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ita Kumari\Downloads\"/>
    </mc:Choice>
  </mc:AlternateContent>
  <xr:revisionPtr revIDLastSave="0" documentId="13_ncr:1_{5CD045A1-E10D-41F1-B6FF-1F532F8071F0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Detail1" sheetId="3" r:id="rId1"/>
    <sheet name="Detail2" sheetId="4" r:id="rId2"/>
    <sheet name="Sheet2" sheetId="2" r:id="rId3"/>
    <sheet name="Sheet1" sheetId="1" r:id="rId4"/>
  </sheets>
  <calcPr calcId="191029"/>
  <pivotCaches>
    <pivotCache cacheId="32" r:id="rId5"/>
  </pivotCaches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AC44" i="1"/>
  <c r="AC43" i="1"/>
  <c r="AC42" i="1"/>
  <c r="AC41" i="1"/>
  <c r="W44" i="1"/>
  <c r="W43" i="1"/>
  <c r="W42" i="1"/>
  <c r="W41" i="1"/>
  <c r="X22" i="1"/>
  <c r="X21" i="1"/>
  <c r="X20" i="1"/>
  <c r="X19" i="1"/>
  <c r="W19" i="1"/>
  <c r="W22" i="1"/>
  <c r="W21" i="1"/>
  <c r="W20" i="1"/>
  <c r="W14" i="1"/>
  <c r="V14" i="1"/>
  <c r="U14" i="1"/>
  <c r="T14" i="1"/>
  <c r="D7" i="2"/>
  <c r="D6" i="2"/>
  <c r="D5" i="2"/>
  <c r="D4" i="2"/>
</calcChain>
</file>

<file path=xl/sharedStrings.xml><?xml version="1.0" encoding="utf-8"?>
<sst xmlns="http://schemas.openxmlformats.org/spreadsheetml/2006/main" count="118731" uniqueCount="7265">
  <si>
    <t>Order ID</t>
  </si>
  <si>
    <t>Order Date</t>
  </si>
  <si>
    <t>Customer ID</t>
  </si>
  <si>
    <t>Customer Name</t>
  </si>
  <si>
    <t>Region</t>
  </si>
  <si>
    <t>State</t>
  </si>
  <si>
    <t>City</t>
  </si>
  <si>
    <t>Category</t>
  </si>
  <si>
    <t>Sub-Category</t>
  </si>
  <si>
    <t>Product Name</t>
  </si>
  <si>
    <t>Quantity</t>
  </si>
  <si>
    <t>Sales</t>
  </si>
  <si>
    <t>Discount</t>
  </si>
  <si>
    <t>Profit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</si>
  <si>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</si>
  <si>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</si>
  <si>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</si>
  <si>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</si>
  <si>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</si>
  <si>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</si>
  <si>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</si>
  <si>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</si>
  <si>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</si>
  <si>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</si>
  <si>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</si>
  <si>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</si>
  <si>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</si>
  <si>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</si>
  <si>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</si>
  <si>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</si>
  <si>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</si>
  <si>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</si>
  <si>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</si>
  <si>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</si>
  <si>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</si>
  <si>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</si>
  <si>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</si>
  <si>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</si>
  <si>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</si>
  <si>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</si>
  <si>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</si>
  <si>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</si>
  <si>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</si>
  <si>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</si>
  <si>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</si>
  <si>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</si>
  <si>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</si>
  <si>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</si>
  <si>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</si>
  <si>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</si>
  <si>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</si>
  <si>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</si>
  <si>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</si>
  <si>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</si>
  <si>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</si>
  <si>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</si>
  <si>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</si>
  <si>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</si>
  <si>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</si>
  <si>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</si>
  <si>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</si>
  <si>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</si>
  <si>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</si>
  <si>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</si>
  <si>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</si>
  <si>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</si>
  <si>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</si>
  <si>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</si>
  <si>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</si>
  <si>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</si>
  <si>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</si>
  <si>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</si>
  <si>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</si>
  <si>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</si>
  <si>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</si>
  <si>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</si>
  <si>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</si>
  <si>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</si>
  <si>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</si>
  <si>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</si>
  <si>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</si>
  <si>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</si>
  <si>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</si>
  <si>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</si>
  <si>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</si>
  <si>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</si>
  <si>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</si>
  <si>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</si>
  <si>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</si>
  <si>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</si>
  <si>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</si>
  <si>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</si>
  <si>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</si>
  <si>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</si>
  <si>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</si>
  <si>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</si>
  <si>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</si>
  <si>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</si>
  <si>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</si>
  <si>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</si>
  <si>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</si>
  <si>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</si>
  <si>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</si>
  <si>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</si>
  <si>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</si>
  <si>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</si>
  <si>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</si>
  <si>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</si>
  <si>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</si>
  <si>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</si>
  <si>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</si>
  <si>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</si>
  <si>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</si>
  <si>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</si>
  <si>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</si>
  <si>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</si>
  <si>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</si>
  <si>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</si>
  <si>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</si>
  <si>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</si>
  <si>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</si>
  <si>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</si>
  <si>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</si>
  <si>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</si>
  <si>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</si>
  <si>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</si>
  <si>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</si>
  <si>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</si>
  <si>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</si>
  <si>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</si>
  <si>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</si>
  <si>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</si>
  <si>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</si>
  <si>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</si>
  <si>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</si>
  <si>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</si>
  <si>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</si>
  <si>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</si>
  <si>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</si>
  <si>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</si>
  <si>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</si>
  <si>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</si>
  <si>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</si>
  <si>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</si>
  <si>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</si>
  <si>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</si>
  <si>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</si>
  <si>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</si>
  <si>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</si>
  <si>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</si>
  <si>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</si>
  <si>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</si>
  <si>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</si>
  <si>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</si>
  <si>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</si>
  <si>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</si>
  <si>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</si>
  <si>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</si>
  <si>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</si>
  <si>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</si>
  <si>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</si>
  <si>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</si>
  <si>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</si>
  <si>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</si>
  <si>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</si>
  <si>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</si>
  <si>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</si>
  <si>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</si>
  <si>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</si>
  <si>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</si>
  <si>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</si>
  <si>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</si>
  <si>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</si>
  <si>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</si>
  <si>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</si>
  <si>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</si>
  <si>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</si>
  <si>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</si>
  <si>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</si>
  <si>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</si>
  <si>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</si>
  <si>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</si>
  <si>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</si>
  <si>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</si>
  <si>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</si>
  <si>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</si>
  <si>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</si>
  <si>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</si>
  <si>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</si>
  <si>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</si>
  <si>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</si>
  <si>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</si>
  <si>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</si>
  <si>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</si>
  <si>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</si>
  <si>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</si>
  <si>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</si>
  <si>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</si>
  <si>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</si>
  <si>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</si>
  <si>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</si>
  <si>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</si>
  <si>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</si>
  <si>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</si>
  <si>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</si>
  <si>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</si>
  <si>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</si>
  <si>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</si>
  <si>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</si>
  <si>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</si>
  <si>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</si>
  <si>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</si>
  <si>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</si>
  <si>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</si>
  <si>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</si>
  <si>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</si>
  <si>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</si>
  <si>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</si>
  <si>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</si>
  <si>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</si>
  <si>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</si>
  <si>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</si>
  <si>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</si>
  <si>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</si>
  <si>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</si>
  <si>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</si>
  <si>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</si>
  <si>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</si>
  <si>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</si>
  <si>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</si>
  <si>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</si>
  <si>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</si>
  <si>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</si>
  <si>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</si>
  <si>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</si>
  <si>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</si>
  <si>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</si>
  <si>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</si>
  <si>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</si>
  <si>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</si>
  <si>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</si>
  <si>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</si>
  <si>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</si>
  <si>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</si>
  <si>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</si>
  <si>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</si>
  <si>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</si>
  <si>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</si>
  <si>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</si>
  <si>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</si>
  <si>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</si>
  <si>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</si>
  <si>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</si>
  <si>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</si>
  <si>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</si>
  <si>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</si>
  <si>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</si>
  <si>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</si>
  <si>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</si>
  <si>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</si>
  <si>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</si>
  <si>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</si>
  <si>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</si>
  <si>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</si>
  <si>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</si>
  <si>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</si>
  <si>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</si>
  <si>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</si>
  <si>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</si>
  <si>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</si>
  <si>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</si>
  <si>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</si>
  <si>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</si>
  <si>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</si>
  <si>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</si>
  <si>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</si>
  <si>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</si>
  <si>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</si>
  <si>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</si>
  <si>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</si>
  <si>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</si>
  <si>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</si>
  <si>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</si>
  <si>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</si>
  <si>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</si>
  <si>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</si>
  <si>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</si>
  <si>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</si>
  <si>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</si>
  <si>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</si>
  <si>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</si>
  <si>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</si>
  <si>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</si>
  <si>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</si>
  <si>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</si>
  <si>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</si>
  <si>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</si>
  <si>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</si>
  <si>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</si>
  <si>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</si>
  <si>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</si>
  <si>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</si>
  <si>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</si>
  <si>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</si>
  <si>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</si>
  <si>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</si>
  <si>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</si>
  <si>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</si>
  <si>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</si>
  <si>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</si>
  <si>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</si>
  <si>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</si>
  <si>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</si>
  <si>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</si>
  <si>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</si>
  <si>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</si>
  <si>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</si>
  <si>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</si>
  <si>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</si>
  <si>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</si>
  <si>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</si>
  <si>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</si>
  <si>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</si>
  <si>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</si>
  <si>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</si>
  <si>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</si>
  <si>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</si>
  <si>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</si>
  <si>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</si>
  <si>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</si>
  <si>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</si>
  <si>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</si>
  <si>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</si>
  <si>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</si>
  <si>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</si>
  <si>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</si>
  <si>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</si>
  <si>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</si>
  <si>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</si>
  <si>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</si>
  <si>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</si>
  <si>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</si>
  <si>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</si>
  <si>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</si>
  <si>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</si>
  <si>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</si>
  <si>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</si>
  <si>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</si>
  <si>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</si>
  <si>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</si>
  <si>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</si>
  <si>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</si>
  <si>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</si>
  <si>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</si>
  <si>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</si>
  <si>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</si>
  <si>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</si>
  <si>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</si>
  <si>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</si>
  <si>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</si>
  <si>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</si>
  <si>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</si>
  <si>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</si>
  <si>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</si>
  <si>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</si>
  <si>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</si>
  <si>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</si>
  <si>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</si>
  <si>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</si>
  <si>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</si>
  <si>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</si>
  <si>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</si>
  <si>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</si>
  <si>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</si>
  <si>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</si>
  <si>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</si>
  <si>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</si>
  <si>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</si>
  <si>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</si>
  <si>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</si>
  <si>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</si>
  <si>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</si>
  <si>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</si>
  <si>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</si>
  <si>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</si>
  <si>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</si>
  <si>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</si>
  <si>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</si>
  <si>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</si>
  <si>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</si>
  <si>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</si>
  <si>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</si>
  <si>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</si>
  <si>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</si>
  <si>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</si>
  <si>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</si>
  <si>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</si>
  <si>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</si>
  <si>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</si>
  <si>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</si>
  <si>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</si>
  <si>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</si>
  <si>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</si>
  <si>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</si>
  <si>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</si>
  <si>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</si>
  <si>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</si>
  <si>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</si>
  <si>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</si>
  <si>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</si>
  <si>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</si>
  <si>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</si>
  <si>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</si>
  <si>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</si>
  <si>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</si>
  <si>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</si>
  <si>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</si>
  <si>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</si>
  <si>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</si>
  <si>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</si>
  <si>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</si>
  <si>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</si>
  <si>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</si>
  <si>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</si>
  <si>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</si>
  <si>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</si>
  <si>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</si>
  <si>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</si>
  <si>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</si>
  <si>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</si>
  <si>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</si>
  <si>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</si>
  <si>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</si>
  <si>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</si>
  <si>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</si>
  <si>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</si>
  <si>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</si>
  <si>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</si>
  <si>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</si>
  <si>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</si>
  <si>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</si>
  <si>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</si>
  <si>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</si>
  <si>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</si>
  <si>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</si>
  <si>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</si>
  <si>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</si>
  <si>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</si>
  <si>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</si>
  <si>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</si>
  <si>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</si>
  <si>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</si>
  <si>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</si>
  <si>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</si>
  <si>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</si>
  <si>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</si>
  <si>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</si>
  <si>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</si>
  <si>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</si>
  <si>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</si>
  <si>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</si>
  <si>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</si>
  <si>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</si>
  <si>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</si>
  <si>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</si>
  <si>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</si>
  <si>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</si>
  <si>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</si>
  <si>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</si>
  <si>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</si>
  <si>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</si>
  <si>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</si>
  <si>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</si>
  <si>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</si>
  <si>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</si>
  <si>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</si>
  <si>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</si>
  <si>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</si>
  <si>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</si>
  <si>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</si>
  <si>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</si>
  <si>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</si>
  <si>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</si>
  <si>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</si>
  <si>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</si>
  <si>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</si>
  <si>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</si>
  <si>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</si>
  <si>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</si>
  <si>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</si>
  <si>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</si>
  <si>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</si>
  <si>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</si>
  <si>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</si>
  <si>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</si>
  <si>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</si>
  <si>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</si>
  <si>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</si>
  <si>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</si>
  <si>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</si>
  <si>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</si>
  <si>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</si>
  <si>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</si>
  <si>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</si>
  <si>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</si>
  <si>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</si>
  <si>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</si>
  <si>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</si>
  <si>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</si>
  <si>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</si>
  <si>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</si>
  <si>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</si>
  <si>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</si>
  <si>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</si>
  <si>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</si>
  <si>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</si>
  <si>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</si>
  <si>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</si>
  <si>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</si>
  <si>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</si>
  <si>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</si>
  <si>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</si>
  <si>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</si>
  <si>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</si>
  <si>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</si>
  <si>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</si>
  <si>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</si>
  <si>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</si>
  <si>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</si>
  <si>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</si>
  <si>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</si>
  <si>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</si>
  <si>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</si>
  <si>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</si>
  <si>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</si>
  <si>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</si>
  <si>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</si>
  <si>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</si>
  <si>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</si>
  <si>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</si>
  <si>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</si>
  <si>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</si>
  <si>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</si>
  <si>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</si>
  <si>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</si>
  <si>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</si>
  <si>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</si>
  <si>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</si>
  <si>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</si>
  <si>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</si>
  <si>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</si>
  <si>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</si>
  <si>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</si>
  <si>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</si>
  <si>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</si>
  <si>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</si>
  <si>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</si>
  <si>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</si>
  <si>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</si>
  <si>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</si>
  <si>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</si>
  <si>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</si>
  <si>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</si>
  <si>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</si>
  <si>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</si>
  <si>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</si>
  <si>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</si>
  <si>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</si>
  <si>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</si>
  <si>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</si>
  <si>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</si>
  <si>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</si>
  <si>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</si>
  <si>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</si>
  <si>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</si>
  <si>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</si>
  <si>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</si>
  <si>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</si>
  <si>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</si>
  <si>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</si>
  <si>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</si>
  <si>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</si>
  <si>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</si>
  <si>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</si>
  <si>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</si>
  <si>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</si>
  <si>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</si>
  <si>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</si>
  <si>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</si>
  <si>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</si>
  <si>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</si>
  <si>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</si>
  <si>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</si>
  <si>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</si>
  <si>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</si>
  <si>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</si>
  <si>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</si>
  <si>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</si>
  <si>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</si>
  <si>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</si>
  <si>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</si>
  <si>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</si>
  <si>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</si>
  <si>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</si>
  <si>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</si>
  <si>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</si>
  <si>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</si>
  <si>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</si>
  <si>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</si>
  <si>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</si>
  <si>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</si>
  <si>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</si>
  <si>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</si>
  <si>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</si>
  <si>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</si>
  <si>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</si>
  <si>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</si>
  <si>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</si>
  <si>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</si>
  <si>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</si>
  <si>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</si>
  <si>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</si>
  <si>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</si>
  <si>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</si>
  <si>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</si>
  <si>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</si>
  <si>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</si>
  <si>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</si>
  <si>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</si>
  <si>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</si>
  <si>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</si>
  <si>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</si>
  <si>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</si>
  <si>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</si>
  <si>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</si>
  <si>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</si>
  <si>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</si>
  <si>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</si>
  <si>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</si>
  <si>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</si>
  <si>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</si>
  <si>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</si>
  <si>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</si>
  <si>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</si>
  <si>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</si>
  <si>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</si>
  <si>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</si>
  <si>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</si>
  <si>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</si>
  <si>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</si>
  <si>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</si>
  <si>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</si>
  <si>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</si>
  <si>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</si>
  <si>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</si>
  <si>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</si>
  <si>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</si>
  <si>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</si>
  <si>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</si>
  <si>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</si>
  <si>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</si>
  <si>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</si>
  <si>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</si>
  <si>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</si>
  <si>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</si>
  <si>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</si>
  <si>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</si>
  <si>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</si>
  <si>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</si>
  <si>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</si>
  <si>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</si>
  <si>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</si>
  <si>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</si>
  <si>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</si>
  <si>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</si>
  <si>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</si>
  <si>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</si>
  <si>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</si>
  <si>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</si>
  <si>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</si>
  <si>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</si>
  <si>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</si>
  <si>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</si>
  <si>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</si>
  <si>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</si>
  <si>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</si>
  <si>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</si>
  <si>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</si>
  <si>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</si>
  <si>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</si>
  <si>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</si>
  <si>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</si>
  <si>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</si>
  <si>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</si>
  <si>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</si>
  <si>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</si>
  <si>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</si>
  <si>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</si>
  <si>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</si>
  <si>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</si>
  <si>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</si>
  <si>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</si>
  <si>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</si>
  <si>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</si>
  <si>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</si>
  <si>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</si>
  <si>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</si>
  <si>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</si>
  <si>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</si>
  <si>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</si>
  <si>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</si>
  <si>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</si>
  <si>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</si>
  <si>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</si>
  <si>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</si>
  <si>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</si>
  <si>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</si>
  <si>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</si>
  <si>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</si>
  <si>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</si>
  <si>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</si>
  <si>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</si>
  <si>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</si>
  <si>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</si>
  <si>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</si>
  <si>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</si>
  <si>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</si>
  <si>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</si>
  <si>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</si>
  <si>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</si>
  <si>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</si>
  <si>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</si>
  <si>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</si>
  <si>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</si>
  <si>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</si>
  <si>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</si>
  <si>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</si>
  <si>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</si>
  <si>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</si>
  <si>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</si>
  <si>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</si>
  <si>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</si>
  <si>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</si>
  <si>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</si>
  <si>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</si>
  <si>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</si>
  <si>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</si>
  <si>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</si>
  <si>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</si>
  <si>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</si>
  <si>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</si>
  <si>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</si>
  <si>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</si>
  <si>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</si>
  <si>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</si>
  <si>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</si>
  <si>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</si>
  <si>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</si>
  <si>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</si>
  <si>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</si>
  <si>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</si>
  <si>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</si>
  <si>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</si>
  <si>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</si>
  <si>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</si>
  <si>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</si>
  <si>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</si>
  <si>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</si>
  <si>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</si>
  <si>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</si>
  <si>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</si>
  <si>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</si>
  <si>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</si>
  <si>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</si>
  <si>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</si>
  <si>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</si>
  <si>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</si>
  <si>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</si>
  <si>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</si>
  <si>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</si>
  <si>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</si>
  <si>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</si>
  <si>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</si>
  <si>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</si>
  <si>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</si>
  <si>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</si>
  <si>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</si>
  <si>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</si>
  <si>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</si>
  <si>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</si>
  <si>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</si>
  <si>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</si>
  <si>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</si>
  <si>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</si>
  <si>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</si>
  <si>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</si>
  <si>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</si>
  <si>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</si>
  <si>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</si>
  <si>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</si>
  <si>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</si>
  <si>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</si>
  <si>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</si>
  <si>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</si>
  <si>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</si>
  <si>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</si>
  <si>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</si>
  <si>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</si>
  <si>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</si>
  <si>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</si>
  <si>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</si>
  <si>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</si>
  <si>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</si>
  <si>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</si>
  <si>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</si>
  <si>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</si>
  <si>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</si>
  <si>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</si>
  <si>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</si>
  <si>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</si>
  <si>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</si>
  <si>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</si>
  <si>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</si>
  <si>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</si>
  <si>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</si>
  <si>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</si>
  <si>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</si>
  <si>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</si>
  <si>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</si>
  <si>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</si>
  <si>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</si>
  <si>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</si>
  <si>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</si>
  <si>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</si>
  <si>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</si>
  <si>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</si>
  <si>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</si>
  <si>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</si>
  <si>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</si>
  <si>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</si>
  <si>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</si>
  <si>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</si>
  <si>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</si>
  <si>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</si>
  <si>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</si>
  <si>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</si>
  <si>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</si>
  <si>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</si>
  <si>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</si>
  <si>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</si>
  <si>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</si>
  <si>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</si>
  <si>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</si>
  <si>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</si>
  <si>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</si>
  <si>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</si>
  <si>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</si>
  <si>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</si>
  <si>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</si>
  <si>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</si>
  <si>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</si>
  <si>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</si>
  <si>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</si>
  <si>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</si>
  <si>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</si>
  <si>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</si>
  <si>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</si>
  <si>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</si>
  <si>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</si>
  <si>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</si>
  <si>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</si>
  <si>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</si>
  <si>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</si>
  <si>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</si>
  <si>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</si>
  <si>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</si>
  <si>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</si>
  <si>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</si>
  <si>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</si>
  <si>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</si>
  <si>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</si>
  <si>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</si>
  <si>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</si>
  <si>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</si>
  <si>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</si>
  <si>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</si>
  <si>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</si>
  <si>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</si>
  <si>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</si>
  <si>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</si>
  <si>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</si>
  <si>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</si>
  <si>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</si>
  <si>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</si>
  <si>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</si>
  <si>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</si>
  <si>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</si>
  <si>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</si>
  <si>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</si>
  <si>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</si>
  <si>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</si>
  <si>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</si>
  <si>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</si>
  <si>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</si>
  <si>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</si>
  <si>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</si>
  <si>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</si>
  <si>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</si>
  <si>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</si>
  <si>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</si>
  <si>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</si>
  <si>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</si>
  <si>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</si>
  <si>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</si>
  <si>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</si>
  <si>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</si>
  <si>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</si>
  <si>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</si>
  <si>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</si>
  <si>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</si>
  <si>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</si>
  <si>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</si>
  <si>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</si>
  <si>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</si>
  <si>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</si>
  <si>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</si>
  <si>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</si>
  <si>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</si>
  <si>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</si>
  <si>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</si>
  <si>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</si>
  <si>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</si>
  <si>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</si>
  <si>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</si>
  <si>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</si>
  <si>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</si>
  <si>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</si>
  <si>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</si>
  <si>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</si>
  <si>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</si>
  <si>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</si>
  <si>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</si>
  <si>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</si>
  <si>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</si>
  <si>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</si>
  <si>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</si>
  <si>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</si>
  <si>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</si>
  <si>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</si>
  <si>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</si>
  <si>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</si>
  <si>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</si>
  <si>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</si>
  <si>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</si>
  <si>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</si>
  <si>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</si>
  <si>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</si>
  <si>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</si>
  <si>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</si>
  <si>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</si>
  <si>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</si>
  <si>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</si>
  <si>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</si>
  <si>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</si>
  <si>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</si>
  <si>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</si>
  <si>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</si>
  <si>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</si>
  <si>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</si>
  <si>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</si>
  <si>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</si>
  <si>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</si>
  <si>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</si>
  <si>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</si>
  <si>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</si>
  <si>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</si>
  <si>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</si>
  <si>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</si>
  <si>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</si>
  <si>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</si>
  <si>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</si>
  <si>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</si>
  <si>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</si>
  <si>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</si>
  <si>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</si>
  <si>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</si>
  <si>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</si>
  <si>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</si>
  <si>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</si>
  <si>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</si>
  <si>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</si>
  <si>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</si>
  <si>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</si>
  <si>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</si>
  <si>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</si>
  <si>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</si>
  <si>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</si>
  <si>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</si>
  <si>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</si>
  <si>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</si>
  <si>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</si>
  <si>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</si>
  <si>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</si>
  <si>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</si>
  <si>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</si>
  <si>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</si>
  <si>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</si>
  <si>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</si>
  <si>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</si>
  <si>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</si>
  <si>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</si>
  <si>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</si>
  <si>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</si>
  <si>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</si>
  <si>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</si>
  <si>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</si>
  <si>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</si>
  <si>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</si>
  <si>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</si>
  <si>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</si>
  <si>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</si>
  <si>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</si>
  <si>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</si>
  <si>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</si>
  <si>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</si>
  <si>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</si>
  <si>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</si>
  <si>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</si>
  <si>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</si>
  <si>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</si>
  <si>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</si>
  <si>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</si>
  <si>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</si>
  <si>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</si>
  <si>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</si>
  <si>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</si>
  <si>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</si>
  <si>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</si>
  <si>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</si>
  <si>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</si>
  <si>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</si>
  <si>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</si>
  <si>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</si>
  <si>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</si>
  <si>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</si>
  <si>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</si>
  <si>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</si>
  <si>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</si>
  <si>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</si>
  <si>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</si>
  <si>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</si>
  <si>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</si>
  <si>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</si>
  <si>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</si>
  <si>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</si>
  <si>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</si>
  <si>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</si>
  <si>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</si>
  <si>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</si>
  <si>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</si>
  <si>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</si>
  <si>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</si>
  <si>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</si>
  <si>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</si>
  <si>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</si>
  <si>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</si>
  <si>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</si>
  <si>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</si>
  <si>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</si>
  <si>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</si>
  <si>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</si>
  <si>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</si>
  <si>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</si>
  <si>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</si>
  <si>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</si>
  <si>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</si>
  <si>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</si>
  <si>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</si>
  <si>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</si>
  <si>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</si>
  <si>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</si>
  <si>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</si>
  <si>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</si>
  <si>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</si>
  <si>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</si>
  <si>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</si>
  <si>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</si>
  <si>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</si>
  <si>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</si>
  <si>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</si>
  <si>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</si>
  <si>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</si>
  <si>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</si>
  <si>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</si>
  <si>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</si>
  <si>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</si>
  <si>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</si>
  <si>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</si>
  <si>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</si>
  <si>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</si>
  <si>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</si>
  <si>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</si>
  <si>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</si>
  <si>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</si>
  <si>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</si>
  <si>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</si>
  <si>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</si>
  <si>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</si>
  <si>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</si>
  <si>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</si>
  <si>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</si>
  <si>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</si>
  <si>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</si>
  <si>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</si>
  <si>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</si>
  <si>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</si>
  <si>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</si>
  <si>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</si>
  <si>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</si>
  <si>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</si>
  <si>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</si>
  <si>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</si>
  <si>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</si>
  <si>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</si>
  <si>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</si>
  <si>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</si>
  <si>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</si>
  <si>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</si>
  <si>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</si>
  <si>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</si>
  <si>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</si>
  <si>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</si>
  <si>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</si>
  <si>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</si>
  <si>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</si>
  <si>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</si>
  <si>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</si>
  <si>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</si>
  <si>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</si>
  <si>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</si>
  <si>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</si>
  <si>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</si>
  <si>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</si>
  <si>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</si>
  <si>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</si>
  <si>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</si>
  <si>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</si>
  <si>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</si>
  <si>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</si>
  <si>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</si>
  <si>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</si>
  <si>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</si>
  <si>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</si>
  <si>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</si>
  <si>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</si>
  <si>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</si>
  <si>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</si>
  <si>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</si>
  <si>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</si>
  <si>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</si>
  <si>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</si>
  <si>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</si>
  <si>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</si>
  <si>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</si>
  <si>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</si>
  <si>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</si>
  <si>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</si>
  <si>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</si>
  <si>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</si>
  <si>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</si>
  <si>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</si>
  <si>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</si>
  <si>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</si>
  <si>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</si>
  <si>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</si>
  <si>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</si>
  <si>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</si>
  <si>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</si>
  <si>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</si>
  <si>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</si>
  <si>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</si>
  <si>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</si>
  <si>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</si>
  <si>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</si>
  <si>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</si>
  <si>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</si>
  <si>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</si>
  <si>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</si>
  <si>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</si>
  <si>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</si>
  <si>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</si>
  <si>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</si>
  <si>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</si>
  <si>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</si>
  <si>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</si>
  <si>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</si>
  <si>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</si>
  <si>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</si>
  <si>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</si>
  <si>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</si>
  <si>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</si>
  <si>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</si>
  <si>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</si>
  <si>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</si>
  <si>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</si>
  <si>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</si>
  <si>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</si>
  <si>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</si>
  <si>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</si>
  <si>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</si>
  <si>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</si>
  <si>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</si>
  <si>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</si>
  <si>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</si>
  <si>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</si>
  <si>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</si>
  <si>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</si>
  <si>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</si>
  <si>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</si>
  <si>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</si>
  <si>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</si>
  <si>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</si>
  <si>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</si>
  <si>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</si>
  <si>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</si>
  <si>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</si>
  <si>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</si>
  <si>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</si>
  <si>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</si>
  <si>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</si>
  <si>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</si>
  <si>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</si>
  <si>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</si>
  <si>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</si>
  <si>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</si>
  <si>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</si>
  <si>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</si>
  <si>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</si>
  <si>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</si>
  <si>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</si>
  <si>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</si>
  <si>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</si>
  <si>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</si>
  <si>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</si>
  <si>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</si>
  <si>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</si>
  <si>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</si>
  <si>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</si>
  <si>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</si>
  <si>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</si>
  <si>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</si>
  <si>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</si>
  <si>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</si>
  <si>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</si>
  <si>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</si>
  <si>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</si>
  <si>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</si>
  <si>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</si>
  <si>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</si>
  <si>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</si>
  <si>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</si>
  <si>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</si>
  <si>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</si>
  <si>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</si>
  <si>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</si>
  <si>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</si>
  <si>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</si>
  <si>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</si>
  <si>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</si>
  <si>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</si>
  <si>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</si>
  <si>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</si>
  <si>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</si>
  <si>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</si>
  <si>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</si>
  <si>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</si>
  <si>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</si>
  <si>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</si>
  <si>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</si>
  <si>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</si>
  <si>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</si>
  <si>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</si>
  <si>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</si>
  <si>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</si>
  <si>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</si>
  <si>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</si>
  <si>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</si>
  <si>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</si>
  <si>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</si>
  <si>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</si>
  <si>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</si>
  <si>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</si>
  <si>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</si>
  <si>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</si>
  <si>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</si>
  <si>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</si>
  <si>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</si>
  <si>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</si>
  <si>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</si>
  <si>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</si>
  <si>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</si>
  <si>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</si>
  <si>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</si>
  <si>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</si>
  <si>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</si>
  <si>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</si>
  <si>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</si>
  <si>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</si>
  <si>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</si>
  <si>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</si>
  <si>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</si>
  <si>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</si>
  <si>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</si>
  <si>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</si>
  <si>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</si>
  <si>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</si>
  <si>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</si>
  <si>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</si>
  <si>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</si>
  <si>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</si>
  <si>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</si>
  <si>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</si>
  <si>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</si>
  <si>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</si>
  <si>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</si>
  <si>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</si>
  <si>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</si>
  <si>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</si>
  <si>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</si>
  <si>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</si>
  <si>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</si>
  <si>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</si>
  <si>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</si>
  <si>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</si>
  <si>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</si>
  <si>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</si>
  <si>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</si>
  <si>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</si>
  <si>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</si>
  <si>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</si>
  <si>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</si>
  <si>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</si>
  <si>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</si>
  <si>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</si>
  <si>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</si>
  <si>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</si>
  <si>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</si>
  <si>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</si>
  <si>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</si>
  <si>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</si>
  <si>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</si>
  <si>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</si>
  <si>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</si>
  <si>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</si>
  <si>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</si>
  <si>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</si>
  <si>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</si>
  <si>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</si>
  <si>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</si>
  <si>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</si>
  <si>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</si>
  <si>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</si>
  <si>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</si>
  <si>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</si>
  <si>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</si>
  <si>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</si>
  <si>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</si>
  <si>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</si>
  <si>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</si>
  <si>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</si>
  <si>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</si>
  <si>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</si>
  <si>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</si>
  <si>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</si>
  <si>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</si>
  <si>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</si>
  <si>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</si>
  <si>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</si>
  <si>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</si>
  <si>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</si>
  <si>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</si>
  <si>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</si>
  <si>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</si>
  <si>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</si>
  <si>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</si>
  <si>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</si>
  <si>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</si>
  <si>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</si>
  <si>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</si>
  <si>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</si>
  <si>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</si>
  <si>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</si>
  <si>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</si>
  <si>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</si>
  <si>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</si>
  <si>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</si>
  <si>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</si>
  <si>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</si>
  <si>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</si>
  <si>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</si>
  <si>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</si>
  <si>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</si>
  <si>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</si>
  <si>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</si>
  <si>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</si>
  <si>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</si>
  <si>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</si>
  <si>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</si>
  <si>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</si>
  <si>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</si>
  <si>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</si>
  <si>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</si>
  <si>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</si>
  <si>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</si>
  <si>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</si>
  <si>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</si>
  <si>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</si>
  <si>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</si>
  <si>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</si>
  <si>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</si>
  <si>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</si>
  <si>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</si>
  <si>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</si>
  <si>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</si>
  <si>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</si>
  <si>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</si>
  <si>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</si>
  <si>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</si>
  <si>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</si>
  <si>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</si>
  <si>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</si>
  <si>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</si>
  <si>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</si>
  <si>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</si>
  <si>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</si>
  <si>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</si>
  <si>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</si>
  <si>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</si>
  <si>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</si>
  <si>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</si>
  <si>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</si>
  <si>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</si>
  <si>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</si>
  <si>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</si>
  <si>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</si>
  <si>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</si>
  <si>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</si>
  <si>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</si>
  <si>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</si>
  <si>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</si>
  <si>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</si>
  <si>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</si>
  <si>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</si>
  <si>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</si>
  <si>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</si>
  <si>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</si>
  <si>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</si>
  <si>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</si>
  <si>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</si>
  <si>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</si>
  <si>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</si>
  <si>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</si>
  <si>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</si>
  <si>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</si>
  <si>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</si>
  <si>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</si>
  <si>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</si>
  <si>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</si>
  <si>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</si>
  <si>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</si>
  <si>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</si>
  <si>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</si>
  <si>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</si>
  <si>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</si>
  <si>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</si>
  <si>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</si>
  <si>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</si>
  <si>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</si>
  <si>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</si>
  <si>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</si>
  <si>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</si>
  <si>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</si>
  <si>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</si>
  <si>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</si>
  <si>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</si>
  <si>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</si>
  <si>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</si>
  <si>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</si>
  <si>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</si>
  <si>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</si>
  <si>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</si>
  <si>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</si>
  <si>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</si>
  <si>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</si>
  <si>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</si>
  <si>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</si>
  <si>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</si>
  <si>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</si>
  <si>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</si>
  <si>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</si>
  <si>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</si>
  <si>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</si>
  <si>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</si>
  <si>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</si>
  <si>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</si>
  <si>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</si>
  <si>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</si>
  <si>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</si>
  <si>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</si>
  <si>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</si>
  <si>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</si>
  <si>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</si>
  <si>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</si>
  <si>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</si>
  <si>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</si>
  <si>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</si>
  <si>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</si>
  <si>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</si>
  <si>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</si>
  <si>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</si>
  <si>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</si>
  <si>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</si>
  <si>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</si>
  <si>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</si>
  <si>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</si>
  <si>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</si>
  <si>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</si>
  <si>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</si>
  <si>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</si>
  <si>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</si>
  <si>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</si>
  <si>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</si>
  <si>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</si>
  <si>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</si>
  <si>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</si>
  <si>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</si>
  <si>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</si>
  <si>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</si>
  <si>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</si>
  <si>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</si>
  <si>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</si>
  <si>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</si>
  <si>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</si>
  <si>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</si>
  <si>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</si>
  <si>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</si>
  <si>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</si>
  <si>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</si>
  <si>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</si>
  <si>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</si>
  <si>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</si>
  <si>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</si>
  <si>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</si>
  <si>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</si>
  <si>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</si>
  <si>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</si>
  <si>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</si>
  <si>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</si>
  <si>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</si>
  <si>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</si>
  <si>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</si>
  <si>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</si>
  <si>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</si>
  <si>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</si>
  <si>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</si>
  <si>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</si>
  <si>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</si>
  <si>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</si>
  <si>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</si>
  <si>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</si>
  <si>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</si>
  <si>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</si>
  <si>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</si>
  <si>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</si>
  <si>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</si>
  <si>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</si>
  <si>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</si>
  <si>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</si>
  <si>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</si>
  <si>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</si>
  <si>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</si>
  <si>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</si>
  <si>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</si>
  <si>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</si>
  <si>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</si>
  <si>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</si>
  <si>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</si>
  <si>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</si>
  <si>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</si>
  <si>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</si>
  <si>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</si>
  <si>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</si>
  <si>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</si>
  <si>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</si>
  <si>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</si>
  <si>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</si>
  <si>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</si>
  <si>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</si>
  <si>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</si>
  <si>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</si>
  <si>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</si>
  <si>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</si>
  <si>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</si>
  <si>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</si>
  <si>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</si>
  <si>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</si>
  <si>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</si>
  <si>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</si>
  <si>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</si>
  <si>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</si>
  <si>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</si>
  <si>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</si>
  <si>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</si>
  <si>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</si>
  <si>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</si>
  <si>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</si>
  <si>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</si>
  <si>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</si>
  <si>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</si>
  <si>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</si>
  <si>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</si>
  <si>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</si>
  <si>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</si>
  <si>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</si>
  <si>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</si>
  <si>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</si>
  <si>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</si>
  <si>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</si>
  <si>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</si>
  <si>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</si>
  <si>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</si>
  <si>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</si>
  <si>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</si>
  <si>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</si>
  <si>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</si>
  <si>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</si>
  <si>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</si>
  <si>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</si>
  <si>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</si>
  <si>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</si>
  <si>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</si>
  <si>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</si>
  <si>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</si>
  <si>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</si>
  <si>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</si>
  <si>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</si>
  <si>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</si>
  <si>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</si>
  <si>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</si>
  <si>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</si>
  <si>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</si>
  <si>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</si>
  <si>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</si>
  <si>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</si>
  <si>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</si>
  <si>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</si>
  <si>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</si>
  <si>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</si>
  <si>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</si>
  <si>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</si>
  <si>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</si>
  <si>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</si>
  <si>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</si>
  <si>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</si>
  <si>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</si>
  <si>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</si>
  <si>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</si>
  <si>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</si>
  <si>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</si>
  <si>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</si>
  <si>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</si>
  <si>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</si>
  <si>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</si>
  <si>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</si>
  <si>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</si>
  <si>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</si>
  <si>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</si>
  <si>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</si>
  <si>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</si>
  <si>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</si>
  <si>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</si>
  <si>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</si>
  <si>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</si>
  <si>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</si>
  <si>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</si>
  <si>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</si>
  <si>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</si>
  <si>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</si>
  <si>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</si>
  <si>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</si>
  <si>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</si>
  <si>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</si>
  <si>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</si>
  <si>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</si>
  <si>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</si>
  <si>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</si>
  <si>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</si>
  <si>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</si>
  <si>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</si>
  <si>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</si>
  <si>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</si>
  <si>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</si>
  <si>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</si>
  <si>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</si>
  <si>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</si>
  <si>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</si>
  <si>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</si>
  <si>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</si>
  <si>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</si>
  <si>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</si>
  <si>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</si>
  <si>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</si>
  <si>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</si>
  <si>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</si>
  <si>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</si>
  <si>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</si>
  <si>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</si>
  <si>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</si>
  <si>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</si>
  <si>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</si>
  <si>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</si>
  <si>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</si>
  <si>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</si>
  <si>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</si>
  <si>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</si>
  <si>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</si>
  <si>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</si>
  <si>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</si>
  <si>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</si>
  <si>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</si>
  <si>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</si>
  <si>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</si>
  <si>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</si>
  <si>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</si>
  <si>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</si>
  <si>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</si>
  <si>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</si>
  <si>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</si>
  <si>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</si>
  <si>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</si>
  <si>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</si>
  <si>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</si>
  <si>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</si>
  <si>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</si>
  <si>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</si>
  <si>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</si>
  <si>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</si>
  <si>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</si>
  <si>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</si>
  <si>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</si>
  <si>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</si>
  <si>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</si>
  <si>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</si>
  <si>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</si>
  <si>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</si>
  <si>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</si>
  <si>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</si>
  <si>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</si>
  <si>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</si>
  <si>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</si>
  <si>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</si>
  <si>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</si>
  <si>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</si>
  <si>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</si>
  <si>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</si>
  <si>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</si>
  <si>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</si>
  <si>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</si>
  <si>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</si>
  <si>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</si>
  <si>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</si>
  <si>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</si>
  <si>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</si>
  <si>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</si>
  <si>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</si>
  <si>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</si>
  <si>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</si>
  <si>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</si>
  <si>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</si>
  <si>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</si>
  <si>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</si>
  <si>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</si>
  <si>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</si>
  <si>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</si>
  <si>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</si>
  <si>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</si>
  <si>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</si>
  <si>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</si>
  <si>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</si>
  <si>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</si>
  <si>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</si>
  <si>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</si>
  <si>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</si>
  <si>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</si>
  <si>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</si>
  <si>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</si>
  <si>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</si>
  <si>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</si>
  <si>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</si>
  <si>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</si>
  <si>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</si>
  <si>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</si>
  <si>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</si>
  <si>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</si>
  <si>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</si>
  <si>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</si>
  <si>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</si>
  <si>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</si>
  <si>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</si>
  <si>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</si>
  <si>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</si>
  <si>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</si>
  <si>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</si>
  <si>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</si>
  <si>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</si>
  <si>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</si>
  <si>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</si>
  <si>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</si>
  <si>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</si>
  <si>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</si>
  <si>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</si>
  <si>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</si>
  <si>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</si>
  <si>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</si>
  <si>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</si>
  <si>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</si>
  <si>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</si>
  <si>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</si>
  <si>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</si>
  <si>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</si>
  <si>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</si>
  <si>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</si>
  <si>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</si>
  <si>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</si>
  <si>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</si>
  <si>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</si>
  <si>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</si>
  <si>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</si>
  <si>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</si>
  <si>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</si>
  <si>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</si>
  <si>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</si>
  <si>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</si>
  <si>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</si>
  <si>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</si>
  <si>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</si>
  <si>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</si>
  <si>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</si>
  <si>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</si>
  <si>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</si>
  <si>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</si>
  <si>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</si>
  <si>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</si>
  <si>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</si>
  <si>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</si>
  <si>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</si>
  <si>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</si>
  <si>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</si>
  <si>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</si>
  <si>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</si>
  <si>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</si>
  <si>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</si>
  <si>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</si>
  <si>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</si>
  <si>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</si>
  <si>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</si>
  <si>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</si>
  <si>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</si>
  <si>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</si>
  <si>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</si>
  <si>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</si>
  <si>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</si>
  <si>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</si>
  <si>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</si>
  <si>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</si>
  <si>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</si>
  <si>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</si>
  <si>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</si>
  <si>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</si>
  <si>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</si>
  <si>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</si>
  <si>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</si>
  <si>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</si>
  <si>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</si>
  <si>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</si>
  <si>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</si>
  <si>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</si>
  <si>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</si>
  <si>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</si>
  <si>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</si>
  <si>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</si>
  <si>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</si>
  <si>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</si>
  <si>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</si>
  <si>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</si>
  <si>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</si>
  <si>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</si>
  <si>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</si>
  <si>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</si>
  <si>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</si>
  <si>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</si>
  <si>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</si>
  <si>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</si>
  <si>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</si>
  <si>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</si>
  <si>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</si>
  <si>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</si>
  <si>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</si>
  <si>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</si>
  <si>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</si>
  <si>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</si>
  <si>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</si>
  <si>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</si>
  <si>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</si>
  <si>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</si>
  <si>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</si>
  <si>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</si>
  <si>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</si>
  <si>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</si>
  <si>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</si>
  <si>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</si>
  <si>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</si>
  <si>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</si>
  <si>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</si>
  <si>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</si>
  <si>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</si>
  <si>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</si>
  <si>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</si>
  <si>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</si>
  <si>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</si>
  <si>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</si>
  <si>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</si>
  <si>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</si>
  <si>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</si>
  <si>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</si>
  <si>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</si>
  <si>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</si>
  <si>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</si>
  <si>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</si>
  <si>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</si>
  <si>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</si>
  <si>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</si>
  <si>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</si>
  <si>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</si>
  <si>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</si>
  <si>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</si>
  <si>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</si>
  <si>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</si>
  <si>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</si>
  <si>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</si>
  <si>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</si>
  <si>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</si>
  <si>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</si>
  <si>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</si>
  <si>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</si>
  <si>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</si>
  <si>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</si>
  <si>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</si>
  <si>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</si>
  <si>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</si>
  <si>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</si>
  <si>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</si>
  <si>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</si>
  <si>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</si>
  <si>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</si>
  <si>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</si>
  <si>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</si>
  <si>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</si>
  <si>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</si>
  <si>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</si>
  <si>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</si>
  <si>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</si>
  <si>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</si>
  <si>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</si>
  <si>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</si>
  <si>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</si>
  <si>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</si>
  <si>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</si>
  <si>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</si>
  <si>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</si>
  <si>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</si>
  <si>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</si>
  <si>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</si>
  <si>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</si>
  <si>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</si>
  <si>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</si>
  <si>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</si>
  <si>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</si>
  <si>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</si>
  <si>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</si>
  <si>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</si>
  <si>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</si>
  <si>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</si>
  <si>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</si>
  <si>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</si>
  <si>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</si>
  <si>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</si>
  <si>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</si>
  <si>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</si>
  <si>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</si>
  <si>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</si>
  <si>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</si>
  <si>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</si>
  <si>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</si>
  <si>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</si>
  <si>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</si>
  <si>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</si>
  <si>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</si>
  <si>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</si>
  <si>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</si>
  <si>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</si>
  <si>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</si>
  <si>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</si>
  <si>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</si>
  <si>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</si>
  <si>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</si>
  <si>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</si>
  <si>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</si>
  <si>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</si>
  <si>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</si>
  <si>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</si>
  <si>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</si>
  <si>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</si>
  <si>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</si>
  <si>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</si>
  <si>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</si>
  <si>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</si>
  <si>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</si>
  <si>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</si>
  <si>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</si>
  <si>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</si>
  <si>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</si>
  <si>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</si>
  <si>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</si>
  <si>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</si>
  <si>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</si>
  <si>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</si>
  <si>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</si>
  <si>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</si>
  <si>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</si>
  <si>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</si>
  <si>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</si>
  <si>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</si>
  <si>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</si>
  <si>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</si>
  <si>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</si>
  <si>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</si>
  <si>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</si>
  <si>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</si>
  <si>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</si>
  <si>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</si>
  <si>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</si>
  <si>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</si>
  <si>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</si>
  <si>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</si>
  <si>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</si>
  <si>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</si>
  <si>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</si>
  <si>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</si>
  <si>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</si>
  <si>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</si>
  <si>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</si>
  <si>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</si>
  <si>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</si>
  <si>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</si>
  <si>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</si>
  <si>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</si>
  <si>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</si>
  <si>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</si>
  <si>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</si>
  <si>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</si>
  <si>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</si>
  <si>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</si>
  <si>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</si>
  <si>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</si>
  <si>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</si>
  <si>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</si>
  <si>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</si>
  <si>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</si>
  <si>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</si>
  <si>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</si>
  <si>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</si>
  <si>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</si>
  <si>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</si>
  <si>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</si>
  <si>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</si>
  <si>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</si>
  <si>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</si>
  <si>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</si>
  <si>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</si>
  <si>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</si>
  <si>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</si>
  <si>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</si>
  <si>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</si>
  <si>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</si>
  <si>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</si>
  <si>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</si>
  <si>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</si>
  <si>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</si>
  <si>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</si>
  <si>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</si>
  <si>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</si>
  <si>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</si>
  <si>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</si>
  <si>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</si>
  <si>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</si>
  <si>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</si>
  <si>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</si>
  <si>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</si>
  <si>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</si>
  <si>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</si>
  <si>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</si>
  <si>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</si>
  <si>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</si>
  <si>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</si>
  <si>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</si>
  <si>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</si>
  <si>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</si>
  <si>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</si>
  <si>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</si>
  <si>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</si>
  <si>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</si>
  <si>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</si>
  <si>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</si>
  <si>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</si>
  <si>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</si>
  <si>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</si>
  <si>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</si>
  <si>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</si>
  <si>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</si>
  <si>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</si>
  <si>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</si>
  <si>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</si>
  <si>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</si>
  <si>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</si>
  <si>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</si>
  <si>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</si>
  <si>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</si>
  <si>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</si>
  <si>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</si>
  <si>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</si>
  <si>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</si>
  <si>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</si>
  <si>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</si>
  <si>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</si>
  <si>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</si>
  <si>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</si>
  <si>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</si>
  <si>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</si>
  <si>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</si>
  <si>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</si>
  <si>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</si>
  <si>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</si>
  <si>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</si>
  <si>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</si>
  <si>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</si>
  <si>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</si>
  <si>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</si>
  <si>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</si>
  <si>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</si>
  <si>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</si>
  <si>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</si>
  <si>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</si>
  <si>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</si>
  <si>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</si>
  <si>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</si>
  <si>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</si>
  <si>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</si>
  <si>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</si>
  <si>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</si>
  <si>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</si>
  <si>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</si>
  <si>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</si>
  <si>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</si>
  <si>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</si>
  <si>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</si>
  <si>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</si>
  <si>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</si>
  <si>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</si>
  <si>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</si>
  <si>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</si>
  <si>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</si>
  <si>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</si>
  <si>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</si>
  <si>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</si>
  <si>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</si>
  <si>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</si>
  <si>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</si>
  <si>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</si>
  <si>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</si>
  <si>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</si>
  <si>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</si>
  <si>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</si>
  <si>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</si>
  <si>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</si>
  <si>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</si>
  <si>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</si>
  <si>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</si>
  <si>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</si>
  <si>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</si>
  <si>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</si>
  <si>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</si>
  <si>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</si>
  <si>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</si>
  <si>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</si>
  <si>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</si>
  <si>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</si>
  <si>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</si>
  <si>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</si>
  <si>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</si>
  <si>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</si>
  <si>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</si>
  <si>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</si>
  <si>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</si>
  <si>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</si>
  <si>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</si>
  <si>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</si>
  <si>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</si>
  <si>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</si>
  <si>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</si>
  <si>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</si>
  <si>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</si>
  <si>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</si>
  <si>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</si>
  <si>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</si>
  <si>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</si>
  <si>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</si>
  <si>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</si>
  <si>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</si>
  <si>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</si>
  <si>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</si>
  <si>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</si>
  <si>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</si>
  <si>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</si>
  <si>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</si>
  <si>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</si>
  <si>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</si>
  <si>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</si>
  <si>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</si>
  <si>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</si>
  <si>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</si>
  <si>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</si>
  <si>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</si>
  <si>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</si>
  <si>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</si>
  <si>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</si>
  <si>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</si>
  <si>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</si>
  <si>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</si>
  <si>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</si>
  <si>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</si>
  <si>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</si>
  <si>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</si>
  <si>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</si>
  <si>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</si>
  <si>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</si>
  <si>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</si>
  <si>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</si>
  <si>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</si>
  <si>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</si>
  <si>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</si>
  <si>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</si>
  <si>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</si>
  <si>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</si>
  <si>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</si>
  <si>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</si>
  <si>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</si>
  <si>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</si>
  <si>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</si>
  <si>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</si>
  <si>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</si>
  <si>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</si>
  <si>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</si>
  <si>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</si>
  <si>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</si>
  <si>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</si>
  <si>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</si>
  <si>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</si>
  <si>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</si>
  <si>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</si>
  <si>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</si>
  <si>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</si>
  <si>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</si>
  <si>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</si>
  <si>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</si>
  <si>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</si>
  <si>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</si>
  <si>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</si>
  <si>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</si>
  <si>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</si>
  <si>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</si>
  <si>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</si>
  <si>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</si>
  <si>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</si>
  <si>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</si>
  <si>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</si>
  <si>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</si>
  <si>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</si>
  <si>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</si>
  <si>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</si>
  <si>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</si>
  <si>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</si>
  <si>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</si>
  <si>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</si>
  <si>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</si>
  <si>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</si>
  <si>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</si>
  <si>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</si>
  <si>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</si>
  <si>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</si>
  <si>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</si>
  <si>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</si>
  <si>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</si>
  <si>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</si>
  <si>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</si>
  <si>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</si>
  <si>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</si>
  <si>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</si>
  <si>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</si>
  <si>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</si>
  <si>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</si>
  <si>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</si>
  <si>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</si>
  <si>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</si>
  <si>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</si>
  <si>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</si>
  <si>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</si>
  <si>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</si>
  <si>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</si>
  <si>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</si>
  <si>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</si>
  <si>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</si>
  <si>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</si>
  <si>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</si>
  <si>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</si>
  <si>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</si>
  <si>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</si>
  <si>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</si>
  <si>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</si>
  <si>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</si>
  <si>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</si>
  <si>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</si>
  <si>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</si>
  <si>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</si>
  <si>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</si>
  <si>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</si>
  <si>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</si>
  <si>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</si>
  <si>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</si>
  <si>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</si>
  <si>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</si>
  <si>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</si>
  <si>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</si>
  <si>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</si>
  <si>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</si>
  <si>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</si>
  <si>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</si>
  <si>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</si>
  <si>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</si>
  <si>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</si>
  <si>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</si>
  <si>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</si>
  <si>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</si>
  <si>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</si>
  <si>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</si>
  <si>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</si>
  <si>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</si>
  <si>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</si>
  <si>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</si>
  <si>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</si>
  <si>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</si>
  <si>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</si>
  <si>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</si>
  <si>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</si>
  <si>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</si>
  <si>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</si>
  <si>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</si>
  <si>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</si>
  <si>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</si>
  <si>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</si>
  <si>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</si>
  <si>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</si>
  <si>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</si>
  <si>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</si>
  <si>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</si>
  <si>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</si>
  <si>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</si>
  <si>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</si>
  <si>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</si>
  <si>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</si>
  <si>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</si>
  <si>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</si>
  <si>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</si>
  <si>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</si>
  <si>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</si>
  <si>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</si>
  <si>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</si>
  <si>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</si>
  <si>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</si>
  <si>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</si>
  <si>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</si>
  <si>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</si>
  <si>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</si>
  <si>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</si>
  <si>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</si>
  <si>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</si>
  <si>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</si>
  <si>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</si>
  <si>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</si>
  <si>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</si>
  <si>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</si>
  <si>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</si>
  <si>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</si>
  <si>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</si>
  <si>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</si>
  <si>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</si>
  <si>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</si>
  <si>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</si>
  <si>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</si>
  <si>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</si>
  <si>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</si>
  <si>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</si>
  <si>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</si>
  <si>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</si>
  <si>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</si>
  <si>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</si>
  <si>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</si>
  <si>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</si>
  <si>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</si>
  <si>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</si>
  <si>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</si>
  <si>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</si>
  <si>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</si>
  <si>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</si>
  <si>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</si>
  <si>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</si>
  <si>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</si>
  <si>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</si>
  <si>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</si>
  <si>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</si>
  <si>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</si>
  <si>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</si>
  <si>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</si>
  <si>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</si>
  <si>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</si>
  <si>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</si>
  <si>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</si>
  <si>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</si>
  <si>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</si>
  <si>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</si>
  <si>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</si>
  <si>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</si>
  <si>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</si>
  <si>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</si>
  <si>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</si>
  <si>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</si>
  <si>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</si>
  <si>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</si>
  <si>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</si>
  <si>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</si>
  <si>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</si>
  <si>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</si>
  <si>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</si>
  <si>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</si>
  <si>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</si>
  <si>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</si>
  <si>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</si>
  <si>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</si>
  <si>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</si>
  <si>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</si>
  <si>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</si>
  <si>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</si>
  <si>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</si>
  <si>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</si>
  <si>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</si>
  <si>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</si>
  <si>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</si>
  <si>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</si>
  <si>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</si>
  <si>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</si>
  <si>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</si>
  <si>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</si>
  <si>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</si>
  <si>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</si>
  <si>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</si>
  <si>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</si>
  <si>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</si>
  <si>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</si>
  <si>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</si>
  <si>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</si>
  <si>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</si>
  <si>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</si>
  <si>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</si>
  <si>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</si>
  <si>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</si>
  <si>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</si>
  <si>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</si>
  <si>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</si>
  <si>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</si>
  <si>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</si>
  <si>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</si>
  <si>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</si>
  <si>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</si>
  <si>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</si>
  <si>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</si>
  <si>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</si>
  <si>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</si>
  <si>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</si>
  <si>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</si>
  <si>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</si>
  <si>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</si>
  <si>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</si>
  <si>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</si>
  <si>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</si>
  <si>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</si>
  <si>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</si>
  <si>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</si>
  <si>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</si>
  <si>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</si>
  <si>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</si>
  <si>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</si>
  <si>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</si>
  <si>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</si>
  <si>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</si>
  <si>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</si>
  <si>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</si>
  <si>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</si>
  <si>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</si>
  <si>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</si>
  <si>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</si>
  <si>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</si>
  <si>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</si>
  <si>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</si>
  <si>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</si>
  <si>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</si>
  <si>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</si>
  <si>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</si>
  <si>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</si>
  <si>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</si>
  <si>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</si>
  <si>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</si>
  <si>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</si>
  <si>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</si>
  <si>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</si>
  <si>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</si>
  <si>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</si>
  <si>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</si>
  <si>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</si>
  <si>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</si>
  <si>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</si>
  <si>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</si>
  <si>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</si>
  <si>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</si>
  <si>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</si>
  <si>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</si>
  <si>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</si>
  <si>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</si>
  <si>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</si>
  <si>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</si>
  <si>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</si>
  <si>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</si>
  <si>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</si>
  <si>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</si>
  <si>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</si>
  <si>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</si>
  <si>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</si>
  <si>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</si>
  <si>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</si>
  <si>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</si>
  <si>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</si>
  <si>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</si>
  <si>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</si>
  <si>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</si>
  <si>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</si>
  <si>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</si>
  <si>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</si>
  <si>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</si>
  <si>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</si>
  <si>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</si>
  <si>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</si>
  <si>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</si>
  <si>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</si>
  <si>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</si>
  <si>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</si>
  <si>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</si>
  <si>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</si>
  <si>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</si>
  <si>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</si>
  <si>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</si>
  <si>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</si>
  <si>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</si>
  <si>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</si>
  <si>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</si>
  <si>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</si>
  <si>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</si>
  <si>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</si>
  <si>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</si>
  <si>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</si>
  <si>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</si>
  <si>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</si>
  <si>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</si>
  <si>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</si>
  <si>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</si>
  <si>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</si>
  <si>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</si>
  <si>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</si>
  <si>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</si>
  <si>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</si>
  <si>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</si>
  <si>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</si>
  <si>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</si>
  <si>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</si>
  <si>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</si>
  <si>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</si>
  <si>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</si>
  <si>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</si>
  <si>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</si>
  <si>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</si>
  <si>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</si>
  <si>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</si>
  <si>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</si>
  <si>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</si>
  <si>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</si>
  <si>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</si>
  <si>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</si>
  <si>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</si>
  <si>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</si>
  <si>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</si>
  <si>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</si>
  <si>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</si>
  <si>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</si>
  <si>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</si>
  <si>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</si>
  <si>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</si>
  <si>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</si>
  <si>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</si>
  <si>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</si>
  <si>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</si>
  <si>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</si>
  <si>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</si>
  <si>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</si>
  <si>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</si>
  <si>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</si>
  <si>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</si>
  <si>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</si>
  <si>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</si>
  <si>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</si>
  <si>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</si>
  <si>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</si>
  <si>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</si>
  <si>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</si>
  <si>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</si>
  <si>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</si>
  <si>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</si>
  <si>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</si>
  <si>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</si>
  <si>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</si>
  <si>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</si>
  <si>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</si>
  <si>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</si>
  <si>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</si>
  <si>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</si>
  <si>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</si>
  <si>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</si>
  <si>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</si>
  <si>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</si>
  <si>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</si>
  <si>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</si>
  <si>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</si>
  <si>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</si>
  <si>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</si>
  <si>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</si>
  <si>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</si>
  <si>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</si>
  <si>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</si>
  <si>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</si>
  <si>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</si>
  <si>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</si>
  <si>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</si>
  <si>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</si>
  <si>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</si>
  <si>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</si>
  <si>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</si>
  <si>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</si>
  <si>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</si>
  <si>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</si>
  <si>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</si>
  <si>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</si>
  <si>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</si>
  <si>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</si>
  <si>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</si>
  <si>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</si>
  <si>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</si>
  <si>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</si>
  <si>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</si>
  <si>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</si>
  <si>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</si>
  <si>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</si>
  <si>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</si>
  <si>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</si>
  <si>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</si>
  <si>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</si>
  <si>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</si>
  <si>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</si>
  <si>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</si>
  <si>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</si>
  <si>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</si>
  <si>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</si>
  <si>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</si>
  <si>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</si>
  <si>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</si>
  <si>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</si>
  <si>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</si>
  <si>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</si>
  <si>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</si>
  <si>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</si>
  <si>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</si>
  <si>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</si>
  <si>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</si>
  <si>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</si>
  <si>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</si>
  <si>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</si>
  <si>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</si>
  <si>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</si>
  <si>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</si>
  <si>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</si>
  <si>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</si>
  <si>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</si>
  <si>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</si>
  <si>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</si>
  <si>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</si>
  <si>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</si>
  <si>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</si>
  <si>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</si>
  <si>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</si>
  <si>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</si>
  <si>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</si>
  <si>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</si>
  <si>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</si>
  <si>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</si>
  <si>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</si>
  <si>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</si>
  <si>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</si>
  <si>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</si>
  <si>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</si>
  <si>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</si>
  <si>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</si>
  <si>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</si>
  <si>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</si>
  <si>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</si>
  <si>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</si>
  <si>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</si>
  <si>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</si>
  <si>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</si>
  <si>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</si>
  <si>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</si>
  <si>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</si>
  <si>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</si>
  <si>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</si>
  <si>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</si>
  <si>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</si>
  <si>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</si>
  <si>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</si>
  <si>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</si>
  <si>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</si>
  <si>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</si>
  <si>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</si>
  <si>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</si>
  <si>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</si>
  <si>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</si>
  <si>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</si>
  <si>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</si>
  <si>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</si>
  <si>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</si>
  <si>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</si>
  <si>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</si>
  <si>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</si>
  <si>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</si>
  <si>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</si>
  <si>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</si>
  <si>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</si>
  <si>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</si>
  <si>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</si>
  <si>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</si>
  <si>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</si>
  <si>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</si>
  <si>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</si>
  <si>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</si>
  <si>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</si>
  <si>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</si>
  <si>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</si>
  <si>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</si>
  <si>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</si>
  <si>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</si>
  <si>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</si>
  <si>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</si>
  <si>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</si>
  <si>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</si>
  <si>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</si>
  <si>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</si>
  <si>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</si>
  <si>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</si>
  <si>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</si>
  <si>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</si>
  <si>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</si>
  <si>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</si>
  <si>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</si>
  <si>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</si>
  <si>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</si>
  <si>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</si>
  <si>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</si>
  <si>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</si>
  <si>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</si>
  <si>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</si>
  <si>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</si>
  <si>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</si>
  <si>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</si>
  <si>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</si>
  <si>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</si>
  <si>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</si>
  <si>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</si>
  <si>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</si>
  <si>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</si>
  <si>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</si>
  <si>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</si>
  <si>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</si>
  <si>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</si>
  <si>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</si>
  <si>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</si>
  <si>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</si>
  <si>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</si>
  <si>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</si>
  <si>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</si>
  <si>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</si>
  <si>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</si>
  <si>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</si>
  <si>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</si>
  <si>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</si>
  <si>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</si>
  <si>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</si>
  <si>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</si>
  <si>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</si>
  <si>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</si>
  <si>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</si>
  <si>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</si>
  <si>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</si>
  <si>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</si>
  <si>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</si>
  <si>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</si>
  <si>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</si>
  <si>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</si>
  <si>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</si>
  <si>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</si>
  <si>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</si>
  <si>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</si>
  <si>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</si>
  <si>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</si>
  <si>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</si>
  <si>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</si>
  <si>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</si>
  <si>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</si>
  <si>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</si>
  <si>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</si>
  <si>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</si>
  <si>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</si>
  <si>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</si>
  <si>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</si>
  <si>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</si>
  <si>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</si>
  <si>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</si>
  <si>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</si>
  <si>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</si>
  <si>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</si>
  <si>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</si>
  <si>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</si>
  <si>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</si>
  <si>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</si>
  <si>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</si>
  <si>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</si>
  <si>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</si>
  <si>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</si>
  <si>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</si>
  <si>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</si>
  <si>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</si>
  <si>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</si>
  <si>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</si>
  <si>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</si>
  <si>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</si>
  <si>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</si>
  <si>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</si>
  <si>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</si>
  <si>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</si>
  <si>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</si>
  <si>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</si>
  <si>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</si>
  <si>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</si>
  <si>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</si>
  <si>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</si>
  <si>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</si>
  <si>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</si>
  <si>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</si>
  <si>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</si>
  <si>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</si>
  <si>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</si>
  <si>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</si>
  <si>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</si>
  <si>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</si>
  <si>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</si>
  <si>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</si>
  <si>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</si>
  <si>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</si>
  <si>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</si>
  <si>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</si>
  <si>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</si>
  <si>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</si>
  <si>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</si>
  <si>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</si>
  <si>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</si>
  <si>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</si>
  <si>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</si>
  <si>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</si>
  <si>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</si>
  <si>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</si>
  <si>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</si>
  <si>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</si>
  <si>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</si>
  <si>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</si>
  <si>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</si>
  <si>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</si>
  <si>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</si>
  <si>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</si>
  <si>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</si>
  <si>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</si>
  <si>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</si>
  <si>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</si>
  <si>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</si>
  <si>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</si>
  <si>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</si>
  <si>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</si>
  <si>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</si>
  <si>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</si>
  <si>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</si>
  <si>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</si>
  <si>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</si>
  <si>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</si>
  <si>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</si>
  <si>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</si>
  <si>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</si>
  <si>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</si>
  <si>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</si>
  <si>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</si>
  <si>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</si>
  <si>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</si>
  <si>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</si>
  <si>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</si>
  <si>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</si>
  <si>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</si>
  <si>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</si>
  <si>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</si>
  <si>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</si>
  <si>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</si>
  <si>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</si>
  <si>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</si>
  <si>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</si>
  <si>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</si>
  <si>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</si>
  <si>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</si>
  <si>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</si>
  <si>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</si>
  <si>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</si>
  <si>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</si>
  <si>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</si>
  <si>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</si>
  <si>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</si>
  <si>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</si>
  <si>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</si>
  <si>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</si>
  <si>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</si>
  <si>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</si>
  <si>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</si>
  <si>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</si>
  <si>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</si>
  <si>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</si>
  <si>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</si>
  <si>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</si>
  <si>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</si>
  <si>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</si>
  <si>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</si>
  <si>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</si>
  <si>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</si>
  <si>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</si>
  <si>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</si>
  <si>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</si>
  <si>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</si>
  <si>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</si>
  <si>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</si>
  <si>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</si>
  <si>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</si>
  <si>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</si>
  <si>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</si>
  <si>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</si>
  <si>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</si>
  <si>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</si>
  <si>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</si>
  <si>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</si>
  <si>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</si>
  <si>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</si>
  <si>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</si>
  <si>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</si>
  <si>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</si>
  <si>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</si>
  <si>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</si>
  <si>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</si>
  <si>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</si>
  <si>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</si>
  <si>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</si>
  <si>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</si>
  <si>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</si>
  <si>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</si>
  <si>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</si>
  <si>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</si>
  <si>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</si>
  <si>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</si>
  <si>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</si>
  <si>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</si>
  <si>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</si>
  <si>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</si>
  <si>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</si>
  <si>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</si>
  <si>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</si>
  <si>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</si>
  <si>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</si>
  <si>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</si>
  <si>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</si>
  <si>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</si>
  <si>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</si>
  <si>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</si>
  <si>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</si>
  <si>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</si>
  <si>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</si>
  <si>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</si>
  <si>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</si>
  <si>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</si>
  <si>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</si>
  <si>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</si>
  <si>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</si>
  <si>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</si>
  <si>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</si>
  <si>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</si>
  <si>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</si>
  <si>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</si>
  <si>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</si>
  <si>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</si>
  <si>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</si>
  <si>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</si>
  <si>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</si>
  <si>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</si>
  <si>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</si>
  <si>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</si>
  <si>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</si>
  <si>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</si>
  <si>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</si>
  <si>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</si>
  <si>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</si>
  <si>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</si>
  <si>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</si>
  <si>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</si>
  <si>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</si>
  <si>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</si>
  <si>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</si>
  <si>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</si>
  <si>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</si>
  <si>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</si>
  <si>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</si>
  <si>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</si>
  <si>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</si>
  <si>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</si>
  <si>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</si>
  <si>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</si>
  <si>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</si>
  <si>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</si>
  <si>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</si>
  <si>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</si>
  <si>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</si>
  <si>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</si>
  <si>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</si>
  <si>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</si>
  <si>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</si>
  <si>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</si>
  <si>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</si>
  <si>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</si>
  <si>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</si>
  <si>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</si>
  <si>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</si>
  <si>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</si>
  <si>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</si>
  <si>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</si>
  <si>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</si>
  <si>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</si>
  <si>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</si>
  <si>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</si>
  <si>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</si>
  <si>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</si>
  <si>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</si>
  <si>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</si>
  <si>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</si>
  <si>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</si>
  <si>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</si>
  <si>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</si>
  <si>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</si>
  <si>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</si>
  <si>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</si>
  <si>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</si>
  <si>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</si>
  <si>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</si>
  <si>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</si>
  <si>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</si>
  <si>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</si>
  <si>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</si>
  <si>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</si>
  <si>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</si>
  <si>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</si>
  <si>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</si>
  <si>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</si>
  <si>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</si>
  <si>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</si>
  <si>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</si>
  <si>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</si>
  <si>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</si>
  <si>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</si>
  <si>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</si>
  <si>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</si>
  <si>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</si>
  <si>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</si>
  <si>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</si>
  <si>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</si>
  <si>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</si>
  <si>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</si>
  <si>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</si>
  <si>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</si>
  <si>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</si>
  <si>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</si>
  <si>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</si>
  <si>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</si>
  <si>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</si>
  <si>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</si>
  <si>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</si>
  <si>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</si>
  <si>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</si>
  <si>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</si>
  <si>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</si>
  <si>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</si>
  <si>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</si>
  <si>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</si>
  <si>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</si>
  <si>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</si>
  <si>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</si>
  <si>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</si>
  <si>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</si>
  <si>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</si>
  <si>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</si>
  <si>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</si>
  <si>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</si>
  <si>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</si>
  <si>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</si>
  <si>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</si>
  <si>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</si>
  <si>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</si>
  <si>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</si>
  <si>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</si>
  <si>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</si>
  <si>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</si>
  <si>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</si>
  <si>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</si>
  <si>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</si>
  <si>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</si>
  <si>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</si>
  <si>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</si>
  <si>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</si>
  <si>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</si>
  <si>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</si>
  <si>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</si>
  <si>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</si>
  <si>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</si>
  <si>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</si>
  <si>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</si>
  <si>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</si>
  <si>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</si>
  <si>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</si>
  <si>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</si>
  <si>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</si>
  <si>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</si>
  <si>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</si>
  <si>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</si>
  <si>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</si>
  <si>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</si>
  <si>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</si>
  <si>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</si>
  <si>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</si>
  <si>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</si>
  <si>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</si>
  <si>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</si>
  <si>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</si>
  <si>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</si>
  <si>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</si>
  <si>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</si>
  <si>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</si>
  <si>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</si>
  <si>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</si>
  <si>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</si>
  <si>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</si>
  <si>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</si>
  <si>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</si>
  <si>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</si>
  <si>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</si>
  <si>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</si>
  <si>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</si>
  <si>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</si>
  <si>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</si>
  <si>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</si>
  <si>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</si>
  <si>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</si>
  <si>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</si>
  <si>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</si>
  <si>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</si>
  <si>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</si>
  <si>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</si>
  <si>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</si>
  <si>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</si>
  <si>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</si>
  <si>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</si>
  <si>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</si>
  <si>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</si>
  <si>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</si>
  <si>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</si>
  <si>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</si>
  <si>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</si>
  <si>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</si>
  <si>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</si>
  <si>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</si>
  <si>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</si>
  <si>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</si>
  <si>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</si>
  <si>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</si>
  <si>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</si>
  <si>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</si>
  <si>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</si>
  <si>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</si>
  <si>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</si>
  <si>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</si>
  <si>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</si>
  <si>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</si>
  <si>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</si>
  <si>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</si>
  <si>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</si>
  <si>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</si>
  <si>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</si>
  <si>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</si>
  <si>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</si>
  <si>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</si>
  <si>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</si>
  <si>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</si>
  <si>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</si>
  <si>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</si>
  <si>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</si>
  <si>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</si>
  <si>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</si>
  <si>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</si>
  <si>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</si>
  <si>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</si>
  <si>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</si>
  <si>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</si>
  <si>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</si>
  <si>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</si>
  <si>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</si>
  <si>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</si>
  <si>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</si>
  <si>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</si>
  <si>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</si>
  <si>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</si>
  <si>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</si>
  <si>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</si>
  <si>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</si>
  <si>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</si>
  <si>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</si>
  <si>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</si>
  <si>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</si>
  <si>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</si>
  <si>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</si>
  <si>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</si>
  <si>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</si>
  <si>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</si>
  <si>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</si>
  <si>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</si>
  <si>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</si>
  <si>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</si>
  <si>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</si>
  <si>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</si>
  <si>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</si>
  <si>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</si>
  <si>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</si>
  <si>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</si>
  <si>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</si>
  <si>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</si>
  <si>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</si>
  <si>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</si>
  <si>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</si>
  <si>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</si>
  <si>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</si>
  <si>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</si>
  <si>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</si>
  <si>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</si>
  <si>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</si>
  <si>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</si>
  <si>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</si>
  <si>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</si>
  <si>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</si>
  <si>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</si>
  <si>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</si>
  <si>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</si>
  <si>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</si>
  <si>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</si>
  <si>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</si>
  <si>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</si>
  <si>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</si>
  <si>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</si>
  <si>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</si>
  <si>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</si>
  <si>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</si>
  <si>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</si>
  <si>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</si>
  <si>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</si>
  <si>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</si>
  <si>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</si>
  <si>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</si>
  <si>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</si>
  <si>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</si>
  <si>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</si>
  <si>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</si>
  <si>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</si>
  <si>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</si>
  <si>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</si>
  <si>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</si>
  <si>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</si>
  <si>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</si>
  <si>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</si>
  <si>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</si>
  <si>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</si>
  <si>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</si>
  <si>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</si>
  <si>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</si>
  <si>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</si>
  <si>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</si>
  <si>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</si>
  <si>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</si>
  <si>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</si>
  <si>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</si>
  <si>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</si>
  <si>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</si>
  <si>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</si>
  <si>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</si>
  <si>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</si>
  <si>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</si>
  <si>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</si>
  <si>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</si>
  <si>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</si>
  <si>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</si>
  <si>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</si>
  <si>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</si>
  <si>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</si>
  <si>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</si>
  <si>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</si>
  <si>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</si>
  <si>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</si>
  <si>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</si>
  <si>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</si>
  <si>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</si>
  <si>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</si>
  <si>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</si>
  <si>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</si>
  <si>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</si>
  <si>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</si>
  <si>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</si>
  <si>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</si>
  <si>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</si>
  <si>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</si>
  <si>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</si>
  <si>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</si>
  <si>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</si>
  <si>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</si>
  <si>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</si>
  <si>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</si>
  <si>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</si>
  <si>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</si>
  <si>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</si>
  <si>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</si>
  <si>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</si>
  <si>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</si>
  <si>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</si>
  <si>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</si>
  <si>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</si>
  <si>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</si>
  <si>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</si>
  <si>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</si>
  <si>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</si>
  <si>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</si>
  <si>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</si>
  <si>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</si>
  <si>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</si>
  <si>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</si>
  <si>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</si>
  <si>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</si>
  <si>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</si>
  <si>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</si>
  <si>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</si>
  <si>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</si>
  <si>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</si>
  <si>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</si>
  <si>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</si>
  <si>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</si>
  <si>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</si>
  <si>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</si>
  <si>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</si>
  <si>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</si>
  <si>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</si>
  <si>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</si>
  <si>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</si>
  <si>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</si>
  <si>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</si>
  <si>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</si>
  <si>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</si>
  <si>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</si>
  <si>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</si>
  <si>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</si>
  <si>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</si>
  <si>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</si>
  <si>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</si>
  <si>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</si>
  <si>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</si>
  <si>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</si>
  <si>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</si>
  <si>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</si>
  <si>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</si>
  <si>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</si>
  <si>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</si>
  <si>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</si>
  <si>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</si>
  <si>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</si>
  <si>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</si>
  <si>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</si>
  <si>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</si>
  <si>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</si>
  <si>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</si>
  <si>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</si>
  <si>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</si>
  <si>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</si>
  <si>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</si>
  <si>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</si>
  <si>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</si>
  <si>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</si>
  <si>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</si>
  <si>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</si>
  <si>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</si>
  <si>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</si>
  <si>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</si>
  <si>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</si>
  <si>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</si>
  <si>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</si>
  <si>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</si>
  <si>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</si>
  <si>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</si>
  <si>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</si>
  <si>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</si>
  <si>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</si>
  <si>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</si>
  <si>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</si>
  <si>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</si>
  <si>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</si>
  <si>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</si>
  <si>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</si>
  <si>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</si>
  <si>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</si>
  <si>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</si>
  <si>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</si>
  <si>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</si>
  <si>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</si>
  <si>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</si>
  <si>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</si>
  <si>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</si>
  <si>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</si>
  <si>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</si>
  <si>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</si>
  <si>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</si>
  <si>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</si>
  <si>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</si>
  <si>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</si>
  <si>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</si>
  <si>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</si>
  <si>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</si>
  <si>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</si>
  <si>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</si>
  <si>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</si>
  <si>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</si>
  <si>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</si>
  <si>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</si>
  <si>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</si>
  <si>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</si>
  <si>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</si>
  <si>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</si>
  <si>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</si>
  <si>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</si>
  <si>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</si>
  <si>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</si>
  <si>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</si>
  <si>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</si>
  <si>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</si>
  <si>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</si>
  <si>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</si>
  <si>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</si>
  <si>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</si>
  <si>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</si>
  <si>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</si>
  <si>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</si>
  <si>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</si>
  <si>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</si>
  <si>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</si>
  <si>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</si>
  <si>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</si>
  <si>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</si>
  <si>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</si>
  <si>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</si>
  <si>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</si>
  <si>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</si>
  <si>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</si>
  <si>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</si>
  <si>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</si>
  <si>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</si>
  <si>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</si>
  <si>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</si>
  <si>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</si>
  <si>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</si>
  <si>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</si>
  <si>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</si>
  <si>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</si>
  <si>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</si>
  <si>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</si>
  <si>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</si>
  <si>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</si>
  <si>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</si>
  <si>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</si>
  <si>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</si>
  <si>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</si>
  <si>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</si>
  <si>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</si>
  <si>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</si>
  <si>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</si>
  <si>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</si>
  <si>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</si>
  <si>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</si>
  <si>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</si>
  <si>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</si>
  <si>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</si>
  <si>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</si>
  <si>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</si>
  <si>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</si>
  <si>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</si>
  <si>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</si>
  <si>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</si>
  <si>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</si>
  <si>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</si>
  <si>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</si>
  <si>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</si>
  <si>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</si>
  <si>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</si>
  <si>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</si>
  <si>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</si>
  <si>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</si>
  <si>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</si>
  <si>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</si>
  <si>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</si>
  <si>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</si>
  <si>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</si>
  <si>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</si>
  <si>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</si>
  <si>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</si>
  <si>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</si>
  <si>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</si>
  <si>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</si>
  <si>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</si>
  <si>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</si>
  <si>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</si>
  <si>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</si>
  <si>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</si>
  <si>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</si>
  <si>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</si>
  <si>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</si>
  <si>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</si>
  <si>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</si>
  <si>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</si>
  <si>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</si>
  <si>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</si>
  <si>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</si>
  <si>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</si>
  <si>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</si>
  <si>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</si>
  <si>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</si>
  <si>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</si>
  <si>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</si>
  <si>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</si>
  <si>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</si>
  <si>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</si>
  <si>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</si>
  <si>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</si>
  <si>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</si>
  <si>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</si>
  <si>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</si>
  <si>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</si>
  <si>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</si>
  <si>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</si>
  <si>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</si>
  <si>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</si>
  <si>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</si>
  <si>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</si>
  <si>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</si>
  <si>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</si>
  <si>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</si>
  <si>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</si>
  <si>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</si>
  <si>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</si>
  <si>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</si>
  <si>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</si>
  <si>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</si>
  <si>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</si>
  <si>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</si>
  <si>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</si>
  <si>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</si>
  <si>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</si>
  <si>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</si>
  <si>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</si>
  <si>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</si>
  <si>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</si>
  <si>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</si>
  <si>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</si>
  <si>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</si>
  <si>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</si>
  <si>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</si>
  <si>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</si>
  <si>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</si>
  <si>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</si>
  <si>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</si>
  <si>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</si>
  <si>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</si>
  <si>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</si>
  <si>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</si>
  <si>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</si>
  <si>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</si>
  <si>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</si>
  <si>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</si>
  <si>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</si>
  <si>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</si>
  <si>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</si>
  <si>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</si>
  <si>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</si>
  <si>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</si>
  <si>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</si>
  <si>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</si>
  <si>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</si>
  <si>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</si>
  <si>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</si>
  <si>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</si>
  <si>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</si>
  <si>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</si>
  <si>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</si>
  <si>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</si>
  <si>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</si>
  <si>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</si>
  <si>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</si>
  <si>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</si>
  <si>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</si>
  <si>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</si>
  <si>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</si>
  <si>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</si>
  <si>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</si>
  <si>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</si>
  <si>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</si>
  <si>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</si>
  <si>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</si>
  <si>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</si>
  <si>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</si>
  <si>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</si>
  <si>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</si>
  <si>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</si>
  <si>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</si>
  <si>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</si>
  <si>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</si>
  <si>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</si>
  <si>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</si>
  <si>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</si>
  <si>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</si>
  <si>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</si>
  <si>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</si>
  <si>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</si>
  <si>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</si>
  <si>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</si>
  <si>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</si>
  <si>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</si>
  <si>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</si>
  <si>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</si>
  <si>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</si>
  <si>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</si>
  <si>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</si>
  <si>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</si>
  <si>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</si>
  <si>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</si>
  <si>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</si>
  <si>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</si>
  <si>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</si>
  <si>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</si>
  <si>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</si>
  <si>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</si>
  <si>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</si>
  <si>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</si>
  <si>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</si>
  <si>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</si>
  <si>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</si>
  <si>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</si>
  <si>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</si>
  <si>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</si>
  <si>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</si>
  <si>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</si>
  <si>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</si>
  <si>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</si>
  <si>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</si>
  <si>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</si>
  <si>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</si>
  <si>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</si>
  <si>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</si>
  <si>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</si>
  <si>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</si>
  <si>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</si>
  <si>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</si>
  <si>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</si>
  <si>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</si>
  <si>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</si>
  <si>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</si>
  <si>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</si>
  <si>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</si>
  <si>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</si>
  <si>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</si>
  <si>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</si>
  <si>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</si>
  <si>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</si>
  <si>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</si>
  <si>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</si>
  <si>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</si>
  <si>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</si>
  <si>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</si>
  <si>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</si>
  <si>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</si>
  <si>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</si>
  <si>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</si>
  <si>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</si>
  <si>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</si>
  <si>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</si>
  <si>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</si>
  <si>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</si>
  <si>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</si>
  <si>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</si>
  <si>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</si>
  <si>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</si>
  <si>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</si>
  <si>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</si>
  <si>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</si>
  <si>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</si>
  <si>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</si>
  <si>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</si>
  <si>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</si>
  <si>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</si>
  <si>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</si>
  <si>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</si>
  <si>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</si>
  <si>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</si>
  <si>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</si>
  <si>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</si>
  <si>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</si>
  <si>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</si>
  <si>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</si>
  <si>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</si>
  <si>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</si>
  <si>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</si>
  <si>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</si>
  <si>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</si>
  <si>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</si>
  <si>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</si>
  <si>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</si>
  <si>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</si>
  <si>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</si>
  <si>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</si>
  <si>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</si>
  <si>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</si>
  <si>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</si>
  <si>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</si>
  <si>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</si>
  <si>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</si>
  <si>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</si>
  <si>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</si>
  <si>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</si>
  <si>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</si>
  <si>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</si>
  <si>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</si>
  <si>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</si>
  <si>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</si>
  <si>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</si>
  <si>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</si>
  <si>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</si>
  <si>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</si>
  <si>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</si>
  <si>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</si>
  <si>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</si>
  <si>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</si>
  <si>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</si>
  <si>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</si>
  <si>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</si>
  <si>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</si>
  <si>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</si>
  <si>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</si>
  <si>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</si>
  <si>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</si>
  <si>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</si>
  <si>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</si>
  <si>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</si>
  <si>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</si>
  <si>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</si>
  <si>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</si>
  <si>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</si>
  <si>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</si>
  <si>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</si>
  <si>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</si>
  <si>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</si>
  <si>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</si>
  <si>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</si>
  <si>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</si>
  <si>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</si>
  <si>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</si>
  <si>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</si>
  <si>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</si>
  <si>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</si>
  <si>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</si>
  <si>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</si>
  <si>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</si>
  <si>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</si>
  <si>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</si>
  <si>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</si>
  <si>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</si>
  <si>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</si>
  <si>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</si>
  <si>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</si>
  <si>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</si>
  <si>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</si>
  <si>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</si>
  <si>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</si>
  <si>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</si>
  <si>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</si>
  <si>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</si>
  <si>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</si>
  <si>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</si>
  <si>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</si>
  <si>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</si>
  <si>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</si>
  <si>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</si>
  <si>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</si>
  <si>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</si>
  <si>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</si>
  <si>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</si>
  <si>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</si>
  <si>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</si>
  <si>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</si>
  <si>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</si>
  <si>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</si>
  <si>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</si>
  <si>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</si>
  <si>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</si>
  <si>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</si>
  <si>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</si>
  <si>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</si>
  <si>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</si>
  <si>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</si>
  <si>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</si>
  <si>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</si>
  <si>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</si>
  <si>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</si>
  <si>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</si>
  <si>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</si>
  <si>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</si>
  <si>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</si>
  <si>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</si>
  <si>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</si>
  <si>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</si>
  <si>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</si>
  <si>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</si>
  <si>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</si>
  <si>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</si>
  <si>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</si>
  <si>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</si>
  <si>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</si>
  <si>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</si>
  <si>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</si>
  <si>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</si>
  <si>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</si>
  <si>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</si>
  <si>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</si>
  <si>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</si>
  <si>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</si>
  <si>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</si>
  <si>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</si>
  <si>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</si>
  <si>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</si>
  <si>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</si>
  <si>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</si>
  <si>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</si>
  <si>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</si>
  <si>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</si>
  <si>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</si>
  <si>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</si>
  <si>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</si>
  <si>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</si>
  <si>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</si>
  <si>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</si>
  <si>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</si>
  <si>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</si>
  <si>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</si>
  <si>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</si>
  <si>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</si>
  <si>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</si>
  <si>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</si>
  <si>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</si>
  <si>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</si>
  <si>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</si>
  <si>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</si>
  <si>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</si>
  <si>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</si>
  <si>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</si>
  <si>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</si>
  <si>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</si>
  <si>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</si>
  <si>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</si>
  <si>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</si>
  <si>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</si>
  <si>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</si>
  <si>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</si>
  <si>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</si>
  <si>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</si>
  <si>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</si>
  <si>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</si>
  <si>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</si>
  <si>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</si>
  <si>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</si>
  <si>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</si>
  <si>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</si>
  <si>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</si>
  <si>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</si>
  <si>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</si>
  <si>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</si>
  <si>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</si>
  <si>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</si>
  <si>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</si>
  <si>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</si>
  <si>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</si>
  <si>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</si>
  <si>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</si>
  <si>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</si>
  <si>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</si>
  <si>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</si>
  <si>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</si>
  <si>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</si>
  <si>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</si>
  <si>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</si>
  <si>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</si>
  <si>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</si>
  <si>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</si>
  <si>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</si>
  <si>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</si>
  <si>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</si>
  <si>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</si>
  <si>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</si>
  <si>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</si>
  <si>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</si>
  <si>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</si>
  <si>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</si>
  <si>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</si>
  <si>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</si>
  <si>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</si>
  <si>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</si>
  <si>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</si>
  <si>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</si>
  <si>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</si>
  <si>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</si>
  <si>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</si>
  <si>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</si>
  <si>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</si>
  <si>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</si>
  <si>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</si>
  <si>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</si>
  <si>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</si>
  <si>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</si>
  <si>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</si>
  <si>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</si>
  <si>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</si>
  <si>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</si>
  <si>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</si>
  <si>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</si>
  <si>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</si>
  <si>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</si>
  <si>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</si>
  <si>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</si>
  <si>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</si>
  <si>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</si>
  <si>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</si>
  <si>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</si>
  <si>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</si>
  <si>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</si>
  <si>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</si>
  <si>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</si>
  <si>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</si>
  <si>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</si>
  <si>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</si>
  <si>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</si>
  <si>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</si>
  <si>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</si>
  <si>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</si>
  <si>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</si>
  <si>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</si>
  <si>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</si>
  <si>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</si>
  <si>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</si>
  <si>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</si>
  <si>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</si>
  <si>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</si>
  <si>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</si>
  <si>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</si>
  <si>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</si>
  <si>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</si>
  <si>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</si>
  <si>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</si>
  <si>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</si>
  <si>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</si>
  <si>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</si>
  <si>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</si>
  <si>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</si>
  <si>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</si>
  <si>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</si>
  <si>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</si>
  <si>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</si>
  <si>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</si>
  <si>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</si>
  <si>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</si>
  <si>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</si>
  <si>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</si>
  <si>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</si>
  <si>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</si>
  <si>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</si>
  <si>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</si>
  <si>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</si>
  <si>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</si>
  <si>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</si>
  <si>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</si>
  <si>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</si>
  <si>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</si>
  <si>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</si>
  <si>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</si>
  <si>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</si>
  <si>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</si>
  <si>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</si>
  <si>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</si>
  <si>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</si>
  <si>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</si>
  <si>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</si>
  <si>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</si>
  <si>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</si>
  <si>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</si>
  <si>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</si>
  <si>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</si>
  <si>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</si>
  <si>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</si>
  <si>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</si>
  <si>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</si>
  <si>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</si>
  <si>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</si>
  <si>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</si>
  <si>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</si>
  <si>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</si>
  <si>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</si>
  <si>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</si>
  <si>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</si>
  <si>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</si>
  <si>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</si>
  <si>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</si>
  <si>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</si>
  <si>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</si>
  <si>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</si>
  <si>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</si>
  <si>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</si>
  <si>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</si>
  <si>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</si>
  <si>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</si>
  <si>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</si>
  <si>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</si>
  <si>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</si>
  <si>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</si>
  <si>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</si>
  <si>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</si>
  <si>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</si>
  <si>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</si>
  <si>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</si>
  <si>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</si>
  <si>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</si>
  <si>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</si>
  <si>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</si>
  <si>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</si>
  <si>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</si>
  <si>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</si>
  <si>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</si>
  <si>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</si>
  <si>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</si>
  <si>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</si>
  <si>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</si>
  <si>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</si>
  <si>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</si>
  <si>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</si>
  <si>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</si>
  <si>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</si>
  <si>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</si>
  <si>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</si>
  <si>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</si>
  <si>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</si>
  <si>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</si>
  <si>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</si>
  <si>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</si>
  <si>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</si>
  <si>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</si>
  <si>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</si>
  <si>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</si>
  <si>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</si>
  <si>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</si>
  <si>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</si>
  <si>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</si>
  <si>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</si>
  <si>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</si>
  <si>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</si>
  <si>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</si>
  <si>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</si>
  <si>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</si>
  <si>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</si>
  <si>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</si>
  <si>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</si>
  <si>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</si>
  <si>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</si>
  <si>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</si>
  <si>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</si>
  <si>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</si>
  <si>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</si>
  <si>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</si>
  <si>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</si>
  <si>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</si>
  <si>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</si>
  <si>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</si>
  <si>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</si>
  <si>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</si>
  <si>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</si>
  <si>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</si>
  <si>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</si>
  <si>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</si>
  <si>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</si>
  <si>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</si>
  <si>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</si>
  <si>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</si>
  <si>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</si>
  <si>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</si>
  <si>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</si>
  <si>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</si>
  <si>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</si>
  <si>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</si>
  <si>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</si>
  <si>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</si>
  <si>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</si>
  <si>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</si>
  <si>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</si>
  <si>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</si>
  <si>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</si>
  <si>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</si>
  <si>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</si>
  <si>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</si>
  <si>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</si>
  <si>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</si>
  <si>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</si>
  <si>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</si>
  <si>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</si>
  <si>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</si>
  <si>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</si>
  <si>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</si>
  <si>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</si>
  <si>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</si>
  <si>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</si>
  <si>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</si>
  <si>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</si>
  <si>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</si>
  <si>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</si>
  <si>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</si>
  <si>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</si>
  <si>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</si>
  <si>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</si>
  <si>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</si>
  <si>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</si>
  <si>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</si>
  <si>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</si>
  <si>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</si>
  <si>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</si>
  <si>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</si>
  <si>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</si>
  <si>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</si>
  <si>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</si>
  <si>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</si>
  <si>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</si>
  <si>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</si>
  <si>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</si>
  <si>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</si>
  <si>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</si>
  <si>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</si>
  <si>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</si>
  <si>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</si>
  <si>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</si>
  <si>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</si>
  <si>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</si>
  <si>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</si>
  <si>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</si>
  <si>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</si>
  <si>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</si>
  <si>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</si>
  <si>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</si>
  <si>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</si>
  <si>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</si>
  <si>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</si>
  <si>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</si>
  <si>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</si>
  <si>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</si>
  <si>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</si>
  <si>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</si>
  <si>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</si>
  <si>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</si>
  <si>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</si>
  <si>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</si>
  <si>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</si>
  <si>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</si>
  <si>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</si>
  <si>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</si>
  <si>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</si>
  <si>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</si>
  <si>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</si>
  <si>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</si>
  <si>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</si>
  <si>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</si>
  <si>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</si>
  <si>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</si>
  <si>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</si>
  <si>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</si>
  <si>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</si>
  <si>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</si>
  <si>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</si>
  <si>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</si>
  <si>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</si>
  <si>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</si>
  <si>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</si>
  <si>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</si>
  <si>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</si>
  <si>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</si>
  <si>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</si>
  <si>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</si>
  <si>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</si>
  <si>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</si>
  <si>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</si>
  <si>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</si>
  <si>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</si>
  <si>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</si>
  <si>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</si>
  <si>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</si>
  <si>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</si>
  <si>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</si>
  <si>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</si>
  <si>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</si>
  <si>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</si>
  <si>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</si>
  <si>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</si>
  <si>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</si>
  <si>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</si>
  <si>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</si>
  <si>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</si>
  <si>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</si>
  <si>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</si>
  <si>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</si>
  <si>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</si>
  <si>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</si>
  <si>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</si>
  <si>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</si>
  <si>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</si>
  <si>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</si>
  <si>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</si>
  <si>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</si>
  <si>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</si>
  <si>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</si>
  <si>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</si>
  <si>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</si>
  <si>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</si>
  <si>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</si>
  <si>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</si>
  <si>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</si>
  <si>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</si>
  <si>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</si>
  <si>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</si>
  <si>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</si>
  <si>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</si>
  <si>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</si>
  <si>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</si>
  <si>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</si>
  <si>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</si>
  <si>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</si>
  <si>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</si>
  <si>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</si>
  <si>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</si>
  <si>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</si>
  <si>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</si>
  <si>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</si>
  <si>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</si>
  <si>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</si>
  <si>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</si>
  <si>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</si>
  <si>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</si>
  <si>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</si>
  <si>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</si>
  <si>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</si>
  <si>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</si>
  <si>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</si>
  <si>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</si>
  <si>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</si>
  <si>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</si>
  <si>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</si>
  <si>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</si>
  <si>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</si>
  <si>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</si>
  <si>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</si>
  <si>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</si>
  <si>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</si>
  <si>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</si>
  <si>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</si>
  <si>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</si>
  <si>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</si>
  <si>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</si>
  <si>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</si>
  <si>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</si>
  <si>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</si>
  <si>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</si>
  <si>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</si>
  <si>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</si>
  <si>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</si>
  <si>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</si>
  <si>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</si>
  <si>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</si>
  <si>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</si>
  <si>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</si>
  <si>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</si>
  <si>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</si>
  <si>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</si>
  <si>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</si>
  <si>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</si>
  <si>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</si>
  <si>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</si>
  <si>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</si>
  <si>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</si>
  <si>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</si>
  <si>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</si>
  <si>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</si>
  <si>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</si>
  <si>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</si>
  <si>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</si>
  <si>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</si>
  <si>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</si>
  <si>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</si>
  <si>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</si>
  <si>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</si>
  <si>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</si>
  <si>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</si>
  <si>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</si>
  <si>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</si>
  <si>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</si>
  <si>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</si>
  <si>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</si>
  <si>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</si>
  <si>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</si>
  <si>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</si>
  <si>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</si>
  <si>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</si>
  <si>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</si>
  <si>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</si>
  <si>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</si>
  <si>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</si>
  <si>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</si>
  <si>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</si>
  <si>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</si>
  <si>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</si>
  <si>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</si>
  <si>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</si>
  <si>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</si>
  <si>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</si>
  <si>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</si>
  <si>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</si>
  <si>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</si>
  <si>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</si>
  <si>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</si>
  <si>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</si>
  <si>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</si>
  <si>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</si>
  <si>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</si>
  <si>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</si>
  <si>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</si>
  <si>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</si>
  <si>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</si>
  <si>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</si>
  <si>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</si>
  <si>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</si>
  <si>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</si>
  <si>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</si>
  <si>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</si>
  <si>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</si>
  <si>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</si>
  <si>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</si>
  <si>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</si>
  <si>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</si>
  <si>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</si>
  <si>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</si>
  <si>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</si>
  <si>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</si>
  <si>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</si>
  <si>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</si>
  <si>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</si>
  <si>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</si>
  <si>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</si>
  <si>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</si>
  <si>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</si>
  <si>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</si>
  <si>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</si>
  <si>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</si>
  <si>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</si>
  <si>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</si>
  <si>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</si>
  <si>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</si>
  <si>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</si>
  <si>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</si>
  <si>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</si>
  <si>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</si>
  <si>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</si>
  <si>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</si>
  <si>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</si>
  <si>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</si>
  <si>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</si>
  <si>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</si>
  <si>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</si>
  <si>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</si>
  <si>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</si>
  <si>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</si>
  <si>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</si>
  <si>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</si>
  <si>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</si>
  <si>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</si>
  <si>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</si>
  <si>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</si>
  <si>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</si>
  <si>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</si>
  <si>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</si>
  <si>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</si>
  <si>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</si>
  <si>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</si>
  <si>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</si>
  <si>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</si>
  <si>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</si>
  <si>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</si>
  <si>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</si>
  <si>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</si>
  <si>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</si>
  <si>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</si>
  <si>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</si>
  <si>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</si>
  <si>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</si>
  <si>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</si>
  <si>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</si>
  <si>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</si>
  <si>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</si>
  <si>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</si>
  <si>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</si>
  <si>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</si>
  <si>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</si>
  <si>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</si>
  <si>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</si>
  <si>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</si>
  <si>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</si>
  <si>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</si>
  <si>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</si>
  <si>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</si>
  <si>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</si>
  <si>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</si>
  <si>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</si>
  <si>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</si>
  <si>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</si>
  <si>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</si>
  <si>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</si>
  <si>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</si>
  <si>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</si>
  <si>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</si>
  <si>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</si>
  <si>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</si>
  <si>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</si>
  <si>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</si>
  <si>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</si>
  <si>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</si>
  <si>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</si>
  <si>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</si>
  <si>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</si>
  <si>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</si>
  <si>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</si>
  <si>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</si>
  <si>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</si>
  <si>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</si>
  <si>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</si>
  <si>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</si>
  <si>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</si>
  <si>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</si>
  <si>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</si>
  <si>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</si>
  <si>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</si>
  <si>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</si>
  <si>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</si>
  <si>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</si>
  <si>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</si>
  <si>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</si>
  <si>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</si>
  <si>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</si>
  <si>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</si>
  <si>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</si>
  <si>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</si>
  <si>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</si>
  <si>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</si>
  <si>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</si>
  <si>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</si>
  <si>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</si>
  <si>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</si>
  <si>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</si>
  <si>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</si>
  <si>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</si>
  <si>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</si>
  <si>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</si>
  <si>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</si>
  <si>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</si>
  <si>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</si>
  <si>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</si>
  <si>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</si>
  <si>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</si>
  <si>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</si>
  <si>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</si>
  <si>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</si>
  <si>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</si>
  <si>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</si>
  <si>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</si>
  <si>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</si>
  <si>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</si>
  <si>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</si>
  <si>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</si>
  <si>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</si>
  <si>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</si>
  <si>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</si>
  <si>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</si>
  <si>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</si>
  <si>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</si>
  <si>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</si>
  <si>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</si>
  <si>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</si>
  <si>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</si>
  <si>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</si>
  <si>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</si>
  <si>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</si>
  <si>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</si>
  <si>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</si>
  <si>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</si>
  <si>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</si>
  <si>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</si>
  <si>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</si>
  <si>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</si>
  <si>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</si>
  <si>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</si>
  <si>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</si>
  <si>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</si>
  <si>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</si>
  <si>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</si>
  <si>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</si>
  <si>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</si>
  <si>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</si>
  <si>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</si>
  <si>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</si>
  <si>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</si>
  <si>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</si>
  <si>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</si>
  <si>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</si>
  <si>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</si>
  <si>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</si>
  <si>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</si>
  <si>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</si>
  <si>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</si>
  <si>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</si>
  <si>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</si>
  <si>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</si>
  <si>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</si>
  <si>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</si>
  <si>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</si>
  <si>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</si>
  <si>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</si>
  <si>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</si>
  <si>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</si>
  <si>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</si>
  <si>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</si>
  <si>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</si>
  <si>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</si>
  <si>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</si>
  <si>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</si>
  <si>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</si>
  <si>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</si>
  <si>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</si>
  <si>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</si>
  <si>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</si>
  <si>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</si>
  <si>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</si>
  <si>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</si>
  <si>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</si>
  <si>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</si>
  <si>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</si>
  <si>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</si>
  <si>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</si>
  <si>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</si>
  <si>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</si>
  <si>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</si>
  <si>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</si>
  <si>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</si>
  <si>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</si>
  <si>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</si>
  <si>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</si>
  <si>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</si>
  <si>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</si>
  <si>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</si>
  <si>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</si>
  <si>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</si>
  <si>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</si>
  <si>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</si>
  <si>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</si>
  <si>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</si>
  <si>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</si>
  <si>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</si>
  <si>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</si>
  <si>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</si>
  <si>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</si>
  <si>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</si>
  <si>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</si>
  <si>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</si>
  <si>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</si>
  <si>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</si>
  <si>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</si>
  <si>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</si>
  <si>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</si>
  <si>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</si>
  <si>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</si>
  <si>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</si>
  <si>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</si>
  <si>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</si>
  <si>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</si>
  <si>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</si>
  <si>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</si>
  <si>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</si>
  <si>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</si>
  <si>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</si>
  <si>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</si>
  <si>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</si>
  <si>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</si>
  <si>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</si>
  <si>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</si>
  <si>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</si>
  <si>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</si>
  <si>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</si>
  <si>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</si>
  <si>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</si>
  <si>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</si>
  <si>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</si>
  <si>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</si>
  <si>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</si>
  <si>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</si>
  <si>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</si>
  <si>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</si>
  <si>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</si>
  <si>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</si>
  <si>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</si>
  <si>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</si>
  <si>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</si>
  <si>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</si>
  <si>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</si>
  <si>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</si>
  <si>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</si>
  <si>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</si>
  <si>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</si>
  <si>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</si>
  <si>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</si>
  <si>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</si>
  <si>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</si>
  <si>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</si>
  <si>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</si>
  <si>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</si>
  <si>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</si>
  <si>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</si>
  <si>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</si>
  <si>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</si>
  <si>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</si>
  <si>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</si>
  <si>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</si>
  <si>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</si>
  <si>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</si>
  <si>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</si>
  <si>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</si>
  <si>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</si>
  <si>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</si>
  <si>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</si>
  <si>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</si>
  <si>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</si>
  <si>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</si>
  <si>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</si>
  <si>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</si>
  <si>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</si>
  <si>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</si>
  <si>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</si>
  <si>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</si>
  <si>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</si>
  <si>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</si>
  <si>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</si>
  <si>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</si>
  <si>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</si>
  <si>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</si>
  <si>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</si>
  <si>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</si>
  <si>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</si>
  <si>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</si>
  <si>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</si>
  <si>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</si>
  <si>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</si>
  <si>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</si>
  <si>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</si>
  <si>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</si>
  <si>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</si>
  <si>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</si>
  <si>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</si>
  <si>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</si>
  <si>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</si>
  <si>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</si>
  <si>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</si>
  <si>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</si>
  <si>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</si>
  <si>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</si>
  <si>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</si>
  <si>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</si>
  <si>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</si>
  <si>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</si>
  <si>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</si>
  <si>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</si>
  <si>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</si>
  <si>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</si>
  <si>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</si>
  <si>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</si>
  <si>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</si>
  <si>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</si>
  <si>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</si>
  <si>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</si>
  <si>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</si>
  <si>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</si>
  <si>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</si>
  <si>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</si>
  <si>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</si>
  <si>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</si>
  <si>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</si>
  <si>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</si>
  <si>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</si>
  <si>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</si>
  <si>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</si>
  <si>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</si>
  <si>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</si>
  <si>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</si>
  <si>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</si>
  <si>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</si>
  <si>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</si>
  <si>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</si>
  <si>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</si>
  <si>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</si>
  <si>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</si>
  <si>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</si>
  <si>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</si>
  <si>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</si>
  <si>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</si>
  <si>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</si>
  <si>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</si>
  <si>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</si>
  <si>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</si>
  <si>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</si>
  <si>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</si>
  <si>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</si>
  <si>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</si>
  <si>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</si>
  <si>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</si>
  <si>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</si>
  <si>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</si>
  <si>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</si>
  <si>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</si>
  <si>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</si>
  <si>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</si>
  <si>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</si>
  <si>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</si>
  <si>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</si>
  <si>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</si>
  <si>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</si>
  <si>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</si>
  <si>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</si>
  <si>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</si>
  <si>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</si>
  <si>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</si>
  <si>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</si>
  <si>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</si>
  <si>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</si>
  <si>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</si>
  <si>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</si>
  <si>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</si>
  <si>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</si>
  <si>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</si>
  <si>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</si>
  <si>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</si>
  <si>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</si>
  <si>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</si>
  <si>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</si>
  <si>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</si>
  <si>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</si>
  <si>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</si>
  <si>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</si>
  <si>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</si>
  <si>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</si>
  <si>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</si>
  <si>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</si>
  <si>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</si>
  <si>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</si>
  <si>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</si>
  <si>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</si>
  <si>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</si>
  <si>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</si>
  <si>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</si>
  <si>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</si>
  <si>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</si>
  <si>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</si>
  <si>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</si>
  <si>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</si>
  <si>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</si>
  <si>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</si>
  <si>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</si>
  <si>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</si>
  <si>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</si>
  <si>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</si>
  <si>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</si>
  <si>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</si>
  <si>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</si>
  <si>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</si>
  <si>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</si>
  <si>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</si>
  <si>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</si>
  <si>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</si>
  <si>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</si>
  <si>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</si>
  <si>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</si>
  <si>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</si>
  <si>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</si>
  <si>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</si>
  <si>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</si>
  <si>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</si>
  <si>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</si>
  <si>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</si>
  <si>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</si>
  <si>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</si>
  <si>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</si>
  <si>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</si>
  <si>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</si>
  <si>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</si>
  <si>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</si>
  <si>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</si>
  <si>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</si>
  <si>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</si>
  <si>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</si>
  <si>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</si>
  <si>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</si>
  <si>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</si>
  <si>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</si>
  <si>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</si>
  <si>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</si>
  <si>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</si>
  <si>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</si>
  <si>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</si>
  <si>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</si>
  <si>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</si>
  <si>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</si>
  <si>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</si>
  <si>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</si>
  <si>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</si>
  <si>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</si>
  <si>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</si>
  <si>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</si>
  <si>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</si>
  <si>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</si>
  <si>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</si>
  <si>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</si>
  <si>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</si>
  <si>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</si>
  <si>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</si>
  <si>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</si>
  <si>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</si>
  <si>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</si>
  <si>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</si>
  <si>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</si>
  <si>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</si>
  <si>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</si>
  <si>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</si>
  <si>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</si>
  <si>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</si>
  <si>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</si>
  <si>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</si>
  <si>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</si>
  <si>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</si>
  <si>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</si>
  <si>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</si>
  <si>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</si>
  <si>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</si>
  <si>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</si>
  <si>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</si>
  <si>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</si>
  <si>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</si>
  <si>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</si>
  <si>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</si>
  <si>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</si>
  <si>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</si>
  <si>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</si>
  <si>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</si>
  <si>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</si>
  <si>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</si>
  <si>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</si>
  <si>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</si>
  <si>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</si>
  <si>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</si>
  <si>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</si>
  <si>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</si>
  <si>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</si>
  <si>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</si>
  <si>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</si>
  <si>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</si>
  <si>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</si>
  <si>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</si>
  <si>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</si>
  <si>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</si>
  <si>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</si>
  <si>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</si>
  <si>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</si>
  <si>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</si>
  <si>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</si>
  <si>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</si>
  <si>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</si>
  <si>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</si>
  <si>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</si>
  <si>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</si>
  <si>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</si>
  <si>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</si>
  <si>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</si>
  <si>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</si>
  <si>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</si>
  <si>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</si>
  <si>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</si>
  <si>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</si>
  <si>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</si>
  <si>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</si>
  <si>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</si>
  <si>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</si>
  <si>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</si>
  <si>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</si>
  <si>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</si>
  <si>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</si>
  <si>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</si>
  <si>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</si>
  <si>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</si>
  <si>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</si>
  <si>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</si>
  <si>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</si>
  <si>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</si>
  <si>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</si>
  <si>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</si>
  <si>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</si>
  <si>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</si>
  <si>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</si>
  <si>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</si>
  <si>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</si>
  <si>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</si>
  <si>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</si>
  <si>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</si>
  <si>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</si>
  <si>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2024-05-31</t>
  </si>
  <si>
    <t>2024-11-03</t>
  </si>
  <si>
    <t>2025-09-22</t>
  </si>
  <si>
    <t>2024-11-20</t>
  </si>
  <si>
    <t>2025-06-28</t>
  </si>
  <si>
    <t>2024-07-31</t>
  </si>
  <si>
    <t>2025-11-22</t>
  </si>
  <si>
    <t>2024-12-16</t>
  </si>
  <si>
    <t>2024-11-17</t>
  </si>
  <si>
    <t>2023-02-08</t>
  </si>
  <si>
    <t>2025-07-25</t>
  </si>
  <si>
    <t>2025-05-03</t>
  </si>
  <si>
    <t>2024-06-03</t>
  </si>
  <si>
    <t>2024-11-24</t>
  </si>
  <si>
    <t>2023-03-31</t>
  </si>
  <si>
    <t>2023-04-08</t>
  </si>
  <si>
    <t>2025-11-29</t>
  </si>
  <si>
    <t>2024-09-19</t>
  </si>
  <si>
    <t>2023-04-28</t>
  </si>
  <si>
    <t>2025-02-23</t>
  </si>
  <si>
    <t>2024-07-24</t>
  </si>
  <si>
    <t>2024-08-07</t>
  </si>
  <si>
    <t>2024-12-12</t>
  </si>
  <si>
    <t>2024-04-29</t>
  </si>
  <si>
    <t>2025-09-07</t>
  </si>
  <si>
    <t>2024-01-08</t>
  </si>
  <si>
    <t>2025-11-28</t>
  </si>
  <si>
    <t>2023-12-12</t>
  </si>
  <si>
    <t>2024-03-07</t>
  </si>
  <si>
    <t>2023-05-03</t>
  </si>
  <si>
    <t>2025-03-27</t>
  </si>
  <si>
    <t>2025-02-25</t>
  </si>
  <si>
    <t>2024-09-23</t>
  </si>
  <si>
    <t>2025-08-21</t>
  </si>
  <si>
    <t>2024-02-03</t>
  </si>
  <si>
    <t>2025-03-17</t>
  </si>
  <si>
    <t>2024-11-19</t>
  </si>
  <si>
    <t>2023-02-24</t>
  </si>
  <si>
    <t>2023-10-30</t>
  </si>
  <si>
    <t>2025-08-23</t>
  </si>
  <si>
    <t>2024-12-02</t>
  </si>
  <si>
    <t>2024-08-14</t>
  </si>
  <si>
    <t>2024-12-07</t>
  </si>
  <si>
    <t>2024-07-09</t>
  </si>
  <si>
    <t>2023-07-25</t>
  </si>
  <si>
    <t>2023-05-02</t>
  </si>
  <si>
    <t>2024-08-15</t>
  </si>
  <si>
    <t>2025-08-16</t>
  </si>
  <si>
    <t>2024-01-31</t>
  </si>
  <si>
    <t>2024-06-18</t>
  </si>
  <si>
    <t>2025-08-11</t>
  </si>
  <si>
    <t>2025-07-20</t>
  </si>
  <si>
    <t>2025-12-12</t>
  </si>
  <si>
    <t>2023-08-27</t>
  </si>
  <si>
    <t>2023-05-22</t>
  </si>
  <si>
    <t>2025-02-08</t>
  </si>
  <si>
    <t>2023-02-16</t>
  </si>
  <si>
    <t>2023-08-20</t>
  </si>
  <si>
    <t>2024-05-16</t>
  </si>
  <si>
    <t>2024-10-15</t>
  </si>
  <si>
    <t>2023-12-25</t>
  </si>
  <si>
    <t>2025-02-09</t>
  </si>
  <si>
    <t>2025-12-21</t>
  </si>
  <si>
    <t>2023-04-16</t>
  </si>
  <si>
    <t>2024-03-09</t>
  </si>
  <si>
    <t>2025-08-12</t>
  </si>
  <si>
    <t>2024-02-21</t>
  </si>
  <si>
    <t>2024-08-27</t>
  </si>
  <si>
    <t>2025-09-27</t>
  </si>
  <si>
    <t>2025-12-09</t>
  </si>
  <si>
    <t>2025-11-01</t>
  </si>
  <si>
    <t>2024-07-16</t>
  </si>
  <si>
    <t>2024-07-01</t>
  </si>
  <si>
    <t>2023-03-06</t>
  </si>
  <si>
    <t>2024-11-09</t>
  </si>
  <si>
    <t>2023-03-09</t>
  </si>
  <si>
    <t>2024-11-10</t>
  </si>
  <si>
    <t>2025-03-23</t>
  </si>
  <si>
    <t>2025-02-17</t>
  </si>
  <si>
    <t>2025-01-08</t>
  </si>
  <si>
    <t>2025-11-15</t>
  </si>
  <si>
    <t>2025-04-27</t>
  </si>
  <si>
    <t>2023-10-26</t>
  </si>
  <si>
    <t>2025-10-12</t>
  </si>
  <si>
    <t>2024-11-16</t>
  </si>
  <si>
    <t>2025-10-02</t>
  </si>
  <si>
    <t>2023-02-25</t>
  </si>
  <si>
    <t>2023-11-12</t>
  </si>
  <si>
    <t>2023-03-17</t>
  </si>
  <si>
    <t>2025-03-29</t>
  </si>
  <si>
    <t>2025-07-01</t>
  </si>
  <si>
    <t>2023-10-18</t>
  </si>
  <si>
    <t>2023-05-18</t>
  </si>
  <si>
    <t>2023-12-24</t>
  </si>
  <si>
    <t>2024-02-09</t>
  </si>
  <si>
    <t>2024-01-18</t>
  </si>
  <si>
    <t>2023-08-22</t>
  </si>
  <si>
    <t>2024-09-17</t>
  </si>
  <si>
    <t>2023-12-21</t>
  </si>
  <si>
    <t>2024-02-04</t>
  </si>
  <si>
    <t>2024-08-21</t>
  </si>
  <si>
    <t>2025-01-21</t>
  </si>
  <si>
    <t>2025-06-18</t>
  </si>
  <si>
    <t>2024-12-19</t>
  </si>
  <si>
    <t>2025-04-22</t>
  </si>
  <si>
    <t>2025-03-15</t>
  </si>
  <si>
    <t>2025-11-21</t>
  </si>
  <si>
    <t>2025-01-03</t>
  </si>
  <si>
    <t>2025-09-20</t>
  </si>
  <si>
    <t>2024-02-19</t>
  </si>
  <si>
    <t>2025-03-22</t>
  </si>
  <si>
    <t>2025-06-30</t>
  </si>
  <si>
    <t>2023-07-31</t>
  </si>
  <si>
    <t>2024-12-20</t>
  </si>
  <si>
    <t>2024-10-06</t>
  </si>
  <si>
    <t>2024-02-25</t>
  </si>
  <si>
    <t>2025-01-09</t>
  </si>
  <si>
    <t>2023-05-19</t>
  </si>
  <si>
    <t>2023-06-18</t>
  </si>
  <si>
    <t>2023-05-16</t>
  </si>
  <si>
    <t>2023-12-26</t>
  </si>
  <si>
    <t>2024-06-14</t>
  </si>
  <si>
    <t>2023-06-07</t>
  </si>
  <si>
    <t>2023-08-25</t>
  </si>
  <si>
    <t>2025-05-08</t>
  </si>
  <si>
    <t>2024-01-03</t>
  </si>
  <si>
    <t>2024-09-14</t>
  </si>
  <si>
    <t>2023-01-20</t>
  </si>
  <si>
    <t>2023-10-19</t>
  </si>
  <si>
    <t>2025-03-18</t>
  </si>
  <si>
    <t>2024-10-30</t>
  </si>
  <si>
    <t>2024-09-15</t>
  </si>
  <si>
    <t>2023-03-05</t>
  </si>
  <si>
    <t>2024-03-31</t>
  </si>
  <si>
    <t>2025-10-13</t>
  </si>
  <si>
    <t>2024-05-18</t>
  </si>
  <si>
    <t>2024-05-25</t>
  </si>
  <si>
    <t>2023-02-23</t>
  </si>
  <si>
    <t>2024-05-08</t>
  </si>
  <si>
    <t>2023-02-27</t>
  </si>
  <si>
    <t>2023-02-10</t>
  </si>
  <si>
    <t>2025-06-13</t>
  </si>
  <si>
    <t>2023-01-04</t>
  </si>
  <si>
    <t>2023-12-10</t>
  </si>
  <si>
    <t>2023-04-09</t>
  </si>
  <si>
    <t>2024-04-06</t>
  </si>
  <si>
    <t>2023-11-26</t>
  </si>
  <si>
    <t>2023-11-11</t>
  </si>
  <si>
    <t>2025-08-27</t>
  </si>
  <si>
    <t>2025-01-26</t>
  </si>
  <si>
    <t>2023-07-18</t>
  </si>
  <si>
    <t>2025-08-30</t>
  </si>
  <si>
    <t>2023-10-29</t>
  </si>
  <si>
    <t>2025-12-06</t>
  </si>
  <si>
    <t>2024-12-05</t>
  </si>
  <si>
    <t>2025-04-02</t>
  </si>
  <si>
    <t>2024-09-28</t>
  </si>
  <si>
    <t>2023-07-02</t>
  </si>
  <si>
    <t>2025-11-03</t>
  </si>
  <si>
    <t>2024-02-12</t>
  </si>
  <si>
    <t>2024-12-17</t>
  </si>
  <si>
    <t>2024-04-03</t>
  </si>
  <si>
    <t>2025-03-24</t>
  </si>
  <si>
    <t>2024-10-27</t>
  </si>
  <si>
    <t>2024-10-16</t>
  </si>
  <si>
    <t>2024-01-24</t>
  </si>
  <si>
    <t>2023-07-19</t>
  </si>
  <si>
    <t>2024-09-20</t>
  </si>
  <si>
    <t>2023-05-26</t>
  </si>
  <si>
    <t>2023-01-10</t>
  </si>
  <si>
    <t>2025-05-29</t>
  </si>
  <si>
    <t>2024-01-26</t>
  </si>
  <si>
    <t>2023-05-14</t>
  </si>
  <si>
    <t>2025-01-05</t>
  </si>
  <si>
    <t>2023-03-18</t>
  </si>
  <si>
    <t>2023-10-08</t>
  </si>
  <si>
    <t>2024-02-18</t>
  </si>
  <si>
    <t>2025-08-08</t>
  </si>
  <si>
    <t>2025-03-30</t>
  </si>
  <si>
    <t>2023-08-01</t>
  </si>
  <si>
    <t>2023-09-25</t>
  </si>
  <si>
    <t>2023-01-24</t>
  </si>
  <si>
    <t>2025-02-14</t>
  </si>
  <si>
    <t>2023-02-06</t>
  </si>
  <si>
    <t>2025-11-07</t>
  </si>
  <si>
    <t>2025-01-14</t>
  </si>
  <si>
    <t>2023-08-06</t>
  </si>
  <si>
    <t>2024-03-17</t>
  </si>
  <si>
    <t>2023-09-20</t>
  </si>
  <si>
    <t>2024-08-25</t>
  </si>
  <si>
    <t>2024-03-21</t>
  </si>
  <si>
    <t>2024-10-22</t>
  </si>
  <si>
    <t>2023-01-27</t>
  </si>
  <si>
    <t>2024-05-28</t>
  </si>
  <si>
    <t>2024-04-04</t>
  </si>
  <si>
    <t>2023-04-21</t>
  </si>
  <si>
    <t>2024-02-01</t>
  </si>
  <si>
    <t>2024-06-06</t>
  </si>
  <si>
    <t>2024-09-08</t>
  </si>
  <si>
    <t>2025-04-06</t>
  </si>
  <si>
    <t>2023-01-19</t>
  </si>
  <si>
    <t>2025-03-01</t>
  </si>
  <si>
    <t>2024-02-26</t>
  </si>
  <si>
    <t>2023-05-25</t>
  </si>
  <si>
    <t>2023-05-10</t>
  </si>
  <si>
    <t>2024-09-02</t>
  </si>
  <si>
    <t>2024-03-06</t>
  </si>
  <si>
    <t>2023-04-22</t>
  </si>
  <si>
    <t>2024-04-25</t>
  </si>
  <si>
    <t>2025-01-16</t>
  </si>
  <si>
    <t>2024-02-07</t>
  </si>
  <si>
    <t>2024-06-17</t>
  </si>
  <si>
    <t>2023-01-22</t>
  </si>
  <si>
    <t>2025-09-17</t>
  </si>
  <si>
    <t>2025-03-05</t>
  </si>
  <si>
    <t>2024-06-23</t>
  </si>
  <si>
    <t>2024-12-23</t>
  </si>
  <si>
    <t>2023-12-07</t>
  </si>
  <si>
    <t>2025-07-08</t>
  </si>
  <si>
    <t>2024-06-25</t>
  </si>
  <si>
    <t>2025-05-09</t>
  </si>
  <si>
    <t>2023-09-24</t>
  </si>
  <si>
    <t>2023-07-20</t>
  </si>
  <si>
    <t>2023-01-15</t>
  </si>
  <si>
    <t>2025-05-17</t>
  </si>
  <si>
    <t>2024-12-06</t>
  </si>
  <si>
    <t>2023-03-19</t>
  </si>
  <si>
    <t>2025-11-27</t>
  </si>
  <si>
    <t>2024-12-13</t>
  </si>
  <si>
    <t>2024-11-26</t>
  </si>
  <si>
    <t>2024-04-15</t>
  </si>
  <si>
    <t>2024-01-01</t>
  </si>
  <si>
    <t>2025-10-05</t>
  </si>
  <si>
    <t>2024-07-27</t>
  </si>
  <si>
    <t>2024-06-15</t>
  </si>
  <si>
    <t>2025-02-01</t>
  </si>
  <si>
    <t>2025-06-04</t>
  </si>
  <si>
    <t>2025-12-29</t>
  </si>
  <si>
    <t>2025-09-02</t>
  </si>
  <si>
    <t>2023-09-06</t>
  </si>
  <si>
    <t>2025-02-19</t>
  </si>
  <si>
    <t>2023-06-12</t>
  </si>
  <si>
    <t>2025-01-13</t>
  </si>
  <si>
    <t>2023-12-08</t>
  </si>
  <si>
    <t>2024-06-21</t>
  </si>
  <si>
    <t>2023-02-28</t>
  </si>
  <si>
    <t>2025-07-24</t>
  </si>
  <si>
    <t>2023-01-01</t>
  </si>
  <si>
    <t>2024-04-18</t>
  </si>
  <si>
    <t>2024-03-27</t>
  </si>
  <si>
    <t>2023-05-21</t>
  </si>
  <si>
    <t>2023-04-12</t>
  </si>
  <si>
    <t>2024-12-01</t>
  </si>
  <si>
    <t>2025-03-14</t>
  </si>
  <si>
    <t>2024-05-21</t>
  </si>
  <si>
    <t>2023-03-28</t>
  </si>
  <si>
    <t>2024-10-26</t>
  </si>
  <si>
    <t>2025-01-30</t>
  </si>
  <si>
    <t>2023-08-08</t>
  </si>
  <si>
    <t>2024-10-24</t>
  </si>
  <si>
    <t>2025-11-02</t>
  </si>
  <si>
    <t>2024-06-08</t>
  </si>
  <si>
    <t>2025-05-01</t>
  </si>
  <si>
    <t>2023-07-27</t>
  </si>
  <si>
    <t>2023-08-05</t>
  </si>
  <si>
    <t>2025-06-26</t>
  </si>
  <si>
    <t>2025-02-07</t>
  </si>
  <si>
    <t>2023-01-14</t>
  </si>
  <si>
    <t>2023-06-10</t>
  </si>
  <si>
    <t>2025-02-22</t>
  </si>
  <si>
    <t>2025-03-28</t>
  </si>
  <si>
    <t>2023-11-16</t>
  </si>
  <si>
    <t>2024-09-16</t>
  </si>
  <si>
    <t>2023-10-17</t>
  </si>
  <si>
    <t>2023-01-18</t>
  </si>
  <si>
    <t>2023-02-14</t>
  </si>
  <si>
    <t>2024-09-11</t>
  </si>
  <si>
    <t>2025-02-21</t>
  </si>
  <si>
    <t>2024-10-12</t>
  </si>
  <si>
    <t>2023-11-08</t>
  </si>
  <si>
    <t>2023-10-09</t>
  </si>
  <si>
    <t>2024-10-02</t>
  </si>
  <si>
    <t>2025-03-04</t>
  </si>
  <si>
    <t>2025-11-24</t>
  </si>
  <si>
    <t>2025-03-16</t>
  </si>
  <si>
    <t>2023-12-02</t>
  </si>
  <si>
    <t>2023-11-24</t>
  </si>
  <si>
    <t>2024-09-22</t>
  </si>
  <si>
    <t>2023-01-12</t>
  </si>
  <si>
    <t>2024-03-01</t>
  </si>
  <si>
    <t>2023-12-30</t>
  </si>
  <si>
    <t>2024-08-22</t>
  </si>
  <si>
    <t>2025-12-19</t>
  </si>
  <si>
    <t>2024-02-29</t>
  </si>
  <si>
    <t>2024-02-02</t>
  </si>
  <si>
    <t>2025-08-05</t>
  </si>
  <si>
    <t>2025-12-08</t>
  </si>
  <si>
    <t>2023-08-26</t>
  </si>
  <si>
    <t>2024-10-01</t>
  </si>
  <si>
    <t>2023-08-23</t>
  </si>
  <si>
    <t>2025-05-23</t>
  </si>
  <si>
    <t>2023-10-22</t>
  </si>
  <si>
    <t>2025-08-31</t>
  </si>
  <si>
    <t>2025-09-23</t>
  </si>
  <si>
    <t>2025-02-15</t>
  </si>
  <si>
    <t>2023-11-02</t>
  </si>
  <si>
    <t>2024-03-08</t>
  </si>
  <si>
    <t>2023-10-03</t>
  </si>
  <si>
    <t>2023-01-16</t>
  </si>
  <si>
    <t>2025-09-13</t>
  </si>
  <si>
    <t>2023-06-09</t>
  </si>
  <si>
    <t>2024-08-20</t>
  </si>
  <si>
    <t>2024-06-10</t>
  </si>
  <si>
    <t>2024-04-28</t>
  </si>
  <si>
    <t>2025-06-09</t>
  </si>
  <si>
    <t>2024-07-12</t>
  </si>
  <si>
    <t>2024-03-25</t>
  </si>
  <si>
    <t>2023-09-07</t>
  </si>
  <si>
    <t>2025-07-17</t>
  </si>
  <si>
    <t>2024-06-12</t>
  </si>
  <si>
    <t>2024-03-23</t>
  </si>
  <si>
    <t>2023-11-01</t>
  </si>
  <si>
    <t>2025-09-06</t>
  </si>
  <si>
    <t>2024-08-16</t>
  </si>
  <si>
    <t>2025-12-07</t>
  </si>
  <si>
    <t>2024-05-12</t>
  </si>
  <si>
    <t>2024-03-12</t>
  </si>
  <si>
    <t>2024-05-13</t>
  </si>
  <si>
    <t>2024-08-04</t>
  </si>
  <si>
    <t>2023-07-15</t>
  </si>
  <si>
    <t>2025-10-15</t>
  </si>
  <si>
    <t>2025-06-29</t>
  </si>
  <si>
    <t>2025-07-26</t>
  </si>
  <si>
    <t>2025-07-28</t>
  </si>
  <si>
    <t>2024-05-22</t>
  </si>
  <si>
    <t>2025-10-29</t>
  </si>
  <si>
    <t>2025-04-12</t>
  </si>
  <si>
    <t>2023-02-19</t>
  </si>
  <si>
    <t>2024-11-12</t>
  </si>
  <si>
    <t>2025-11-20</t>
  </si>
  <si>
    <t>2024-02-24</t>
  </si>
  <si>
    <t>2025-10-28</t>
  </si>
  <si>
    <t>2025-12-27</t>
  </si>
  <si>
    <t>2024-08-13</t>
  </si>
  <si>
    <t>2024-08-23</t>
  </si>
  <si>
    <t>2024-11-18</t>
  </si>
  <si>
    <t>2024-06-16</t>
  </si>
  <si>
    <t>2024-01-13</t>
  </si>
  <si>
    <t>2025-04-08</t>
  </si>
  <si>
    <t>2023-06-29</t>
  </si>
  <si>
    <t>2023-10-13</t>
  </si>
  <si>
    <t>2025-04-18</t>
  </si>
  <si>
    <t>2024-09-10</t>
  </si>
  <si>
    <t>2023-09-12</t>
  </si>
  <si>
    <t>2025-01-10</t>
  </si>
  <si>
    <t>2023-04-30</t>
  </si>
  <si>
    <t>2023-07-29</t>
  </si>
  <si>
    <t>2025-09-09</t>
  </si>
  <si>
    <t>2023-09-21</t>
  </si>
  <si>
    <t>2025-09-18</t>
  </si>
  <si>
    <t>2024-01-28</t>
  </si>
  <si>
    <t>2025-06-19</t>
  </si>
  <si>
    <t>2025-11-30</t>
  </si>
  <si>
    <t>2024-09-30</t>
  </si>
  <si>
    <t>2025-01-22</t>
  </si>
  <si>
    <t>2025-03-31</t>
  </si>
  <si>
    <t>2025-10-19</t>
  </si>
  <si>
    <t>2024-10-31</t>
  </si>
  <si>
    <t>2024-06-19</t>
  </si>
  <si>
    <t>2024-09-12</t>
  </si>
  <si>
    <t>2025-08-20</t>
  </si>
  <si>
    <t>2024-10-18</t>
  </si>
  <si>
    <t>2025-02-18</t>
  </si>
  <si>
    <t>2023-05-15</t>
  </si>
  <si>
    <t>2024-06-30</t>
  </si>
  <si>
    <t>2024-03-14</t>
  </si>
  <si>
    <t>2025-06-05</t>
  </si>
  <si>
    <t>2025-11-23</t>
  </si>
  <si>
    <t>2025-09-21</t>
  </si>
  <si>
    <t>2023-12-27</t>
  </si>
  <si>
    <t>2023-07-04</t>
  </si>
  <si>
    <t>2024-05-30</t>
  </si>
  <si>
    <t>2023-08-07</t>
  </si>
  <si>
    <t>2025-03-06</t>
  </si>
  <si>
    <t>2023-11-25</t>
  </si>
  <si>
    <t>2025-06-27</t>
  </si>
  <si>
    <t>2023-06-22</t>
  </si>
  <si>
    <t>2024-04-13</t>
  </si>
  <si>
    <t>2023-12-15</t>
  </si>
  <si>
    <t>2024-08-12</t>
  </si>
  <si>
    <t>2023-09-30</t>
  </si>
  <si>
    <t>2023-03-26</t>
  </si>
  <si>
    <t>2024-10-03</t>
  </si>
  <si>
    <t>2024-01-22</t>
  </si>
  <si>
    <t>2023-03-25</t>
  </si>
  <si>
    <t>2025-05-02</t>
  </si>
  <si>
    <t>2025-02-20</t>
  </si>
  <si>
    <t>2024-11-30</t>
  </si>
  <si>
    <t>2025-04-25</t>
  </si>
  <si>
    <t>2024-01-09</t>
  </si>
  <si>
    <t>2024-03-04</t>
  </si>
  <si>
    <t>2023-04-15</t>
  </si>
  <si>
    <t>2025-09-26</t>
  </si>
  <si>
    <t>2023-08-28</t>
  </si>
  <si>
    <t>2024-11-25</t>
  </si>
  <si>
    <t>2024-08-01</t>
  </si>
  <si>
    <t>2024-11-22</t>
  </si>
  <si>
    <t>2023-03-27</t>
  </si>
  <si>
    <t>2023-07-23</t>
  </si>
  <si>
    <t>2025-05-13</t>
  </si>
  <si>
    <t>2023-05-23</t>
  </si>
  <si>
    <t>2023-04-29</t>
  </si>
  <si>
    <t>2025-04-07</t>
  </si>
  <si>
    <t>2025-03-09</t>
  </si>
  <si>
    <t>2024-06-13</t>
  </si>
  <si>
    <t>2023-09-13</t>
  </si>
  <si>
    <t>2025-12-28</t>
  </si>
  <si>
    <t>2024-01-30</t>
  </si>
  <si>
    <t>2025-07-02</t>
  </si>
  <si>
    <t>2025-09-29</t>
  </si>
  <si>
    <t>2024-03-11</t>
  </si>
  <si>
    <t>2023-03-24</t>
  </si>
  <si>
    <t>2023-04-10</t>
  </si>
  <si>
    <t>2024-09-26</t>
  </si>
  <si>
    <t>2024-07-22</t>
  </si>
  <si>
    <t>2023-04-19</t>
  </si>
  <si>
    <t>2023-12-13</t>
  </si>
  <si>
    <t>2023-05-05</t>
  </si>
  <si>
    <t>2024-07-26</t>
  </si>
  <si>
    <t>2023-12-22</t>
  </si>
  <si>
    <t>2023-09-10</t>
  </si>
  <si>
    <t>2024-07-15</t>
  </si>
  <si>
    <t>2024-10-23</t>
  </si>
  <si>
    <t>2023-04-07</t>
  </si>
  <si>
    <t>2024-04-07</t>
  </si>
  <si>
    <t>2024-11-15</t>
  </si>
  <si>
    <t>2025-06-17</t>
  </si>
  <si>
    <t>2023-05-07</t>
  </si>
  <si>
    <t>2025-04-21</t>
  </si>
  <si>
    <t>2025-11-08</t>
  </si>
  <si>
    <t>2025-06-11</t>
  </si>
  <si>
    <t>2023-10-24</t>
  </si>
  <si>
    <t>2025-09-01</t>
  </si>
  <si>
    <t>2025-01-07</t>
  </si>
  <si>
    <t>2024-02-06</t>
  </si>
  <si>
    <t>2024-11-02</t>
  </si>
  <si>
    <t>2023-05-13</t>
  </si>
  <si>
    <t>2025-10-10</t>
  </si>
  <si>
    <t>2025-06-23</t>
  </si>
  <si>
    <t>2024-04-11</t>
  </si>
  <si>
    <t>2023-01-25</t>
  </si>
  <si>
    <t>2025-08-02</t>
  </si>
  <si>
    <t>2024-09-05</t>
  </si>
  <si>
    <t>2023-12-18</t>
  </si>
  <si>
    <t>2023-09-22</t>
  </si>
  <si>
    <t>2023-11-22</t>
  </si>
  <si>
    <t>2024-09-01</t>
  </si>
  <si>
    <t>2025-10-07</t>
  </si>
  <si>
    <t>2023-12-16</t>
  </si>
  <si>
    <t>2025-06-21</t>
  </si>
  <si>
    <t>2023-07-30</t>
  </si>
  <si>
    <t>2024-02-14</t>
  </si>
  <si>
    <t>2024-04-20</t>
  </si>
  <si>
    <t>2024-10-13</t>
  </si>
  <si>
    <t>2023-01-28</t>
  </si>
  <si>
    <t>2024-08-30</t>
  </si>
  <si>
    <t>2023-10-02</t>
  </si>
  <si>
    <t>2025-03-26</t>
  </si>
  <si>
    <t>2025-09-11</t>
  </si>
  <si>
    <t>2025-02-27</t>
  </si>
  <si>
    <t>2024-05-20</t>
  </si>
  <si>
    <t>2024-02-10</t>
  </si>
  <si>
    <t>2024-05-05</t>
  </si>
  <si>
    <t>2023-02-22</t>
  </si>
  <si>
    <t>2023-02-04</t>
  </si>
  <si>
    <t>2025-05-26</t>
  </si>
  <si>
    <t>2025-10-30</t>
  </si>
  <si>
    <t>2025-08-01</t>
  </si>
  <si>
    <t>2023-03-12</t>
  </si>
  <si>
    <t>2023-05-01</t>
  </si>
  <si>
    <t>2023-11-23</t>
  </si>
  <si>
    <t>2024-08-19</t>
  </si>
  <si>
    <t>2025-02-10</t>
  </si>
  <si>
    <t>2023-07-03</t>
  </si>
  <si>
    <t>2024-04-05</t>
  </si>
  <si>
    <t>2023-05-11</t>
  </si>
  <si>
    <t>2024-02-27</t>
  </si>
  <si>
    <t>2025-11-11</t>
  </si>
  <si>
    <t>2024-03-18</t>
  </si>
  <si>
    <t>2024-06-04</t>
  </si>
  <si>
    <t>2025-11-13</t>
  </si>
  <si>
    <t>2025-04-13</t>
  </si>
  <si>
    <t>2025-04-04</t>
  </si>
  <si>
    <t>2025-01-28</t>
  </si>
  <si>
    <t>2023-06-23</t>
  </si>
  <si>
    <t>2025-12-17</t>
  </si>
  <si>
    <t>2024-07-05</t>
  </si>
  <si>
    <t>2023-08-15</t>
  </si>
  <si>
    <t>2024-06-28</t>
  </si>
  <si>
    <t>2025-03-07</t>
  </si>
  <si>
    <t>2024-01-07</t>
  </si>
  <si>
    <t>2024-02-13</t>
  </si>
  <si>
    <t>2024-10-20</t>
  </si>
  <si>
    <t>2025-08-29</t>
  </si>
  <si>
    <t>2025-07-07</t>
  </si>
  <si>
    <t>2023-01-08</t>
  </si>
  <si>
    <t>2023-12-17</t>
  </si>
  <si>
    <t>2024-05-24</t>
  </si>
  <si>
    <t>2023-10-01</t>
  </si>
  <si>
    <t>2023-11-15</t>
  </si>
  <si>
    <t>2023-05-28</t>
  </si>
  <si>
    <t>2023-02-12</t>
  </si>
  <si>
    <t>2023-08-19</t>
  </si>
  <si>
    <t>2023-03-30</t>
  </si>
  <si>
    <t>2024-12-14</t>
  </si>
  <si>
    <t>2023-10-28</t>
  </si>
  <si>
    <t>2023-10-11</t>
  </si>
  <si>
    <t>2023-10-21</t>
  </si>
  <si>
    <t>2023-03-03</t>
  </si>
  <si>
    <t>2023-10-14</t>
  </si>
  <si>
    <t>2024-07-10</t>
  </si>
  <si>
    <t>2023-06-08</t>
  </si>
  <si>
    <t>2024-09-24</t>
  </si>
  <si>
    <t>2024-08-17</t>
  </si>
  <si>
    <t>2023-06-03</t>
  </si>
  <si>
    <t>2023-05-20</t>
  </si>
  <si>
    <t>2023-10-15</t>
  </si>
  <si>
    <t>2024-10-04</t>
  </si>
  <si>
    <t>2023-01-17</t>
  </si>
  <si>
    <t>2024-12-15</t>
  </si>
  <si>
    <t>2023-06-17</t>
  </si>
  <si>
    <t>2024-08-31</t>
  </si>
  <si>
    <t>2024-02-11</t>
  </si>
  <si>
    <t>2025-05-27</t>
  </si>
  <si>
    <t>2024-05-09</t>
  </si>
  <si>
    <t>2025-03-10</t>
  </si>
  <si>
    <t>2023-06-11</t>
  </si>
  <si>
    <t>2024-05-17</t>
  </si>
  <si>
    <t>2025-07-29</t>
  </si>
  <si>
    <t>2023-07-26</t>
  </si>
  <si>
    <t>2023-01-11</t>
  </si>
  <si>
    <t>2024-03-20</t>
  </si>
  <si>
    <t>2025-04-19</t>
  </si>
  <si>
    <t>2025-01-31</t>
  </si>
  <si>
    <t>2023-09-16</t>
  </si>
  <si>
    <t>2024-10-21</t>
  </si>
  <si>
    <t>2025-12-16</t>
  </si>
  <si>
    <t>2025-11-17</t>
  </si>
  <si>
    <t>2025-08-28</t>
  </si>
  <si>
    <t>2023-12-09</t>
  </si>
  <si>
    <t>2025-06-01</t>
  </si>
  <si>
    <t>2025-12-15</t>
  </si>
  <si>
    <t>2023-09-09</t>
  </si>
  <si>
    <t>2023-11-14</t>
  </si>
  <si>
    <t>2025-03-02</t>
  </si>
  <si>
    <t>2024-01-11</t>
  </si>
  <si>
    <t>2025-08-13</t>
  </si>
  <si>
    <t>2025-11-14</t>
  </si>
  <si>
    <t>2025-07-31</t>
  </si>
  <si>
    <t>2024-02-15</t>
  </si>
  <si>
    <t>2023-09-23</t>
  </si>
  <si>
    <t>2023-06-26</t>
  </si>
  <si>
    <t>2025-05-25</t>
  </si>
  <si>
    <t>2023-03-08</t>
  </si>
  <si>
    <t>2023-05-08</t>
  </si>
  <si>
    <t>2023-02-13</t>
  </si>
  <si>
    <t>2025-05-30</t>
  </si>
  <si>
    <t>2023-07-08</t>
  </si>
  <si>
    <t>2024-04-17</t>
  </si>
  <si>
    <t>2025-10-11</t>
  </si>
  <si>
    <t>2023-04-27</t>
  </si>
  <si>
    <t>2025-08-15</t>
  </si>
  <si>
    <t>2025-11-12</t>
  </si>
  <si>
    <t>2025-01-11</t>
  </si>
  <si>
    <t>2025-10-09</t>
  </si>
  <si>
    <t>2025-07-10</t>
  </si>
  <si>
    <t>2025-11-26</t>
  </si>
  <si>
    <t>2025-05-31</t>
  </si>
  <si>
    <t>2023-09-03</t>
  </si>
  <si>
    <t>2025-12-03</t>
  </si>
  <si>
    <t>2024-02-05</t>
  </si>
  <si>
    <t>2025-09-12</t>
  </si>
  <si>
    <t>2023-08-21</t>
  </si>
  <si>
    <t>2024-03-24</t>
  </si>
  <si>
    <t>2024-11-06</t>
  </si>
  <si>
    <t>2023-06-01</t>
  </si>
  <si>
    <t>2025-07-15</t>
  </si>
  <si>
    <t>2023-06-21</t>
  </si>
  <si>
    <t>2024-04-21</t>
  </si>
  <si>
    <t>2023-06-16</t>
  </si>
  <si>
    <t>2023-03-21</t>
  </si>
  <si>
    <t>2025-08-24</t>
  </si>
  <si>
    <t>2023-03-04</t>
  </si>
  <si>
    <t>2023-12-29</t>
  </si>
  <si>
    <t>2023-05-06</t>
  </si>
  <si>
    <t>2023-06-30</t>
  </si>
  <si>
    <t>2024-10-08</t>
  </si>
  <si>
    <t>2024-01-17</t>
  </si>
  <si>
    <t>2025-01-04</t>
  </si>
  <si>
    <t>2025-04-01</t>
  </si>
  <si>
    <t>2025-05-19</t>
  </si>
  <si>
    <t>2024-11-27</t>
  </si>
  <si>
    <t>2024-01-04</t>
  </si>
  <si>
    <t>2025-11-25</t>
  </si>
  <si>
    <t>2023-06-13</t>
  </si>
  <si>
    <t>2024-05-14</t>
  </si>
  <si>
    <t>2025-06-06</t>
  </si>
  <si>
    <t>2025-10-18</t>
  </si>
  <si>
    <t>2024-12-08</t>
  </si>
  <si>
    <t>2024-12-21</t>
  </si>
  <si>
    <t>2025-04-16</t>
  </si>
  <si>
    <t>2025-10-25</t>
  </si>
  <si>
    <t>2025-10-27</t>
  </si>
  <si>
    <t>2025-03-08</t>
  </si>
  <si>
    <t>2023-03-23</t>
  </si>
  <si>
    <t>2025-10-03</t>
  </si>
  <si>
    <t>2025-10-23</t>
  </si>
  <si>
    <t>2025-07-23</t>
  </si>
  <si>
    <t>2023-05-30</t>
  </si>
  <si>
    <t>2023-12-28</t>
  </si>
  <si>
    <t>2023-07-13</t>
  </si>
  <si>
    <t>2023-11-18</t>
  </si>
  <si>
    <t>2023-04-24</t>
  </si>
  <si>
    <t>2025-02-03</t>
  </si>
  <si>
    <t>2023-06-02</t>
  </si>
  <si>
    <t>2025-09-24</t>
  </si>
  <si>
    <t>2023-08-16</t>
  </si>
  <si>
    <t>2023-06-04</t>
  </si>
  <si>
    <t>2024-04-22</t>
  </si>
  <si>
    <t>2023-04-11</t>
  </si>
  <si>
    <t>2025-11-04</t>
  </si>
  <si>
    <t>2024-03-05</t>
  </si>
  <si>
    <t>2023-12-14</t>
  </si>
  <si>
    <t>2025-06-20</t>
  </si>
  <si>
    <t>2023-07-17</t>
  </si>
  <si>
    <t>2025-04-10</t>
  </si>
  <si>
    <t>2023-11-07</t>
  </si>
  <si>
    <t>2024-04-08</t>
  </si>
  <si>
    <t>2025-04-20</t>
  </si>
  <si>
    <t>2023-08-29</t>
  </si>
  <si>
    <t>2024-09-18</t>
  </si>
  <si>
    <t>2024-08-29</t>
  </si>
  <si>
    <t>2025-04-24</t>
  </si>
  <si>
    <t>2024-10-17</t>
  </si>
  <si>
    <t>2025-07-14</t>
  </si>
  <si>
    <t>2025-02-06</t>
  </si>
  <si>
    <t>2024-02-16</t>
  </si>
  <si>
    <t>2025-06-07</t>
  </si>
  <si>
    <t>2023-05-17</t>
  </si>
  <si>
    <t>2023-09-02</t>
  </si>
  <si>
    <t>2024-01-23</t>
  </si>
  <si>
    <t>2024-05-01</t>
  </si>
  <si>
    <t>2024-04-09</t>
  </si>
  <si>
    <t>2023-11-21</t>
  </si>
  <si>
    <t>2024-02-08</t>
  </si>
  <si>
    <t>2024-06-01</t>
  </si>
  <si>
    <t>2023-02-09</t>
  </si>
  <si>
    <t>2023-06-28</t>
  </si>
  <si>
    <t>2024-11-08</t>
  </si>
  <si>
    <t>2025-09-28</t>
  </si>
  <si>
    <t>2025-08-07</t>
  </si>
  <si>
    <t>2023-11-03</t>
  </si>
  <si>
    <t>2025-05-28</t>
  </si>
  <si>
    <t>2024-07-28</t>
  </si>
  <si>
    <t>2023-01-07</t>
  </si>
  <si>
    <t>2024-01-21</t>
  </si>
  <si>
    <t>2025-06-08</t>
  </si>
  <si>
    <t>2023-09-28</t>
  </si>
  <si>
    <t>2025-02-05</t>
  </si>
  <si>
    <t>2024-09-03</t>
  </si>
  <si>
    <t>2023-06-05</t>
  </si>
  <si>
    <t>2023-09-04</t>
  </si>
  <si>
    <t>2023-12-03</t>
  </si>
  <si>
    <t>2025-04-11</t>
  </si>
  <si>
    <t>2023-05-27</t>
  </si>
  <si>
    <t>2023-06-19</t>
  </si>
  <si>
    <t>2025-07-13</t>
  </si>
  <si>
    <t>2025-01-24</t>
  </si>
  <si>
    <t>2025-03-11</t>
  </si>
  <si>
    <t>2023-10-27</t>
  </si>
  <si>
    <t>2024-09-13</t>
  </si>
  <si>
    <t>2024-11-21</t>
  </si>
  <si>
    <t>2024-07-21</t>
  </si>
  <si>
    <t>2024-01-06</t>
  </si>
  <si>
    <t>2025-05-16</t>
  </si>
  <si>
    <t>2023-02-05</t>
  </si>
  <si>
    <t>2023-10-23</t>
  </si>
  <si>
    <t>2025-02-16</t>
  </si>
  <si>
    <t>2023-04-13</t>
  </si>
  <si>
    <t>2024-07-11</t>
  </si>
  <si>
    <t>2024-07-25</t>
  </si>
  <si>
    <t>2023-10-06</t>
  </si>
  <si>
    <t>2025-04-09</t>
  </si>
  <si>
    <t>2025-09-08</t>
  </si>
  <si>
    <t>2025-01-23</t>
  </si>
  <si>
    <t>2024-07-18</t>
  </si>
  <si>
    <t>2025-05-24</t>
  </si>
  <si>
    <t>2024-09-07</t>
  </si>
  <si>
    <t>2023-07-09</t>
  </si>
  <si>
    <t>2025-01-01</t>
  </si>
  <si>
    <t>2023-11-19</t>
  </si>
  <si>
    <t>2024-11-11</t>
  </si>
  <si>
    <t>2023-01-09</t>
  </si>
  <si>
    <t>2024-12-24</t>
  </si>
  <si>
    <t>2025-12-31</t>
  </si>
  <si>
    <t>2024-03-10</t>
  </si>
  <si>
    <t>2025-09-03</t>
  </si>
  <si>
    <t>2025-11-09</t>
  </si>
  <si>
    <t>2025-05-10</t>
  </si>
  <si>
    <t>2025-12-20</t>
  </si>
  <si>
    <t>2024-07-06</t>
  </si>
  <si>
    <t>2023-02-11</t>
  </si>
  <si>
    <t>2024-11-01</t>
  </si>
  <si>
    <t>2023-03-16</t>
  </si>
  <si>
    <t>2024-05-27</t>
  </si>
  <si>
    <t>2023-07-24</t>
  </si>
  <si>
    <t>2025-06-03</t>
  </si>
  <si>
    <t>2023-08-11</t>
  </si>
  <si>
    <t>2025-12-23</t>
  </si>
  <si>
    <t>2023-06-14</t>
  </si>
  <si>
    <t>2023-03-22</t>
  </si>
  <si>
    <t>2024-01-20</t>
  </si>
  <si>
    <t>2025-12-04</t>
  </si>
  <si>
    <t>2024-12-27</t>
  </si>
  <si>
    <t>2023-02-17</t>
  </si>
  <si>
    <t>2024-10-07</t>
  </si>
  <si>
    <t>2025-04-30</t>
  </si>
  <si>
    <t>2024-08-10</t>
  </si>
  <si>
    <t>2025-06-10</t>
  </si>
  <si>
    <t>2023-10-20</t>
  </si>
  <si>
    <t>2025-07-16</t>
  </si>
  <si>
    <t>2023-04-23</t>
  </si>
  <si>
    <t>2023-12-23</t>
  </si>
  <si>
    <t>2025-12-01</t>
  </si>
  <si>
    <t>2025-01-02</t>
  </si>
  <si>
    <t>2023-07-28</t>
  </si>
  <si>
    <t>2024-07-03</t>
  </si>
  <si>
    <t>2025-06-12</t>
  </si>
  <si>
    <t>2023-12-31</t>
  </si>
  <si>
    <t>2025-01-27</t>
  </si>
  <si>
    <t>2023-05-29</t>
  </si>
  <si>
    <t>2025-05-21</t>
  </si>
  <si>
    <t>2024-03-30</t>
  </si>
  <si>
    <t>2023-05-09</t>
  </si>
  <si>
    <t>2023-10-05</t>
  </si>
  <si>
    <t>2025-08-17</t>
  </si>
  <si>
    <t>2023-08-13</t>
  </si>
  <si>
    <t>2025-07-21</t>
  </si>
  <si>
    <t>2023-11-28</t>
  </si>
  <si>
    <t>2025-06-02</t>
  </si>
  <si>
    <t>2024-11-14</t>
  </si>
  <si>
    <t>2023-02-21</t>
  </si>
  <si>
    <t>2024-05-23</t>
  </si>
  <si>
    <t>2023-11-20</t>
  </si>
  <si>
    <t>2025-09-04</t>
  </si>
  <si>
    <t>2025-02-11</t>
  </si>
  <si>
    <t>2023-11-10</t>
  </si>
  <si>
    <t>2025-10-26</t>
  </si>
  <si>
    <t>2025-03-21</t>
  </si>
  <si>
    <t>2025-03-19</t>
  </si>
  <si>
    <t>2024-05-29</t>
  </si>
  <si>
    <t>2024-04-14</t>
  </si>
  <si>
    <t>2024-08-09</t>
  </si>
  <si>
    <t>2023-04-02</t>
  </si>
  <si>
    <t>2023-04-03</t>
  </si>
  <si>
    <t>2025-08-19</t>
  </si>
  <si>
    <t>2023-08-31</t>
  </si>
  <si>
    <t>2025-07-19</t>
  </si>
  <si>
    <t>2025-12-05</t>
  </si>
  <si>
    <t>2025-01-20</t>
  </si>
  <si>
    <t>2023-06-27</t>
  </si>
  <si>
    <t>2025-07-06</t>
  </si>
  <si>
    <t>2024-11-13</t>
  </si>
  <si>
    <t>2024-08-05</t>
  </si>
  <si>
    <t>2023-07-01</t>
  </si>
  <si>
    <t>2023-12-11</t>
  </si>
  <si>
    <t>2023-08-18</t>
  </si>
  <si>
    <t>2025-11-18</t>
  </si>
  <si>
    <t>2025-12-10</t>
  </si>
  <si>
    <t>2023-09-19</t>
  </si>
  <si>
    <t>2023-09-18</t>
  </si>
  <si>
    <t>2023-01-06</t>
  </si>
  <si>
    <t>2025-03-03</t>
  </si>
  <si>
    <t>2025-05-05</t>
  </si>
  <si>
    <t>2023-05-04</t>
  </si>
  <si>
    <t>2024-07-30</t>
  </si>
  <si>
    <t>2023-02-07</t>
  </si>
  <si>
    <t>2024-07-29</t>
  </si>
  <si>
    <t>2025-10-17</t>
  </si>
  <si>
    <t>2023-04-04</t>
  </si>
  <si>
    <t>2023-09-26</t>
  </si>
  <si>
    <t>2024-12-09</t>
  </si>
  <si>
    <t>2023-08-03</t>
  </si>
  <si>
    <t>2025-01-18</t>
  </si>
  <si>
    <t>2024-03-29</t>
  </si>
  <si>
    <t>2023-09-15</t>
  </si>
  <si>
    <t>2024-04-02</t>
  </si>
  <si>
    <t>2025-12-18</t>
  </si>
  <si>
    <t>2024-04-01</t>
  </si>
  <si>
    <t>2025-09-25</t>
  </si>
  <si>
    <t>2023-02-03</t>
  </si>
  <si>
    <t>2024-01-10</t>
  </si>
  <si>
    <t>2023-10-31</t>
  </si>
  <si>
    <t>2024-06-05</t>
  </si>
  <si>
    <t>2025-02-12</t>
  </si>
  <si>
    <t>2025-04-03</t>
  </si>
  <si>
    <t>2023-08-17</t>
  </si>
  <si>
    <t>2024-06-02</t>
  </si>
  <si>
    <t>2025-05-14</t>
  </si>
  <si>
    <t>2025-04-14</t>
  </si>
  <si>
    <t>2025-11-06</t>
  </si>
  <si>
    <t>2023-01-13</t>
  </si>
  <si>
    <t>2023-11-05</t>
  </si>
  <si>
    <t>2024-12-04</t>
  </si>
  <si>
    <t>2024-01-25</t>
  </si>
  <si>
    <t>2025-04-28</t>
  </si>
  <si>
    <t>2023-09-27</t>
  </si>
  <si>
    <t>2024-04-19</t>
  </si>
  <si>
    <t>2023-04-26</t>
  </si>
  <si>
    <t>2023-10-07</t>
  </si>
  <si>
    <t>2023-06-24</t>
  </si>
  <si>
    <t>2024-09-04</t>
  </si>
  <si>
    <t>2025-02-04</t>
  </si>
  <si>
    <t>2024-09-21</t>
  </si>
  <si>
    <t>2023-07-05</t>
  </si>
  <si>
    <t>2024-01-16</t>
  </si>
  <si>
    <t>2024-05-06</t>
  </si>
  <si>
    <t>2023-01-03</t>
  </si>
  <si>
    <t>2025-02-24</t>
  </si>
  <si>
    <t>2023-01-26</t>
  </si>
  <si>
    <t>2024-06-20</t>
  </si>
  <si>
    <t>2024-01-15</t>
  </si>
  <si>
    <t>2023-04-25</t>
  </si>
  <si>
    <t>2024-03-15</t>
  </si>
  <si>
    <t>2024-10-29</t>
  </si>
  <si>
    <t>2025-04-05</t>
  </si>
  <si>
    <t>2023-10-12</t>
  </si>
  <si>
    <t>2023-02-02</t>
  </si>
  <si>
    <t>2024-09-06</t>
  </si>
  <si>
    <t>2024-09-25</t>
  </si>
  <si>
    <t>2025-02-13</t>
  </si>
  <si>
    <t>2024-06-09</t>
  </si>
  <si>
    <t>2025-10-21</t>
  </si>
  <si>
    <t>2023-03-02</t>
  </si>
  <si>
    <t>2025-10-31</t>
  </si>
  <si>
    <t>2023-07-22</t>
  </si>
  <si>
    <t>2025-06-15</t>
  </si>
  <si>
    <t>2025-03-20</t>
  </si>
  <si>
    <t>2025-01-15</t>
  </si>
  <si>
    <t>2023-04-06</t>
  </si>
  <si>
    <t>2024-07-19</t>
  </si>
  <si>
    <t>2024-10-19</t>
  </si>
  <si>
    <t>2025-10-16</t>
  </si>
  <si>
    <t>2025-06-24</t>
  </si>
  <si>
    <t>2024-10-05</t>
  </si>
  <si>
    <t>2025-01-29</t>
  </si>
  <si>
    <t>2023-08-30</t>
  </si>
  <si>
    <t>2023-01-02</t>
  </si>
  <si>
    <t>2023-01-21</t>
  </si>
  <si>
    <t>2023-08-04</t>
  </si>
  <si>
    <t>2024-07-17</t>
  </si>
  <si>
    <t>2025-06-14</t>
  </si>
  <si>
    <t>2024-10-28</t>
  </si>
  <si>
    <t>2023-01-23</t>
  </si>
  <si>
    <t>2024-04-10</t>
  </si>
  <si>
    <t>2023-07-12</t>
  </si>
  <si>
    <t>2023-08-14</t>
  </si>
  <si>
    <t>2023-03-10</t>
  </si>
  <si>
    <t>2025-07-09</t>
  </si>
  <si>
    <t>2025-12-22</t>
  </si>
  <si>
    <t>2023-04-05</t>
  </si>
  <si>
    <t>2023-02-01</t>
  </si>
  <si>
    <t>2025-09-19</t>
  </si>
  <si>
    <t>2023-11-13</t>
  </si>
  <si>
    <t>2023-11-06</t>
  </si>
  <si>
    <t>2025-09-14</t>
  </si>
  <si>
    <t>2023-05-31</t>
  </si>
  <si>
    <t>2024-08-06</t>
  </si>
  <si>
    <t>2024-05-03</t>
  </si>
  <si>
    <t>2025-09-10</t>
  </si>
  <si>
    <t>2024-03-19</t>
  </si>
  <si>
    <t>2023-09-05</t>
  </si>
  <si>
    <t>2025-06-22</t>
  </si>
  <si>
    <t>2024-05-10</t>
  </si>
  <si>
    <t>2025-12-11</t>
  </si>
  <si>
    <t>2025-08-26</t>
  </si>
  <si>
    <t>2024-12-31</t>
  </si>
  <si>
    <t>2023-05-12</t>
  </si>
  <si>
    <t>2024-11-07</t>
  </si>
  <si>
    <t>2024-07-23</t>
  </si>
  <si>
    <t>2025-01-19</t>
  </si>
  <si>
    <t>2024-08-03</t>
  </si>
  <si>
    <t>2023-09-14</t>
  </si>
  <si>
    <t>2023-04-18</t>
  </si>
  <si>
    <t>2025-08-03</t>
  </si>
  <si>
    <t>2023-03-11</t>
  </si>
  <si>
    <t>2024-07-14</t>
  </si>
  <si>
    <t>2023-09-01</t>
  </si>
  <si>
    <t>2023-01-05</t>
  </si>
  <si>
    <t>2024-11-28</t>
  </si>
  <si>
    <t>2023-11-27</t>
  </si>
  <si>
    <t>2025-12-13</t>
  </si>
  <si>
    <t>2024-11-05</t>
  </si>
  <si>
    <t>2025-03-25</t>
  </si>
  <si>
    <t>2024-05-07</t>
  </si>
  <si>
    <t>2025-06-25</t>
  </si>
  <si>
    <t>2024-12-29</t>
  </si>
  <si>
    <t>2023-06-20</t>
  </si>
  <si>
    <t>2024-12-22</t>
  </si>
  <si>
    <t>2024-02-23</t>
  </si>
  <si>
    <t>2023-10-16</t>
  </si>
  <si>
    <t>2025-07-04</t>
  </si>
  <si>
    <t>2025-05-12</t>
  </si>
  <si>
    <t>2024-03-03</t>
  </si>
  <si>
    <t>2025-04-26</t>
  </si>
  <si>
    <t>2024-02-20</t>
  </si>
  <si>
    <t>2025-12-24</t>
  </si>
  <si>
    <t>2023-04-14</t>
  </si>
  <si>
    <t>2023-02-20</t>
  </si>
  <si>
    <t>2024-05-15</t>
  </si>
  <si>
    <t>2023-07-21</t>
  </si>
  <si>
    <t>2025-08-06</t>
  </si>
  <si>
    <t>2025-05-07</t>
  </si>
  <si>
    <t>2024-12-26</t>
  </si>
  <si>
    <t>2023-09-17</t>
  </si>
  <si>
    <t>2023-06-15</t>
  </si>
  <si>
    <t>2024-06-26</t>
  </si>
  <si>
    <t>2025-09-16</t>
  </si>
  <si>
    <t>2023-04-20</t>
  </si>
  <si>
    <t>2025-10-08</t>
  </si>
  <si>
    <t>2024-05-11</t>
  </si>
  <si>
    <t>2024-11-04</t>
  </si>
  <si>
    <t>2025-05-22</t>
  </si>
  <si>
    <t>2025-12-14</t>
  </si>
  <si>
    <t>2023-12-01</t>
  </si>
  <si>
    <t>2025-10-01</t>
  </si>
  <si>
    <t>2025-05-15</t>
  </si>
  <si>
    <t>2023-04-17</t>
  </si>
  <si>
    <t>2024-06-07</t>
  </si>
  <si>
    <t>2023-12-05</t>
  </si>
  <si>
    <t>2025-08-04</t>
  </si>
  <si>
    <t>2023-07-16</t>
  </si>
  <si>
    <t>2025-12-26</t>
  </si>
  <si>
    <t>2024-11-29</t>
  </si>
  <si>
    <t>2025-07-18</t>
  </si>
  <si>
    <t>2025-10-14</t>
  </si>
  <si>
    <t>2023-07-10</t>
  </si>
  <si>
    <t>2025-07-05</t>
  </si>
  <si>
    <t>2024-05-02</t>
  </si>
  <si>
    <t>2024-08-02</t>
  </si>
  <si>
    <t>2023-02-18</t>
  </si>
  <si>
    <t>2023-12-06</t>
  </si>
  <si>
    <t>2025-04-17</t>
  </si>
  <si>
    <t>2024-07-02</t>
  </si>
  <si>
    <t>2025-07-12</t>
  </si>
  <si>
    <t>2024-05-19</t>
  </si>
  <si>
    <t>2024-04-27</t>
  </si>
  <si>
    <t>2024-06-24</t>
  </si>
  <si>
    <t>2023-05-24</t>
  </si>
  <si>
    <t>2025-02-28</t>
  </si>
  <si>
    <t>2023-07-14</t>
  </si>
  <si>
    <t>2023-08-02</t>
  </si>
  <si>
    <t>2025-12-30</t>
  </si>
  <si>
    <t>2024-04-30</t>
  </si>
  <si>
    <t>2023-03-14</t>
  </si>
  <si>
    <t>2023-06-25</t>
  </si>
  <si>
    <t>2023-03-13</t>
  </si>
  <si>
    <t>2025-10-04</t>
  </si>
  <si>
    <t>2025-10-20</t>
  </si>
  <si>
    <t>2025-08-10</t>
  </si>
  <si>
    <t>2025-07-27</t>
  </si>
  <si>
    <t>2024-10-25</t>
  </si>
  <si>
    <t>2024-08-28</t>
  </si>
  <si>
    <t>2023-11-30</t>
  </si>
  <si>
    <t>2023-03-15</t>
  </si>
  <si>
    <t>2024-04-23</t>
  </si>
  <si>
    <t>2025-10-06</t>
  </si>
  <si>
    <t>2024-10-09</t>
  </si>
  <si>
    <t>2024-04-26</t>
  </si>
  <si>
    <t>2025-10-22</t>
  </si>
  <si>
    <t>2024-07-04</t>
  </si>
  <si>
    <t>2023-09-29</t>
  </si>
  <si>
    <t>2023-09-08</t>
  </si>
  <si>
    <t>2025-07-11</t>
  </si>
  <si>
    <t>2025-12-25</t>
  </si>
  <si>
    <t>2025-04-29</t>
  </si>
  <si>
    <t>2023-07-06</t>
  </si>
  <si>
    <t>2025-03-12</t>
  </si>
  <si>
    <t>2024-12-30</t>
  </si>
  <si>
    <t>2025-05-04</t>
  </si>
  <si>
    <t>2023-04-01</t>
  </si>
  <si>
    <t>2023-07-07</t>
  </si>
  <si>
    <t>2025-05-20</t>
  </si>
  <si>
    <t>2025-02-26</t>
  </si>
  <si>
    <t>2025-05-18</t>
  </si>
  <si>
    <t>2024-09-09</t>
  </si>
  <si>
    <t>2024-12-10</t>
  </si>
  <si>
    <t>2025-07-03</t>
  </si>
  <si>
    <t>2023-10-04</t>
  </si>
  <si>
    <t>2024-09-29</t>
  </si>
  <si>
    <t>2024-06-11</t>
  </si>
  <si>
    <t>2023-06-06</t>
  </si>
  <si>
    <t>2025-01-06</t>
  </si>
  <si>
    <t>2024-01-27</t>
  </si>
  <si>
    <t>2023-12-20</t>
  </si>
  <si>
    <t>2023-03-01</t>
  </si>
  <si>
    <t>2024-10-10</t>
  </si>
  <si>
    <t>2025-09-30</t>
  </si>
  <si>
    <t>2024-07-13</t>
  </si>
  <si>
    <t>2024-09-27</t>
  </si>
  <si>
    <t>2024-05-26</t>
  </si>
  <si>
    <t>2024-03-16</t>
  </si>
  <si>
    <t>2023-02-26</t>
  </si>
  <si>
    <t>2024-12-11</t>
  </si>
  <si>
    <t>2024-01-19</t>
  </si>
  <si>
    <t>2024-04-24</t>
  </si>
  <si>
    <t>2024-04-12</t>
  </si>
  <si>
    <t>2024-01-05</t>
  </si>
  <si>
    <t>2024-12-03</t>
  </si>
  <si>
    <t>2024-12-18</t>
  </si>
  <si>
    <t>2025-05-11</t>
  </si>
  <si>
    <t>2025-08-14</t>
  </si>
  <si>
    <t>2025-11-05</t>
  </si>
  <si>
    <t>2025-06-16</t>
  </si>
  <si>
    <t>2025-09-15</t>
  </si>
  <si>
    <t>2023-03-20</t>
  </si>
  <si>
    <t>2025-03-13</t>
  </si>
  <si>
    <t>2025-08-25</t>
  </si>
  <si>
    <t>2024-02-17</t>
  </si>
  <si>
    <t>2025-05-06</t>
  </si>
  <si>
    <t>2024-11-23</t>
  </si>
  <si>
    <t>2024-08-26</t>
  </si>
  <si>
    <t>2023-01-30</t>
  </si>
  <si>
    <t>2024-06-22</t>
  </si>
  <si>
    <t>2025-11-10</t>
  </si>
  <si>
    <t>2024-06-27</t>
  </si>
  <si>
    <t>2023-08-09</t>
  </si>
  <si>
    <t>2023-11-09</t>
  </si>
  <si>
    <t>2023-03-07</t>
  </si>
  <si>
    <t>2024-03-13</t>
  </si>
  <si>
    <t>2023-12-04</t>
  </si>
  <si>
    <t>2025-08-18</t>
  </si>
  <si>
    <t>2023-03-29</t>
  </si>
  <si>
    <t>2024-08-11</t>
  </si>
  <si>
    <t>2024-01-14</t>
  </si>
  <si>
    <t>2025-04-15</t>
  </si>
  <si>
    <t>2023-08-24</t>
  </si>
  <si>
    <t>2025-11-16</t>
  </si>
  <si>
    <t>2024-03-26</t>
  </si>
  <si>
    <t>2025-08-09</t>
  </si>
  <si>
    <t>2023-10-25</t>
  </si>
  <si>
    <t>2023-01-29</t>
  </si>
  <si>
    <t>2025-08-22</t>
  </si>
  <si>
    <t>2025-12-02</t>
  </si>
  <si>
    <t>2025-11-19</t>
  </si>
  <si>
    <t>2024-03-22</t>
  </si>
  <si>
    <t>2024-03-02</t>
  </si>
  <si>
    <t>2024-08-24</t>
  </si>
  <si>
    <t>2024-07-07</t>
  </si>
  <si>
    <t>2024-01-02</t>
  </si>
  <si>
    <t>2024-12-28</t>
  </si>
  <si>
    <t>2025-01-17</t>
  </si>
  <si>
    <t>2023-12-19</t>
  </si>
  <si>
    <t>2024-03-28</t>
  </si>
  <si>
    <t>2024-05-04</t>
  </si>
  <si>
    <t>2024-08-18</t>
  </si>
  <si>
    <t>2023-11-17</t>
  </si>
  <si>
    <t>2025-01-25</t>
  </si>
  <si>
    <t>2024-12-25</t>
  </si>
  <si>
    <t>2024-07-20</t>
  </si>
  <si>
    <t>2024-04-16</t>
  </si>
  <si>
    <t>2025-10-24</t>
  </si>
  <si>
    <t>2023-08-10</t>
  </si>
  <si>
    <t>2023-01-31</t>
  </si>
  <si>
    <t>2023-02-15</t>
  </si>
  <si>
    <t>2023-10-10</t>
  </si>
  <si>
    <t>2023-07-11</t>
  </si>
  <si>
    <t>2025-07-30</t>
  </si>
  <si>
    <t>2024-10-11</t>
  </si>
  <si>
    <t>2024-07-08</t>
  </si>
  <si>
    <t>2025-02-02</t>
  </si>
  <si>
    <t>2023-11-29</t>
  </si>
  <si>
    <t>CUST-0386</t>
  </si>
  <si>
    <t>CUST-0785</t>
  </si>
  <si>
    <t>CUST-0039</t>
  </si>
  <si>
    <t>CUST-0244</t>
  </si>
  <si>
    <t>CUST-0788</t>
  </si>
  <si>
    <t>CUST-0106</t>
  </si>
  <si>
    <t>CUST-0462</t>
  </si>
  <si>
    <t>CUST-0102</t>
  </si>
  <si>
    <t>CUST-0082</t>
  </si>
  <si>
    <t>CUST-0638</t>
  </si>
  <si>
    <t>CUST-0247</t>
  </si>
  <si>
    <t>CUST-0383</t>
  </si>
  <si>
    <t>CUST-0361</t>
  </si>
  <si>
    <t>CUST-0207</t>
  </si>
  <si>
    <t>CUST-0800</t>
  </si>
  <si>
    <t>CUST-0377</t>
  </si>
  <si>
    <t>CUST-0303</t>
  </si>
  <si>
    <t>CUST-0282</t>
  </si>
  <si>
    <t>CUST-0371</t>
  </si>
  <si>
    <t>CUST-0322</t>
  </si>
  <si>
    <t>CUST-0220</t>
  </si>
  <si>
    <t>CUST-0328</t>
  </si>
  <si>
    <t>CUST-0143</t>
  </si>
  <si>
    <t>CUST-0735</t>
  </si>
  <si>
    <t>CUST-0799</t>
  </si>
  <si>
    <t>CUST-0355</t>
  </si>
  <si>
    <t>CUST-0657</t>
  </si>
  <si>
    <t>CUST-0667</t>
  </si>
  <si>
    <t>CUST-0075</t>
  </si>
  <si>
    <t>CUST-0354</t>
  </si>
  <si>
    <t>CUST-0298</t>
  </si>
  <si>
    <t>CUST-0511</t>
  </si>
  <si>
    <t>CUST-0612</t>
  </si>
  <si>
    <t>CUST-0576</t>
  </si>
  <si>
    <t>CUST-0100</t>
  </si>
  <si>
    <t>CUST-0486</t>
  </si>
  <si>
    <t>CUST-0608</t>
  </si>
  <si>
    <t>CUST-0705</t>
  </si>
  <si>
    <t>CUST-0390</t>
  </si>
  <si>
    <t>CUST-0514</t>
  </si>
  <si>
    <t>CUST-0546</t>
  </si>
  <si>
    <t>CUST-0790</t>
  </si>
  <si>
    <t>CUST-0405</t>
  </si>
  <si>
    <t>CUST-0552</t>
  </si>
  <si>
    <t>CUST-0484</t>
  </si>
  <si>
    <t>CUST-0293</t>
  </si>
  <si>
    <t>CUST-0767</t>
  </si>
  <si>
    <t>CUST-0517</t>
  </si>
  <si>
    <t>CUST-0007</t>
  </si>
  <si>
    <t>CUST-0122</t>
  </si>
  <si>
    <t>CUST-0157</t>
  </si>
  <si>
    <t>CUST-0084</t>
  </si>
  <si>
    <t>CUST-0453</t>
  </si>
  <si>
    <t>CUST-0689</t>
  </si>
  <si>
    <t>CUST-0062</t>
  </si>
  <si>
    <t>CUST-0387</t>
  </si>
  <si>
    <t>CUST-0775</t>
  </si>
  <si>
    <t>CUST-0743</t>
  </si>
  <si>
    <t>CUST-0050</t>
  </si>
  <si>
    <t>CUST-0750</t>
  </si>
  <si>
    <t>CUST-0753</t>
  </si>
  <si>
    <t>CUST-0308</t>
  </si>
  <si>
    <t>CUST-0427</t>
  </si>
  <si>
    <t>CUST-0196</t>
  </si>
  <si>
    <t>CUST-0016</t>
  </si>
  <si>
    <t>CUST-0428</t>
  </si>
  <si>
    <t>CUST-0782</t>
  </si>
  <si>
    <t>CUST-0061</t>
  </si>
  <si>
    <t>CUST-0224</t>
  </si>
  <si>
    <t>CUST-0740</t>
  </si>
  <si>
    <t>CUST-0363</t>
  </si>
  <si>
    <t>CUST-0670</t>
  </si>
  <si>
    <t>CUST-0445</t>
  </si>
  <si>
    <t>CUST-0557</t>
  </si>
  <si>
    <t>CUST-0399</t>
  </si>
  <si>
    <t>CUST-0620</t>
  </si>
  <si>
    <t>CUST-0600</t>
  </si>
  <si>
    <t>CUST-0325</t>
  </si>
  <si>
    <t>CUST-0569</t>
  </si>
  <si>
    <t>CUST-0299</t>
  </si>
  <si>
    <t>CUST-0505</t>
  </si>
  <si>
    <t>CUST-0641</t>
  </si>
  <si>
    <t>CUST-0451</t>
  </si>
  <si>
    <t>CUST-0787</t>
  </si>
  <si>
    <t>CUST-0675</t>
  </si>
  <si>
    <t>CUST-0694</t>
  </si>
  <si>
    <t>CUST-0227</t>
  </si>
  <si>
    <t>CUST-0748</t>
  </si>
  <si>
    <t>CUST-0327</t>
  </si>
  <si>
    <t>CUST-0529</t>
  </si>
  <si>
    <t>CUST-0030</t>
  </si>
  <si>
    <t>CUST-0105</t>
  </si>
  <si>
    <t>CUST-0402</t>
  </si>
  <si>
    <t>CUST-0245</t>
  </si>
  <si>
    <t>CUST-0651</t>
  </si>
  <si>
    <t>CUST-0140</t>
  </si>
  <si>
    <t>CUST-0226</t>
  </si>
  <si>
    <t>CUST-0090</t>
  </si>
  <si>
    <t>CUST-0139</t>
  </si>
  <si>
    <t>CUST-0693</t>
  </si>
  <si>
    <t>CUST-0413</t>
  </si>
  <si>
    <t>CUST-0470</t>
  </si>
  <si>
    <t>CUST-0580</t>
  </si>
  <si>
    <t>CUST-0439</t>
  </si>
  <si>
    <t>CUST-0054</t>
  </si>
  <si>
    <t>CUST-0697</t>
  </si>
  <si>
    <t>CUST-0440</t>
  </si>
  <si>
    <t>CUST-0309</t>
  </si>
  <si>
    <t>CUST-0013</t>
  </si>
  <si>
    <t>CUST-0602</t>
  </si>
  <si>
    <t>CUST-0412</t>
  </si>
  <si>
    <t>CUST-0683</t>
  </si>
  <si>
    <t>CUST-0739</t>
  </si>
  <si>
    <t>CUST-0730</t>
  </si>
  <si>
    <t>CUST-0691</t>
  </si>
  <si>
    <t>CUST-0037</t>
  </si>
  <si>
    <t>CUST-0137</t>
  </si>
  <si>
    <t>CUST-0754</t>
  </si>
  <si>
    <t>CUST-0461</t>
  </si>
  <si>
    <t>CUST-0703</t>
  </si>
  <si>
    <t>CUST-0179</t>
  </si>
  <si>
    <t>CUST-0067</t>
  </si>
  <si>
    <t>CUST-0629</t>
  </si>
  <si>
    <t>CUST-0539</t>
  </si>
  <si>
    <t>CUST-0185</t>
  </si>
  <si>
    <t>CUST-0254</t>
  </si>
  <si>
    <t>CUST-0606</t>
  </si>
  <si>
    <t>CUST-0225</t>
  </si>
  <si>
    <t>CUST-0601</t>
  </si>
  <si>
    <t>CUST-0162</t>
  </si>
  <si>
    <t>CUST-0747</t>
  </si>
  <si>
    <t>CUST-0002</t>
  </si>
  <si>
    <t>CUST-0592</t>
  </si>
  <si>
    <t>CUST-0385</t>
  </si>
  <si>
    <t>CUST-0104</t>
  </si>
  <si>
    <t>CUST-0503</t>
  </si>
  <si>
    <t>CUST-0391</t>
  </si>
  <si>
    <t>CUST-0714</t>
  </si>
  <si>
    <t>CUST-0704</t>
  </si>
  <si>
    <t>CUST-0636</t>
  </si>
  <si>
    <t>CUST-0643</t>
  </si>
  <si>
    <t>CUST-0549</t>
  </si>
  <si>
    <t>CUST-0698</t>
  </si>
  <si>
    <t>CUST-0311</t>
  </si>
  <si>
    <t>CUST-0727</t>
  </si>
  <si>
    <t>CUST-0370</t>
  </si>
  <si>
    <t>CUST-0009</t>
  </si>
  <si>
    <t>CUST-0639</t>
  </si>
  <si>
    <t>CUST-0284</t>
  </si>
  <si>
    <t>CUST-0677</t>
  </si>
  <si>
    <t>CUST-0586</t>
  </si>
  <si>
    <t>CUST-0301</t>
  </si>
  <si>
    <t>CUST-0229</t>
  </si>
  <si>
    <t>CUST-0595</t>
  </si>
  <si>
    <t>CUST-0206</t>
  </si>
  <si>
    <t>CUST-0060</t>
  </si>
  <si>
    <t>CUST-0649</t>
  </si>
  <si>
    <t>CUST-0544</t>
  </si>
  <si>
    <t>CUST-0172</t>
  </si>
  <si>
    <t>CUST-0502</t>
  </si>
  <si>
    <t>CUST-0376</t>
  </si>
  <si>
    <t>CUST-0455</t>
  </si>
  <si>
    <t>CUST-0536</t>
  </si>
  <si>
    <t>CUST-0014</t>
  </si>
  <si>
    <t>CUST-0271</t>
  </si>
  <si>
    <t>CUST-0047</t>
  </si>
  <si>
    <t>CUST-0411</t>
  </si>
  <si>
    <t>CUST-0164</t>
  </si>
  <si>
    <t>CUST-0745</t>
  </si>
  <si>
    <t>CUST-0538</t>
  </si>
  <si>
    <t>CUST-0056</t>
  </si>
  <si>
    <t>CUST-0564</t>
  </si>
  <si>
    <t>CUST-0510</t>
  </si>
  <si>
    <t>CUST-0312</t>
  </si>
  <si>
    <t>CUST-0673</t>
  </si>
  <si>
    <t>CUST-0403</t>
  </si>
  <si>
    <t>CUST-0178</t>
  </si>
  <si>
    <t>CUST-0352</t>
  </si>
  <si>
    <t>CUST-0567</t>
  </si>
  <si>
    <t>CUST-0711</t>
  </si>
  <si>
    <t>CUST-0433</t>
  </si>
  <si>
    <t>CUST-0700</t>
  </si>
  <si>
    <t>CUST-0758</t>
  </si>
  <si>
    <t>CUST-0321</t>
  </si>
  <si>
    <t>CUST-0165</t>
  </si>
  <si>
    <t>CUST-0678</t>
  </si>
  <si>
    <t>CUST-0550</t>
  </si>
  <si>
    <t>CUST-0487</t>
  </si>
  <si>
    <t>CUST-0117</t>
  </si>
  <si>
    <t>CUST-0527</t>
  </si>
  <si>
    <t>CUST-0107</t>
  </si>
  <si>
    <t>CUST-0572</t>
  </si>
  <si>
    <t>CUST-0148</t>
  </si>
  <si>
    <t>CUST-0313</t>
  </si>
  <si>
    <t>CUST-0581</t>
  </si>
  <si>
    <t>CUST-0688</t>
  </si>
  <si>
    <t>CUST-0138</t>
  </si>
  <si>
    <t>CUST-0144</t>
  </si>
  <si>
    <t>CUST-0038</t>
  </si>
  <si>
    <t>CUST-0515</t>
  </si>
  <si>
    <t>CUST-0760</t>
  </si>
  <si>
    <t>CUST-0416</t>
  </si>
  <si>
    <t>CUST-0154</t>
  </si>
  <si>
    <t>CUST-0491</t>
  </si>
  <si>
    <t>CUST-0058</t>
  </si>
  <si>
    <t>CUST-0222</t>
  </si>
  <si>
    <t>CUST-0524</t>
  </si>
  <si>
    <t>CUST-0676</t>
  </si>
  <si>
    <t>CUST-0359</t>
  </si>
  <si>
    <t>CUST-0268</t>
  </si>
  <si>
    <t>CUST-0315</t>
  </si>
  <si>
    <t>CUST-0283</t>
  </si>
  <si>
    <t>CUST-0597</t>
  </si>
  <si>
    <t>CUST-0516</t>
  </si>
  <si>
    <t>CUST-0250</t>
  </si>
  <si>
    <t>CUST-0719</t>
  </si>
  <si>
    <t>CUST-0078</t>
  </si>
  <si>
    <t>CUST-0205</t>
  </si>
  <si>
    <t>CUST-0680</t>
  </si>
  <si>
    <t>CUST-0771</t>
  </si>
  <si>
    <t>CUST-0242</t>
  </si>
  <si>
    <t>CUST-0530</t>
  </si>
  <si>
    <t>CUST-0261</t>
  </si>
  <si>
    <t>CUST-0422</t>
  </si>
  <si>
    <t>CUST-0081</t>
  </si>
  <si>
    <t>CUST-0074</t>
  </si>
  <si>
    <t>CUST-0456</t>
  </si>
  <si>
    <t>CUST-0216</t>
  </si>
  <si>
    <t>CUST-0175</t>
  </si>
  <si>
    <t>CUST-0182</t>
  </si>
  <si>
    <t>CUST-0011</t>
  </si>
  <si>
    <t>CUST-0300</t>
  </si>
  <si>
    <t>CUST-0388</t>
  </si>
  <si>
    <t>CUST-0193</t>
  </si>
  <si>
    <t>CUST-0156</t>
  </si>
  <si>
    <t>CUST-0223</t>
  </si>
  <si>
    <t>CUST-0273</t>
  </si>
  <si>
    <t>CUST-0454</t>
  </si>
  <si>
    <t>CUST-0163</t>
  </si>
  <si>
    <t>CUST-0159</t>
  </si>
  <si>
    <t>CUST-0357</t>
  </si>
  <si>
    <t>CUST-0001</t>
  </si>
  <si>
    <t>CUST-0195</t>
  </si>
  <si>
    <t>CUST-0133</t>
  </si>
  <si>
    <t>CUST-0426</t>
  </si>
  <si>
    <t>CUST-0615</t>
  </si>
  <si>
    <t>CUST-0310</t>
  </si>
  <si>
    <t>CUST-0097</t>
  </si>
  <si>
    <t>CUST-0583</t>
  </si>
  <si>
    <t>CUST-0797</t>
  </si>
  <si>
    <t>CUST-0562</t>
  </si>
  <si>
    <t>CUST-0201</t>
  </si>
  <si>
    <t>CUST-0329</t>
  </si>
  <si>
    <t>CUST-0114</t>
  </si>
  <si>
    <t>CUST-0477</t>
  </si>
  <si>
    <t>CUST-0396</t>
  </si>
  <si>
    <t>CUST-0555</t>
  </si>
  <si>
    <t>CUST-0189</t>
  </si>
  <si>
    <t>CUST-0281</t>
  </si>
  <si>
    <t>CUST-0210</t>
  </si>
  <si>
    <t>CUST-0707</t>
  </si>
  <si>
    <t>CUST-0729</t>
  </si>
  <si>
    <t>CUST-0627</t>
  </si>
  <si>
    <t>CUST-0430</t>
  </si>
  <si>
    <t>CUST-0285</t>
  </si>
  <si>
    <t>CUST-0306</t>
  </si>
  <si>
    <t>CUST-0756</t>
  </si>
  <si>
    <t>CUST-0070</t>
  </si>
  <si>
    <t>CUST-0180</t>
  </si>
  <si>
    <t>CUST-0344</t>
  </si>
  <si>
    <t>CUST-0770</t>
  </si>
  <si>
    <t>CUST-0496</t>
  </si>
  <si>
    <t>CUST-0535</t>
  </si>
  <si>
    <t>CUST-0176</t>
  </si>
  <si>
    <t>CUST-0089</t>
  </si>
  <si>
    <t>CUST-0547</t>
  </si>
  <si>
    <t>CUST-0230</t>
  </si>
  <si>
    <t>CUST-0732</t>
  </si>
  <si>
    <t>CUST-0394</t>
  </si>
  <si>
    <t>CUST-0151</t>
  </si>
  <si>
    <t>CUST-0446</t>
  </si>
  <si>
    <t>CUST-0574</t>
  </si>
  <si>
    <t>CUST-0559</t>
  </si>
  <si>
    <t>CUST-0129</t>
  </si>
  <si>
    <t>CUST-0658</t>
  </si>
  <si>
    <t>CUST-0435</t>
  </si>
  <si>
    <t>CUST-0116</t>
  </si>
  <si>
    <t>CUST-0302</t>
  </si>
  <si>
    <t>CUST-0718</t>
  </si>
  <si>
    <t>CUST-0423</t>
  </si>
  <si>
    <t>CUST-0443</t>
  </si>
  <si>
    <t>CUST-0603</t>
  </si>
  <si>
    <t>CUST-0360</t>
  </si>
  <si>
    <t>CUST-0614</t>
  </si>
  <si>
    <t>CUST-0442</t>
  </si>
  <si>
    <t>CUST-0471</t>
  </si>
  <si>
    <t>CUST-0368</t>
  </si>
  <si>
    <t>CUST-0065</t>
  </si>
  <si>
    <t>CUST-0109</t>
  </si>
  <si>
    <t>CUST-0330</t>
  </si>
  <si>
    <t>CUST-0450</t>
  </si>
  <si>
    <t>CUST-0668</t>
  </si>
  <si>
    <t>CUST-0709</t>
  </si>
  <si>
    <t>CUST-0543</t>
  </si>
  <si>
    <t>CUST-0777</t>
  </si>
  <si>
    <t>CUST-0241</t>
  </si>
  <si>
    <t>CUST-0253</t>
  </si>
  <si>
    <t>CUST-0710</t>
  </si>
  <si>
    <t>CUST-0585</t>
  </si>
  <si>
    <t>CUST-0708</t>
  </si>
  <si>
    <t>CUST-0057</t>
  </si>
  <si>
    <t>CUST-0575</t>
  </si>
  <si>
    <t>CUST-0274</t>
  </si>
  <si>
    <t>CUST-0545</t>
  </si>
  <si>
    <t>CUST-0184</t>
  </si>
  <si>
    <t>CUST-0024</t>
  </si>
  <si>
    <t>CUST-0533</t>
  </si>
  <si>
    <t>CUST-0379</t>
  </si>
  <si>
    <t>CUST-0026</t>
  </si>
  <si>
    <t>CUST-0773</t>
  </si>
  <si>
    <t>CUST-0633</t>
  </si>
  <si>
    <t>CUST-0425</t>
  </si>
  <si>
    <t>CUST-0044</t>
  </si>
  <si>
    <t>CUST-0069</t>
  </si>
  <si>
    <t>CUST-0596</t>
  </si>
  <si>
    <t>CUST-0702</t>
  </si>
  <si>
    <t>CUST-0167</t>
  </si>
  <si>
    <t>CUST-0018</t>
  </si>
  <si>
    <t>CUST-0228</t>
  </si>
  <si>
    <t>CUST-0794</t>
  </si>
  <si>
    <t>CUST-0684</t>
  </si>
  <si>
    <t>CUST-0733</t>
  </si>
  <si>
    <t>CUST-0190</t>
  </si>
  <si>
    <t>CUST-0113</t>
  </si>
  <si>
    <t>CUST-0696</t>
  </si>
  <si>
    <t>CUST-0126</t>
  </si>
  <si>
    <t>CUST-0392</t>
  </si>
  <si>
    <t>CUST-0568</t>
  </si>
  <si>
    <t>CUST-0292</t>
  </si>
  <si>
    <t>CUST-0350</t>
  </si>
  <si>
    <t>CUST-0087</t>
  </si>
  <si>
    <t>CUST-0432</t>
  </si>
  <si>
    <t>CUST-0692</t>
  </si>
  <si>
    <t>CUST-0098</t>
  </si>
  <si>
    <t>CUST-0721</t>
  </si>
  <si>
    <t>CUST-0474</t>
  </si>
  <si>
    <t>CUST-0476</t>
  </si>
  <si>
    <t>CUST-0036</t>
  </si>
  <si>
    <t>CUST-0103</t>
  </si>
  <si>
    <t>CUST-0204</t>
  </si>
  <si>
    <t>CUST-0642</t>
  </si>
  <si>
    <t>CUST-0419</t>
  </si>
  <si>
    <t>CUST-0481</t>
  </si>
  <si>
    <t>CUST-0573</t>
  </si>
  <si>
    <t>CUST-0120</t>
  </si>
  <si>
    <t>CUST-0055</t>
  </si>
  <si>
    <t>CUST-0507</t>
  </si>
  <si>
    <t>CUST-0209</t>
  </si>
  <si>
    <t>CUST-0338</t>
  </si>
  <si>
    <t>CUST-0617</t>
  </si>
  <si>
    <t>CUST-0526</t>
  </si>
  <si>
    <t>CUST-0436</t>
  </si>
  <si>
    <t>CUST-0272</t>
  </si>
  <si>
    <t>CUST-0028</t>
  </si>
  <si>
    <t>CUST-0023</t>
  </si>
  <si>
    <t>CUST-0485</t>
  </si>
  <si>
    <t>CUST-0213</t>
  </si>
  <si>
    <t>CUST-0066</t>
  </si>
  <si>
    <t>CUST-0048</t>
  </si>
  <si>
    <t>CUST-0751</t>
  </si>
  <si>
    <t>CUST-0589</t>
  </si>
  <si>
    <t>CUST-0343</t>
  </si>
  <si>
    <t>CUST-0553</t>
  </si>
  <si>
    <t>CUST-0049</t>
  </si>
  <si>
    <t>CUST-0712</t>
  </si>
  <si>
    <t>CUST-0297</t>
  </si>
  <si>
    <t>CUST-0493</t>
  </si>
  <si>
    <t>CUST-0634</t>
  </si>
  <si>
    <t>CUST-0594</t>
  </si>
  <si>
    <t>CUST-0695</t>
  </si>
  <si>
    <t>CUST-0265</t>
  </si>
  <si>
    <t>CUST-0276</t>
  </si>
  <si>
    <t>CUST-0252</t>
  </si>
  <si>
    <t>CUST-0257</t>
  </si>
  <si>
    <t>CUST-0010</t>
  </si>
  <si>
    <t>CUST-0372</t>
  </si>
  <si>
    <t>CUST-0566</t>
  </si>
  <si>
    <t>CUST-0025</t>
  </si>
  <si>
    <t>CUST-0795</t>
  </si>
  <si>
    <t>CUST-0131</t>
  </si>
  <si>
    <t>CUST-0653</t>
  </si>
  <si>
    <t>CUST-0320</t>
  </si>
  <si>
    <t>CUST-0194</t>
  </si>
  <si>
    <t>CUST-0340</t>
  </si>
  <si>
    <t>CUST-0200</t>
  </si>
  <si>
    <t>CUST-0183</t>
  </si>
  <si>
    <t>CUST-0153</t>
  </si>
  <si>
    <t>CUST-0630</t>
  </si>
  <si>
    <t>CUST-0406</t>
  </si>
  <si>
    <t>CUST-0236</t>
  </si>
  <si>
    <t>CUST-0480</t>
  </si>
  <si>
    <t>CUST-0551</t>
  </si>
  <si>
    <t>CUST-0401</t>
  </si>
  <si>
    <t>CUST-0096</t>
  </si>
  <si>
    <t>CUST-0166</t>
  </si>
  <si>
    <t>CUST-0158</t>
  </si>
  <si>
    <t>CUST-0681</t>
  </si>
  <si>
    <t>CUST-0124</t>
  </si>
  <si>
    <t>CUST-0068</t>
  </si>
  <si>
    <t>CUST-0722</t>
  </si>
  <si>
    <t>CUST-0337</t>
  </si>
  <si>
    <t>CUST-0249</t>
  </si>
  <si>
    <t>CUST-0072</t>
  </si>
  <si>
    <t>CUST-0169</t>
  </si>
  <si>
    <t>CUST-0369</t>
  </si>
  <si>
    <t>CUST-0781</t>
  </si>
  <si>
    <t>CUST-0504</t>
  </si>
  <si>
    <t>CUST-0128</t>
  </si>
  <si>
    <t>CUST-0083</t>
  </si>
  <si>
    <t>CUST-0316</t>
  </si>
  <si>
    <t>CUST-0197</t>
  </si>
  <si>
    <t>CUST-0031</t>
  </si>
  <si>
    <t>CUST-0043</t>
  </si>
  <si>
    <t>CUST-0323</t>
  </si>
  <si>
    <t>CUST-0734</t>
  </si>
  <si>
    <t>CUST-0554</t>
  </si>
  <si>
    <t>CUST-0288</t>
  </si>
  <si>
    <t>CUST-0590</t>
  </si>
  <si>
    <t>CUST-0115</t>
  </si>
  <si>
    <t>CUST-0319</t>
  </si>
  <si>
    <t>CUST-0720</t>
  </si>
  <si>
    <t>CUST-0307</t>
  </si>
  <si>
    <t>CUST-0290</t>
  </si>
  <si>
    <t>CUST-0495</t>
  </si>
  <si>
    <t>CUST-0152</t>
  </si>
  <si>
    <t>CUST-0522</t>
  </si>
  <si>
    <t>CUST-0501</t>
  </si>
  <si>
    <t>CUST-0132</t>
  </si>
  <si>
    <t>CUST-0674</t>
  </si>
  <si>
    <t>CUST-0086</t>
  </si>
  <si>
    <t>CUST-0701</t>
  </si>
  <si>
    <t>CUST-0565</t>
  </si>
  <si>
    <t>CUST-0534</t>
  </si>
  <si>
    <t>CUST-0059</t>
  </si>
  <si>
    <t>CUST-0508</t>
  </si>
  <si>
    <t>CUST-0187</t>
  </si>
  <si>
    <t>CUST-0682</t>
  </si>
  <si>
    <t>CUST-0744</t>
  </si>
  <si>
    <t>CUST-0351</t>
  </si>
  <si>
    <t>CUST-0192</t>
  </si>
  <si>
    <t>CUST-0632</t>
  </si>
  <si>
    <t>CUST-0660</t>
  </si>
  <si>
    <t>CUST-0375</t>
  </si>
  <si>
    <t>CUST-0017</t>
  </si>
  <si>
    <t>CUST-0181</t>
  </si>
  <si>
    <t>CUST-0147</t>
  </si>
  <si>
    <t>CUST-0294</t>
  </si>
  <si>
    <t>CUST-0672</t>
  </si>
  <si>
    <t>CUST-0093</t>
  </si>
  <si>
    <t>CUST-0342</t>
  </si>
  <si>
    <t>CUST-0121</t>
  </si>
  <si>
    <t>CUST-0482</t>
  </si>
  <si>
    <t>CUST-0619</t>
  </si>
  <si>
    <t>CUST-0161</t>
  </si>
  <si>
    <t>CUST-0145</t>
  </si>
  <si>
    <t>CUST-0214</t>
  </si>
  <si>
    <t>CUST-0525</t>
  </si>
  <si>
    <t>CUST-0251</t>
  </si>
  <si>
    <t>CUST-0444</t>
  </si>
  <si>
    <t>CUST-0040</t>
  </si>
  <si>
    <t>CUST-0441</t>
  </si>
  <si>
    <t>CUST-0415</t>
  </si>
  <si>
    <t>CUST-0772</t>
  </si>
  <si>
    <t>CUST-0560</t>
  </si>
  <si>
    <t>CUST-0291</t>
  </si>
  <si>
    <t>CUST-0652</t>
  </si>
  <si>
    <t>CUST-0725</t>
  </si>
  <si>
    <t>CUST-0118</t>
  </si>
  <si>
    <t>CUST-0726</t>
  </si>
  <si>
    <t>CUST-0622</t>
  </si>
  <si>
    <t>CUST-0239</t>
  </si>
  <si>
    <t>CUST-0123</t>
  </si>
  <si>
    <t>CUST-0466</t>
  </si>
  <si>
    <t>CUST-0051</t>
  </si>
  <si>
    <t>CUST-0052</t>
  </si>
  <si>
    <t>CUST-0295</t>
  </si>
  <si>
    <t>CUST-0467</t>
  </si>
  <si>
    <t>CUST-0499</t>
  </si>
  <si>
    <t>CUST-0611</t>
  </si>
  <si>
    <t>CUST-0593</t>
  </si>
  <si>
    <t>CUST-0438</t>
  </si>
  <si>
    <t>CUST-0531</t>
  </si>
  <si>
    <t>CUST-0110</t>
  </si>
  <si>
    <t>CUST-0266</t>
  </si>
  <si>
    <t>CUST-0512</t>
  </si>
  <si>
    <t>CUST-0339</t>
  </si>
  <si>
    <t>CUST-0234</t>
  </si>
  <si>
    <t>CUST-0238</t>
  </si>
  <si>
    <t>CUST-0335</t>
  </si>
  <si>
    <t>CUST-0420</t>
  </si>
  <si>
    <t>CUST-0646</t>
  </si>
  <si>
    <t>CUST-0665</t>
  </si>
  <si>
    <t>CUST-0578</t>
  </si>
  <si>
    <t>CUST-0296</t>
  </si>
  <si>
    <t>CUST-0041</t>
  </si>
  <si>
    <t>CUST-0763</t>
  </si>
  <si>
    <t>CUST-0690</t>
  </si>
  <si>
    <t>CUST-0366</t>
  </si>
  <si>
    <t>CUST-0746</t>
  </si>
  <si>
    <t>CUST-0532</t>
  </si>
  <si>
    <t>CUST-0791</t>
  </si>
  <si>
    <t>CUST-0079</t>
  </si>
  <si>
    <t>CUST-0111</t>
  </si>
  <si>
    <t>CUST-0417</t>
  </si>
  <si>
    <t>CUST-0738</t>
  </si>
  <si>
    <t>CUST-0258</t>
  </si>
  <si>
    <t>CUST-0006</t>
  </si>
  <si>
    <t>CUST-0378</t>
  </si>
  <si>
    <t>CUST-0723</t>
  </si>
  <si>
    <t>CUST-0199</t>
  </si>
  <si>
    <t>CUST-0518</t>
  </si>
  <si>
    <t>CUST-0475</t>
  </si>
  <si>
    <t>CUST-0472</t>
  </si>
  <si>
    <t>CUST-0356</t>
  </si>
  <si>
    <t>CUST-0645</t>
  </si>
  <si>
    <t>CUST-0191</t>
  </si>
  <si>
    <t>CUST-0170</t>
  </si>
  <si>
    <t>CUST-0685</t>
  </si>
  <si>
    <t>CUST-0408</t>
  </si>
  <si>
    <t>CUST-0650</t>
  </si>
  <si>
    <t>CUST-0779</t>
  </si>
  <si>
    <t>CUST-0171</t>
  </si>
  <si>
    <t>CUST-0127</t>
  </si>
  <si>
    <t>CUST-0326</t>
  </si>
  <si>
    <t>CUST-0142</t>
  </si>
  <si>
    <t>CUST-0395</t>
  </si>
  <si>
    <t>CUST-0160</t>
  </si>
  <si>
    <t>CUST-0654</t>
  </si>
  <si>
    <t>CUST-0136</t>
  </si>
  <si>
    <t>CUST-0647</t>
  </si>
  <si>
    <t>CUST-0679</t>
  </si>
  <si>
    <t>CUST-0149</t>
  </si>
  <si>
    <t>CUST-0414</t>
  </si>
  <si>
    <t>CUST-0724</t>
  </si>
  <si>
    <t>CUST-0717</t>
  </si>
  <si>
    <t>CUST-0027</t>
  </si>
  <si>
    <t>CUST-0278</t>
  </si>
  <si>
    <t>CUST-0364</t>
  </si>
  <si>
    <t>CUST-0063</t>
  </si>
  <si>
    <t>CUST-0203</t>
  </si>
  <si>
    <t>CUST-0346</t>
  </si>
  <si>
    <t>CUST-0085</t>
  </si>
  <si>
    <t>CUST-0616</t>
  </si>
  <si>
    <t>CUST-0012</t>
  </si>
  <si>
    <t>CUST-0108</t>
  </si>
  <si>
    <t>CUST-0686</t>
  </si>
  <si>
    <t>CUST-0215</t>
  </si>
  <si>
    <t>CUST-0270</t>
  </si>
  <si>
    <t>CUST-0520</t>
  </si>
  <si>
    <t>CUST-0449</t>
  </si>
  <si>
    <t>CUST-0221</t>
  </si>
  <si>
    <t>CUST-0418</t>
  </si>
  <si>
    <t>CUST-0621</t>
  </si>
  <si>
    <t>CUST-0582</t>
  </si>
  <si>
    <t>CUST-0384</t>
  </si>
  <si>
    <t>CUST-0776</t>
  </si>
  <si>
    <t>CUST-0260</t>
  </si>
  <si>
    <t>CUST-0112</t>
  </si>
  <si>
    <t>CUST-0398</t>
  </si>
  <si>
    <t>CUST-0742</t>
  </si>
  <si>
    <t>CUST-0749</t>
  </si>
  <si>
    <t>CUST-0212</t>
  </si>
  <si>
    <t>CUST-0134</t>
  </si>
  <si>
    <t>CUST-0458</t>
  </si>
  <si>
    <t>CUST-0374</t>
  </si>
  <si>
    <t>CUST-0798</t>
  </si>
  <si>
    <t>CUST-0556</t>
  </si>
  <si>
    <t>CUST-0519</t>
  </si>
  <si>
    <t>CUST-0648</t>
  </si>
  <si>
    <t>CUST-0489</t>
  </si>
  <si>
    <t>CUST-0488</t>
  </si>
  <si>
    <t>CUST-0644</t>
  </si>
  <si>
    <t>CUST-0347</t>
  </si>
  <si>
    <t>CUST-0715</t>
  </si>
  <si>
    <t>CUST-0008</t>
  </si>
  <si>
    <t>CUST-0457</t>
  </si>
  <si>
    <t>CUST-0382</t>
  </si>
  <si>
    <t>CUST-0277</t>
  </si>
  <si>
    <t>CUST-0381</t>
  </si>
  <si>
    <t>CUST-0211</t>
  </si>
  <si>
    <t>CUST-0233</t>
  </si>
  <si>
    <t>CUST-0248</t>
  </si>
  <si>
    <t>CUST-0393</t>
  </si>
  <si>
    <t>CUST-0095</t>
  </si>
  <si>
    <t>CUST-0796</t>
  </si>
  <si>
    <t>CUST-0119</t>
  </si>
  <si>
    <t>CUST-0367</t>
  </si>
  <si>
    <t>CUST-0765</t>
  </si>
  <si>
    <t>CUST-0073</t>
  </si>
  <si>
    <t>CUST-0231</t>
  </si>
  <si>
    <t>CUST-0761</t>
  </si>
  <si>
    <t>CUST-0219</t>
  </si>
  <si>
    <t>CUST-0279</t>
  </si>
  <si>
    <t>CUST-0237</t>
  </si>
  <si>
    <t>CUST-0267</t>
  </si>
  <si>
    <t>CUST-0235</t>
  </si>
  <si>
    <t>CUST-0759</t>
  </si>
  <si>
    <t>CUST-0769</t>
  </si>
  <si>
    <t>CUST-0409</t>
  </si>
  <si>
    <t>CUST-0042</t>
  </si>
  <si>
    <t>CUST-0255</t>
  </si>
  <si>
    <t>CUST-0464</t>
  </si>
  <si>
    <t>CUST-0774</t>
  </si>
  <si>
    <t>CUST-0624</t>
  </si>
  <si>
    <t>CUST-0699</t>
  </si>
  <si>
    <t>CUST-0664</t>
  </si>
  <si>
    <t>CUST-0400</t>
  </si>
  <si>
    <t>CUST-0021</t>
  </si>
  <si>
    <t>CUST-0778</t>
  </si>
  <si>
    <t>CUST-0045</t>
  </si>
  <si>
    <t>CUST-0757</t>
  </si>
  <si>
    <t>CUST-0431</t>
  </si>
  <si>
    <t>CUST-0046</t>
  </si>
  <si>
    <t>CUST-0570</t>
  </si>
  <si>
    <t>CUST-0736</t>
  </si>
  <si>
    <t>CUST-0542</t>
  </si>
  <si>
    <t>CUST-0349</t>
  </si>
  <si>
    <t>CUST-0232</t>
  </si>
  <si>
    <t>CUST-0513</t>
  </si>
  <si>
    <t>CUST-0479</t>
  </si>
  <si>
    <t>CUST-0243</t>
  </si>
  <si>
    <t>CUST-0336</t>
  </si>
  <si>
    <t>CUST-0548</t>
  </si>
  <si>
    <t>CUST-0035</t>
  </si>
  <si>
    <t>CUST-0094</t>
  </si>
  <si>
    <t>CUST-0631</t>
  </si>
  <si>
    <t>CUST-0713</t>
  </si>
  <si>
    <t>CUST-0786</t>
  </si>
  <si>
    <t>CUST-0669</t>
  </si>
  <si>
    <t>CUST-0780</t>
  </si>
  <si>
    <t>CUST-0404</t>
  </si>
  <si>
    <t>CUST-0088</t>
  </si>
  <si>
    <t>CUST-0509</t>
  </si>
  <si>
    <t>CUST-0341</t>
  </si>
  <si>
    <t>CUST-0269</t>
  </si>
  <si>
    <t>CUST-0365</t>
  </si>
  <si>
    <t>CUST-0687</t>
  </si>
  <si>
    <t>CUST-0625</t>
  </si>
  <si>
    <t>CUST-0716</t>
  </si>
  <si>
    <t>CUST-0490</t>
  </si>
  <si>
    <t>CUST-0280</t>
  </si>
  <si>
    <t>CUST-0202</t>
  </si>
  <si>
    <t>CUST-0032</t>
  </si>
  <si>
    <t>CUST-0397</t>
  </si>
  <si>
    <t>CUST-0640</t>
  </si>
  <si>
    <t>CUST-0141</t>
  </si>
  <si>
    <t>CUST-0571</t>
  </si>
  <si>
    <t>CUST-0125</t>
  </si>
  <si>
    <t>CUST-0469</t>
  </si>
  <si>
    <t>CUST-0579</t>
  </si>
  <si>
    <t>CUST-0080</t>
  </si>
  <si>
    <t>CUST-0500</t>
  </si>
  <si>
    <t>CUST-0584</t>
  </si>
  <si>
    <t>CUST-0587</t>
  </si>
  <si>
    <t>CUST-0240</t>
  </si>
  <si>
    <t>CUST-0637</t>
  </si>
  <si>
    <t>CUST-0659</t>
  </si>
  <si>
    <t>CUST-0468</t>
  </si>
  <si>
    <t>CUST-0099</t>
  </si>
  <si>
    <t>CUST-0768</t>
  </si>
  <si>
    <t>CUST-0789</t>
  </si>
  <si>
    <t>CUST-0671</t>
  </si>
  <si>
    <t>CUST-0186</t>
  </si>
  <si>
    <t>CUST-0623</t>
  </si>
  <si>
    <t>CUST-0217</t>
  </si>
  <si>
    <t>CUST-0173</t>
  </si>
  <si>
    <t>CUST-0317</t>
  </si>
  <si>
    <t>CUST-0362</t>
  </si>
  <si>
    <t>CUST-0452</t>
  </si>
  <si>
    <t>CUST-0626</t>
  </si>
  <si>
    <t>CUST-0588</t>
  </si>
  <si>
    <t>CUST-0345</t>
  </si>
  <si>
    <t>CUST-0332</t>
  </si>
  <si>
    <t>CUST-0783</t>
  </si>
  <si>
    <t>CUST-0762</t>
  </si>
  <si>
    <t>CUST-0259</t>
  </si>
  <si>
    <t>CUST-0071</t>
  </si>
  <si>
    <t>CUST-0492</t>
  </si>
  <si>
    <t>CUST-0635</t>
  </si>
  <si>
    <t>CUST-0607</t>
  </si>
  <si>
    <t>CUST-0521</t>
  </si>
  <si>
    <t>CUST-0256</t>
  </si>
  <si>
    <t>CUST-0473</t>
  </si>
  <si>
    <t>CUST-0465</t>
  </si>
  <si>
    <t>CUST-0766</t>
  </si>
  <si>
    <t>CUST-0174</t>
  </si>
  <si>
    <t>CUST-0577</t>
  </si>
  <si>
    <t>CUST-0424</t>
  </si>
  <si>
    <t>CUST-0528</t>
  </si>
  <si>
    <t>CUST-0523</t>
  </si>
  <si>
    <t>CUST-0793</t>
  </si>
  <si>
    <t>CUST-0101</t>
  </si>
  <si>
    <t>CUST-0731</t>
  </si>
  <si>
    <t>CUST-0497</t>
  </si>
  <si>
    <t>CUST-0752</t>
  </si>
  <si>
    <t>CUST-0353</t>
  </si>
  <si>
    <t>CUST-0020</t>
  </si>
  <si>
    <t>CUST-0460</t>
  </si>
  <si>
    <t>CUST-0130</t>
  </si>
  <si>
    <t>CUST-0410</t>
  </si>
  <si>
    <t>CUST-0348</t>
  </si>
  <si>
    <t>CUST-0755</t>
  </si>
  <si>
    <t>CUST-0463</t>
  </si>
  <si>
    <t>CUST-0591</t>
  </si>
  <si>
    <t>CUST-0661</t>
  </si>
  <si>
    <t>CUST-0429</t>
  </si>
  <si>
    <t>CUST-0091</t>
  </si>
  <si>
    <t>CUST-0605</t>
  </si>
  <si>
    <t>CUST-0003</t>
  </si>
  <si>
    <t>CUST-0304</t>
  </si>
  <si>
    <t>CUST-0656</t>
  </si>
  <si>
    <t>CUST-0168</t>
  </si>
  <si>
    <t>CUST-0324</t>
  </si>
  <si>
    <t>CUST-0029</t>
  </si>
  <si>
    <t>CUST-0034</t>
  </si>
  <si>
    <t>CUST-0478</t>
  </si>
  <si>
    <t>CUST-0737</t>
  </si>
  <si>
    <t>CUST-0598</t>
  </si>
  <si>
    <t>CUST-0792</t>
  </si>
  <si>
    <t>CUST-0076</t>
  </si>
  <si>
    <t>CUST-0077</t>
  </si>
  <si>
    <t>CUST-0314</t>
  </si>
  <si>
    <t>CUST-0599</t>
  </si>
  <si>
    <t>CUST-0437</t>
  </si>
  <si>
    <t>CUST-0663</t>
  </si>
  <si>
    <t>CUST-0784</t>
  </si>
  <si>
    <t>CUST-0286</t>
  </si>
  <si>
    <t>CUST-0318</t>
  </si>
  <si>
    <t>CUST-0358</t>
  </si>
  <si>
    <t>CUST-0613</t>
  </si>
  <si>
    <t>CUST-0380</t>
  </si>
  <si>
    <t>CUST-0610</t>
  </si>
  <si>
    <t>CUST-0662</t>
  </si>
  <si>
    <t>CUST-0015</t>
  </si>
  <si>
    <t>CUST-0287</t>
  </si>
  <si>
    <t>CUST-0561</t>
  </si>
  <si>
    <t>CUST-0289</t>
  </si>
  <si>
    <t>CUST-0655</t>
  </si>
  <si>
    <t>CUST-0483</t>
  </si>
  <si>
    <t>CUST-0741</t>
  </si>
  <si>
    <t>CUST-0005</t>
  </si>
  <si>
    <t>CUST-0666</t>
  </si>
  <si>
    <t>CUST-0198</t>
  </si>
  <si>
    <t>CUST-0498</t>
  </si>
  <si>
    <t>CUST-0609</t>
  </si>
  <si>
    <t>CUST-0421</t>
  </si>
  <si>
    <t>CUST-0155</t>
  </si>
  <si>
    <t>CUST-0246</t>
  </si>
  <si>
    <t>CUST-0728</t>
  </si>
  <si>
    <t>CUST-0022</t>
  </si>
  <si>
    <t>CUST-0262</t>
  </si>
  <si>
    <t>CUST-0218</t>
  </si>
  <si>
    <t>CUST-0494</t>
  </si>
  <si>
    <t>CUST-0628</t>
  </si>
  <si>
    <t>CUST-0706</t>
  </si>
  <si>
    <t>CUST-0541</t>
  </si>
  <si>
    <t>CUST-0004</t>
  </si>
  <si>
    <t>CUST-0064</t>
  </si>
  <si>
    <t>CUST-0135</t>
  </si>
  <si>
    <t>CUST-0604</t>
  </si>
  <si>
    <t>CUST-0447</t>
  </si>
  <si>
    <t>CUST-0764</t>
  </si>
  <si>
    <t>CUST-0448</t>
  </si>
  <si>
    <t>CUST-0334</t>
  </si>
  <si>
    <t>CUST-0146</t>
  </si>
  <si>
    <t>CUST-0434</t>
  </si>
  <si>
    <t>CUST-0188</t>
  </si>
  <si>
    <t>CUST-0389</t>
  </si>
  <si>
    <t>CUST-0333</t>
  </si>
  <si>
    <t>CUST-0264</t>
  </si>
  <si>
    <t>CUST-0618</t>
  </si>
  <si>
    <t>CUST-0558</t>
  </si>
  <si>
    <t>CUST-0563</t>
  </si>
  <si>
    <t>CUST-0263</t>
  </si>
  <si>
    <t>CUST-0305</t>
  </si>
  <si>
    <t>CUST-0331</t>
  </si>
  <si>
    <t>CUST-0033</t>
  </si>
  <si>
    <t>CUST-0177</t>
  </si>
  <si>
    <t>CUST-0092</t>
  </si>
  <si>
    <t>CUST-0053</t>
  </si>
  <si>
    <t>CUST-0459</t>
  </si>
  <si>
    <t>CUST-0506</t>
  </si>
  <si>
    <t>CUST-0019</t>
  </si>
  <si>
    <t>CUST-0407</t>
  </si>
  <si>
    <t>CUST-0275</t>
  </si>
  <si>
    <t>CUST-0537</t>
  </si>
  <si>
    <t>CUST-0208</t>
  </si>
  <si>
    <t>CUST-0373</t>
  </si>
  <si>
    <t>CUST-0150</t>
  </si>
  <si>
    <t>Sneha Verma</t>
  </si>
  <si>
    <t>Shreya Singh</t>
  </si>
  <si>
    <t>Rohan Jain</t>
  </si>
  <si>
    <t>Aarav Gupta</t>
  </si>
  <si>
    <t>Aditya Mehta</t>
  </si>
  <si>
    <t>Nikita Kumar</t>
  </si>
  <si>
    <t>Pooja Patel</t>
  </si>
  <si>
    <t>Amit Verma</t>
  </si>
  <si>
    <t>Vivaan Kumar</t>
  </si>
  <si>
    <t>Rohan Gupta</t>
  </si>
  <si>
    <t>Aditi Patel</t>
  </si>
  <si>
    <t>Priya Gupta</t>
  </si>
  <si>
    <t>Sneha Sharma</t>
  </si>
  <si>
    <t>Arjun Das</t>
  </si>
  <si>
    <t>Kavya Gupta</t>
  </si>
  <si>
    <t>Ananya Yadav</t>
  </si>
  <si>
    <t>Pooja Jain</t>
  </si>
  <si>
    <t>Aditya Gupta</t>
  </si>
  <si>
    <t>Nikita Mehta</t>
  </si>
  <si>
    <t>Neha Kumar</t>
  </si>
  <si>
    <t>Rohan Yadav</t>
  </si>
  <si>
    <t>Nikita Verma</t>
  </si>
  <si>
    <t>Shreya Mehta</t>
  </si>
  <si>
    <t>Aditya Das</t>
  </si>
  <si>
    <t>Arjun Mehta</t>
  </si>
  <si>
    <t>Simran Gupta</t>
  </si>
  <si>
    <t>Aditi Yadav</t>
  </si>
  <si>
    <t>Sneha Jain</t>
  </si>
  <si>
    <t>Kabir Patel</t>
  </si>
  <si>
    <t>Riya Das</t>
  </si>
  <si>
    <t>Ananya Das</t>
  </si>
  <si>
    <t>Amit Das</t>
  </si>
  <si>
    <t>Vivaan Patel</t>
  </si>
  <si>
    <t>Sneha Das</t>
  </si>
  <si>
    <t>Amit Sharma</t>
  </si>
  <si>
    <t>Pooja Verma</t>
  </si>
  <si>
    <t>Simran Singh</t>
  </si>
  <si>
    <t>Simran Mehta</t>
  </si>
  <si>
    <t>Kavya Singh</t>
  </si>
  <si>
    <t>Nikita Yadav</t>
  </si>
  <si>
    <t>Amit Jain</t>
  </si>
  <si>
    <t>Vivaan Gupta</t>
  </si>
  <si>
    <t>Rohan Verma</t>
  </si>
  <si>
    <t>Ananya Mehta</t>
  </si>
  <si>
    <t>Rahul Das</t>
  </si>
  <si>
    <t>Sneha Singh</t>
  </si>
  <si>
    <t>Simran Patel</t>
  </si>
  <si>
    <t>Aarav Verma</t>
  </si>
  <si>
    <t>Priya Jain</t>
  </si>
  <si>
    <t>Amit Gupta</t>
  </si>
  <si>
    <t>Aditya Jain</t>
  </si>
  <si>
    <t>Simran Yadav</t>
  </si>
  <si>
    <t>Ishita Patel</t>
  </si>
  <si>
    <t>Kavya Yadav</t>
  </si>
  <si>
    <t>Ishita Singh</t>
  </si>
  <si>
    <t>Vivaan Sharma</t>
  </si>
  <si>
    <t>Aarav Patel</t>
  </si>
  <si>
    <t>Priya Singh</t>
  </si>
  <si>
    <t>Ishita Sharma</t>
  </si>
  <si>
    <t>Aditya Singh</t>
  </si>
  <si>
    <t>Neha Sharma</t>
  </si>
  <si>
    <t>Sneha Gupta</t>
  </si>
  <si>
    <t>Aarav Das</t>
  </si>
  <si>
    <t>Riya Yadav</t>
  </si>
  <si>
    <t>Simran Das</t>
  </si>
  <si>
    <t>Ananya Singh</t>
  </si>
  <si>
    <t>Riya Verma</t>
  </si>
  <si>
    <t>Arjun Singh</t>
  </si>
  <si>
    <t>Rahul Sharma</t>
  </si>
  <si>
    <t>Rahul Yadav</t>
  </si>
  <si>
    <t>Pooja Mehta</t>
  </si>
  <si>
    <t>Nikita Patel</t>
  </si>
  <si>
    <t>Arjun Verma</t>
  </si>
  <si>
    <t>Priya Sharma</t>
  </si>
  <si>
    <t>Arjun Patel</t>
  </si>
  <si>
    <t>Simran Kumar</t>
  </si>
  <si>
    <t>Pooja Yadav</t>
  </si>
  <si>
    <t>Amit Singh</t>
  </si>
  <si>
    <t>Vivaan Yadav</t>
  </si>
  <si>
    <t>Ananya Verma</t>
  </si>
  <si>
    <t>Ananya Jain</t>
  </si>
  <si>
    <t>Ananya Kumar</t>
  </si>
  <si>
    <t>Pooja Kumar</t>
  </si>
  <si>
    <t>Shreya Gupta</t>
  </si>
  <si>
    <t>Kabir Verma</t>
  </si>
  <si>
    <t>Vivaan Singh</t>
  </si>
  <si>
    <t>Aditya Kumar</t>
  </si>
  <si>
    <t>Aditi Gupta</t>
  </si>
  <si>
    <t>Nikita Das</t>
  </si>
  <si>
    <t>Aditi Singh</t>
  </si>
  <si>
    <t>Rahul Gupta</t>
  </si>
  <si>
    <t>Shreya Verma</t>
  </si>
  <si>
    <t>Sneha Kumar</t>
  </si>
  <si>
    <t>Kabir Yadav</t>
  </si>
  <si>
    <t>Pooja Singh</t>
  </si>
  <si>
    <t>Riya Patel</t>
  </si>
  <si>
    <t>Aditi Mehta</t>
  </si>
  <si>
    <t>Arjun Kumar</t>
  </si>
  <si>
    <t>Priya Kumar</t>
  </si>
  <si>
    <t>Nikita Singh</t>
  </si>
  <si>
    <t>Amit Yadav</t>
  </si>
  <si>
    <t>Neha Mehta</t>
  </si>
  <si>
    <t>Riya Gupta</t>
  </si>
  <si>
    <t>Sneha Patel</t>
  </si>
  <si>
    <t>Kabir Gupta</t>
  </si>
  <si>
    <t>Shreya Yadav</t>
  </si>
  <si>
    <t>Kavya Mehta</t>
  </si>
  <si>
    <t>Pooja Sharma</t>
  </si>
  <si>
    <t>Aarav Yadav</t>
  </si>
  <si>
    <t>Aarav Sharma</t>
  </si>
  <si>
    <t>Aditi Das</t>
  </si>
  <si>
    <t>Aarav Mehta</t>
  </si>
  <si>
    <t>Kavya Kumar</t>
  </si>
  <si>
    <t>Simran Sharma</t>
  </si>
  <si>
    <t>Riya Mehta</t>
  </si>
  <si>
    <t>Ishita Kumar</t>
  </si>
  <si>
    <t>Neha Patel</t>
  </si>
  <si>
    <t>Kabir Mehta</t>
  </si>
  <si>
    <t>Kabir Jain</t>
  </si>
  <si>
    <t>Aditya Verma</t>
  </si>
  <si>
    <t>Nikita Jain</t>
  </si>
  <si>
    <t>Aditi Kumar</t>
  </si>
  <si>
    <t>Priya Yadav</t>
  </si>
  <si>
    <t>Aarav Jain</t>
  </si>
  <si>
    <t>Kavya Patel</t>
  </si>
  <si>
    <t>Rohan Sharma</t>
  </si>
  <si>
    <t>Nikita Sharma</t>
  </si>
  <si>
    <t>Rahul Singh</t>
  </si>
  <si>
    <t>Amit Mehta</t>
  </si>
  <si>
    <t>Priya Das</t>
  </si>
  <si>
    <t>Vivaan Verma</t>
  </si>
  <si>
    <t>Arjun Yadav</t>
  </si>
  <si>
    <t>Sneha Yadav</t>
  </si>
  <si>
    <t>Neha Singh</t>
  </si>
  <si>
    <t>Vivaan Mehta</t>
  </si>
  <si>
    <t>Shreya Jain</t>
  </si>
  <si>
    <t>Aditi Verma</t>
  </si>
  <si>
    <t>Rahul Mehta</t>
  </si>
  <si>
    <t>Ishita Yadav</t>
  </si>
  <si>
    <t>Rahul Kumar</t>
  </si>
  <si>
    <t>Rahul Patel</t>
  </si>
  <si>
    <t>Arjun Sharma</t>
  </si>
  <si>
    <t>Rohan Mehta</t>
  </si>
  <si>
    <t>Neha Verma</t>
  </si>
  <si>
    <t>Ananya Sharma</t>
  </si>
  <si>
    <t>Kabir Kumar</t>
  </si>
  <si>
    <t>Riya Sharma</t>
  </si>
  <si>
    <t>Pooja Gupta</t>
  </si>
  <si>
    <t>Neha Gupta</t>
  </si>
  <si>
    <t>Nikita Gupta</t>
  </si>
  <si>
    <t>Ishita Verma</t>
  </si>
  <si>
    <t>Priya Mehta</t>
  </si>
  <si>
    <t>Ananya Gupta</t>
  </si>
  <si>
    <t>Aditi Sharma</t>
  </si>
  <si>
    <t>Vivaan Das</t>
  </si>
  <si>
    <t>Riya Kumar</t>
  </si>
  <si>
    <t>Kavya Das</t>
  </si>
  <si>
    <t>Ishita Mehta</t>
  </si>
  <si>
    <t>Rohan Kumar</t>
  </si>
  <si>
    <t>Kabir Sharma</t>
  </si>
  <si>
    <t>Neha Das</t>
  </si>
  <si>
    <t>Aarav Singh</t>
  </si>
  <si>
    <t>Kabir Das</t>
  </si>
  <si>
    <t>Aditi Jain</t>
  </si>
  <si>
    <t>Priya Verma</t>
  </si>
  <si>
    <t>Rohan Patel</t>
  </si>
  <si>
    <t>Riya Singh</t>
  </si>
  <si>
    <t>Ishita Das</t>
  </si>
  <si>
    <t>Amit Kumar</t>
  </si>
  <si>
    <t>Rahul Verma</t>
  </si>
  <si>
    <t>Sneha Mehta</t>
  </si>
  <si>
    <t>Ishita Gupta</t>
  </si>
  <si>
    <t>Ananya Patel</t>
  </si>
  <si>
    <t>Arjun Gupta</t>
  </si>
  <si>
    <t>Rohan Das</t>
  </si>
  <si>
    <t>Simran Verma</t>
  </si>
  <si>
    <t>Aditya Sharma</t>
  </si>
  <si>
    <t>Arjun Jain</t>
  </si>
  <si>
    <t>Kavya Sharma</t>
  </si>
  <si>
    <t>Kabir Singh</t>
  </si>
  <si>
    <t>Kavya Verma</t>
  </si>
  <si>
    <t>Neha Yadav</t>
  </si>
  <si>
    <t>Neha Jain</t>
  </si>
  <si>
    <t>Ishita Jain</t>
  </si>
  <si>
    <t>Aarav Kumar</t>
  </si>
  <si>
    <t>Kavya Jain</t>
  </si>
  <si>
    <t>Aditya Patel</t>
  </si>
  <si>
    <t>Shreya Patel</t>
  </si>
  <si>
    <t>Shreya Das</t>
  </si>
  <si>
    <t>Simran Jain</t>
  </si>
  <si>
    <t>Riya Jain</t>
  </si>
  <si>
    <t>Rohan Singh</t>
  </si>
  <si>
    <t>Vivaan Jain</t>
  </si>
  <si>
    <t>Priya Patel</t>
  </si>
  <si>
    <t>Pooja Das</t>
  </si>
  <si>
    <t>Amit Patel</t>
  </si>
  <si>
    <t>Shreya Sharma</t>
  </si>
  <si>
    <t>Rahul Jain</t>
  </si>
  <si>
    <t>Aditya Yadav</t>
  </si>
  <si>
    <t>South</t>
  </si>
  <si>
    <t>East</t>
  </si>
  <si>
    <t>West</t>
  </si>
  <si>
    <t>North</t>
  </si>
  <si>
    <t>Telangana</t>
  </si>
  <si>
    <t>Karnataka</t>
  </si>
  <si>
    <t>Tamil Nadu</t>
  </si>
  <si>
    <t>Kerala</t>
  </si>
  <si>
    <t>Odisha</t>
  </si>
  <si>
    <t>Goa</t>
  </si>
  <si>
    <t>Punjab</t>
  </si>
  <si>
    <t>Uttar Pradesh</t>
  </si>
  <si>
    <t>Jharkhand</t>
  </si>
  <si>
    <t>Delhi</t>
  </si>
  <si>
    <t>Bihar</t>
  </si>
  <si>
    <t>West Bengal</t>
  </si>
  <si>
    <t>Haryana</t>
  </si>
  <si>
    <t>Gujarat</t>
  </si>
  <si>
    <t>Maharashtra</t>
  </si>
  <si>
    <t>Rajasthan</t>
  </si>
  <si>
    <t>Hyderabad</t>
  </si>
  <si>
    <t>Mangaluru</t>
  </si>
  <si>
    <t>Chennai</t>
  </si>
  <si>
    <t>Kochi</t>
  </si>
  <si>
    <t>Bhubaneswar</t>
  </si>
  <si>
    <t>Panaji</t>
  </si>
  <si>
    <t>Ludhiana</t>
  </si>
  <si>
    <t>Noida</t>
  </si>
  <si>
    <t>Jamshedpur</t>
  </si>
  <si>
    <t>Dwarka</t>
  </si>
  <si>
    <t>Kozhikode</t>
  </si>
  <si>
    <t>Mysuru</t>
  </si>
  <si>
    <t>Patna</t>
  </si>
  <si>
    <t>Durgapur</t>
  </si>
  <si>
    <t>Lucknow</t>
  </si>
  <si>
    <t>Panipat</t>
  </si>
  <si>
    <t>Bengaluru</t>
  </si>
  <si>
    <t>Ahmedabad</t>
  </si>
  <si>
    <t>Amritsar</t>
  </si>
  <si>
    <t>Pune</t>
  </si>
  <si>
    <t>Mapusa</t>
  </si>
  <si>
    <t>Siliguri</t>
  </si>
  <si>
    <t>Madurai</t>
  </si>
  <si>
    <t>Thiruvananthapuram</t>
  </si>
  <si>
    <t>Nizamabad</t>
  </si>
  <si>
    <t>Mumbai</t>
  </si>
  <si>
    <t>Kolkata</t>
  </si>
  <si>
    <t>Bhagalpur</t>
  </si>
  <si>
    <t>Vadodara</t>
  </si>
  <si>
    <t>Udaipur</t>
  </si>
  <si>
    <t>Jodhpur</t>
  </si>
  <si>
    <t>Surat</t>
  </si>
  <si>
    <t>Ranchi</t>
  </si>
  <si>
    <t>Rourkela</t>
  </si>
  <si>
    <t>Jaipur</t>
  </si>
  <si>
    <t>Kanpur</t>
  </si>
  <si>
    <t>Gaya</t>
  </si>
  <si>
    <t>Coimbatore</t>
  </si>
  <si>
    <t>Rohini</t>
  </si>
  <si>
    <t>New Delhi</t>
  </si>
  <si>
    <t>Nagpur</t>
  </si>
  <si>
    <t>Faridabad</t>
  </si>
  <si>
    <t>Warangal</t>
  </si>
  <si>
    <t>Cuttack</t>
  </si>
  <si>
    <t>Margao</t>
  </si>
  <si>
    <t>Gurgaon</t>
  </si>
  <si>
    <t>Jalandhar</t>
  </si>
  <si>
    <t>Dhanbad</t>
  </si>
  <si>
    <t>Furniture</t>
  </si>
  <si>
    <t>Home &amp; Kitchen</t>
  </si>
  <si>
    <t>Clothing</t>
  </si>
  <si>
    <t>Electronics</t>
  </si>
  <si>
    <t>Table</t>
  </si>
  <si>
    <t>Decor</t>
  </si>
  <si>
    <t>Chair</t>
  </si>
  <si>
    <t>Storage</t>
  </si>
  <si>
    <t>Women</t>
  </si>
  <si>
    <t>Appliances</t>
  </si>
  <si>
    <t>Accessories</t>
  </si>
  <si>
    <t>Men</t>
  </si>
  <si>
    <t>Footwear</t>
  </si>
  <si>
    <t>Cookware</t>
  </si>
  <si>
    <t>Mobile</t>
  </si>
  <si>
    <t>Laptop</t>
  </si>
  <si>
    <t>Office Desk</t>
  </si>
  <si>
    <t>Table Lamp</t>
  </si>
  <si>
    <t>Study Chair</t>
  </si>
  <si>
    <t>Executive Chair</t>
  </si>
  <si>
    <t>Bookshelf</t>
  </si>
  <si>
    <t>Women's Jacket</t>
  </si>
  <si>
    <t>Air Fryer</t>
  </si>
  <si>
    <t>Smart Watch</t>
  </si>
  <si>
    <t>Men's Jacket</t>
  </si>
  <si>
    <t>Wall Clock</t>
  </si>
  <si>
    <t>Casual Shoes</t>
  </si>
  <si>
    <t>Women's Top</t>
  </si>
  <si>
    <t>Non-Stick Pan</t>
  </si>
  <si>
    <t>Office Chair</t>
  </si>
  <si>
    <t>Coffee Table</t>
  </si>
  <si>
    <t>Cabinet</t>
  </si>
  <si>
    <t>Smartphone B</t>
  </si>
  <si>
    <t>Budget Phone</t>
  </si>
  <si>
    <t>Running Shoes</t>
  </si>
  <si>
    <t>Cookware Set</t>
  </si>
  <si>
    <t>Laptop Pro</t>
  </si>
  <si>
    <t>Sandals</t>
  </si>
  <si>
    <t>Men's T-Shirt</t>
  </si>
  <si>
    <t>Laptop Air</t>
  </si>
  <si>
    <t>Smartphone A</t>
  </si>
  <si>
    <t>Wardrobe</t>
  </si>
  <si>
    <t>Mixer Grinder</t>
  </si>
  <si>
    <t>Pressure Cooker</t>
  </si>
  <si>
    <t>Men's Jeans</t>
  </si>
  <si>
    <t>Photo Frame</t>
  </si>
  <si>
    <t>Wireless Earbuds</t>
  </si>
  <si>
    <t>Electric Kettle</t>
  </si>
  <si>
    <t>Gaming Laptop</t>
  </si>
  <si>
    <t>Study Table</t>
  </si>
  <si>
    <t>Bluetooth Speaker</t>
  </si>
  <si>
    <t>Women's Dress</t>
  </si>
  <si>
    <t>Tota sales</t>
  </si>
  <si>
    <t>Total Profit</t>
  </si>
  <si>
    <t>Total Quantity</t>
  </si>
  <si>
    <t>Average Order value</t>
  </si>
  <si>
    <t>Central</t>
  </si>
  <si>
    <t xml:space="preserve">Category </t>
  </si>
  <si>
    <t>Row Labels</t>
  </si>
  <si>
    <t>Grand Total</t>
  </si>
  <si>
    <t>Sum of Sales</t>
  </si>
  <si>
    <t>Month</t>
  </si>
  <si>
    <t>Apr-2023</t>
  </si>
  <si>
    <t>Apr-2024</t>
  </si>
  <si>
    <t>Apr-2025</t>
  </si>
  <si>
    <t>Aug-2023</t>
  </si>
  <si>
    <t>Aug-2024</t>
  </si>
  <si>
    <t>Aug-2025</t>
  </si>
  <si>
    <t>Dec-2023</t>
  </si>
  <si>
    <t>Dec-2024</t>
  </si>
  <si>
    <t>Dec-2025</t>
  </si>
  <si>
    <t>Feb-2023</t>
  </si>
  <si>
    <t>Feb-2024</t>
  </si>
  <si>
    <t>Feb-2025</t>
  </si>
  <si>
    <t>Jan-2023</t>
  </si>
  <si>
    <t>Jan-2024</t>
  </si>
  <si>
    <t>Jan-2025</t>
  </si>
  <si>
    <t>Jul-2023</t>
  </si>
  <si>
    <t>Jul-2024</t>
  </si>
  <si>
    <t>Jul-2025</t>
  </si>
  <si>
    <t>Jun-2023</t>
  </si>
  <si>
    <t>Jun-2024</t>
  </si>
  <si>
    <t>Jun-2025</t>
  </si>
  <si>
    <t>Mar-2023</t>
  </si>
  <si>
    <t>Mar-2024</t>
  </si>
  <si>
    <t>Mar-2025</t>
  </si>
  <si>
    <t>May-2023</t>
  </si>
  <si>
    <t>May-2024</t>
  </si>
  <si>
    <t>May-2025</t>
  </si>
  <si>
    <t>Nov-2023</t>
  </si>
  <si>
    <t>Nov-2024</t>
  </si>
  <si>
    <t>Nov-2025</t>
  </si>
  <si>
    <t>Oct-2023</t>
  </si>
  <si>
    <t>Oct-2024</t>
  </si>
  <si>
    <t>Oct-2025</t>
  </si>
  <si>
    <t>Sep-2023</t>
  </si>
  <si>
    <t>Sep-2024</t>
  </si>
  <si>
    <t>Sep-2025</t>
  </si>
  <si>
    <t>Details for Sum of Sales</t>
  </si>
  <si>
    <t>AOV</t>
  </si>
  <si>
    <t>Details for Sum of Sales - Category: Electronics</t>
  </si>
  <si>
    <t>Overall profit Margin=13.06%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</si>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</sst>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[Sales_Performance_Dataset.xlsx]Sheet2!PivotTable5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13976883.23000001</c:v>
                </c:pt>
                <c:pt idx="1">
                  <c:v>146757698.52999988</c:v>
                </c:pt>
                <c:pt idx="2">
                  <c:v>49290526.239999928</c:v>
                </c:pt>
                <c:pt idx="3">
                  <c:v>17984625.510000013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6FF-428B-94DD-0CC3E8AB85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332368"/>
        <c:axId val="305329488"/>
      </c:barChart>
      <c:catAx>
        <c:axId val="30533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29488"/>
        <c:crosses val="autoZero"/>
        <c:auto val="1"/>
        <c:lblAlgn val="ctr"/>
        <c:lblOffset val="100"/>
        <c:noMultiLvlLbl val="0"/>
      </c:catAx>
      <c:valAx>
        <c:axId val="3053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3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02537182852143"/>
          <c:y val="0.19486111111111112"/>
          <c:w val="0.8395301837270341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Sheet1!$X$18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Sheet1!$V$19:$V$22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Sheet1!$X$19:$X$22</c:f>
              <c:numCache>
                <c:formatCode>General</c:formatCode>
                <c:ptCount val="4"/>
                <c:pt idx="0">
                  <c:v>0</c:v>
                </c:pt>
                <c:pt idx="1">
                  <c:v>7239352.8900000053</c:v>
                </c:pt>
                <c:pt idx="2">
                  <c:v>7703828.9300000006</c:v>
                </c:pt>
                <c:pt idx="3">
                  <c:v>7024905.0900000036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B-4869-8E51-CD5EF239BC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1718272"/>
        <c:axId val="168894944"/>
      </c:barChart>
      <c:catAx>
        <c:axId val="3217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4944"/>
        <c:crosses val="autoZero"/>
        <c:auto val="1"/>
        <c:lblAlgn val="ctr"/>
        <c:lblOffset val="100"/>
        <c:noMultiLvlLbl val="0"/>
      </c:catAx>
      <c:valAx>
        <c:axId val="1688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1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Sheet1!$W$40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Sheet1!$V$41:$V$44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</c:strCache>
            </c:strRef>
          </c:cat>
          <c:val>
            <c:numRef>
              <c:f>Sheet1!$W$41:$W$44</c:f>
              <c:numCache>
                <c:formatCode>General</c:formatCode>
                <c:ptCount val="4"/>
                <c:pt idx="0">
                  <c:v>13976883.23000001</c:v>
                </c:pt>
                <c:pt idx="1">
                  <c:v>146757698.52999988</c:v>
                </c:pt>
                <c:pt idx="2">
                  <c:v>49290526.239999928</c:v>
                </c:pt>
                <c:pt idx="3">
                  <c:v>17984625.510000013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F-491E-A57F-BE5B7BDA82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3783904"/>
        <c:axId val="333788704"/>
      </c:barChart>
      <c:catAx>
        <c:axId val="33378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88704"/>
        <c:crosses val="autoZero"/>
        <c:auto val="1"/>
        <c:lblAlgn val="ctr"/>
        <c:lblOffset val="100"/>
        <c:noMultiLvlLbl val="0"/>
      </c:catAx>
      <c:valAx>
        <c:axId val="3337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8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Sheet1!$AC$40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Sheet1!$AB$41:$AB$44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</c:strCache>
            </c:strRef>
          </c:cat>
          <c:val>
            <c:numRef>
              <c:f>Sheet1!$AC$41:$AC$44</c:f>
              <c:numCache>
                <c:formatCode>General</c:formatCode>
                <c:ptCount val="4"/>
                <c:pt idx="0">
                  <c:v>3272412.1700000023</c:v>
                </c:pt>
                <c:pt idx="1">
                  <c:v>16286524.259999974</c:v>
                </c:pt>
                <c:pt idx="2">
                  <c:v>7272882.3299999963</c:v>
                </c:pt>
                <c:pt idx="3">
                  <c:v>2948398.3600000027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4-4E81-A270-CC7094F090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1734016"/>
        <c:axId val="331734976"/>
      </c:barChart>
      <c:catAx>
        <c:axId val="33173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34976"/>
        <c:crosses val="autoZero"/>
        <c:auto val="1"/>
        <c:lblAlgn val="ctr"/>
        <c:lblOffset val="100"/>
        <c:noMultiLvlLbl val="0"/>
      </c:catAx>
      <c:valAx>
        <c:axId val="3317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3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5</xdr:row>
      <xdr:rowOff>28575</xdr:rowOff>
    </xdr:from>
    <xdr:to>
      <xdr:col>14</xdr:col>
      <xdr:colOff>28575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99F85-5B44-0768-3CCB-E28F575BC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257175</xdr:colOff>
      <xdr:row>22</xdr:row>
      <xdr:rowOff>57150</xdr:rowOff>
    </xdr:from>
    <xdr:to>
      <xdr:col>25</xdr:col>
      <xdr:colOff>476250</xdr:colOff>
      <xdr:row>36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53F7D-ABDC-0497-7E07-FD30F6E7D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257175</xdr:colOff>
      <xdr:row>44</xdr:row>
      <xdr:rowOff>66675</xdr:rowOff>
    </xdr:from>
    <xdr:to>
      <xdr:col>25</xdr:col>
      <xdr:colOff>361950</xdr:colOff>
      <xdr:row>58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09A39-A73F-7446-3F02-A71E18896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495300</xdr:colOff>
      <xdr:row>44</xdr:row>
      <xdr:rowOff>57150</xdr:rowOff>
    </xdr:from>
    <xdr:to>
      <xdr:col>32</xdr:col>
      <xdr:colOff>257175</xdr:colOff>
      <xdr:row>58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2D4A3A-EE33-CCED-C883-5E388C7ED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ta Kumari" refreshedDate="46277.563570254628" createdVersion="8" refreshedVersion="8" minRefreshableVersion="3" recordCount="5000" xr:uid="{F418B903-1CEC-4138-A649-AE5A5995D23A}">
  <cacheSource type="worksheet">
    <worksheetSource name="SalesData"/>
  </cacheSource>
  <cacheFields count="17">
    <cacheField name="Order ID" numFmtId="0">
      <sharedItems/>
    </cacheField>
    <cacheField name="Order Date" numFmtId="0">
      <sharedItems/>
    </cacheField>
    <cacheField name="Month" numFmtId="0">
      <sharedItems count="36">
        <s v="May-2024"/>
        <s v="Nov-2024"/>
        <s v="Sep-2025"/>
        <s v="Jun-2025"/>
        <s v="Jul-2024"/>
        <s v="Nov-2025"/>
        <s v="Dec-2024"/>
        <s v="Feb-2023"/>
        <s v="Jul-2025"/>
        <s v="May-2025"/>
        <s v="Jun-2024"/>
        <s v="Mar-2023"/>
        <s v="Apr-2023"/>
        <s v="Sep-2024"/>
        <s v="Feb-2025"/>
        <s v="Aug-2024"/>
        <s v="Apr-2024"/>
        <s v="Jan-2024"/>
        <s v="Dec-2023"/>
        <s v="Mar-2024"/>
        <s v="May-2023"/>
        <s v="Mar-2025"/>
        <s v="Aug-2025"/>
        <s v="Feb-2024"/>
        <s v="Oct-2023"/>
        <s v="Jul-2023"/>
        <s v="Dec-2025"/>
        <s v="Aug-2023"/>
        <s v="Oct-2024"/>
        <s v="Jan-2025"/>
        <s v="Apr-2025"/>
        <s v="Oct-2025"/>
        <s v="Nov-2023"/>
        <s v="Jun-2023"/>
        <s v="Jan-2023"/>
        <s v="Sep-2023"/>
      </sharedItems>
      <fieldGroup par="16"/>
    </cacheField>
    <cacheField name="Year" numFmtId="0">
      <sharedItems containsSemiMixedTypes="0" containsString="0" containsNumber="1" containsInteger="1" minValue="2023" maxValue="2025" count="3">
        <n v="2024"/>
        <n v="2025"/>
        <n v="2023"/>
      </sharedItems>
    </cacheField>
    <cacheField name="Customer ID" numFmtId="0">
      <sharedItems/>
    </cacheField>
    <cacheField name="Customer Name" numFmtId="0">
      <sharedItems/>
    </cacheField>
    <cacheField name="Region" numFmtId="0">
      <sharedItems count="7">
        <s v="South"/>
        <s v="East"/>
        <s v="West"/>
        <s v="North"/>
        <s v="Formula1" f="1"/>
        <s v="Formula2" f="1"/>
        <s v="Formula3" f="1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Furniture"/>
        <s v="Home &amp; Kitchen"/>
        <s v="Clothing"/>
        <s v="Electronics"/>
      </sharedItems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8"/>
    </cacheField>
    <cacheField name="Sales" numFmtId="0">
      <sharedItems containsSemiMixedTypes="0" containsString="0" containsNumber="1" minValue="590.45000000000005" maxValue="706955.78"/>
    </cacheField>
    <cacheField name="Discount" numFmtId="0">
      <sharedItems containsSemiMixedTypes="0" containsString="0" containsNumber="1" minValue="0" maxValue="0.25"/>
    </cacheField>
    <cacheField name="Profit" numFmtId="0">
      <sharedItems containsSemiMixedTypes="0" containsString="0" containsNumber="1" minValue="-3015.18" maxValue="99815.55"/>
    </cacheField>
    <cacheField name="Month2" numFmtId="0" databaseField="0">
      <fieldGroup base="2">
        <discretePr count="36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calculatedItems count="3">
    <calculatedItem>
      <pivotArea cacheIndex="1" outline="0" fieldPosition="0">
        <references count="1">
          <reference field="6" count="1">
            <x v="4"/>
          </reference>
        </references>
      </pivotArea>
    </calculatedItem>
    <calculatedItem>
      <pivotArea cacheIndex="1" outline="0" fieldPosition="0">
        <references count="1">
          <reference field="6" count="1">
            <x v="5"/>
          </reference>
        </references>
      </pivotArea>
    </calculatedItem>
    <calculatedItem>
      <pivotArea cacheIndex="1" outline="0" fieldPosition="0">
        <references count="1">
          <reference field="6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-00001"/>
    <s v="2024-05-31"/>
    <x v="0"/>
    <x v="0"/>
    <s v="CUST-0386"/>
    <s v="Sneha Verma"/>
    <x v="0"/>
    <s v="Telangana"/>
    <s v="Hyderabad"/>
    <x v="0"/>
    <s v="Table"/>
    <s v="Office Desk"/>
    <n v="7"/>
    <n v="105997.93"/>
    <n v="0"/>
    <n v="21411.84"/>
  </r>
  <r>
    <s v="ORD-00002"/>
    <s v="2024-11-03"/>
    <x v="1"/>
    <x v="0"/>
    <s v="CUST-0785"/>
    <s v="Shreya Singh"/>
    <x v="0"/>
    <s v="Karnataka"/>
    <s v="Mangaluru"/>
    <x v="1"/>
    <s v="Decor"/>
    <s v="Table Lamp"/>
    <n v="1"/>
    <n v="2329.61"/>
    <n v="0.05"/>
    <n v="537.97"/>
  </r>
  <r>
    <s v="ORD-00003"/>
    <s v="2025-09-22"/>
    <x v="2"/>
    <x v="1"/>
    <s v="CUST-0039"/>
    <s v="Rohan Jain"/>
    <x v="0"/>
    <s v="Tamil Nadu"/>
    <s v="Chennai"/>
    <x v="0"/>
    <s v="Chair"/>
    <s v="Study Chair"/>
    <n v="2"/>
    <n v="6111.17"/>
    <n v="0.15"/>
    <n v="607.96"/>
  </r>
  <r>
    <s v="ORD-00004"/>
    <s v="2024-11-20"/>
    <x v="1"/>
    <x v="0"/>
    <s v="CUST-0244"/>
    <s v="Aarav Gupta"/>
    <x v="0"/>
    <s v="Kerala"/>
    <s v="Kochi"/>
    <x v="0"/>
    <s v="Chair"/>
    <s v="Executive Chair"/>
    <n v="3"/>
    <n v="28620.5"/>
    <n v="0.2"/>
    <n v="4063.2"/>
  </r>
  <r>
    <s v="ORD-00005"/>
    <s v="2025-06-28"/>
    <x v="3"/>
    <x v="1"/>
    <s v="CUST-0788"/>
    <s v="Aditya Mehta"/>
    <x v="1"/>
    <s v="Odisha"/>
    <s v="Bhubaneswar"/>
    <x v="0"/>
    <s v="Table"/>
    <s v="Office Desk"/>
    <n v="4"/>
    <n v="58016.35"/>
    <n v="0.05"/>
    <n v="10668.09"/>
  </r>
  <r>
    <s v="ORD-00006"/>
    <s v="2024-07-31"/>
    <x v="4"/>
    <x v="0"/>
    <s v="CUST-0106"/>
    <s v="Nikita Kumar"/>
    <x v="2"/>
    <s v="Goa"/>
    <s v="Panaji"/>
    <x v="0"/>
    <s v="Storage"/>
    <s v="Bookshelf"/>
    <n v="5"/>
    <n v="45635.31"/>
    <n v="0"/>
    <n v="8303.9599999999991"/>
  </r>
  <r>
    <s v="ORD-00007"/>
    <s v="2025-11-22"/>
    <x v="5"/>
    <x v="1"/>
    <s v="CUST-0462"/>
    <s v="Pooja Patel"/>
    <x v="3"/>
    <s v="Punjab"/>
    <s v="Ludhiana"/>
    <x v="0"/>
    <s v="Table"/>
    <s v="Office Desk"/>
    <n v="3"/>
    <n v="33538.97"/>
    <n v="0.25"/>
    <n v="1674.27"/>
  </r>
  <r>
    <s v="ORD-00008"/>
    <s v="2024-12-16"/>
    <x v="6"/>
    <x v="0"/>
    <s v="CUST-0102"/>
    <s v="Amit Verma"/>
    <x v="3"/>
    <s v="Uttar Pradesh"/>
    <s v="Noida"/>
    <x v="1"/>
    <s v="Decor"/>
    <s v="Table Lamp"/>
    <n v="4"/>
    <n v="9445.07"/>
    <n v="0.1"/>
    <n v="1967.41"/>
  </r>
  <r>
    <s v="ORD-00009"/>
    <s v="2024-11-17"/>
    <x v="1"/>
    <x v="0"/>
    <s v="CUST-0082"/>
    <s v="Vivaan Kumar"/>
    <x v="0"/>
    <s v="Tamil Nadu"/>
    <s v="Chennai"/>
    <x v="2"/>
    <s v="Women"/>
    <s v="Women's Jacket"/>
    <n v="3"/>
    <n v="11481.23"/>
    <n v="0.25"/>
    <n v="1682.54"/>
  </r>
  <r>
    <s v="ORD-00010"/>
    <s v="2023-02-08"/>
    <x v="7"/>
    <x v="2"/>
    <s v="CUST-0638"/>
    <s v="Rohan Gupta"/>
    <x v="1"/>
    <s v="Jharkhand"/>
    <s v="Jamshedpur"/>
    <x v="1"/>
    <s v="Appliances"/>
    <s v="Air Fryer"/>
    <n v="4"/>
    <n v="29250.42"/>
    <n v="0.05"/>
    <n v="4290.97"/>
  </r>
  <r>
    <s v="ORD-00011"/>
    <s v="2025-07-25"/>
    <x v="8"/>
    <x v="1"/>
    <s v="CUST-0247"/>
    <s v="Aditi Patel"/>
    <x v="3"/>
    <s v="Delhi"/>
    <s v="Dwarka"/>
    <x v="3"/>
    <s v="Accessories"/>
    <s v="Smart Watch"/>
    <n v="4"/>
    <n v="15429.72"/>
    <n v="0.2"/>
    <n v="1667.75"/>
  </r>
  <r>
    <s v="ORD-00012"/>
    <s v="2025-05-03"/>
    <x v="9"/>
    <x v="1"/>
    <s v="CUST-0383"/>
    <s v="Priya Gupta"/>
    <x v="0"/>
    <s v="Karnataka"/>
    <s v="Mangaluru"/>
    <x v="2"/>
    <s v="Men"/>
    <s v="Men's Jacket"/>
    <n v="1"/>
    <n v="4201.2"/>
    <n v="0.1"/>
    <n v="1039.92"/>
  </r>
  <r>
    <s v="ORD-00013"/>
    <s v="2024-06-03"/>
    <x v="10"/>
    <x v="0"/>
    <s v="CUST-0361"/>
    <s v="Sneha Sharma"/>
    <x v="3"/>
    <s v="Punjab"/>
    <s v="Ludhiana"/>
    <x v="2"/>
    <s v="Men"/>
    <s v="Men's Jacket"/>
    <n v="2"/>
    <n v="6805.28"/>
    <n v="0.25"/>
    <n v="894.44"/>
  </r>
  <r>
    <s v="ORD-00014"/>
    <s v="2024-11-24"/>
    <x v="1"/>
    <x v="0"/>
    <s v="CUST-0207"/>
    <s v="Arjun Das"/>
    <x v="0"/>
    <s v="Kerala"/>
    <s v="Kozhikode"/>
    <x v="1"/>
    <s v="Decor"/>
    <s v="Wall Clock"/>
    <n v="3"/>
    <n v="4597.22"/>
    <n v="0"/>
    <n v="1251.45"/>
  </r>
  <r>
    <s v="ORD-00015"/>
    <s v="2023-03-31"/>
    <x v="11"/>
    <x v="2"/>
    <s v="CUST-0800"/>
    <s v="Kavya Gupta"/>
    <x v="0"/>
    <s v="Karnataka"/>
    <s v="Mysuru"/>
    <x v="2"/>
    <s v="Footwear"/>
    <s v="Casual Shoes"/>
    <n v="8"/>
    <n v="20293.93"/>
    <n v="0.05"/>
    <n v="4168.04"/>
  </r>
  <r>
    <s v="ORD-00016"/>
    <s v="2023-04-08"/>
    <x v="12"/>
    <x v="2"/>
    <s v="CUST-0377"/>
    <s v="Ananya Yadav"/>
    <x v="1"/>
    <s v="Bihar"/>
    <s v="Patna"/>
    <x v="2"/>
    <s v="Women"/>
    <s v="Women's Top"/>
    <n v="8"/>
    <n v="10626.16"/>
    <n v="0.1"/>
    <n v="2951.99"/>
  </r>
  <r>
    <s v="ORD-00017"/>
    <s v="2025-11-29"/>
    <x v="5"/>
    <x v="1"/>
    <s v="CUST-0303"/>
    <s v="Pooja Jain"/>
    <x v="1"/>
    <s v="West Bengal"/>
    <s v="Durgapur"/>
    <x v="1"/>
    <s v="Appliances"/>
    <s v="Air Fryer"/>
    <n v="3"/>
    <n v="19979.28"/>
    <n v="0.15"/>
    <n v="2244.4699999999998"/>
  </r>
  <r>
    <s v="ORD-00018"/>
    <s v="2024-09-19"/>
    <x v="13"/>
    <x v="0"/>
    <s v="CUST-0282"/>
    <s v="Aditya Gupta"/>
    <x v="2"/>
    <s v="Goa"/>
    <s v="Panaji"/>
    <x v="1"/>
    <s v="Cookware"/>
    <s v="Non-Stick Pan"/>
    <n v="1"/>
    <n v="1825.13"/>
    <n v="0.2"/>
    <n v="284.58"/>
  </r>
  <r>
    <s v="ORD-00019"/>
    <s v="2023-04-28"/>
    <x v="12"/>
    <x v="2"/>
    <s v="CUST-0371"/>
    <s v="Nikita Mehta"/>
    <x v="3"/>
    <s v="Uttar Pradesh"/>
    <s v="Lucknow"/>
    <x v="0"/>
    <s v="Chair"/>
    <s v="Office Chair"/>
    <n v="8"/>
    <n v="50056.4"/>
    <n v="0"/>
    <n v="10301.93"/>
  </r>
  <r>
    <s v="ORD-00020"/>
    <s v="2025-02-23"/>
    <x v="14"/>
    <x v="1"/>
    <s v="CUST-0322"/>
    <s v="Neha Kumar"/>
    <x v="3"/>
    <s v="Haryana"/>
    <s v="Panipat"/>
    <x v="1"/>
    <s v="Cookware"/>
    <s v="Non-Stick Pan"/>
    <n v="8"/>
    <n v="12641.49"/>
    <n v="0.25"/>
    <n v="1768.62"/>
  </r>
  <r>
    <s v="ORD-00021"/>
    <s v="2024-07-24"/>
    <x v="4"/>
    <x v="0"/>
    <s v="CUST-0220"/>
    <s v="Rohan Yadav"/>
    <x v="0"/>
    <s v="Karnataka"/>
    <s v="Bengaluru"/>
    <x v="0"/>
    <s v="Table"/>
    <s v="Coffee Table"/>
    <n v="7"/>
    <n v="34335.410000000003"/>
    <n v="0.15"/>
    <n v="3073.42"/>
  </r>
  <r>
    <s v="ORD-00022"/>
    <s v="2024-08-07"/>
    <x v="15"/>
    <x v="0"/>
    <s v="CUST-0328"/>
    <s v="Nikita Verma"/>
    <x v="2"/>
    <s v="Gujarat"/>
    <s v="Ahmedabad"/>
    <x v="0"/>
    <s v="Chair"/>
    <s v="Study Chair"/>
    <n v="3"/>
    <n v="8353.89"/>
    <n v="0.2"/>
    <n v="1064.71"/>
  </r>
  <r>
    <s v="ORD-00023"/>
    <s v="2024-12-12"/>
    <x v="6"/>
    <x v="0"/>
    <s v="CUST-0143"/>
    <s v="Shreya Mehta"/>
    <x v="3"/>
    <s v="Punjab"/>
    <s v="Amritsar"/>
    <x v="0"/>
    <s v="Storage"/>
    <s v="Cabinet"/>
    <n v="3"/>
    <n v="24407.19"/>
    <n v="0.25"/>
    <n v="3081.19"/>
  </r>
  <r>
    <s v="ORD-00024"/>
    <s v="2024-04-29"/>
    <x v="16"/>
    <x v="0"/>
    <s v="CUST-0735"/>
    <s v="Aditya Das"/>
    <x v="2"/>
    <s v="Maharashtra"/>
    <s v="Pune"/>
    <x v="2"/>
    <s v="Women"/>
    <s v="Women's Jacket"/>
    <n v="3"/>
    <n v="13239.91"/>
    <n v="0.15"/>
    <n v="2964.41"/>
  </r>
  <r>
    <s v="ORD-00025"/>
    <s v="2025-09-07"/>
    <x v="2"/>
    <x v="1"/>
    <s v="CUST-0799"/>
    <s v="Arjun Mehta"/>
    <x v="2"/>
    <s v="Goa"/>
    <s v="Mapusa"/>
    <x v="3"/>
    <s v="Mobile"/>
    <s v="Smartphone B"/>
    <n v="2"/>
    <n v="44846.25"/>
    <n v="0.1"/>
    <n v="4745.13"/>
  </r>
  <r>
    <s v="ORD-00026"/>
    <s v="2024-01-08"/>
    <x v="17"/>
    <x v="0"/>
    <s v="CUST-0355"/>
    <s v="Simran Gupta"/>
    <x v="0"/>
    <s v="Kerala"/>
    <s v="Kozhikode"/>
    <x v="3"/>
    <s v="Mobile"/>
    <s v="Budget Phone"/>
    <n v="3"/>
    <n v="33053.129999999997"/>
    <n v="0.05"/>
    <n v="3479.74"/>
  </r>
  <r>
    <s v="ORD-00027"/>
    <s v="2025-11-28"/>
    <x v="5"/>
    <x v="1"/>
    <s v="CUST-0657"/>
    <s v="Aditi Yadav"/>
    <x v="1"/>
    <s v="West Bengal"/>
    <s v="Siliguri"/>
    <x v="0"/>
    <s v="Storage"/>
    <s v="Cabinet"/>
    <n v="5"/>
    <n v="55687.62"/>
    <n v="0"/>
    <n v="10231.879999999999"/>
  </r>
  <r>
    <s v="ORD-00028"/>
    <s v="2023-12-12"/>
    <x v="18"/>
    <x v="2"/>
    <s v="CUST-0667"/>
    <s v="Sneha Jain"/>
    <x v="0"/>
    <s v="Tamil Nadu"/>
    <s v="Madurai"/>
    <x v="2"/>
    <s v="Footwear"/>
    <s v="Running Shoes"/>
    <n v="1"/>
    <n v="3340.91"/>
    <n v="0"/>
    <n v="848.05"/>
  </r>
  <r>
    <s v="ORD-00029"/>
    <s v="2024-03-07"/>
    <x v="19"/>
    <x v="0"/>
    <s v="CUST-0075"/>
    <s v="Kabir Patel"/>
    <x v="2"/>
    <s v="Maharashtra"/>
    <s v="Pune"/>
    <x v="2"/>
    <s v="Footwear"/>
    <s v="Casual Shoes"/>
    <n v="8"/>
    <n v="23082.5"/>
    <n v="0"/>
    <n v="5315.36"/>
  </r>
  <r>
    <s v="ORD-00030"/>
    <s v="2023-05-03"/>
    <x v="20"/>
    <x v="2"/>
    <s v="CUST-0354"/>
    <s v="Riya Das"/>
    <x v="0"/>
    <s v="Kerala"/>
    <s v="Thiruvananthapuram"/>
    <x v="1"/>
    <s v="Cookware"/>
    <s v="Cookware Set"/>
    <n v="6"/>
    <n v="29509.63"/>
    <n v="0.15"/>
    <n v="4289.55"/>
  </r>
  <r>
    <s v="ORD-00031"/>
    <s v="2025-03-27"/>
    <x v="21"/>
    <x v="1"/>
    <s v="CUST-0298"/>
    <s v="Ananya Das"/>
    <x v="0"/>
    <s v="Telangana"/>
    <s v="Nizamabad"/>
    <x v="3"/>
    <s v="Laptop"/>
    <s v="Laptop Pro"/>
    <n v="8"/>
    <n v="507908.53"/>
    <n v="0"/>
    <n v="84051.35"/>
  </r>
  <r>
    <s v="ORD-00032"/>
    <s v="2025-02-25"/>
    <x v="14"/>
    <x v="1"/>
    <s v="CUST-0511"/>
    <s v="Amit Das"/>
    <x v="2"/>
    <s v="Gujarat"/>
    <s v="Ahmedabad"/>
    <x v="2"/>
    <s v="Footwear"/>
    <s v="Sandals"/>
    <n v="6"/>
    <n v="9852.6"/>
    <n v="0"/>
    <n v="2173.96"/>
  </r>
  <r>
    <s v="ORD-00033"/>
    <s v="2024-09-23"/>
    <x v="13"/>
    <x v="0"/>
    <s v="CUST-0612"/>
    <s v="Vivaan Patel"/>
    <x v="2"/>
    <s v="Maharashtra"/>
    <s v="Mumbai"/>
    <x v="1"/>
    <s v="Decor"/>
    <s v="Table Lamp"/>
    <n v="4"/>
    <n v="10083.34"/>
    <n v="0"/>
    <n v="2603.4499999999998"/>
  </r>
  <r>
    <s v="ORD-00034"/>
    <s v="2025-08-21"/>
    <x v="22"/>
    <x v="1"/>
    <s v="CUST-0576"/>
    <s v="Sneha Das"/>
    <x v="1"/>
    <s v="West Bengal"/>
    <s v="Kolkata"/>
    <x v="1"/>
    <s v="Appliances"/>
    <s v="Air Fryer"/>
    <n v="6"/>
    <n v="35651.71"/>
    <n v="0.25"/>
    <n v="3017.19"/>
  </r>
  <r>
    <s v="ORD-00035"/>
    <s v="2024-02-03"/>
    <x v="23"/>
    <x v="0"/>
    <s v="CUST-0100"/>
    <s v="Amit Sharma"/>
    <x v="1"/>
    <s v="Bihar"/>
    <s v="Patna"/>
    <x v="1"/>
    <s v="Decor"/>
    <s v="Table Lamp"/>
    <n v="5"/>
    <n v="9833.52"/>
    <n v="0.25"/>
    <n v="1266.83"/>
  </r>
  <r>
    <s v="ORD-00036"/>
    <s v="2025-03-17"/>
    <x v="21"/>
    <x v="1"/>
    <s v="CUST-0486"/>
    <s v="Pooja Verma"/>
    <x v="1"/>
    <s v="Bihar"/>
    <s v="Bhagalpur"/>
    <x v="2"/>
    <s v="Men"/>
    <s v="Men's T-Shirt"/>
    <n v="7"/>
    <n v="6811.74"/>
    <n v="0.15"/>
    <n v="2203.02"/>
  </r>
  <r>
    <s v="ORD-00037"/>
    <s v="2025-11-29"/>
    <x v="5"/>
    <x v="1"/>
    <s v="CUST-0608"/>
    <s v="Simran Singh"/>
    <x v="2"/>
    <s v="Gujarat"/>
    <s v="Vadodara"/>
    <x v="0"/>
    <s v="Table"/>
    <s v="Coffee Table"/>
    <n v="6"/>
    <n v="35614.639999999999"/>
    <n v="0"/>
    <n v="6469.34"/>
  </r>
  <r>
    <s v="ORD-00038"/>
    <s v="2024-11-19"/>
    <x v="1"/>
    <x v="0"/>
    <s v="CUST-0705"/>
    <s v="Pooja Jain"/>
    <x v="2"/>
    <s v="Rajasthan"/>
    <s v="Udaipur"/>
    <x v="3"/>
    <s v="Laptop"/>
    <s v="Laptop Air"/>
    <n v="2"/>
    <n v="94383.45"/>
    <n v="0.1"/>
    <n v="9186.0300000000007"/>
  </r>
  <r>
    <s v="ORD-00039"/>
    <s v="2023-02-24"/>
    <x v="7"/>
    <x v="2"/>
    <s v="CUST-0390"/>
    <s v="Simran Mehta"/>
    <x v="2"/>
    <s v="Rajasthan"/>
    <s v="Jodhpur"/>
    <x v="0"/>
    <s v="Storage"/>
    <s v="Bookshelf"/>
    <n v="8"/>
    <n v="72174.47"/>
    <n v="0"/>
    <n v="13704.91"/>
  </r>
  <r>
    <s v="ORD-00040"/>
    <s v="2023-10-30"/>
    <x v="24"/>
    <x v="2"/>
    <s v="CUST-0514"/>
    <s v="Kavya Singh"/>
    <x v="0"/>
    <s v="Karnataka"/>
    <s v="Mangaluru"/>
    <x v="3"/>
    <s v="Mobile"/>
    <s v="Smartphone A"/>
    <n v="8"/>
    <n v="135688.91"/>
    <n v="0.05"/>
    <n v="15221.47"/>
  </r>
  <r>
    <s v="ORD-00041"/>
    <s v="2025-08-23"/>
    <x v="22"/>
    <x v="1"/>
    <s v="CUST-0546"/>
    <s v="Nikita Yadav"/>
    <x v="3"/>
    <s v="Haryana"/>
    <s v="Panipat"/>
    <x v="0"/>
    <s v="Storage"/>
    <s v="Wardrobe"/>
    <n v="8"/>
    <n v="147757.29999999999"/>
    <n v="0.15"/>
    <n v="9541.24"/>
  </r>
  <r>
    <s v="ORD-00042"/>
    <s v="2024-12-02"/>
    <x v="6"/>
    <x v="0"/>
    <s v="CUST-0790"/>
    <s v="Amit Jain"/>
    <x v="1"/>
    <s v="Bihar"/>
    <s v="Bhagalpur"/>
    <x v="1"/>
    <s v="Appliances"/>
    <s v="Mixer Grinder"/>
    <n v="5"/>
    <n v="18739.63"/>
    <n v="0.15"/>
    <n v="1767.27"/>
  </r>
  <r>
    <s v="ORD-00043"/>
    <s v="2024-08-14"/>
    <x v="15"/>
    <x v="0"/>
    <s v="CUST-0405"/>
    <s v="Vivaan Gupta"/>
    <x v="0"/>
    <s v="Kerala"/>
    <s v="Thiruvananthapuram"/>
    <x v="1"/>
    <s v="Cookware"/>
    <s v="Pressure Cooker"/>
    <n v="5"/>
    <n v="15996.37"/>
    <n v="0.05"/>
    <n v="2559.7800000000002"/>
  </r>
  <r>
    <s v="ORD-00044"/>
    <s v="2024-12-07"/>
    <x v="6"/>
    <x v="0"/>
    <s v="CUST-0552"/>
    <s v="Rohan Verma"/>
    <x v="0"/>
    <s v="Telangana"/>
    <s v="Hyderabad"/>
    <x v="2"/>
    <s v="Footwear"/>
    <s v="Running Shoes"/>
    <n v="6"/>
    <n v="19194.79"/>
    <n v="0.1"/>
    <n v="3530.8"/>
  </r>
  <r>
    <s v="ORD-00045"/>
    <s v="2024-07-09"/>
    <x v="4"/>
    <x v="0"/>
    <s v="CUST-0484"/>
    <s v="Ananya Mehta"/>
    <x v="1"/>
    <s v="Jharkhand"/>
    <s v="Jamshedpur"/>
    <x v="0"/>
    <s v="Chair"/>
    <s v="Office Chair"/>
    <n v="4"/>
    <n v="20244.3"/>
    <n v="0.2"/>
    <n v="2776.81"/>
  </r>
  <r>
    <s v="ORD-00046"/>
    <s v="2023-07-25"/>
    <x v="25"/>
    <x v="2"/>
    <s v="CUST-0293"/>
    <s v="Rahul Das"/>
    <x v="0"/>
    <s v="Karnataka"/>
    <s v="Mangaluru"/>
    <x v="0"/>
    <s v="Table"/>
    <s v="Coffee Table"/>
    <n v="8"/>
    <n v="43850.33"/>
    <n v="0.1"/>
    <n v="4818.29"/>
  </r>
  <r>
    <s v="ORD-00047"/>
    <s v="2023-05-02"/>
    <x v="20"/>
    <x v="2"/>
    <s v="CUST-0767"/>
    <s v="Sneha Singh"/>
    <x v="3"/>
    <s v="Haryana"/>
    <s v="Panipat"/>
    <x v="3"/>
    <s v="Mobile"/>
    <s v="Smartphone B"/>
    <n v="3"/>
    <n v="78728.789999999994"/>
    <n v="0"/>
    <n v="12584.98"/>
  </r>
  <r>
    <s v="ORD-00048"/>
    <s v="2024-08-15"/>
    <x v="15"/>
    <x v="0"/>
    <s v="CUST-0517"/>
    <s v="Simran Patel"/>
    <x v="3"/>
    <s v="Delhi"/>
    <s v="Dwarka"/>
    <x v="3"/>
    <s v="Laptop"/>
    <s v="Laptop Air"/>
    <n v="8"/>
    <n v="334241.03999999998"/>
    <n v="0.2"/>
    <n v="21990.54"/>
  </r>
  <r>
    <s v="ORD-00049"/>
    <s v="2025-08-16"/>
    <x v="22"/>
    <x v="1"/>
    <s v="CUST-0303"/>
    <s v="Pooja Jain"/>
    <x v="1"/>
    <s v="Jharkhand"/>
    <s v="Jamshedpur"/>
    <x v="2"/>
    <s v="Men"/>
    <s v="Men's Jacket"/>
    <n v="8"/>
    <n v="28100.92"/>
    <n v="0.2"/>
    <n v="6330.68"/>
  </r>
  <r>
    <s v="ORD-00050"/>
    <s v="2024-01-31"/>
    <x v="17"/>
    <x v="0"/>
    <s v="CUST-0007"/>
    <s v="Aarav Verma"/>
    <x v="0"/>
    <s v="Kerala"/>
    <s v="Thiruvananthapuram"/>
    <x v="2"/>
    <s v="Men"/>
    <s v="Men's Jeans"/>
    <n v="2"/>
    <n v="4611.9399999999996"/>
    <n v="0"/>
    <n v="1604.46"/>
  </r>
  <r>
    <s v="ORD-00051"/>
    <s v="2024-06-18"/>
    <x v="10"/>
    <x v="0"/>
    <s v="CUST-0122"/>
    <s v="Priya Jain"/>
    <x v="2"/>
    <s v="Gujarat"/>
    <s v="Surat"/>
    <x v="2"/>
    <s v="Women"/>
    <s v="Women's Top"/>
    <n v="1"/>
    <n v="1446.9"/>
    <n v="0.05"/>
    <n v="361.26"/>
  </r>
  <r>
    <s v="ORD-00052"/>
    <s v="2025-08-11"/>
    <x v="22"/>
    <x v="1"/>
    <s v="CUST-0157"/>
    <s v="Amit Gupta"/>
    <x v="1"/>
    <s v="Jharkhand"/>
    <s v="Ranchi"/>
    <x v="2"/>
    <s v="Footwear"/>
    <s v="Running Shoes"/>
    <n v="5"/>
    <n v="16815.560000000001"/>
    <n v="0.05"/>
    <n v="3632.72"/>
  </r>
  <r>
    <s v="ORD-00053"/>
    <s v="2025-07-20"/>
    <x v="8"/>
    <x v="1"/>
    <s v="CUST-0084"/>
    <s v="Aditya Jain"/>
    <x v="1"/>
    <s v="Odisha"/>
    <s v="Rourkela"/>
    <x v="1"/>
    <s v="Decor"/>
    <s v="Photo Frame"/>
    <n v="4"/>
    <n v="2339.39"/>
    <n v="0.25"/>
    <n v="533.03"/>
  </r>
  <r>
    <s v="ORD-00054"/>
    <s v="2025-12-12"/>
    <x v="26"/>
    <x v="1"/>
    <s v="CUST-0453"/>
    <s v="Simran Yadav"/>
    <x v="2"/>
    <s v="Rajasthan"/>
    <s v="Jaipur"/>
    <x v="3"/>
    <s v="Mobile"/>
    <s v="Budget Phone"/>
    <n v="4"/>
    <n v="40949.57"/>
    <n v="0.15"/>
    <n v="3184.93"/>
  </r>
  <r>
    <s v="ORD-00055"/>
    <s v="2023-08-27"/>
    <x v="27"/>
    <x v="2"/>
    <s v="CUST-0689"/>
    <s v="Ishita Patel"/>
    <x v="0"/>
    <s v="Kerala"/>
    <s v="Kochi"/>
    <x v="1"/>
    <s v="Appliances"/>
    <s v="Air Fryer"/>
    <n v="3"/>
    <n v="20227.47"/>
    <n v="0.15"/>
    <n v="1814.57"/>
  </r>
  <r>
    <s v="ORD-00056"/>
    <s v="2024-09-23"/>
    <x v="13"/>
    <x v="0"/>
    <s v="CUST-0062"/>
    <s v="Kavya Yadav"/>
    <x v="3"/>
    <s v="Uttar Pradesh"/>
    <s v="Lucknow"/>
    <x v="3"/>
    <s v="Accessories"/>
    <s v="Wireless Earbuds"/>
    <n v="2"/>
    <n v="4961.8500000000004"/>
    <n v="0"/>
    <n v="1100.5899999999999"/>
  </r>
  <r>
    <s v="ORD-00057"/>
    <s v="2023-05-22"/>
    <x v="20"/>
    <x v="2"/>
    <s v="CUST-0387"/>
    <s v="Ishita Singh"/>
    <x v="2"/>
    <s v="Maharashtra"/>
    <s v="Pune"/>
    <x v="1"/>
    <s v="Appliances"/>
    <s v="Mixer Grinder"/>
    <n v="7"/>
    <n v="31399.87"/>
    <n v="0.05"/>
    <n v="5390.33"/>
  </r>
  <r>
    <s v="ORD-00058"/>
    <s v="2025-02-08"/>
    <x v="14"/>
    <x v="1"/>
    <s v="CUST-0775"/>
    <s v="Vivaan Sharma"/>
    <x v="3"/>
    <s v="Haryana"/>
    <s v="Panipat"/>
    <x v="2"/>
    <s v="Men"/>
    <s v="Men's T-Shirt"/>
    <n v="7"/>
    <n v="6873.93"/>
    <n v="0.15"/>
    <n v="1861.26"/>
  </r>
  <r>
    <s v="ORD-00059"/>
    <s v="2023-02-16"/>
    <x v="7"/>
    <x v="2"/>
    <s v="CUST-0743"/>
    <s v="Aarav Patel"/>
    <x v="1"/>
    <s v="Odisha"/>
    <s v="Rourkela"/>
    <x v="1"/>
    <s v="Decor"/>
    <s v="Table Lamp"/>
    <n v="4"/>
    <n v="9960.6299999999992"/>
    <n v="0"/>
    <n v="2521.81"/>
  </r>
  <r>
    <s v="ORD-00060"/>
    <s v="2023-08-20"/>
    <x v="27"/>
    <x v="2"/>
    <s v="CUST-0050"/>
    <s v="Priya Singh"/>
    <x v="3"/>
    <s v="Uttar Pradesh"/>
    <s v="Kanpur"/>
    <x v="3"/>
    <s v="Mobile"/>
    <s v="Smartphone A"/>
    <n v="2"/>
    <n v="36338.199999999997"/>
    <n v="0"/>
    <n v="5262.38"/>
  </r>
  <r>
    <s v="ORD-00061"/>
    <s v="2024-05-16"/>
    <x v="0"/>
    <x v="0"/>
    <s v="CUST-0750"/>
    <s v="Aditya Das"/>
    <x v="3"/>
    <s v="Uttar Pradesh"/>
    <s v="Lucknow"/>
    <x v="0"/>
    <s v="Storage"/>
    <s v="Bookshelf"/>
    <n v="1"/>
    <n v="9003.51"/>
    <n v="0"/>
    <n v="1722.99"/>
  </r>
  <r>
    <s v="ORD-00062"/>
    <s v="2024-10-15"/>
    <x v="28"/>
    <x v="0"/>
    <s v="CUST-0753"/>
    <s v="Rohan Verma"/>
    <x v="1"/>
    <s v="Jharkhand"/>
    <s v="Ranchi"/>
    <x v="0"/>
    <s v="Storage"/>
    <s v="Cabinet"/>
    <n v="4"/>
    <n v="38809.980000000003"/>
    <n v="0.1"/>
    <n v="7297.87"/>
  </r>
  <r>
    <s v="ORD-00063"/>
    <s v="2023-12-25"/>
    <x v="18"/>
    <x v="2"/>
    <s v="CUST-0308"/>
    <s v="Ishita Sharma"/>
    <x v="2"/>
    <s v="Goa"/>
    <s v="Panaji"/>
    <x v="2"/>
    <s v="Footwear"/>
    <s v="Sandals"/>
    <n v="7"/>
    <n v="8420.5499999999993"/>
    <n v="0.25"/>
    <n v="726.33"/>
  </r>
  <r>
    <s v="ORD-00064"/>
    <s v="2025-02-09"/>
    <x v="14"/>
    <x v="1"/>
    <s v="CUST-0427"/>
    <s v="Aditya Singh"/>
    <x v="0"/>
    <s v="Kerala"/>
    <s v="Kochi"/>
    <x v="0"/>
    <s v="Table"/>
    <s v="Coffee Table"/>
    <n v="3"/>
    <n v="13450.08"/>
    <n v="0.25"/>
    <n v="1344.48"/>
  </r>
  <r>
    <s v="ORD-00065"/>
    <s v="2025-12-21"/>
    <x v="26"/>
    <x v="1"/>
    <s v="CUST-0196"/>
    <s v="Neha Sharma"/>
    <x v="0"/>
    <s v="Kerala"/>
    <s v="Kochi"/>
    <x v="2"/>
    <s v="Men"/>
    <s v="Men's Jeans"/>
    <n v="2"/>
    <n v="4097.46"/>
    <n v="0.1"/>
    <n v="1247.21"/>
  </r>
  <r>
    <s v="ORD-00066"/>
    <s v="2023-04-16"/>
    <x v="12"/>
    <x v="2"/>
    <s v="CUST-0016"/>
    <s v="Sneha Gupta"/>
    <x v="1"/>
    <s v="Odisha"/>
    <s v="Rourkela"/>
    <x v="3"/>
    <s v="Mobile"/>
    <s v="Smartphone A"/>
    <n v="4"/>
    <n v="62913.599999999999"/>
    <n v="0.1"/>
    <n v="4757.53"/>
  </r>
  <r>
    <s v="ORD-00067"/>
    <s v="2024-03-09"/>
    <x v="19"/>
    <x v="0"/>
    <s v="CUST-0390"/>
    <s v="Simran Mehta"/>
    <x v="0"/>
    <s v="Karnataka"/>
    <s v="Mangaluru"/>
    <x v="1"/>
    <s v="Appliances"/>
    <s v="Electric Kettle"/>
    <n v="4"/>
    <n v="6749"/>
    <n v="0.1"/>
    <n v="1088.9000000000001"/>
  </r>
  <r>
    <s v="ORD-00068"/>
    <s v="2025-08-12"/>
    <x v="22"/>
    <x v="1"/>
    <s v="CUST-0328"/>
    <s v="Nikita Verma"/>
    <x v="1"/>
    <s v="Bihar"/>
    <s v="Gaya"/>
    <x v="2"/>
    <s v="Footwear"/>
    <s v="Casual Shoes"/>
    <n v="8"/>
    <n v="23078.31"/>
    <n v="0"/>
    <n v="5828.62"/>
  </r>
  <r>
    <s v="ORD-00069"/>
    <s v="2024-02-21"/>
    <x v="23"/>
    <x v="0"/>
    <s v="CUST-0428"/>
    <s v="Aarav Das"/>
    <x v="1"/>
    <s v="Bihar"/>
    <s v="Gaya"/>
    <x v="3"/>
    <s v="Accessories"/>
    <s v="Wireless Earbuds"/>
    <n v="3"/>
    <n v="7320.58"/>
    <n v="0"/>
    <n v="1636.02"/>
  </r>
  <r>
    <s v="ORD-00070"/>
    <s v="2024-08-27"/>
    <x v="15"/>
    <x v="0"/>
    <s v="CUST-0782"/>
    <s v="Riya Yadav"/>
    <x v="0"/>
    <s v="Tamil Nadu"/>
    <s v="Coimbatore"/>
    <x v="0"/>
    <s v="Table"/>
    <s v="Coffee Table"/>
    <n v="4"/>
    <n v="21709.39"/>
    <n v="0.1"/>
    <n v="2252.9299999999998"/>
  </r>
  <r>
    <s v="ORD-00071"/>
    <s v="2025-09-27"/>
    <x v="2"/>
    <x v="1"/>
    <s v="CUST-0061"/>
    <s v="Aditya Das"/>
    <x v="2"/>
    <s v="Goa"/>
    <s v="Panaji"/>
    <x v="2"/>
    <s v="Men"/>
    <s v="Men's T-Shirt"/>
    <n v="8"/>
    <n v="10000.219999999999"/>
    <n v="0"/>
    <n v="3599.35"/>
  </r>
  <r>
    <s v="ORD-00072"/>
    <s v="2025-12-09"/>
    <x v="26"/>
    <x v="1"/>
    <s v="CUST-0224"/>
    <s v="Sneha Das"/>
    <x v="3"/>
    <s v="Delhi"/>
    <s v="Rohini"/>
    <x v="3"/>
    <s v="Mobile"/>
    <s v="Smartphone B"/>
    <n v="3"/>
    <n v="56985.2"/>
    <n v="0.25"/>
    <n v="4807.99"/>
  </r>
  <r>
    <s v="ORD-00073"/>
    <s v="2025-11-01"/>
    <x v="5"/>
    <x v="1"/>
    <s v="CUST-0740"/>
    <s v="Simran Das"/>
    <x v="2"/>
    <s v="Rajasthan"/>
    <s v="Jaipur"/>
    <x v="1"/>
    <s v="Decor"/>
    <s v="Table Lamp"/>
    <n v="1"/>
    <n v="2508.0500000000002"/>
    <n v="0"/>
    <n v="611.72"/>
  </r>
  <r>
    <s v="ORD-00074"/>
    <s v="2024-07-16"/>
    <x v="4"/>
    <x v="0"/>
    <s v="CUST-0363"/>
    <s v="Rohan Jain"/>
    <x v="1"/>
    <s v="West Bengal"/>
    <s v="Durgapur"/>
    <x v="1"/>
    <s v="Appliances"/>
    <s v="Mixer Grinder"/>
    <n v="2"/>
    <n v="7381.41"/>
    <n v="0.15"/>
    <n v="971.96"/>
  </r>
  <r>
    <s v="ORD-00075"/>
    <s v="2024-07-01"/>
    <x v="4"/>
    <x v="0"/>
    <s v="CUST-0670"/>
    <s v="Pooja Patel"/>
    <x v="2"/>
    <s v="Maharashtra"/>
    <s v="Pune"/>
    <x v="1"/>
    <s v="Cookware"/>
    <s v="Pressure Cooker"/>
    <n v="4"/>
    <n v="10892.96"/>
    <n v="0.2"/>
    <n v="993.54"/>
  </r>
  <r>
    <s v="ORD-00076"/>
    <s v="2023-03-06"/>
    <x v="11"/>
    <x v="2"/>
    <s v="CUST-0445"/>
    <s v="Kavya Gupta"/>
    <x v="3"/>
    <s v="Uttar Pradesh"/>
    <s v="Lucknow"/>
    <x v="1"/>
    <s v="Decor"/>
    <s v="Table Lamp"/>
    <n v="1"/>
    <n v="1901.89"/>
    <n v="0.2"/>
    <n v="392.33"/>
  </r>
  <r>
    <s v="ORD-00077"/>
    <s v="2024-11-09"/>
    <x v="1"/>
    <x v="0"/>
    <s v="CUST-0557"/>
    <s v="Rahul Das"/>
    <x v="3"/>
    <s v="Delhi"/>
    <s v="New Delhi"/>
    <x v="0"/>
    <s v="Storage"/>
    <s v="Cabinet"/>
    <n v="8"/>
    <n v="79809.259999999995"/>
    <n v="0.05"/>
    <n v="16109.17"/>
  </r>
  <r>
    <s v="ORD-00078"/>
    <s v="2023-03-09"/>
    <x v="11"/>
    <x v="2"/>
    <s v="CUST-0399"/>
    <s v="Ananya Singh"/>
    <x v="0"/>
    <s v="Telangana"/>
    <s v="Hyderabad"/>
    <x v="0"/>
    <s v="Storage"/>
    <s v="Bookshelf"/>
    <n v="7"/>
    <n v="61735.44"/>
    <n v="0"/>
    <n v="11260.61"/>
  </r>
  <r>
    <s v="ORD-00079"/>
    <s v="2024-11-10"/>
    <x v="1"/>
    <x v="0"/>
    <s v="CUST-0620"/>
    <s v="Riya Verma"/>
    <x v="2"/>
    <s v="Gujarat"/>
    <s v="Vadodara"/>
    <x v="3"/>
    <s v="Accessories"/>
    <s v="Smart Watch"/>
    <n v="6"/>
    <n v="28793.06"/>
    <n v="0"/>
    <n v="5006.79"/>
  </r>
  <r>
    <s v="ORD-00080"/>
    <s v="2025-03-23"/>
    <x v="21"/>
    <x v="1"/>
    <s v="CUST-0600"/>
    <s v="Arjun Singh"/>
    <x v="1"/>
    <s v="West Bengal"/>
    <s v="Durgapur"/>
    <x v="2"/>
    <s v="Women"/>
    <s v="Women's Top"/>
    <n v="4"/>
    <n v="5730.23"/>
    <n v="0.05"/>
    <n v="1503.57"/>
  </r>
  <r>
    <s v="ORD-00081"/>
    <s v="2025-02-17"/>
    <x v="14"/>
    <x v="1"/>
    <s v="CUST-0325"/>
    <s v="Rahul Sharma"/>
    <x v="3"/>
    <s v="Punjab"/>
    <s v="Ludhiana"/>
    <x v="3"/>
    <s v="Mobile"/>
    <s v="Smartphone B"/>
    <n v="3"/>
    <n v="68928.820000000007"/>
    <n v="0.1"/>
    <n v="7919.87"/>
  </r>
  <r>
    <s v="ORD-00082"/>
    <s v="2025-01-08"/>
    <x v="29"/>
    <x v="1"/>
    <s v="CUST-0569"/>
    <s v="Rahul Yadav"/>
    <x v="3"/>
    <s v="Delhi"/>
    <s v="New Delhi"/>
    <x v="2"/>
    <s v="Women"/>
    <s v="Women's Top"/>
    <n v="5"/>
    <n v="7224.38"/>
    <n v="0"/>
    <n v="2145.14"/>
  </r>
  <r>
    <s v="ORD-00083"/>
    <s v="2025-11-15"/>
    <x v="5"/>
    <x v="1"/>
    <s v="CUST-0299"/>
    <s v="Pooja Mehta"/>
    <x v="2"/>
    <s v="Maharashtra"/>
    <s v="Mumbai"/>
    <x v="3"/>
    <s v="Laptop"/>
    <s v="Gaming Laptop"/>
    <n v="2"/>
    <n v="145916.73000000001"/>
    <n v="0.15"/>
    <n v="10412.31"/>
  </r>
  <r>
    <s v="ORD-00084"/>
    <s v="2025-04-27"/>
    <x v="30"/>
    <x v="1"/>
    <s v="CUST-0505"/>
    <s v="Nikita Patel"/>
    <x v="2"/>
    <s v="Maharashtra"/>
    <s v="Nagpur"/>
    <x v="0"/>
    <s v="Storage"/>
    <s v="Cabinet"/>
    <n v="3"/>
    <n v="26085.13"/>
    <n v="0.2"/>
    <n v="3478.93"/>
  </r>
  <r>
    <s v="ORD-00085"/>
    <s v="2023-10-26"/>
    <x v="24"/>
    <x v="2"/>
    <s v="CUST-0641"/>
    <s v="Arjun Verma"/>
    <x v="3"/>
    <s v="Haryana"/>
    <s v="Faridabad"/>
    <x v="2"/>
    <s v="Women"/>
    <s v="Women's Top"/>
    <n v="8"/>
    <n v="8619.23"/>
    <n v="0.25"/>
    <n v="1737.37"/>
  </r>
  <r>
    <s v="ORD-00086"/>
    <s v="2025-10-12"/>
    <x v="31"/>
    <x v="1"/>
    <s v="CUST-0451"/>
    <s v="Priya Sharma"/>
    <x v="0"/>
    <s v="Kerala"/>
    <s v="Kochi"/>
    <x v="0"/>
    <s v="Table"/>
    <s v="Study Table"/>
    <n v="7"/>
    <n v="51578.8"/>
    <n v="0.05"/>
    <n v="9398.17"/>
  </r>
  <r>
    <s v="ORD-00087"/>
    <s v="2024-11-16"/>
    <x v="1"/>
    <x v="0"/>
    <s v="CUST-0299"/>
    <s v="Pooja Mehta"/>
    <x v="2"/>
    <s v="Gujarat"/>
    <s v="Surat"/>
    <x v="2"/>
    <s v="Footwear"/>
    <s v="Sandals"/>
    <n v="4"/>
    <n v="5652.97"/>
    <n v="0.1"/>
    <n v="967.11"/>
  </r>
  <r>
    <s v="ORD-00088"/>
    <s v="2025-10-02"/>
    <x v="31"/>
    <x v="1"/>
    <s v="CUST-0787"/>
    <s v="Arjun Patel"/>
    <x v="0"/>
    <s v="Telangana"/>
    <s v="Warangal"/>
    <x v="2"/>
    <s v="Women"/>
    <s v="Women's Top"/>
    <n v="2"/>
    <n v="2473.4499999999998"/>
    <n v="0.15"/>
    <n v="469.19"/>
  </r>
  <r>
    <s v="ORD-00089"/>
    <s v="2023-02-25"/>
    <x v="7"/>
    <x v="2"/>
    <s v="CUST-0675"/>
    <s v="Pooja Verma"/>
    <x v="2"/>
    <s v="Gujarat"/>
    <s v="Surat"/>
    <x v="2"/>
    <s v="Footwear"/>
    <s v="Running Shoes"/>
    <n v="7"/>
    <n v="19598.63"/>
    <n v="0.2"/>
    <n v="2775.72"/>
  </r>
  <r>
    <s v="ORD-00090"/>
    <s v="2023-11-12"/>
    <x v="32"/>
    <x v="2"/>
    <s v="CUST-0557"/>
    <s v="Rahul Das"/>
    <x v="2"/>
    <s v="Goa"/>
    <s v="Panaji"/>
    <x v="1"/>
    <s v="Decor"/>
    <s v="Table Lamp"/>
    <n v="7"/>
    <n v="14884.84"/>
    <n v="0.15"/>
    <n v="2739.91"/>
  </r>
  <r>
    <s v="ORD-00091"/>
    <s v="2023-03-17"/>
    <x v="11"/>
    <x v="2"/>
    <s v="CUST-0694"/>
    <s v="Ishita Sharma"/>
    <x v="1"/>
    <s v="West Bengal"/>
    <s v="Kolkata"/>
    <x v="0"/>
    <s v="Storage"/>
    <s v="Cabinet"/>
    <n v="6"/>
    <n v="66970.2"/>
    <n v="0"/>
    <n v="14689.53"/>
  </r>
  <r>
    <s v="ORD-00092"/>
    <s v="2025-03-29"/>
    <x v="21"/>
    <x v="1"/>
    <s v="CUST-0227"/>
    <s v="Simran Kumar"/>
    <x v="1"/>
    <s v="Odisha"/>
    <s v="Bhubaneswar"/>
    <x v="3"/>
    <s v="Mobile"/>
    <s v="Smartphone B"/>
    <n v="4"/>
    <n v="87098.25"/>
    <n v="0.15"/>
    <n v="8044.53"/>
  </r>
  <r>
    <s v="ORD-00093"/>
    <s v="2025-07-01"/>
    <x v="8"/>
    <x v="1"/>
    <s v="CUST-0748"/>
    <s v="Pooja Yadav"/>
    <x v="1"/>
    <s v="Odisha"/>
    <s v="Cuttack"/>
    <x v="0"/>
    <s v="Table"/>
    <s v="Study Table"/>
    <n v="8"/>
    <n v="58772.59"/>
    <n v="0"/>
    <n v="10241.86"/>
  </r>
  <r>
    <s v="ORD-00094"/>
    <s v="2023-10-18"/>
    <x v="24"/>
    <x v="2"/>
    <s v="CUST-0327"/>
    <s v="Amit Singh"/>
    <x v="1"/>
    <s v="Bihar"/>
    <s v="Gaya"/>
    <x v="1"/>
    <s v="Appliances"/>
    <s v="Electric Kettle"/>
    <n v="8"/>
    <n v="13647.39"/>
    <n v="0.05"/>
    <n v="2535.2800000000002"/>
  </r>
  <r>
    <s v="ORD-00095"/>
    <s v="2023-05-18"/>
    <x v="20"/>
    <x v="2"/>
    <s v="CUST-0529"/>
    <s v="Vivaan Yadav"/>
    <x v="1"/>
    <s v="West Bengal"/>
    <s v="Durgapur"/>
    <x v="3"/>
    <s v="Mobile"/>
    <s v="Smartphone B"/>
    <n v="2"/>
    <n v="41200.199999999997"/>
    <n v="0.2"/>
    <n v="1537.54"/>
  </r>
  <r>
    <s v="ORD-00096"/>
    <s v="2023-12-24"/>
    <x v="18"/>
    <x v="2"/>
    <s v="CUST-0030"/>
    <s v="Ananya Verma"/>
    <x v="0"/>
    <s v="Telangana"/>
    <s v="Nizamabad"/>
    <x v="1"/>
    <s v="Cookware"/>
    <s v="Cookware Set"/>
    <n v="7"/>
    <n v="32539.759999999998"/>
    <n v="0.2"/>
    <n v="4453.99"/>
  </r>
  <r>
    <s v="ORD-00097"/>
    <s v="2024-02-09"/>
    <x v="23"/>
    <x v="0"/>
    <s v="CUST-0105"/>
    <s v="Amit Gupta"/>
    <x v="2"/>
    <s v="Goa"/>
    <s v="Margao"/>
    <x v="3"/>
    <s v="Accessories"/>
    <s v="Wireless Earbuds"/>
    <n v="4"/>
    <n v="9739.7099999999991"/>
    <n v="0.05"/>
    <n v="1700.43"/>
  </r>
  <r>
    <s v="ORD-00098"/>
    <s v="2024-01-18"/>
    <x v="17"/>
    <x v="0"/>
    <s v="CUST-0402"/>
    <s v="Ananya Jain"/>
    <x v="1"/>
    <s v="Bihar"/>
    <s v="Patna"/>
    <x v="1"/>
    <s v="Appliances"/>
    <s v="Air Fryer"/>
    <n v="8"/>
    <n v="56934.59"/>
    <n v="0.15"/>
    <n v="5772.38"/>
  </r>
  <r>
    <s v="ORD-00099"/>
    <s v="2023-08-22"/>
    <x v="27"/>
    <x v="2"/>
    <s v="CUST-0245"/>
    <s v="Ananya Kumar"/>
    <x v="1"/>
    <s v="Bihar"/>
    <s v="Gaya"/>
    <x v="0"/>
    <s v="Storage"/>
    <s v="Cabinet"/>
    <n v="5"/>
    <n v="47171.54"/>
    <n v="0.15"/>
    <n v="5547.78"/>
  </r>
  <r>
    <s v="ORD-00100"/>
    <s v="2024-09-17"/>
    <x v="13"/>
    <x v="0"/>
    <s v="CUST-0651"/>
    <s v="Pooja Verma"/>
    <x v="3"/>
    <s v="Haryana"/>
    <s v="Faridabad"/>
    <x v="0"/>
    <s v="Storage"/>
    <s v="Wardrobe"/>
    <n v="7"/>
    <n v="126159.67999999999"/>
    <n v="0.15"/>
    <n v="11761.28"/>
  </r>
  <r>
    <s v="ORD-00101"/>
    <s v="2023-12-21"/>
    <x v="18"/>
    <x v="2"/>
    <s v="CUST-0140"/>
    <s v="Vivaan Patel"/>
    <x v="0"/>
    <s v="Kerala"/>
    <s v="Thiruvananthapuram"/>
    <x v="0"/>
    <s v="Chair"/>
    <s v="Study Chair"/>
    <n v="8"/>
    <n v="22737.59"/>
    <n v="0.15"/>
    <n v="2480.5300000000002"/>
  </r>
  <r>
    <s v="ORD-00102"/>
    <s v="2024-02-04"/>
    <x v="23"/>
    <x v="0"/>
    <s v="CUST-0226"/>
    <s v="Arjun Das"/>
    <x v="2"/>
    <s v="Goa"/>
    <s v="Margao"/>
    <x v="1"/>
    <s v="Cookware"/>
    <s v="Pressure Cooker"/>
    <n v="8"/>
    <n v="24361.48"/>
    <n v="0.1"/>
    <n v="3673.95"/>
  </r>
  <r>
    <s v="ORD-00103"/>
    <s v="2024-08-21"/>
    <x v="15"/>
    <x v="0"/>
    <s v="CUST-0557"/>
    <s v="Rahul Das"/>
    <x v="3"/>
    <s v="Punjab"/>
    <s v="Ludhiana"/>
    <x v="2"/>
    <s v="Men"/>
    <s v="Men's Jeans"/>
    <n v="8"/>
    <n v="14976.17"/>
    <n v="0.15"/>
    <n v="3543.63"/>
  </r>
  <r>
    <s v="ORD-00104"/>
    <s v="2025-01-21"/>
    <x v="29"/>
    <x v="1"/>
    <s v="CUST-0090"/>
    <s v="Pooja Kumar"/>
    <x v="3"/>
    <s v="Uttar Pradesh"/>
    <s v="Kanpur"/>
    <x v="0"/>
    <s v="Table"/>
    <s v="Study Table"/>
    <n v="4"/>
    <n v="29568.21"/>
    <n v="0.05"/>
    <n v="4981.24"/>
  </r>
  <r>
    <s v="ORD-00105"/>
    <s v="2025-06-18"/>
    <x v="3"/>
    <x v="1"/>
    <s v="CUST-0061"/>
    <s v="Aditya Das"/>
    <x v="3"/>
    <s v="Haryana"/>
    <s v="Gurgaon"/>
    <x v="2"/>
    <s v="Footwear"/>
    <s v="Sandals"/>
    <n v="7"/>
    <n v="11330.09"/>
    <n v="0"/>
    <n v="2648.92"/>
  </r>
  <r>
    <s v="ORD-00106"/>
    <s v="2024-12-19"/>
    <x v="6"/>
    <x v="0"/>
    <s v="CUST-0139"/>
    <s v="Simran Mehta"/>
    <x v="1"/>
    <s v="Jharkhand"/>
    <s v="Ranchi"/>
    <x v="2"/>
    <s v="Women"/>
    <s v="Women's Jacket"/>
    <n v="5"/>
    <n v="18777.03"/>
    <n v="0.25"/>
    <n v="2345.0700000000002"/>
  </r>
  <r>
    <s v="ORD-00107"/>
    <s v="2025-04-22"/>
    <x v="30"/>
    <x v="1"/>
    <s v="CUST-0693"/>
    <s v="Aditi Yadav"/>
    <x v="3"/>
    <s v="Punjab"/>
    <s v="Jalandhar"/>
    <x v="0"/>
    <s v="Storage"/>
    <s v="Bookshelf"/>
    <n v="4"/>
    <n v="36761.019999999997"/>
    <n v="0"/>
    <n v="6963.02"/>
  </r>
  <r>
    <s v="ORD-00108"/>
    <s v="2025-03-15"/>
    <x v="21"/>
    <x v="1"/>
    <s v="CUST-0413"/>
    <s v="Arjun Mehta"/>
    <x v="2"/>
    <s v="Gujarat"/>
    <s v="Vadodara"/>
    <x v="2"/>
    <s v="Footwear"/>
    <s v="Casual Shoes"/>
    <n v="7"/>
    <n v="16891.21"/>
    <n v="0.1"/>
    <n v="3261.17"/>
  </r>
  <r>
    <s v="ORD-00109"/>
    <s v="2025-11-21"/>
    <x v="5"/>
    <x v="1"/>
    <s v="CUST-0470"/>
    <s v="Sneha Verma"/>
    <x v="1"/>
    <s v="Bihar"/>
    <s v="Gaya"/>
    <x v="1"/>
    <s v="Cookware"/>
    <s v="Pressure Cooker"/>
    <n v="1"/>
    <n v="2696.96"/>
    <n v="0.25"/>
    <n v="153"/>
  </r>
  <r>
    <s v="ORD-00110"/>
    <s v="2025-01-03"/>
    <x v="29"/>
    <x v="1"/>
    <s v="CUST-0580"/>
    <s v="Shreya Gupta"/>
    <x v="3"/>
    <s v="Uttar Pradesh"/>
    <s v="Noida"/>
    <x v="1"/>
    <s v="Appliances"/>
    <s v="Air Fryer"/>
    <n v="5"/>
    <n v="39247.71"/>
    <n v="0.05"/>
    <n v="5610.01"/>
  </r>
  <r>
    <s v="ORD-00111"/>
    <s v="2025-09-20"/>
    <x v="2"/>
    <x v="1"/>
    <s v="CUST-0439"/>
    <s v="Kabir Verma"/>
    <x v="1"/>
    <s v="West Bengal"/>
    <s v="Kolkata"/>
    <x v="3"/>
    <s v="Accessories"/>
    <s v="Bluetooth Speaker"/>
    <n v="1"/>
    <n v="3650.3"/>
    <n v="0"/>
    <n v="723.71"/>
  </r>
  <r>
    <s v="ORD-00112"/>
    <s v="2024-02-19"/>
    <x v="23"/>
    <x v="0"/>
    <s v="CUST-0054"/>
    <s v="Simran Das"/>
    <x v="0"/>
    <s v="Telangana"/>
    <s v="Hyderabad"/>
    <x v="2"/>
    <s v="Men"/>
    <s v="Men's Jacket"/>
    <n v="6"/>
    <n v="24578.91"/>
    <n v="0.05"/>
    <n v="6434.29"/>
  </r>
  <r>
    <s v="ORD-00113"/>
    <s v="2025-03-22"/>
    <x v="21"/>
    <x v="1"/>
    <s v="CUST-0697"/>
    <s v="Priya Gupta"/>
    <x v="1"/>
    <s v="Jharkhand"/>
    <s v="Ranchi"/>
    <x v="3"/>
    <s v="Accessories"/>
    <s v="Wireless Earbuds"/>
    <n v="1"/>
    <n v="2494.1999999999998"/>
    <n v="0"/>
    <n v="518.66999999999996"/>
  </r>
  <r>
    <s v="ORD-00114"/>
    <s v="2025-06-30"/>
    <x v="3"/>
    <x v="1"/>
    <s v="CUST-0105"/>
    <s v="Amit Gupta"/>
    <x v="3"/>
    <s v="Delhi"/>
    <s v="Rohini"/>
    <x v="2"/>
    <s v="Men"/>
    <s v="Men's Jeans"/>
    <n v="3"/>
    <n v="5685.07"/>
    <n v="0.1"/>
    <n v="1663.37"/>
  </r>
  <r>
    <s v="ORD-00115"/>
    <s v="2023-07-31"/>
    <x v="25"/>
    <x v="2"/>
    <s v="CUST-0451"/>
    <s v="Priya Sharma"/>
    <x v="1"/>
    <s v="Bihar"/>
    <s v="Gaya"/>
    <x v="0"/>
    <s v="Table"/>
    <s v="Study Table"/>
    <n v="3"/>
    <n v="22568.639999999999"/>
    <n v="0"/>
    <n v="4416.7"/>
  </r>
  <r>
    <s v="ORD-00116"/>
    <s v="2024-12-20"/>
    <x v="6"/>
    <x v="0"/>
    <s v="CUST-0440"/>
    <s v="Vivaan Singh"/>
    <x v="0"/>
    <s v="Tamil Nadu"/>
    <s v="Coimbatore"/>
    <x v="1"/>
    <s v="Appliances"/>
    <s v="Mixer Grinder"/>
    <n v="2"/>
    <n v="9227.2000000000007"/>
    <n v="0"/>
    <n v="1622.37"/>
  </r>
  <r>
    <s v="ORD-00117"/>
    <s v="2024-10-06"/>
    <x v="28"/>
    <x v="0"/>
    <s v="CUST-0309"/>
    <s v="Kavya Yadav"/>
    <x v="0"/>
    <s v="Tamil Nadu"/>
    <s v="Coimbatore"/>
    <x v="3"/>
    <s v="Mobile"/>
    <s v="Budget Phone"/>
    <n v="5"/>
    <n v="46985.760000000002"/>
    <n v="0.25"/>
    <n v="2754.43"/>
  </r>
  <r>
    <s v="ORD-00118"/>
    <s v="2024-02-25"/>
    <x v="23"/>
    <x v="0"/>
    <s v="CUST-0013"/>
    <s v="Riya Yadav"/>
    <x v="0"/>
    <s v="Kerala"/>
    <s v="Thiruvananthapuram"/>
    <x v="3"/>
    <s v="Mobile"/>
    <s v="Smartphone B"/>
    <n v="7"/>
    <n v="170468.93"/>
    <n v="0"/>
    <n v="24934.9"/>
  </r>
  <r>
    <s v="ORD-00119"/>
    <s v="2025-01-09"/>
    <x v="29"/>
    <x v="1"/>
    <s v="CUST-0602"/>
    <s v="Ananya Jain"/>
    <x v="1"/>
    <s v="Jharkhand"/>
    <s v="Ranchi"/>
    <x v="1"/>
    <s v="Cookware"/>
    <s v="Pressure Cooker"/>
    <n v="3"/>
    <n v="7852.17"/>
    <n v="0.25"/>
    <n v="206.57"/>
  </r>
  <r>
    <s v="ORD-00120"/>
    <s v="2023-05-19"/>
    <x v="20"/>
    <x v="2"/>
    <s v="CUST-0412"/>
    <s v="Aditya Kumar"/>
    <x v="3"/>
    <s v="Punjab"/>
    <s v="Ludhiana"/>
    <x v="3"/>
    <s v="Mobile"/>
    <s v="Smartphone B"/>
    <n v="5"/>
    <n v="102126.29"/>
    <n v="0.2"/>
    <n v="4890.6099999999997"/>
  </r>
  <r>
    <s v="ORD-00121"/>
    <s v="2023-06-18"/>
    <x v="33"/>
    <x v="2"/>
    <s v="CUST-0782"/>
    <s v="Riya Yadav"/>
    <x v="0"/>
    <s v="Telangana"/>
    <s v="Hyderabad"/>
    <x v="2"/>
    <s v="Men"/>
    <s v="Men's Jacket"/>
    <n v="4"/>
    <n v="13034.76"/>
    <n v="0.25"/>
    <n v="2450.8000000000002"/>
  </r>
  <r>
    <s v="ORD-00122"/>
    <s v="2023-05-16"/>
    <x v="20"/>
    <x v="2"/>
    <s v="CUST-0683"/>
    <s v="Aditi Gupta"/>
    <x v="1"/>
    <s v="Odisha"/>
    <s v="Rourkela"/>
    <x v="0"/>
    <s v="Chair"/>
    <s v="Office Chair"/>
    <n v="2"/>
    <n v="11250.7"/>
    <n v="0.1"/>
    <n v="1542.63"/>
  </r>
  <r>
    <s v="ORD-00123"/>
    <s v="2023-12-26"/>
    <x v="18"/>
    <x v="2"/>
    <s v="CUST-0739"/>
    <s v="Simran Das"/>
    <x v="3"/>
    <s v="Delhi"/>
    <s v="Rohini"/>
    <x v="0"/>
    <s v="Storage"/>
    <s v="Bookshelf"/>
    <n v="3"/>
    <n v="25400.83"/>
    <n v="0.1"/>
    <n v="3598.49"/>
  </r>
  <r>
    <s v="ORD-00124"/>
    <s v="2024-06-14"/>
    <x v="10"/>
    <x v="0"/>
    <s v="CUST-0730"/>
    <s v="Nikita Das"/>
    <x v="0"/>
    <s v="Telangana"/>
    <s v="Hyderabad"/>
    <x v="2"/>
    <s v="Footwear"/>
    <s v="Running Shoes"/>
    <n v="1"/>
    <n v="3427.11"/>
    <n v="0.05"/>
    <n v="725.93"/>
  </r>
  <r>
    <s v="ORD-00125"/>
    <s v="2023-06-07"/>
    <x v="33"/>
    <x v="2"/>
    <s v="CUST-0691"/>
    <s v="Simran Kumar"/>
    <x v="2"/>
    <s v="Goa"/>
    <s v="Mapusa"/>
    <x v="2"/>
    <s v="Men"/>
    <s v="Men's Jeans"/>
    <n v="3"/>
    <n v="6055.13"/>
    <n v="0.05"/>
    <n v="1907.74"/>
  </r>
  <r>
    <s v="ORD-00126"/>
    <s v="2023-08-25"/>
    <x v="27"/>
    <x v="2"/>
    <s v="CUST-0037"/>
    <s v="Aditi Singh"/>
    <x v="0"/>
    <s v="Karnataka"/>
    <s v="Bengaluru"/>
    <x v="3"/>
    <s v="Mobile"/>
    <s v="Smartphone A"/>
    <n v="8"/>
    <n v="135199.16"/>
    <n v="0.05"/>
    <n v="18283.53"/>
  </r>
  <r>
    <s v="ORD-00127"/>
    <s v="2025-05-08"/>
    <x v="9"/>
    <x v="1"/>
    <s v="CUST-0054"/>
    <s v="Simran Das"/>
    <x v="0"/>
    <s v="Telangana"/>
    <s v="Hyderabad"/>
    <x v="1"/>
    <s v="Decor"/>
    <s v="Table Lamp"/>
    <n v="5"/>
    <n v="8979.27"/>
    <n v="0.25"/>
    <n v="1529.07"/>
  </r>
  <r>
    <s v="ORD-00128"/>
    <s v="2024-01-03"/>
    <x v="17"/>
    <x v="0"/>
    <s v="CUST-0299"/>
    <s v="Pooja Mehta"/>
    <x v="0"/>
    <s v="Karnataka"/>
    <s v="Mysuru"/>
    <x v="3"/>
    <s v="Laptop"/>
    <s v="Laptop Air"/>
    <n v="5"/>
    <n v="236783.72"/>
    <n v="0.05"/>
    <n v="29597.93"/>
  </r>
  <r>
    <s v="ORD-00129"/>
    <s v="2024-09-14"/>
    <x v="13"/>
    <x v="0"/>
    <s v="CUST-0355"/>
    <s v="Simran Gupta"/>
    <x v="0"/>
    <s v="Kerala"/>
    <s v="Thiruvananthapuram"/>
    <x v="1"/>
    <s v="Appliances"/>
    <s v="Electric Kettle"/>
    <n v="4"/>
    <n v="6844.59"/>
    <n v="0"/>
    <n v="1295.82"/>
  </r>
  <r>
    <s v="ORD-00130"/>
    <s v="2023-01-20"/>
    <x v="34"/>
    <x v="2"/>
    <s v="CUST-0062"/>
    <s v="Kavya Yadav"/>
    <x v="1"/>
    <s v="West Bengal"/>
    <s v="Durgapur"/>
    <x v="1"/>
    <s v="Decor"/>
    <s v="Photo Frame"/>
    <n v="5"/>
    <n v="3882.08"/>
    <n v="0"/>
    <n v="1336.94"/>
  </r>
  <r>
    <s v="ORD-00131"/>
    <s v="2023-10-19"/>
    <x v="24"/>
    <x v="2"/>
    <s v="CUST-0137"/>
    <s v="Rahul Gupta"/>
    <x v="1"/>
    <s v="West Bengal"/>
    <s v="Kolkata"/>
    <x v="0"/>
    <s v="Storage"/>
    <s v="Wardrobe"/>
    <n v="6"/>
    <n v="124437.71"/>
    <n v="0.1"/>
    <n v="15051.88"/>
  </r>
  <r>
    <s v="ORD-00132"/>
    <s v="2025-03-18"/>
    <x v="21"/>
    <x v="1"/>
    <s v="CUST-0754"/>
    <s v="Shreya Verma"/>
    <x v="3"/>
    <s v="Delhi"/>
    <s v="Dwarka"/>
    <x v="0"/>
    <s v="Chair"/>
    <s v="Study Chair"/>
    <n v="5"/>
    <n v="12882.2"/>
    <n v="0.25"/>
    <n v="501.38"/>
  </r>
  <r>
    <s v="ORD-00133"/>
    <s v="2024-10-30"/>
    <x v="28"/>
    <x v="0"/>
    <s v="CUST-0461"/>
    <s v="Nikita Patel"/>
    <x v="1"/>
    <s v="Odisha"/>
    <s v="Cuttack"/>
    <x v="0"/>
    <s v="Chair"/>
    <s v="Office Chair"/>
    <n v="3"/>
    <n v="15020.09"/>
    <n v="0.25"/>
    <n v="1751.61"/>
  </r>
  <r>
    <s v="ORD-00134"/>
    <s v="2025-08-12"/>
    <x v="22"/>
    <x v="1"/>
    <s v="CUST-0703"/>
    <s v="Aditya Mehta"/>
    <x v="1"/>
    <s v="Odisha"/>
    <s v="Bhubaneswar"/>
    <x v="2"/>
    <s v="Men"/>
    <s v="Men's Jeans"/>
    <n v="5"/>
    <n v="9667.36"/>
    <n v="0.1"/>
    <n v="2613.39"/>
  </r>
  <r>
    <s v="ORD-00135"/>
    <s v="2024-09-15"/>
    <x v="13"/>
    <x v="0"/>
    <s v="CUST-0179"/>
    <s v="Sneha Kumar"/>
    <x v="3"/>
    <s v="Haryana"/>
    <s v="Faridabad"/>
    <x v="0"/>
    <s v="Chair"/>
    <s v="Executive Chair"/>
    <n v="4"/>
    <n v="45126.87"/>
    <n v="0.05"/>
    <n v="8944.7000000000007"/>
  </r>
  <r>
    <s v="ORD-00136"/>
    <s v="2023-03-05"/>
    <x v="11"/>
    <x v="2"/>
    <s v="CUST-0800"/>
    <s v="Kavya Gupta"/>
    <x v="2"/>
    <s v="Goa"/>
    <s v="Mapusa"/>
    <x v="0"/>
    <s v="Chair"/>
    <s v="Study Chair"/>
    <n v="2"/>
    <n v="5404.25"/>
    <n v="0.25"/>
    <n v="519.45000000000005"/>
  </r>
  <r>
    <s v="ORD-00137"/>
    <s v="2024-03-31"/>
    <x v="19"/>
    <x v="0"/>
    <s v="CUST-0067"/>
    <s v="Sneha Verma"/>
    <x v="0"/>
    <s v="Tamil Nadu"/>
    <s v="Coimbatore"/>
    <x v="2"/>
    <s v="Footwear"/>
    <s v="Sandals"/>
    <n v="2"/>
    <n v="2743.42"/>
    <n v="0.15"/>
    <n v="319.94"/>
  </r>
  <r>
    <s v="ORD-00138"/>
    <s v="2024-02-09"/>
    <x v="23"/>
    <x v="0"/>
    <s v="CUST-0405"/>
    <s v="Vivaan Gupta"/>
    <x v="2"/>
    <s v="Gujarat"/>
    <s v="Ahmedabad"/>
    <x v="2"/>
    <s v="Men"/>
    <s v="Men's T-Shirt"/>
    <n v="8"/>
    <n v="9281.27"/>
    <n v="0"/>
    <n v="3457.44"/>
  </r>
  <r>
    <s v="ORD-00139"/>
    <s v="2025-10-13"/>
    <x v="31"/>
    <x v="1"/>
    <s v="CUST-0629"/>
    <s v="Kabir Yadav"/>
    <x v="3"/>
    <s v="Uttar Pradesh"/>
    <s v="Kanpur"/>
    <x v="1"/>
    <s v="Appliances"/>
    <s v="Air Fryer"/>
    <n v="4"/>
    <n v="31279.94"/>
    <n v="0"/>
    <n v="4653.09"/>
  </r>
  <r>
    <s v="ORD-00140"/>
    <s v="2024-05-18"/>
    <x v="0"/>
    <x v="0"/>
    <s v="CUST-0539"/>
    <s v="Pooja Singh"/>
    <x v="1"/>
    <s v="Odisha"/>
    <s v="Cuttack"/>
    <x v="1"/>
    <s v="Appliances"/>
    <s v="Mixer Grinder"/>
    <n v="5"/>
    <n v="19515.400000000001"/>
    <n v="0.1"/>
    <n v="3089.92"/>
  </r>
  <r>
    <s v="ORD-00141"/>
    <s v="2024-05-25"/>
    <x v="0"/>
    <x v="0"/>
    <s v="CUST-0185"/>
    <s v="Sneha Singh"/>
    <x v="3"/>
    <s v="Uttar Pradesh"/>
    <s v="Kanpur"/>
    <x v="2"/>
    <s v="Women"/>
    <s v="Women's Jacket"/>
    <n v="8"/>
    <n v="39568.17"/>
    <n v="0.05"/>
    <n v="9572.65"/>
  </r>
  <r>
    <s v="ORD-00142"/>
    <s v="2023-02-23"/>
    <x v="7"/>
    <x v="2"/>
    <s v="CUST-0254"/>
    <s v="Aditya Kumar"/>
    <x v="1"/>
    <s v="Jharkhand"/>
    <s v="Jamshedpur"/>
    <x v="2"/>
    <s v="Men"/>
    <s v="Men's Jeans"/>
    <n v="6"/>
    <n v="9983.15"/>
    <n v="0.25"/>
    <n v="2179.11"/>
  </r>
  <r>
    <s v="ORD-00143"/>
    <s v="2024-05-08"/>
    <x v="0"/>
    <x v="0"/>
    <s v="CUST-0606"/>
    <s v="Riya Patel"/>
    <x v="1"/>
    <s v="West Bengal"/>
    <s v="Kolkata"/>
    <x v="1"/>
    <s v="Cookware"/>
    <s v="Cookware Set"/>
    <n v="3"/>
    <n v="18166.54"/>
    <n v="0"/>
    <n v="4532.3"/>
  </r>
  <r>
    <s v="ORD-00144"/>
    <s v="2023-02-27"/>
    <x v="7"/>
    <x v="2"/>
    <s v="CUST-0225"/>
    <s v="Aditi Mehta"/>
    <x v="1"/>
    <s v="Jharkhand"/>
    <s v="Dhanbad"/>
    <x v="0"/>
    <s v="Table"/>
    <s v="Coffee Table"/>
    <n v="5"/>
    <n v="29971.31"/>
    <n v="0"/>
    <n v="4822.66"/>
  </r>
  <r>
    <s v="ORD-00145"/>
    <s v="2023-02-10"/>
    <x v="7"/>
    <x v="2"/>
    <s v="CUST-0601"/>
    <s v="Vivaan Sharma"/>
    <x v="2"/>
    <s v="Maharashtra"/>
    <s v="Pune"/>
    <x v="0"/>
    <s v="Chair"/>
    <s v="Study Chair"/>
    <n v="3"/>
    <n v="8146.12"/>
    <n v="0.25"/>
    <n v="627.25"/>
  </r>
  <r>
    <s v="ORD-00146"/>
    <s v="2023-10-18"/>
    <x v="24"/>
    <x v="2"/>
    <s v="CUST-0162"/>
    <s v="Aditi Yadav"/>
    <x v="3"/>
    <s v="Punjab"/>
    <s v="Ludhiana"/>
    <x v="2"/>
    <s v="Footwear"/>
    <s v="Sandals"/>
    <n v="7"/>
    <n v="9140.18"/>
    <n v="0.15"/>
    <n v="1393.34"/>
  </r>
  <r>
    <s v="ORD-00147"/>
    <s v="2025-06-13"/>
    <x v="3"/>
    <x v="1"/>
    <s v="CUST-0747"/>
    <s v="Arjun Kumar"/>
    <x v="2"/>
    <s v="Rajasthan"/>
    <s v="Jaipur"/>
    <x v="2"/>
    <s v="Men"/>
    <s v="Men's Jacket"/>
    <n v="3"/>
    <n v="11915.29"/>
    <n v="0.1"/>
    <n v="2508.2600000000002"/>
  </r>
  <r>
    <s v="ORD-00148"/>
    <s v="2023-01-04"/>
    <x v="34"/>
    <x v="2"/>
    <s v="CUST-0328"/>
    <s v="Nikita Verma"/>
    <x v="2"/>
    <s v="Maharashtra"/>
    <s v="Mumbai"/>
    <x v="2"/>
    <s v="Footwear"/>
    <s v="Running Shoes"/>
    <n v="2"/>
    <n v="6073.61"/>
    <n v="0.1"/>
    <n v="1123.3599999999999"/>
  </r>
  <r>
    <s v="ORD-00149"/>
    <s v="2023-12-10"/>
    <x v="18"/>
    <x v="2"/>
    <s v="CUST-0002"/>
    <s v="Priya Kumar"/>
    <x v="3"/>
    <s v="Punjab"/>
    <s v="Amritsar"/>
    <x v="3"/>
    <s v="Laptop"/>
    <s v="Laptop Pro"/>
    <n v="4"/>
    <n v="199010.13"/>
    <n v="0.2"/>
    <n v="20077.310000000001"/>
  </r>
  <r>
    <s v="ORD-00150"/>
    <s v="2023-04-09"/>
    <x v="12"/>
    <x v="2"/>
    <s v="CUST-0592"/>
    <s v="Simran Das"/>
    <x v="2"/>
    <s v="Goa"/>
    <s v="Mapusa"/>
    <x v="1"/>
    <s v="Appliances"/>
    <s v="Air Fryer"/>
    <n v="8"/>
    <n v="56743.09"/>
    <n v="0.1"/>
    <n v="7256.11"/>
  </r>
  <r>
    <s v="ORD-00151"/>
    <s v="2024-04-06"/>
    <x v="16"/>
    <x v="0"/>
    <s v="CUST-0385"/>
    <s v="Arjun Kumar"/>
    <x v="0"/>
    <s v="Kerala"/>
    <s v="Kochi"/>
    <x v="3"/>
    <s v="Laptop"/>
    <s v="Laptop Pro"/>
    <n v="6"/>
    <n v="387234.08"/>
    <n v="0.05"/>
    <n v="60045.46"/>
  </r>
  <r>
    <s v="ORD-00152"/>
    <s v="2023-11-26"/>
    <x v="32"/>
    <x v="2"/>
    <s v="CUST-0104"/>
    <s v="Aditya Mehta"/>
    <x v="3"/>
    <s v="Delhi"/>
    <s v="Dwarka"/>
    <x v="1"/>
    <s v="Decor"/>
    <s v="Wall Clock"/>
    <n v="7"/>
    <n v="8118.6"/>
    <n v="0.2"/>
    <n v="1352.2"/>
  </r>
  <r>
    <s v="ORD-00153"/>
    <s v="2024-11-09"/>
    <x v="1"/>
    <x v="0"/>
    <s v="CUST-0503"/>
    <s v="Nikita Singh"/>
    <x v="0"/>
    <s v="Tamil Nadu"/>
    <s v="Coimbatore"/>
    <x v="2"/>
    <s v="Footwear"/>
    <s v="Casual Shoes"/>
    <n v="5"/>
    <n v="13434.28"/>
    <n v="0"/>
    <n v="3256.25"/>
  </r>
  <r>
    <s v="ORD-00154"/>
    <s v="2023-11-11"/>
    <x v="32"/>
    <x v="2"/>
    <s v="CUST-0084"/>
    <s v="Aditya Jain"/>
    <x v="3"/>
    <s v="Punjab"/>
    <s v="Ludhiana"/>
    <x v="1"/>
    <s v="Appliances"/>
    <s v="Air Fryer"/>
    <n v="8"/>
    <n v="61420.72"/>
    <n v="0"/>
    <n v="10098.92"/>
  </r>
  <r>
    <s v="ORD-00155"/>
    <s v="2025-08-27"/>
    <x v="22"/>
    <x v="1"/>
    <s v="CUST-0391"/>
    <s v="Aditi Gupta"/>
    <x v="3"/>
    <s v="Punjab"/>
    <s v="Amritsar"/>
    <x v="1"/>
    <s v="Cookware"/>
    <s v="Pressure Cooker"/>
    <n v="5"/>
    <n v="17748.27"/>
    <n v="0"/>
    <n v="3285.18"/>
  </r>
  <r>
    <s v="ORD-00156"/>
    <s v="2025-01-26"/>
    <x v="29"/>
    <x v="1"/>
    <s v="CUST-0714"/>
    <s v="Pooja Jain"/>
    <x v="0"/>
    <s v="Kerala"/>
    <s v="Kochi"/>
    <x v="2"/>
    <s v="Women"/>
    <s v="Women's Top"/>
    <n v="5"/>
    <n v="7752.81"/>
    <n v="0"/>
    <n v="2163.56"/>
  </r>
  <r>
    <s v="ORD-00157"/>
    <s v="2023-07-18"/>
    <x v="25"/>
    <x v="2"/>
    <s v="CUST-0704"/>
    <s v="Rahul Das"/>
    <x v="3"/>
    <s v="Punjab"/>
    <s v="Jalandhar"/>
    <x v="1"/>
    <s v="Decor"/>
    <s v="Wall Clock"/>
    <n v="1"/>
    <n v="1112.3"/>
    <n v="0.25"/>
    <n v="225.23"/>
  </r>
  <r>
    <s v="ORD-00158"/>
    <s v="2025-08-30"/>
    <x v="22"/>
    <x v="1"/>
    <s v="CUST-0636"/>
    <s v="Amit Yadav"/>
    <x v="0"/>
    <s v="Kerala"/>
    <s v="Thiruvananthapuram"/>
    <x v="3"/>
    <s v="Laptop"/>
    <s v="Gaming Laptop"/>
    <n v="1"/>
    <n v="72764.56"/>
    <n v="0.15"/>
    <n v="4538.33"/>
  </r>
  <r>
    <s v="ORD-00159"/>
    <s v="2023-10-29"/>
    <x v="24"/>
    <x v="2"/>
    <s v="CUST-0643"/>
    <s v="Neha Mehta"/>
    <x v="3"/>
    <s v="Uttar Pradesh"/>
    <s v="Noida"/>
    <x v="0"/>
    <s v="Chair"/>
    <s v="Office Chair"/>
    <n v="3"/>
    <n v="19350.580000000002"/>
    <n v="0"/>
    <n v="3820.11"/>
  </r>
  <r>
    <s v="ORD-00160"/>
    <s v="2023-10-30"/>
    <x v="24"/>
    <x v="2"/>
    <s v="CUST-0013"/>
    <s v="Riya Yadav"/>
    <x v="1"/>
    <s v="Bihar"/>
    <s v="Bhagalpur"/>
    <x v="3"/>
    <s v="Mobile"/>
    <s v="Smartphone B"/>
    <n v="7"/>
    <n v="146163.64000000001"/>
    <n v="0.15"/>
    <n v="15353.25"/>
  </r>
  <r>
    <s v="ORD-00161"/>
    <s v="2025-12-06"/>
    <x v="26"/>
    <x v="1"/>
    <s v="CUST-0549"/>
    <s v="Riya Gupta"/>
    <x v="2"/>
    <s v="Maharashtra"/>
    <s v="Pune"/>
    <x v="0"/>
    <s v="Chair"/>
    <s v="Executive Chair"/>
    <n v="2"/>
    <n v="24150.44"/>
    <n v="0"/>
    <n v="5085.79"/>
  </r>
  <r>
    <s v="ORD-00162"/>
    <s v="2024-12-05"/>
    <x v="6"/>
    <x v="0"/>
    <s v="CUST-0698"/>
    <s v="Sneha Patel"/>
    <x v="2"/>
    <s v="Rajasthan"/>
    <s v="Udaipur"/>
    <x v="1"/>
    <s v="Decor"/>
    <s v="Photo Frame"/>
    <n v="8"/>
    <n v="6190.21"/>
    <n v="0"/>
    <n v="2217.81"/>
  </r>
  <r>
    <s v="ORD-00163"/>
    <s v="2025-04-02"/>
    <x v="30"/>
    <x v="1"/>
    <s v="CUST-0311"/>
    <s v="Aditya Das"/>
    <x v="3"/>
    <s v="Uttar Pradesh"/>
    <s v="Lucknow"/>
    <x v="0"/>
    <s v="Chair"/>
    <s v="Executive Chair"/>
    <n v="8"/>
    <n v="94820.93"/>
    <n v="0.05"/>
    <n v="20883.47"/>
  </r>
  <r>
    <s v="ORD-00164"/>
    <s v="2024-09-28"/>
    <x v="13"/>
    <x v="0"/>
    <s v="CUST-0427"/>
    <s v="Aditya Singh"/>
    <x v="1"/>
    <s v="Odisha"/>
    <s v="Rourkela"/>
    <x v="3"/>
    <s v="Mobile"/>
    <s v="Smartphone A"/>
    <n v="5"/>
    <n v="71590.399999999994"/>
    <n v="0.2"/>
    <n v="1634.44"/>
  </r>
  <r>
    <s v="ORD-00165"/>
    <s v="2023-07-02"/>
    <x v="25"/>
    <x v="2"/>
    <s v="CUST-0727"/>
    <s v="Kabir Gupta"/>
    <x v="0"/>
    <s v="Kerala"/>
    <s v="Kochi"/>
    <x v="1"/>
    <s v="Decor"/>
    <s v="Table Lamp"/>
    <n v="6"/>
    <n v="10750.73"/>
    <n v="0.25"/>
    <n v="1259.99"/>
  </r>
  <r>
    <s v="ORD-00166"/>
    <s v="2025-11-03"/>
    <x v="5"/>
    <x v="1"/>
    <s v="CUST-0370"/>
    <s v="Amit Das"/>
    <x v="2"/>
    <s v="Gujarat"/>
    <s v="Vadodara"/>
    <x v="3"/>
    <s v="Mobile"/>
    <s v="Smartphone A"/>
    <n v="4"/>
    <n v="51611.19"/>
    <n v="0.25"/>
    <n v="3484.99"/>
  </r>
  <r>
    <s v="ORD-00167"/>
    <s v="2024-02-12"/>
    <x v="23"/>
    <x v="0"/>
    <s v="CUST-0486"/>
    <s v="Pooja Verma"/>
    <x v="1"/>
    <s v="Bihar"/>
    <s v="Gaya"/>
    <x v="1"/>
    <s v="Decor"/>
    <s v="Wall Clock"/>
    <n v="1"/>
    <n v="1480.87"/>
    <n v="0"/>
    <n v="415.61"/>
  </r>
  <r>
    <s v="ORD-00168"/>
    <s v="2024-12-17"/>
    <x v="6"/>
    <x v="0"/>
    <s v="CUST-0227"/>
    <s v="Simran Kumar"/>
    <x v="1"/>
    <s v="Jharkhand"/>
    <s v="Ranchi"/>
    <x v="3"/>
    <s v="Laptop"/>
    <s v="Laptop Pro"/>
    <n v="7"/>
    <n v="439662.29"/>
    <n v="0"/>
    <n v="86497.85"/>
  </r>
  <r>
    <s v="ORD-00169"/>
    <s v="2024-04-06"/>
    <x v="16"/>
    <x v="0"/>
    <s v="CUST-0009"/>
    <s v="Shreya Yadav"/>
    <x v="0"/>
    <s v="Telangana"/>
    <s v="Nizamabad"/>
    <x v="1"/>
    <s v="Decor"/>
    <s v="Wall Clock"/>
    <n v="1"/>
    <n v="1405.55"/>
    <n v="0.1"/>
    <n v="357.21"/>
  </r>
  <r>
    <s v="ORD-00170"/>
    <s v="2024-04-03"/>
    <x v="16"/>
    <x v="0"/>
    <s v="CUST-0639"/>
    <s v="Vivaan Singh"/>
    <x v="1"/>
    <s v="Bihar"/>
    <s v="Bhagalpur"/>
    <x v="2"/>
    <s v="Women"/>
    <s v="Women's Top"/>
    <n v="6"/>
    <n v="7899.12"/>
    <n v="0.1"/>
    <n v="2096.56"/>
  </r>
  <r>
    <s v="ORD-00171"/>
    <s v="2025-03-24"/>
    <x v="21"/>
    <x v="1"/>
    <s v="CUST-0284"/>
    <s v="Sneha Patel"/>
    <x v="3"/>
    <s v="Delhi"/>
    <s v="Rohini"/>
    <x v="2"/>
    <s v="Footwear"/>
    <s v="Sandals"/>
    <n v="5"/>
    <n v="7740.15"/>
    <n v="0.05"/>
    <n v="1481.36"/>
  </r>
  <r>
    <s v="ORD-00172"/>
    <s v="2024-10-27"/>
    <x v="28"/>
    <x v="0"/>
    <s v="CUST-0677"/>
    <s v="Ishita Sharma"/>
    <x v="1"/>
    <s v="Bihar"/>
    <s v="Bhagalpur"/>
    <x v="2"/>
    <s v="Men"/>
    <s v="Men's T-Shirt"/>
    <n v="4"/>
    <n v="4946.6099999999997"/>
    <n v="0"/>
    <n v="1765.95"/>
  </r>
  <r>
    <s v="ORD-00173"/>
    <s v="2024-10-16"/>
    <x v="28"/>
    <x v="0"/>
    <s v="CUST-0586"/>
    <s v="Kavya Mehta"/>
    <x v="0"/>
    <s v="Karnataka"/>
    <s v="Mangaluru"/>
    <x v="1"/>
    <s v="Cookware"/>
    <s v="Non-Stick Pan"/>
    <n v="7"/>
    <n v="13705.15"/>
    <n v="0.1"/>
    <n v="2763.55"/>
  </r>
  <r>
    <s v="ORD-00174"/>
    <s v="2024-01-24"/>
    <x v="17"/>
    <x v="0"/>
    <s v="CUST-0301"/>
    <s v="Amit Jain"/>
    <x v="1"/>
    <s v="Jharkhand"/>
    <s v="Dhanbad"/>
    <x v="1"/>
    <s v="Decor"/>
    <s v="Table Lamp"/>
    <n v="5"/>
    <n v="9065.61"/>
    <n v="0.25"/>
    <n v="1299.92"/>
  </r>
  <r>
    <s v="ORD-00175"/>
    <s v="2023-07-19"/>
    <x v="25"/>
    <x v="2"/>
    <s v="CUST-0229"/>
    <s v="Pooja Sharma"/>
    <x v="2"/>
    <s v="Gujarat"/>
    <s v="Vadodara"/>
    <x v="2"/>
    <s v="Footwear"/>
    <s v="Sandals"/>
    <n v="3"/>
    <n v="3993.44"/>
    <n v="0.2"/>
    <n v="443.71"/>
  </r>
  <r>
    <s v="ORD-00176"/>
    <s v="2024-09-20"/>
    <x v="13"/>
    <x v="0"/>
    <s v="CUST-0595"/>
    <s v="Aarav Yadav"/>
    <x v="2"/>
    <s v="Rajasthan"/>
    <s v="Udaipur"/>
    <x v="2"/>
    <s v="Footwear"/>
    <s v="Casual Shoes"/>
    <n v="8"/>
    <n v="16157.87"/>
    <n v="0.25"/>
    <n v="2856.05"/>
  </r>
  <r>
    <s v="ORD-00177"/>
    <s v="2023-05-26"/>
    <x v="20"/>
    <x v="2"/>
    <s v="CUST-0206"/>
    <s v="Priya Singh"/>
    <x v="2"/>
    <s v="Gujarat"/>
    <s v="Vadodara"/>
    <x v="3"/>
    <s v="Accessories"/>
    <s v="Bluetooth Speaker"/>
    <n v="5"/>
    <n v="15047.65"/>
    <n v="0.1"/>
    <n v="1965.47"/>
  </r>
  <r>
    <s v="ORD-00178"/>
    <s v="2024-12-02"/>
    <x v="6"/>
    <x v="0"/>
    <s v="CUST-0060"/>
    <s v="Pooja Yadav"/>
    <x v="2"/>
    <s v="Goa"/>
    <s v="Panaji"/>
    <x v="2"/>
    <s v="Footwear"/>
    <s v="Running Shoes"/>
    <n v="2"/>
    <n v="6194.56"/>
    <n v="0.1"/>
    <n v="1106.42"/>
  </r>
  <r>
    <s v="ORD-00179"/>
    <s v="2023-01-10"/>
    <x v="34"/>
    <x v="2"/>
    <s v="CUST-0649"/>
    <s v="Aarav Sharma"/>
    <x v="2"/>
    <s v="Rajasthan"/>
    <s v="Jaipur"/>
    <x v="0"/>
    <s v="Storage"/>
    <s v="Bookshelf"/>
    <n v="8"/>
    <n v="55423.27"/>
    <n v="0.25"/>
    <n v="6162.21"/>
  </r>
  <r>
    <s v="ORD-00180"/>
    <s v="2025-05-29"/>
    <x v="9"/>
    <x v="1"/>
    <s v="CUST-0544"/>
    <s v="Aditi Das"/>
    <x v="2"/>
    <s v="Goa"/>
    <s v="Margao"/>
    <x v="1"/>
    <s v="Appliances"/>
    <s v="Mixer Grinder"/>
    <n v="4"/>
    <n v="14217.27"/>
    <n v="0.2"/>
    <n v="1767.08"/>
  </r>
  <r>
    <s v="ORD-00181"/>
    <s v="2024-01-26"/>
    <x v="17"/>
    <x v="0"/>
    <s v="CUST-0172"/>
    <s v="Aarav Mehta"/>
    <x v="3"/>
    <s v="Delhi"/>
    <s v="Rohini"/>
    <x v="0"/>
    <s v="Chair"/>
    <s v="Executive Chair"/>
    <n v="6"/>
    <n v="65861.89"/>
    <n v="0.05"/>
    <n v="13394.52"/>
  </r>
  <r>
    <s v="ORD-00182"/>
    <s v="2023-05-14"/>
    <x v="20"/>
    <x v="2"/>
    <s v="CUST-0502"/>
    <s v="Simran Yadav"/>
    <x v="3"/>
    <s v="Punjab"/>
    <s v="Amritsar"/>
    <x v="1"/>
    <s v="Decor"/>
    <s v="Photo Frame"/>
    <n v="6"/>
    <n v="4487.6000000000004"/>
    <n v="0.1"/>
    <n v="1239.53"/>
  </r>
  <r>
    <s v="ORD-00183"/>
    <s v="2025-01-05"/>
    <x v="29"/>
    <x v="1"/>
    <s v="CUST-0376"/>
    <s v="Kavya Kumar"/>
    <x v="0"/>
    <s v="Tamil Nadu"/>
    <s v="Coimbatore"/>
    <x v="3"/>
    <s v="Mobile"/>
    <s v="Smartphone A"/>
    <n v="3"/>
    <n v="55264.01"/>
    <n v="0"/>
    <n v="7224.75"/>
  </r>
  <r>
    <s v="ORD-00184"/>
    <s v="2023-03-18"/>
    <x v="11"/>
    <x v="2"/>
    <s v="CUST-0455"/>
    <s v="Simran Sharma"/>
    <x v="2"/>
    <s v="Rajasthan"/>
    <s v="Jodhpur"/>
    <x v="3"/>
    <s v="Accessories"/>
    <s v="Wireless Earbuds"/>
    <n v="2"/>
    <n v="4134.45"/>
    <n v="0.2"/>
    <n v="634.12"/>
  </r>
  <r>
    <s v="ORD-00185"/>
    <s v="2025-02-17"/>
    <x v="14"/>
    <x v="1"/>
    <s v="CUST-0638"/>
    <s v="Rohan Gupta"/>
    <x v="3"/>
    <s v="Punjab"/>
    <s v="Amritsar"/>
    <x v="0"/>
    <s v="Chair"/>
    <s v="Executive Chair"/>
    <n v="1"/>
    <n v="11309.79"/>
    <n v="0.05"/>
    <n v="2333.38"/>
  </r>
  <r>
    <s v="ORD-00186"/>
    <s v="2023-10-08"/>
    <x v="24"/>
    <x v="2"/>
    <s v="CUST-0536"/>
    <s v="Vivaan Patel"/>
    <x v="2"/>
    <s v="Maharashtra"/>
    <s v="Nagpur"/>
    <x v="3"/>
    <s v="Laptop"/>
    <s v="Laptop Pro"/>
    <n v="2"/>
    <n v="113474.17"/>
    <n v="0.1"/>
    <n v="15891.1"/>
  </r>
  <r>
    <s v="ORD-00187"/>
    <s v="2024-02-18"/>
    <x v="23"/>
    <x v="0"/>
    <s v="CUST-0014"/>
    <s v="Priya Sharma"/>
    <x v="1"/>
    <s v="Odisha"/>
    <s v="Cuttack"/>
    <x v="0"/>
    <s v="Chair"/>
    <s v="Executive Chair"/>
    <n v="8"/>
    <n v="97806.76"/>
    <n v="0"/>
    <n v="20374.93"/>
  </r>
  <r>
    <s v="ORD-00188"/>
    <s v="2023-07-02"/>
    <x v="25"/>
    <x v="2"/>
    <s v="CUST-0271"/>
    <s v="Riya Mehta"/>
    <x v="3"/>
    <s v="Uttar Pradesh"/>
    <s v="Noida"/>
    <x v="3"/>
    <s v="Accessories"/>
    <s v="Wireless Earbuds"/>
    <n v="2"/>
    <n v="4818.5600000000004"/>
    <n v="0.05"/>
    <n v="1047.08"/>
  </r>
  <r>
    <s v="ORD-00189"/>
    <s v="2025-08-08"/>
    <x v="22"/>
    <x v="1"/>
    <s v="CUST-0047"/>
    <s v="Sneha Kumar"/>
    <x v="3"/>
    <s v="Delhi"/>
    <s v="New Delhi"/>
    <x v="3"/>
    <s v="Laptop"/>
    <s v="Laptop Air"/>
    <n v="6"/>
    <n v="287498.21000000002"/>
    <n v="0.1"/>
    <n v="36644.21"/>
  </r>
  <r>
    <s v="ORD-00190"/>
    <s v="2023-01-20"/>
    <x v="34"/>
    <x v="2"/>
    <s v="CUST-0411"/>
    <s v="Simran Gupta"/>
    <x v="0"/>
    <s v="Tamil Nadu"/>
    <s v="Coimbatore"/>
    <x v="2"/>
    <s v="Women"/>
    <s v="Women's Jacket"/>
    <n v="5"/>
    <n v="19185.900000000001"/>
    <n v="0.2"/>
    <n v="2781.65"/>
  </r>
  <r>
    <s v="ORD-00191"/>
    <s v="2025-03-30"/>
    <x v="21"/>
    <x v="1"/>
    <s v="CUST-0164"/>
    <s v="Ishita Kumar"/>
    <x v="2"/>
    <s v="Rajasthan"/>
    <s v="Udaipur"/>
    <x v="1"/>
    <s v="Cookware"/>
    <s v="Pressure Cooker"/>
    <n v="3"/>
    <n v="10114.14"/>
    <n v="0"/>
    <n v="2106.77"/>
  </r>
  <r>
    <s v="ORD-00192"/>
    <s v="2023-08-01"/>
    <x v="27"/>
    <x v="2"/>
    <s v="CUST-0745"/>
    <s v="Riya Patel"/>
    <x v="2"/>
    <s v="Goa"/>
    <s v="Mapusa"/>
    <x v="1"/>
    <s v="Appliances"/>
    <s v="Electric Kettle"/>
    <n v="7"/>
    <n v="9316.3799999999992"/>
    <n v="0.25"/>
    <n v="1300.43"/>
  </r>
  <r>
    <s v="ORD-00193"/>
    <s v="2023-09-25"/>
    <x v="35"/>
    <x v="2"/>
    <s v="CUST-0538"/>
    <s v="Neha Patel"/>
    <x v="2"/>
    <s v="Goa"/>
    <s v="Panaji"/>
    <x v="1"/>
    <s v="Cookware"/>
    <s v="Cookware Set"/>
    <n v="2"/>
    <n v="11576.67"/>
    <n v="0.05"/>
    <n v="2824.63"/>
  </r>
  <r>
    <s v="ORD-00194"/>
    <s v="2024-04-03"/>
    <x v="16"/>
    <x v="0"/>
    <s v="CUST-0056"/>
    <s v="Kabir Mehta"/>
    <x v="1"/>
    <s v="West Bengal"/>
    <s v="Siliguri"/>
    <x v="0"/>
    <s v="Table"/>
    <s v="Office Desk"/>
    <n v="7"/>
    <n v="108559.85"/>
    <n v="0"/>
    <n v="25021.66"/>
  </r>
  <r>
    <s v="ORD-00195"/>
    <s v="2023-01-24"/>
    <x v="34"/>
    <x v="2"/>
    <s v="CUST-0564"/>
    <s v="Aarav Yadav"/>
    <x v="0"/>
    <s v="Kerala"/>
    <s v="Thiruvananthapuram"/>
    <x v="0"/>
    <s v="Chair"/>
    <s v="Study Chair"/>
    <n v="6"/>
    <n v="20644.88"/>
    <n v="0"/>
    <n v="3721.23"/>
  </r>
  <r>
    <s v="ORD-00196"/>
    <s v="2025-02-14"/>
    <x v="14"/>
    <x v="1"/>
    <s v="CUST-0510"/>
    <s v="Simran Das"/>
    <x v="2"/>
    <s v="Gujarat"/>
    <s v="Ahmedabad"/>
    <x v="1"/>
    <s v="Cookware"/>
    <s v="Pressure Cooker"/>
    <n v="8"/>
    <n v="28998.45"/>
    <n v="0"/>
    <n v="5089.54"/>
  </r>
  <r>
    <s v="ORD-00197"/>
    <s v="2023-02-06"/>
    <x v="7"/>
    <x v="2"/>
    <s v="CUST-0312"/>
    <s v="Kabir Jain"/>
    <x v="3"/>
    <s v="Uttar Pradesh"/>
    <s v="Lucknow"/>
    <x v="3"/>
    <s v="Accessories"/>
    <s v="Smart Watch"/>
    <n v="1"/>
    <n v="3596.59"/>
    <n v="0.25"/>
    <n v="247"/>
  </r>
  <r>
    <s v="ORD-00198"/>
    <s v="2025-11-07"/>
    <x v="5"/>
    <x v="1"/>
    <s v="CUST-0673"/>
    <s v="Aditya Verma"/>
    <x v="0"/>
    <s v="Kerala"/>
    <s v="Thiruvananthapuram"/>
    <x v="2"/>
    <s v="Men"/>
    <s v="Men's T-Shirt"/>
    <n v="8"/>
    <n v="9174.86"/>
    <n v="0.05"/>
    <n v="2966.76"/>
  </r>
  <r>
    <s v="ORD-00199"/>
    <s v="2025-01-14"/>
    <x v="29"/>
    <x v="1"/>
    <s v="CUST-0383"/>
    <s v="Priya Gupta"/>
    <x v="2"/>
    <s v="Maharashtra"/>
    <s v="Mumbai"/>
    <x v="0"/>
    <s v="Chair"/>
    <s v="Study Chair"/>
    <n v="6"/>
    <n v="15960.52"/>
    <n v="0.25"/>
    <n v="604.37"/>
  </r>
  <r>
    <s v="ORD-00200"/>
    <s v="2023-08-06"/>
    <x v="27"/>
    <x v="2"/>
    <s v="CUST-0403"/>
    <s v="Nikita Jain"/>
    <x v="3"/>
    <s v="Haryana"/>
    <s v="Faridabad"/>
    <x v="0"/>
    <s v="Storage"/>
    <s v="Cabinet"/>
    <n v="7"/>
    <n v="75108.03"/>
    <n v="0"/>
    <n v="13882.2"/>
  </r>
  <r>
    <s v="ORD-00201"/>
    <s v="2024-03-17"/>
    <x v="19"/>
    <x v="0"/>
    <s v="CUST-0462"/>
    <s v="Pooja Patel"/>
    <x v="2"/>
    <s v="Gujarat"/>
    <s v="Vadodara"/>
    <x v="2"/>
    <s v="Men"/>
    <s v="Men's Jeans"/>
    <n v="1"/>
    <n v="1819.39"/>
    <n v="0.2"/>
    <n v="427.61"/>
  </r>
  <r>
    <s v="ORD-00202"/>
    <s v="2025-07-25"/>
    <x v="8"/>
    <x v="1"/>
    <s v="CUST-0178"/>
    <s v="Aditi Kumar"/>
    <x v="0"/>
    <s v="Kerala"/>
    <s v="Kochi"/>
    <x v="3"/>
    <s v="Accessories"/>
    <s v="Bluetooth Speaker"/>
    <n v="8"/>
    <n v="24468.97"/>
    <n v="0.15"/>
    <n v="2741.21"/>
  </r>
  <r>
    <s v="ORD-00203"/>
    <s v="2023-09-20"/>
    <x v="35"/>
    <x v="2"/>
    <s v="CUST-0352"/>
    <s v="Priya Yadav"/>
    <x v="3"/>
    <s v="Uttar Pradesh"/>
    <s v="Kanpur"/>
    <x v="2"/>
    <s v="Footwear"/>
    <s v="Casual Shoes"/>
    <n v="7"/>
    <n v="17352.91"/>
    <n v="0.15"/>
    <n v="2597.0300000000002"/>
  </r>
  <r>
    <s v="ORD-00204"/>
    <s v="2024-08-25"/>
    <x v="15"/>
    <x v="0"/>
    <s v="CUST-0567"/>
    <s v="Amit Yadav"/>
    <x v="2"/>
    <s v="Gujarat"/>
    <s v="Ahmedabad"/>
    <x v="1"/>
    <s v="Decor"/>
    <s v="Photo Frame"/>
    <n v="5"/>
    <n v="3060.45"/>
    <n v="0.25"/>
    <n v="642.59"/>
  </r>
  <r>
    <s v="ORD-00205"/>
    <s v="2024-03-21"/>
    <x v="19"/>
    <x v="0"/>
    <s v="CUST-0711"/>
    <s v="Rohan Yadav"/>
    <x v="0"/>
    <s v="Tamil Nadu"/>
    <s v="Madurai"/>
    <x v="2"/>
    <s v="Footwear"/>
    <s v="Casual Shoes"/>
    <n v="3"/>
    <n v="6820.86"/>
    <n v="0.2"/>
    <n v="773.64"/>
  </r>
  <r>
    <s v="ORD-00206"/>
    <s v="2024-10-22"/>
    <x v="28"/>
    <x v="0"/>
    <s v="CUST-0433"/>
    <s v="Riya Verma"/>
    <x v="3"/>
    <s v="Punjab"/>
    <s v="Jalandhar"/>
    <x v="1"/>
    <s v="Decor"/>
    <s v="Photo Frame"/>
    <n v="7"/>
    <n v="4591.05"/>
    <n v="0.2"/>
    <n v="1022.55"/>
  </r>
  <r>
    <s v="ORD-00207"/>
    <s v="2023-01-27"/>
    <x v="34"/>
    <x v="2"/>
    <s v="CUST-0700"/>
    <s v="Kabir Yadav"/>
    <x v="3"/>
    <s v="Delhi"/>
    <s v="Dwarka"/>
    <x v="0"/>
    <s v="Chair"/>
    <s v="Executive Chair"/>
    <n v="1"/>
    <n v="11720.37"/>
    <n v="0"/>
    <n v="2827.84"/>
  </r>
  <r>
    <s v="ORD-00208"/>
    <s v="2024-05-28"/>
    <x v="0"/>
    <x v="0"/>
    <s v="CUST-0758"/>
    <s v="Amit Verma"/>
    <x v="0"/>
    <s v="Karnataka"/>
    <s v="Mangaluru"/>
    <x v="2"/>
    <s v="Men"/>
    <s v="Men's Jacket"/>
    <n v="1"/>
    <n v="4409.25"/>
    <n v="0.05"/>
    <n v="1256.5899999999999"/>
  </r>
  <r>
    <s v="ORD-00209"/>
    <s v="2024-04-04"/>
    <x v="16"/>
    <x v="0"/>
    <s v="CUST-0321"/>
    <s v="Ishita Sharma"/>
    <x v="2"/>
    <s v="Gujarat"/>
    <s v="Vadodara"/>
    <x v="2"/>
    <s v="Footwear"/>
    <s v="Sandals"/>
    <n v="1"/>
    <n v="1423.81"/>
    <n v="0.1"/>
    <n v="244.39"/>
  </r>
  <r>
    <s v="ORD-00210"/>
    <s v="2023-04-21"/>
    <x v="12"/>
    <x v="2"/>
    <s v="CUST-0743"/>
    <s v="Aarav Patel"/>
    <x v="3"/>
    <s v="Punjab"/>
    <s v="Ludhiana"/>
    <x v="1"/>
    <s v="Appliances"/>
    <s v="Electric Kettle"/>
    <n v="6"/>
    <n v="8171.59"/>
    <n v="0.25"/>
    <n v="488.59"/>
  </r>
  <r>
    <s v="ORD-00211"/>
    <s v="2024-02-01"/>
    <x v="23"/>
    <x v="0"/>
    <s v="CUST-0165"/>
    <s v="Shreya Gupta"/>
    <x v="1"/>
    <s v="Odisha"/>
    <s v="Bhubaneswar"/>
    <x v="3"/>
    <s v="Mobile"/>
    <s v="Smartphone A"/>
    <n v="2"/>
    <n v="30911.65"/>
    <n v="0.1"/>
    <n v="3058.38"/>
  </r>
  <r>
    <s v="ORD-00212"/>
    <s v="2024-06-06"/>
    <x v="10"/>
    <x v="0"/>
    <s v="CUST-0678"/>
    <s v="Simran Mehta"/>
    <x v="3"/>
    <s v="Punjab"/>
    <s v="Amritsar"/>
    <x v="0"/>
    <s v="Chair"/>
    <s v="Office Chair"/>
    <n v="6"/>
    <n v="31661.09"/>
    <n v="0.15"/>
    <n v="3451.72"/>
  </r>
  <r>
    <s v="ORD-00213"/>
    <s v="2024-09-08"/>
    <x v="13"/>
    <x v="0"/>
    <s v="CUST-0550"/>
    <s v="Aarav Jain"/>
    <x v="2"/>
    <s v="Rajasthan"/>
    <s v="Jaipur"/>
    <x v="2"/>
    <s v="Footwear"/>
    <s v="Running Shoes"/>
    <n v="3"/>
    <n v="8539.6"/>
    <n v="0.15"/>
    <n v="1529.68"/>
  </r>
  <r>
    <s v="ORD-00214"/>
    <s v="2025-04-06"/>
    <x v="30"/>
    <x v="1"/>
    <s v="CUST-0487"/>
    <s v="Amit Verma"/>
    <x v="3"/>
    <s v="Punjab"/>
    <s v="Ludhiana"/>
    <x v="0"/>
    <s v="Storage"/>
    <s v="Wardrobe"/>
    <n v="6"/>
    <n v="122811.42"/>
    <n v="0.05"/>
    <n v="16153.82"/>
  </r>
  <r>
    <s v="ORD-00215"/>
    <s v="2023-01-19"/>
    <x v="34"/>
    <x v="2"/>
    <s v="CUST-0117"/>
    <s v="Sneha Verma"/>
    <x v="3"/>
    <s v="Punjab"/>
    <s v="Amritsar"/>
    <x v="0"/>
    <s v="Storage"/>
    <s v="Cabinet"/>
    <n v="4"/>
    <n v="44803.23"/>
    <n v="0"/>
    <n v="9706.0499999999993"/>
  </r>
  <r>
    <s v="ORD-00216"/>
    <s v="2025-03-01"/>
    <x v="21"/>
    <x v="1"/>
    <s v="CUST-0527"/>
    <s v="Kavya Patel"/>
    <x v="1"/>
    <s v="Bihar"/>
    <s v="Patna"/>
    <x v="2"/>
    <s v="Footwear"/>
    <s v="Sandals"/>
    <n v="8"/>
    <n v="10994.52"/>
    <n v="0.1"/>
    <n v="1641.33"/>
  </r>
  <r>
    <s v="ORD-00217"/>
    <s v="2023-06-18"/>
    <x v="33"/>
    <x v="2"/>
    <s v="CUST-0107"/>
    <s v="Ishita Singh"/>
    <x v="3"/>
    <s v="Haryana"/>
    <s v="Panipat"/>
    <x v="3"/>
    <s v="Accessories"/>
    <s v="Wireless Earbuds"/>
    <n v="4"/>
    <n v="8103.61"/>
    <n v="0.2"/>
    <n v="1285.3699999999999"/>
  </r>
  <r>
    <s v="ORD-00218"/>
    <s v="2024-02-26"/>
    <x v="23"/>
    <x v="0"/>
    <s v="CUST-0572"/>
    <s v="Ananya Jain"/>
    <x v="2"/>
    <s v="Maharashtra"/>
    <s v="Nagpur"/>
    <x v="0"/>
    <s v="Chair"/>
    <s v="Study Chair"/>
    <n v="6"/>
    <n v="20133.79"/>
    <n v="0"/>
    <n v="3837.33"/>
  </r>
  <r>
    <s v="ORD-00219"/>
    <s v="2023-05-25"/>
    <x v="20"/>
    <x v="2"/>
    <s v="CUST-0007"/>
    <s v="Aarav Verma"/>
    <x v="0"/>
    <s v="Telangana"/>
    <s v="Warangal"/>
    <x v="1"/>
    <s v="Cookware"/>
    <s v="Pressure Cooker"/>
    <n v="7"/>
    <n v="21645.17"/>
    <n v="0.1"/>
    <n v="2987.32"/>
  </r>
  <r>
    <s v="ORD-00220"/>
    <s v="2023-05-10"/>
    <x v="20"/>
    <x v="2"/>
    <s v="CUST-0405"/>
    <s v="Vivaan Gupta"/>
    <x v="3"/>
    <s v="Delhi"/>
    <s v="Dwarka"/>
    <x v="3"/>
    <s v="Laptop"/>
    <s v="Gaming Laptop"/>
    <n v="5"/>
    <n v="346312.5"/>
    <n v="0.15"/>
    <n v="15931.38"/>
  </r>
  <r>
    <s v="ORD-00221"/>
    <s v="2023-03-05"/>
    <x v="11"/>
    <x v="2"/>
    <s v="CUST-0148"/>
    <s v="Amit Das"/>
    <x v="2"/>
    <s v="Gujarat"/>
    <s v="Vadodara"/>
    <x v="0"/>
    <s v="Chair"/>
    <s v="Executive Chair"/>
    <n v="7"/>
    <n v="64874.15"/>
    <n v="0.25"/>
    <n v="7291.83"/>
  </r>
  <r>
    <s v="ORD-00222"/>
    <s v="2024-09-02"/>
    <x v="13"/>
    <x v="0"/>
    <s v="CUST-0313"/>
    <s v="Rohan Sharma"/>
    <x v="1"/>
    <s v="West Bengal"/>
    <s v="Durgapur"/>
    <x v="0"/>
    <s v="Chair"/>
    <s v="Office Chair"/>
    <n v="1"/>
    <n v="5578.4"/>
    <n v="0.15"/>
    <n v="791.67"/>
  </r>
  <r>
    <s v="ORD-00223"/>
    <s v="2024-03-06"/>
    <x v="19"/>
    <x v="0"/>
    <s v="CUST-0581"/>
    <s v="Rohan Gupta"/>
    <x v="1"/>
    <s v="Jharkhand"/>
    <s v="Ranchi"/>
    <x v="0"/>
    <s v="Chair"/>
    <s v="Office Chair"/>
    <n v="4"/>
    <n v="22839.79"/>
    <n v="0.15"/>
    <n v="3225.61"/>
  </r>
  <r>
    <s v="ORD-00224"/>
    <s v="2023-04-22"/>
    <x v="12"/>
    <x v="2"/>
    <s v="CUST-0688"/>
    <s v="Arjun Patel"/>
    <x v="2"/>
    <s v="Maharashtra"/>
    <s v="Pune"/>
    <x v="3"/>
    <s v="Laptop"/>
    <s v="Laptop Pro"/>
    <n v="4"/>
    <n v="209676.39"/>
    <n v="0.2"/>
    <n v="10973.92"/>
  </r>
  <r>
    <s v="ORD-00225"/>
    <s v="2024-04-25"/>
    <x v="16"/>
    <x v="0"/>
    <s v="CUST-0157"/>
    <s v="Amit Gupta"/>
    <x v="3"/>
    <s v="Punjab"/>
    <s v="Jalandhar"/>
    <x v="3"/>
    <s v="Mobile"/>
    <s v="Smartphone B"/>
    <n v="8"/>
    <n v="176910.23"/>
    <n v="0.1"/>
    <n v="19960.060000000001"/>
  </r>
  <r>
    <s v="ORD-00226"/>
    <s v="2025-01-16"/>
    <x v="29"/>
    <x v="1"/>
    <s v="CUST-0138"/>
    <s v="Rahul Sharma"/>
    <x v="1"/>
    <s v="Odisha"/>
    <s v="Bhubaneswar"/>
    <x v="3"/>
    <s v="Laptop"/>
    <s v="Laptop Pro"/>
    <n v="4"/>
    <n v="212988.18"/>
    <n v="0.2"/>
    <n v="21635.27"/>
  </r>
  <r>
    <s v="ORD-00227"/>
    <s v="2024-11-10"/>
    <x v="1"/>
    <x v="0"/>
    <s v="CUST-0144"/>
    <s v="Rohan Sharma"/>
    <x v="2"/>
    <s v="Goa"/>
    <s v="Margao"/>
    <x v="2"/>
    <s v="Women"/>
    <s v="Women's Top"/>
    <n v="2"/>
    <n v="3043.67"/>
    <n v="0"/>
    <n v="873.04"/>
  </r>
  <r>
    <s v="ORD-00228"/>
    <s v="2024-02-07"/>
    <x v="23"/>
    <x v="0"/>
    <s v="CUST-0038"/>
    <s v="Ishita Kumar"/>
    <x v="1"/>
    <s v="West Bengal"/>
    <s v="Durgapur"/>
    <x v="3"/>
    <s v="Mobile"/>
    <s v="Budget Phone"/>
    <n v="1"/>
    <n v="9073.7000000000007"/>
    <n v="0.25"/>
    <n v="156.91"/>
  </r>
  <r>
    <s v="ORD-00229"/>
    <s v="2024-06-17"/>
    <x v="10"/>
    <x v="0"/>
    <s v="CUST-0515"/>
    <s v="Nikita Sharma"/>
    <x v="2"/>
    <s v="Gujarat"/>
    <s v="Surat"/>
    <x v="1"/>
    <s v="Appliances"/>
    <s v="Electric Kettle"/>
    <n v="5"/>
    <n v="8968.23"/>
    <n v="0"/>
    <n v="1756.62"/>
  </r>
  <r>
    <s v="ORD-00230"/>
    <s v="2023-01-22"/>
    <x v="34"/>
    <x v="2"/>
    <s v="CUST-0754"/>
    <s v="Shreya Verma"/>
    <x v="0"/>
    <s v="Tamil Nadu"/>
    <s v="Madurai"/>
    <x v="0"/>
    <s v="Table"/>
    <s v="Study Table"/>
    <n v="3"/>
    <n v="19983.16"/>
    <n v="0.15"/>
    <n v="2467.92"/>
  </r>
  <r>
    <s v="ORD-00231"/>
    <s v="2025-09-17"/>
    <x v="2"/>
    <x v="1"/>
    <s v="CUST-0370"/>
    <s v="Amit Das"/>
    <x v="1"/>
    <s v="West Bengal"/>
    <s v="Kolkata"/>
    <x v="1"/>
    <s v="Appliances"/>
    <s v="Mixer Grinder"/>
    <n v="5"/>
    <n v="20806.46"/>
    <n v="0.05"/>
    <n v="3218.34"/>
  </r>
  <r>
    <s v="ORD-00232"/>
    <s v="2025-03-05"/>
    <x v="21"/>
    <x v="1"/>
    <s v="CUST-0760"/>
    <s v="Rahul Singh"/>
    <x v="2"/>
    <s v="Goa"/>
    <s v="Panaji"/>
    <x v="3"/>
    <s v="Accessories"/>
    <s v="Bluetooth Speaker"/>
    <n v="2"/>
    <n v="5862.33"/>
    <n v="0.2"/>
    <n v="555.84"/>
  </r>
  <r>
    <s v="ORD-00233"/>
    <s v="2024-06-23"/>
    <x v="10"/>
    <x v="0"/>
    <s v="CUST-0416"/>
    <s v="Amit Mehta"/>
    <x v="0"/>
    <s v="Kerala"/>
    <s v="Kozhikode"/>
    <x v="1"/>
    <s v="Cookware"/>
    <s v="Pressure Cooker"/>
    <n v="2"/>
    <n v="5802.19"/>
    <n v="0.15"/>
    <n v="515.94000000000005"/>
  </r>
  <r>
    <s v="ORD-00234"/>
    <s v="2024-12-23"/>
    <x v="6"/>
    <x v="0"/>
    <s v="CUST-0154"/>
    <s v="Simran Mehta"/>
    <x v="1"/>
    <s v="Odisha"/>
    <s v="Cuttack"/>
    <x v="3"/>
    <s v="Accessories"/>
    <s v="Wireless Earbuds"/>
    <n v="8"/>
    <n v="19459.98"/>
    <n v="0"/>
    <n v="4093.52"/>
  </r>
  <r>
    <s v="ORD-00235"/>
    <s v="2024-01-18"/>
    <x v="17"/>
    <x v="0"/>
    <s v="CUST-0491"/>
    <s v="Priya Das"/>
    <x v="0"/>
    <s v="Telangana"/>
    <s v="Nizamabad"/>
    <x v="3"/>
    <s v="Accessories"/>
    <s v="Wireless Earbuds"/>
    <n v="7"/>
    <n v="12902.17"/>
    <n v="0.25"/>
    <n v="1951.95"/>
  </r>
  <r>
    <s v="ORD-00236"/>
    <s v="2024-03-07"/>
    <x v="19"/>
    <x v="0"/>
    <s v="CUST-0058"/>
    <s v="Vivaan Verma"/>
    <x v="0"/>
    <s v="Kerala"/>
    <s v="Kochi"/>
    <x v="0"/>
    <s v="Chair"/>
    <s v="Office Chair"/>
    <n v="3"/>
    <n v="19752.599999999999"/>
    <n v="0"/>
    <n v="4007.62"/>
  </r>
  <r>
    <s v="ORD-00237"/>
    <s v="2023-12-07"/>
    <x v="18"/>
    <x v="2"/>
    <s v="CUST-0222"/>
    <s v="Arjun Yadav"/>
    <x v="1"/>
    <s v="Jharkhand"/>
    <s v="Dhanbad"/>
    <x v="1"/>
    <s v="Decor"/>
    <s v="Photo Frame"/>
    <n v="1"/>
    <n v="654.59"/>
    <n v="0.2"/>
    <n v="167.09"/>
  </r>
  <r>
    <s v="ORD-00238"/>
    <s v="2025-07-08"/>
    <x v="8"/>
    <x v="1"/>
    <s v="CUST-0524"/>
    <s v="Sneha Yadav"/>
    <x v="2"/>
    <s v="Goa"/>
    <s v="Panaji"/>
    <x v="0"/>
    <s v="Table"/>
    <s v="Coffee Table"/>
    <n v="3"/>
    <n v="13611.57"/>
    <n v="0.25"/>
    <n v="428.88"/>
  </r>
  <r>
    <s v="ORD-00239"/>
    <s v="2024-06-25"/>
    <x v="10"/>
    <x v="0"/>
    <s v="CUST-0517"/>
    <s v="Simran Patel"/>
    <x v="0"/>
    <s v="Telangana"/>
    <s v="Warangal"/>
    <x v="3"/>
    <s v="Mobile"/>
    <s v="Smartphone B"/>
    <n v="7"/>
    <n v="168149.98"/>
    <n v="0"/>
    <n v="28838.89"/>
  </r>
  <r>
    <s v="ORD-00240"/>
    <s v="2025-05-09"/>
    <x v="9"/>
    <x v="1"/>
    <s v="CUST-0676"/>
    <s v="Neha Singh"/>
    <x v="0"/>
    <s v="Karnataka"/>
    <s v="Bengaluru"/>
    <x v="1"/>
    <s v="Decor"/>
    <s v="Photo Frame"/>
    <n v="1"/>
    <n v="601.89"/>
    <n v="0.25"/>
    <n v="117.36"/>
  </r>
  <r>
    <s v="ORD-00241"/>
    <s v="2023-09-24"/>
    <x v="35"/>
    <x v="2"/>
    <s v="CUST-0359"/>
    <s v="Riya Yadav"/>
    <x v="3"/>
    <s v="Uttar Pradesh"/>
    <s v="Kanpur"/>
    <x v="1"/>
    <s v="Cookware"/>
    <s v="Cookware Set"/>
    <n v="7"/>
    <n v="43841.37"/>
    <n v="0"/>
    <n v="11087.32"/>
  </r>
  <r>
    <s v="ORD-00242"/>
    <s v="2023-07-20"/>
    <x v="25"/>
    <x v="2"/>
    <s v="CUST-0727"/>
    <s v="Kabir Gupta"/>
    <x v="2"/>
    <s v="Gujarat"/>
    <s v="Surat"/>
    <x v="1"/>
    <s v="Appliances"/>
    <s v="Mixer Grinder"/>
    <n v="5"/>
    <n v="19845.57"/>
    <n v="0.15"/>
    <n v="2195.7800000000002"/>
  </r>
  <r>
    <s v="ORD-00243"/>
    <s v="2023-01-15"/>
    <x v="34"/>
    <x v="2"/>
    <s v="CUST-0268"/>
    <s v="Vivaan Mehta"/>
    <x v="3"/>
    <s v="Delhi"/>
    <s v="Dwarka"/>
    <x v="0"/>
    <s v="Storage"/>
    <s v="Wardrobe"/>
    <n v="7"/>
    <n v="140544.31"/>
    <n v="0.05"/>
    <n v="19866.150000000001"/>
  </r>
  <r>
    <s v="ORD-00244"/>
    <s v="2025-05-17"/>
    <x v="9"/>
    <x v="1"/>
    <s v="CUST-0315"/>
    <s v="Sneha Kumar"/>
    <x v="1"/>
    <s v="Bihar"/>
    <s v="Bhagalpur"/>
    <x v="1"/>
    <s v="Appliances"/>
    <s v="Air Fryer"/>
    <n v="8"/>
    <n v="63169.36"/>
    <n v="0"/>
    <n v="9609.3799999999992"/>
  </r>
  <r>
    <s v="ORD-00245"/>
    <s v="2024-12-06"/>
    <x v="6"/>
    <x v="0"/>
    <s v="CUST-0411"/>
    <s v="Simran Gupta"/>
    <x v="2"/>
    <s v="Gujarat"/>
    <s v="Vadodara"/>
    <x v="3"/>
    <s v="Accessories"/>
    <s v="Wireless Earbuds"/>
    <n v="8"/>
    <n v="15298.97"/>
    <n v="0.25"/>
    <n v="2038.59"/>
  </r>
  <r>
    <s v="ORD-00246"/>
    <s v="2024-11-24"/>
    <x v="1"/>
    <x v="0"/>
    <s v="CUST-0082"/>
    <s v="Vivaan Kumar"/>
    <x v="3"/>
    <s v="Haryana"/>
    <s v="Faridabad"/>
    <x v="3"/>
    <s v="Mobile"/>
    <s v="Smartphone A"/>
    <n v="8"/>
    <n v="121609.02"/>
    <n v="0.15"/>
    <n v="11329.75"/>
  </r>
  <r>
    <s v="ORD-00247"/>
    <s v="2023-03-19"/>
    <x v="11"/>
    <x v="2"/>
    <s v="CUST-0207"/>
    <s v="Arjun Das"/>
    <x v="2"/>
    <s v="Goa"/>
    <s v="Mapusa"/>
    <x v="2"/>
    <s v="Footwear"/>
    <s v="Sandals"/>
    <n v="1"/>
    <n v="1238.43"/>
    <n v="0.25"/>
    <n v="114.34"/>
  </r>
  <r>
    <s v="ORD-00248"/>
    <s v="2025-11-27"/>
    <x v="5"/>
    <x v="1"/>
    <s v="CUST-0283"/>
    <s v="Amit Gupta"/>
    <x v="1"/>
    <s v="Jharkhand"/>
    <s v="Jamshedpur"/>
    <x v="0"/>
    <s v="Storage"/>
    <s v="Bookshelf"/>
    <n v="1"/>
    <n v="8327.06"/>
    <n v="0.05"/>
    <n v="1299.18"/>
  </r>
  <r>
    <s v="ORD-00249"/>
    <s v="2025-03-29"/>
    <x v="21"/>
    <x v="1"/>
    <s v="CUST-0597"/>
    <s v="Aditi Kumar"/>
    <x v="1"/>
    <s v="Odisha"/>
    <s v="Cuttack"/>
    <x v="0"/>
    <s v="Storage"/>
    <s v="Bookshelf"/>
    <n v="2"/>
    <n v="18089.27"/>
    <n v="0"/>
    <n v="3294.56"/>
  </r>
  <r>
    <s v="ORD-00250"/>
    <s v="2024-12-13"/>
    <x v="6"/>
    <x v="0"/>
    <s v="CUST-0516"/>
    <s v="Kabir Mehta"/>
    <x v="1"/>
    <s v="Bihar"/>
    <s v="Patna"/>
    <x v="0"/>
    <s v="Table"/>
    <s v="Office Desk"/>
    <n v="1"/>
    <n v="13786.92"/>
    <n v="0.05"/>
    <n v="2613.62"/>
  </r>
  <r>
    <s v="ORD-00251"/>
    <s v="2024-08-25"/>
    <x v="15"/>
    <x v="0"/>
    <s v="CUST-0250"/>
    <s v="Shreya Jain"/>
    <x v="1"/>
    <s v="West Bengal"/>
    <s v="Durgapur"/>
    <x v="2"/>
    <s v="Footwear"/>
    <s v="Sandals"/>
    <n v="5"/>
    <n v="6363.37"/>
    <n v="0.2"/>
    <n v="886.9"/>
  </r>
  <r>
    <s v="ORD-00252"/>
    <s v="2024-11-26"/>
    <x v="1"/>
    <x v="0"/>
    <s v="CUST-0719"/>
    <s v="Pooja Verma"/>
    <x v="2"/>
    <s v="Goa"/>
    <s v="Mapusa"/>
    <x v="3"/>
    <s v="Laptop"/>
    <s v="Laptop Pro"/>
    <n v="5"/>
    <n v="321186.88"/>
    <n v="0"/>
    <n v="54580.5"/>
  </r>
  <r>
    <s v="ORD-00253"/>
    <s v="2024-04-15"/>
    <x v="16"/>
    <x v="0"/>
    <s v="CUST-0078"/>
    <s v="Aditi Patel"/>
    <x v="1"/>
    <s v="Odisha"/>
    <s v="Cuttack"/>
    <x v="3"/>
    <s v="Accessories"/>
    <s v="Bluetooth Speaker"/>
    <n v="4"/>
    <n v="12758.7"/>
    <n v="0.05"/>
    <n v="2362.9299999999998"/>
  </r>
  <r>
    <s v="ORD-00254"/>
    <s v="2024-01-01"/>
    <x v="17"/>
    <x v="0"/>
    <s v="CUST-0205"/>
    <s v="Pooja Kumar"/>
    <x v="2"/>
    <s v="Rajasthan"/>
    <s v="Udaipur"/>
    <x v="0"/>
    <s v="Storage"/>
    <s v="Wardrobe"/>
    <n v="3"/>
    <n v="53766.81"/>
    <n v="0.2"/>
    <n v="2000.04"/>
  </r>
  <r>
    <s v="ORD-00255"/>
    <s v="2024-04-25"/>
    <x v="16"/>
    <x v="0"/>
    <s v="CUST-0680"/>
    <s v="Arjun Das"/>
    <x v="0"/>
    <s v="Telangana"/>
    <s v="Hyderabad"/>
    <x v="0"/>
    <s v="Chair"/>
    <s v="Office Chair"/>
    <n v="6"/>
    <n v="40087.86"/>
    <n v="0"/>
    <n v="7341.67"/>
  </r>
  <r>
    <s v="ORD-00256"/>
    <s v="2025-10-05"/>
    <x v="31"/>
    <x v="1"/>
    <s v="CUST-0524"/>
    <s v="Sneha Yadav"/>
    <x v="3"/>
    <s v="Delhi"/>
    <s v="Dwarka"/>
    <x v="2"/>
    <s v="Footwear"/>
    <s v="Casual Shoes"/>
    <n v="8"/>
    <n v="19742.14"/>
    <n v="0.15"/>
    <n v="3747.39"/>
  </r>
  <r>
    <s v="ORD-00257"/>
    <s v="2024-07-27"/>
    <x v="4"/>
    <x v="0"/>
    <s v="CUST-0703"/>
    <s v="Aditya Mehta"/>
    <x v="2"/>
    <s v="Gujarat"/>
    <s v="Vadodara"/>
    <x v="0"/>
    <s v="Chair"/>
    <s v="Executive Chair"/>
    <n v="7"/>
    <n v="78923.789999999994"/>
    <n v="0.1"/>
    <n v="14820.43"/>
  </r>
  <r>
    <s v="ORD-00258"/>
    <s v="2023-12-24"/>
    <x v="18"/>
    <x v="2"/>
    <s v="CUST-0371"/>
    <s v="Nikita Mehta"/>
    <x v="2"/>
    <s v="Maharashtra"/>
    <s v="Nagpur"/>
    <x v="1"/>
    <s v="Cookware"/>
    <s v="Pressure Cooker"/>
    <n v="1"/>
    <n v="3560.94"/>
    <n v="0"/>
    <n v="622.54999999999995"/>
  </r>
  <r>
    <s v="ORD-00259"/>
    <s v="2024-06-15"/>
    <x v="10"/>
    <x v="0"/>
    <s v="CUST-0771"/>
    <s v="Simran Sharma"/>
    <x v="0"/>
    <s v="Telangana"/>
    <s v="Hyderabad"/>
    <x v="2"/>
    <s v="Women"/>
    <s v="Women's Jacket"/>
    <n v="6"/>
    <n v="27599.15"/>
    <n v="0.05"/>
    <n v="6761.56"/>
  </r>
  <r>
    <s v="ORD-00260"/>
    <s v="2025-02-01"/>
    <x v="14"/>
    <x v="1"/>
    <s v="CUST-0242"/>
    <s v="Simran Gupta"/>
    <x v="1"/>
    <s v="Odisha"/>
    <s v="Cuttack"/>
    <x v="1"/>
    <s v="Appliances"/>
    <s v="Electric Kettle"/>
    <n v="3"/>
    <n v="4675.38"/>
    <n v="0.15"/>
    <n v="554.82000000000005"/>
  </r>
  <r>
    <s v="ORD-00261"/>
    <s v="2025-06-04"/>
    <x v="3"/>
    <x v="1"/>
    <s v="CUST-0530"/>
    <s v="Aditya Kumar"/>
    <x v="2"/>
    <s v="Gujarat"/>
    <s v="Ahmedabad"/>
    <x v="0"/>
    <s v="Table"/>
    <s v="Study Table"/>
    <n v="3"/>
    <n v="20249.189999999999"/>
    <n v="0.1"/>
    <n v="2711.87"/>
  </r>
  <r>
    <s v="ORD-00262"/>
    <s v="2025-12-29"/>
    <x v="26"/>
    <x v="1"/>
    <s v="CUST-0261"/>
    <s v="Simran Kumar"/>
    <x v="1"/>
    <s v="Odisha"/>
    <s v="Cuttack"/>
    <x v="2"/>
    <s v="Footwear"/>
    <s v="Sandals"/>
    <n v="1"/>
    <n v="1382.25"/>
    <n v="0.1"/>
    <n v="245.68"/>
  </r>
  <r>
    <s v="ORD-00263"/>
    <s v="2025-09-02"/>
    <x v="2"/>
    <x v="1"/>
    <s v="CUST-0422"/>
    <s v="Aditi Verma"/>
    <x v="3"/>
    <s v="Uttar Pradesh"/>
    <s v="Kanpur"/>
    <x v="2"/>
    <s v="Women"/>
    <s v="Women's Top"/>
    <n v="6"/>
    <n v="7693.98"/>
    <n v="0.15"/>
    <n v="1594.43"/>
  </r>
  <r>
    <s v="ORD-00264"/>
    <s v="2023-09-06"/>
    <x v="35"/>
    <x v="2"/>
    <s v="CUST-0081"/>
    <s v="Ananya Kumar"/>
    <x v="1"/>
    <s v="Jharkhand"/>
    <s v="Dhanbad"/>
    <x v="0"/>
    <s v="Table"/>
    <s v="Office Desk"/>
    <n v="6"/>
    <n v="72075.199999999997"/>
    <n v="0.2"/>
    <n v="6989.86"/>
  </r>
  <r>
    <s v="ORD-00265"/>
    <s v="2025-02-19"/>
    <x v="14"/>
    <x v="1"/>
    <s v="CUST-0074"/>
    <s v="Aditi Kumar"/>
    <x v="1"/>
    <s v="Odisha"/>
    <s v="Rourkela"/>
    <x v="0"/>
    <s v="Chair"/>
    <s v="Executive Chair"/>
    <n v="6"/>
    <n v="65650.649999999994"/>
    <n v="0.1"/>
    <n v="12089.31"/>
  </r>
  <r>
    <s v="ORD-00266"/>
    <s v="2023-06-12"/>
    <x v="33"/>
    <x v="2"/>
    <s v="CUST-0456"/>
    <s v="Rohan Jain"/>
    <x v="0"/>
    <s v="Telangana"/>
    <s v="Hyderabad"/>
    <x v="2"/>
    <s v="Women"/>
    <s v="Women's Jacket"/>
    <n v="5"/>
    <n v="19534.939999999999"/>
    <n v="0.2"/>
    <n v="3139.71"/>
  </r>
  <r>
    <s v="ORD-00267"/>
    <s v="2025-01-13"/>
    <x v="29"/>
    <x v="1"/>
    <s v="CUST-0216"/>
    <s v="Neha Mehta"/>
    <x v="2"/>
    <s v="Goa"/>
    <s v="Panaji"/>
    <x v="0"/>
    <s v="Chair"/>
    <s v="Office Chair"/>
    <n v="4"/>
    <n v="20283.43"/>
    <n v="0.2"/>
    <n v="1927.12"/>
  </r>
  <r>
    <s v="ORD-00268"/>
    <s v="2023-12-08"/>
    <x v="18"/>
    <x v="2"/>
    <s v="CUST-0107"/>
    <s v="Ishita Singh"/>
    <x v="2"/>
    <s v="Maharashtra"/>
    <s v="Mumbai"/>
    <x v="3"/>
    <s v="Laptop"/>
    <s v="Gaming Laptop"/>
    <n v="1"/>
    <n v="87302.94"/>
    <n v="0"/>
    <n v="12475.27"/>
  </r>
  <r>
    <s v="ORD-00269"/>
    <s v="2024-06-21"/>
    <x v="10"/>
    <x v="0"/>
    <s v="CUST-0175"/>
    <s v="Arjun Verma"/>
    <x v="0"/>
    <s v="Karnataka"/>
    <s v="Mangaluru"/>
    <x v="1"/>
    <s v="Cookware"/>
    <s v="Cookware Set"/>
    <n v="4"/>
    <n v="18785.62"/>
    <n v="0.2"/>
    <n v="2433.98"/>
  </r>
  <r>
    <s v="ORD-00270"/>
    <s v="2023-02-28"/>
    <x v="7"/>
    <x v="2"/>
    <s v="CUST-0182"/>
    <s v="Vivaan Verma"/>
    <x v="3"/>
    <s v="Punjab"/>
    <s v="Amritsar"/>
    <x v="1"/>
    <s v="Cookware"/>
    <s v="Pressure Cooker"/>
    <n v="5"/>
    <n v="14792.96"/>
    <n v="0.15"/>
    <n v="1450.53"/>
  </r>
  <r>
    <s v="ORD-00271"/>
    <s v="2025-07-24"/>
    <x v="8"/>
    <x v="1"/>
    <s v="CUST-0011"/>
    <s v="Rahul Mehta"/>
    <x v="2"/>
    <s v="Rajasthan"/>
    <s v="Udaipur"/>
    <x v="1"/>
    <s v="Decor"/>
    <s v="Wall Clock"/>
    <n v="2"/>
    <n v="2648.12"/>
    <n v="0.1"/>
    <n v="637.42999999999995"/>
  </r>
  <r>
    <s v="ORD-00272"/>
    <s v="2023-01-01"/>
    <x v="34"/>
    <x v="2"/>
    <s v="CUST-0300"/>
    <s v="Ishita Yadav"/>
    <x v="0"/>
    <s v="Telangana"/>
    <s v="Warangal"/>
    <x v="1"/>
    <s v="Decor"/>
    <s v="Wall Clock"/>
    <n v="8"/>
    <n v="8979.36"/>
    <n v="0.25"/>
    <n v="2094.84"/>
  </r>
  <r>
    <s v="ORD-00273"/>
    <s v="2024-04-18"/>
    <x v="16"/>
    <x v="0"/>
    <s v="CUST-0388"/>
    <s v="Rahul Kumar"/>
    <x v="3"/>
    <s v="Punjab"/>
    <s v="Ludhiana"/>
    <x v="1"/>
    <s v="Decor"/>
    <s v="Table Lamp"/>
    <n v="7"/>
    <n v="16910.72"/>
    <n v="0"/>
    <n v="4465.1899999999996"/>
  </r>
  <r>
    <s v="ORD-00274"/>
    <s v="2024-03-27"/>
    <x v="19"/>
    <x v="0"/>
    <s v="CUST-0193"/>
    <s v="Ishita Singh"/>
    <x v="1"/>
    <s v="West Bengal"/>
    <s v="Siliguri"/>
    <x v="0"/>
    <s v="Storage"/>
    <s v="Cabinet"/>
    <n v="5"/>
    <n v="53025.69"/>
    <n v="0.05"/>
    <n v="8944.58"/>
  </r>
  <r>
    <s v="ORD-00275"/>
    <s v="2023-05-21"/>
    <x v="20"/>
    <x v="2"/>
    <s v="CUST-0156"/>
    <s v="Rahul Patel"/>
    <x v="0"/>
    <s v="Tamil Nadu"/>
    <s v="Coimbatore"/>
    <x v="3"/>
    <s v="Accessories"/>
    <s v="Bluetooth Speaker"/>
    <n v="8"/>
    <n v="27133.26"/>
    <n v="0.05"/>
    <n v="4647.58"/>
  </r>
  <r>
    <s v="ORD-00276"/>
    <s v="2023-04-12"/>
    <x v="12"/>
    <x v="2"/>
    <s v="CUST-0223"/>
    <s v="Pooja Patel"/>
    <x v="3"/>
    <s v="Haryana"/>
    <s v="Gurgaon"/>
    <x v="2"/>
    <s v="Women"/>
    <s v="Women's Dress"/>
    <n v="8"/>
    <n v="17038.7"/>
    <n v="0.2"/>
    <n v="4350.6400000000003"/>
  </r>
  <r>
    <s v="ORD-00277"/>
    <s v="2024-12-01"/>
    <x v="6"/>
    <x v="0"/>
    <s v="CUST-0273"/>
    <s v="Sneha Jain"/>
    <x v="2"/>
    <s v="Rajasthan"/>
    <s v="Udaipur"/>
    <x v="2"/>
    <s v="Women"/>
    <s v="Women's Jacket"/>
    <n v="1"/>
    <n v="4550.6099999999997"/>
    <n v="0.05"/>
    <n v="1025.3599999999999"/>
  </r>
  <r>
    <s v="ORD-00278"/>
    <s v="2025-03-14"/>
    <x v="21"/>
    <x v="1"/>
    <s v="CUST-0454"/>
    <s v="Aarav Gupta"/>
    <x v="3"/>
    <s v="Uttar Pradesh"/>
    <s v="Noida"/>
    <x v="0"/>
    <s v="Table"/>
    <s v="Office Desk"/>
    <n v="1"/>
    <n v="15711.9"/>
    <n v="0"/>
    <n v="3223.48"/>
  </r>
  <r>
    <s v="ORD-00279"/>
    <s v="2024-05-21"/>
    <x v="0"/>
    <x v="0"/>
    <s v="CUST-0163"/>
    <s v="Arjun Verma"/>
    <x v="3"/>
    <s v="Haryana"/>
    <s v="Faridabad"/>
    <x v="3"/>
    <s v="Accessories"/>
    <s v="Smart Watch"/>
    <n v="4"/>
    <n v="17800.419999999998"/>
    <n v="0.1"/>
    <n v="2449.1999999999998"/>
  </r>
  <r>
    <s v="ORD-00280"/>
    <s v="2023-03-28"/>
    <x v="11"/>
    <x v="2"/>
    <s v="CUST-0445"/>
    <s v="Kavya Gupta"/>
    <x v="3"/>
    <s v="Punjab"/>
    <s v="Amritsar"/>
    <x v="2"/>
    <s v="Men"/>
    <s v="Men's Jeans"/>
    <n v="1"/>
    <n v="1677.5"/>
    <n v="0.25"/>
    <n v="254.5"/>
  </r>
  <r>
    <s v="ORD-00281"/>
    <s v="2024-10-26"/>
    <x v="28"/>
    <x v="0"/>
    <s v="CUST-0159"/>
    <s v="Ananya Jain"/>
    <x v="3"/>
    <s v="Haryana"/>
    <s v="Faridabad"/>
    <x v="3"/>
    <s v="Laptop"/>
    <s v="Laptop Pro"/>
    <n v="1"/>
    <n v="65527"/>
    <n v="0"/>
    <n v="12239.31"/>
  </r>
  <r>
    <s v="ORD-00282"/>
    <s v="2025-01-30"/>
    <x v="29"/>
    <x v="1"/>
    <s v="CUST-0719"/>
    <s v="Pooja Verma"/>
    <x v="3"/>
    <s v="Haryana"/>
    <s v="Gurgaon"/>
    <x v="1"/>
    <s v="Appliances"/>
    <s v="Electric Kettle"/>
    <n v="6"/>
    <n v="8201.36"/>
    <n v="0.25"/>
    <n v="1109.8499999999999"/>
  </r>
  <r>
    <s v="ORD-00283"/>
    <s v="2023-08-08"/>
    <x v="27"/>
    <x v="2"/>
    <s v="CUST-0387"/>
    <s v="Ishita Singh"/>
    <x v="0"/>
    <s v="Kerala"/>
    <s v="Kochi"/>
    <x v="2"/>
    <s v="Footwear"/>
    <s v="Sandals"/>
    <n v="6"/>
    <n v="7482.09"/>
    <n v="0.25"/>
    <n v="569.55999999999995"/>
  </r>
  <r>
    <s v="ORD-00284"/>
    <s v="2025-01-03"/>
    <x v="29"/>
    <x v="1"/>
    <s v="CUST-0357"/>
    <s v="Aditya Gupta"/>
    <x v="0"/>
    <s v="Telangana"/>
    <s v="Hyderabad"/>
    <x v="1"/>
    <s v="Decor"/>
    <s v="Table Lamp"/>
    <n v="5"/>
    <n v="10834.35"/>
    <n v="0.15"/>
    <n v="2245.48"/>
  </r>
  <r>
    <s v="ORD-00285"/>
    <s v="2024-10-24"/>
    <x v="28"/>
    <x v="0"/>
    <s v="CUST-0001"/>
    <s v="Arjun Sharma"/>
    <x v="2"/>
    <s v="Rajasthan"/>
    <s v="Jodhpur"/>
    <x v="0"/>
    <s v="Chair"/>
    <s v="Executive Chair"/>
    <n v="3"/>
    <n v="31737.98"/>
    <n v="0.1"/>
    <n v="5698.98"/>
  </r>
  <r>
    <s v="ORD-00286"/>
    <s v="2025-11-02"/>
    <x v="5"/>
    <x v="1"/>
    <s v="CUST-0195"/>
    <s v="Vivaan Gupta"/>
    <x v="2"/>
    <s v="Gujarat"/>
    <s v="Ahmedabad"/>
    <x v="2"/>
    <s v="Footwear"/>
    <s v="Running Shoes"/>
    <n v="6"/>
    <n v="16066.41"/>
    <n v="0.2"/>
    <n v="2095.89"/>
  </r>
  <r>
    <s v="ORD-00287"/>
    <s v="2025-12-09"/>
    <x v="26"/>
    <x v="1"/>
    <s v="CUST-0133"/>
    <s v="Kavya Gupta"/>
    <x v="2"/>
    <s v="Gujarat"/>
    <s v="Vadodara"/>
    <x v="2"/>
    <s v="Women"/>
    <s v="Women's Top"/>
    <n v="6"/>
    <n v="8636.6299999999992"/>
    <n v="0"/>
    <n v="2354.58"/>
  </r>
  <r>
    <s v="ORD-00288"/>
    <s v="2024-01-01"/>
    <x v="17"/>
    <x v="0"/>
    <s v="CUST-0639"/>
    <s v="Vivaan Singh"/>
    <x v="3"/>
    <s v="Haryana"/>
    <s v="Gurgaon"/>
    <x v="1"/>
    <s v="Appliances"/>
    <s v="Mixer Grinder"/>
    <n v="1"/>
    <n v="3879.22"/>
    <n v="0.15"/>
    <n v="461.41"/>
  </r>
  <r>
    <s v="ORD-00289"/>
    <s v="2024-06-08"/>
    <x v="10"/>
    <x v="0"/>
    <s v="CUST-0572"/>
    <s v="Ananya Jain"/>
    <x v="3"/>
    <s v="Punjab"/>
    <s v="Ludhiana"/>
    <x v="3"/>
    <s v="Mobile"/>
    <s v="Smartphone A"/>
    <n v="8"/>
    <n v="103463.53"/>
    <n v="0.25"/>
    <n v="-245.56"/>
  </r>
  <r>
    <s v="ORD-00290"/>
    <s v="2025-05-01"/>
    <x v="9"/>
    <x v="1"/>
    <s v="CUST-0100"/>
    <s v="Amit Sharma"/>
    <x v="1"/>
    <s v="West Bengal"/>
    <s v="Durgapur"/>
    <x v="2"/>
    <s v="Footwear"/>
    <s v="Running Shoes"/>
    <n v="2"/>
    <n v="5147.05"/>
    <n v="0.25"/>
    <n v="522.99"/>
  </r>
  <r>
    <s v="ORD-00291"/>
    <s v="2023-07-27"/>
    <x v="25"/>
    <x v="2"/>
    <s v="CUST-0426"/>
    <s v="Rohan Mehta"/>
    <x v="0"/>
    <s v="Kerala"/>
    <s v="Kochi"/>
    <x v="0"/>
    <s v="Storage"/>
    <s v="Cabinet"/>
    <n v="4"/>
    <n v="37868.720000000001"/>
    <n v="0.15"/>
    <n v="6033.62"/>
  </r>
  <r>
    <s v="ORD-00292"/>
    <s v="2023-08-05"/>
    <x v="27"/>
    <x v="2"/>
    <s v="CUST-0615"/>
    <s v="Neha Verma"/>
    <x v="1"/>
    <s v="Odisha"/>
    <s v="Rourkela"/>
    <x v="1"/>
    <s v="Appliances"/>
    <s v="Mixer Grinder"/>
    <n v="3"/>
    <n v="11362.04"/>
    <n v="0.15"/>
    <n v="1294.04"/>
  </r>
  <r>
    <s v="ORD-00293"/>
    <s v="2025-06-26"/>
    <x v="3"/>
    <x v="1"/>
    <s v="CUST-0220"/>
    <s v="Rohan Yadav"/>
    <x v="1"/>
    <s v="Bihar"/>
    <s v="Bhagalpur"/>
    <x v="2"/>
    <s v="Women"/>
    <s v="Women's Top"/>
    <n v="7"/>
    <n v="8052.87"/>
    <n v="0.25"/>
    <n v="1440.58"/>
  </r>
  <r>
    <s v="ORD-00294"/>
    <s v="2025-02-07"/>
    <x v="14"/>
    <x v="1"/>
    <s v="CUST-0310"/>
    <s v="Simran Sharma"/>
    <x v="1"/>
    <s v="Bihar"/>
    <s v="Gaya"/>
    <x v="1"/>
    <s v="Cookware"/>
    <s v="Cookware Set"/>
    <n v="1"/>
    <n v="5754.58"/>
    <n v="0.05"/>
    <n v="1372.91"/>
  </r>
  <r>
    <s v="ORD-00295"/>
    <s v="2023-01-14"/>
    <x v="34"/>
    <x v="2"/>
    <s v="CUST-0097"/>
    <s v="Sneha Sharma"/>
    <x v="1"/>
    <s v="Jharkhand"/>
    <s v="Jamshedpur"/>
    <x v="2"/>
    <s v="Men"/>
    <s v="Men's Jacket"/>
    <n v="5"/>
    <n v="19146.560000000001"/>
    <n v="0.15"/>
    <n v="4044.57"/>
  </r>
  <r>
    <s v="ORD-00296"/>
    <s v="2023-03-19"/>
    <x v="11"/>
    <x v="2"/>
    <s v="CUST-0583"/>
    <s v="Sneha Verma"/>
    <x v="2"/>
    <s v="Rajasthan"/>
    <s v="Jaipur"/>
    <x v="0"/>
    <s v="Table"/>
    <s v="Office Desk"/>
    <n v="4"/>
    <n v="58537.46"/>
    <n v="0"/>
    <n v="12466.16"/>
  </r>
  <r>
    <s v="ORD-00297"/>
    <s v="2024-03-21"/>
    <x v="19"/>
    <x v="0"/>
    <s v="CUST-0391"/>
    <s v="Aditi Gupta"/>
    <x v="3"/>
    <s v="Punjab"/>
    <s v="Amritsar"/>
    <x v="0"/>
    <s v="Table"/>
    <s v="Coffee Table"/>
    <n v="2"/>
    <n v="10345.1"/>
    <n v="0.15"/>
    <n v="1430.63"/>
  </r>
  <r>
    <s v="ORD-00298"/>
    <s v="2023-06-10"/>
    <x v="33"/>
    <x v="2"/>
    <s v="CUST-0797"/>
    <s v="Vivaan Patel"/>
    <x v="3"/>
    <s v="Punjab"/>
    <s v="Amritsar"/>
    <x v="1"/>
    <s v="Cookware"/>
    <s v="Cookware Set"/>
    <n v="4"/>
    <n v="19493.34"/>
    <n v="0.2"/>
    <n v="2494.34"/>
  </r>
  <r>
    <s v="ORD-00299"/>
    <s v="2025-02-22"/>
    <x v="14"/>
    <x v="1"/>
    <s v="CUST-0750"/>
    <s v="Aditya Das"/>
    <x v="3"/>
    <s v="Punjab"/>
    <s v="Jalandhar"/>
    <x v="3"/>
    <s v="Laptop"/>
    <s v="Gaming Laptop"/>
    <n v="3"/>
    <n v="242308.18"/>
    <n v="0.05"/>
    <n v="24937.93"/>
  </r>
  <r>
    <s v="ORD-00300"/>
    <s v="2025-03-15"/>
    <x v="21"/>
    <x v="1"/>
    <s v="CUST-0562"/>
    <s v="Ananya Sharma"/>
    <x v="2"/>
    <s v="Maharashtra"/>
    <s v="Mumbai"/>
    <x v="1"/>
    <s v="Cookware"/>
    <s v="Non-Stick Pan"/>
    <n v="3"/>
    <n v="6491.87"/>
    <n v="0"/>
    <n v="1498.28"/>
  </r>
  <r>
    <s v="ORD-00301"/>
    <s v="2025-03-28"/>
    <x v="21"/>
    <x v="1"/>
    <s v="CUST-0201"/>
    <s v="Kabir Kumar"/>
    <x v="1"/>
    <s v="West Bengal"/>
    <s v="Siliguri"/>
    <x v="1"/>
    <s v="Decor"/>
    <s v="Wall Clock"/>
    <n v="3"/>
    <n v="4074.01"/>
    <n v="0.1"/>
    <n v="1072.54"/>
  </r>
  <r>
    <s v="ORD-00302"/>
    <s v="2025-12-09"/>
    <x v="26"/>
    <x v="1"/>
    <s v="CUST-0329"/>
    <s v="Simran Kumar"/>
    <x v="0"/>
    <s v="Tamil Nadu"/>
    <s v="Chennai"/>
    <x v="2"/>
    <s v="Women"/>
    <s v="Women's Top"/>
    <n v="2"/>
    <n v="3051.52"/>
    <n v="0"/>
    <n v="887.68"/>
  </r>
  <r>
    <s v="ORD-00303"/>
    <s v="2024-12-06"/>
    <x v="6"/>
    <x v="0"/>
    <s v="CUST-0383"/>
    <s v="Priya Gupta"/>
    <x v="3"/>
    <s v="Punjab"/>
    <s v="Ludhiana"/>
    <x v="2"/>
    <s v="Footwear"/>
    <s v="Casual Shoes"/>
    <n v="3"/>
    <n v="7215.93"/>
    <n v="0.1"/>
    <n v="1236.27"/>
  </r>
  <r>
    <s v="ORD-00304"/>
    <s v="2023-11-16"/>
    <x v="32"/>
    <x v="2"/>
    <s v="CUST-0114"/>
    <s v="Pooja Jain"/>
    <x v="3"/>
    <s v="Delhi"/>
    <s v="Rohini"/>
    <x v="3"/>
    <s v="Mobile"/>
    <s v="Budget Phone"/>
    <n v="3"/>
    <n v="27897.599999999999"/>
    <n v="0.25"/>
    <n v="776.41"/>
  </r>
  <r>
    <s v="ORD-00305"/>
    <s v="2024-09-16"/>
    <x v="13"/>
    <x v="0"/>
    <s v="CUST-0638"/>
    <s v="Rohan Gupta"/>
    <x v="2"/>
    <s v="Goa"/>
    <s v="Panaji"/>
    <x v="2"/>
    <s v="Men"/>
    <s v="Men's Jacket"/>
    <n v="4"/>
    <n v="18083.560000000001"/>
    <n v="0"/>
    <n v="5112.82"/>
  </r>
  <r>
    <s v="ORD-00306"/>
    <s v="2023-10-17"/>
    <x v="24"/>
    <x v="2"/>
    <s v="CUST-0477"/>
    <s v="Riya Sharma"/>
    <x v="3"/>
    <s v="Uttar Pradesh"/>
    <s v="Kanpur"/>
    <x v="3"/>
    <s v="Laptop"/>
    <s v="Laptop Pro"/>
    <n v="1"/>
    <n v="59901.8"/>
    <n v="0.05"/>
    <n v="8778.2900000000009"/>
  </r>
  <r>
    <s v="ORD-00307"/>
    <s v="2023-01-18"/>
    <x v="34"/>
    <x v="2"/>
    <s v="CUST-0396"/>
    <s v="Ishita Singh"/>
    <x v="3"/>
    <s v="Uttar Pradesh"/>
    <s v="Kanpur"/>
    <x v="2"/>
    <s v="Footwear"/>
    <s v="Sandals"/>
    <n v="6"/>
    <n v="6917.68"/>
    <n v="0.25"/>
    <n v="955.23"/>
  </r>
  <r>
    <s v="ORD-00308"/>
    <s v="2024-04-18"/>
    <x v="16"/>
    <x v="0"/>
    <s v="CUST-0730"/>
    <s v="Nikita Das"/>
    <x v="2"/>
    <s v="Maharashtra"/>
    <s v="Pune"/>
    <x v="1"/>
    <s v="Decor"/>
    <s v="Photo Frame"/>
    <n v="2"/>
    <n v="1551.82"/>
    <n v="0"/>
    <n v="549.73"/>
  </r>
  <r>
    <s v="ORD-00309"/>
    <s v="2023-02-14"/>
    <x v="7"/>
    <x v="2"/>
    <s v="CUST-0641"/>
    <s v="Arjun Verma"/>
    <x v="3"/>
    <s v="Haryana"/>
    <s v="Panipat"/>
    <x v="2"/>
    <s v="Women"/>
    <s v="Women's Top"/>
    <n v="7"/>
    <n v="8111.88"/>
    <n v="0.2"/>
    <n v="1749.53"/>
  </r>
  <r>
    <s v="ORD-00310"/>
    <s v="2024-09-11"/>
    <x v="13"/>
    <x v="0"/>
    <s v="CUST-0090"/>
    <s v="Pooja Kumar"/>
    <x v="0"/>
    <s v="Telangana"/>
    <s v="Hyderabad"/>
    <x v="2"/>
    <s v="Women"/>
    <s v="Women's Dress"/>
    <n v="5"/>
    <n v="13512.39"/>
    <n v="0"/>
    <n v="4738.41"/>
  </r>
  <r>
    <s v="ORD-00311"/>
    <s v="2025-02-21"/>
    <x v="14"/>
    <x v="1"/>
    <s v="CUST-0555"/>
    <s v="Pooja Gupta"/>
    <x v="0"/>
    <s v="Kerala"/>
    <s v="Kochi"/>
    <x v="0"/>
    <s v="Table"/>
    <s v="Office Desk"/>
    <n v="6"/>
    <n v="81342.09"/>
    <n v="0.1"/>
    <n v="13336.43"/>
  </r>
  <r>
    <s v="ORD-00312"/>
    <s v="2024-02-19"/>
    <x v="23"/>
    <x v="0"/>
    <s v="CUST-0189"/>
    <s v="Aarav Verma"/>
    <x v="0"/>
    <s v="Telangana"/>
    <s v="Nizamabad"/>
    <x v="0"/>
    <s v="Table"/>
    <s v="Study Table"/>
    <n v="3"/>
    <n v="20451.2"/>
    <n v="0.05"/>
    <n v="3561.84"/>
  </r>
  <r>
    <s v="ORD-00313"/>
    <s v="2024-10-12"/>
    <x v="28"/>
    <x v="0"/>
    <s v="CUST-0281"/>
    <s v="Priya Jain"/>
    <x v="0"/>
    <s v="Karnataka"/>
    <s v="Mysuru"/>
    <x v="1"/>
    <s v="Cookware"/>
    <s v="Non-Stick Pan"/>
    <n v="8"/>
    <n v="14690.75"/>
    <n v="0.2"/>
    <n v="1571.94"/>
  </r>
  <r>
    <s v="ORD-00314"/>
    <s v="2023-11-08"/>
    <x v="32"/>
    <x v="2"/>
    <s v="CUST-0704"/>
    <s v="Rahul Das"/>
    <x v="0"/>
    <s v="Karnataka"/>
    <s v="Bengaluru"/>
    <x v="0"/>
    <s v="Chair"/>
    <s v="Executive Chair"/>
    <n v="5"/>
    <n v="51341.919999999998"/>
    <n v="0.15"/>
    <n v="8194.7900000000009"/>
  </r>
  <r>
    <s v="ORD-00315"/>
    <s v="2023-02-23"/>
    <x v="7"/>
    <x v="2"/>
    <s v="CUST-0486"/>
    <s v="Pooja Verma"/>
    <x v="1"/>
    <s v="West Bengal"/>
    <s v="Durgapur"/>
    <x v="1"/>
    <s v="Appliances"/>
    <s v="Electric Kettle"/>
    <n v="8"/>
    <n v="11692.3"/>
    <n v="0.2"/>
    <n v="1546.15"/>
  </r>
  <r>
    <s v="ORD-00316"/>
    <s v="2023-10-09"/>
    <x v="24"/>
    <x v="2"/>
    <s v="CUST-0210"/>
    <s v="Riya Patel"/>
    <x v="0"/>
    <s v="Tamil Nadu"/>
    <s v="Chennai"/>
    <x v="3"/>
    <s v="Laptop"/>
    <s v="Laptop Pro"/>
    <n v="5"/>
    <n v="284384.71000000002"/>
    <n v="0.1"/>
    <n v="34276.97"/>
  </r>
  <r>
    <s v="ORD-00317"/>
    <s v="2023-05-16"/>
    <x v="20"/>
    <x v="2"/>
    <s v="CUST-0390"/>
    <s v="Simran Mehta"/>
    <x v="0"/>
    <s v="Kerala"/>
    <s v="Kozhikode"/>
    <x v="1"/>
    <s v="Decor"/>
    <s v="Table Lamp"/>
    <n v="8"/>
    <n v="19855.11"/>
    <n v="0"/>
    <n v="5476.6"/>
  </r>
  <r>
    <s v="ORD-00318"/>
    <s v="2024-10-02"/>
    <x v="28"/>
    <x v="0"/>
    <s v="CUST-0572"/>
    <s v="Ananya Jain"/>
    <x v="2"/>
    <s v="Maharashtra"/>
    <s v="Nagpur"/>
    <x v="3"/>
    <s v="Laptop"/>
    <s v="Laptop Air"/>
    <n v="1"/>
    <n v="52097.25"/>
    <n v="0"/>
    <n v="8182.14"/>
  </r>
  <r>
    <s v="ORD-00319"/>
    <s v="2025-03-04"/>
    <x v="21"/>
    <x v="1"/>
    <s v="CUST-0707"/>
    <s v="Neha Gupta"/>
    <x v="3"/>
    <s v="Haryana"/>
    <s v="Faridabad"/>
    <x v="1"/>
    <s v="Cookware"/>
    <s v="Non-Stick Pan"/>
    <n v="5"/>
    <n v="9569.82"/>
    <n v="0.1"/>
    <n v="1900.36"/>
  </r>
  <r>
    <s v="ORD-00320"/>
    <s v="2025-11-24"/>
    <x v="5"/>
    <x v="1"/>
    <s v="CUST-0139"/>
    <s v="Simran Mehta"/>
    <x v="0"/>
    <s v="Kerala"/>
    <s v="Kozhikode"/>
    <x v="1"/>
    <s v="Appliances"/>
    <s v="Electric Kettle"/>
    <n v="2"/>
    <n v="3700.34"/>
    <n v="0"/>
    <n v="769.1"/>
  </r>
  <r>
    <s v="ORD-00321"/>
    <s v="2025-03-16"/>
    <x v="21"/>
    <x v="1"/>
    <s v="CUST-0729"/>
    <s v="Arjun Sharma"/>
    <x v="2"/>
    <s v="Rajasthan"/>
    <s v="Udaipur"/>
    <x v="3"/>
    <s v="Mobile"/>
    <s v="Smartphone B"/>
    <n v="4"/>
    <n v="86311.62"/>
    <n v="0.1"/>
    <n v="10846.21"/>
  </r>
  <r>
    <s v="ORD-00322"/>
    <s v="2023-12-02"/>
    <x v="18"/>
    <x v="2"/>
    <s v="CUST-0627"/>
    <s v="Simran Kumar"/>
    <x v="3"/>
    <s v="Delhi"/>
    <s v="New Delhi"/>
    <x v="1"/>
    <s v="Decor"/>
    <s v="Table Lamp"/>
    <n v="2"/>
    <n v="4338.09"/>
    <n v="0.15"/>
    <n v="897.29"/>
  </r>
  <r>
    <s v="ORD-00323"/>
    <s v="2023-11-24"/>
    <x v="32"/>
    <x v="2"/>
    <s v="CUST-0430"/>
    <s v="Nikita Gupta"/>
    <x v="2"/>
    <s v="Goa"/>
    <s v="Panaji"/>
    <x v="0"/>
    <s v="Table"/>
    <s v="Coffee Table"/>
    <n v="3"/>
    <n v="18663.87"/>
    <n v="0"/>
    <n v="3307.42"/>
  </r>
  <r>
    <s v="ORD-00324"/>
    <s v="2024-09-22"/>
    <x v="13"/>
    <x v="0"/>
    <s v="CUST-0511"/>
    <s v="Amit Das"/>
    <x v="1"/>
    <s v="Odisha"/>
    <s v="Cuttack"/>
    <x v="0"/>
    <s v="Chair"/>
    <s v="Office Chair"/>
    <n v="4"/>
    <n v="26318.66"/>
    <n v="0"/>
    <n v="5220.1899999999996"/>
  </r>
  <r>
    <s v="ORD-00325"/>
    <s v="2023-01-12"/>
    <x v="34"/>
    <x v="2"/>
    <s v="CUST-0285"/>
    <s v="Ishita Verma"/>
    <x v="2"/>
    <s v="Gujarat"/>
    <s v="Ahmedabad"/>
    <x v="1"/>
    <s v="Cookware"/>
    <s v="Non-Stick Pan"/>
    <n v="8"/>
    <n v="17778.14"/>
    <n v="0"/>
    <n v="4210.1400000000003"/>
  </r>
  <r>
    <s v="ORD-00326"/>
    <s v="2024-03-01"/>
    <x v="19"/>
    <x v="0"/>
    <s v="CUST-0306"/>
    <s v="Rohan Jain"/>
    <x v="3"/>
    <s v="Haryana"/>
    <s v="Gurgaon"/>
    <x v="3"/>
    <s v="Accessories"/>
    <s v="Bluetooth Speaker"/>
    <n v="1"/>
    <n v="3623.84"/>
    <n v="0"/>
    <n v="773.76"/>
  </r>
  <r>
    <s v="ORD-00327"/>
    <s v="2024-11-09"/>
    <x v="1"/>
    <x v="0"/>
    <s v="CUST-0576"/>
    <s v="Sneha Das"/>
    <x v="3"/>
    <s v="Delhi"/>
    <s v="New Delhi"/>
    <x v="1"/>
    <s v="Appliances"/>
    <s v="Mixer Grinder"/>
    <n v="5"/>
    <n v="19432.77"/>
    <n v="0.15"/>
    <n v="1981.41"/>
  </r>
  <r>
    <s v="ORD-00328"/>
    <s v="2023-12-30"/>
    <x v="18"/>
    <x v="2"/>
    <s v="CUST-0067"/>
    <s v="Sneha Verma"/>
    <x v="2"/>
    <s v="Rajasthan"/>
    <s v="Jaipur"/>
    <x v="3"/>
    <s v="Laptop"/>
    <s v="Laptop Air"/>
    <n v="6"/>
    <n v="289793.03000000003"/>
    <n v="0.1"/>
    <n v="29316.05"/>
  </r>
  <r>
    <s v="ORD-00329"/>
    <s v="2024-08-22"/>
    <x v="15"/>
    <x v="0"/>
    <s v="CUST-0586"/>
    <s v="Kavya Mehta"/>
    <x v="2"/>
    <s v="Gujarat"/>
    <s v="Ahmedabad"/>
    <x v="2"/>
    <s v="Women"/>
    <s v="Women's Jacket"/>
    <n v="7"/>
    <n v="28886.79"/>
    <n v="0.15"/>
    <n v="5792.4"/>
  </r>
  <r>
    <s v="ORD-00330"/>
    <s v="2025-12-19"/>
    <x v="26"/>
    <x v="1"/>
    <s v="CUST-0133"/>
    <s v="Kavya Gupta"/>
    <x v="3"/>
    <s v="Uttar Pradesh"/>
    <s v="Kanpur"/>
    <x v="2"/>
    <s v="Women"/>
    <s v="Women's Jacket"/>
    <n v="6"/>
    <n v="28572.36"/>
    <n v="0.05"/>
    <n v="6590.35"/>
  </r>
  <r>
    <s v="ORD-00331"/>
    <s v="2025-10-13"/>
    <x v="31"/>
    <x v="1"/>
    <s v="CUST-0756"/>
    <s v="Rahul Patel"/>
    <x v="2"/>
    <s v="Goa"/>
    <s v="Panaji"/>
    <x v="0"/>
    <s v="Storage"/>
    <s v="Wardrobe"/>
    <n v="4"/>
    <n v="84640.22"/>
    <n v="0"/>
    <n v="14346.13"/>
  </r>
  <r>
    <s v="ORD-00332"/>
    <s v="2024-02-29"/>
    <x v="23"/>
    <x v="0"/>
    <s v="CUST-0070"/>
    <s v="Aarav Gupta"/>
    <x v="2"/>
    <s v="Goa"/>
    <s v="Panaji"/>
    <x v="2"/>
    <s v="Women"/>
    <s v="Women's Jacket"/>
    <n v="4"/>
    <n v="20281.240000000002"/>
    <n v="0"/>
    <n v="5206.9799999999996"/>
  </r>
  <r>
    <s v="ORD-00333"/>
    <s v="2024-09-22"/>
    <x v="13"/>
    <x v="0"/>
    <s v="CUST-0180"/>
    <s v="Priya Mehta"/>
    <x v="1"/>
    <s v="Bihar"/>
    <s v="Patna"/>
    <x v="3"/>
    <s v="Accessories"/>
    <s v="Bluetooth Speaker"/>
    <n v="6"/>
    <n v="19324.11"/>
    <n v="0.1"/>
    <n v="2631.94"/>
  </r>
  <r>
    <s v="ORD-00334"/>
    <s v="2024-02-02"/>
    <x v="23"/>
    <x v="0"/>
    <s v="CUST-0344"/>
    <s v="Pooja Patel"/>
    <x v="1"/>
    <s v="Bihar"/>
    <s v="Bhagalpur"/>
    <x v="1"/>
    <s v="Cookware"/>
    <s v="Cookware Set"/>
    <n v="3"/>
    <n v="15641.73"/>
    <n v="0.1"/>
    <n v="3299.37"/>
  </r>
  <r>
    <s v="ORD-00335"/>
    <s v="2025-08-05"/>
    <x v="22"/>
    <x v="1"/>
    <s v="CUST-0363"/>
    <s v="Rohan Jain"/>
    <x v="2"/>
    <s v="Maharashtra"/>
    <s v="Nagpur"/>
    <x v="2"/>
    <s v="Footwear"/>
    <s v="Sandals"/>
    <n v="6"/>
    <n v="8189.28"/>
    <n v="0.15"/>
    <n v="1443.86"/>
  </r>
  <r>
    <s v="ORD-00336"/>
    <s v="2023-05-16"/>
    <x v="20"/>
    <x v="2"/>
    <s v="CUST-0770"/>
    <s v="Ananya Gupta"/>
    <x v="0"/>
    <s v="Telangana"/>
    <s v="Hyderabad"/>
    <x v="2"/>
    <s v="Women"/>
    <s v="Women's Jacket"/>
    <n v="3"/>
    <n v="12884.75"/>
    <n v="0.15"/>
    <n v="2632.38"/>
  </r>
  <r>
    <s v="ORD-00337"/>
    <s v="2024-09-23"/>
    <x v="13"/>
    <x v="0"/>
    <s v="CUST-0310"/>
    <s v="Simran Sharma"/>
    <x v="1"/>
    <s v="West Bengal"/>
    <s v="Siliguri"/>
    <x v="1"/>
    <s v="Appliances"/>
    <s v="Air Fryer"/>
    <n v="4"/>
    <n v="30253.8"/>
    <n v="0.05"/>
    <n v="3666.49"/>
  </r>
  <r>
    <s v="ORD-00338"/>
    <s v="2023-12-25"/>
    <x v="18"/>
    <x v="2"/>
    <s v="CUST-0496"/>
    <s v="Aditi Mehta"/>
    <x v="3"/>
    <s v="Punjab"/>
    <s v="Ludhiana"/>
    <x v="0"/>
    <s v="Chair"/>
    <s v="Study Chair"/>
    <n v="1"/>
    <n v="2620.4499999999998"/>
    <n v="0.25"/>
    <n v="165.91"/>
  </r>
  <r>
    <s v="ORD-00339"/>
    <s v="2025-12-08"/>
    <x v="26"/>
    <x v="1"/>
    <s v="CUST-0535"/>
    <s v="Ananya Sharma"/>
    <x v="1"/>
    <s v="Bihar"/>
    <s v="Patna"/>
    <x v="3"/>
    <s v="Accessories"/>
    <s v="Smart Watch"/>
    <n v="3"/>
    <n v="15336.86"/>
    <n v="0"/>
    <n v="3038.53"/>
  </r>
  <r>
    <s v="ORD-00340"/>
    <s v="2023-08-26"/>
    <x v="27"/>
    <x v="2"/>
    <s v="CUST-0592"/>
    <s v="Simran Das"/>
    <x v="3"/>
    <s v="Punjab"/>
    <s v="Ludhiana"/>
    <x v="3"/>
    <s v="Laptop"/>
    <s v="Laptop Air"/>
    <n v="1"/>
    <n v="52107"/>
    <n v="0"/>
    <n v="7522.92"/>
  </r>
  <r>
    <s v="ORD-00341"/>
    <s v="2024-10-01"/>
    <x v="28"/>
    <x v="0"/>
    <s v="CUST-0281"/>
    <s v="Priya Jain"/>
    <x v="0"/>
    <s v="Telangana"/>
    <s v="Hyderabad"/>
    <x v="0"/>
    <s v="Table"/>
    <s v="Office Desk"/>
    <n v="6"/>
    <n v="67102.53"/>
    <n v="0.25"/>
    <n v="8469.35"/>
  </r>
  <r>
    <s v="ORD-00342"/>
    <s v="2023-08-23"/>
    <x v="27"/>
    <x v="2"/>
    <s v="CUST-0176"/>
    <s v="Ishita Singh"/>
    <x v="3"/>
    <s v="Delhi"/>
    <s v="New Delhi"/>
    <x v="2"/>
    <s v="Footwear"/>
    <s v="Casual Shoes"/>
    <n v="5"/>
    <n v="14620.59"/>
    <n v="0"/>
    <n v="3560.93"/>
  </r>
  <r>
    <s v="ORD-00343"/>
    <s v="2023-05-26"/>
    <x v="20"/>
    <x v="2"/>
    <s v="CUST-0089"/>
    <s v="Shreya Yadav"/>
    <x v="1"/>
    <s v="Bihar"/>
    <s v="Bhagalpur"/>
    <x v="1"/>
    <s v="Appliances"/>
    <s v="Mixer Grinder"/>
    <n v="1"/>
    <n v="4213.33"/>
    <n v="0.1"/>
    <n v="629.55999999999995"/>
  </r>
  <r>
    <s v="ORD-00344"/>
    <s v="2025-05-23"/>
    <x v="9"/>
    <x v="1"/>
    <s v="CUST-0547"/>
    <s v="Kabir Kumar"/>
    <x v="2"/>
    <s v="Gujarat"/>
    <s v="Vadodara"/>
    <x v="1"/>
    <s v="Decor"/>
    <s v="Table Lamp"/>
    <n v="5"/>
    <n v="12251.96"/>
    <n v="0.05"/>
    <n v="3082.04"/>
  </r>
  <r>
    <s v="ORD-00345"/>
    <s v="2023-06-10"/>
    <x v="33"/>
    <x v="2"/>
    <s v="CUST-0230"/>
    <s v="Shreya Mehta"/>
    <x v="2"/>
    <s v="Gujarat"/>
    <s v="Ahmedabad"/>
    <x v="1"/>
    <s v="Appliances"/>
    <s v="Air Fryer"/>
    <n v="5"/>
    <n v="32462.14"/>
    <n v="0.2"/>
    <n v="1570.96"/>
  </r>
  <r>
    <s v="ORD-00346"/>
    <s v="2023-10-22"/>
    <x v="24"/>
    <x v="2"/>
    <s v="CUST-0067"/>
    <s v="Sneha Verma"/>
    <x v="1"/>
    <s v="Bihar"/>
    <s v="Gaya"/>
    <x v="0"/>
    <s v="Storage"/>
    <s v="Cabinet"/>
    <n v="6"/>
    <n v="51285.919999999998"/>
    <n v="0.25"/>
    <n v="5372.79"/>
  </r>
  <r>
    <s v="ORD-00347"/>
    <s v="2025-08-31"/>
    <x v="22"/>
    <x v="1"/>
    <s v="CUST-0732"/>
    <s v="Kavya Mehta"/>
    <x v="3"/>
    <s v="Punjab"/>
    <s v="Amritsar"/>
    <x v="1"/>
    <s v="Appliances"/>
    <s v="Air Fryer"/>
    <n v="6"/>
    <n v="41104.69"/>
    <n v="0.15"/>
    <n v="3711.23"/>
  </r>
  <r>
    <s v="ORD-00348"/>
    <s v="2023-08-08"/>
    <x v="27"/>
    <x v="2"/>
    <s v="CUST-0394"/>
    <s v="Neha Singh"/>
    <x v="1"/>
    <s v="West Bengal"/>
    <s v="Siliguri"/>
    <x v="1"/>
    <s v="Cookware"/>
    <s v="Pressure Cooker"/>
    <n v="7"/>
    <n v="24796.14"/>
    <n v="0"/>
    <n v="5157.79"/>
  </r>
  <r>
    <s v="ORD-00349"/>
    <s v="2023-05-16"/>
    <x v="20"/>
    <x v="2"/>
    <s v="CUST-0758"/>
    <s v="Amit Verma"/>
    <x v="1"/>
    <s v="Jharkhand"/>
    <s v="Dhanbad"/>
    <x v="1"/>
    <s v="Cookware"/>
    <s v="Pressure Cooker"/>
    <n v="6"/>
    <n v="18196.53"/>
    <n v="0.15"/>
    <n v="2673.72"/>
  </r>
  <r>
    <s v="ORD-00350"/>
    <s v="2025-09-23"/>
    <x v="2"/>
    <x v="1"/>
    <s v="CUST-0790"/>
    <s v="Amit Jain"/>
    <x v="3"/>
    <s v="Uttar Pradesh"/>
    <s v="Lucknow"/>
    <x v="3"/>
    <s v="Laptop"/>
    <s v="Laptop Pro"/>
    <n v="5"/>
    <n v="279911.02"/>
    <n v="0.1"/>
    <n v="44817.41"/>
  </r>
  <r>
    <s v="ORD-00351"/>
    <s v="2025-02-15"/>
    <x v="14"/>
    <x v="1"/>
    <s v="CUST-0151"/>
    <s v="Aditi Sharma"/>
    <x v="1"/>
    <s v="Odisha"/>
    <s v="Rourkela"/>
    <x v="3"/>
    <s v="Mobile"/>
    <s v="Smartphone A"/>
    <n v="3"/>
    <n v="47750.95"/>
    <n v="0.15"/>
    <n v="2764.84"/>
  </r>
  <r>
    <s v="ORD-00352"/>
    <s v="2023-11-02"/>
    <x v="32"/>
    <x v="2"/>
    <s v="CUST-0446"/>
    <s v="Shreya Mehta"/>
    <x v="2"/>
    <s v="Rajasthan"/>
    <s v="Udaipur"/>
    <x v="1"/>
    <s v="Appliances"/>
    <s v="Mixer Grinder"/>
    <n v="6"/>
    <n v="25830.26"/>
    <n v="0.05"/>
    <n v="3704.12"/>
  </r>
  <r>
    <s v="ORD-00353"/>
    <s v="2024-12-06"/>
    <x v="6"/>
    <x v="0"/>
    <s v="CUST-0574"/>
    <s v="Neha Singh"/>
    <x v="3"/>
    <s v="Delhi"/>
    <s v="Rohini"/>
    <x v="1"/>
    <s v="Appliances"/>
    <s v="Air Fryer"/>
    <n v="1"/>
    <n v="7904.82"/>
    <n v="0.05"/>
    <n v="911.82"/>
  </r>
  <r>
    <s v="ORD-00354"/>
    <s v="2025-01-05"/>
    <x v="29"/>
    <x v="1"/>
    <s v="CUST-0559"/>
    <s v="Amit Das"/>
    <x v="3"/>
    <s v="Punjab"/>
    <s v="Ludhiana"/>
    <x v="0"/>
    <s v="Table"/>
    <s v="Coffee Table"/>
    <n v="7"/>
    <n v="32988.910000000003"/>
    <n v="0.2"/>
    <n v="2878.6"/>
  </r>
  <r>
    <s v="ORD-00355"/>
    <s v="2024-03-08"/>
    <x v="19"/>
    <x v="0"/>
    <s v="CUST-0129"/>
    <s v="Nikita Jain"/>
    <x v="0"/>
    <s v="Kerala"/>
    <s v="Kochi"/>
    <x v="0"/>
    <s v="Storage"/>
    <s v="Wardrobe"/>
    <n v="6"/>
    <n v="98180.63"/>
    <n v="0.25"/>
    <n v="7242.86"/>
  </r>
  <r>
    <s v="ORD-00356"/>
    <s v="2023-10-03"/>
    <x v="24"/>
    <x v="2"/>
    <s v="CUST-0658"/>
    <s v="Ishita Patel"/>
    <x v="3"/>
    <s v="Delhi"/>
    <s v="Rohini"/>
    <x v="3"/>
    <s v="Mobile"/>
    <s v="Budget Phone"/>
    <n v="8"/>
    <n v="76314.13"/>
    <n v="0.2"/>
    <n v="-644.99"/>
  </r>
  <r>
    <s v="ORD-00357"/>
    <s v="2025-05-01"/>
    <x v="9"/>
    <x v="1"/>
    <s v="CUST-0435"/>
    <s v="Simran Kumar"/>
    <x v="2"/>
    <s v="Goa"/>
    <s v="Mapusa"/>
    <x v="0"/>
    <s v="Table"/>
    <s v="Coffee Table"/>
    <n v="7"/>
    <n v="36842.65"/>
    <n v="0.15"/>
    <n v="3810.1"/>
  </r>
  <r>
    <s v="ORD-00358"/>
    <s v="2023-01-16"/>
    <x v="34"/>
    <x v="2"/>
    <s v="CUST-0116"/>
    <s v="Vivaan Das"/>
    <x v="2"/>
    <s v="Gujarat"/>
    <s v="Vadodara"/>
    <x v="2"/>
    <s v="Women"/>
    <s v="Women's Jacket"/>
    <n v="6"/>
    <n v="31434.7"/>
    <n v="0"/>
    <n v="8835.15"/>
  </r>
  <r>
    <s v="ORD-00359"/>
    <s v="2025-09-13"/>
    <x v="2"/>
    <x v="1"/>
    <s v="CUST-0760"/>
    <s v="Rahul Singh"/>
    <x v="3"/>
    <s v="Haryana"/>
    <s v="Panipat"/>
    <x v="2"/>
    <s v="Women"/>
    <s v="Women's Jacket"/>
    <n v="2"/>
    <n v="8831.43"/>
    <n v="0.15"/>
    <n v="1995.39"/>
  </r>
  <r>
    <s v="ORD-00360"/>
    <s v="2023-06-09"/>
    <x v="33"/>
    <x v="2"/>
    <s v="CUST-0302"/>
    <s v="Amit Gupta"/>
    <x v="1"/>
    <s v="West Bengal"/>
    <s v="Siliguri"/>
    <x v="3"/>
    <s v="Laptop"/>
    <s v="Laptop Air"/>
    <n v="8"/>
    <n v="361867.68"/>
    <n v="0.15"/>
    <n v="34477"/>
  </r>
  <r>
    <s v="ORD-00361"/>
    <s v="2024-08-15"/>
    <x v="15"/>
    <x v="0"/>
    <s v="CUST-0673"/>
    <s v="Aditya Verma"/>
    <x v="0"/>
    <s v="Karnataka"/>
    <s v="Mangaluru"/>
    <x v="2"/>
    <s v="Footwear"/>
    <s v="Sandals"/>
    <n v="5"/>
    <n v="8103.44"/>
    <n v="0"/>
    <n v="1808.74"/>
  </r>
  <r>
    <s v="ORD-00362"/>
    <s v="2024-08-20"/>
    <x v="15"/>
    <x v="0"/>
    <s v="CUST-0282"/>
    <s v="Aditya Gupta"/>
    <x v="3"/>
    <s v="Punjab"/>
    <s v="Amritsar"/>
    <x v="3"/>
    <s v="Mobile"/>
    <s v="Budget Phone"/>
    <n v="2"/>
    <n v="18510.77"/>
    <n v="0.25"/>
    <n v="611.65"/>
  </r>
  <r>
    <s v="ORD-00363"/>
    <s v="2024-06-10"/>
    <x v="10"/>
    <x v="0"/>
    <s v="CUST-0718"/>
    <s v="Arjun Patel"/>
    <x v="3"/>
    <s v="Delhi"/>
    <s v="Rohini"/>
    <x v="0"/>
    <s v="Storage"/>
    <s v="Cabinet"/>
    <n v="3"/>
    <n v="26259.16"/>
    <n v="0.2"/>
    <n v="2134.77"/>
  </r>
  <r>
    <s v="ORD-00364"/>
    <s v="2024-04-28"/>
    <x v="16"/>
    <x v="0"/>
    <s v="CUST-0423"/>
    <s v="Rahul Kumar"/>
    <x v="2"/>
    <s v="Gujarat"/>
    <s v="Vadodara"/>
    <x v="3"/>
    <s v="Laptop"/>
    <s v="Laptop Pro"/>
    <n v="3"/>
    <n v="172942.59"/>
    <n v="0.15"/>
    <n v="23026.1"/>
  </r>
  <r>
    <s v="ORD-00365"/>
    <s v="2025-02-23"/>
    <x v="14"/>
    <x v="1"/>
    <s v="CUST-0172"/>
    <s v="Aarav Mehta"/>
    <x v="0"/>
    <s v="Kerala"/>
    <s v="Kozhikode"/>
    <x v="0"/>
    <s v="Chair"/>
    <s v="Executive Chair"/>
    <n v="6"/>
    <n v="73024.28"/>
    <n v="0"/>
    <n v="14831.51"/>
  </r>
  <r>
    <s v="ORD-00366"/>
    <s v="2025-08-08"/>
    <x v="22"/>
    <x v="1"/>
    <s v="CUST-0544"/>
    <s v="Aditi Das"/>
    <x v="2"/>
    <s v="Goa"/>
    <s v="Margao"/>
    <x v="1"/>
    <s v="Decor"/>
    <s v="Photo Frame"/>
    <n v="4"/>
    <n v="2932.85"/>
    <n v="0.1"/>
    <n v="864.34"/>
  </r>
  <r>
    <s v="ORD-00367"/>
    <s v="2025-06-09"/>
    <x v="3"/>
    <x v="1"/>
    <s v="CUST-0443"/>
    <s v="Riya Verma"/>
    <x v="3"/>
    <s v="Punjab"/>
    <s v="Amritsar"/>
    <x v="1"/>
    <s v="Decor"/>
    <s v="Table Lamp"/>
    <n v="1"/>
    <n v="2604.4299999999998"/>
    <n v="0"/>
    <n v="767.35"/>
  </r>
  <r>
    <s v="ORD-00368"/>
    <s v="2024-07-12"/>
    <x v="4"/>
    <x v="0"/>
    <s v="CUST-0603"/>
    <s v="Arjun Verma"/>
    <x v="1"/>
    <s v="Bihar"/>
    <s v="Gaya"/>
    <x v="3"/>
    <s v="Laptop"/>
    <s v="Gaming Laptop"/>
    <n v="7"/>
    <n v="550127.24"/>
    <n v="0.1"/>
    <n v="43214.02"/>
  </r>
  <r>
    <s v="ORD-00369"/>
    <s v="2024-02-04"/>
    <x v="23"/>
    <x v="0"/>
    <s v="CUST-0360"/>
    <s v="Aditi Das"/>
    <x v="1"/>
    <s v="Jharkhand"/>
    <s v="Ranchi"/>
    <x v="3"/>
    <s v="Accessories"/>
    <s v="Wireless Earbuds"/>
    <n v="2"/>
    <n v="4955.62"/>
    <n v="0"/>
    <n v="1130.68"/>
  </r>
  <r>
    <s v="ORD-00370"/>
    <s v="2024-03-25"/>
    <x v="19"/>
    <x v="0"/>
    <s v="CUST-0614"/>
    <s v="Riya Kumar"/>
    <x v="1"/>
    <s v="Bihar"/>
    <s v="Patna"/>
    <x v="3"/>
    <s v="Mobile"/>
    <s v="Budget Phone"/>
    <n v="2"/>
    <n v="25052.41"/>
    <n v="0"/>
    <n v="3207.99"/>
  </r>
  <r>
    <s v="ORD-00371"/>
    <s v="2023-09-07"/>
    <x v="35"/>
    <x v="2"/>
    <s v="CUST-0078"/>
    <s v="Aditi Patel"/>
    <x v="3"/>
    <s v="Delhi"/>
    <s v="Rohini"/>
    <x v="0"/>
    <s v="Table"/>
    <s v="Coffee Table"/>
    <n v="3"/>
    <n v="18352.18"/>
    <n v="0"/>
    <n v="3099.25"/>
  </r>
  <r>
    <s v="ORD-00372"/>
    <s v="2025-07-17"/>
    <x v="8"/>
    <x v="1"/>
    <s v="CUST-0062"/>
    <s v="Kavya Yadav"/>
    <x v="1"/>
    <s v="Odisha"/>
    <s v="Rourkela"/>
    <x v="2"/>
    <s v="Women"/>
    <s v="Women's Dress"/>
    <n v="2"/>
    <n v="5467.42"/>
    <n v="0.05"/>
    <n v="1690.19"/>
  </r>
  <r>
    <s v="ORD-00373"/>
    <s v="2024-06-12"/>
    <x v="10"/>
    <x v="0"/>
    <s v="CUST-0442"/>
    <s v="Simran Gupta"/>
    <x v="1"/>
    <s v="Jharkhand"/>
    <s v="Ranchi"/>
    <x v="3"/>
    <s v="Laptop"/>
    <s v="Laptop Pro"/>
    <n v="7"/>
    <n v="461619.48"/>
    <n v="0"/>
    <n v="83766.740000000005"/>
  </r>
  <r>
    <s v="ORD-00374"/>
    <s v="2024-03-23"/>
    <x v="19"/>
    <x v="0"/>
    <s v="CUST-0510"/>
    <s v="Simran Das"/>
    <x v="3"/>
    <s v="Uttar Pradesh"/>
    <s v="Kanpur"/>
    <x v="2"/>
    <s v="Men"/>
    <s v="Men's T-Shirt"/>
    <n v="2"/>
    <n v="2417.12"/>
    <n v="0"/>
    <n v="836.84"/>
  </r>
  <r>
    <s v="ORD-00375"/>
    <s v="2023-11-01"/>
    <x v="32"/>
    <x v="2"/>
    <s v="CUST-0503"/>
    <s v="Nikita Singh"/>
    <x v="3"/>
    <s v="Delhi"/>
    <s v="Rohini"/>
    <x v="1"/>
    <s v="Cookware"/>
    <s v="Cookware Set"/>
    <n v="6"/>
    <n v="32641.83"/>
    <n v="0.1"/>
    <n v="6903.33"/>
  </r>
  <r>
    <s v="ORD-00376"/>
    <s v="2025-09-06"/>
    <x v="2"/>
    <x v="1"/>
    <s v="CUST-0581"/>
    <s v="Rohan Gupta"/>
    <x v="2"/>
    <s v="Goa"/>
    <s v="Mapusa"/>
    <x v="3"/>
    <s v="Accessories"/>
    <s v="Wireless Earbuds"/>
    <n v="1"/>
    <n v="2352.1799999999998"/>
    <n v="0.1"/>
    <n v="380.34"/>
  </r>
  <r>
    <s v="ORD-00377"/>
    <s v="2025-01-05"/>
    <x v="29"/>
    <x v="1"/>
    <s v="CUST-0471"/>
    <s v="Kavya Mehta"/>
    <x v="1"/>
    <s v="Bihar"/>
    <s v="Gaya"/>
    <x v="3"/>
    <s v="Accessories"/>
    <s v="Smart Watch"/>
    <n v="2"/>
    <n v="9532.89"/>
    <n v="0.05"/>
    <n v="1382.27"/>
  </r>
  <r>
    <s v="ORD-00378"/>
    <s v="2024-08-16"/>
    <x v="15"/>
    <x v="0"/>
    <s v="CUST-0368"/>
    <s v="Aarav Mehta"/>
    <x v="0"/>
    <s v="Tamil Nadu"/>
    <s v="Madurai"/>
    <x v="3"/>
    <s v="Laptop"/>
    <s v="Gaming Laptop"/>
    <n v="4"/>
    <n v="329327"/>
    <n v="0.05"/>
    <n v="33647.97"/>
  </r>
  <r>
    <s v="ORD-00379"/>
    <s v="2025-09-23"/>
    <x v="2"/>
    <x v="1"/>
    <s v="CUST-0065"/>
    <s v="Aarav Verma"/>
    <x v="3"/>
    <s v="Uttar Pradesh"/>
    <s v="Kanpur"/>
    <x v="0"/>
    <s v="Chair"/>
    <s v="Office Chair"/>
    <n v="4"/>
    <n v="26571.32"/>
    <n v="0"/>
    <n v="5302.82"/>
  </r>
  <r>
    <s v="ORD-00380"/>
    <s v="2024-09-22"/>
    <x v="13"/>
    <x v="0"/>
    <s v="CUST-0670"/>
    <s v="Pooja Patel"/>
    <x v="2"/>
    <s v="Goa"/>
    <s v="Panaji"/>
    <x v="3"/>
    <s v="Laptop"/>
    <s v="Laptop Pro"/>
    <n v="6"/>
    <n v="298964.59999999998"/>
    <n v="0.25"/>
    <n v="21678.52"/>
  </r>
  <r>
    <s v="ORD-00381"/>
    <s v="2025-12-07"/>
    <x v="26"/>
    <x v="1"/>
    <s v="CUST-0047"/>
    <s v="Sneha Kumar"/>
    <x v="2"/>
    <s v="Gujarat"/>
    <s v="Vadodara"/>
    <x v="0"/>
    <s v="Chair"/>
    <s v="Office Chair"/>
    <n v="3"/>
    <n v="17819.97"/>
    <n v="0.1"/>
    <n v="3015.25"/>
  </r>
  <r>
    <s v="ORD-00382"/>
    <s v="2024-05-12"/>
    <x v="0"/>
    <x v="0"/>
    <s v="CUST-0109"/>
    <s v="Nikita Kumar"/>
    <x v="0"/>
    <s v="Karnataka"/>
    <s v="Bengaluru"/>
    <x v="3"/>
    <s v="Laptop"/>
    <s v="Laptop Pro"/>
    <n v="8"/>
    <n v="427444.47"/>
    <n v="0.15"/>
    <n v="48660.6"/>
  </r>
  <r>
    <s v="ORD-00383"/>
    <s v="2023-08-22"/>
    <x v="27"/>
    <x v="2"/>
    <s v="CUST-0330"/>
    <s v="Riya Gupta"/>
    <x v="2"/>
    <s v="Gujarat"/>
    <s v="Ahmedabad"/>
    <x v="0"/>
    <s v="Table"/>
    <s v="Office Desk"/>
    <n v="7"/>
    <n v="95967.5"/>
    <n v="0.05"/>
    <n v="17802.46"/>
  </r>
  <r>
    <s v="ORD-00384"/>
    <s v="2024-03-12"/>
    <x v="19"/>
    <x v="0"/>
    <s v="CUST-0450"/>
    <s v="Sneha Yadav"/>
    <x v="3"/>
    <s v="Haryana"/>
    <s v="Faridabad"/>
    <x v="3"/>
    <s v="Mobile"/>
    <s v="Smartphone B"/>
    <n v="3"/>
    <n v="55772.74"/>
    <n v="0.25"/>
    <n v="1571.01"/>
  </r>
  <r>
    <s v="ORD-00385"/>
    <s v="2024-05-13"/>
    <x v="0"/>
    <x v="0"/>
    <s v="CUST-0668"/>
    <s v="Kavya Das"/>
    <x v="3"/>
    <s v="Haryana"/>
    <s v="Gurgaon"/>
    <x v="1"/>
    <s v="Appliances"/>
    <s v="Mixer Grinder"/>
    <n v="8"/>
    <n v="34222.86"/>
    <n v="0"/>
    <n v="5653.93"/>
  </r>
  <r>
    <s v="ORD-00386"/>
    <s v="2024-08-04"/>
    <x v="15"/>
    <x v="0"/>
    <s v="CUST-0709"/>
    <s v="Aditi Verma"/>
    <x v="2"/>
    <s v="Goa"/>
    <s v="Mapusa"/>
    <x v="0"/>
    <s v="Chair"/>
    <s v="Office Chair"/>
    <n v="5"/>
    <n v="27488.03"/>
    <n v="0.15"/>
    <n v="3807.15"/>
  </r>
  <r>
    <s v="ORD-00387"/>
    <s v="2023-03-19"/>
    <x v="11"/>
    <x v="2"/>
    <s v="CUST-0543"/>
    <s v="Rohan Verma"/>
    <x v="0"/>
    <s v="Kerala"/>
    <s v="Kozhikode"/>
    <x v="3"/>
    <s v="Accessories"/>
    <s v="Bluetooth Speaker"/>
    <n v="6"/>
    <n v="17963.64"/>
    <n v="0.1"/>
    <n v="2746.79"/>
  </r>
  <r>
    <s v="ORD-00388"/>
    <s v="2023-07-15"/>
    <x v="25"/>
    <x v="2"/>
    <s v="CUST-0486"/>
    <s v="Pooja Verma"/>
    <x v="1"/>
    <s v="Jharkhand"/>
    <s v="Ranchi"/>
    <x v="0"/>
    <s v="Table"/>
    <s v="Study Table"/>
    <n v="4"/>
    <n v="30889.84"/>
    <n v="0"/>
    <n v="6419.09"/>
  </r>
  <r>
    <s v="ORD-00389"/>
    <s v="2025-10-15"/>
    <x v="31"/>
    <x v="1"/>
    <s v="CUST-0777"/>
    <s v="Aditya Verma"/>
    <x v="0"/>
    <s v="Tamil Nadu"/>
    <s v="Madurai"/>
    <x v="3"/>
    <s v="Mobile"/>
    <s v="Budget Phone"/>
    <n v="6"/>
    <n v="66413.59"/>
    <n v="0.05"/>
    <n v="6964.56"/>
  </r>
  <r>
    <s v="ORD-00390"/>
    <s v="2025-07-17"/>
    <x v="8"/>
    <x v="1"/>
    <s v="CUST-0241"/>
    <s v="Rohan Yadav"/>
    <x v="3"/>
    <s v="Delhi"/>
    <s v="Rohini"/>
    <x v="3"/>
    <s v="Accessories"/>
    <s v="Wireless Earbuds"/>
    <n v="3"/>
    <n v="5360.1"/>
    <n v="0.25"/>
    <n v="519.45000000000005"/>
  </r>
  <r>
    <s v="ORD-00391"/>
    <s v="2025-06-29"/>
    <x v="3"/>
    <x v="1"/>
    <s v="CUST-0385"/>
    <s v="Arjun Kumar"/>
    <x v="1"/>
    <s v="Odisha"/>
    <s v="Bhubaneswar"/>
    <x v="2"/>
    <s v="Men"/>
    <s v="Men's T-Shirt"/>
    <n v="6"/>
    <n v="6910.61"/>
    <n v="0"/>
    <n v="2597.64"/>
  </r>
  <r>
    <s v="ORD-00392"/>
    <s v="2024-03-27"/>
    <x v="19"/>
    <x v="0"/>
    <s v="CUST-0140"/>
    <s v="Vivaan Patel"/>
    <x v="3"/>
    <s v="Uttar Pradesh"/>
    <s v="Kanpur"/>
    <x v="1"/>
    <s v="Appliances"/>
    <s v="Air Fryer"/>
    <n v="3"/>
    <n v="25026.93"/>
    <n v="0"/>
    <n v="3914.08"/>
  </r>
  <r>
    <s v="ORD-00393"/>
    <s v="2025-07-26"/>
    <x v="8"/>
    <x v="1"/>
    <s v="CUST-0477"/>
    <s v="Riya Sharma"/>
    <x v="0"/>
    <s v="Telangana"/>
    <s v="Warangal"/>
    <x v="0"/>
    <s v="Table"/>
    <s v="Study Table"/>
    <n v="1"/>
    <n v="6041.2"/>
    <n v="0.2"/>
    <n v="654.91999999999996"/>
  </r>
  <r>
    <s v="ORD-00394"/>
    <s v="2025-07-28"/>
    <x v="8"/>
    <x v="1"/>
    <s v="CUST-0592"/>
    <s v="Simran Das"/>
    <x v="2"/>
    <s v="Gujarat"/>
    <s v="Surat"/>
    <x v="0"/>
    <s v="Table"/>
    <s v="Coffee Table"/>
    <n v="3"/>
    <n v="13897.66"/>
    <n v="0.25"/>
    <n v="183.67"/>
  </r>
  <r>
    <s v="ORD-00395"/>
    <s v="2024-04-15"/>
    <x v="16"/>
    <x v="0"/>
    <s v="CUST-0253"/>
    <s v="Aditi Patel"/>
    <x v="3"/>
    <s v="Uttar Pradesh"/>
    <s v="Kanpur"/>
    <x v="1"/>
    <s v="Appliances"/>
    <s v="Electric Kettle"/>
    <n v="8"/>
    <n v="10759.78"/>
    <n v="0.25"/>
    <n v="1442.82"/>
  </r>
  <r>
    <s v="ORD-00396"/>
    <s v="2024-05-22"/>
    <x v="0"/>
    <x v="0"/>
    <s v="CUST-0788"/>
    <s v="Aditya Mehta"/>
    <x v="1"/>
    <s v="Odisha"/>
    <s v="Rourkela"/>
    <x v="0"/>
    <s v="Storage"/>
    <s v="Bookshelf"/>
    <n v="1"/>
    <n v="8488.9500000000007"/>
    <n v="0.1"/>
    <n v="1294.54"/>
  </r>
  <r>
    <s v="ORD-00397"/>
    <s v="2025-10-29"/>
    <x v="31"/>
    <x v="1"/>
    <s v="CUST-0710"/>
    <s v="Vivaan Singh"/>
    <x v="3"/>
    <s v="Uttar Pradesh"/>
    <s v="Kanpur"/>
    <x v="1"/>
    <s v="Cookware"/>
    <s v="Pressure Cooker"/>
    <n v="2"/>
    <n v="6297.03"/>
    <n v="0.1"/>
    <n v="1069.6099999999999"/>
  </r>
  <r>
    <s v="ORD-00398"/>
    <s v="2025-04-12"/>
    <x v="30"/>
    <x v="1"/>
    <s v="CUST-0585"/>
    <s v="Kabir Kumar"/>
    <x v="0"/>
    <s v="Tamil Nadu"/>
    <s v="Coimbatore"/>
    <x v="2"/>
    <s v="Men"/>
    <s v="Men's Jacket"/>
    <n v="2"/>
    <n v="8981.7999999999993"/>
    <n v="0"/>
    <n v="2617.16"/>
  </r>
  <r>
    <s v="ORD-00399"/>
    <s v="2023-02-19"/>
    <x v="7"/>
    <x v="2"/>
    <s v="CUST-0708"/>
    <s v="Sneha Yadav"/>
    <x v="2"/>
    <s v="Goa"/>
    <s v="Panaji"/>
    <x v="1"/>
    <s v="Appliances"/>
    <s v="Air Fryer"/>
    <n v="8"/>
    <n v="51883.02"/>
    <n v="0.2"/>
    <n v="1952.6"/>
  </r>
  <r>
    <s v="ORD-00400"/>
    <s v="2024-11-12"/>
    <x v="1"/>
    <x v="0"/>
    <s v="CUST-0057"/>
    <s v="Nikita Verma"/>
    <x v="3"/>
    <s v="Punjab"/>
    <s v="Amritsar"/>
    <x v="2"/>
    <s v="Footwear"/>
    <s v="Sandals"/>
    <n v="4"/>
    <n v="4888.6400000000003"/>
    <n v="0.25"/>
    <n v="451.31"/>
  </r>
  <r>
    <s v="ORD-00401"/>
    <s v="2025-11-20"/>
    <x v="5"/>
    <x v="1"/>
    <s v="CUST-0575"/>
    <s v="Aditya Gupta"/>
    <x v="1"/>
    <s v="West Bengal"/>
    <s v="Kolkata"/>
    <x v="1"/>
    <s v="Cookware"/>
    <s v="Non-Stick Pan"/>
    <n v="1"/>
    <n v="2062.08"/>
    <n v="0.05"/>
    <n v="417.59"/>
  </r>
  <r>
    <s v="ORD-00402"/>
    <s v="2024-02-24"/>
    <x v="23"/>
    <x v="0"/>
    <s v="CUST-0274"/>
    <s v="Aditi Mehta"/>
    <x v="0"/>
    <s v="Telangana"/>
    <s v="Hyderabad"/>
    <x v="3"/>
    <s v="Accessories"/>
    <s v="Bluetooth Speaker"/>
    <n v="4"/>
    <n v="10757.27"/>
    <n v="0.25"/>
    <n v="1200.19"/>
  </r>
  <r>
    <s v="ORD-00403"/>
    <s v="2025-10-28"/>
    <x v="31"/>
    <x v="1"/>
    <s v="CUST-0545"/>
    <s v="Aditi Kumar"/>
    <x v="2"/>
    <s v="Rajasthan"/>
    <s v="Jaipur"/>
    <x v="3"/>
    <s v="Laptop"/>
    <s v="Laptop Air"/>
    <n v="8"/>
    <n v="374454.29"/>
    <n v="0.1"/>
    <n v="34176.33"/>
  </r>
  <r>
    <s v="ORD-00404"/>
    <s v="2025-12-27"/>
    <x v="26"/>
    <x v="1"/>
    <s v="CUST-0184"/>
    <s v="Vivaan Sharma"/>
    <x v="1"/>
    <s v="Odisha"/>
    <s v="Rourkela"/>
    <x v="2"/>
    <s v="Footwear"/>
    <s v="Sandals"/>
    <n v="2"/>
    <n v="3325.41"/>
    <n v="0"/>
    <n v="670.16"/>
  </r>
  <r>
    <s v="ORD-00405"/>
    <s v="2024-08-13"/>
    <x v="15"/>
    <x v="0"/>
    <s v="CUST-0024"/>
    <s v="Arjun Das"/>
    <x v="3"/>
    <s v="Delhi"/>
    <s v="New Delhi"/>
    <x v="2"/>
    <s v="Men"/>
    <s v="Men's Jacket"/>
    <n v="3"/>
    <n v="11725.36"/>
    <n v="0.1"/>
    <n v="3155.86"/>
  </r>
  <r>
    <s v="ORD-00406"/>
    <s v="2024-08-23"/>
    <x v="15"/>
    <x v="0"/>
    <s v="CUST-0533"/>
    <s v="Arjun Verma"/>
    <x v="2"/>
    <s v="Gujarat"/>
    <s v="Surat"/>
    <x v="2"/>
    <s v="Women"/>
    <s v="Women's Top"/>
    <n v="1"/>
    <n v="1380.69"/>
    <n v="0.05"/>
    <n v="420.28"/>
  </r>
  <r>
    <s v="ORD-00407"/>
    <s v="2024-11-18"/>
    <x v="1"/>
    <x v="0"/>
    <s v="CUST-0176"/>
    <s v="Ishita Singh"/>
    <x v="2"/>
    <s v="Rajasthan"/>
    <s v="Jodhpur"/>
    <x v="2"/>
    <s v="Women"/>
    <s v="Women's Jacket"/>
    <n v="8"/>
    <n v="35294.699999999997"/>
    <n v="0.1"/>
    <n v="8950.5400000000009"/>
  </r>
  <r>
    <s v="ORD-00408"/>
    <s v="2024-06-16"/>
    <x v="10"/>
    <x v="0"/>
    <s v="CUST-0729"/>
    <s v="Arjun Sharma"/>
    <x v="0"/>
    <s v="Kerala"/>
    <s v="Thiruvananthapuram"/>
    <x v="2"/>
    <s v="Men"/>
    <s v="Men's T-Shirt"/>
    <n v="6"/>
    <n v="6809.85"/>
    <n v="0.05"/>
    <n v="2468.6999999999998"/>
  </r>
  <r>
    <s v="ORD-00409"/>
    <s v="2024-08-07"/>
    <x v="15"/>
    <x v="0"/>
    <s v="CUST-0379"/>
    <s v="Ishita Mehta"/>
    <x v="0"/>
    <s v="Tamil Nadu"/>
    <s v="Madurai"/>
    <x v="0"/>
    <s v="Chair"/>
    <s v="Office Chair"/>
    <n v="2"/>
    <n v="13641.9"/>
    <n v="0"/>
    <n v="2696.12"/>
  </r>
  <r>
    <s v="ORD-00410"/>
    <s v="2024-01-13"/>
    <x v="17"/>
    <x v="0"/>
    <s v="CUST-0026"/>
    <s v="Ananya Yadav"/>
    <x v="0"/>
    <s v="Karnataka"/>
    <s v="Mangaluru"/>
    <x v="2"/>
    <s v="Women"/>
    <s v="Women's Dress"/>
    <n v="6"/>
    <n v="15180.28"/>
    <n v="0.1"/>
    <n v="4497.2"/>
  </r>
  <r>
    <s v="ORD-00411"/>
    <s v="2025-04-08"/>
    <x v="30"/>
    <x v="1"/>
    <s v="CUST-0773"/>
    <s v="Aditya Gupta"/>
    <x v="2"/>
    <s v="Gujarat"/>
    <s v="Surat"/>
    <x v="2"/>
    <s v="Men"/>
    <s v="Men's T-Shirt"/>
    <n v="6"/>
    <n v="5878.34"/>
    <n v="0.2"/>
    <n v="1475.88"/>
  </r>
  <r>
    <s v="ORD-00412"/>
    <s v="2023-10-29"/>
    <x v="24"/>
    <x v="2"/>
    <s v="CUST-0633"/>
    <s v="Rohan Verma"/>
    <x v="2"/>
    <s v="Rajasthan"/>
    <s v="Jodhpur"/>
    <x v="3"/>
    <s v="Accessories"/>
    <s v="Bluetooth Speaker"/>
    <n v="1"/>
    <n v="3562.3"/>
    <n v="0"/>
    <n v="644.75"/>
  </r>
  <r>
    <s v="ORD-00413"/>
    <s v="2024-03-27"/>
    <x v="19"/>
    <x v="0"/>
    <s v="CUST-0201"/>
    <s v="Kabir Kumar"/>
    <x v="2"/>
    <s v="Rajasthan"/>
    <s v="Jaipur"/>
    <x v="2"/>
    <s v="Men"/>
    <s v="Men's Jacket"/>
    <n v="4"/>
    <n v="15340.44"/>
    <n v="0.15"/>
    <n v="3161.25"/>
  </r>
  <r>
    <s v="ORD-00414"/>
    <s v="2023-02-16"/>
    <x v="7"/>
    <x v="2"/>
    <s v="CUST-0683"/>
    <s v="Aditi Gupta"/>
    <x v="3"/>
    <s v="Uttar Pradesh"/>
    <s v="Kanpur"/>
    <x v="3"/>
    <s v="Accessories"/>
    <s v="Bluetooth Speaker"/>
    <n v="4"/>
    <n v="12370.37"/>
    <n v="0.1"/>
    <n v="2030.84"/>
  </r>
  <r>
    <s v="ORD-00415"/>
    <s v="2025-01-09"/>
    <x v="29"/>
    <x v="1"/>
    <s v="CUST-0575"/>
    <s v="Aditya Gupta"/>
    <x v="2"/>
    <s v="Gujarat"/>
    <s v="Vadodara"/>
    <x v="1"/>
    <s v="Cookware"/>
    <s v="Non-Stick Pan"/>
    <n v="6"/>
    <n v="12915.74"/>
    <n v="0"/>
    <n v="3112.84"/>
  </r>
  <r>
    <s v="ORD-00416"/>
    <s v="2023-06-29"/>
    <x v="33"/>
    <x v="2"/>
    <s v="CUST-0425"/>
    <s v="Rohan Kumar"/>
    <x v="0"/>
    <s v="Kerala"/>
    <s v="Kozhikode"/>
    <x v="1"/>
    <s v="Cookware"/>
    <s v="Non-Stick Pan"/>
    <n v="3"/>
    <n v="5062.8599999999997"/>
    <n v="0.25"/>
    <n v="358.57"/>
  </r>
  <r>
    <s v="ORD-00417"/>
    <s v="2023-10-13"/>
    <x v="24"/>
    <x v="2"/>
    <s v="CUST-0007"/>
    <s v="Aarav Verma"/>
    <x v="3"/>
    <s v="Haryana"/>
    <s v="Gurgaon"/>
    <x v="2"/>
    <s v="Women"/>
    <s v="Women's Jacket"/>
    <n v="6"/>
    <n v="31299.46"/>
    <n v="0"/>
    <n v="8240.89"/>
  </r>
  <r>
    <s v="ORD-00418"/>
    <s v="2025-04-18"/>
    <x v="30"/>
    <x v="1"/>
    <s v="CUST-0044"/>
    <s v="Sneha Das"/>
    <x v="1"/>
    <s v="Odisha"/>
    <s v="Bhubaneswar"/>
    <x v="1"/>
    <s v="Decor"/>
    <s v="Photo Frame"/>
    <n v="3"/>
    <n v="2324.64"/>
    <n v="0"/>
    <n v="822.39"/>
  </r>
  <r>
    <s v="ORD-00419"/>
    <s v="2024-09-10"/>
    <x v="13"/>
    <x v="0"/>
    <s v="CUST-0484"/>
    <s v="Ananya Mehta"/>
    <x v="1"/>
    <s v="Odisha"/>
    <s v="Rourkela"/>
    <x v="1"/>
    <s v="Appliances"/>
    <s v="Mixer Grinder"/>
    <n v="1"/>
    <n v="4393.2"/>
    <n v="0"/>
    <n v="843.64"/>
  </r>
  <r>
    <s v="ORD-00420"/>
    <s v="2023-09-12"/>
    <x v="35"/>
    <x v="2"/>
    <s v="CUST-0069"/>
    <s v="Rohan Jain"/>
    <x v="1"/>
    <s v="Odisha"/>
    <s v="Bhubaneswar"/>
    <x v="1"/>
    <s v="Decor"/>
    <s v="Photo Frame"/>
    <n v="4"/>
    <n v="3078.19"/>
    <n v="0"/>
    <n v="1183.8800000000001"/>
  </r>
  <r>
    <s v="ORD-00421"/>
    <s v="2025-01-10"/>
    <x v="29"/>
    <x v="1"/>
    <s v="CUST-0596"/>
    <s v="Ishita Patel"/>
    <x v="2"/>
    <s v="Goa"/>
    <s v="Margao"/>
    <x v="1"/>
    <s v="Decor"/>
    <s v="Wall Clock"/>
    <n v="6"/>
    <n v="7828.21"/>
    <n v="0.15"/>
    <n v="1948.23"/>
  </r>
  <r>
    <s v="ORD-00422"/>
    <s v="2023-04-30"/>
    <x v="12"/>
    <x v="2"/>
    <s v="CUST-0050"/>
    <s v="Priya Singh"/>
    <x v="0"/>
    <s v="Telangana"/>
    <s v="Warangal"/>
    <x v="0"/>
    <s v="Table"/>
    <s v="Study Table"/>
    <n v="1"/>
    <n v="7026.08"/>
    <n v="0.05"/>
    <n v="1263.1099999999999"/>
  </r>
  <r>
    <s v="ORD-00423"/>
    <s v="2024-08-16"/>
    <x v="15"/>
    <x v="0"/>
    <s v="CUST-0702"/>
    <s v="Kabir Sharma"/>
    <x v="1"/>
    <s v="West Bengal"/>
    <s v="Durgapur"/>
    <x v="0"/>
    <s v="Storage"/>
    <s v="Bookshelf"/>
    <n v="2"/>
    <n v="15686.52"/>
    <n v="0.15"/>
    <n v="1851.98"/>
  </r>
  <r>
    <s v="ORD-00424"/>
    <s v="2024-09-08"/>
    <x v="13"/>
    <x v="0"/>
    <s v="CUST-0167"/>
    <s v="Aditya Kumar"/>
    <x v="1"/>
    <s v="Bihar"/>
    <s v="Patna"/>
    <x v="2"/>
    <s v="Men"/>
    <s v="Men's T-Shirt"/>
    <n v="3"/>
    <n v="2993.11"/>
    <n v="0.15"/>
    <n v="781.48"/>
  </r>
  <r>
    <s v="ORD-00425"/>
    <s v="2023-07-29"/>
    <x v="25"/>
    <x v="2"/>
    <s v="CUST-0018"/>
    <s v="Sneha Verma"/>
    <x v="0"/>
    <s v="Tamil Nadu"/>
    <s v="Madurai"/>
    <x v="0"/>
    <s v="Chair"/>
    <s v="Executive Chair"/>
    <n v="2"/>
    <n v="21514.66"/>
    <n v="0.1"/>
    <n v="4392.95"/>
  </r>
  <r>
    <s v="ORD-00426"/>
    <s v="2025-09-09"/>
    <x v="2"/>
    <x v="1"/>
    <s v="CUST-0228"/>
    <s v="Priya Sharma"/>
    <x v="1"/>
    <s v="Bihar"/>
    <s v="Bhagalpur"/>
    <x v="2"/>
    <s v="Men"/>
    <s v="Men's Jeans"/>
    <n v="6"/>
    <n v="13477.06"/>
    <n v="0"/>
    <n v="4583.99"/>
  </r>
  <r>
    <s v="ORD-00427"/>
    <s v="2023-09-21"/>
    <x v="35"/>
    <x v="2"/>
    <s v="CUST-0794"/>
    <s v="Neha Gupta"/>
    <x v="0"/>
    <s v="Tamil Nadu"/>
    <s v="Coimbatore"/>
    <x v="0"/>
    <s v="Chair"/>
    <s v="Office Chair"/>
    <n v="2"/>
    <n v="11923.26"/>
    <n v="0.1"/>
    <n v="1568.01"/>
  </r>
  <r>
    <s v="ORD-00428"/>
    <s v="2025-09-18"/>
    <x v="2"/>
    <x v="1"/>
    <s v="CUST-0684"/>
    <s v="Neha Verma"/>
    <x v="2"/>
    <s v="Maharashtra"/>
    <s v="Mumbai"/>
    <x v="3"/>
    <s v="Mobile"/>
    <s v="Budget Phone"/>
    <n v="1"/>
    <n v="10388.44"/>
    <n v="0.1"/>
    <n v="805.27"/>
  </r>
  <r>
    <s v="ORD-00429"/>
    <s v="2023-01-22"/>
    <x v="34"/>
    <x v="2"/>
    <s v="CUST-0285"/>
    <s v="Ishita Verma"/>
    <x v="3"/>
    <s v="Delhi"/>
    <s v="Rohini"/>
    <x v="0"/>
    <s v="Storage"/>
    <s v="Bookshelf"/>
    <n v="3"/>
    <n v="21279.31"/>
    <n v="0.2"/>
    <n v="2792.43"/>
  </r>
  <r>
    <s v="ORD-00430"/>
    <s v="2024-12-13"/>
    <x v="6"/>
    <x v="0"/>
    <s v="CUST-0733"/>
    <s v="Amit Mehta"/>
    <x v="1"/>
    <s v="Jharkhand"/>
    <s v="Dhanbad"/>
    <x v="0"/>
    <s v="Storage"/>
    <s v="Cabinet"/>
    <n v="2"/>
    <n v="22703.09"/>
    <n v="0"/>
    <n v="4566.8100000000004"/>
  </r>
  <r>
    <s v="ORD-00431"/>
    <s v="2024-01-28"/>
    <x v="17"/>
    <x v="0"/>
    <s v="CUST-0190"/>
    <s v="Aditya Singh"/>
    <x v="1"/>
    <s v="Jharkhand"/>
    <s v="Dhanbad"/>
    <x v="3"/>
    <s v="Accessories"/>
    <s v="Wireless Earbuds"/>
    <n v="4"/>
    <n v="8798.6"/>
    <n v="0.15"/>
    <n v="1408.83"/>
  </r>
  <r>
    <s v="ORD-00432"/>
    <s v="2025-06-19"/>
    <x v="3"/>
    <x v="1"/>
    <s v="CUST-0113"/>
    <s v="Neha Das"/>
    <x v="3"/>
    <s v="Haryana"/>
    <s v="Faridabad"/>
    <x v="1"/>
    <s v="Cookware"/>
    <s v="Cookware Set"/>
    <n v="4"/>
    <n v="20763.75"/>
    <n v="0.1"/>
    <n v="3371.94"/>
  </r>
  <r>
    <s v="ORD-00433"/>
    <s v="2025-11-30"/>
    <x v="5"/>
    <x v="1"/>
    <s v="CUST-0615"/>
    <s v="Neha Verma"/>
    <x v="0"/>
    <s v="Kerala"/>
    <s v="Thiruvananthapuram"/>
    <x v="2"/>
    <s v="Footwear"/>
    <s v="Sandals"/>
    <n v="1"/>
    <n v="1572.5"/>
    <n v="0"/>
    <n v="330.98"/>
  </r>
  <r>
    <s v="ORD-00434"/>
    <s v="2024-09-30"/>
    <x v="13"/>
    <x v="0"/>
    <s v="CUST-0696"/>
    <s v="Aarav Singh"/>
    <x v="2"/>
    <s v="Gujarat"/>
    <s v="Vadodara"/>
    <x v="1"/>
    <s v="Cookware"/>
    <s v="Non-Stick Pan"/>
    <n v="4"/>
    <n v="6315.94"/>
    <n v="0.25"/>
    <n v="461.3"/>
  </r>
  <r>
    <s v="ORD-00435"/>
    <s v="2025-01-22"/>
    <x v="29"/>
    <x v="1"/>
    <s v="CUST-0405"/>
    <s v="Vivaan Gupta"/>
    <x v="0"/>
    <s v="Karnataka"/>
    <s v="Mangaluru"/>
    <x v="1"/>
    <s v="Decor"/>
    <s v="Wall Clock"/>
    <n v="7"/>
    <n v="9471.42"/>
    <n v="0.1"/>
    <n v="2169.5"/>
  </r>
  <r>
    <s v="ORD-00436"/>
    <s v="2025-03-31"/>
    <x v="21"/>
    <x v="1"/>
    <s v="CUST-0435"/>
    <s v="Simran Kumar"/>
    <x v="3"/>
    <s v="Haryana"/>
    <s v="Gurgaon"/>
    <x v="2"/>
    <s v="Men"/>
    <s v="Men's Jeans"/>
    <n v="4"/>
    <n v="7737.33"/>
    <n v="0.15"/>
    <n v="1891.36"/>
  </r>
  <r>
    <s v="ORD-00437"/>
    <s v="2025-10-19"/>
    <x v="31"/>
    <x v="1"/>
    <s v="CUST-0126"/>
    <s v="Ishita Sharma"/>
    <x v="1"/>
    <s v="Bihar"/>
    <s v="Bhagalpur"/>
    <x v="1"/>
    <s v="Cookware"/>
    <s v="Non-Stick Pan"/>
    <n v="7"/>
    <n v="13875.82"/>
    <n v="0.1"/>
    <n v="2600.1799999999998"/>
  </r>
  <r>
    <s v="ORD-00438"/>
    <s v="2024-05-28"/>
    <x v="0"/>
    <x v="0"/>
    <s v="CUST-0392"/>
    <s v="Arjun Kumar"/>
    <x v="2"/>
    <s v="Goa"/>
    <s v="Panaji"/>
    <x v="0"/>
    <s v="Chair"/>
    <s v="Office Chair"/>
    <n v="1"/>
    <n v="4664.51"/>
    <n v="0.25"/>
    <n v="355.76"/>
  </r>
  <r>
    <s v="ORD-00439"/>
    <s v="2024-10-31"/>
    <x v="28"/>
    <x v="0"/>
    <s v="CUST-0517"/>
    <s v="Simran Patel"/>
    <x v="0"/>
    <s v="Telangana"/>
    <s v="Nizamabad"/>
    <x v="3"/>
    <s v="Mobile"/>
    <s v="Budget Phone"/>
    <n v="8"/>
    <n v="71755.360000000001"/>
    <n v="0.25"/>
    <n v="2018.61"/>
  </r>
  <r>
    <s v="ORD-00440"/>
    <s v="2024-06-19"/>
    <x v="10"/>
    <x v="0"/>
    <s v="CUST-0182"/>
    <s v="Vivaan Verma"/>
    <x v="1"/>
    <s v="West Bengal"/>
    <s v="Kolkata"/>
    <x v="1"/>
    <s v="Appliances"/>
    <s v="Air Fryer"/>
    <n v="8"/>
    <n v="62945.48"/>
    <n v="0.05"/>
    <n v="7917.39"/>
  </r>
  <r>
    <s v="ORD-00441"/>
    <s v="2024-09-12"/>
    <x v="13"/>
    <x v="0"/>
    <s v="CUST-0568"/>
    <s v="Neha Kumar"/>
    <x v="0"/>
    <s v="Kerala"/>
    <s v="Thiruvananthapuram"/>
    <x v="0"/>
    <s v="Table"/>
    <s v="Coffee Table"/>
    <n v="7"/>
    <n v="38797.96"/>
    <n v="0.1"/>
    <n v="4733.93"/>
  </r>
  <r>
    <s v="ORD-00442"/>
    <s v="2025-08-20"/>
    <x v="22"/>
    <x v="1"/>
    <s v="CUST-0292"/>
    <s v="Pooja Sharma"/>
    <x v="2"/>
    <s v="Gujarat"/>
    <s v="Vadodara"/>
    <x v="3"/>
    <s v="Laptop"/>
    <s v="Laptop Air"/>
    <n v="8"/>
    <n v="370249.99"/>
    <n v="0.15"/>
    <n v="27124.82"/>
  </r>
  <r>
    <s v="ORD-00443"/>
    <s v="2024-10-18"/>
    <x v="28"/>
    <x v="0"/>
    <s v="CUST-0350"/>
    <s v="Kabir Das"/>
    <x v="3"/>
    <s v="Delhi"/>
    <s v="Rohini"/>
    <x v="3"/>
    <s v="Mobile"/>
    <s v="Smartphone B"/>
    <n v="6"/>
    <n v="115223.14"/>
    <n v="0.25"/>
    <n v="11779.34"/>
  </r>
  <r>
    <s v="ORD-00444"/>
    <s v="2025-02-18"/>
    <x v="14"/>
    <x v="1"/>
    <s v="CUST-0087"/>
    <s v="Nikita Mehta"/>
    <x v="3"/>
    <s v="Uttar Pradesh"/>
    <s v="Lucknow"/>
    <x v="2"/>
    <s v="Women"/>
    <s v="Women's Top"/>
    <n v="1"/>
    <n v="1169.31"/>
    <n v="0.2"/>
    <n v="260.22000000000003"/>
  </r>
  <r>
    <s v="ORD-00445"/>
    <s v="2023-05-15"/>
    <x v="20"/>
    <x v="2"/>
    <s v="CUST-0432"/>
    <s v="Ananya Gupta"/>
    <x v="1"/>
    <s v="West Bengal"/>
    <s v="Siliguri"/>
    <x v="0"/>
    <s v="Chair"/>
    <s v="Executive Chair"/>
    <n v="6"/>
    <n v="71718.55"/>
    <n v="0"/>
    <n v="15992.82"/>
  </r>
  <r>
    <s v="ORD-00446"/>
    <s v="2024-06-30"/>
    <x v="10"/>
    <x v="0"/>
    <s v="CUST-0692"/>
    <s v="Pooja Mehta"/>
    <x v="3"/>
    <s v="Uttar Pradesh"/>
    <s v="Kanpur"/>
    <x v="3"/>
    <s v="Laptop"/>
    <s v="Laptop Air"/>
    <n v="7"/>
    <n v="348308.39"/>
    <n v="0.05"/>
    <n v="38881.03"/>
  </r>
  <r>
    <s v="ORD-00447"/>
    <s v="2024-02-26"/>
    <x v="23"/>
    <x v="0"/>
    <s v="CUST-0078"/>
    <s v="Aditi Patel"/>
    <x v="1"/>
    <s v="Odisha"/>
    <s v="Rourkela"/>
    <x v="2"/>
    <s v="Men"/>
    <s v="Men's Jacket"/>
    <n v="5"/>
    <n v="22378.400000000001"/>
    <n v="0.05"/>
    <n v="6055.63"/>
  </r>
  <r>
    <s v="ORD-00448"/>
    <s v="2024-03-14"/>
    <x v="19"/>
    <x v="0"/>
    <s v="CUST-0098"/>
    <s v="Simran Mehta"/>
    <x v="1"/>
    <s v="Bihar"/>
    <s v="Patna"/>
    <x v="2"/>
    <s v="Footwear"/>
    <s v="Casual Shoes"/>
    <n v="4"/>
    <n v="9751.23"/>
    <n v="0.15"/>
    <n v="2053.0500000000002"/>
  </r>
  <r>
    <s v="ORD-00449"/>
    <s v="2024-11-20"/>
    <x v="1"/>
    <x v="0"/>
    <s v="CUST-0308"/>
    <s v="Ishita Sharma"/>
    <x v="1"/>
    <s v="West Bengal"/>
    <s v="Durgapur"/>
    <x v="1"/>
    <s v="Cookware"/>
    <s v="Cookware Set"/>
    <n v="6"/>
    <n v="25856.99"/>
    <n v="0.25"/>
    <n v="2461.96"/>
  </r>
  <r>
    <s v="ORD-00450"/>
    <s v="2025-06-05"/>
    <x v="3"/>
    <x v="1"/>
    <s v="CUST-0721"/>
    <s v="Nikita Mehta"/>
    <x v="1"/>
    <s v="Jharkhand"/>
    <s v="Ranchi"/>
    <x v="1"/>
    <s v="Cookware"/>
    <s v="Pressure Cooker"/>
    <n v="8"/>
    <n v="22990.11"/>
    <n v="0.2"/>
    <n v="2608.5500000000002"/>
  </r>
  <r>
    <s v="ORD-00451"/>
    <s v="2025-11-23"/>
    <x v="5"/>
    <x v="1"/>
    <s v="CUST-0474"/>
    <s v="Vivaan Kumar"/>
    <x v="0"/>
    <s v="Kerala"/>
    <s v="Kochi"/>
    <x v="1"/>
    <s v="Cookware"/>
    <s v="Pressure Cooker"/>
    <n v="7"/>
    <n v="21296.93"/>
    <n v="0.15"/>
    <n v="2981.4"/>
  </r>
  <r>
    <s v="ORD-00452"/>
    <s v="2023-10-30"/>
    <x v="24"/>
    <x v="2"/>
    <s v="CUST-0423"/>
    <s v="Rahul Kumar"/>
    <x v="0"/>
    <s v="Tamil Nadu"/>
    <s v="Madurai"/>
    <x v="2"/>
    <s v="Women"/>
    <s v="Women's Top"/>
    <n v="6"/>
    <n v="6972.89"/>
    <n v="0.25"/>
    <n v="1515.62"/>
  </r>
  <r>
    <s v="ORD-00453"/>
    <s v="2024-06-30"/>
    <x v="10"/>
    <x v="0"/>
    <s v="CUST-0476"/>
    <s v="Aditi Jain"/>
    <x v="1"/>
    <s v="Jharkhand"/>
    <s v="Ranchi"/>
    <x v="0"/>
    <s v="Table"/>
    <s v="Study Table"/>
    <n v="2"/>
    <n v="14537.87"/>
    <n v="0"/>
    <n v="2942.97"/>
  </r>
  <r>
    <s v="ORD-00454"/>
    <s v="2025-09-21"/>
    <x v="2"/>
    <x v="1"/>
    <s v="CUST-0564"/>
    <s v="Aarav Yadav"/>
    <x v="2"/>
    <s v="Goa"/>
    <s v="Mapusa"/>
    <x v="3"/>
    <s v="Mobile"/>
    <s v="Smartphone A"/>
    <n v="5"/>
    <n v="85762.28"/>
    <n v="0"/>
    <n v="11473.07"/>
  </r>
  <r>
    <s v="ORD-00455"/>
    <s v="2023-12-27"/>
    <x v="18"/>
    <x v="2"/>
    <s v="CUST-0688"/>
    <s v="Arjun Patel"/>
    <x v="3"/>
    <s v="Uttar Pradesh"/>
    <s v="Noida"/>
    <x v="3"/>
    <s v="Mobile"/>
    <s v="Smartphone B"/>
    <n v="5"/>
    <n v="89658.58"/>
    <n v="0.25"/>
    <n v="192.69"/>
  </r>
  <r>
    <s v="ORD-00456"/>
    <s v="2023-07-04"/>
    <x v="25"/>
    <x v="2"/>
    <s v="CUST-0538"/>
    <s v="Neha Patel"/>
    <x v="2"/>
    <s v="Gujarat"/>
    <s v="Ahmedabad"/>
    <x v="3"/>
    <s v="Accessories"/>
    <s v="Smart Watch"/>
    <n v="2"/>
    <n v="8639.58"/>
    <n v="0.15"/>
    <n v="1072.5999999999999"/>
  </r>
  <r>
    <s v="ORD-00457"/>
    <s v="2024-05-30"/>
    <x v="0"/>
    <x v="0"/>
    <s v="CUST-0148"/>
    <s v="Amit Das"/>
    <x v="2"/>
    <s v="Maharashtra"/>
    <s v="Mumbai"/>
    <x v="3"/>
    <s v="Laptop"/>
    <s v="Laptop Air"/>
    <n v="7"/>
    <n v="279780.62"/>
    <n v="0.25"/>
    <n v="17603.900000000001"/>
  </r>
  <r>
    <s v="ORD-00458"/>
    <s v="2023-08-07"/>
    <x v="27"/>
    <x v="2"/>
    <s v="CUST-0559"/>
    <s v="Amit Das"/>
    <x v="0"/>
    <s v="Tamil Nadu"/>
    <s v="Coimbatore"/>
    <x v="1"/>
    <s v="Cookware"/>
    <s v="Non-Stick Pan"/>
    <n v="1"/>
    <n v="1986.63"/>
    <n v="0.1"/>
    <n v="306.11"/>
  </r>
  <r>
    <s v="ORD-00459"/>
    <s v="2025-05-17"/>
    <x v="9"/>
    <x v="1"/>
    <s v="CUST-0036"/>
    <s v="Priya Verma"/>
    <x v="2"/>
    <s v="Gujarat"/>
    <s v="Surat"/>
    <x v="0"/>
    <s v="Table"/>
    <s v="Office Desk"/>
    <n v="6"/>
    <n v="66205.16"/>
    <n v="0.25"/>
    <n v="5937.53"/>
  </r>
  <r>
    <s v="ORD-00460"/>
    <s v="2023-04-22"/>
    <x v="12"/>
    <x v="2"/>
    <s v="CUST-0454"/>
    <s v="Aarav Gupta"/>
    <x v="0"/>
    <s v="Telangana"/>
    <s v="Nizamabad"/>
    <x v="1"/>
    <s v="Cookware"/>
    <s v="Pressure Cooker"/>
    <n v="6"/>
    <n v="16041.77"/>
    <n v="0.25"/>
    <n v="1124.6400000000001"/>
  </r>
  <r>
    <s v="ORD-00461"/>
    <s v="2025-03-06"/>
    <x v="21"/>
    <x v="1"/>
    <s v="CUST-0325"/>
    <s v="Rahul Sharma"/>
    <x v="3"/>
    <s v="Uttar Pradesh"/>
    <s v="Lucknow"/>
    <x v="2"/>
    <s v="Men"/>
    <s v="Men's T-Shirt"/>
    <n v="5"/>
    <n v="6215.65"/>
    <n v="0"/>
    <n v="2148.87"/>
  </r>
  <r>
    <s v="ORD-00462"/>
    <s v="2025-04-12"/>
    <x v="30"/>
    <x v="1"/>
    <s v="CUST-0103"/>
    <s v="Vivaan Patel"/>
    <x v="3"/>
    <s v="Punjab"/>
    <s v="Ludhiana"/>
    <x v="1"/>
    <s v="Cookware"/>
    <s v="Pressure Cooker"/>
    <n v="7"/>
    <n v="18067.63"/>
    <n v="0.25"/>
    <n v="1669.46"/>
  </r>
  <r>
    <s v="ORD-00463"/>
    <s v="2023-11-25"/>
    <x v="32"/>
    <x v="2"/>
    <s v="CUST-0189"/>
    <s v="Aarav Verma"/>
    <x v="1"/>
    <s v="West Bengal"/>
    <s v="Siliguri"/>
    <x v="1"/>
    <s v="Decor"/>
    <s v="Photo Frame"/>
    <n v="6"/>
    <n v="4404.33"/>
    <n v="0.1"/>
    <n v="1333.84"/>
  </r>
  <r>
    <s v="ORD-00464"/>
    <s v="2025-06-27"/>
    <x v="3"/>
    <x v="1"/>
    <s v="CUST-0787"/>
    <s v="Arjun Patel"/>
    <x v="0"/>
    <s v="Karnataka"/>
    <s v="Mysuru"/>
    <x v="0"/>
    <s v="Storage"/>
    <s v="Wardrobe"/>
    <n v="6"/>
    <n v="107512.64"/>
    <n v="0.15"/>
    <n v="12192"/>
  </r>
  <r>
    <s v="ORD-00465"/>
    <s v="2023-09-24"/>
    <x v="35"/>
    <x v="2"/>
    <s v="CUST-0204"/>
    <s v="Rohan Patel"/>
    <x v="2"/>
    <s v="Rajasthan"/>
    <s v="Udaipur"/>
    <x v="1"/>
    <s v="Decor"/>
    <s v="Wall Clock"/>
    <n v="5"/>
    <n v="7640.6"/>
    <n v="0"/>
    <n v="2429.4899999999998"/>
  </r>
  <r>
    <s v="ORD-00466"/>
    <s v="2023-06-22"/>
    <x v="33"/>
    <x v="2"/>
    <s v="CUST-0642"/>
    <s v="Nikita Jain"/>
    <x v="2"/>
    <s v="Rajasthan"/>
    <s v="Jaipur"/>
    <x v="1"/>
    <s v="Cookware"/>
    <s v="Pressure Cooker"/>
    <n v="4"/>
    <n v="14627.35"/>
    <n v="0"/>
    <n v="2860.96"/>
  </r>
  <r>
    <s v="ORD-00467"/>
    <s v="2024-04-13"/>
    <x v="16"/>
    <x v="0"/>
    <s v="CUST-0377"/>
    <s v="Ananya Yadav"/>
    <x v="3"/>
    <s v="Uttar Pradesh"/>
    <s v="Noida"/>
    <x v="2"/>
    <s v="Footwear"/>
    <s v="Running Shoes"/>
    <n v="1"/>
    <n v="3187.17"/>
    <n v="0.1"/>
    <n v="595.64"/>
  </r>
  <r>
    <s v="ORD-00468"/>
    <s v="2023-12-15"/>
    <x v="18"/>
    <x v="2"/>
    <s v="CUST-0273"/>
    <s v="Sneha Jain"/>
    <x v="3"/>
    <s v="Delhi"/>
    <s v="Rohini"/>
    <x v="1"/>
    <s v="Cookware"/>
    <s v="Pressure Cooker"/>
    <n v="8"/>
    <n v="27228.560000000001"/>
    <n v="0"/>
    <n v="5634.95"/>
  </r>
  <r>
    <s v="ORD-00469"/>
    <s v="2024-08-12"/>
    <x v="15"/>
    <x v="0"/>
    <s v="CUST-0419"/>
    <s v="Simran Das"/>
    <x v="2"/>
    <s v="Goa"/>
    <s v="Panaji"/>
    <x v="1"/>
    <s v="Appliances"/>
    <s v="Electric Kettle"/>
    <n v="4"/>
    <n v="5282.8"/>
    <n v="0.25"/>
    <n v="362.62"/>
  </r>
  <r>
    <s v="ORD-00470"/>
    <s v="2023-10-26"/>
    <x v="24"/>
    <x v="2"/>
    <s v="CUST-0481"/>
    <s v="Nikita Verma"/>
    <x v="3"/>
    <s v="Punjab"/>
    <s v="Amritsar"/>
    <x v="0"/>
    <s v="Storage"/>
    <s v="Wardrobe"/>
    <n v="4"/>
    <n v="84293.07"/>
    <n v="0.05"/>
    <n v="10402.36"/>
  </r>
  <r>
    <s v="ORD-00471"/>
    <s v="2023-09-30"/>
    <x v="35"/>
    <x v="2"/>
    <s v="CUST-0054"/>
    <s v="Simran Das"/>
    <x v="1"/>
    <s v="Odisha"/>
    <s v="Rourkela"/>
    <x v="0"/>
    <s v="Storage"/>
    <s v="Wardrobe"/>
    <n v="7"/>
    <n v="124397.45"/>
    <n v="0.2"/>
    <n v="13104.39"/>
  </r>
  <r>
    <s v="ORD-00472"/>
    <s v="2024-11-12"/>
    <x v="1"/>
    <x v="0"/>
    <s v="CUST-0573"/>
    <s v="Vivaan Yadav"/>
    <x v="0"/>
    <s v="Kerala"/>
    <s v="Thiruvananthapuram"/>
    <x v="3"/>
    <s v="Mobile"/>
    <s v="Smartphone B"/>
    <n v="7"/>
    <n v="174188.83"/>
    <n v="0.05"/>
    <n v="21636.560000000001"/>
  </r>
  <r>
    <s v="ORD-00473"/>
    <s v="2023-03-26"/>
    <x v="11"/>
    <x v="2"/>
    <s v="CUST-0120"/>
    <s v="Riya Singh"/>
    <x v="0"/>
    <s v="Telangana"/>
    <s v="Hyderabad"/>
    <x v="1"/>
    <s v="Cookware"/>
    <s v="Non-Stick Pan"/>
    <n v="3"/>
    <n v="6479.43"/>
    <n v="0"/>
    <n v="1323.35"/>
  </r>
  <r>
    <s v="ORD-00474"/>
    <s v="2024-10-03"/>
    <x v="28"/>
    <x v="0"/>
    <s v="CUST-0271"/>
    <s v="Riya Mehta"/>
    <x v="3"/>
    <s v="Haryana"/>
    <s v="Faridabad"/>
    <x v="2"/>
    <s v="Footwear"/>
    <s v="Casual Shoes"/>
    <n v="7"/>
    <n v="19370"/>
    <n v="0.05"/>
    <n v="4588.46"/>
  </r>
  <r>
    <s v="ORD-00475"/>
    <s v="2025-11-24"/>
    <x v="5"/>
    <x v="1"/>
    <s v="CUST-0055"/>
    <s v="Neha Kumar"/>
    <x v="1"/>
    <s v="Odisha"/>
    <s v="Bhubaneswar"/>
    <x v="2"/>
    <s v="Footwear"/>
    <s v="Casual Shoes"/>
    <n v="3"/>
    <n v="7392.07"/>
    <n v="0.15"/>
    <n v="1277.2"/>
  </r>
  <r>
    <s v="ORD-00476"/>
    <s v="2024-01-22"/>
    <x v="17"/>
    <x v="0"/>
    <s v="CUST-0507"/>
    <s v="Ishita Das"/>
    <x v="0"/>
    <s v="Karnataka"/>
    <s v="Bengaluru"/>
    <x v="0"/>
    <s v="Chair"/>
    <s v="Study Chair"/>
    <n v="5"/>
    <n v="17860.439999999999"/>
    <n v="0"/>
    <n v="3533.28"/>
  </r>
  <r>
    <s v="ORD-00477"/>
    <s v="2023-03-25"/>
    <x v="11"/>
    <x v="2"/>
    <s v="CUST-0209"/>
    <s v="Amit Kumar"/>
    <x v="2"/>
    <s v="Rajasthan"/>
    <s v="Jodhpur"/>
    <x v="1"/>
    <s v="Cookware"/>
    <s v="Non-Stick Pan"/>
    <n v="2"/>
    <n v="3372.52"/>
    <n v="0.25"/>
    <n v="466.77"/>
  </r>
  <r>
    <s v="ORD-00478"/>
    <s v="2024-08-04"/>
    <x v="15"/>
    <x v="0"/>
    <s v="CUST-0185"/>
    <s v="Sneha Singh"/>
    <x v="0"/>
    <s v="Tamil Nadu"/>
    <s v="Madurai"/>
    <x v="2"/>
    <s v="Footwear"/>
    <s v="Sandals"/>
    <n v="4"/>
    <n v="5710.91"/>
    <n v="0.15"/>
    <n v="1096.3800000000001"/>
  </r>
  <r>
    <s v="ORD-00479"/>
    <s v="2025-05-02"/>
    <x v="9"/>
    <x v="1"/>
    <s v="CUST-0109"/>
    <s v="Nikita Kumar"/>
    <x v="3"/>
    <s v="Haryana"/>
    <s v="Faridabad"/>
    <x v="3"/>
    <s v="Laptop"/>
    <s v="Laptop Pro"/>
    <n v="5"/>
    <n v="272514.7"/>
    <n v="0.2"/>
    <n v="31938.73"/>
  </r>
  <r>
    <s v="ORD-00480"/>
    <s v="2024-10-24"/>
    <x v="28"/>
    <x v="0"/>
    <s v="CUST-0338"/>
    <s v="Rahul Verma"/>
    <x v="0"/>
    <s v="Karnataka"/>
    <s v="Bengaluru"/>
    <x v="1"/>
    <s v="Decor"/>
    <s v="Photo Frame"/>
    <n v="8"/>
    <n v="5833.93"/>
    <n v="0.1"/>
    <n v="1891.11"/>
  </r>
  <r>
    <s v="ORD-00481"/>
    <s v="2023-03-31"/>
    <x v="11"/>
    <x v="2"/>
    <s v="CUST-0617"/>
    <s v="Neha Sharma"/>
    <x v="2"/>
    <s v="Rajasthan"/>
    <s v="Jodhpur"/>
    <x v="0"/>
    <s v="Chair"/>
    <s v="Office Chair"/>
    <n v="5"/>
    <n v="31795.53"/>
    <n v="0.05"/>
    <n v="5540.44"/>
  </r>
  <r>
    <s v="ORD-00482"/>
    <s v="2025-02-20"/>
    <x v="14"/>
    <x v="1"/>
    <s v="CUST-0292"/>
    <s v="Pooja Sharma"/>
    <x v="3"/>
    <s v="Uttar Pradesh"/>
    <s v="Lucknow"/>
    <x v="0"/>
    <s v="Chair"/>
    <s v="Study Chair"/>
    <n v="2"/>
    <n v="7246.64"/>
    <n v="0"/>
    <n v="1377.31"/>
  </r>
  <r>
    <s v="ORD-00483"/>
    <s v="2023-11-12"/>
    <x v="32"/>
    <x v="2"/>
    <s v="CUST-0502"/>
    <s v="Simran Yadav"/>
    <x v="3"/>
    <s v="Punjab"/>
    <s v="Amritsar"/>
    <x v="1"/>
    <s v="Decor"/>
    <s v="Table Lamp"/>
    <n v="3"/>
    <n v="7242.93"/>
    <n v="0.05"/>
    <n v="1748.94"/>
  </r>
  <r>
    <s v="ORD-00484"/>
    <s v="2025-07-01"/>
    <x v="8"/>
    <x v="1"/>
    <s v="CUST-0526"/>
    <s v="Sneha Mehta"/>
    <x v="2"/>
    <s v="Goa"/>
    <s v="Margao"/>
    <x v="1"/>
    <s v="Appliances"/>
    <s v="Air Fryer"/>
    <n v="6"/>
    <n v="39520.33"/>
    <n v="0.15"/>
    <n v="3073.37"/>
  </r>
  <r>
    <s v="ORD-00485"/>
    <s v="2024-11-30"/>
    <x v="1"/>
    <x v="0"/>
    <s v="CUST-0308"/>
    <s v="Ishita Sharma"/>
    <x v="2"/>
    <s v="Gujarat"/>
    <s v="Vadodara"/>
    <x v="0"/>
    <s v="Table"/>
    <s v="Coffee Table"/>
    <n v="2"/>
    <n v="11363.77"/>
    <n v="0.05"/>
    <n v="1878.65"/>
  </r>
  <r>
    <s v="ORD-00486"/>
    <s v="2023-11-01"/>
    <x v="32"/>
    <x v="2"/>
    <s v="CUST-0436"/>
    <s v="Pooja Verma"/>
    <x v="0"/>
    <s v="Telangana"/>
    <s v="Hyderabad"/>
    <x v="1"/>
    <s v="Cookware"/>
    <s v="Pressure Cooker"/>
    <n v="1"/>
    <n v="2849.02"/>
    <n v="0.15"/>
    <n v="393.28"/>
  </r>
  <r>
    <s v="ORD-00487"/>
    <s v="2025-04-25"/>
    <x v="30"/>
    <x v="1"/>
    <s v="CUST-0184"/>
    <s v="Vivaan Sharma"/>
    <x v="3"/>
    <s v="Uttar Pradesh"/>
    <s v="Kanpur"/>
    <x v="2"/>
    <s v="Women"/>
    <s v="Women's Top"/>
    <n v="2"/>
    <n v="2250.7800000000002"/>
    <n v="0.25"/>
    <n v="525.36"/>
  </r>
  <r>
    <s v="ORD-00488"/>
    <s v="2024-01-09"/>
    <x v="17"/>
    <x v="0"/>
    <s v="CUST-0272"/>
    <s v="Ishita Yadav"/>
    <x v="2"/>
    <s v="Maharashtra"/>
    <s v="Mumbai"/>
    <x v="1"/>
    <s v="Decor"/>
    <s v="Table Lamp"/>
    <n v="6"/>
    <n v="13035.72"/>
    <n v="0.15"/>
    <n v="2414.04"/>
  </r>
  <r>
    <s v="ORD-00489"/>
    <s v="2024-11-30"/>
    <x v="1"/>
    <x v="0"/>
    <s v="CUST-0405"/>
    <s v="Vivaan Gupta"/>
    <x v="0"/>
    <s v="Tamil Nadu"/>
    <s v="Chennai"/>
    <x v="3"/>
    <s v="Accessories"/>
    <s v="Smart Watch"/>
    <n v="5"/>
    <n v="19075.14"/>
    <n v="0.25"/>
    <n v="1449.89"/>
  </r>
  <r>
    <s v="ORD-00490"/>
    <s v="2023-08-27"/>
    <x v="27"/>
    <x v="2"/>
    <s v="CUST-0311"/>
    <s v="Aditya Das"/>
    <x v="3"/>
    <s v="Haryana"/>
    <s v="Panipat"/>
    <x v="1"/>
    <s v="Cookware"/>
    <s v="Pressure Cooker"/>
    <n v="7"/>
    <n v="18664.810000000001"/>
    <n v="0.25"/>
    <n v="1035.4000000000001"/>
  </r>
  <r>
    <s v="ORD-00491"/>
    <s v="2025-01-08"/>
    <x v="29"/>
    <x v="1"/>
    <s v="CUST-0028"/>
    <s v="Rahul Verma"/>
    <x v="2"/>
    <s v="Rajasthan"/>
    <s v="Jaipur"/>
    <x v="0"/>
    <s v="Chair"/>
    <s v="Office Chair"/>
    <n v="4"/>
    <n v="26821.52"/>
    <n v="0"/>
    <n v="5029.8100000000004"/>
  </r>
  <r>
    <s v="ORD-00492"/>
    <s v="2024-03-04"/>
    <x v="19"/>
    <x v="0"/>
    <s v="CUST-0023"/>
    <s v="Riya Mehta"/>
    <x v="2"/>
    <s v="Gujarat"/>
    <s v="Vadodara"/>
    <x v="0"/>
    <s v="Table"/>
    <s v="Coffee Table"/>
    <n v="4"/>
    <n v="23522.2"/>
    <n v="0"/>
    <n v="3977.97"/>
  </r>
  <r>
    <s v="ORD-00493"/>
    <s v="2023-08-27"/>
    <x v="27"/>
    <x v="2"/>
    <s v="CUST-0402"/>
    <s v="Ananya Jain"/>
    <x v="0"/>
    <s v="Tamil Nadu"/>
    <s v="Madurai"/>
    <x v="1"/>
    <s v="Cookware"/>
    <s v="Non-Stick Pan"/>
    <n v="1"/>
    <n v="1641.67"/>
    <n v="0.25"/>
    <n v="209.76"/>
  </r>
  <r>
    <s v="ORD-00494"/>
    <s v="2023-04-15"/>
    <x v="12"/>
    <x v="2"/>
    <s v="CUST-0627"/>
    <s v="Simran Kumar"/>
    <x v="1"/>
    <s v="West Bengal"/>
    <s v="Kolkata"/>
    <x v="1"/>
    <s v="Cookware"/>
    <s v="Non-Stick Pan"/>
    <n v="5"/>
    <n v="10986.25"/>
    <n v="0"/>
    <n v="2460.98"/>
  </r>
  <r>
    <s v="ORD-00495"/>
    <s v="2025-09-26"/>
    <x v="2"/>
    <x v="1"/>
    <s v="CUST-0485"/>
    <s v="Aarav Mehta"/>
    <x v="0"/>
    <s v="Karnataka"/>
    <s v="Mangaluru"/>
    <x v="3"/>
    <s v="Laptop"/>
    <s v="Gaming Laptop"/>
    <n v="6"/>
    <n v="414578.18"/>
    <n v="0.15"/>
    <n v="15870.98"/>
  </r>
  <r>
    <s v="ORD-00496"/>
    <s v="2023-08-28"/>
    <x v="27"/>
    <x v="2"/>
    <s v="CUST-0225"/>
    <s v="Aditi Mehta"/>
    <x v="2"/>
    <s v="Rajasthan"/>
    <s v="Udaipur"/>
    <x v="1"/>
    <s v="Appliances"/>
    <s v="Mixer Grinder"/>
    <n v="5"/>
    <n v="17445.96"/>
    <n v="0.2"/>
    <n v="1692.27"/>
  </r>
  <r>
    <s v="ORD-00497"/>
    <s v="2024-11-25"/>
    <x v="1"/>
    <x v="0"/>
    <s v="CUST-0213"/>
    <s v="Rahul Das"/>
    <x v="2"/>
    <s v="Gujarat"/>
    <s v="Surat"/>
    <x v="1"/>
    <s v="Cookware"/>
    <s v="Pressure Cooker"/>
    <n v="6"/>
    <n v="15706.41"/>
    <n v="0.25"/>
    <n v="445.29"/>
  </r>
  <r>
    <s v="ORD-00498"/>
    <s v="2024-08-01"/>
    <x v="15"/>
    <x v="0"/>
    <s v="CUST-0241"/>
    <s v="Rohan Yadav"/>
    <x v="3"/>
    <s v="Uttar Pradesh"/>
    <s v="Noida"/>
    <x v="0"/>
    <s v="Chair"/>
    <s v="Office Chair"/>
    <n v="8"/>
    <n v="53526.11"/>
    <n v="0"/>
    <n v="10691.79"/>
  </r>
  <r>
    <s v="ORD-00499"/>
    <s v="2024-03-04"/>
    <x v="19"/>
    <x v="0"/>
    <s v="CUST-0066"/>
    <s v="Ishita Gupta"/>
    <x v="3"/>
    <s v="Delhi"/>
    <s v="Dwarka"/>
    <x v="2"/>
    <s v="Women"/>
    <s v="Women's Jacket"/>
    <n v="3"/>
    <n v="15491.92"/>
    <n v="0"/>
    <n v="3791.28"/>
  </r>
  <r>
    <s v="ORD-00500"/>
    <s v="2024-11-22"/>
    <x v="1"/>
    <x v="0"/>
    <s v="CUST-0048"/>
    <s v="Nikita Das"/>
    <x v="2"/>
    <s v="Maharashtra"/>
    <s v="Nagpur"/>
    <x v="0"/>
    <s v="Chair"/>
    <s v="Executive Chair"/>
    <n v="4"/>
    <n v="42153.79"/>
    <n v="0.1"/>
    <n v="7424.78"/>
  </r>
  <r>
    <s v="ORD-00501"/>
    <s v="2024-07-01"/>
    <x v="4"/>
    <x v="0"/>
    <s v="CUST-0105"/>
    <s v="Amit Gupta"/>
    <x v="0"/>
    <s v="Karnataka"/>
    <s v="Mangaluru"/>
    <x v="3"/>
    <s v="Laptop"/>
    <s v="Laptop Air"/>
    <n v="2"/>
    <n v="106929.18"/>
    <n v="0"/>
    <n v="17189.04"/>
  </r>
  <r>
    <s v="ORD-00502"/>
    <s v="2023-03-27"/>
    <x v="11"/>
    <x v="2"/>
    <s v="CUST-0751"/>
    <s v="Ananya Patel"/>
    <x v="3"/>
    <s v="Haryana"/>
    <s v="Panipat"/>
    <x v="3"/>
    <s v="Mobile"/>
    <s v="Smartphone B"/>
    <n v="3"/>
    <n v="58752.74"/>
    <n v="0.2"/>
    <n v="4392.74"/>
  </r>
  <r>
    <s v="ORD-00503"/>
    <s v="2023-07-23"/>
    <x v="25"/>
    <x v="2"/>
    <s v="CUST-0486"/>
    <s v="Pooja Verma"/>
    <x v="0"/>
    <s v="Telangana"/>
    <s v="Warangal"/>
    <x v="0"/>
    <s v="Chair"/>
    <s v="Office Chair"/>
    <n v="8"/>
    <n v="48059.95"/>
    <n v="0.1"/>
    <n v="8960.17"/>
  </r>
  <r>
    <s v="ORD-00504"/>
    <s v="2024-11-30"/>
    <x v="1"/>
    <x v="0"/>
    <s v="CUST-0543"/>
    <s v="Rohan Verma"/>
    <x v="1"/>
    <s v="Jharkhand"/>
    <s v="Jamshedpur"/>
    <x v="2"/>
    <s v="Women"/>
    <s v="Women's Jacket"/>
    <n v="7"/>
    <n v="33680.39"/>
    <n v="0.05"/>
    <n v="8938.19"/>
  </r>
  <r>
    <s v="ORD-00505"/>
    <s v="2025-05-13"/>
    <x v="9"/>
    <x v="1"/>
    <s v="CUST-0530"/>
    <s v="Aditya Kumar"/>
    <x v="0"/>
    <s v="Tamil Nadu"/>
    <s v="Coimbatore"/>
    <x v="1"/>
    <s v="Cookware"/>
    <s v="Non-Stick Pan"/>
    <n v="6"/>
    <n v="13124.2"/>
    <n v="0"/>
    <n v="3013"/>
  </r>
  <r>
    <s v="ORD-00506"/>
    <s v="2023-05-23"/>
    <x v="20"/>
    <x v="2"/>
    <s v="CUST-0589"/>
    <s v="Priya Mehta"/>
    <x v="3"/>
    <s v="Punjab"/>
    <s v="Amritsar"/>
    <x v="1"/>
    <s v="Appliances"/>
    <s v="Air Fryer"/>
    <n v="1"/>
    <n v="7386.62"/>
    <n v="0.1"/>
    <n v="824.83"/>
  </r>
  <r>
    <s v="ORD-00507"/>
    <s v="2023-04-29"/>
    <x v="12"/>
    <x v="2"/>
    <s v="CUST-0151"/>
    <s v="Aditi Sharma"/>
    <x v="1"/>
    <s v="Odisha"/>
    <s v="Cuttack"/>
    <x v="2"/>
    <s v="Footwear"/>
    <s v="Sandals"/>
    <n v="6"/>
    <n v="8671.2099999999991"/>
    <n v="0.05"/>
    <n v="1760.49"/>
  </r>
  <r>
    <s v="ORD-00508"/>
    <s v="2025-04-07"/>
    <x v="30"/>
    <x v="1"/>
    <s v="CUST-0343"/>
    <s v="Neha Mehta"/>
    <x v="2"/>
    <s v="Gujarat"/>
    <s v="Vadodara"/>
    <x v="1"/>
    <s v="Decor"/>
    <s v="Table Lamp"/>
    <n v="7"/>
    <n v="12727.7"/>
    <n v="0.25"/>
    <n v="2048.19"/>
  </r>
  <r>
    <s v="ORD-00509"/>
    <s v="2025-03-09"/>
    <x v="21"/>
    <x v="1"/>
    <s v="CUST-0553"/>
    <s v="Riya Patel"/>
    <x v="0"/>
    <s v="Telangana"/>
    <s v="Hyderabad"/>
    <x v="3"/>
    <s v="Accessories"/>
    <s v="Smart Watch"/>
    <n v="5"/>
    <n v="20911.509999999998"/>
    <n v="0.15"/>
    <n v="2163.48"/>
  </r>
  <r>
    <s v="ORD-00510"/>
    <s v="2024-06-13"/>
    <x v="10"/>
    <x v="0"/>
    <s v="CUST-0049"/>
    <s v="Riya Singh"/>
    <x v="0"/>
    <s v="Telangana"/>
    <s v="Nizamabad"/>
    <x v="1"/>
    <s v="Decor"/>
    <s v="Wall Clock"/>
    <n v="1"/>
    <n v="1110.71"/>
    <n v="0.25"/>
    <n v="188.5"/>
  </r>
  <r>
    <s v="ORD-00511"/>
    <s v="2023-09-13"/>
    <x v="35"/>
    <x v="2"/>
    <s v="CUST-0643"/>
    <s v="Neha Mehta"/>
    <x v="2"/>
    <s v="Rajasthan"/>
    <s v="Jodhpur"/>
    <x v="3"/>
    <s v="Laptop"/>
    <s v="Laptop Air"/>
    <n v="4"/>
    <n v="159833.82999999999"/>
    <n v="0.25"/>
    <n v="4890.95"/>
  </r>
  <r>
    <s v="ORD-00512"/>
    <s v="2025-12-28"/>
    <x v="26"/>
    <x v="1"/>
    <s v="CUST-0529"/>
    <s v="Vivaan Yadav"/>
    <x v="0"/>
    <s v="Telangana"/>
    <s v="Warangal"/>
    <x v="2"/>
    <s v="Footwear"/>
    <s v="Sandals"/>
    <n v="3"/>
    <n v="3793.02"/>
    <n v="0.2"/>
    <n v="387.78"/>
  </r>
  <r>
    <s v="ORD-00513"/>
    <s v="2024-01-30"/>
    <x v="17"/>
    <x v="0"/>
    <s v="CUST-0220"/>
    <s v="Rohan Yadav"/>
    <x v="1"/>
    <s v="Odisha"/>
    <s v="Bhubaneswar"/>
    <x v="0"/>
    <s v="Storage"/>
    <s v="Wardrobe"/>
    <n v="7"/>
    <n v="147720.63"/>
    <n v="0"/>
    <n v="21886.59"/>
  </r>
  <r>
    <s v="ORD-00514"/>
    <s v="2025-07-02"/>
    <x v="8"/>
    <x v="1"/>
    <s v="CUST-0451"/>
    <s v="Priya Sharma"/>
    <x v="3"/>
    <s v="Punjab"/>
    <s v="Jalandhar"/>
    <x v="1"/>
    <s v="Decor"/>
    <s v="Photo Frame"/>
    <n v="7"/>
    <n v="4100.75"/>
    <n v="0.25"/>
    <n v="959.49"/>
  </r>
  <r>
    <s v="ORD-00515"/>
    <s v="2025-09-29"/>
    <x v="2"/>
    <x v="1"/>
    <s v="CUST-0712"/>
    <s v="Vivaan Verma"/>
    <x v="2"/>
    <s v="Gujarat"/>
    <s v="Ahmedabad"/>
    <x v="0"/>
    <s v="Table"/>
    <s v="Coffee Table"/>
    <n v="8"/>
    <n v="50246.55"/>
    <n v="0"/>
    <n v="8591.7000000000007"/>
  </r>
  <r>
    <s v="ORD-00516"/>
    <s v="2024-03-11"/>
    <x v="19"/>
    <x v="0"/>
    <s v="CUST-0297"/>
    <s v="Aarav Patel"/>
    <x v="2"/>
    <s v="Goa"/>
    <s v="Panaji"/>
    <x v="0"/>
    <s v="Storage"/>
    <s v="Wardrobe"/>
    <n v="2"/>
    <n v="38717.67"/>
    <n v="0.15"/>
    <n v="4369.57"/>
  </r>
  <r>
    <s v="ORD-00517"/>
    <s v="2023-03-24"/>
    <x v="11"/>
    <x v="2"/>
    <s v="CUST-0432"/>
    <s v="Ananya Gupta"/>
    <x v="0"/>
    <s v="Karnataka"/>
    <s v="Mysuru"/>
    <x v="2"/>
    <s v="Women"/>
    <s v="Women's Top"/>
    <n v="5"/>
    <n v="6431.39"/>
    <n v="0.1"/>
    <n v="1830.18"/>
  </r>
  <r>
    <s v="ORD-00518"/>
    <s v="2023-04-10"/>
    <x v="12"/>
    <x v="2"/>
    <s v="CUST-0493"/>
    <s v="Amit Jain"/>
    <x v="1"/>
    <s v="Bihar"/>
    <s v="Patna"/>
    <x v="0"/>
    <s v="Storage"/>
    <s v="Wardrobe"/>
    <n v="1"/>
    <n v="22104.58"/>
    <n v="0"/>
    <n v="3214.67"/>
  </r>
  <r>
    <s v="ORD-00519"/>
    <s v="2024-09-26"/>
    <x v="13"/>
    <x v="0"/>
    <s v="CUST-0684"/>
    <s v="Neha Verma"/>
    <x v="2"/>
    <s v="Rajasthan"/>
    <s v="Udaipur"/>
    <x v="1"/>
    <s v="Decor"/>
    <s v="Photo Frame"/>
    <n v="3"/>
    <n v="1734.93"/>
    <n v="0.25"/>
    <n v="408.7"/>
  </r>
  <r>
    <s v="ORD-00520"/>
    <s v="2025-07-08"/>
    <x v="8"/>
    <x v="1"/>
    <s v="CUST-0754"/>
    <s v="Shreya Verma"/>
    <x v="0"/>
    <s v="Telangana"/>
    <s v="Hyderabad"/>
    <x v="1"/>
    <s v="Cookware"/>
    <s v="Cookware Set"/>
    <n v="7"/>
    <n v="40063.57"/>
    <n v="0.05"/>
    <n v="8997.9"/>
  </r>
  <r>
    <s v="ORD-00521"/>
    <s v="2024-07-22"/>
    <x v="4"/>
    <x v="0"/>
    <s v="CUST-0634"/>
    <s v="Aarav Singh"/>
    <x v="3"/>
    <s v="Haryana"/>
    <s v="Panipat"/>
    <x v="3"/>
    <s v="Accessories"/>
    <s v="Smart Watch"/>
    <n v="5"/>
    <n v="21558.46"/>
    <n v="0.15"/>
    <n v="2251.09"/>
  </r>
  <r>
    <s v="ORD-00522"/>
    <s v="2023-04-19"/>
    <x v="12"/>
    <x v="2"/>
    <s v="CUST-0594"/>
    <s v="Amit Jain"/>
    <x v="0"/>
    <s v="Kerala"/>
    <s v="Kozhikode"/>
    <x v="3"/>
    <s v="Mobile"/>
    <s v="Budget Phone"/>
    <n v="3"/>
    <n v="35189.870000000003"/>
    <n v="0"/>
    <n v="4501.2299999999996"/>
  </r>
  <r>
    <s v="ORD-00523"/>
    <s v="2025-06-28"/>
    <x v="3"/>
    <x v="1"/>
    <s v="CUST-0392"/>
    <s v="Arjun Kumar"/>
    <x v="3"/>
    <s v="Punjab"/>
    <s v="Amritsar"/>
    <x v="3"/>
    <s v="Laptop"/>
    <s v="Laptop Pro"/>
    <n v="6"/>
    <n v="339785.83"/>
    <n v="0.1"/>
    <n v="52631.91"/>
  </r>
  <r>
    <s v="ORD-00524"/>
    <s v="2024-06-10"/>
    <x v="10"/>
    <x v="0"/>
    <s v="CUST-0695"/>
    <s v="Aditi Gupta"/>
    <x v="3"/>
    <s v="Delhi"/>
    <s v="New Delhi"/>
    <x v="0"/>
    <s v="Table"/>
    <s v="Study Table"/>
    <n v="3"/>
    <n v="21948.5"/>
    <n v="0.05"/>
    <n v="4174.3500000000004"/>
  </r>
  <r>
    <s v="ORD-00525"/>
    <s v="2023-12-13"/>
    <x v="18"/>
    <x v="2"/>
    <s v="CUST-0265"/>
    <s v="Arjun Das"/>
    <x v="3"/>
    <s v="Punjab"/>
    <s v="Ludhiana"/>
    <x v="3"/>
    <s v="Accessories"/>
    <s v="Wireless Earbuds"/>
    <n v="5"/>
    <n v="10798.59"/>
    <n v="0.1"/>
    <n v="2204.87"/>
  </r>
  <r>
    <s v="ORD-00526"/>
    <s v="2025-02-08"/>
    <x v="14"/>
    <x v="1"/>
    <s v="CUST-0276"/>
    <s v="Riya Singh"/>
    <x v="3"/>
    <s v="Delhi"/>
    <s v="New Delhi"/>
    <x v="0"/>
    <s v="Storage"/>
    <s v="Cabinet"/>
    <n v="4"/>
    <n v="39634.14"/>
    <n v="0.1"/>
    <n v="6687.76"/>
  </r>
  <r>
    <s v="ORD-00527"/>
    <s v="2023-05-05"/>
    <x v="20"/>
    <x v="2"/>
    <s v="CUST-0568"/>
    <s v="Neha Kumar"/>
    <x v="1"/>
    <s v="Odisha"/>
    <s v="Rourkela"/>
    <x v="1"/>
    <s v="Appliances"/>
    <s v="Air Fryer"/>
    <n v="1"/>
    <n v="7296.15"/>
    <n v="0.1"/>
    <n v="649.15"/>
  </r>
  <r>
    <s v="ORD-00528"/>
    <s v="2023-07-27"/>
    <x v="25"/>
    <x v="2"/>
    <s v="CUST-0252"/>
    <s v="Ananya Mehta"/>
    <x v="0"/>
    <s v="Tamil Nadu"/>
    <s v="Coimbatore"/>
    <x v="1"/>
    <s v="Cookware"/>
    <s v="Cookware Set"/>
    <n v="4"/>
    <n v="18842.240000000002"/>
    <n v="0.25"/>
    <n v="2897.46"/>
  </r>
  <r>
    <s v="ORD-00529"/>
    <s v="2025-05-17"/>
    <x v="9"/>
    <x v="1"/>
    <s v="CUST-0257"/>
    <s v="Aarav Sharma"/>
    <x v="2"/>
    <s v="Maharashtra"/>
    <s v="Mumbai"/>
    <x v="1"/>
    <s v="Decor"/>
    <s v="Table Lamp"/>
    <n v="3"/>
    <n v="7170.13"/>
    <n v="0"/>
    <n v="1848.16"/>
  </r>
  <r>
    <s v="ORD-00530"/>
    <s v="2025-02-17"/>
    <x v="14"/>
    <x v="1"/>
    <s v="CUST-0743"/>
    <s v="Aarav Patel"/>
    <x v="1"/>
    <s v="Jharkhand"/>
    <s v="Dhanbad"/>
    <x v="2"/>
    <s v="Men"/>
    <s v="Men's T-Shirt"/>
    <n v="2"/>
    <n v="2186.46"/>
    <n v="0.05"/>
    <n v="754.15"/>
  </r>
  <r>
    <s v="ORD-00531"/>
    <s v="2024-07-26"/>
    <x v="4"/>
    <x v="0"/>
    <s v="CUST-0330"/>
    <s v="Riya Gupta"/>
    <x v="2"/>
    <s v="Gujarat"/>
    <s v="Vadodara"/>
    <x v="2"/>
    <s v="Footwear"/>
    <s v="Casual Shoes"/>
    <n v="5"/>
    <n v="10718.14"/>
    <n v="0.25"/>
    <n v="1662.1"/>
  </r>
  <r>
    <s v="ORD-00532"/>
    <s v="2024-11-30"/>
    <x v="1"/>
    <x v="0"/>
    <s v="CUST-0010"/>
    <s v="Aarav Mehta"/>
    <x v="0"/>
    <s v="Kerala"/>
    <s v="Kozhikode"/>
    <x v="2"/>
    <s v="Men"/>
    <s v="Men's Jacket"/>
    <n v="3"/>
    <n v="11256.04"/>
    <n v="0.2"/>
    <n v="1838.36"/>
  </r>
  <r>
    <s v="ORD-00533"/>
    <s v="2023-12-22"/>
    <x v="18"/>
    <x v="2"/>
    <s v="CUST-0689"/>
    <s v="Ishita Patel"/>
    <x v="2"/>
    <s v="Goa"/>
    <s v="Margao"/>
    <x v="3"/>
    <s v="Accessories"/>
    <s v="Smart Watch"/>
    <n v="2"/>
    <n v="8101.31"/>
    <n v="0.15"/>
    <n v="859.51"/>
  </r>
  <r>
    <s v="ORD-00534"/>
    <s v="2023-09-10"/>
    <x v="35"/>
    <x v="2"/>
    <s v="CUST-0227"/>
    <s v="Simran Kumar"/>
    <x v="1"/>
    <s v="Odisha"/>
    <s v="Rourkela"/>
    <x v="2"/>
    <s v="Women"/>
    <s v="Women's Dress"/>
    <n v="1"/>
    <n v="2789.55"/>
    <n v="0"/>
    <n v="937.93"/>
  </r>
  <r>
    <s v="ORD-00535"/>
    <s v="2023-02-10"/>
    <x v="7"/>
    <x v="2"/>
    <s v="CUST-0372"/>
    <s v="Amit Jain"/>
    <x v="1"/>
    <s v="Bihar"/>
    <s v="Patna"/>
    <x v="3"/>
    <s v="Accessories"/>
    <s v="Smart Watch"/>
    <n v="5"/>
    <n v="19158.39"/>
    <n v="0.25"/>
    <n v="1991.43"/>
  </r>
  <r>
    <s v="ORD-00536"/>
    <s v="2023-03-17"/>
    <x v="11"/>
    <x v="2"/>
    <s v="CUST-0566"/>
    <s v="Nikita Gupta"/>
    <x v="1"/>
    <s v="Odisha"/>
    <s v="Rourkela"/>
    <x v="0"/>
    <s v="Chair"/>
    <s v="Office Chair"/>
    <n v="7"/>
    <n v="47183.12"/>
    <n v="0"/>
    <n v="9425.32"/>
  </r>
  <r>
    <s v="ORD-00537"/>
    <s v="2024-02-01"/>
    <x v="23"/>
    <x v="0"/>
    <s v="CUST-0747"/>
    <s v="Arjun Kumar"/>
    <x v="0"/>
    <s v="Karnataka"/>
    <s v="Mangaluru"/>
    <x v="0"/>
    <s v="Storage"/>
    <s v="Bookshelf"/>
    <n v="3"/>
    <n v="26762.09"/>
    <n v="0.05"/>
    <n v="4331.45"/>
  </r>
  <r>
    <s v="ORD-00538"/>
    <s v="2024-07-15"/>
    <x v="4"/>
    <x v="0"/>
    <s v="CUST-0054"/>
    <s v="Simran Das"/>
    <x v="0"/>
    <s v="Karnataka"/>
    <s v="Mangaluru"/>
    <x v="2"/>
    <s v="Footwear"/>
    <s v="Sandals"/>
    <n v="8"/>
    <n v="13360.5"/>
    <n v="0"/>
    <n v="3199.78"/>
  </r>
  <r>
    <s v="ORD-00539"/>
    <s v="2024-10-23"/>
    <x v="28"/>
    <x v="0"/>
    <s v="CUST-0230"/>
    <s v="Shreya Mehta"/>
    <x v="2"/>
    <s v="Goa"/>
    <s v="Margao"/>
    <x v="3"/>
    <s v="Accessories"/>
    <s v="Smart Watch"/>
    <n v="8"/>
    <n v="35501.300000000003"/>
    <n v="0.1"/>
    <n v="5146.7700000000004"/>
  </r>
  <r>
    <s v="ORD-00540"/>
    <s v="2023-04-07"/>
    <x v="12"/>
    <x v="2"/>
    <s v="CUST-0756"/>
    <s v="Rahul Patel"/>
    <x v="1"/>
    <s v="Odisha"/>
    <s v="Rourkela"/>
    <x v="1"/>
    <s v="Cookware"/>
    <s v="Cookware Set"/>
    <n v="7"/>
    <n v="41305.760000000002"/>
    <n v="0"/>
    <n v="10523.4"/>
  </r>
  <r>
    <s v="ORD-00541"/>
    <s v="2024-04-07"/>
    <x v="16"/>
    <x v="0"/>
    <s v="CUST-0025"/>
    <s v="Aditya Mehta"/>
    <x v="2"/>
    <s v="Maharashtra"/>
    <s v="Mumbai"/>
    <x v="0"/>
    <s v="Chair"/>
    <s v="Study Chair"/>
    <n v="5"/>
    <n v="17720.490000000002"/>
    <n v="0"/>
    <n v="3176.91"/>
  </r>
  <r>
    <s v="ORD-00542"/>
    <s v="2024-11-15"/>
    <x v="1"/>
    <x v="0"/>
    <s v="CUST-0795"/>
    <s v="Kavya Das"/>
    <x v="1"/>
    <s v="Jharkhand"/>
    <s v="Jamshedpur"/>
    <x v="1"/>
    <s v="Appliances"/>
    <s v="Air Fryer"/>
    <n v="1"/>
    <n v="5900.15"/>
    <n v="0.25"/>
    <n v="116.19"/>
  </r>
  <r>
    <s v="ORD-00543"/>
    <s v="2025-06-17"/>
    <x v="3"/>
    <x v="1"/>
    <s v="CUST-0131"/>
    <s v="Vivaan Singh"/>
    <x v="3"/>
    <s v="Uttar Pradesh"/>
    <s v="Kanpur"/>
    <x v="3"/>
    <s v="Mobile"/>
    <s v="Smartphone A"/>
    <n v="1"/>
    <n v="15897.51"/>
    <n v="0.1"/>
    <n v="1177.02"/>
  </r>
  <r>
    <s v="ORD-00544"/>
    <s v="2023-05-07"/>
    <x v="20"/>
    <x v="2"/>
    <s v="CUST-0633"/>
    <s v="Rohan Verma"/>
    <x v="2"/>
    <s v="Maharashtra"/>
    <s v="Pune"/>
    <x v="1"/>
    <s v="Appliances"/>
    <s v="Mixer Grinder"/>
    <n v="1"/>
    <n v="3653.72"/>
    <n v="0.15"/>
    <n v="327.76"/>
  </r>
  <r>
    <s v="ORD-00545"/>
    <s v="2025-04-21"/>
    <x v="30"/>
    <x v="1"/>
    <s v="CUST-0530"/>
    <s v="Aditya Kumar"/>
    <x v="0"/>
    <s v="Karnataka"/>
    <s v="Mysuru"/>
    <x v="1"/>
    <s v="Cookware"/>
    <s v="Non-Stick Pan"/>
    <n v="2"/>
    <n v="4243.09"/>
    <n v="0.05"/>
    <n v="745.06"/>
  </r>
  <r>
    <s v="ORD-00546"/>
    <s v="2024-11-03"/>
    <x v="1"/>
    <x v="0"/>
    <s v="CUST-0653"/>
    <s v="Aditya Verma"/>
    <x v="0"/>
    <s v="Karnataka"/>
    <s v="Bengaluru"/>
    <x v="3"/>
    <s v="Accessories"/>
    <s v="Smart Watch"/>
    <n v="2"/>
    <n v="8746"/>
    <n v="0.15"/>
    <n v="1250.21"/>
  </r>
  <r>
    <s v="ORD-00547"/>
    <s v="2025-11-08"/>
    <x v="5"/>
    <x v="1"/>
    <s v="CUST-0320"/>
    <s v="Nikita Sharma"/>
    <x v="1"/>
    <s v="Bihar"/>
    <s v="Gaya"/>
    <x v="1"/>
    <s v="Decor"/>
    <s v="Photo Frame"/>
    <n v="8"/>
    <n v="6235.62"/>
    <n v="0"/>
    <n v="1990.62"/>
  </r>
  <r>
    <s v="ORD-00548"/>
    <s v="2025-06-11"/>
    <x v="3"/>
    <x v="1"/>
    <s v="CUST-0601"/>
    <s v="Vivaan Sharma"/>
    <x v="1"/>
    <s v="Bihar"/>
    <s v="Bhagalpur"/>
    <x v="0"/>
    <s v="Chair"/>
    <s v="Study Chair"/>
    <n v="5"/>
    <n v="14641.31"/>
    <n v="0.15"/>
    <n v="1588.99"/>
  </r>
  <r>
    <s v="ORD-00549"/>
    <s v="2023-10-24"/>
    <x v="24"/>
    <x v="2"/>
    <s v="CUST-0194"/>
    <s v="Pooja Singh"/>
    <x v="3"/>
    <s v="Haryana"/>
    <s v="Panipat"/>
    <x v="3"/>
    <s v="Laptop"/>
    <s v="Laptop Air"/>
    <n v="4"/>
    <n v="210923.54"/>
    <n v="0"/>
    <n v="28907.52"/>
  </r>
  <r>
    <s v="ORD-00550"/>
    <s v="2025-09-01"/>
    <x v="2"/>
    <x v="1"/>
    <s v="CUST-0044"/>
    <s v="Sneha Das"/>
    <x v="2"/>
    <s v="Rajasthan"/>
    <s v="Jodhpur"/>
    <x v="2"/>
    <s v="Footwear"/>
    <s v="Casual Shoes"/>
    <n v="7"/>
    <n v="17991.169999999998"/>
    <n v="0.05"/>
    <n v="4156.8"/>
  </r>
  <r>
    <s v="ORD-00551"/>
    <s v="2025-10-12"/>
    <x v="31"/>
    <x v="1"/>
    <s v="CUST-0340"/>
    <s v="Arjun Gupta"/>
    <x v="0"/>
    <s v="Karnataka"/>
    <s v="Mangaluru"/>
    <x v="0"/>
    <s v="Storage"/>
    <s v="Bookshelf"/>
    <n v="8"/>
    <n v="59444.41"/>
    <n v="0.15"/>
    <n v="7118.77"/>
  </r>
  <r>
    <s v="ORD-00552"/>
    <s v="2025-02-08"/>
    <x v="14"/>
    <x v="1"/>
    <s v="CUST-0200"/>
    <s v="Pooja Yadav"/>
    <x v="0"/>
    <s v="Kerala"/>
    <s v="Kochi"/>
    <x v="3"/>
    <s v="Laptop"/>
    <s v="Laptop Pro"/>
    <n v="2"/>
    <n v="117695.72"/>
    <n v="0.05"/>
    <n v="18628.53"/>
  </r>
  <r>
    <s v="ORD-00553"/>
    <s v="2025-01-07"/>
    <x v="29"/>
    <x v="1"/>
    <s v="CUST-0183"/>
    <s v="Pooja Gupta"/>
    <x v="3"/>
    <s v="Delhi"/>
    <s v="New Delhi"/>
    <x v="0"/>
    <s v="Table"/>
    <s v="Study Table"/>
    <n v="4"/>
    <n v="29123.68"/>
    <n v="0.05"/>
    <n v="5025.71"/>
  </r>
  <r>
    <s v="ORD-00554"/>
    <s v="2024-02-06"/>
    <x v="23"/>
    <x v="0"/>
    <s v="CUST-0216"/>
    <s v="Neha Mehta"/>
    <x v="3"/>
    <s v="Haryana"/>
    <s v="Faridabad"/>
    <x v="3"/>
    <s v="Mobile"/>
    <s v="Budget Phone"/>
    <n v="3"/>
    <n v="32901.78"/>
    <n v="0.1"/>
    <n v="1897.55"/>
  </r>
  <r>
    <s v="ORD-00555"/>
    <s v="2024-09-16"/>
    <x v="13"/>
    <x v="0"/>
    <s v="CUST-0195"/>
    <s v="Vivaan Gupta"/>
    <x v="2"/>
    <s v="Gujarat"/>
    <s v="Surat"/>
    <x v="2"/>
    <s v="Footwear"/>
    <s v="Running Shoes"/>
    <n v="7"/>
    <n v="18748.14"/>
    <n v="0.2"/>
    <n v="3832.71"/>
  </r>
  <r>
    <s v="ORD-00556"/>
    <s v="2024-01-28"/>
    <x v="17"/>
    <x v="0"/>
    <s v="CUST-0153"/>
    <s v="Pooja Yadav"/>
    <x v="2"/>
    <s v="Rajasthan"/>
    <s v="Udaipur"/>
    <x v="1"/>
    <s v="Decor"/>
    <s v="Wall Clock"/>
    <n v="1"/>
    <n v="1138.05"/>
    <n v="0.25"/>
    <n v="250.53"/>
  </r>
  <r>
    <s v="ORD-00557"/>
    <s v="2024-11-02"/>
    <x v="1"/>
    <x v="0"/>
    <s v="CUST-0630"/>
    <s v="Aarav Gupta"/>
    <x v="0"/>
    <s v="Karnataka"/>
    <s v="Mangaluru"/>
    <x v="2"/>
    <s v="Men"/>
    <s v="Men's Jacket"/>
    <n v="8"/>
    <n v="36818.269999999997"/>
    <n v="0"/>
    <n v="10909.1"/>
  </r>
  <r>
    <s v="ORD-00558"/>
    <s v="2023-05-13"/>
    <x v="20"/>
    <x v="2"/>
    <s v="CUST-0733"/>
    <s v="Amit Mehta"/>
    <x v="0"/>
    <s v="Kerala"/>
    <s v="Kozhikode"/>
    <x v="2"/>
    <s v="Women"/>
    <s v="Women's Jacket"/>
    <n v="8"/>
    <n v="39287.29"/>
    <n v="0"/>
    <n v="11020.22"/>
  </r>
  <r>
    <s v="ORD-00559"/>
    <s v="2025-10-10"/>
    <x v="31"/>
    <x v="1"/>
    <s v="CUST-0406"/>
    <s v="Nikita Verma"/>
    <x v="2"/>
    <s v="Rajasthan"/>
    <s v="Jodhpur"/>
    <x v="1"/>
    <s v="Decor"/>
    <s v="Photo Frame"/>
    <n v="1"/>
    <n v="777.56"/>
    <n v="0"/>
    <n v="291.91000000000003"/>
  </r>
  <r>
    <s v="ORD-00560"/>
    <s v="2024-03-23"/>
    <x v="19"/>
    <x v="0"/>
    <s v="CUST-0236"/>
    <s v="Ananya Das"/>
    <x v="1"/>
    <s v="Odisha"/>
    <s v="Cuttack"/>
    <x v="0"/>
    <s v="Table"/>
    <s v="Office Desk"/>
    <n v="2"/>
    <n v="30754.87"/>
    <n v="0"/>
    <n v="6482.83"/>
  </r>
  <r>
    <s v="ORD-00561"/>
    <s v="2023-03-26"/>
    <x v="11"/>
    <x v="2"/>
    <s v="CUST-0184"/>
    <s v="Vivaan Sharma"/>
    <x v="2"/>
    <s v="Rajasthan"/>
    <s v="Udaipur"/>
    <x v="1"/>
    <s v="Cookware"/>
    <s v="Non-Stick Pan"/>
    <n v="7"/>
    <n v="15075.49"/>
    <n v="0.05"/>
    <n v="2961.24"/>
  </r>
  <r>
    <s v="ORD-00562"/>
    <s v="2025-06-23"/>
    <x v="3"/>
    <x v="1"/>
    <s v="CUST-0284"/>
    <s v="Sneha Patel"/>
    <x v="0"/>
    <s v="Telangana"/>
    <s v="Nizamabad"/>
    <x v="3"/>
    <s v="Laptop"/>
    <s v="Laptop Pro"/>
    <n v="5"/>
    <n v="243793.02"/>
    <n v="0.25"/>
    <n v="14026.28"/>
  </r>
  <r>
    <s v="ORD-00563"/>
    <s v="2024-04-11"/>
    <x v="16"/>
    <x v="0"/>
    <s v="CUST-0787"/>
    <s v="Arjun Patel"/>
    <x v="3"/>
    <s v="Delhi"/>
    <s v="New Delhi"/>
    <x v="2"/>
    <s v="Men"/>
    <s v="Men's Jacket"/>
    <n v="4"/>
    <n v="16581.27"/>
    <n v="0.05"/>
    <n v="4155.6000000000004"/>
  </r>
  <r>
    <s v="ORD-00564"/>
    <s v="2024-07-16"/>
    <x v="4"/>
    <x v="0"/>
    <s v="CUST-0594"/>
    <s v="Amit Jain"/>
    <x v="0"/>
    <s v="Tamil Nadu"/>
    <s v="Madurai"/>
    <x v="2"/>
    <s v="Men"/>
    <s v="Men's Jeans"/>
    <n v="5"/>
    <n v="8123.47"/>
    <n v="0.25"/>
    <n v="1396.32"/>
  </r>
  <r>
    <s v="ORD-00565"/>
    <s v="2023-01-25"/>
    <x v="34"/>
    <x v="2"/>
    <s v="CUST-0480"/>
    <s v="Ananya Jain"/>
    <x v="2"/>
    <s v="Gujarat"/>
    <s v="Surat"/>
    <x v="0"/>
    <s v="Chair"/>
    <s v="Executive Chair"/>
    <n v="4"/>
    <n v="42049.68"/>
    <n v="0.1"/>
    <n v="7288.25"/>
  </r>
  <r>
    <s v="ORD-00566"/>
    <s v="2025-08-02"/>
    <x v="22"/>
    <x v="1"/>
    <s v="CUST-0143"/>
    <s v="Shreya Mehta"/>
    <x v="1"/>
    <s v="West Bengal"/>
    <s v="Siliguri"/>
    <x v="0"/>
    <s v="Table"/>
    <s v="Coffee Table"/>
    <n v="7"/>
    <n v="41742.46"/>
    <n v="0"/>
    <n v="6429.32"/>
  </r>
  <r>
    <s v="ORD-00567"/>
    <s v="2023-09-20"/>
    <x v="35"/>
    <x v="2"/>
    <s v="CUST-0551"/>
    <s v="Ananya Mehta"/>
    <x v="1"/>
    <s v="West Bengal"/>
    <s v="Siliguri"/>
    <x v="2"/>
    <s v="Women"/>
    <s v="Women's Dress"/>
    <n v="7"/>
    <n v="17967.689999999999"/>
    <n v="0.1"/>
    <n v="5669.18"/>
  </r>
  <r>
    <s v="ORD-00568"/>
    <s v="2024-09-05"/>
    <x v="13"/>
    <x v="0"/>
    <s v="CUST-0401"/>
    <s v="Aarav Yadav"/>
    <x v="1"/>
    <s v="West Bengal"/>
    <s v="Durgapur"/>
    <x v="3"/>
    <s v="Mobile"/>
    <s v="Smartphone A"/>
    <n v="6"/>
    <n v="92991.92"/>
    <n v="0.15"/>
    <n v="6300.22"/>
  </r>
  <r>
    <s v="ORD-00569"/>
    <s v="2025-02-19"/>
    <x v="14"/>
    <x v="1"/>
    <s v="CUST-0096"/>
    <s v="Amit Verma"/>
    <x v="0"/>
    <s v="Kerala"/>
    <s v="Kochi"/>
    <x v="1"/>
    <s v="Appliances"/>
    <s v="Air Fryer"/>
    <n v="2"/>
    <n v="15305.66"/>
    <n v="0.05"/>
    <n v="2286.69"/>
  </r>
  <r>
    <s v="ORD-00570"/>
    <s v="2023-12-18"/>
    <x v="18"/>
    <x v="2"/>
    <s v="CUST-0299"/>
    <s v="Pooja Mehta"/>
    <x v="3"/>
    <s v="Haryana"/>
    <s v="Gurgaon"/>
    <x v="1"/>
    <s v="Appliances"/>
    <s v="Mixer Grinder"/>
    <n v="4"/>
    <n v="18740.419999999998"/>
    <n v="0"/>
    <n v="3174.85"/>
  </r>
  <r>
    <s v="ORD-00571"/>
    <s v="2025-12-09"/>
    <x v="26"/>
    <x v="1"/>
    <s v="CUST-0114"/>
    <s v="Pooja Jain"/>
    <x v="3"/>
    <s v="Uttar Pradesh"/>
    <s v="Noida"/>
    <x v="2"/>
    <s v="Footwear"/>
    <s v="Running Shoes"/>
    <n v="3"/>
    <n v="10333.81"/>
    <n v="0.05"/>
    <n v="2206.84"/>
  </r>
  <r>
    <s v="ORD-00572"/>
    <s v="2023-09-22"/>
    <x v="35"/>
    <x v="2"/>
    <s v="CUST-0487"/>
    <s v="Amit Verma"/>
    <x v="2"/>
    <s v="Goa"/>
    <s v="Mapusa"/>
    <x v="3"/>
    <s v="Laptop"/>
    <s v="Laptop Pro"/>
    <n v="3"/>
    <n v="141945.53"/>
    <n v="0.25"/>
    <n v="10985.85"/>
  </r>
  <r>
    <s v="ORD-00573"/>
    <s v="2023-11-22"/>
    <x v="32"/>
    <x v="2"/>
    <s v="CUST-0253"/>
    <s v="Aditi Patel"/>
    <x v="1"/>
    <s v="Jharkhand"/>
    <s v="Dhanbad"/>
    <x v="1"/>
    <s v="Cookware"/>
    <s v="Cookware Set"/>
    <n v="1"/>
    <n v="5967.44"/>
    <n v="0"/>
    <n v="1462.22"/>
  </r>
  <r>
    <s v="ORD-00574"/>
    <s v="2025-12-12"/>
    <x v="26"/>
    <x v="1"/>
    <s v="CUST-0729"/>
    <s v="Arjun Sharma"/>
    <x v="1"/>
    <s v="Odisha"/>
    <s v="Cuttack"/>
    <x v="1"/>
    <s v="Decor"/>
    <s v="Wall Clock"/>
    <n v="2"/>
    <n v="2891.7"/>
    <n v="0.05"/>
    <n v="754.37"/>
  </r>
  <r>
    <s v="ORD-00575"/>
    <s v="2024-09-01"/>
    <x v="13"/>
    <x v="0"/>
    <s v="CUST-0098"/>
    <s v="Simran Mehta"/>
    <x v="2"/>
    <s v="Gujarat"/>
    <s v="Surat"/>
    <x v="0"/>
    <s v="Chair"/>
    <s v="Executive Chair"/>
    <n v="7"/>
    <n v="74728.070000000007"/>
    <n v="0.1"/>
    <n v="13102.25"/>
  </r>
  <r>
    <s v="ORD-00576"/>
    <s v="2025-03-16"/>
    <x v="21"/>
    <x v="1"/>
    <s v="CUST-0223"/>
    <s v="Pooja Patel"/>
    <x v="3"/>
    <s v="Haryana"/>
    <s v="Gurgaon"/>
    <x v="2"/>
    <s v="Footwear"/>
    <s v="Sandals"/>
    <n v="5"/>
    <n v="6666.43"/>
    <n v="0.2"/>
    <n v="794.87"/>
  </r>
  <r>
    <s v="ORD-00577"/>
    <s v="2025-10-07"/>
    <x v="31"/>
    <x v="1"/>
    <s v="CUST-0474"/>
    <s v="Vivaan Kumar"/>
    <x v="2"/>
    <s v="Maharashtra"/>
    <s v="Pune"/>
    <x v="3"/>
    <s v="Mobile"/>
    <s v="Budget Phone"/>
    <n v="6"/>
    <n v="64482.07"/>
    <n v="0.1"/>
    <n v="5480.48"/>
  </r>
  <r>
    <s v="ORD-00578"/>
    <s v="2023-02-24"/>
    <x v="7"/>
    <x v="2"/>
    <s v="CUST-0140"/>
    <s v="Vivaan Patel"/>
    <x v="3"/>
    <s v="Uttar Pradesh"/>
    <s v="Lucknow"/>
    <x v="2"/>
    <s v="Footwear"/>
    <s v="Casual Shoes"/>
    <n v="4"/>
    <n v="9614.08"/>
    <n v="0.1"/>
    <n v="2053.0700000000002"/>
  </r>
  <r>
    <s v="ORD-00579"/>
    <s v="2024-10-31"/>
    <x v="28"/>
    <x v="0"/>
    <s v="CUST-0166"/>
    <s v="Kabir Patel"/>
    <x v="2"/>
    <s v="Goa"/>
    <s v="Margao"/>
    <x v="3"/>
    <s v="Mobile"/>
    <s v="Budget Phone"/>
    <n v="4"/>
    <n v="40128.07"/>
    <n v="0.2"/>
    <n v="2509.87"/>
  </r>
  <r>
    <s v="ORD-00580"/>
    <s v="2023-12-16"/>
    <x v="18"/>
    <x v="2"/>
    <s v="CUST-0158"/>
    <s v="Kavya Singh"/>
    <x v="3"/>
    <s v="Delhi"/>
    <s v="New Delhi"/>
    <x v="2"/>
    <s v="Men"/>
    <s v="Men's Jacket"/>
    <n v="7"/>
    <n v="30169.39"/>
    <n v="0"/>
    <n v="8747.1200000000008"/>
  </r>
  <r>
    <s v="ORD-00581"/>
    <s v="2025-06-21"/>
    <x v="3"/>
    <x v="1"/>
    <s v="CUST-0657"/>
    <s v="Aditi Yadav"/>
    <x v="1"/>
    <s v="Jharkhand"/>
    <s v="Jamshedpur"/>
    <x v="3"/>
    <s v="Accessories"/>
    <s v="Smart Watch"/>
    <n v="4"/>
    <n v="18354.14"/>
    <n v="0.1"/>
    <n v="2564.7199999999998"/>
  </r>
  <r>
    <s v="ORD-00582"/>
    <s v="2023-07-30"/>
    <x v="25"/>
    <x v="2"/>
    <s v="CUST-0245"/>
    <s v="Ananya Kumar"/>
    <x v="2"/>
    <s v="Rajasthan"/>
    <s v="Udaipur"/>
    <x v="3"/>
    <s v="Accessories"/>
    <s v="Wireless Earbuds"/>
    <n v="1"/>
    <n v="1852.01"/>
    <n v="0.25"/>
    <n v="241.6"/>
  </r>
  <r>
    <s v="ORD-00583"/>
    <s v="2024-02-14"/>
    <x v="23"/>
    <x v="0"/>
    <s v="CUST-0681"/>
    <s v="Neha Das"/>
    <x v="3"/>
    <s v="Delhi"/>
    <s v="Dwarka"/>
    <x v="3"/>
    <s v="Mobile"/>
    <s v="Smartphone B"/>
    <n v="4"/>
    <n v="81351.600000000006"/>
    <n v="0.2"/>
    <n v="8087.63"/>
  </r>
  <r>
    <s v="ORD-00584"/>
    <s v="2023-12-10"/>
    <x v="18"/>
    <x v="2"/>
    <s v="CUST-0124"/>
    <s v="Riya Mehta"/>
    <x v="0"/>
    <s v="Karnataka"/>
    <s v="Mysuru"/>
    <x v="3"/>
    <s v="Laptop"/>
    <s v="Laptop Air"/>
    <n v="4"/>
    <n v="171621.87"/>
    <n v="0.15"/>
    <n v="14934.61"/>
  </r>
  <r>
    <s v="ORD-00585"/>
    <s v="2024-04-20"/>
    <x v="16"/>
    <x v="0"/>
    <s v="CUST-0068"/>
    <s v="Ananya Das"/>
    <x v="0"/>
    <s v="Karnataka"/>
    <s v="Mysuru"/>
    <x v="2"/>
    <s v="Men"/>
    <s v="Men's T-Shirt"/>
    <n v="7"/>
    <n v="6596.51"/>
    <n v="0.2"/>
    <n v="1758.95"/>
  </r>
  <r>
    <s v="ORD-00586"/>
    <s v="2024-07-24"/>
    <x v="4"/>
    <x v="0"/>
    <s v="CUST-0583"/>
    <s v="Sneha Verma"/>
    <x v="1"/>
    <s v="West Bengal"/>
    <s v="Kolkata"/>
    <x v="0"/>
    <s v="Table"/>
    <s v="Office Desk"/>
    <n v="8"/>
    <n v="122550.37"/>
    <n v="0"/>
    <n v="27908.81"/>
  </r>
  <r>
    <s v="ORD-00587"/>
    <s v="2023-12-18"/>
    <x v="18"/>
    <x v="2"/>
    <s v="CUST-0180"/>
    <s v="Priya Mehta"/>
    <x v="1"/>
    <s v="West Bengal"/>
    <s v="Durgapur"/>
    <x v="2"/>
    <s v="Footwear"/>
    <s v="Sandals"/>
    <n v="7"/>
    <n v="9340.4"/>
    <n v="0.2"/>
    <n v="937.19"/>
  </r>
  <r>
    <s v="ORD-00588"/>
    <s v="2024-10-13"/>
    <x v="28"/>
    <x v="0"/>
    <s v="CUST-0722"/>
    <s v="Ananya Sharma"/>
    <x v="2"/>
    <s v="Maharashtra"/>
    <s v="Pune"/>
    <x v="3"/>
    <s v="Accessories"/>
    <s v="Smart Watch"/>
    <n v="8"/>
    <n v="36039.69"/>
    <n v="0.1"/>
    <n v="4880.5"/>
  </r>
  <r>
    <s v="ORD-00589"/>
    <s v="2023-01-28"/>
    <x v="34"/>
    <x v="2"/>
    <s v="CUST-0511"/>
    <s v="Amit Das"/>
    <x v="0"/>
    <s v="Karnataka"/>
    <s v="Mangaluru"/>
    <x v="3"/>
    <s v="Laptop"/>
    <s v="Laptop Pro"/>
    <n v="7"/>
    <n v="332498.5"/>
    <n v="0.25"/>
    <n v="33788.19"/>
  </r>
  <r>
    <s v="ORD-00590"/>
    <s v="2024-08-30"/>
    <x v="15"/>
    <x v="0"/>
    <s v="CUST-0337"/>
    <s v="Kavya Das"/>
    <x v="0"/>
    <s v="Tamil Nadu"/>
    <s v="Coimbatore"/>
    <x v="0"/>
    <s v="Storage"/>
    <s v="Bookshelf"/>
    <n v="4"/>
    <n v="29082.46"/>
    <n v="0.2"/>
    <n v="1655.65"/>
  </r>
  <r>
    <s v="ORD-00591"/>
    <s v="2023-10-02"/>
    <x v="24"/>
    <x v="2"/>
    <s v="CUST-0249"/>
    <s v="Riya Kumar"/>
    <x v="1"/>
    <s v="Bihar"/>
    <s v="Bhagalpur"/>
    <x v="3"/>
    <s v="Accessories"/>
    <s v="Bluetooth Speaker"/>
    <n v="5"/>
    <n v="12499.85"/>
    <n v="0.25"/>
    <n v="637.79999999999995"/>
  </r>
  <r>
    <s v="ORD-00592"/>
    <s v="2024-02-26"/>
    <x v="23"/>
    <x v="0"/>
    <s v="CUST-0072"/>
    <s v="Shreya Verma"/>
    <x v="3"/>
    <s v="Haryana"/>
    <s v="Panipat"/>
    <x v="0"/>
    <s v="Storage"/>
    <s v="Wardrobe"/>
    <n v="6"/>
    <n v="131239.16"/>
    <n v="0"/>
    <n v="22551.58"/>
  </r>
  <r>
    <s v="ORD-00593"/>
    <s v="2024-01-30"/>
    <x v="17"/>
    <x v="0"/>
    <s v="CUST-0169"/>
    <s v="Rohan Jain"/>
    <x v="3"/>
    <s v="Haryana"/>
    <s v="Gurgaon"/>
    <x v="0"/>
    <s v="Chair"/>
    <s v="Office Chair"/>
    <n v="4"/>
    <n v="26019.3"/>
    <n v="0"/>
    <n v="5169.59"/>
  </r>
  <r>
    <s v="ORD-00594"/>
    <s v="2024-02-09"/>
    <x v="23"/>
    <x v="0"/>
    <s v="CUST-0369"/>
    <s v="Rahul Verma"/>
    <x v="0"/>
    <s v="Kerala"/>
    <s v="Kochi"/>
    <x v="0"/>
    <s v="Table"/>
    <s v="Office Desk"/>
    <n v="8"/>
    <n v="93133.45"/>
    <n v="0.2"/>
    <n v="8443.7800000000007"/>
  </r>
  <r>
    <s v="ORD-00595"/>
    <s v="2025-03-26"/>
    <x v="21"/>
    <x v="1"/>
    <s v="CUST-0781"/>
    <s v="Ishita Sharma"/>
    <x v="2"/>
    <s v="Gujarat"/>
    <s v="Surat"/>
    <x v="1"/>
    <s v="Cookware"/>
    <s v="Pressure Cooker"/>
    <n v="7"/>
    <n v="17742.68"/>
    <n v="0.25"/>
    <n v="567.91999999999996"/>
  </r>
  <r>
    <s v="ORD-00596"/>
    <s v="2025-02-20"/>
    <x v="14"/>
    <x v="1"/>
    <s v="CUST-0576"/>
    <s v="Sneha Das"/>
    <x v="2"/>
    <s v="Maharashtra"/>
    <s v="Pune"/>
    <x v="0"/>
    <s v="Storage"/>
    <s v="Cabinet"/>
    <n v="3"/>
    <n v="30975.21"/>
    <n v="0.05"/>
    <n v="5374.79"/>
  </r>
  <r>
    <s v="ORD-00597"/>
    <s v="2025-09-11"/>
    <x v="2"/>
    <x v="1"/>
    <s v="CUST-0504"/>
    <s v="Riya Mehta"/>
    <x v="3"/>
    <s v="Punjab"/>
    <s v="Ludhiana"/>
    <x v="1"/>
    <s v="Appliances"/>
    <s v="Mixer Grinder"/>
    <n v="4"/>
    <n v="17123.099999999999"/>
    <n v="0"/>
    <n v="3221.07"/>
  </r>
  <r>
    <s v="ORD-00598"/>
    <s v="2025-04-08"/>
    <x v="30"/>
    <x v="1"/>
    <s v="CUST-0128"/>
    <s v="Rohan Das"/>
    <x v="2"/>
    <s v="Goa"/>
    <s v="Mapusa"/>
    <x v="2"/>
    <s v="Women"/>
    <s v="Women's Top"/>
    <n v="5"/>
    <n v="6292.51"/>
    <n v="0.2"/>
    <n v="1655.64"/>
  </r>
  <r>
    <s v="ORD-00599"/>
    <s v="2025-02-27"/>
    <x v="14"/>
    <x v="1"/>
    <s v="CUST-0435"/>
    <s v="Simran Kumar"/>
    <x v="0"/>
    <s v="Tamil Nadu"/>
    <s v="Coimbatore"/>
    <x v="2"/>
    <s v="Footwear"/>
    <s v="Casual Shoes"/>
    <n v="8"/>
    <n v="18257.77"/>
    <n v="0.2"/>
    <n v="2525.71"/>
  </r>
  <r>
    <s v="ORD-00600"/>
    <s v="2024-05-20"/>
    <x v="0"/>
    <x v="0"/>
    <s v="CUST-0698"/>
    <s v="Sneha Patel"/>
    <x v="0"/>
    <s v="Kerala"/>
    <s v="Kochi"/>
    <x v="2"/>
    <s v="Footwear"/>
    <s v="Sandals"/>
    <n v="1"/>
    <n v="1301.21"/>
    <n v="0.2"/>
    <n v="210.15"/>
  </r>
  <r>
    <s v="ORD-00601"/>
    <s v="2023-10-29"/>
    <x v="24"/>
    <x v="2"/>
    <s v="CUST-0083"/>
    <s v="Simran Verma"/>
    <x v="1"/>
    <s v="Jharkhand"/>
    <s v="Dhanbad"/>
    <x v="0"/>
    <s v="Chair"/>
    <s v="Office Chair"/>
    <n v="2"/>
    <n v="10620.07"/>
    <n v="0.2"/>
    <n v="1318.66"/>
  </r>
  <r>
    <s v="ORD-00602"/>
    <s v="2025-11-27"/>
    <x v="5"/>
    <x v="1"/>
    <s v="CUST-0316"/>
    <s v="Riya Patel"/>
    <x v="0"/>
    <s v="Kerala"/>
    <s v="Kochi"/>
    <x v="1"/>
    <s v="Cookware"/>
    <s v="Pressure Cooker"/>
    <n v="5"/>
    <n v="15570.68"/>
    <n v="0.15"/>
    <n v="1718.1"/>
  </r>
  <r>
    <s v="ORD-00603"/>
    <s v="2025-04-22"/>
    <x v="30"/>
    <x v="1"/>
    <s v="CUST-0504"/>
    <s v="Riya Mehta"/>
    <x v="3"/>
    <s v="Delhi"/>
    <s v="Rohini"/>
    <x v="2"/>
    <s v="Men"/>
    <s v="Men's Jeans"/>
    <n v="4"/>
    <n v="6968.17"/>
    <n v="0.2"/>
    <n v="1876.18"/>
  </r>
  <r>
    <s v="ORD-00604"/>
    <s v="2023-01-04"/>
    <x v="34"/>
    <x v="2"/>
    <s v="CUST-0138"/>
    <s v="Rahul Sharma"/>
    <x v="3"/>
    <s v="Delhi"/>
    <s v="Rohini"/>
    <x v="1"/>
    <s v="Decor"/>
    <s v="Table Lamp"/>
    <n v="5"/>
    <n v="9930.9500000000007"/>
    <n v="0.2"/>
    <n v="1916.42"/>
  </r>
  <r>
    <s v="ORD-00605"/>
    <s v="2024-02-10"/>
    <x v="23"/>
    <x v="0"/>
    <s v="CUST-0197"/>
    <s v="Neha Kumar"/>
    <x v="2"/>
    <s v="Gujarat"/>
    <s v="Vadodara"/>
    <x v="3"/>
    <s v="Laptop"/>
    <s v="Gaming Laptop"/>
    <n v="4"/>
    <n v="329831.99"/>
    <n v="0"/>
    <n v="45529.56"/>
  </r>
  <r>
    <s v="ORD-00606"/>
    <s v="2024-06-15"/>
    <x v="10"/>
    <x v="0"/>
    <s v="CUST-0031"/>
    <s v="Amit Verma"/>
    <x v="2"/>
    <s v="Goa"/>
    <s v="Mapusa"/>
    <x v="3"/>
    <s v="Accessories"/>
    <s v="Wireless Earbuds"/>
    <n v="2"/>
    <n v="4553.21"/>
    <n v="0.05"/>
    <n v="852.09"/>
  </r>
  <r>
    <s v="ORD-00607"/>
    <s v="2024-04-25"/>
    <x v="16"/>
    <x v="0"/>
    <s v="CUST-0043"/>
    <s v="Amit Sharma"/>
    <x v="2"/>
    <s v="Goa"/>
    <s v="Mapusa"/>
    <x v="3"/>
    <s v="Mobile"/>
    <s v="Smartphone A"/>
    <n v="5"/>
    <n v="70572.69"/>
    <n v="0.25"/>
    <n v="818.8"/>
  </r>
  <r>
    <s v="ORD-00608"/>
    <s v="2023-07-18"/>
    <x v="25"/>
    <x v="2"/>
    <s v="CUST-0323"/>
    <s v="Aditya Sharma"/>
    <x v="0"/>
    <s v="Karnataka"/>
    <s v="Mysuru"/>
    <x v="2"/>
    <s v="Women"/>
    <s v="Women's Top"/>
    <n v="6"/>
    <n v="7596.03"/>
    <n v="0.15"/>
    <n v="1967.37"/>
  </r>
  <r>
    <s v="ORD-00609"/>
    <s v="2024-05-05"/>
    <x v="0"/>
    <x v="0"/>
    <s v="CUST-0143"/>
    <s v="Shreya Mehta"/>
    <x v="1"/>
    <s v="Odisha"/>
    <s v="Cuttack"/>
    <x v="3"/>
    <s v="Laptop"/>
    <s v="Laptop Air"/>
    <n v="2"/>
    <n v="103551.96"/>
    <n v="0"/>
    <n v="16232.45"/>
  </r>
  <r>
    <s v="ORD-00610"/>
    <s v="2023-02-22"/>
    <x v="7"/>
    <x v="2"/>
    <s v="CUST-0330"/>
    <s v="Riya Gupta"/>
    <x v="3"/>
    <s v="Punjab"/>
    <s v="Jalandhar"/>
    <x v="0"/>
    <s v="Table"/>
    <s v="Office Desk"/>
    <n v="8"/>
    <n v="101113.89"/>
    <n v="0.15"/>
    <n v="17887.12"/>
  </r>
  <r>
    <s v="ORD-00611"/>
    <s v="2023-02-04"/>
    <x v="7"/>
    <x v="2"/>
    <s v="CUST-0357"/>
    <s v="Aditya Gupta"/>
    <x v="1"/>
    <s v="West Bengal"/>
    <s v="Durgapur"/>
    <x v="2"/>
    <s v="Footwear"/>
    <s v="Casual Shoes"/>
    <n v="4"/>
    <n v="9505.2800000000007"/>
    <n v="0.15"/>
    <n v="1591.62"/>
  </r>
  <r>
    <s v="ORD-00612"/>
    <s v="2025-05-26"/>
    <x v="9"/>
    <x v="1"/>
    <s v="CUST-0734"/>
    <s v="Ishita Patel"/>
    <x v="2"/>
    <s v="Maharashtra"/>
    <s v="Nagpur"/>
    <x v="1"/>
    <s v="Cookware"/>
    <s v="Pressure Cooker"/>
    <n v="4"/>
    <n v="10800.34"/>
    <n v="0.2"/>
    <n v="1077.99"/>
  </r>
  <r>
    <s v="ORD-00613"/>
    <s v="2025-10-30"/>
    <x v="31"/>
    <x v="1"/>
    <s v="CUST-0554"/>
    <s v="Simran Gupta"/>
    <x v="3"/>
    <s v="Haryana"/>
    <s v="Faridabad"/>
    <x v="3"/>
    <s v="Laptop"/>
    <s v="Gaming Laptop"/>
    <n v="8"/>
    <n v="706955.78"/>
    <n v="0"/>
    <n v="91576.49"/>
  </r>
  <r>
    <s v="ORD-00614"/>
    <s v="2024-05-08"/>
    <x v="0"/>
    <x v="0"/>
    <s v="CUST-0288"/>
    <s v="Kabir Kumar"/>
    <x v="0"/>
    <s v="Tamil Nadu"/>
    <s v="Chennai"/>
    <x v="3"/>
    <s v="Mobile"/>
    <s v="Smartphone B"/>
    <n v="1"/>
    <n v="26072.51"/>
    <n v="0"/>
    <n v="4074.39"/>
  </r>
  <r>
    <s v="ORD-00615"/>
    <s v="2024-03-27"/>
    <x v="19"/>
    <x v="0"/>
    <s v="CUST-0590"/>
    <s v="Arjun Jain"/>
    <x v="1"/>
    <s v="Odisha"/>
    <s v="Rourkela"/>
    <x v="3"/>
    <s v="Accessories"/>
    <s v="Wireless Earbuds"/>
    <n v="8"/>
    <n v="20591.080000000002"/>
    <n v="0"/>
    <n v="4279.8"/>
  </r>
  <r>
    <s v="ORD-00616"/>
    <s v="2023-05-13"/>
    <x v="20"/>
    <x v="2"/>
    <s v="CUST-0115"/>
    <s v="Vivaan Verma"/>
    <x v="1"/>
    <s v="Odisha"/>
    <s v="Rourkela"/>
    <x v="1"/>
    <s v="Decor"/>
    <s v="Photo Frame"/>
    <n v="7"/>
    <n v="4088.01"/>
    <n v="0.25"/>
    <n v="1024.68"/>
  </r>
  <r>
    <s v="ORD-00617"/>
    <s v="2023-07-02"/>
    <x v="25"/>
    <x v="2"/>
    <s v="CUST-0319"/>
    <s v="Priya Verma"/>
    <x v="1"/>
    <s v="Jharkhand"/>
    <s v="Dhanbad"/>
    <x v="3"/>
    <s v="Accessories"/>
    <s v="Bluetooth Speaker"/>
    <n v="3"/>
    <n v="7728.03"/>
    <n v="0.25"/>
    <n v="805.22"/>
  </r>
  <r>
    <s v="ORD-00618"/>
    <s v="2023-05-07"/>
    <x v="20"/>
    <x v="2"/>
    <s v="CUST-0010"/>
    <s v="Aarav Mehta"/>
    <x v="0"/>
    <s v="Kerala"/>
    <s v="Thiruvananthapuram"/>
    <x v="2"/>
    <s v="Women"/>
    <s v="Women's Jacket"/>
    <n v="3"/>
    <n v="12958.77"/>
    <n v="0.15"/>
    <n v="2352.65"/>
  </r>
  <r>
    <s v="ORD-00619"/>
    <s v="2025-08-01"/>
    <x v="22"/>
    <x v="1"/>
    <s v="CUST-0720"/>
    <s v="Ananya Yadav"/>
    <x v="1"/>
    <s v="Jharkhand"/>
    <s v="Ranchi"/>
    <x v="0"/>
    <s v="Table"/>
    <s v="Coffee Table"/>
    <n v="8"/>
    <n v="48487.03"/>
    <n v="0"/>
    <n v="8515.39"/>
  </r>
  <r>
    <s v="ORD-00620"/>
    <s v="2023-03-12"/>
    <x v="11"/>
    <x v="2"/>
    <s v="CUST-0386"/>
    <s v="Sneha Verma"/>
    <x v="1"/>
    <s v="Bihar"/>
    <s v="Bhagalpur"/>
    <x v="3"/>
    <s v="Laptop"/>
    <s v="Gaming Laptop"/>
    <n v="8"/>
    <n v="561880.59"/>
    <n v="0.2"/>
    <n v="23625.58"/>
  </r>
  <r>
    <s v="ORD-00621"/>
    <s v="2023-05-01"/>
    <x v="20"/>
    <x v="2"/>
    <s v="CUST-0307"/>
    <s v="Kabir Yadav"/>
    <x v="1"/>
    <s v="Jharkhand"/>
    <s v="Dhanbad"/>
    <x v="0"/>
    <s v="Storage"/>
    <s v="Bookshelf"/>
    <n v="1"/>
    <n v="6936.33"/>
    <n v="0.25"/>
    <n v="230.77"/>
  </r>
  <r>
    <s v="ORD-00622"/>
    <s v="2023-11-23"/>
    <x v="32"/>
    <x v="2"/>
    <s v="CUST-0290"/>
    <s v="Pooja Patel"/>
    <x v="3"/>
    <s v="Uttar Pradesh"/>
    <s v="Lucknow"/>
    <x v="1"/>
    <s v="Decor"/>
    <s v="Table Lamp"/>
    <n v="6"/>
    <n v="11127.78"/>
    <n v="0.25"/>
    <n v="2330.1799999999998"/>
  </r>
  <r>
    <s v="ORD-00623"/>
    <s v="2024-02-04"/>
    <x v="23"/>
    <x v="0"/>
    <s v="CUST-0495"/>
    <s v="Kavya Kumar"/>
    <x v="2"/>
    <s v="Maharashtra"/>
    <s v="Mumbai"/>
    <x v="2"/>
    <s v="Footwear"/>
    <s v="Running Shoes"/>
    <n v="5"/>
    <n v="15993.55"/>
    <n v="0.1"/>
    <n v="3191.78"/>
  </r>
  <r>
    <s v="ORD-00624"/>
    <s v="2024-08-19"/>
    <x v="15"/>
    <x v="0"/>
    <s v="CUST-0152"/>
    <s v="Aditi Verma"/>
    <x v="0"/>
    <s v="Tamil Nadu"/>
    <s v="Chennai"/>
    <x v="0"/>
    <s v="Storage"/>
    <s v="Cabinet"/>
    <n v="1"/>
    <n v="10686.13"/>
    <n v="0.05"/>
    <n v="1947.68"/>
  </r>
  <r>
    <s v="ORD-00625"/>
    <s v="2025-02-10"/>
    <x v="14"/>
    <x v="1"/>
    <s v="CUST-0445"/>
    <s v="Kavya Gupta"/>
    <x v="2"/>
    <s v="Gujarat"/>
    <s v="Ahmedabad"/>
    <x v="3"/>
    <s v="Laptop"/>
    <s v="Laptop Air"/>
    <n v="3"/>
    <n v="150030.60999999999"/>
    <n v="0"/>
    <n v="21777.63"/>
  </r>
  <r>
    <s v="ORD-00626"/>
    <s v="2023-11-01"/>
    <x v="32"/>
    <x v="2"/>
    <s v="CUST-0385"/>
    <s v="Arjun Kumar"/>
    <x v="2"/>
    <s v="Gujarat"/>
    <s v="Ahmedabad"/>
    <x v="3"/>
    <s v="Mobile"/>
    <s v="Smartphone B"/>
    <n v="8"/>
    <n v="193571.7"/>
    <n v="0.05"/>
    <n v="25615.919999999998"/>
  </r>
  <r>
    <s v="ORD-00627"/>
    <s v="2023-07-03"/>
    <x v="25"/>
    <x v="2"/>
    <s v="CUST-0522"/>
    <s v="Kabir Verma"/>
    <x v="2"/>
    <s v="Goa"/>
    <s v="Margao"/>
    <x v="1"/>
    <s v="Cookware"/>
    <s v="Cookware Set"/>
    <n v="2"/>
    <n v="11499.16"/>
    <n v="0"/>
    <n v="2852.96"/>
  </r>
  <r>
    <s v="ORD-00628"/>
    <s v="2024-04-05"/>
    <x v="16"/>
    <x v="0"/>
    <s v="CUST-0129"/>
    <s v="Nikita Jain"/>
    <x v="3"/>
    <s v="Uttar Pradesh"/>
    <s v="Lucknow"/>
    <x v="3"/>
    <s v="Accessories"/>
    <s v="Wireless Earbuds"/>
    <n v="7"/>
    <n v="16537.43"/>
    <n v="0.1"/>
    <n v="2648.64"/>
  </r>
  <r>
    <s v="ORD-00629"/>
    <s v="2023-07-23"/>
    <x v="25"/>
    <x v="2"/>
    <s v="CUST-0501"/>
    <s v="Ananya Gupta"/>
    <x v="1"/>
    <s v="West Bengal"/>
    <s v="Durgapur"/>
    <x v="0"/>
    <s v="Table"/>
    <s v="Coffee Table"/>
    <n v="1"/>
    <n v="5430.27"/>
    <n v="0.1"/>
    <n v="712.76"/>
  </r>
  <r>
    <s v="ORD-00630"/>
    <s v="2023-05-11"/>
    <x v="20"/>
    <x v="2"/>
    <s v="CUST-0132"/>
    <s v="Kavya Sharma"/>
    <x v="3"/>
    <s v="Haryana"/>
    <s v="Panipat"/>
    <x v="3"/>
    <s v="Mobile"/>
    <s v="Budget Phone"/>
    <n v="3"/>
    <n v="36197"/>
    <n v="0"/>
    <n v="4016.17"/>
  </r>
  <r>
    <s v="ORD-00631"/>
    <s v="2024-02-27"/>
    <x v="23"/>
    <x v="0"/>
    <s v="CUST-0674"/>
    <s v="Aditya Verma"/>
    <x v="0"/>
    <s v="Karnataka"/>
    <s v="Mangaluru"/>
    <x v="2"/>
    <s v="Men"/>
    <s v="Men's T-Shirt"/>
    <n v="2"/>
    <n v="1998.91"/>
    <n v="0.15"/>
    <n v="475.35"/>
  </r>
  <r>
    <s v="ORD-00632"/>
    <s v="2023-01-01"/>
    <x v="34"/>
    <x v="2"/>
    <s v="CUST-0361"/>
    <s v="Sneha Sharma"/>
    <x v="0"/>
    <s v="Telangana"/>
    <s v="Hyderabad"/>
    <x v="2"/>
    <s v="Footwear"/>
    <s v="Sandals"/>
    <n v="8"/>
    <n v="12898.65"/>
    <n v="0"/>
    <n v="2850.57"/>
  </r>
  <r>
    <s v="ORD-00633"/>
    <s v="2025-11-11"/>
    <x v="5"/>
    <x v="1"/>
    <s v="CUST-0617"/>
    <s v="Neha Sharma"/>
    <x v="0"/>
    <s v="Karnataka"/>
    <s v="Mangaluru"/>
    <x v="3"/>
    <s v="Mobile"/>
    <s v="Smartphone A"/>
    <n v="4"/>
    <n v="70557.91"/>
    <n v="0"/>
    <n v="10781.8"/>
  </r>
  <r>
    <s v="ORD-00634"/>
    <s v="2024-03-18"/>
    <x v="19"/>
    <x v="0"/>
    <s v="CUST-0086"/>
    <s v="Kabir Singh"/>
    <x v="1"/>
    <s v="Bihar"/>
    <s v="Patna"/>
    <x v="1"/>
    <s v="Appliances"/>
    <s v="Electric Kettle"/>
    <n v="5"/>
    <n v="8448.92"/>
    <n v="0.05"/>
    <n v="1402.86"/>
  </r>
  <r>
    <s v="ORD-00635"/>
    <s v="2024-06-04"/>
    <x v="10"/>
    <x v="0"/>
    <s v="CUST-0674"/>
    <s v="Aditya Verma"/>
    <x v="2"/>
    <s v="Gujarat"/>
    <s v="Vadodara"/>
    <x v="0"/>
    <s v="Chair"/>
    <s v="Executive Chair"/>
    <n v="5"/>
    <n v="48944.65"/>
    <n v="0.2"/>
    <n v="7372.86"/>
  </r>
  <r>
    <s v="ORD-00636"/>
    <s v="2025-11-13"/>
    <x v="5"/>
    <x v="1"/>
    <s v="CUST-0701"/>
    <s v="Kavya Verma"/>
    <x v="0"/>
    <s v="Kerala"/>
    <s v="Kochi"/>
    <x v="2"/>
    <s v="Women"/>
    <s v="Women's Top"/>
    <n v="1"/>
    <n v="1242.81"/>
    <n v="0.15"/>
    <n v="308.02"/>
  </r>
  <r>
    <s v="ORD-00637"/>
    <s v="2025-04-13"/>
    <x v="30"/>
    <x v="1"/>
    <s v="CUST-0387"/>
    <s v="Ishita Singh"/>
    <x v="3"/>
    <s v="Punjab"/>
    <s v="Jalandhar"/>
    <x v="3"/>
    <s v="Laptop"/>
    <s v="Laptop Air"/>
    <n v="5"/>
    <n v="269590.24"/>
    <n v="0"/>
    <n v="36474.449999999997"/>
  </r>
  <r>
    <s v="ORD-00638"/>
    <s v="2024-03-31"/>
    <x v="19"/>
    <x v="0"/>
    <s v="CUST-0718"/>
    <s v="Arjun Patel"/>
    <x v="2"/>
    <s v="Maharashtra"/>
    <s v="Mumbai"/>
    <x v="0"/>
    <s v="Storage"/>
    <s v="Cabinet"/>
    <n v="5"/>
    <n v="48252.28"/>
    <n v="0.15"/>
    <n v="6460.69"/>
  </r>
  <r>
    <s v="ORD-00639"/>
    <s v="2024-07-31"/>
    <x v="4"/>
    <x v="0"/>
    <s v="CUST-0565"/>
    <s v="Vivaan Yadav"/>
    <x v="1"/>
    <s v="West Bengal"/>
    <s v="Kolkata"/>
    <x v="0"/>
    <s v="Table"/>
    <s v="Office Desk"/>
    <n v="3"/>
    <n v="44058.51"/>
    <n v="0.05"/>
    <n v="8572.31"/>
  </r>
  <r>
    <s v="ORD-00640"/>
    <s v="2025-04-04"/>
    <x v="30"/>
    <x v="1"/>
    <s v="CUST-0055"/>
    <s v="Neha Kumar"/>
    <x v="2"/>
    <s v="Gujarat"/>
    <s v="Surat"/>
    <x v="3"/>
    <s v="Accessories"/>
    <s v="Smart Watch"/>
    <n v="3"/>
    <n v="11551.64"/>
    <n v="0.2"/>
    <n v="1326.83"/>
  </r>
  <r>
    <s v="ORD-00641"/>
    <s v="2025-01-28"/>
    <x v="29"/>
    <x v="1"/>
    <s v="CUST-0534"/>
    <s v="Riya Singh"/>
    <x v="0"/>
    <s v="Kerala"/>
    <s v="Kozhikode"/>
    <x v="1"/>
    <s v="Appliances"/>
    <s v="Air Fryer"/>
    <n v="6"/>
    <n v="35887.199999999997"/>
    <n v="0.25"/>
    <n v="2693.25"/>
  </r>
  <r>
    <s v="ORD-00642"/>
    <s v="2024-04-13"/>
    <x v="16"/>
    <x v="0"/>
    <s v="CUST-0059"/>
    <s v="Kabir Singh"/>
    <x v="1"/>
    <s v="West Bengal"/>
    <s v="Siliguri"/>
    <x v="1"/>
    <s v="Cookware"/>
    <s v="Cookware Set"/>
    <n v="2"/>
    <n v="12275.94"/>
    <n v="0"/>
    <n v="2748.9"/>
  </r>
  <r>
    <s v="ORD-00643"/>
    <s v="2023-06-23"/>
    <x v="33"/>
    <x v="2"/>
    <s v="CUST-0546"/>
    <s v="Nikita Yadav"/>
    <x v="1"/>
    <s v="Odisha"/>
    <s v="Bhubaneswar"/>
    <x v="1"/>
    <s v="Decor"/>
    <s v="Photo Frame"/>
    <n v="3"/>
    <n v="2159.5300000000002"/>
    <n v="0.1"/>
    <n v="665.39"/>
  </r>
  <r>
    <s v="ORD-00644"/>
    <s v="2023-09-13"/>
    <x v="35"/>
    <x v="2"/>
    <s v="CUST-0678"/>
    <s v="Simran Mehta"/>
    <x v="2"/>
    <s v="Maharashtra"/>
    <s v="Nagpur"/>
    <x v="0"/>
    <s v="Storage"/>
    <s v="Bookshelf"/>
    <n v="7"/>
    <n v="50573"/>
    <n v="0.2"/>
    <n v="5690.29"/>
  </r>
  <r>
    <s v="ORD-00645"/>
    <s v="2025-12-17"/>
    <x v="26"/>
    <x v="1"/>
    <s v="CUST-0508"/>
    <s v="Riya Patel"/>
    <x v="3"/>
    <s v="Uttar Pradesh"/>
    <s v="Noida"/>
    <x v="0"/>
    <s v="Chair"/>
    <s v="Office Chair"/>
    <n v="6"/>
    <n v="28177.46"/>
    <n v="0.25"/>
    <n v="2620.33"/>
  </r>
  <r>
    <s v="ORD-00646"/>
    <s v="2025-02-15"/>
    <x v="14"/>
    <x v="1"/>
    <s v="CUST-0756"/>
    <s v="Rahul Patel"/>
    <x v="0"/>
    <s v="Telangana"/>
    <s v="Hyderabad"/>
    <x v="2"/>
    <s v="Footwear"/>
    <s v="Running Shoes"/>
    <n v="2"/>
    <n v="6516.45"/>
    <n v="0.05"/>
    <n v="1422.78"/>
  </r>
  <r>
    <s v="ORD-00647"/>
    <s v="2025-03-17"/>
    <x v="21"/>
    <x v="1"/>
    <s v="CUST-0363"/>
    <s v="Rohan Jain"/>
    <x v="0"/>
    <s v="Telangana"/>
    <s v="Nizamabad"/>
    <x v="3"/>
    <s v="Laptop"/>
    <s v="Gaming Laptop"/>
    <n v="8"/>
    <n v="670190.6"/>
    <n v="0"/>
    <n v="84137.3"/>
  </r>
  <r>
    <s v="ORD-00648"/>
    <s v="2023-08-08"/>
    <x v="27"/>
    <x v="2"/>
    <s v="CUST-0158"/>
    <s v="Kavya Singh"/>
    <x v="3"/>
    <s v="Punjab"/>
    <s v="Jalandhar"/>
    <x v="0"/>
    <s v="Table"/>
    <s v="Office Desk"/>
    <n v="1"/>
    <n v="14896.21"/>
    <n v="0"/>
    <n v="3146.41"/>
  </r>
  <r>
    <s v="ORD-00649"/>
    <s v="2025-04-21"/>
    <x v="30"/>
    <x v="1"/>
    <s v="CUST-0187"/>
    <s v="Riya Mehta"/>
    <x v="3"/>
    <s v="Uttar Pradesh"/>
    <s v="Noida"/>
    <x v="0"/>
    <s v="Storage"/>
    <s v="Wardrobe"/>
    <n v="4"/>
    <n v="78371.240000000005"/>
    <n v="0.1"/>
    <n v="9503.7199999999993"/>
  </r>
  <r>
    <s v="ORD-00650"/>
    <s v="2024-07-05"/>
    <x v="4"/>
    <x v="0"/>
    <s v="CUST-0204"/>
    <s v="Rohan Patel"/>
    <x v="3"/>
    <s v="Uttar Pradesh"/>
    <s v="Kanpur"/>
    <x v="1"/>
    <s v="Appliances"/>
    <s v="Mixer Grinder"/>
    <n v="6"/>
    <n v="21457.35"/>
    <n v="0.2"/>
    <n v="2333.8000000000002"/>
  </r>
  <r>
    <s v="ORD-00651"/>
    <s v="2023-08-15"/>
    <x v="27"/>
    <x v="2"/>
    <s v="CUST-0682"/>
    <s v="Vivaan Gupta"/>
    <x v="0"/>
    <s v="Telangana"/>
    <s v="Hyderabad"/>
    <x v="0"/>
    <s v="Table"/>
    <s v="Office Desk"/>
    <n v="6"/>
    <n v="86942.81"/>
    <n v="0"/>
    <n v="18182.38"/>
  </r>
  <r>
    <s v="ORD-00652"/>
    <s v="2024-06-28"/>
    <x v="10"/>
    <x v="0"/>
    <s v="CUST-0744"/>
    <s v="Rohan Yadav"/>
    <x v="3"/>
    <s v="Uttar Pradesh"/>
    <s v="Lucknow"/>
    <x v="1"/>
    <s v="Decor"/>
    <s v="Photo Frame"/>
    <n v="3"/>
    <n v="2337.25"/>
    <n v="0.05"/>
    <n v="737.28"/>
  </r>
  <r>
    <s v="ORD-00653"/>
    <s v="2025-03-07"/>
    <x v="21"/>
    <x v="1"/>
    <s v="CUST-0351"/>
    <s v="Rohan Mehta"/>
    <x v="0"/>
    <s v="Karnataka"/>
    <s v="Bengaluru"/>
    <x v="3"/>
    <s v="Mobile"/>
    <s v="Smartphone A"/>
    <n v="6"/>
    <n v="87335.3"/>
    <n v="0.15"/>
    <n v="4884.6400000000003"/>
  </r>
  <r>
    <s v="ORD-00654"/>
    <s v="2025-05-29"/>
    <x v="9"/>
    <x v="1"/>
    <s v="CUST-0192"/>
    <s v="Neha Yadav"/>
    <x v="3"/>
    <s v="Uttar Pradesh"/>
    <s v="Lucknow"/>
    <x v="2"/>
    <s v="Women"/>
    <s v="Women's Top"/>
    <n v="2"/>
    <n v="2234.0100000000002"/>
    <n v="0.25"/>
    <n v="410.6"/>
  </r>
  <r>
    <s v="ORD-00655"/>
    <s v="2024-05-25"/>
    <x v="0"/>
    <x v="0"/>
    <s v="CUST-0515"/>
    <s v="Nikita Sharma"/>
    <x v="1"/>
    <s v="West Bengal"/>
    <s v="Siliguri"/>
    <x v="0"/>
    <s v="Storage"/>
    <s v="Wardrobe"/>
    <n v="4"/>
    <n v="80835.17"/>
    <n v="0.1"/>
    <n v="8627.5"/>
  </r>
  <r>
    <s v="ORD-00656"/>
    <s v="2024-01-07"/>
    <x v="17"/>
    <x v="0"/>
    <s v="CUST-0632"/>
    <s v="Ishita Gupta"/>
    <x v="0"/>
    <s v="Tamil Nadu"/>
    <s v="Chennai"/>
    <x v="3"/>
    <s v="Mobile"/>
    <s v="Smartphone B"/>
    <n v="1"/>
    <n v="24914.7"/>
    <n v="0.05"/>
    <n v="3164.61"/>
  </r>
  <r>
    <s v="ORD-00657"/>
    <s v="2024-02-13"/>
    <x v="23"/>
    <x v="0"/>
    <s v="CUST-0660"/>
    <s v="Shreya Gupta"/>
    <x v="3"/>
    <s v="Delhi"/>
    <s v="Dwarka"/>
    <x v="1"/>
    <s v="Decor"/>
    <s v="Table Lamp"/>
    <n v="4"/>
    <n v="9836.18"/>
    <n v="0"/>
    <n v="2661.01"/>
  </r>
  <r>
    <s v="ORD-00658"/>
    <s v="2023-04-16"/>
    <x v="12"/>
    <x v="2"/>
    <s v="CUST-0054"/>
    <s v="Simran Das"/>
    <x v="1"/>
    <s v="West Bengal"/>
    <s v="Siliguri"/>
    <x v="2"/>
    <s v="Women"/>
    <s v="Women's Top"/>
    <n v="7"/>
    <n v="10310.83"/>
    <n v="0"/>
    <n v="2809.22"/>
  </r>
  <r>
    <s v="ORD-00659"/>
    <s v="2024-10-20"/>
    <x v="28"/>
    <x v="0"/>
    <s v="CUST-0115"/>
    <s v="Vivaan Verma"/>
    <x v="0"/>
    <s v="Telangana"/>
    <s v="Warangal"/>
    <x v="2"/>
    <s v="Footwear"/>
    <s v="Running Shoes"/>
    <n v="7"/>
    <n v="23893.040000000001"/>
    <n v="0"/>
    <n v="5775.28"/>
  </r>
  <r>
    <s v="ORD-00660"/>
    <s v="2023-07-18"/>
    <x v="25"/>
    <x v="2"/>
    <s v="CUST-0109"/>
    <s v="Nikita Kumar"/>
    <x v="3"/>
    <s v="Haryana"/>
    <s v="Faridabad"/>
    <x v="2"/>
    <s v="Footwear"/>
    <s v="Casual Shoes"/>
    <n v="6"/>
    <n v="17052.419999999998"/>
    <n v="0"/>
    <n v="3997.67"/>
  </r>
  <r>
    <s v="ORD-00661"/>
    <s v="2023-09-25"/>
    <x v="35"/>
    <x v="2"/>
    <s v="CUST-0743"/>
    <s v="Aarav Patel"/>
    <x v="3"/>
    <s v="Delhi"/>
    <s v="Rohini"/>
    <x v="0"/>
    <s v="Chair"/>
    <s v="Executive Chair"/>
    <n v="8"/>
    <n v="91918.84"/>
    <n v="0"/>
    <n v="19586.759999999998"/>
  </r>
  <r>
    <s v="ORD-00662"/>
    <s v="2025-08-29"/>
    <x v="22"/>
    <x v="1"/>
    <s v="CUST-0375"/>
    <s v="Ananya Kumar"/>
    <x v="0"/>
    <s v="Tamil Nadu"/>
    <s v="Chennai"/>
    <x v="0"/>
    <s v="Chair"/>
    <s v="Study Chair"/>
    <n v="5"/>
    <n v="13588.89"/>
    <n v="0.25"/>
    <n v="399.06"/>
  </r>
  <r>
    <s v="ORD-00663"/>
    <s v="2025-07-07"/>
    <x v="8"/>
    <x v="1"/>
    <s v="CUST-0047"/>
    <s v="Sneha Kumar"/>
    <x v="3"/>
    <s v="Uttar Pradesh"/>
    <s v="Noida"/>
    <x v="1"/>
    <s v="Cookware"/>
    <s v="Pressure Cooker"/>
    <n v="1"/>
    <n v="3534.7"/>
    <n v="0"/>
    <n v="621.75"/>
  </r>
  <r>
    <s v="ORD-00664"/>
    <s v="2023-05-05"/>
    <x v="20"/>
    <x v="2"/>
    <s v="CUST-0189"/>
    <s v="Aarav Verma"/>
    <x v="0"/>
    <s v="Kerala"/>
    <s v="Thiruvananthapuram"/>
    <x v="3"/>
    <s v="Mobile"/>
    <s v="Smartphone B"/>
    <n v="7"/>
    <n v="152905.66"/>
    <n v="0.15"/>
    <n v="14365.46"/>
  </r>
  <r>
    <s v="ORD-00665"/>
    <s v="2023-01-08"/>
    <x v="34"/>
    <x v="2"/>
    <s v="CUST-0122"/>
    <s v="Priya Jain"/>
    <x v="0"/>
    <s v="Tamil Nadu"/>
    <s v="Madurai"/>
    <x v="3"/>
    <s v="Accessories"/>
    <s v="Bluetooth Speaker"/>
    <n v="5"/>
    <n v="17210.990000000002"/>
    <n v="0.05"/>
    <n v="2980.37"/>
  </r>
  <r>
    <s v="ORD-00666"/>
    <s v="2023-12-17"/>
    <x v="18"/>
    <x v="2"/>
    <s v="CUST-0658"/>
    <s v="Ishita Patel"/>
    <x v="0"/>
    <s v="Karnataka"/>
    <s v="Mangaluru"/>
    <x v="0"/>
    <s v="Table"/>
    <s v="Study Table"/>
    <n v="3"/>
    <n v="22288.240000000002"/>
    <n v="0.05"/>
    <n v="4058.55"/>
  </r>
  <r>
    <s v="ORD-00667"/>
    <s v="2024-05-24"/>
    <x v="0"/>
    <x v="0"/>
    <s v="CUST-0740"/>
    <s v="Simran Das"/>
    <x v="0"/>
    <s v="Karnataka"/>
    <s v="Bengaluru"/>
    <x v="2"/>
    <s v="Footwear"/>
    <s v="Sandals"/>
    <n v="6"/>
    <n v="8739.92"/>
    <n v="0.05"/>
    <n v="1706.88"/>
  </r>
  <r>
    <s v="ORD-00668"/>
    <s v="2023-10-01"/>
    <x v="24"/>
    <x v="2"/>
    <s v="CUST-0017"/>
    <s v="Kabir Kumar"/>
    <x v="2"/>
    <s v="Rajasthan"/>
    <s v="Udaipur"/>
    <x v="3"/>
    <s v="Accessories"/>
    <s v="Wireless Earbuds"/>
    <n v="6"/>
    <n v="15345.72"/>
    <n v="0"/>
    <n v="3211.3"/>
  </r>
  <r>
    <s v="ORD-00669"/>
    <s v="2023-08-06"/>
    <x v="27"/>
    <x v="2"/>
    <s v="CUST-0405"/>
    <s v="Vivaan Gupta"/>
    <x v="2"/>
    <s v="Rajasthan"/>
    <s v="Jodhpur"/>
    <x v="0"/>
    <s v="Table"/>
    <s v="Study Table"/>
    <n v="6"/>
    <n v="41484.25"/>
    <n v="0.05"/>
    <n v="7331.03"/>
  </r>
  <r>
    <s v="ORD-00670"/>
    <s v="2023-11-15"/>
    <x v="32"/>
    <x v="2"/>
    <s v="CUST-0181"/>
    <s v="Nikita Gupta"/>
    <x v="2"/>
    <s v="Gujarat"/>
    <s v="Vadodara"/>
    <x v="1"/>
    <s v="Cookware"/>
    <s v="Cookware Set"/>
    <n v="8"/>
    <n v="47980.61"/>
    <n v="0"/>
    <n v="12242.19"/>
  </r>
  <r>
    <s v="ORD-00671"/>
    <s v="2024-01-22"/>
    <x v="17"/>
    <x v="0"/>
    <s v="CUST-0147"/>
    <s v="Aditi Verma"/>
    <x v="2"/>
    <s v="Gujarat"/>
    <s v="Vadodara"/>
    <x v="2"/>
    <s v="Men"/>
    <s v="Men's Jeans"/>
    <n v="3"/>
    <n v="6809.55"/>
    <n v="0"/>
    <n v="2043.02"/>
  </r>
  <r>
    <s v="ORD-00672"/>
    <s v="2023-05-28"/>
    <x v="20"/>
    <x v="2"/>
    <s v="CUST-0394"/>
    <s v="Neha Singh"/>
    <x v="2"/>
    <s v="Gujarat"/>
    <s v="Surat"/>
    <x v="1"/>
    <s v="Appliances"/>
    <s v="Electric Kettle"/>
    <n v="3"/>
    <n v="4428.1899999999996"/>
    <n v="0.2"/>
    <n v="607.21"/>
  </r>
  <r>
    <s v="ORD-00673"/>
    <s v="2023-02-12"/>
    <x v="7"/>
    <x v="2"/>
    <s v="CUST-0010"/>
    <s v="Aarav Mehta"/>
    <x v="3"/>
    <s v="Delhi"/>
    <s v="Rohini"/>
    <x v="3"/>
    <s v="Mobile"/>
    <s v="Smartphone A"/>
    <n v="2"/>
    <n v="32977.81"/>
    <n v="0.05"/>
    <n v="3422.02"/>
  </r>
  <r>
    <s v="ORD-00674"/>
    <s v="2023-08-06"/>
    <x v="27"/>
    <x v="2"/>
    <s v="CUST-0058"/>
    <s v="Vivaan Verma"/>
    <x v="1"/>
    <s v="West Bengal"/>
    <s v="Kolkata"/>
    <x v="0"/>
    <s v="Table"/>
    <s v="Coffee Table"/>
    <n v="8"/>
    <n v="34787.32"/>
    <n v="0.25"/>
    <n v="2406.89"/>
  </r>
  <r>
    <s v="ORD-00675"/>
    <s v="2024-07-01"/>
    <x v="4"/>
    <x v="0"/>
    <s v="CUST-0230"/>
    <s v="Shreya Mehta"/>
    <x v="3"/>
    <s v="Delhi"/>
    <s v="New Delhi"/>
    <x v="3"/>
    <s v="Accessories"/>
    <s v="Bluetooth Speaker"/>
    <n v="2"/>
    <n v="6179.94"/>
    <n v="0.15"/>
    <n v="765.43"/>
  </r>
  <r>
    <s v="ORD-00676"/>
    <s v="2023-02-19"/>
    <x v="7"/>
    <x v="2"/>
    <s v="CUST-0733"/>
    <s v="Amit Mehta"/>
    <x v="0"/>
    <s v="Kerala"/>
    <s v="Thiruvananthapuram"/>
    <x v="0"/>
    <s v="Table"/>
    <s v="Coffee Table"/>
    <n v="5"/>
    <n v="31265.07"/>
    <n v="0"/>
    <n v="5513.6"/>
  </r>
  <r>
    <s v="ORD-00677"/>
    <s v="2023-08-19"/>
    <x v="27"/>
    <x v="2"/>
    <s v="CUST-0087"/>
    <s v="Nikita Mehta"/>
    <x v="2"/>
    <s v="Gujarat"/>
    <s v="Ahmedabad"/>
    <x v="0"/>
    <s v="Chair"/>
    <s v="Study Chair"/>
    <n v="6"/>
    <n v="21242.959999999999"/>
    <n v="0"/>
    <n v="4147.47"/>
  </r>
  <r>
    <s v="ORD-00678"/>
    <s v="2023-03-30"/>
    <x v="11"/>
    <x v="2"/>
    <s v="CUST-0294"/>
    <s v="Kavya Yadav"/>
    <x v="0"/>
    <s v="Tamil Nadu"/>
    <s v="Coimbatore"/>
    <x v="2"/>
    <s v="Footwear"/>
    <s v="Running Shoes"/>
    <n v="7"/>
    <n v="25463.14"/>
    <n v="0"/>
    <n v="6524.62"/>
  </r>
  <r>
    <s v="ORD-00679"/>
    <s v="2024-12-14"/>
    <x v="6"/>
    <x v="0"/>
    <s v="CUST-0672"/>
    <s v="Kabir Jain"/>
    <x v="3"/>
    <s v="Punjab"/>
    <s v="Amritsar"/>
    <x v="2"/>
    <s v="Women"/>
    <s v="Women's Jacket"/>
    <n v="2"/>
    <n v="7126.63"/>
    <n v="0.25"/>
    <n v="756.61"/>
  </r>
  <r>
    <s v="ORD-00680"/>
    <s v="2023-10-28"/>
    <x v="24"/>
    <x v="2"/>
    <s v="CUST-0093"/>
    <s v="Neha Jain"/>
    <x v="1"/>
    <s v="Jharkhand"/>
    <s v="Ranchi"/>
    <x v="1"/>
    <s v="Decor"/>
    <s v="Table Lamp"/>
    <n v="2"/>
    <n v="5038.92"/>
    <n v="0"/>
    <n v="1300.23"/>
  </r>
  <r>
    <s v="ORD-00681"/>
    <s v="2024-10-23"/>
    <x v="28"/>
    <x v="0"/>
    <s v="CUST-0342"/>
    <s v="Simran Sharma"/>
    <x v="0"/>
    <s v="Tamil Nadu"/>
    <s v="Coimbatore"/>
    <x v="2"/>
    <s v="Women"/>
    <s v="Women's Top"/>
    <n v="7"/>
    <n v="9632.7800000000007"/>
    <n v="0.1"/>
    <n v="2635.65"/>
  </r>
  <r>
    <s v="ORD-00682"/>
    <s v="2023-10-11"/>
    <x v="24"/>
    <x v="2"/>
    <s v="CUST-0733"/>
    <s v="Amit Mehta"/>
    <x v="0"/>
    <s v="Kerala"/>
    <s v="Thiruvananthapuram"/>
    <x v="1"/>
    <s v="Decor"/>
    <s v="Photo Frame"/>
    <n v="8"/>
    <n v="5459.7"/>
    <n v="0.15"/>
    <n v="1494.97"/>
  </r>
  <r>
    <s v="ORD-00683"/>
    <s v="2025-05-13"/>
    <x v="9"/>
    <x v="1"/>
    <s v="CUST-0062"/>
    <s v="Kavya Yadav"/>
    <x v="0"/>
    <s v="Karnataka"/>
    <s v="Bengaluru"/>
    <x v="2"/>
    <s v="Men"/>
    <s v="Men's T-Shirt"/>
    <n v="1"/>
    <n v="1146.6500000000001"/>
    <n v="0.05"/>
    <n v="395.76"/>
  </r>
  <r>
    <s v="ORD-00684"/>
    <s v="2024-12-16"/>
    <x v="6"/>
    <x v="0"/>
    <s v="CUST-0121"/>
    <s v="Pooja Singh"/>
    <x v="1"/>
    <s v="Jharkhand"/>
    <s v="Ranchi"/>
    <x v="1"/>
    <s v="Appliances"/>
    <s v="Electric Kettle"/>
    <n v="7"/>
    <n v="12235.53"/>
    <n v="0"/>
    <n v="2567.9899999999998"/>
  </r>
  <r>
    <s v="ORD-00685"/>
    <s v="2023-10-21"/>
    <x v="24"/>
    <x v="2"/>
    <s v="CUST-0162"/>
    <s v="Aditi Yadav"/>
    <x v="2"/>
    <s v="Maharashtra"/>
    <s v="Nagpur"/>
    <x v="1"/>
    <s v="Cookware"/>
    <s v="Cookware Set"/>
    <n v="2"/>
    <n v="9678.34"/>
    <n v="0.2"/>
    <n v="1497.3"/>
  </r>
  <r>
    <s v="ORD-00686"/>
    <s v="2023-03-03"/>
    <x v="11"/>
    <x v="2"/>
    <s v="CUST-0482"/>
    <s v="Aarav Yadav"/>
    <x v="0"/>
    <s v="Telangana"/>
    <s v="Hyderabad"/>
    <x v="3"/>
    <s v="Mobile"/>
    <s v="Smartphone A"/>
    <n v="1"/>
    <n v="15806.53"/>
    <n v="0.15"/>
    <n v="1290.21"/>
  </r>
  <r>
    <s v="ORD-00687"/>
    <s v="2023-10-14"/>
    <x v="24"/>
    <x v="2"/>
    <s v="CUST-0619"/>
    <s v="Rahul Verma"/>
    <x v="1"/>
    <s v="Odisha"/>
    <s v="Cuttack"/>
    <x v="2"/>
    <s v="Women"/>
    <s v="Women's Jacket"/>
    <n v="1"/>
    <n v="4565.3500000000004"/>
    <n v="0.05"/>
    <n v="1203.44"/>
  </r>
  <r>
    <s v="ORD-00688"/>
    <s v="2023-12-22"/>
    <x v="18"/>
    <x v="2"/>
    <s v="CUST-0161"/>
    <s v="Aarav Jain"/>
    <x v="0"/>
    <s v="Karnataka"/>
    <s v="Mysuru"/>
    <x v="1"/>
    <s v="Decor"/>
    <s v="Table Lamp"/>
    <n v="5"/>
    <n v="10626.99"/>
    <n v="0.15"/>
    <n v="1987.66"/>
  </r>
  <r>
    <s v="ORD-00689"/>
    <s v="2024-07-10"/>
    <x v="4"/>
    <x v="0"/>
    <s v="CUST-0620"/>
    <s v="Riya Verma"/>
    <x v="3"/>
    <s v="Uttar Pradesh"/>
    <s v="Noida"/>
    <x v="0"/>
    <s v="Table"/>
    <s v="Coffee Table"/>
    <n v="1"/>
    <n v="5935.37"/>
    <n v="0"/>
    <n v="1105.07"/>
  </r>
  <r>
    <s v="ORD-00690"/>
    <s v="2023-06-08"/>
    <x v="33"/>
    <x v="2"/>
    <s v="CUST-0107"/>
    <s v="Ishita Singh"/>
    <x v="2"/>
    <s v="Goa"/>
    <s v="Margao"/>
    <x v="1"/>
    <s v="Cookware"/>
    <s v="Cookware Set"/>
    <n v="1"/>
    <n v="4442.17"/>
    <n v="0.25"/>
    <n v="572.42999999999995"/>
  </r>
  <r>
    <s v="ORD-00691"/>
    <s v="2023-06-09"/>
    <x v="33"/>
    <x v="2"/>
    <s v="CUST-0193"/>
    <s v="Ishita Singh"/>
    <x v="1"/>
    <s v="Bihar"/>
    <s v="Patna"/>
    <x v="0"/>
    <s v="Table"/>
    <s v="Study Table"/>
    <n v="2"/>
    <n v="14567.86"/>
    <n v="0"/>
    <n v="2994.69"/>
  </r>
  <r>
    <s v="ORD-00692"/>
    <s v="2024-02-18"/>
    <x v="23"/>
    <x v="0"/>
    <s v="CUST-0096"/>
    <s v="Amit Verma"/>
    <x v="3"/>
    <s v="Haryana"/>
    <s v="Faridabad"/>
    <x v="3"/>
    <s v="Accessories"/>
    <s v="Smart Watch"/>
    <n v="1"/>
    <n v="4456.76"/>
    <n v="0.15"/>
    <n v="500.54"/>
  </r>
  <r>
    <s v="ORD-00693"/>
    <s v="2024-09-24"/>
    <x v="13"/>
    <x v="0"/>
    <s v="CUST-0691"/>
    <s v="Simran Kumar"/>
    <x v="3"/>
    <s v="Punjab"/>
    <s v="Amritsar"/>
    <x v="1"/>
    <s v="Decor"/>
    <s v="Wall Clock"/>
    <n v="6"/>
    <n v="6676.18"/>
    <n v="0.25"/>
    <n v="1248.1400000000001"/>
  </r>
  <r>
    <s v="ORD-00694"/>
    <s v="2023-07-19"/>
    <x v="25"/>
    <x v="2"/>
    <s v="CUST-0039"/>
    <s v="Rohan Jain"/>
    <x v="1"/>
    <s v="Odisha"/>
    <s v="Rourkela"/>
    <x v="3"/>
    <s v="Accessories"/>
    <s v="Wireless Earbuds"/>
    <n v="1"/>
    <n v="2187.91"/>
    <n v="0.15"/>
    <n v="361.52"/>
  </r>
  <r>
    <s v="ORD-00695"/>
    <s v="2024-08-17"/>
    <x v="15"/>
    <x v="0"/>
    <s v="CUST-0145"/>
    <s v="Shreya Verma"/>
    <x v="0"/>
    <s v="Tamil Nadu"/>
    <s v="Madurai"/>
    <x v="1"/>
    <s v="Appliances"/>
    <s v="Electric Kettle"/>
    <n v="2"/>
    <n v="2802.69"/>
    <n v="0.2"/>
    <n v="385.55"/>
  </r>
  <r>
    <s v="ORD-00696"/>
    <s v="2023-11-26"/>
    <x v="32"/>
    <x v="2"/>
    <s v="CUST-0214"/>
    <s v="Sneha Gupta"/>
    <x v="1"/>
    <s v="Odisha"/>
    <s v="Bhubaneswar"/>
    <x v="2"/>
    <s v="Women"/>
    <s v="Women's Top"/>
    <n v="7"/>
    <n v="10910.21"/>
    <n v="0"/>
    <n v="3199.51"/>
  </r>
  <r>
    <s v="ORD-00697"/>
    <s v="2023-06-03"/>
    <x v="33"/>
    <x v="2"/>
    <s v="CUST-0166"/>
    <s v="Kabir Patel"/>
    <x v="0"/>
    <s v="Kerala"/>
    <s v="Kochi"/>
    <x v="3"/>
    <s v="Mobile"/>
    <s v="Smartphone B"/>
    <n v="2"/>
    <n v="43173.51"/>
    <n v="0.1"/>
    <n v="5745.59"/>
  </r>
  <r>
    <s v="ORD-00698"/>
    <s v="2023-05-20"/>
    <x v="20"/>
    <x v="2"/>
    <s v="CUST-0453"/>
    <s v="Simran Yadav"/>
    <x v="1"/>
    <s v="Bihar"/>
    <s v="Gaya"/>
    <x v="3"/>
    <s v="Mobile"/>
    <s v="Smartphone A"/>
    <n v="8"/>
    <n v="143450.44"/>
    <n v="0.05"/>
    <n v="16297.49"/>
  </r>
  <r>
    <s v="ORD-00699"/>
    <s v="2023-10-15"/>
    <x v="24"/>
    <x v="2"/>
    <s v="CUST-0525"/>
    <s v="Kavya Verma"/>
    <x v="3"/>
    <s v="Uttar Pradesh"/>
    <s v="Noida"/>
    <x v="2"/>
    <s v="Women"/>
    <s v="Women's Top"/>
    <n v="7"/>
    <n v="7969.25"/>
    <n v="0.25"/>
    <n v="1334.34"/>
  </r>
  <r>
    <s v="ORD-00700"/>
    <s v="2024-10-04"/>
    <x v="28"/>
    <x v="0"/>
    <s v="CUST-0251"/>
    <s v="Rohan Verma"/>
    <x v="1"/>
    <s v="West Bengal"/>
    <s v="Durgapur"/>
    <x v="1"/>
    <s v="Decor"/>
    <s v="Table Lamp"/>
    <n v="5"/>
    <n v="9542.68"/>
    <n v="0.2"/>
    <n v="1233.33"/>
  </r>
  <r>
    <s v="ORD-00701"/>
    <s v="2023-01-17"/>
    <x v="34"/>
    <x v="2"/>
    <s v="CUST-0096"/>
    <s v="Amit Verma"/>
    <x v="0"/>
    <s v="Karnataka"/>
    <s v="Mysuru"/>
    <x v="1"/>
    <s v="Appliances"/>
    <s v="Electric Kettle"/>
    <n v="7"/>
    <n v="9046.4599999999991"/>
    <n v="0.25"/>
    <n v="885.95"/>
  </r>
  <r>
    <s v="ORD-00702"/>
    <s v="2024-12-15"/>
    <x v="6"/>
    <x v="0"/>
    <s v="CUST-0444"/>
    <s v="Riya Gupta"/>
    <x v="2"/>
    <s v="Goa"/>
    <s v="Mapusa"/>
    <x v="1"/>
    <s v="Appliances"/>
    <s v="Mixer Grinder"/>
    <n v="3"/>
    <n v="10377.02"/>
    <n v="0.2"/>
    <n v="541.04999999999995"/>
  </r>
  <r>
    <s v="ORD-00703"/>
    <s v="2024-02-13"/>
    <x v="23"/>
    <x v="0"/>
    <s v="CUST-0040"/>
    <s v="Kavya Gupta"/>
    <x v="2"/>
    <s v="Rajasthan"/>
    <s v="Jaipur"/>
    <x v="2"/>
    <s v="Women"/>
    <s v="Women's Jacket"/>
    <n v="8"/>
    <n v="40809.160000000003"/>
    <n v="0"/>
    <n v="10530.08"/>
  </r>
  <r>
    <s v="ORD-00704"/>
    <s v="2023-11-15"/>
    <x v="32"/>
    <x v="2"/>
    <s v="CUST-0441"/>
    <s v="Ananya Yadav"/>
    <x v="2"/>
    <s v="Gujarat"/>
    <s v="Vadodara"/>
    <x v="0"/>
    <s v="Table"/>
    <s v="Coffee Table"/>
    <n v="1"/>
    <n v="5239.84"/>
    <n v="0.15"/>
    <n v="716.29"/>
  </r>
  <r>
    <s v="ORD-00705"/>
    <s v="2025-08-27"/>
    <x v="22"/>
    <x v="1"/>
    <s v="CUST-0415"/>
    <s v="Aditi Yadav"/>
    <x v="0"/>
    <s v="Karnataka"/>
    <s v="Bengaluru"/>
    <x v="3"/>
    <s v="Accessories"/>
    <s v="Bluetooth Speaker"/>
    <n v="5"/>
    <n v="16850.580000000002"/>
    <n v="0.05"/>
    <n v="2861.56"/>
  </r>
  <r>
    <s v="ORD-00706"/>
    <s v="2023-06-17"/>
    <x v="33"/>
    <x v="2"/>
    <s v="CUST-0772"/>
    <s v="Neha Mehta"/>
    <x v="1"/>
    <s v="Odisha"/>
    <s v="Cuttack"/>
    <x v="0"/>
    <s v="Storage"/>
    <s v="Wardrobe"/>
    <n v="3"/>
    <n v="47291.02"/>
    <n v="0.25"/>
    <n v="373.12"/>
  </r>
  <r>
    <s v="ORD-00707"/>
    <s v="2024-08-31"/>
    <x v="15"/>
    <x v="0"/>
    <s v="CUST-0011"/>
    <s v="Rahul Mehta"/>
    <x v="0"/>
    <s v="Tamil Nadu"/>
    <s v="Coimbatore"/>
    <x v="1"/>
    <s v="Cookware"/>
    <s v="Non-Stick Pan"/>
    <n v="3"/>
    <n v="5246.62"/>
    <n v="0.2"/>
    <n v="516.04"/>
  </r>
  <r>
    <s v="ORD-00708"/>
    <s v="2024-02-11"/>
    <x v="23"/>
    <x v="0"/>
    <s v="CUST-0691"/>
    <s v="Simran Kumar"/>
    <x v="3"/>
    <s v="Haryana"/>
    <s v="Faridabad"/>
    <x v="2"/>
    <s v="Men"/>
    <s v="Men's T-Shirt"/>
    <n v="8"/>
    <n v="9599.4699999999993"/>
    <n v="0"/>
    <n v="3556.04"/>
  </r>
  <r>
    <s v="ORD-00709"/>
    <s v="2025-04-12"/>
    <x v="30"/>
    <x v="1"/>
    <s v="CUST-0560"/>
    <s v="Simran Patel"/>
    <x v="1"/>
    <s v="West Bengal"/>
    <s v="Siliguri"/>
    <x v="0"/>
    <s v="Storage"/>
    <s v="Wardrobe"/>
    <n v="2"/>
    <n v="42761.94"/>
    <n v="0"/>
    <n v="6732.68"/>
  </r>
  <r>
    <s v="ORD-00710"/>
    <s v="2023-12-07"/>
    <x v="18"/>
    <x v="2"/>
    <s v="CUST-0515"/>
    <s v="Nikita Sharma"/>
    <x v="2"/>
    <s v="Gujarat"/>
    <s v="Surat"/>
    <x v="0"/>
    <s v="Chair"/>
    <s v="Executive Chair"/>
    <n v="1"/>
    <n v="11757.71"/>
    <n v="0.05"/>
    <n v="2629.16"/>
  </r>
  <r>
    <s v="ORD-00711"/>
    <s v="2023-09-13"/>
    <x v="35"/>
    <x v="2"/>
    <s v="CUST-0470"/>
    <s v="Sneha Verma"/>
    <x v="2"/>
    <s v="Goa"/>
    <s v="Margao"/>
    <x v="1"/>
    <s v="Cookware"/>
    <s v="Non-Stick Pan"/>
    <n v="7"/>
    <n v="13710.56"/>
    <n v="0.15"/>
    <n v="2415.7199999999998"/>
  </r>
  <r>
    <s v="ORD-00712"/>
    <s v="2025-05-27"/>
    <x v="9"/>
    <x v="1"/>
    <s v="CUST-0291"/>
    <s v="Ishita Jain"/>
    <x v="1"/>
    <s v="Jharkhand"/>
    <s v="Dhanbad"/>
    <x v="0"/>
    <s v="Storage"/>
    <s v="Wardrobe"/>
    <n v="7"/>
    <n v="151348.69"/>
    <n v="0.05"/>
    <n v="19986.689999999999"/>
  </r>
  <r>
    <s v="ORD-00713"/>
    <s v="2023-07-23"/>
    <x v="25"/>
    <x v="2"/>
    <s v="CUST-0649"/>
    <s v="Aarav Sharma"/>
    <x v="3"/>
    <s v="Delhi"/>
    <s v="New Delhi"/>
    <x v="3"/>
    <s v="Accessories"/>
    <s v="Bluetooth Speaker"/>
    <n v="2"/>
    <n v="6457.46"/>
    <n v="0.1"/>
    <n v="977.59"/>
  </r>
  <r>
    <s v="ORD-00714"/>
    <s v="2025-06-28"/>
    <x v="3"/>
    <x v="1"/>
    <s v="CUST-0476"/>
    <s v="Aditi Jain"/>
    <x v="3"/>
    <s v="Punjab"/>
    <s v="Amritsar"/>
    <x v="0"/>
    <s v="Chair"/>
    <s v="Study Chair"/>
    <n v="7"/>
    <n v="23754.12"/>
    <n v="0"/>
    <n v="3954.58"/>
  </r>
  <r>
    <s v="ORD-00715"/>
    <s v="2025-04-25"/>
    <x v="30"/>
    <x v="1"/>
    <s v="CUST-0425"/>
    <s v="Rohan Kumar"/>
    <x v="2"/>
    <s v="Maharashtra"/>
    <s v="Pune"/>
    <x v="0"/>
    <s v="Storage"/>
    <s v="Wardrobe"/>
    <n v="5"/>
    <n v="85927.59"/>
    <n v="0.2"/>
    <n v="3905.82"/>
  </r>
  <r>
    <s v="ORD-00716"/>
    <s v="2024-05-09"/>
    <x v="0"/>
    <x v="0"/>
    <s v="CUST-0344"/>
    <s v="Pooja Patel"/>
    <x v="3"/>
    <s v="Uttar Pradesh"/>
    <s v="Noida"/>
    <x v="3"/>
    <s v="Mobile"/>
    <s v="Smartphone A"/>
    <n v="6"/>
    <n v="83565.33"/>
    <n v="0.25"/>
    <n v="-383.85"/>
  </r>
  <r>
    <s v="ORD-00717"/>
    <s v="2023-12-16"/>
    <x v="18"/>
    <x v="2"/>
    <s v="CUST-0652"/>
    <s v="Nikita Jain"/>
    <x v="2"/>
    <s v="Gujarat"/>
    <s v="Vadodara"/>
    <x v="1"/>
    <s v="Appliances"/>
    <s v="Electric Kettle"/>
    <n v="7"/>
    <n v="9026.24"/>
    <n v="0.25"/>
    <n v="394.25"/>
  </r>
  <r>
    <s v="ORD-00718"/>
    <s v="2025-03-10"/>
    <x v="21"/>
    <x v="1"/>
    <s v="CUST-0402"/>
    <s v="Ananya Jain"/>
    <x v="0"/>
    <s v="Kerala"/>
    <s v="Thiruvananthapuram"/>
    <x v="0"/>
    <s v="Table"/>
    <s v="Study Table"/>
    <n v="2"/>
    <n v="12361.41"/>
    <n v="0.2"/>
    <n v="1264.32"/>
  </r>
  <r>
    <s v="ORD-00719"/>
    <s v="2024-06-16"/>
    <x v="10"/>
    <x v="0"/>
    <s v="CUST-0725"/>
    <s v="Aarav Kumar"/>
    <x v="0"/>
    <s v="Telangana"/>
    <s v="Hyderabad"/>
    <x v="3"/>
    <s v="Mobile"/>
    <s v="Smartphone A"/>
    <n v="7"/>
    <n v="127624.07"/>
    <n v="0"/>
    <n v="16180.04"/>
  </r>
  <r>
    <s v="ORD-00720"/>
    <s v="2023-06-11"/>
    <x v="33"/>
    <x v="2"/>
    <s v="CUST-0549"/>
    <s v="Riya Gupta"/>
    <x v="2"/>
    <s v="Maharashtra"/>
    <s v="Nagpur"/>
    <x v="0"/>
    <s v="Table"/>
    <s v="Coffee Table"/>
    <n v="6"/>
    <n v="35063"/>
    <n v="0"/>
    <n v="5718.61"/>
  </r>
  <r>
    <s v="ORD-00721"/>
    <s v="2024-05-17"/>
    <x v="0"/>
    <x v="0"/>
    <s v="CUST-0114"/>
    <s v="Pooja Jain"/>
    <x v="2"/>
    <s v="Rajasthan"/>
    <s v="Jodhpur"/>
    <x v="3"/>
    <s v="Laptop"/>
    <s v="Laptop Pro"/>
    <n v="3"/>
    <n v="148561"/>
    <n v="0.2"/>
    <n v="8167.11"/>
  </r>
  <r>
    <s v="ORD-00722"/>
    <s v="2025-07-29"/>
    <x v="8"/>
    <x v="1"/>
    <s v="CUST-0401"/>
    <s v="Aarav Yadav"/>
    <x v="3"/>
    <s v="Delhi"/>
    <s v="New Delhi"/>
    <x v="2"/>
    <s v="Women"/>
    <s v="Women's Dress"/>
    <n v="2"/>
    <n v="5596.78"/>
    <n v="0"/>
    <n v="2031.66"/>
  </r>
  <r>
    <s v="ORD-00723"/>
    <s v="2023-07-26"/>
    <x v="25"/>
    <x v="2"/>
    <s v="CUST-0462"/>
    <s v="Pooja Patel"/>
    <x v="2"/>
    <s v="Maharashtra"/>
    <s v="Pune"/>
    <x v="3"/>
    <s v="Laptop"/>
    <s v="Gaming Laptop"/>
    <n v="2"/>
    <n v="173184.72"/>
    <n v="0"/>
    <n v="21674.62"/>
  </r>
  <r>
    <s v="ORD-00724"/>
    <s v="2023-11-26"/>
    <x v="32"/>
    <x v="2"/>
    <s v="CUST-0629"/>
    <s v="Kabir Yadav"/>
    <x v="0"/>
    <s v="Telangana"/>
    <s v="Hyderabad"/>
    <x v="0"/>
    <s v="Storage"/>
    <s v="Cabinet"/>
    <n v="1"/>
    <n v="11523.51"/>
    <n v="0"/>
    <n v="2297.29"/>
  </r>
  <r>
    <s v="ORD-00725"/>
    <s v="2023-01-11"/>
    <x v="34"/>
    <x v="2"/>
    <s v="CUST-0118"/>
    <s v="Amit Kumar"/>
    <x v="0"/>
    <s v="Telangana"/>
    <s v="Hyderabad"/>
    <x v="0"/>
    <s v="Storage"/>
    <s v="Bookshelf"/>
    <n v="1"/>
    <n v="7658.98"/>
    <n v="0.15"/>
    <n v="1096.3399999999999"/>
  </r>
  <r>
    <s v="ORD-00726"/>
    <s v="2024-03-20"/>
    <x v="19"/>
    <x v="0"/>
    <s v="CUST-0726"/>
    <s v="Ananya Kumar"/>
    <x v="3"/>
    <s v="Punjab"/>
    <s v="Ludhiana"/>
    <x v="0"/>
    <s v="Chair"/>
    <s v="Executive Chair"/>
    <n v="3"/>
    <n v="33425.94"/>
    <n v="0.05"/>
    <n v="6247.55"/>
  </r>
  <r>
    <s v="ORD-00727"/>
    <s v="2024-08-25"/>
    <x v="15"/>
    <x v="0"/>
    <s v="CUST-0403"/>
    <s v="Nikita Jain"/>
    <x v="2"/>
    <s v="Goa"/>
    <s v="Margao"/>
    <x v="1"/>
    <s v="Appliances"/>
    <s v="Air Fryer"/>
    <n v="3"/>
    <n v="24448.94"/>
    <n v="0"/>
    <n v="3740.56"/>
  </r>
  <r>
    <s v="ORD-00728"/>
    <s v="2023-07-30"/>
    <x v="25"/>
    <x v="2"/>
    <s v="CUST-0622"/>
    <s v="Aarav Sharma"/>
    <x v="1"/>
    <s v="Jharkhand"/>
    <s v="Jamshedpur"/>
    <x v="1"/>
    <s v="Cookware"/>
    <s v="Non-Stick Pan"/>
    <n v="7"/>
    <n v="13413.43"/>
    <n v="0.15"/>
    <n v="1835.35"/>
  </r>
  <r>
    <s v="ORD-00729"/>
    <s v="2025-02-23"/>
    <x v="14"/>
    <x v="1"/>
    <s v="CUST-0601"/>
    <s v="Vivaan Sharma"/>
    <x v="2"/>
    <s v="Gujarat"/>
    <s v="Vadodara"/>
    <x v="2"/>
    <s v="Women"/>
    <s v="Women's Jacket"/>
    <n v="2"/>
    <n v="8700.52"/>
    <n v="0.1"/>
    <n v="2124.69"/>
  </r>
  <r>
    <s v="ORD-00730"/>
    <s v="2025-04-19"/>
    <x v="30"/>
    <x v="1"/>
    <s v="CUST-0673"/>
    <s v="Aditya Verma"/>
    <x v="1"/>
    <s v="Bihar"/>
    <s v="Gaya"/>
    <x v="3"/>
    <s v="Mobile"/>
    <s v="Smartphone A"/>
    <n v="6"/>
    <n v="100027.51"/>
    <n v="0.1"/>
    <n v="9210.94"/>
  </r>
  <r>
    <s v="ORD-00731"/>
    <s v="2025-01-31"/>
    <x v="29"/>
    <x v="1"/>
    <s v="CUST-0239"/>
    <s v="Kabir Kumar"/>
    <x v="1"/>
    <s v="Jharkhand"/>
    <s v="Ranchi"/>
    <x v="3"/>
    <s v="Mobile"/>
    <s v="Smartphone B"/>
    <n v="1"/>
    <n v="19657.740000000002"/>
    <n v="0.2"/>
    <n v="1514.96"/>
  </r>
  <r>
    <s v="ORD-00732"/>
    <s v="2023-05-16"/>
    <x v="20"/>
    <x v="2"/>
    <s v="CUST-0688"/>
    <s v="Arjun Patel"/>
    <x v="2"/>
    <s v="Rajasthan"/>
    <s v="Jodhpur"/>
    <x v="0"/>
    <s v="Storage"/>
    <s v="Bookshelf"/>
    <n v="2"/>
    <n v="14960.41"/>
    <n v="0.15"/>
    <n v="1707.8"/>
  </r>
  <r>
    <s v="ORD-00733"/>
    <s v="2023-06-03"/>
    <x v="33"/>
    <x v="2"/>
    <s v="CUST-0123"/>
    <s v="Amit Verma"/>
    <x v="2"/>
    <s v="Goa"/>
    <s v="Margao"/>
    <x v="2"/>
    <s v="Men"/>
    <s v="Men's T-Shirt"/>
    <n v="1"/>
    <n v="899.45"/>
    <n v="0.25"/>
    <n v="242.91"/>
  </r>
  <r>
    <s v="ORD-00734"/>
    <s v="2023-09-12"/>
    <x v="35"/>
    <x v="2"/>
    <s v="CUST-0590"/>
    <s v="Arjun Jain"/>
    <x v="2"/>
    <s v="Gujarat"/>
    <s v="Vadodara"/>
    <x v="2"/>
    <s v="Footwear"/>
    <s v="Casual Shoes"/>
    <n v="4"/>
    <n v="9064.25"/>
    <n v="0.15"/>
    <n v="1929.26"/>
  </r>
  <r>
    <s v="ORD-00735"/>
    <s v="2023-01-10"/>
    <x v="34"/>
    <x v="2"/>
    <s v="CUST-0426"/>
    <s v="Rohan Mehta"/>
    <x v="2"/>
    <s v="Rajasthan"/>
    <s v="Jaipur"/>
    <x v="1"/>
    <s v="Appliances"/>
    <s v="Electric Kettle"/>
    <n v="1"/>
    <n v="1734.76"/>
    <n v="0.05"/>
    <n v="296.70999999999998"/>
  </r>
  <r>
    <s v="ORD-00736"/>
    <s v="2024-09-08"/>
    <x v="13"/>
    <x v="0"/>
    <s v="CUST-0466"/>
    <s v="Ananya Das"/>
    <x v="1"/>
    <s v="Bihar"/>
    <s v="Gaya"/>
    <x v="1"/>
    <s v="Appliances"/>
    <s v="Electric Kettle"/>
    <n v="6"/>
    <n v="9829.18"/>
    <n v="0.1"/>
    <n v="1626.97"/>
  </r>
  <r>
    <s v="ORD-00737"/>
    <s v="2025-10-07"/>
    <x v="31"/>
    <x v="1"/>
    <s v="CUST-0705"/>
    <s v="Pooja Jain"/>
    <x v="3"/>
    <s v="Punjab"/>
    <s v="Jalandhar"/>
    <x v="3"/>
    <s v="Mobile"/>
    <s v="Smartphone A"/>
    <n v="1"/>
    <n v="12839.03"/>
    <n v="0.25"/>
    <n v="829.57"/>
  </r>
  <r>
    <s v="ORD-00738"/>
    <s v="2025-06-11"/>
    <x v="3"/>
    <x v="1"/>
    <s v="CUST-0114"/>
    <s v="Pooja Jain"/>
    <x v="0"/>
    <s v="Tamil Nadu"/>
    <s v="Chennai"/>
    <x v="0"/>
    <s v="Storage"/>
    <s v="Wardrobe"/>
    <n v="1"/>
    <n v="18247.71"/>
    <n v="0.2"/>
    <n v="1720.94"/>
  </r>
  <r>
    <s v="ORD-00739"/>
    <s v="2023-04-09"/>
    <x v="12"/>
    <x v="2"/>
    <s v="CUST-0123"/>
    <s v="Amit Verma"/>
    <x v="1"/>
    <s v="West Bengal"/>
    <s v="Siliguri"/>
    <x v="2"/>
    <s v="Footwear"/>
    <s v="Sandals"/>
    <n v="7"/>
    <n v="10851.38"/>
    <n v="0.05"/>
    <n v="2085.17"/>
  </r>
  <r>
    <s v="ORD-00740"/>
    <s v="2023-09-16"/>
    <x v="35"/>
    <x v="2"/>
    <s v="CUST-0288"/>
    <s v="Kabir Kumar"/>
    <x v="1"/>
    <s v="Jharkhand"/>
    <s v="Dhanbad"/>
    <x v="1"/>
    <s v="Decor"/>
    <s v="Table Lamp"/>
    <n v="2"/>
    <n v="4261.7299999999996"/>
    <n v="0.15"/>
    <n v="870.28"/>
  </r>
  <r>
    <s v="ORD-00741"/>
    <s v="2024-10-21"/>
    <x v="28"/>
    <x v="0"/>
    <s v="CUST-0753"/>
    <s v="Rohan Verma"/>
    <x v="2"/>
    <s v="Gujarat"/>
    <s v="Ahmedabad"/>
    <x v="2"/>
    <s v="Women"/>
    <s v="Women's Jacket"/>
    <n v="2"/>
    <n v="9555.59"/>
    <n v="0.05"/>
    <n v="2366.91"/>
  </r>
  <r>
    <s v="ORD-00742"/>
    <s v="2024-02-26"/>
    <x v="23"/>
    <x v="0"/>
    <s v="CUST-0214"/>
    <s v="Sneha Gupta"/>
    <x v="3"/>
    <s v="Delhi"/>
    <s v="Dwarka"/>
    <x v="3"/>
    <s v="Mobile"/>
    <s v="Smartphone A"/>
    <n v="4"/>
    <n v="66863.95"/>
    <n v="0.1"/>
    <n v="6618.34"/>
  </r>
  <r>
    <s v="ORD-00743"/>
    <s v="2025-12-16"/>
    <x v="26"/>
    <x v="1"/>
    <s v="CUST-0636"/>
    <s v="Amit Yadav"/>
    <x v="1"/>
    <s v="Bihar"/>
    <s v="Bhagalpur"/>
    <x v="1"/>
    <s v="Decor"/>
    <s v="Wall Clock"/>
    <n v="2"/>
    <n v="2915.64"/>
    <n v="0"/>
    <n v="957.8"/>
  </r>
  <r>
    <s v="ORD-00744"/>
    <s v="2025-11-17"/>
    <x v="5"/>
    <x v="1"/>
    <s v="CUST-0151"/>
    <s v="Aditi Sharma"/>
    <x v="0"/>
    <s v="Kerala"/>
    <s v="Kochi"/>
    <x v="3"/>
    <s v="Laptop"/>
    <s v="Laptop Air"/>
    <n v="3"/>
    <n v="122393.19"/>
    <n v="0.2"/>
    <n v="3832.87"/>
  </r>
  <r>
    <s v="ORD-00745"/>
    <s v="2025-08-02"/>
    <x v="22"/>
    <x v="1"/>
    <s v="CUST-0122"/>
    <s v="Priya Jain"/>
    <x v="3"/>
    <s v="Delhi"/>
    <s v="New Delhi"/>
    <x v="3"/>
    <s v="Laptop"/>
    <s v="Laptop Pro"/>
    <n v="5"/>
    <n v="324227.81"/>
    <n v="0"/>
    <n v="56633.02"/>
  </r>
  <r>
    <s v="ORD-00746"/>
    <s v="2023-06-22"/>
    <x v="33"/>
    <x v="2"/>
    <s v="CUST-0051"/>
    <s v="Amit Mehta"/>
    <x v="1"/>
    <s v="Odisha"/>
    <s v="Bhubaneswar"/>
    <x v="0"/>
    <s v="Table"/>
    <s v="Coffee Table"/>
    <n v="7"/>
    <n v="35106.449999999997"/>
    <n v="0.15"/>
    <n v="3625.04"/>
  </r>
  <r>
    <s v="ORD-00747"/>
    <s v="2025-02-22"/>
    <x v="14"/>
    <x v="1"/>
    <s v="CUST-0052"/>
    <s v="Ishita Gupta"/>
    <x v="2"/>
    <s v="Gujarat"/>
    <s v="Surat"/>
    <x v="0"/>
    <s v="Table"/>
    <s v="Study Table"/>
    <n v="5"/>
    <n v="32217.49"/>
    <n v="0.15"/>
    <n v="3604.98"/>
  </r>
  <r>
    <s v="ORD-00748"/>
    <s v="2024-05-24"/>
    <x v="0"/>
    <x v="0"/>
    <s v="CUST-0636"/>
    <s v="Amit Yadav"/>
    <x v="3"/>
    <s v="Haryana"/>
    <s v="Gurgaon"/>
    <x v="3"/>
    <s v="Mobile"/>
    <s v="Budget Phone"/>
    <n v="5"/>
    <n v="57395.08"/>
    <n v="0"/>
    <n v="6510.62"/>
  </r>
  <r>
    <s v="ORD-00749"/>
    <s v="2025-04-08"/>
    <x v="30"/>
    <x v="1"/>
    <s v="CUST-0295"/>
    <s v="Aarav Yadav"/>
    <x v="2"/>
    <s v="Goa"/>
    <s v="Panaji"/>
    <x v="0"/>
    <s v="Storage"/>
    <s v="Cabinet"/>
    <n v="5"/>
    <n v="48043.24"/>
    <n v="0.1"/>
    <n v="6687.42"/>
  </r>
  <r>
    <s v="ORD-00750"/>
    <s v="2024-08-12"/>
    <x v="15"/>
    <x v="0"/>
    <s v="CUST-0467"/>
    <s v="Ishita Sharma"/>
    <x v="3"/>
    <s v="Delhi"/>
    <s v="New Delhi"/>
    <x v="1"/>
    <s v="Decor"/>
    <s v="Table Lamp"/>
    <n v="4"/>
    <n v="9815.11"/>
    <n v="0"/>
    <n v="2484.37"/>
  </r>
  <r>
    <s v="ORD-00751"/>
    <s v="2023-10-18"/>
    <x v="24"/>
    <x v="2"/>
    <s v="CUST-0361"/>
    <s v="Sneha Sharma"/>
    <x v="3"/>
    <s v="Uttar Pradesh"/>
    <s v="Lucknow"/>
    <x v="2"/>
    <s v="Men"/>
    <s v="Men's T-Shirt"/>
    <n v="5"/>
    <n v="5802.44"/>
    <n v="0"/>
    <n v="1831.72"/>
  </r>
  <r>
    <s v="ORD-00752"/>
    <s v="2025-08-28"/>
    <x v="22"/>
    <x v="1"/>
    <s v="CUST-0516"/>
    <s v="Kabir Mehta"/>
    <x v="3"/>
    <s v="Uttar Pradesh"/>
    <s v="Noida"/>
    <x v="1"/>
    <s v="Appliances"/>
    <s v="Mixer Grinder"/>
    <n v="1"/>
    <n v="3893.87"/>
    <n v="0.15"/>
    <n v="460.51"/>
  </r>
  <r>
    <s v="ORD-00753"/>
    <s v="2023-12-09"/>
    <x v="18"/>
    <x v="2"/>
    <s v="CUST-0499"/>
    <s v="Sneha Mehta"/>
    <x v="0"/>
    <s v="Karnataka"/>
    <s v="Bengaluru"/>
    <x v="2"/>
    <s v="Footwear"/>
    <s v="Casual Shoes"/>
    <n v="8"/>
    <n v="20633.39"/>
    <n v="0.1"/>
    <n v="3443.62"/>
  </r>
  <r>
    <s v="ORD-00754"/>
    <s v="2024-06-03"/>
    <x v="10"/>
    <x v="0"/>
    <s v="CUST-0611"/>
    <s v="Pooja Gupta"/>
    <x v="1"/>
    <s v="Odisha"/>
    <s v="Bhubaneswar"/>
    <x v="2"/>
    <s v="Women"/>
    <s v="Women's Jacket"/>
    <n v="6"/>
    <n v="26200.04"/>
    <n v="0.15"/>
    <n v="5125.9799999999996"/>
  </r>
  <r>
    <s v="ORD-00755"/>
    <s v="2025-09-18"/>
    <x v="2"/>
    <x v="1"/>
    <s v="CUST-0592"/>
    <s v="Simran Das"/>
    <x v="3"/>
    <s v="Punjab"/>
    <s v="Jalandhar"/>
    <x v="3"/>
    <s v="Mobile"/>
    <s v="Smartphone B"/>
    <n v="4"/>
    <n v="83952.7"/>
    <n v="0.2"/>
    <n v="6194.47"/>
  </r>
  <r>
    <s v="ORD-00756"/>
    <s v="2025-06-01"/>
    <x v="3"/>
    <x v="1"/>
    <s v="CUST-0461"/>
    <s v="Nikita Patel"/>
    <x v="1"/>
    <s v="Jharkhand"/>
    <s v="Dhanbad"/>
    <x v="3"/>
    <s v="Mobile"/>
    <s v="Smartphone B"/>
    <n v="2"/>
    <n v="49291.43"/>
    <n v="0.05"/>
    <n v="7128.38"/>
  </r>
  <r>
    <s v="ORD-00757"/>
    <s v="2025-12-15"/>
    <x v="26"/>
    <x v="1"/>
    <s v="CUST-0352"/>
    <s v="Priya Yadav"/>
    <x v="0"/>
    <s v="Telangana"/>
    <s v="Nizamabad"/>
    <x v="2"/>
    <s v="Women"/>
    <s v="Women's Top"/>
    <n v="7"/>
    <n v="9784.7999999999993"/>
    <n v="0.05"/>
    <n v="2816.35"/>
  </r>
  <r>
    <s v="ORD-00758"/>
    <s v="2023-09-09"/>
    <x v="35"/>
    <x v="2"/>
    <s v="CUST-0536"/>
    <s v="Vivaan Patel"/>
    <x v="2"/>
    <s v="Goa"/>
    <s v="Mapusa"/>
    <x v="2"/>
    <s v="Women"/>
    <s v="Women's Dress"/>
    <n v="1"/>
    <n v="2627.66"/>
    <n v="0.1"/>
    <n v="841.64"/>
  </r>
  <r>
    <s v="ORD-00759"/>
    <s v="2024-08-16"/>
    <x v="15"/>
    <x v="0"/>
    <s v="CUST-0055"/>
    <s v="Neha Kumar"/>
    <x v="0"/>
    <s v="Telangana"/>
    <s v="Warangal"/>
    <x v="2"/>
    <s v="Men"/>
    <s v="Men's Jeans"/>
    <n v="1"/>
    <n v="1889.11"/>
    <n v="0.1"/>
    <n v="545.88"/>
  </r>
  <r>
    <s v="ORD-00760"/>
    <s v="2025-09-27"/>
    <x v="2"/>
    <x v="1"/>
    <s v="CUST-0515"/>
    <s v="Nikita Sharma"/>
    <x v="1"/>
    <s v="West Bengal"/>
    <s v="Siliguri"/>
    <x v="2"/>
    <s v="Footwear"/>
    <s v="Running Shoes"/>
    <n v="1"/>
    <n v="3204.54"/>
    <n v="0.05"/>
    <n v="744.97"/>
  </r>
  <r>
    <s v="ORD-00761"/>
    <s v="2023-11-14"/>
    <x v="32"/>
    <x v="2"/>
    <s v="CUST-0695"/>
    <s v="Aditi Gupta"/>
    <x v="3"/>
    <s v="Punjab"/>
    <s v="Ludhiana"/>
    <x v="0"/>
    <s v="Table"/>
    <s v="Coffee Table"/>
    <n v="2"/>
    <n v="11079.5"/>
    <n v="0.05"/>
    <n v="1592.48"/>
  </r>
  <r>
    <s v="ORD-00762"/>
    <s v="2025-03-02"/>
    <x v="21"/>
    <x v="1"/>
    <s v="CUST-0593"/>
    <s v="Neha Verma"/>
    <x v="2"/>
    <s v="Goa"/>
    <s v="Panaji"/>
    <x v="2"/>
    <s v="Women"/>
    <s v="Women's Jacket"/>
    <n v="5"/>
    <n v="25159.77"/>
    <n v="0"/>
    <n v="6551.95"/>
  </r>
  <r>
    <s v="ORD-00763"/>
    <s v="2023-10-13"/>
    <x v="24"/>
    <x v="2"/>
    <s v="CUST-0559"/>
    <s v="Amit Das"/>
    <x v="0"/>
    <s v="Telangana"/>
    <s v="Hyderabad"/>
    <x v="1"/>
    <s v="Decor"/>
    <s v="Wall Clock"/>
    <n v="5"/>
    <n v="6829.74"/>
    <n v="0.05"/>
    <n v="1934.55"/>
  </r>
  <r>
    <s v="ORD-00764"/>
    <s v="2024-01-11"/>
    <x v="17"/>
    <x v="0"/>
    <s v="CUST-0438"/>
    <s v="Kabir Gupta"/>
    <x v="2"/>
    <s v="Goa"/>
    <s v="Panaji"/>
    <x v="0"/>
    <s v="Storage"/>
    <s v="Wardrobe"/>
    <n v="6"/>
    <n v="117079.35"/>
    <n v="0.15"/>
    <n v="9277.34"/>
  </r>
  <r>
    <s v="ORD-00765"/>
    <s v="2025-08-13"/>
    <x v="22"/>
    <x v="1"/>
    <s v="CUST-0249"/>
    <s v="Riya Kumar"/>
    <x v="2"/>
    <s v="Goa"/>
    <s v="Margao"/>
    <x v="3"/>
    <s v="Accessories"/>
    <s v="Wireless Earbuds"/>
    <n v="7"/>
    <n v="17947.75"/>
    <n v="0"/>
    <n v="3792.45"/>
  </r>
  <r>
    <s v="ORD-00766"/>
    <s v="2025-11-14"/>
    <x v="5"/>
    <x v="1"/>
    <s v="CUST-0531"/>
    <s v="Ananya Kumar"/>
    <x v="1"/>
    <s v="Jharkhand"/>
    <s v="Dhanbad"/>
    <x v="2"/>
    <s v="Men"/>
    <s v="Men's Jeans"/>
    <n v="3"/>
    <n v="6041.03"/>
    <n v="0.1"/>
    <n v="1758.13"/>
  </r>
  <r>
    <s v="ORD-00767"/>
    <s v="2025-07-31"/>
    <x v="8"/>
    <x v="1"/>
    <s v="CUST-0340"/>
    <s v="Arjun Gupta"/>
    <x v="3"/>
    <s v="Delhi"/>
    <s v="New Delhi"/>
    <x v="2"/>
    <s v="Footwear"/>
    <s v="Running Shoes"/>
    <n v="6"/>
    <n v="17131.36"/>
    <n v="0.15"/>
    <n v="3329.35"/>
  </r>
  <r>
    <s v="ORD-00768"/>
    <s v="2023-05-05"/>
    <x v="20"/>
    <x v="2"/>
    <s v="CUST-0309"/>
    <s v="Kavya Yadav"/>
    <x v="3"/>
    <s v="Delhi"/>
    <s v="Rohini"/>
    <x v="0"/>
    <s v="Storage"/>
    <s v="Bookshelf"/>
    <n v="8"/>
    <n v="70009.509999999995"/>
    <n v="0"/>
    <n v="13489.52"/>
  </r>
  <r>
    <s v="ORD-00769"/>
    <s v="2024-09-28"/>
    <x v="13"/>
    <x v="0"/>
    <s v="CUST-0210"/>
    <s v="Riya Patel"/>
    <x v="3"/>
    <s v="Uttar Pradesh"/>
    <s v="Kanpur"/>
    <x v="0"/>
    <s v="Chair"/>
    <s v="Office Chair"/>
    <n v="1"/>
    <n v="6567.46"/>
    <n v="0"/>
    <n v="1207.5899999999999"/>
  </r>
  <r>
    <s v="ORD-00770"/>
    <s v="2023-08-01"/>
    <x v="27"/>
    <x v="2"/>
    <s v="CUST-0560"/>
    <s v="Simran Patel"/>
    <x v="2"/>
    <s v="Maharashtra"/>
    <s v="Nagpur"/>
    <x v="1"/>
    <s v="Cookware"/>
    <s v="Cookware Set"/>
    <n v="2"/>
    <n v="11291.2"/>
    <n v="0.05"/>
    <n v="2497.16"/>
  </r>
  <r>
    <s v="ORD-00771"/>
    <s v="2024-06-17"/>
    <x v="10"/>
    <x v="0"/>
    <s v="CUST-0760"/>
    <s v="Rahul Singh"/>
    <x v="2"/>
    <s v="Maharashtra"/>
    <s v="Pune"/>
    <x v="0"/>
    <s v="Storage"/>
    <s v="Bookshelf"/>
    <n v="3"/>
    <n v="27860.09"/>
    <n v="0"/>
    <n v="4684.62"/>
  </r>
  <r>
    <s v="ORD-00772"/>
    <s v="2024-02-15"/>
    <x v="23"/>
    <x v="0"/>
    <s v="CUST-0110"/>
    <s v="Nikita Das"/>
    <x v="2"/>
    <s v="Goa"/>
    <s v="Margao"/>
    <x v="2"/>
    <s v="Footwear"/>
    <s v="Running Shoes"/>
    <n v="8"/>
    <n v="27046.080000000002"/>
    <n v="0.05"/>
    <n v="6457.4"/>
  </r>
  <r>
    <s v="ORD-00773"/>
    <s v="2025-08-08"/>
    <x v="22"/>
    <x v="1"/>
    <s v="CUST-0667"/>
    <s v="Sneha Jain"/>
    <x v="2"/>
    <s v="Goa"/>
    <s v="Panaji"/>
    <x v="3"/>
    <s v="Laptop"/>
    <s v="Laptop Air"/>
    <n v="2"/>
    <n v="87422.56"/>
    <n v="0.15"/>
    <n v="6157.2"/>
  </r>
  <r>
    <s v="ORD-00774"/>
    <s v="2025-06-29"/>
    <x v="3"/>
    <x v="1"/>
    <s v="CUST-0516"/>
    <s v="Kabir Mehta"/>
    <x v="3"/>
    <s v="Punjab"/>
    <s v="Ludhiana"/>
    <x v="1"/>
    <s v="Decor"/>
    <s v="Table Lamp"/>
    <n v="5"/>
    <n v="13102.19"/>
    <n v="0"/>
    <n v="3789.35"/>
  </r>
  <r>
    <s v="ORD-00775"/>
    <s v="2024-03-07"/>
    <x v="19"/>
    <x v="0"/>
    <s v="CUST-0144"/>
    <s v="Rohan Sharma"/>
    <x v="1"/>
    <s v="Odisha"/>
    <s v="Rourkela"/>
    <x v="3"/>
    <s v="Mobile"/>
    <s v="Budget Phone"/>
    <n v="3"/>
    <n v="34733.29"/>
    <n v="0.05"/>
    <n v="3315.54"/>
  </r>
  <r>
    <s v="ORD-00776"/>
    <s v="2024-07-24"/>
    <x v="4"/>
    <x v="0"/>
    <s v="CUST-0266"/>
    <s v="Amit Singh"/>
    <x v="1"/>
    <s v="Odisha"/>
    <s v="Bhubaneswar"/>
    <x v="1"/>
    <s v="Cookware"/>
    <s v="Non-Stick Pan"/>
    <n v="3"/>
    <n v="5726.97"/>
    <n v="0.15"/>
    <n v="898.64"/>
  </r>
  <r>
    <s v="ORD-00777"/>
    <s v="2023-09-23"/>
    <x v="35"/>
    <x v="2"/>
    <s v="CUST-0512"/>
    <s v="Vivaan Patel"/>
    <x v="1"/>
    <s v="Bihar"/>
    <s v="Bhagalpur"/>
    <x v="1"/>
    <s v="Appliances"/>
    <s v="Mixer Grinder"/>
    <n v="1"/>
    <n v="3453.6"/>
    <n v="0.25"/>
    <n v="336.54"/>
  </r>
  <r>
    <s v="ORD-00778"/>
    <s v="2025-09-02"/>
    <x v="2"/>
    <x v="1"/>
    <s v="CUST-0257"/>
    <s v="Aarav Sharma"/>
    <x v="1"/>
    <s v="Jharkhand"/>
    <s v="Dhanbad"/>
    <x v="0"/>
    <s v="Chair"/>
    <s v="Office Chair"/>
    <n v="7"/>
    <n v="35740.199999999997"/>
    <n v="0.25"/>
    <n v="1475.95"/>
  </r>
  <r>
    <s v="ORD-00779"/>
    <s v="2023-08-23"/>
    <x v="27"/>
    <x v="2"/>
    <s v="CUST-0653"/>
    <s v="Aditya Verma"/>
    <x v="3"/>
    <s v="Delhi"/>
    <s v="Dwarka"/>
    <x v="2"/>
    <s v="Footwear"/>
    <s v="Sandals"/>
    <n v="1"/>
    <n v="1571.39"/>
    <n v="0"/>
    <n v="337.24"/>
  </r>
  <r>
    <s v="ORD-00780"/>
    <s v="2024-02-14"/>
    <x v="23"/>
    <x v="0"/>
    <s v="CUST-0197"/>
    <s v="Neha Kumar"/>
    <x v="0"/>
    <s v="Telangana"/>
    <s v="Warangal"/>
    <x v="1"/>
    <s v="Decor"/>
    <s v="Table Lamp"/>
    <n v="4"/>
    <n v="10242.15"/>
    <n v="0"/>
    <n v="2781.16"/>
  </r>
  <r>
    <s v="ORD-00781"/>
    <s v="2023-06-26"/>
    <x v="33"/>
    <x v="2"/>
    <s v="CUST-0190"/>
    <s v="Aditya Singh"/>
    <x v="3"/>
    <s v="Delhi"/>
    <s v="New Delhi"/>
    <x v="3"/>
    <s v="Mobile"/>
    <s v="Smartphone A"/>
    <n v="6"/>
    <n v="80255.02"/>
    <n v="0.25"/>
    <n v="1676.25"/>
  </r>
  <r>
    <s v="ORD-00782"/>
    <s v="2025-12-17"/>
    <x v="26"/>
    <x v="1"/>
    <s v="CUST-0450"/>
    <s v="Sneha Yadav"/>
    <x v="2"/>
    <s v="Gujarat"/>
    <s v="Ahmedabad"/>
    <x v="1"/>
    <s v="Decor"/>
    <s v="Table Lamp"/>
    <n v="6"/>
    <n v="13259.69"/>
    <n v="0.15"/>
    <n v="2548.91"/>
  </r>
  <r>
    <s v="ORD-00783"/>
    <s v="2025-05-25"/>
    <x v="9"/>
    <x v="1"/>
    <s v="CUST-0339"/>
    <s v="Simran Kumar"/>
    <x v="2"/>
    <s v="Maharashtra"/>
    <s v="Nagpur"/>
    <x v="3"/>
    <s v="Mobile"/>
    <s v="Budget Phone"/>
    <n v="5"/>
    <n v="57707.56"/>
    <n v="0"/>
    <n v="7065.47"/>
  </r>
  <r>
    <s v="ORD-00784"/>
    <s v="2023-02-16"/>
    <x v="7"/>
    <x v="2"/>
    <s v="CUST-0590"/>
    <s v="Arjun Jain"/>
    <x v="0"/>
    <s v="Telangana"/>
    <s v="Warangal"/>
    <x v="1"/>
    <s v="Decor"/>
    <s v="Table Lamp"/>
    <n v="2"/>
    <n v="3889.3"/>
    <n v="0.25"/>
    <n v="393.89"/>
  </r>
  <r>
    <s v="ORD-00785"/>
    <s v="2024-05-09"/>
    <x v="0"/>
    <x v="0"/>
    <s v="CUST-0031"/>
    <s v="Amit Verma"/>
    <x v="1"/>
    <s v="Odisha"/>
    <s v="Rourkela"/>
    <x v="3"/>
    <s v="Accessories"/>
    <s v="Smart Watch"/>
    <n v="2"/>
    <n v="8475.33"/>
    <n v="0.15"/>
    <n v="786.83"/>
  </r>
  <r>
    <s v="ORD-00786"/>
    <s v="2023-03-08"/>
    <x v="11"/>
    <x v="2"/>
    <s v="CUST-0680"/>
    <s v="Arjun Das"/>
    <x v="1"/>
    <s v="Odisha"/>
    <s v="Cuttack"/>
    <x v="0"/>
    <s v="Table"/>
    <s v="Study Table"/>
    <n v="3"/>
    <n v="22605.95"/>
    <n v="0"/>
    <n v="4659.51"/>
  </r>
  <r>
    <s v="ORD-00787"/>
    <s v="2023-05-08"/>
    <x v="20"/>
    <x v="2"/>
    <s v="CUST-0491"/>
    <s v="Priya Das"/>
    <x v="0"/>
    <s v="Kerala"/>
    <s v="Kochi"/>
    <x v="3"/>
    <s v="Laptop"/>
    <s v="Laptop Pro"/>
    <n v="7"/>
    <n v="396004.52"/>
    <n v="0.15"/>
    <n v="37010.870000000003"/>
  </r>
  <r>
    <s v="ORD-00788"/>
    <s v="2023-09-23"/>
    <x v="35"/>
    <x v="2"/>
    <s v="CUST-0234"/>
    <s v="Sneha Verma"/>
    <x v="1"/>
    <s v="West Bengal"/>
    <s v="Kolkata"/>
    <x v="3"/>
    <s v="Laptop"/>
    <s v="Gaming Laptop"/>
    <n v="4"/>
    <n v="267927.01"/>
    <n v="0.2"/>
    <n v="11827.87"/>
  </r>
  <r>
    <s v="ORD-00789"/>
    <s v="2023-02-13"/>
    <x v="7"/>
    <x v="2"/>
    <s v="CUST-0129"/>
    <s v="Nikita Jain"/>
    <x v="3"/>
    <s v="Delhi"/>
    <s v="New Delhi"/>
    <x v="1"/>
    <s v="Decor"/>
    <s v="Photo Frame"/>
    <n v="1"/>
    <n v="678.79"/>
    <n v="0.15"/>
    <n v="191.53"/>
  </r>
  <r>
    <s v="ORD-00790"/>
    <s v="2025-05-30"/>
    <x v="9"/>
    <x v="1"/>
    <s v="CUST-0238"/>
    <s v="Ananya Mehta"/>
    <x v="2"/>
    <s v="Gujarat"/>
    <s v="Ahmedabad"/>
    <x v="1"/>
    <s v="Appliances"/>
    <s v="Electric Kettle"/>
    <n v="6"/>
    <n v="9945.68"/>
    <n v="0.05"/>
    <n v="1620.78"/>
  </r>
  <r>
    <s v="ORD-00791"/>
    <s v="2023-07-08"/>
    <x v="25"/>
    <x v="2"/>
    <s v="CUST-0290"/>
    <s v="Pooja Patel"/>
    <x v="3"/>
    <s v="Haryana"/>
    <s v="Faridabad"/>
    <x v="3"/>
    <s v="Mobile"/>
    <s v="Budget Phone"/>
    <n v="4"/>
    <n v="34404.78"/>
    <n v="0.25"/>
    <n v="1761.44"/>
  </r>
  <r>
    <s v="ORD-00792"/>
    <s v="2023-03-31"/>
    <x v="11"/>
    <x v="2"/>
    <s v="CUST-0557"/>
    <s v="Rahul Das"/>
    <x v="1"/>
    <s v="Bihar"/>
    <s v="Bhagalpur"/>
    <x v="0"/>
    <s v="Table"/>
    <s v="Study Table"/>
    <n v="7"/>
    <n v="47994.58"/>
    <n v="0.1"/>
    <n v="6094.45"/>
  </r>
  <r>
    <s v="ORD-00793"/>
    <s v="2024-02-26"/>
    <x v="23"/>
    <x v="0"/>
    <s v="CUST-0274"/>
    <s v="Aditi Mehta"/>
    <x v="2"/>
    <s v="Rajasthan"/>
    <s v="Jaipur"/>
    <x v="1"/>
    <s v="Decor"/>
    <s v="Table Lamp"/>
    <n v="6"/>
    <n v="11307.83"/>
    <n v="0.25"/>
    <n v="1293.99"/>
  </r>
  <r>
    <s v="ORD-00794"/>
    <s v="2024-10-15"/>
    <x v="28"/>
    <x v="0"/>
    <s v="CUST-0534"/>
    <s v="Riya Singh"/>
    <x v="3"/>
    <s v="Delhi"/>
    <s v="Dwarka"/>
    <x v="1"/>
    <s v="Decor"/>
    <s v="Photo Frame"/>
    <n v="8"/>
    <n v="5823.7"/>
    <n v="0.05"/>
    <n v="1986.23"/>
  </r>
  <r>
    <s v="ORD-00795"/>
    <s v="2024-04-17"/>
    <x v="16"/>
    <x v="0"/>
    <s v="CUST-0117"/>
    <s v="Sneha Verma"/>
    <x v="1"/>
    <s v="Jharkhand"/>
    <s v="Jamshedpur"/>
    <x v="2"/>
    <s v="Footwear"/>
    <s v="Running Shoes"/>
    <n v="1"/>
    <n v="3569.42"/>
    <n v="0"/>
    <n v="884.1"/>
  </r>
  <r>
    <s v="ORD-00796"/>
    <s v="2023-02-13"/>
    <x v="7"/>
    <x v="2"/>
    <s v="CUST-0394"/>
    <s v="Neha Singh"/>
    <x v="2"/>
    <s v="Maharashtra"/>
    <s v="Pune"/>
    <x v="2"/>
    <s v="Footwear"/>
    <s v="Casual Shoes"/>
    <n v="5"/>
    <n v="10988.35"/>
    <n v="0.25"/>
    <n v="2018.47"/>
  </r>
  <r>
    <s v="ORD-00797"/>
    <s v="2025-10-11"/>
    <x v="31"/>
    <x v="1"/>
    <s v="CUST-0313"/>
    <s v="Rohan Sharma"/>
    <x v="3"/>
    <s v="Uttar Pradesh"/>
    <s v="Lucknow"/>
    <x v="1"/>
    <s v="Appliances"/>
    <s v="Mixer Grinder"/>
    <n v="4"/>
    <n v="15688.77"/>
    <n v="0.1"/>
    <n v="1967.7"/>
  </r>
  <r>
    <s v="ORD-00798"/>
    <s v="2023-03-06"/>
    <x v="11"/>
    <x v="2"/>
    <s v="CUST-0438"/>
    <s v="Kabir Gupta"/>
    <x v="1"/>
    <s v="West Bengal"/>
    <s v="Durgapur"/>
    <x v="2"/>
    <s v="Women"/>
    <s v="Women's Jacket"/>
    <n v="4"/>
    <n v="14291.02"/>
    <n v="0.25"/>
    <n v="1975.03"/>
  </r>
  <r>
    <s v="ORD-00799"/>
    <s v="2023-04-27"/>
    <x v="12"/>
    <x v="2"/>
    <s v="CUST-0391"/>
    <s v="Aditi Gupta"/>
    <x v="3"/>
    <s v="Uttar Pradesh"/>
    <s v="Kanpur"/>
    <x v="2"/>
    <s v="Footwear"/>
    <s v="Casual Shoes"/>
    <n v="7"/>
    <n v="17025.22"/>
    <n v="0.15"/>
    <n v="2534.33"/>
  </r>
  <r>
    <s v="ORD-00800"/>
    <s v="2025-08-15"/>
    <x v="22"/>
    <x v="1"/>
    <s v="CUST-0040"/>
    <s v="Kavya Gupta"/>
    <x v="0"/>
    <s v="Tamil Nadu"/>
    <s v="Chennai"/>
    <x v="2"/>
    <s v="Footwear"/>
    <s v="Casual Shoes"/>
    <n v="2"/>
    <n v="5751.95"/>
    <n v="0"/>
    <n v="1400.09"/>
  </r>
  <r>
    <s v="ORD-00801"/>
    <s v="2024-07-15"/>
    <x v="4"/>
    <x v="0"/>
    <s v="CUST-0184"/>
    <s v="Vivaan Sharma"/>
    <x v="1"/>
    <s v="Bihar"/>
    <s v="Bhagalpur"/>
    <x v="2"/>
    <s v="Footwear"/>
    <s v="Sandals"/>
    <n v="1"/>
    <n v="1569.1"/>
    <n v="0"/>
    <n v="368.4"/>
  </r>
  <r>
    <s v="ORD-00802"/>
    <s v="2025-06-27"/>
    <x v="3"/>
    <x v="1"/>
    <s v="CUST-0594"/>
    <s v="Amit Jain"/>
    <x v="2"/>
    <s v="Maharashtra"/>
    <s v="Pune"/>
    <x v="3"/>
    <s v="Laptop"/>
    <s v="Laptop Pro"/>
    <n v="6"/>
    <n v="355834.78"/>
    <n v="0.1"/>
    <n v="46368.67"/>
  </r>
  <r>
    <s v="ORD-00803"/>
    <s v="2023-06-12"/>
    <x v="33"/>
    <x v="2"/>
    <s v="CUST-0151"/>
    <s v="Aditi Sharma"/>
    <x v="1"/>
    <s v="Bihar"/>
    <s v="Patna"/>
    <x v="1"/>
    <s v="Appliances"/>
    <s v="Air Fryer"/>
    <n v="5"/>
    <n v="39402.410000000003"/>
    <n v="0.05"/>
    <n v="5860.49"/>
  </r>
  <r>
    <s v="ORD-00804"/>
    <s v="2023-04-12"/>
    <x v="12"/>
    <x v="2"/>
    <s v="CUST-0732"/>
    <s v="Kavya Mehta"/>
    <x v="0"/>
    <s v="Karnataka"/>
    <s v="Mangaluru"/>
    <x v="3"/>
    <s v="Mobile"/>
    <s v="Budget Phone"/>
    <n v="8"/>
    <n v="80109.45"/>
    <n v="0.15"/>
    <n v="3734.17"/>
  </r>
  <r>
    <s v="ORD-00805"/>
    <s v="2024-06-14"/>
    <x v="10"/>
    <x v="0"/>
    <s v="CUST-0116"/>
    <s v="Vivaan Das"/>
    <x v="1"/>
    <s v="West Bengal"/>
    <s v="Durgapur"/>
    <x v="2"/>
    <s v="Footwear"/>
    <s v="Sandals"/>
    <n v="1"/>
    <n v="1323.92"/>
    <n v="0.15"/>
    <n v="233.27"/>
  </r>
  <r>
    <s v="ORD-00806"/>
    <s v="2025-11-12"/>
    <x v="5"/>
    <x v="1"/>
    <s v="CUST-0335"/>
    <s v="Simran Sharma"/>
    <x v="3"/>
    <s v="Haryana"/>
    <s v="Gurgaon"/>
    <x v="2"/>
    <s v="Footwear"/>
    <s v="Casual Shoes"/>
    <n v="7"/>
    <n v="19878.099999999999"/>
    <n v="0"/>
    <n v="4430.1899999999996"/>
  </r>
  <r>
    <s v="ORD-00807"/>
    <s v="2025-01-07"/>
    <x v="29"/>
    <x v="1"/>
    <s v="CUST-0606"/>
    <s v="Riya Patel"/>
    <x v="1"/>
    <s v="Odisha"/>
    <s v="Rourkela"/>
    <x v="2"/>
    <s v="Women"/>
    <s v="Women's Top"/>
    <n v="1"/>
    <n v="1480.25"/>
    <n v="0"/>
    <n v="413"/>
  </r>
  <r>
    <s v="ORD-00808"/>
    <s v="2023-02-22"/>
    <x v="7"/>
    <x v="2"/>
    <s v="CUST-0081"/>
    <s v="Ananya Kumar"/>
    <x v="3"/>
    <s v="Haryana"/>
    <s v="Faridabad"/>
    <x v="2"/>
    <s v="Men"/>
    <s v="Men's Jeans"/>
    <n v="1"/>
    <n v="1799.82"/>
    <n v="0.2"/>
    <n v="474"/>
  </r>
  <r>
    <s v="ORD-00809"/>
    <s v="2023-06-08"/>
    <x v="33"/>
    <x v="2"/>
    <s v="CUST-0590"/>
    <s v="Arjun Jain"/>
    <x v="0"/>
    <s v="Kerala"/>
    <s v="Kozhikode"/>
    <x v="3"/>
    <s v="Accessories"/>
    <s v="Wireless Earbuds"/>
    <n v="8"/>
    <n v="16039.12"/>
    <n v="0.2"/>
    <n v="2061.02"/>
  </r>
  <r>
    <s v="ORD-00810"/>
    <s v="2024-08-23"/>
    <x v="15"/>
    <x v="0"/>
    <s v="CUST-0420"/>
    <s v="Ananya Yadav"/>
    <x v="0"/>
    <s v="Telangana"/>
    <s v="Hyderabad"/>
    <x v="2"/>
    <s v="Men"/>
    <s v="Men's Jeans"/>
    <n v="6"/>
    <n v="11058.85"/>
    <n v="0.2"/>
    <n v="2346.63"/>
  </r>
  <r>
    <s v="ORD-00811"/>
    <s v="2025-01-11"/>
    <x v="29"/>
    <x v="1"/>
    <s v="CUST-0129"/>
    <s v="Nikita Jain"/>
    <x v="3"/>
    <s v="Punjab"/>
    <s v="Jalandhar"/>
    <x v="3"/>
    <s v="Laptop"/>
    <s v="Gaming Laptop"/>
    <n v="8"/>
    <n v="562414.22"/>
    <n v="0.15"/>
    <n v="24111.95"/>
  </r>
  <r>
    <s v="ORD-00812"/>
    <s v="2024-05-16"/>
    <x v="0"/>
    <x v="0"/>
    <s v="CUST-0590"/>
    <s v="Arjun Jain"/>
    <x v="2"/>
    <s v="Gujarat"/>
    <s v="Vadodara"/>
    <x v="2"/>
    <s v="Women"/>
    <s v="Women's Top"/>
    <n v="6"/>
    <n v="8623.36"/>
    <n v="0"/>
    <n v="2837.04"/>
  </r>
  <r>
    <s v="ORD-00813"/>
    <s v="2025-10-09"/>
    <x v="31"/>
    <x v="1"/>
    <s v="CUST-0104"/>
    <s v="Aditya Mehta"/>
    <x v="0"/>
    <s v="Tamil Nadu"/>
    <s v="Coimbatore"/>
    <x v="3"/>
    <s v="Mobile"/>
    <s v="Smartphone A"/>
    <n v="7"/>
    <n v="122878.15"/>
    <n v="0.05"/>
    <n v="13834.8"/>
  </r>
  <r>
    <s v="ORD-00814"/>
    <s v="2023-09-16"/>
    <x v="35"/>
    <x v="2"/>
    <s v="CUST-0730"/>
    <s v="Nikita Das"/>
    <x v="3"/>
    <s v="Uttar Pradesh"/>
    <s v="Noida"/>
    <x v="0"/>
    <s v="Chair"/>
    <s v="Office Chair"/>
    <n v="7"/>
    <n v="40353.64"/>
    <n v="0.1"/>
    <n v="6485.51"/>
  </r>
  <r>
    <s v="ORD-00815"/>
    <s v="2024-08-23"/>
    <x v="15"/>
    <x v="0"/>
    <s v="CUST-0646"/>
    <s v="Amit Yadav"/>
    <x v="3"/>
    <s v="Punjab"/>
    <s v="Amritsar"/>
    <x v="3"/>
    <s v="Accessories"/>
    <s v="Wireless Earbuds"/>
    <n v="2"/>
    <n v="4168.29"/>
    <n v="0.2"/>
    <n v="424.03"/>
  </r>
  <r>
    <s v="ORD-00816"/>
    <s v="2025-07-10"/>
    <x v="8"/>
    <x v="1"/>
    <s v="CUST-0665"/>
    <s v="Pooja Jain"/>
    <x v="2"/>
    <s v="Rajasthan"/>
    <s v="Udaipur"/>
    <x v="0"/>
    <s v="Storage"/>
    <s v="Bookshelf"/>
    <n v="2"/>
    <n v="18712.080000000002"/>
    <n v="0"/>
    <n v="3280.52"/>
  </r>
  <r>
    <s v="ORD-00817"/>
    <s v="2025-07-17"/>
    <x v="8"/>
    <x v="1"/>
    <s v="CUST-0578"/>
    <s v="Kabir Mehta"/>
    <x v="2"/>
    <s v="Rajasthan"/>
    <s v="Udaipur"/>
    <x v="0"/>
    <s v="Storage"/>
    <s v="Cabinet"/>
    <n v="5"/>
    <n v="39587.21"/>
    <n v="0.25"/>
    <n v="4130.5600000000004"/>
  </r>
  <r>
    <s v="ORD-00818"/>
    <s v="2025-11-26"/>
    <x v="5"/>
    <x v="1"/>
    <s v="CUST-0216"/>
    <s v="Neha Mehta"/>
    <x v="2"/>
    <s v="Rajasthan"/>
    <s v="Udaipur"/>
    <x v="1"/>
    <s v="Cookware"/>
    <s v="Cookware Set"/>
    <n v="3"/>
    <n v="18565.18"/>
    <n v="0"/>
    <n v="4891.59"/>
  </r>
  <r>
    <s v="ORD-00819"/>
    <s v="2025-05-31"/>
    <x v="9"/>
    <x v="1"/>
    <s v="CUST-0296"/>
    <s v="Kavya Jain"/>
    <x v="1"/>
    <s v="Bihar"/>
    <s v="Patna"/>
    <x v="2"/>
    <s v="Women"/>
    <s v="Women's Dress"/>
    <n v="2"/>
    <n v="5199.6899999999996"/>
    <n v="0.05"/>
    <n v="1784.98"/>
  </r>
  <r>
    <s v="ORD-00820"/>
    <s v="2024-06-15"/>
    <x v="10"/>
    <x v="0"/>
    <s v="CUST-0041"/>
    <s v="Ishita Kumar"/>
    <x v="3"/>
    <s v="Haryana"/>
    <s v="Panipat"/>
    <x v="2"/>
    <s v="Men"/>
    <s v="Men's T-Shirt"/>
    <n v="4"/>
    <n v="4218.2299999999996"/>
    <n v="0.15"/>
    <n v="1020.6"/>
  </r>
  <r>
    <s v="ORD-00821"/>
    <s v="2024-02-04"/>
    <x v="23"/>
    <x v="0"/>
    <s v="CUST-0113"/>
    <s v="Neha Das"/>
    <x v="3"/>
    <s v="Uttar Pradesh"/>
    <s v="Noida"/>
    <x v="2"/>
    <s v="Men"/>
    <s v="Men's Jeans"/>
    <n v="7"/>
    <n v="12252.02"/>
    <n v="0.2"/>
    <n v="3154.98"/>
  </r>
  <r>
    <s v="ORD-00822"/>
    <s v="2023-09-03"/>
    <x v="35"/>
    <x v="2"/>
    <s v="CUST-0763"/>
    <s v="Nikita Jain"/>
    <x v="2"/>
    <s v="Goa"/>
    <s v="Margao"/>
    <x v="2"/>
    <s v="Men"/>
    <s v="Men's T-Shirt"/>
    <n v="5"/>
    <n v="4880.9799999999996"/>
    <n v="0.2"/>
    <n v="1152.0999999999999"/>
  </r>
  <r>
    <s v="ORD-00823"/>
    <s v="2024-03-31"/>
    <x v="19"/>
    <x v="0"/>
    <s v="CUST-0103"/>
    <s v="Vivaan Patel"/>
    <x v="3"/>
    <s v="Punjab"/>
    <s v="Ludhiana"/>
    <x v="2"/>
    <s v="Women"/>
    <s v="Women's Top"/>
    <n v="2"/>
    <n v="2445.11"/>
    <n v="0.2"/>
    <n v="396.42"/>
  </r>
  <r>
    <s v="ORD-00824"/>
    <s v="2025-12-03"/>
    <x v="26"/>
    <x v="1"/>
    <s v="CUST-0690"/>
    <s v="Arjun Gupta"/>
    <x v="1"/>
    <s v="Jharkhand"/>
    <s v="Dhanbad"/>
    <x v="3"/>
    <s v="Accessories"/>
    <s v="Smart Watch"/>
    <n v="1"/>
    <n v="4818.4399999999996"/>
    <n v="0"/>
    <n v="996.65"/>
  </r>
  <r>
    <s v="ORD-00825"/>
    <s v="2024-02-05"/>
    <x v="23"/>
    <x v="0"/>
    <s v="CUST-0529"/>
    <s v="Vivaan Yadav"/>
    <x v="1"/>
    <s v="Odisha"/>
    <s v="Bhubaneswar"/>
    <x v="1"/>
    <s v="Appliances"/>
    <s v="Electric Kettle"/>
    <n v="8"/>
    <n v="13176.29"/>
    <n v="0.05"/>
    <n v="2113.81"/>
  </r>
  <r>
    <s v="ORD-00826"/>
    <s v="2024-03-14"/>
    <x v="19"/>
    <x v="0"/>
    <s v="CUST-0390"/>
    <s v="Simran Mehta"/>
    <x v="3"/>
    <s v="Uttar Pradesh"/>
    <s v="Noida"/>
    <x v="1"/>
    <s v="Decor"/>
    <s v="Photo Frame"/>
    <n v="4"/>
    <n v="2477.6"/>
    <n v="0.2"/>
    <n v="629.1"/>
  </r>
  <r>
    <s v="ORD-00827"/>
    <s v="2024-04-25"/>
    <x v="16"/>
    <x v="0"/>
    <s v="CUST-0366"/>
    <s v="Priya Yadav"/>
    <x v="1"/>
    <s v="Odisha"/>
    <s v="Rourkela"/>
    <x v="0"/>
    <s v="Table"/>
    <s v="Study Table"/>
    <n v="5"/>
    <n v="29955.18"/>
    <n v="0.2"/>
    <n v="2235.14"/>
  </r>
  <r>
    <s v="ORD-00828"/>
    <s v="2025-09-12"/>
    <x v="2"/>
    <x v="1"/>
    <s v="CUST-0327"/>
    <s v="Amit Singh"/>
    <x v="1"/>
    <s v="West Bengal"/>
    <s v="Kolkata"/>
    <x v="3"/>
    <s v="Laptop"/>
    <s v="Laptop Air"/>
    <n v="8"/>
    <n v="385217.1"/>
    <n v="0.05"/>
    <n v="46475.8"/>
  </r>
  <r>
    <s v="ORD-00829"/>
    <s v="2023-08-21"/>
    <x v="27"/>
    <x v="2"/>
    <s v="CUST-0419"/>
    <s v="Simran Das"/>
    <x v="1"/>
    <s v="Odisha"/>
    <s v="Rourkela"/>
    <x v="0"/>
    <s v="Table"/>
    <s v="Office Desk"/>
    <n v="7"/>
    <n v="81772.820000000007"/>
    <n v="0.2"/>
    <n v="11197.18"/>
  </r>
  <r>
    <s v="ORD-00830"/>
    <s v="2023-05-05"/>
    <x v="20"/>
    <x v="2"/>
    <s v="CUST-0746"/>
    <s v="Aditya Das"/>
    <x v="1"/>
    <s v="Bihar"/>
    <s v="Bhagalpur"/>
    <x v="2"/>
    <s v="Women"/>
    <s v="Women's Top"/>
    <n v="8"/>
    <n v="10690.57"/>
    <n v="0.1"/>
    <n v="2431.61"/>
  </r>
  <r>
    <s v="ORD-00831"/>
    <s v="2024-03-24"/>
    <x v="19"/>
    <x v="0"/>
    <s v="CUST-0629"/>
    <s v="Kabir Yadav"/>
    <x v="1"/>
    <s v="West Bengal"/>
    <s v="Siliguri"/>
    <x v="1"/>
    <s v="Cookware"/>
    <s v="Cookware Set"/>
    <n v="3"/>
    <n v="14850.49"/>
    <n v="0.15"/>
    <n v="2669.54"/>
  </r>
  <r>
    <s v="ORD-00832"/>
    <s v="2024-11-06"/>
    <x v="1"/>
    <x v="0"/>
    <s v="CUST-0532"/>
    <s v="Aditya Das"/>
    <x v="0"/>
    <s v="Karnataka"/>
    <s v="Mangaluru"/>
    <x v="3"/>
    <s v="Laptop"/>
    <s v="Laptop Pro"/>
    <n v="6"/>
    <n v="380386.5"/>
    <n v="0.05"/>
    <n v="61352.42"/>
  </r>
  <r>
    <s v="ORD-00833"/>
    <s v="2024-03-07"/>
    <x v="19"/>
    <x v="0"/>
    <s v="CUST-0567"/>
    <s v="Amit Yadav"/>
    <x v="1"/>
    <s v="Jharkhand"/>
    <s v="Jamshedpur"/>
    <x v="1"/>
    <s v="Decor"/>
    <s v="Wall Clock"/>
    <n v="5"/>
    <n v="5434.54"/>
    <n v="0.25"/>
    <n v="1068.68"/>
  </r>
  <r>
    <s v="ORD-00834"/>
    <s v="2024-05-24"/>
    <x v="0"/>
    <x v="0"/>
    <s v="CUST-0791"/>
    <s v="Riya Mehta"/>
    <x v="3"/>
    <s v="Delhi"/>
    <s v="New Delhi"/>
    <x v="3"/>
    <s v="Accessories"/>
    <s v="Bluetooth Speaker"/>
    <n v="8"/>
    <n v="27039.45"/>
    <n v="0"/>
    <n v="5115.87"/>
  </r>
  <r>
    <s v="ORD-00835"/>
    <s v="2024-05-21"/>
    <x v="0"/>
    <x v="0"/>
    <s v="CUST-0079"/>
    <s v="Nikita Sharma"/>
    <x v="3"/>
    <s v="Punjab"/>
    <s v="Jalandhar"/>
    <x v="3"/>
    <s v="Laptop"/>
    <s v="Gaming Laptop"/>
    <n v="7"/>
    <n v="613938.61"/>
    <n v="0"/>
    <n v="85590.15"/>
  </r>
  <r>
    <s v="ORD-00836"/>
    <s v="2023-06-01"/>
    <x v="33"/>
    <x v="2"/>
    <s v="CUST-0436"/>
    <s v="Pooja Verma"/>
    <x v="2"/>
    <s v="Maharashtra"/>
    <s v="Mumbai"/>
    <x v="0"/>
    <s v="Chair"/>
    <s v="Executive Chair"/>
    <n v="7"/>
    <n v="86784.36"/>
    <n v="0"/>
    <n v="20179.96"/>
  </r>
  <r>
    <s v="ORD-00837"/>
    <s v="2025-11-15"/>
    <x v="5"/>
    <x v="1"/>
    <s v="CUST-0228"/>
    <s v="Priya Sharma"/>
    <x v="3"/>
    <s v="Punjab"/>
    <s v="Amritsar"/>
    <x v="1"/>
    <s v="Appliances"/>
    <s v="Mixer Grinder"/>
    <n v="5"/>
    <n v="18137.16"/>
    <n v="0.2"/>
    <n v="1785.89"/>
  </r>
  <r>
    <s v="ORD-00838"/>
    <s v="2025-04-12"/>
    <x v="30"/>
    <x v="1"/>
    <s v="CUST-0111"/>
    <s v="Rahul Verma"/>
    <x v="1"/>
    <s v="Odisha"/>
    <s v="Cuttack"/>
    <x v="0"/>
    <s v="Table"/>
    <s v="Study Table"/>
    <n v="8"/>
    <n v="47489.5"/>
    <n v="0.2"/>
    <n v="5281.19"/>
  </r>
  <r>
    <s v="ORD-00839"/>
    <s v="2025-07-15"/>
    <x v="8"/>
    <x v="1"/>
    <s v="CUST-0646"/>
    <s v="Amit Yadav"/>
    <x v="0"/>
    <s v="Karnataka"/>
    <s v="Mysuru"/>
    <x v="0"/>
    <s v="Table"/>
    <s v="Office Desk"/>
    <n v="8"/>
    <n v="98011.27"/>
    <n v="0.15"/>
    <n v="14005.94"/>
  </r>
  <r>
    <s v="ORD-00840"/>
    <s v="2023-06-21"/>
    <x v="33"/>
    <x v="2"/>
    <s v="CUST-0581"/>
    <s v="Rohan Gupta"/>
    <x v="3"/>
    <s v="Haryana"/>
    <s v="Gurgaon"/>
    <x v="1"/>
    <s v="Decor"/>
    <s v="Wall Clock"/>
    <n v="2"/>
    <n v="2970.96"/>
    <n v="0"/>
    <n v="895.46"/>
  </r>
  <r>
    <s v="ORD-00841"/>
    <s v="2024-04-21"/>
    <x v="16"/>
    <x v="0"/>
    <s v="CUST-0417"/>
    <s v="Kavya Jain"/>
    <x v="3"/>
    <s v="Uttar Pradesh"/>
    <s v="Lucknow"/>
    <x v="1"/>
    <s v="Cookware"/>
    <s v="Pressure Cooker"/>
    <n v="6"/>
    <n v="15199.71"/>
    <n v="0.25"/>
    <n v="1468.31"/>
  </r>
  <r>
    <s v="ORD-00842"/>
    <s v="2023-01-12"/>
    <x v="34"/>
    <x v="2"/>
    <s v="CUST-0569"/>
    <s v="Rahul Yadav"/>
    <x v="1"/>
    <s v="Jharkhand"/>
    <s v="Dhanbad"/>
    <x v="1"/>
    <s v="Decor"/>
    <s v="Table Lamp"/>
    <n v="6"/>
    <n v="11682.89"/>
    <n v="0.2"/>
    <n v="2131.75"/>
  </r>
  <r>
    <s v="ORD-00843"/>
    <s v="2023-06-16"/>
    <x v="33"/>
    <x v="2"/>
    <s v="CUST-0117"/>
    <s v="Sneha Verma"/>
    <x v="3"/>
    <s v="Uttar Pradesh"/>
    <s v="Kanpur"/>
    <x v="3"/>
    <s v="Laptop"/>
    <s v="Laptop Pro"/>
    <n v="1"/>
    <n v="65129.599999999999"/>
    <n v="0"/>
    <n v="11013.76"/>
  </r>
  <r>
    <s v="ORD-00844"/>
    <s v="2023-03-21"/>
    <x v="11"/>
    <x v="2"/>
    <s v="CUST-0738"/>
    <s v="Aditya Patel"/>
    <x v="2"/>
    <s v="Goa"/>
    <s v="Panaji"/>
    <x v="1"/>
    <s v="Appliances"/>
    <s v="Electric Kettle"/>
    <n v="7"/>
    <n v="10783.5"/>
    <n v="0.1"/>
    <n v="2018.47"/>
  </r>
  <r>
    <s v="ORD-00845"/>
    <s v="2024-07-09"/>
    <x v="4"/>
    <x v="0"/>
    <s v="CUST-0258"/>
    <s v="Amit Jain"/>
    <x v="1"/>
    <s v="Bihar"/>
    <s v="Bhagalpur"/>
    <x v="0"/>
    <s v="Chair"/>
    <s v="Study Chair"/>
    <n v="4"/>
    <n v="10619.7"/>
    <n v="0.25"/>
    <n v="490.96"/>
  </r>
  <r>
    <s v="ORD-00846"/>
    <s v="2025-08-24"/>
    <x v="22"/>
    <x v="1"/>
    <s v="CUST-0006"/>
    <s v="Pooja Sharma"/>
    <x v="2"/>
    <s v="Gujarat"/>
    <s v="Surat"/>
    <x v="0"/>
    <s v="Chair"/>
    <s v="Executive Chair"/>
    <n v="8"/>
    <n v="94249.81"/>
    <n v="0"/>
    <n v="20612.59"/>
  </r>
  <r>
    <s v="ORD-00847"/>
    <s v="2024-09-30"/>
    <x v="13"/>
    <x v="0"/>
    <s v="CUST-0359"/>
    <s v="Riya Yadav"/>
    <x v="0"/>
    <s v="Tamil Nadu"/>
    <s v="Madurai"/>
    <x v="3"/>
    <s v="Accessories"/>
    <s v="Bluetooth Speaker"/>
    <n v="6"/>
    <n v="20078.330000000002"/>
    <n v="0"/>
    <n v="3739.75"/>
  </r>
  <r>
    <s v="ORD-00848"/>
    <s v="2024-04-07"/>
    <x v="16"/>
    <x v="0"/>
    <s v="CUST-0555"/>
    <s v="Pooja Gupta"/>
    <x v="1"/>
    <s v="West Bengal"/>
    <s v="Kolkata"/>
    <x v="2"/>
    <s v="Women"/>
    <s v="Women's Top"/>
    <n v="5"/>
    <n v="7213.71"/>
    <n v="0.05"/>
    <n v="1916.89"/>
  </r>
  <r>
    <s v="ORD-00849"/>
    <s v="2024-02-19"/>
    <x v="23"/>
    <x v="0"/>
    <s v="CUST-0785"/>
    <s v="Shreya Singh"/>
    <x v="3"/>
    <s v="Haryana"/>
    <s v="Gurgaon"/>
    <x v="0"/>
    <s v="Table"/>
    <s v="Study Table"/>
    <n v="5"/>
    <n v="30607.4"/>
    <n v="0.15"/>
    <n v="3260.15"/>
  </r>
  <r>
    <s v="ORD-00850"/>
    <s v="2025-02-23"/>
    <x v="14"/>
    <x v="1"/>
    <s v="CUST-0630"/>
    <s v="Aarav Gupta"/>
    <x v="1"/>
    <s v="Bihar"/>
    <s v="Bhagalpur"/>
    <x v="1"/>
    <s v="Appliances"/>
    <s v="Mixer Grinder"/>
    <n v="1"/>
    <n v="3284.49"/>
    <n v="0.25"/>
    <n v="341.88"/>
  </r>
  <r>
    <s v="ORD-00851"/>
    <s v="2023-10-28"/>
    <x v="24"/>
    <x v="2"/>
    <s v="CUST-0335"/>
    <s v="Simran Sharma"/>
    <x v="0"/>
    <s v="Tamil Nadu"/>
    <s v="Coimbatore"/>
    <x v="3"/>
    <s v="Laptop"/>
    <s v="Laptop Pro"/>
    <n v="1"/>
    <n v="65076.08"/>
    <n v="0"/>
    <n v="12099.88"/>
  </r>
  <r>
    <s v="ORD-00852"/>
    <s v="2024-09-11"/>
    <x v="13"/>
    <x v="0"/>
    <s v="CUST-0620"/>
    <s v="Riya Verma"/>
    <x v="3"/>
    <s v="Haryana"/>
    <s v="Panipat"/>
    <x v="1"/>
    <s v="Cookware"/>
    <s v="Non-Stick Pan"/>
    <n v="8"/>
    <n v="16405.27"/>
    <n v="0.05"/>
    <n v="3252.67"/>
  </r>
  <r>
    <s v="ORD-00853"/>
    <s v="2024-03-14"/>
    <x v="19"/>
    <x v="0"/>
    <s v="CUST-0446"/>
    <s v="Shreya Mehta"/>
    <x v="0"/>
    <s v="Telangana"/>
    <s v="Nizamabad"/>
    <x v="0"/>
    <s v="Table"/>
    <s v="Coffee Table"/>
    <n v="8"/>
    <n v="44042.83"/>
    <n v="0.1"/>
    <n v="5493.31"/>
  </r>
  <r>
    <s v="ORD-00854"/>
    <s v="2024-12-14"/>
    <x v="6"/>
    <x v="0"/>
    <s v="CUST-0196"/>
    <s v="Neha Sharma"/>
    <x v="0"/>
    <s v="Karnataka"/>
    <s v="Mysuru"/>
    <x v="1"/>
    <s v="Decor"/>
    <s v="Table Lamp"/>
    <n v="7"/>
    <n v="17704.7"/>
    <n v="0"/>
    <n v="5182.3900000000003"/>
  </r>
  <r>
    <s v="ORD-00855"/>
    <s v="2025-02-22"/>
    <x v="14"/>
    <x v="1"/>
    <s v="CUST-0378"/>
    <s v="Neha Jain"/>
    <x v="1"/>
    <s v="Jharkhand"/>
    <s v="Dhanbad"/>
    <x v="3"/>
    <s v="Mobile"/>
    <s v="Smartphone B"/>
    <n v="6"/>
    <n v="123609.83"/>
    <n v="0.15"/>
    <n v="10424.32"/>
  </r>
  <r>
    <s v="ORD-00856"/>
    <s v="2024-06-03"/>
    <x v="10"/>
    <x v="0"/>
    <s v="CUST-0059"/>
    <s v="Kabir Singh"/>
    <x v="3"/>
    <s v="Punjab"/>
    <s v="Ludhiana"/>
    <x v="2"/>
    <s v="Footwear"/>
    <s v="Casual Shoes"/>
    <n v="7"/>
    <n v="20571.650000000001"/>
    <n v="0"/>
    <n v="4714.21"/>
  </r>
  <r>
    <s v="ORD-00857"/>
    <s v="2023-03-04"/>
    <x v="11"/>
    <x v="2"/>
    <s v="CUST-0723"/>
    <s v="Amit Das"/>
    <x v="2"/>
    <s v="Goa"/>
    <s v="Margao"/>
    <x v="0"/>
    <s v="Table"/>
    <s v="Coffee Table"/>
    <n v="2"/>
    <n v="11843.44"/>
    <n v="0"/>
    <n v="2099.2800000000002"/>
  </r>
  <r>
    <s v="ORD-00858"/>
    <s v="2023-12-29"/>
    <x v="18"/>
    <x v="2"/>
    <s v="CUST-0199"/>
    <s v="Neha Mehta"/>
    <x v="0"/>
    <s v="Karnataka"/>
    <s v="Mysuru"/>
    <x v="3"/>
    <s v="Mobile"/>
    <s v="Smartphone B"/>
    <n v="1"/>
    <n v="22794"/>
    <n v="0.05"/>
    <n v="3415.15"/>
  </r>
  <r>
    <s v="ORD-00859"/>
    <s v="2023-02-04"/>
    <x v="7"/>
    <x v="2"/>
    <s v="CUST-0684"/>
    <s v="Neha Verma"/>
    <x v="1"/>
    <s v="Bihar"/>
    <s v="Bhagalpur"/>
    <x v="0"/>
    <s v="Storage"/>
    <s v="Cabinet"/>
    <n v="6"/>
    <n v="53374.5"/>
    <n v="0.15"/>
    <n v="6435.86"/>
  </r>
  <r>
    <s v="ORD-00860"/>
    <s v="2023-05-06"/>
    <x v="20"/>
    <x v="2"/>
    <s v="CUST-0518"/>
    <s v="Arjun Jain"/>
    <x v="3"/>
    <s v="Haryana"/>
    <s v="Panipat"/>
    <x v="0"/>
    <s v="Storage"/>
    <s v="Wardrobe"/>
    <n v="2"/>
    <n v="43750.96"/>
    <n v="0"/>
    <n v="6578.3"/>
  </r>
  <r>
    <s v="ORD-00861"/>
    <s v="2025-04-18"/>
    <x v="30"/>
    <x v="1"/>
    <s v="CUST-0475"/>
    <s v="Shreya Patel"/>
    <x v="0"/>
    <s v="Karnataka"/>
    <s v="Mysuru"/>
    <x v="2"/>
    <s v="Footwear"/>
    <s v="Casual Shoes"/>
    <n v="2"/>
    <n v="5302.05"/>
    <n v="0.05"/>
    <n v="1025.04"/>
  </r>
  <r>
    <s v="ORD-00862"/>
    <s v="2023-06-30"/>
    <x v="33"/>
    <x v="2"/>
    <s v="CUST-0472"/>
    <s v="Aarav Mehta"/>
    <x v="3"/>
    <s v="Delhi"/>
    <s v="New Delhi"/>
    <x v="3"/>
    <s v="Mobile"/>
    <s v="Smartphone B"/>
    <n v="1"/>
    <n v="18130"/>
    <n v="0.25"/>
    <n v="1797"/>
  </r>
  <r>
    <s v="ORD-00863"/>
    <s v="2023-06-16"/>
    <x v="33"/>
    <x v="2"/>
    <s v="CUST-0144"/>
    <s v="Rohan Sharma"/>
    <x v="0"/>
    <s v="Telangana"/>
    <s v="Nizamabad"/>
    <x v="0"/>
    <s v="Storage"/>
    <s v="Cabinet"/>
    <n v="3"/>
    <n v="29949.71"/>
    <n v="0.05"/>
    <n v="4858.32"/>
  </r>
  <r>
    <s v="ORD-00864"/>
    <s v="2024-10-08"/>
    <x v="28"/>
    <x v="0"/>
    <s v="CUST-0593"/>
    <s v="Neha Verma"/>
    <x v="2"/>
    <s v="Gujarat"/>
    <s v="Ahmedabad"/>
    <x v="2"/>
    <s v="Men"/>
    <s v="Men's T-Shirt"/>
    <n v="5"/>
    <n v="5812.61"/>
    <n v="0.05"/>
    <n v="1927.1"/>
  </r>
  <r>
    <s v="ORD-00865"/>
    <s v="2025-01-14"/>
    <x v="29"/>
    <x v="1"/>
    <s v="CUST-0356"/>
    <s v="Sneha Kumar"/>
    <x v="1"/>
    <s v="Odisha"/>
    <s v="Rourkela"/>
    <x v="0"/>
    <s v="Chair"/>
    <s v="Executive Chair"/>
    <n v="7"/>
    <n v="84318.77"/>
    <n v="0"/>
    <n v="19300.25"/>
  </r>
  <r>
    <s v="ORD-00866"/>
    <s v="2024-08-14"/>
    <x v="15"/>
    <x v="0"/>
    <s v="CUST-0530"/>
    <s v="Aditya Kumar"/>
    <x v="0"/>
    <s v="Telangana"/>
    <s v="Nizamabad"/>
    <x v="2"/>
    <s v="Men"/>
    <s v="Men's Jacket"/>
    <n v="4"/>
    <n v="16618.22"/>
    <n v="0.05"/>
    <n v="4726.4799999999996"/>
  </r>
  <r>
    <s v="ORD-00867"/>
    <s v="2024-01-17"/>
    <x v="17"/>
    <x v="0"/>
    <s v="CUST-0645"/>
    <s v="Riya Mehta"/>
    <x v="2"/>
    <s v="Gujarat"/>
    <s v="Surat"/>
    <x v="2"/>
    <s v="Women"/>
    <s v="Women's Jacket"/>
    <n v="7"/>
    <n v="28247.49"/>
    <n v="0.2"/>
    <n v="6385.05"/>
  </r>
  <r>
    <s v="ORD-00868"/>
    <s v="2025-01-04"/>
    <x v="29"/>
    <x v="1"/>
    <s v="CUST-0191"/>
    <s v="Ishita Sharma"/>
    <x v="3"/>
    <s v="Haryana"/>
    <s v="Faridabad"/>
    <x v="1"/>
    <s v="Cookware"/>
    <s v="Non-Stick Pan"/>
    <n v="2"/>
    <n v="4581.79"/>
    <n v="0"/>
    <n v="1001.31"/>
  </r>
  <r>
    <s v="ORD-00869"/>
    <s v="2023-02-14"/>
    <x v="7"/>
    <x v="2"/>
    <s v="CUST-0495"/>
    <s v="Kavya Kumar"/>
    <x v="2"/>
    <s v="Goa"/>
    <s v="Mapusa"/>
    <x v="1"/>
    <s v="Decor"/>
    <s v="Table Lamp"/>
    <n v="8"/>
    <n v="14615.38"/>
    <n v="0.25"/>
    <n v="2015.34"/>
  </r>
  <r>
    <s v="ORD-00870"/>
    <s v="2025-04-01"/>
    <x v="30"/>
    <x v="1"/>
    <s v="CUST-0308"/>
    <s v="Ishita Sharma"/>
    <x v="1"/>
    <s v="West Bengal"/>
    <s v="Kolkata"/>
    <x v="3"/>
    <s v="Laptop"/>
    <s v="Laptop Air"/>
    <n v="5"/>
    <n v="218806.58"/>
    <n v="0.15"/>
    <n v="24300.03"/>
  </r>
  <r>
    <s v="ORD-00871"/>
    <s v="2025-12-09"/>
    <x v="26"/>
    <x v="1"/>
    <s v="CUST-0170"/>
    <s v="Ishita Gupta"/>
    <x v="0"/>
    <s v="Tamil Nadu"/>
    <s v="Chennai"/>
    <x v="2"/>
    <s v="Men"/>
    <s v="Men's T-Shirt"/>
    <n v="5"/>
    <n v="4619.62"/>
    <n v="0.25"/>
    <n v="949.97"/>
  </r>
  <r>
    <s v="ORD-00872"/>
    <s v="2025-08-01"/>
    <x v="22"/>
    <x v="1"/>
    <s v="CUST-0251"/>
    <s v="Rohan Verma"/>
    <x v="3"/>
    <s v="Haryana"/>
    <s v="Gurgaon"/>
    <x v="0"/>
    <s v="Table"/>
    <s v="Office Desk"/>
    <n v="2"/>
    <n v="29208.55"/>
    <n v="0"/>
    <n v="5631.03"/>
  </r>
  <r>
    <s v="ORD-00873"/>
    <s v="2023-11-12"/>
    <x v="32"/>
    <x v="2"/>
    <s v="CUST-0685"/>
    <s v="Simran Mehta"/>
    <x v="1"/>
    <s v="West Bengal"/>
    <s v="Siliguri"/>
    <x v="0"/>
    <s v="Table"/>
    <s v="Study Table"/>
    <n v="8"/>
    <n v="51952.61"/>
    <n v="0.15"/>
    <n v="6218.88"/>
  </r>
  <r>
    <s v="ORD-00874"/>
    <s v="2025-02-09"/>
    <x v="14"/>
    <x v="1"/>
    <s v="CUST-0748"/>
    <s v="Pooja Yadav"/>
    <x v="2"/>
    <s v="Gujarat"/>
    <s v="Ahmedabad"/>
    <x v="1"/>
    <s v="Appliances"/>
    <s v="Air Fryer"/>
    <n v="3"/>
    <n v="22190.240000000002"/>
    <n v="0.1"/>
    <n v="2339.21"/>
  </r>
  <r>
    <s v="ORD-00875"/>
    <s v="2025-05-19"/>
    <x v="9"/>
    <x v="1"/>
    <s v="CUST-0371"/>
    <s v="Nikita Mehta"/>
    <x v="2"/>
    <s v="Maharashtra"/>
    <s v="Pune"/>
    <x v="1"/>
    <s v="Decor"/>
    <s v="Photo Frame"/>
    <n v="1"/>
    <n v="830.85"/>
    <n v="0"/>
    <n v="275.39"/>
  </r>
  <r>
    <s v="ORD-00876"/>
    <s v="2024-11-27"/>
    <x v="1"/>
    <x v="0"/>
    <s v="CUST-0670"/>
    <s v="Pooja Patel"/>
    <x v="3"/>
    <s v="Uttar Pradesh"/>
    <s v="Noida"/>
    <x v="0"/>
    <s v="Chair"/>
    <s v="Study Chair"/>
    <n v="4"/>
    <n v="13595.73"/>
    <n v="0"/>
    <n v="2368.7199999999998"/>
  </r>
  <r>
    <s v="ORD-00877"/>
    <s v="2024-01-04"/>
    <x v="17"/>
    <x v="0"/>
    <s v="CUST-0408"/>
    <s v="Nikita Verma"/>
    <x v="2"/>
    <s v="Gujarat"/>
    <s v="Surat"/>
    <x v="2"/>
    <s v="Women"/>
    <s v="Women's Jacket"/>
    <n v="8"/>
    <n v="39044.080000000002"/>
    <n v="0"/>
    <n v="9866.2000000000007"/>
  </r>
  <r>
    <s v="ORD-00878"/>
    <s v="2025-11-25"/>
    <x v="5"/>
    <x v="1"/>
    <s v="CUST-0327"/>
    <s v="Amit Singh"/>
    <x v="3"/>
    <s v="Uttar Pradesh"/>
    <s v="Noida"/>
    <x v="2"/>
    <s v="Footwear"/>
    <s v="Sandals"/>
    <n v="2"/>
    <n v="2652.79"/>
    <n v="0.2"/>
    <n v="253.08"/>
  </r>
  <r>
    <s v="ORD-00879"/>
    <s v="2023-09-21"/>
    <x v="35"/>
    <x v="2"/>
    <s v="CUST-0650"/>
    <s v="Nikita Das"/>
    <x v="2"/>
    <s v="Goa"/>
    <s v="Panaji"/>
    <x v="1"/>
    <s v="Decor"/>
    <s v="Photo Frame"/>
    <n v="7"/>
    <n v="5176.7700000000004"/>
    <n v="0.1"/>
    <n v="1541.53"/>
  </r>
  <r>
    <s v="ORD-00880"/>
    <s v="2023-08-26"/>
    <x v="27"/>
    <x v="2"/>
    <s v="CUST-0691"/>
    <s v="Simran Kumar"/>
    <x v="2"/>
    <s v="Rajasthan"/>
    <s v="Udaipur"/>
    <x v="2"/>
    <s v="Footwear"/>
    <s v="Casual Shoes"/>
    <n v="2"/>
    <n v="4065.11"/>
    <n v="0.25"/>
    <n v="577.67999999999995"/>
  </r>
  <r>
    <s v="ORD-00881"/>
    <s v="2023-06-13"/>
    <x v="33"/>
    <x v="2"/>
    <s v="CUST-0502"/>
    <s v="Simran Yadav"/>
    <x v="0"/>
    <s v="Karnataka"/>
    <s v="Mysuru"/>
    <x v="2"/>
    <s v="Men"/>
    <s v="Men's Jacket"/>
    <n v="8"/>
    <n v="30937.279999999999"/>
    <n v="0.1"/>
    <n v="6969.66"/>
  </r>
  <r>
    <s v="ORD-00882"/>
    <s v="2025-07-31"/>
    <x v="8"/>
    <x v="1"/>
    <s v="CUST-0184"/>
    <s v="Vivaan Sharma"/>
    <x v="1"/>
    <s v="West Bengal"/>
    <s v="Durgapur"/>
    <x v="2"/>
    <s v="Women"/>
    <s v="Women's Top"/>
    <n v="6"/>
    <n v="7053.22"/>
    <n v="0.2"/>
    <n v="1312.21"/>
  </r>
  <r>
    <s v="ORD-00883"/>
    <s v="2024-08-23"/>
    <x v="15"/>
    <x v="0"/>
    <s v="CUST-0406"/>
    <s v="Nikita Verma"/>
    <x v="1"/>
    <s v="Odisha"/>
    <s v="Bhubaneswar"/>
    <x v="1"/>
    <s v="Cookware"/>
    <s v="Non-Stick Pan"/>
    <n v="1"/>
    <n v="1797.38"/>
    <n v="0.15"/>
    <n v="250.65"/>
  </r>
  <r>
    <s v="ORD-00884"/>
    <s v="2024-05-24"/>
    <x v="0"/>
    <x v="0"/>
    <s v="CUST-0470"/>
    <s v="Sneha Verma"/>
    <x v="0"/>
    <s v="Karnataka"/>
    <s v="Mangaluru"/>
    <x v="3"/>
    <s v="Mobile"/>
    <s v="Budget Phone"/>
    <n v="3"/>
    <n v="28781.14"/>
    <n v="0.2"/>
    <n v="-39.53"/>
  </r>
  <r>
    <s v="ORD-00885"/>
    <s v="2024-05-14"/>
    <x v="0"/>
    <x v="0"/>
    <s v="CUST-0392"/>
    <s v="Arjun Kumar"/>
    <x v="2"/>
    <s v="Maharashtra"/>
    <s v="Mumbai"/>
    <x v="2"/>
    <s v="Women"/>
    <s v="Women's Dress"/>
    <n v="3"/>
    <n v="7480.47"/>
    <n v="0.15"/>
    <n v="2127.6"/>
  </r>
  <r>
    <s v="ORD-00886"/>
    <s v="2025-11-15"/>
    <x v="5"/>
    <x v="1"/>
    <s v="CUST-0082"/>
    <s v="Vivaan Kumar"/>
    <x v="3"/>
    <s v="Punjab"/>
    <s v="Jalandhar"/>
    <x v="2"/>
    <s v="Women"/>
    <s v="Women's Top"/>
    <n v="1"/>
    <n v="1567.55"/>
    <n v="0"/>
    <n v="484.65"/>
  </r>
  <r>
    <s v="ORD-00887"/>
    <s v="2025-06-06"/>
    <x v="3"/>
    <x v="1"/>
    <s v="CUST-0779"/>
    <s v="Shreya Das"/>
    <x v="3"/>
    <s v="Haryana"/>
    <s v="Panipat"/>
    <x v="2"/>
    <s v="Women"/>
    <s v="Women's Jacket"/>
    <n v="4"/>
    <n v="16478.330000000002"/>
    <n v="0.2"/>
    <n v="3114.93"/>
  </r>
  <r>
    <s v="ORD-00888"/>
    <s v="2025-06-13"/>
    <x v="3"/>
    <x v="1"/>
    <s v="CUST-0425"/>
    <s v="Rohan Kumar"/>
    <x v="1"/>
    <s v="Jharkhand"/>
    <s v="Ranchi"/>
    <x v="3"/>
    <s v="Accessories"/>
    <s v="Bluetooth Speaker"/>
    <n v="3"/>
    <n v="8219.33"/>
    <n v="0.2"/>
    <n v="1157.56"/>
  </r>
  <r>
    <s v="ORD-00889"/>
    <s v="2023-09-23"/>
    <x v="35"/>
    <x v="2"/>
    <s v="CUST-0746"/>
    <s v="Aditya Das"/>
    <x v="1"/>
    <s v="Bihar"/>
    <s v="Gaya"/>
    <x v="2"/>
    <s v="Men"/>
    <s v="Men's T-Shirt"/>
    <n v="4"/>
    <n v="4900.32"/>
    <n v="0"/>
    <n v="1753.32"/>
  </r>
  <r>
    <s v="ORD-00890"/>
    <s v="2025-08-01"/>
    <x v="22"/>
    <x v="1"/>
    <s v="CUST-0474"/>
    <s v="Vivaan Kumar"/>
    <x v="2"/>
    <s v="Rajasthan"/>
    <s v="Jodhpur"/>
    <x v="1"/>
    <s v="Cookware"/>
    <s v="Pressure Cooker"/>
    <n v="1"/>
    <n v="3272"/>
    <n v="0.05"/>
    <n v="551.91"/>
  </r>
  <r>
    <s v="ORD-00891"/>
    <s v="2025-10-18"/>
    <x v="31"/>
    <x v="1"/>
    <s v="CUST-0575"/>
    <s v="Aditya Gupta"/>
    <x v="0"/>
    <s v="Tamil Nadu"/>
    <s v="Madurai"/>
    <x v="1"/>
    <s v="Cookware"/>
    <s v="Non-Stick Pan"/>
    <n v="1"/>
    <n v="1822"/>
    <n v="0.2"/>
    <n v="173.12"/>
  </r>
  <r>
    <s v="ORD-00892"/>
    <s v="2024-12-08"/>
    <x v="6"/>
    <x v="0"/>
    <s v="CUST-0171"/>
    <s v="Aditi Mehta"/>
    <x v="3"/>
    <s v="Haryana"/>
    <s v="Panipat"/>
    <x v="2"/>
    <s v="Women"/>
    <s v="Women's Top"/>
    <n v="6"/>
    <n v="8241.35"/>
    <n v="0.1"/>
    <n v="2312.98"/>
  </r>
  <r>
    <s v="ORD-00893"/>
    <s v="2024-12-21"/>
    <x v="6"/>
    <x v="0"/>
    <s v="CUST-0127"/>
    <s v="Aditya Kumar"/>
    <x v="2"/>
    <s v="Goa"/>
    <s v="Panaji"/>
    <x v="2"/>
    <s v="Footwear"/>
    <s v="Sandals"/>
    <n v="8"/>
    <n v="12640.36"/>
    <n v="0"/>
    <n v="2713.26"/>
  </r>
  <r>
    <s v="ORD-00894"/>
    <s v="2023-07-18"/>
    <x v="25"/>
    <x v="2"/>
    <s v="CUST-0411"/>
    <s v="Simran Gupta"/>
    <x v="2"/>
    <s v="Gujarat"/>
    <s v="Ahmedabad"/>
    <x v="3"/>
    <s v="Accessories"/>
    <s v="Bluetooth Speaker"/>
    <n v="3"/>
    <n v="7606.56"/>
    <n v="0.25"/>
    <n v="475.78"/>
  </r>
  <r>
    <s v="ORD-00895"/>
    <s v="2025-04-16"/>
    <x v="30"/>
    <x v="1"/>
    <s v="CUST-0326"/>
    <s v="Aditi Singh"/>
    <x v="1"/>
    <s v="Jharkhand"/>
    <s v="Ranchi"/>
    <x v="2"/>
    <s v="Women"/>
    <s v="Women's Top"/>
    <n v="2"/>
    <n v="2492.34"/>
    <n v="0.2"/>
    <n v="454.22"/>
  </r>
  <r>
    <s v="ORD-00896"/>
    <s v="2025-10-25"/>
    <x v="31"/>
    <x v="1"/>
    <s v="CUST-0546"/>
    <s v="Nikita Yadav"/>
    <x v="2"/>
    <s v="Gujarat"/>
    <s v="Surat"/>
    <x v="1"/>
    <s v="Cookware"/>
    <s v="Non-Stick Pan"/>
    <n v="8"/>
    <n v="18346.080000000002"/>
    <n v="0"/>
    <n v="3865.33"/>
  </r>
  <r>
    <s v="ORD-00897"/>
    <s v="2024-11-15"/>
    <x v="1"/>
    <x v="0"/>
    <s v="CUST-0142"/>
    <s v="Simran Jain"/>
    <x v="2"/>
    <s v="Gujarat"/>
    <s v="Vadodara"/>
    <x v="3"/>
    <s v="Laptop"/>
    <s v="Gaming Laptop"/>
    <n v="7"/>
    <n v="530696.23"/>
    <n v="0.1"/>
    <n v="43216.97"/>
  </r>
  <r>
    <s v="ORD-00898"/>
    <s v="2025-10-27"/>
    <x v="31"/>
    <x v="1"/>
    <s v="CUST-0024"/>
    <s v="Arjun Das"/>
    <x v="3"/>
    <s v="Uttar Pradesh"/>
    <s v="Noida"/>
    <x v="2"/>
    <s v="Footwear"/>
    <s v="Running Shoes"/>
    <n v="3"/>
    <n v="9037"/>
    <n v="0.15"/>
    <n v="1689.3"/>
  </r>
  <r>
    <s v="ORD-00899"/>
    <s v="2025-03-08"/>
    <x v="21"/>
    <x v="1"/>
    <s v="CUST-0301"/>
    <s v="Amit Jain"/>
    <x v="0"/>
    <s v="Tamil Nadu"/>
    <s v="Coimbatore"/>
    <x v="2"/>
    <s v="Footwear"/>
    <s v="Running Shoes"/>
    <n v="3"/>
    <n v="9863.1"/>
    <n v="0.1"/>
    <n v="1789.89"/>
  </r>
  <r>
    <s v="ORD-00900"/>
    <s v="2023-05-13"/>
    <x v="20"/>
    <x v="2"/>
    <s v="CUST-0114"/>
    <s v="Pooja Jain"/>
    <x v="3"/>
    <s v="Haryana"/>
    <s v="Panipat"/>
    <x v="1"/>
    <s v="Cookware"/>
    <s v="Cookware Set"/>
    <n v="8"/>
    <n v="49424.42"/>
    <n v="0"/>
    <n v="11862.37"/>
  </r>
  <r>
    <s v="ORD-00901"/>
    <s v="2024-11-09"/>
    <x v="1"/>
    <x v="0"/>
    <s v="CUST-0395"/>
    <s v="Ananya Sharma"/>
    <x v="0"/>
    <s v="Tamil Nadu"/>
    <s v="Coimbatore"/>
    <x v="3"/>
    <s v="Mobile"/>
    <s v="Budget Phone"/>
    <n v="1"/>
    <n v="9769.7999999999993"/>
    <n v="0.2"/>
    <n v="6.82"/>
  </r>
  <r>
    <s v="ORD-00902"/>
    <s v="2023-05-25"/>
    <x v="20"/>
    <x v="2"/>
    <s v="CUST-0408"/>
    <s v="Nikita Verma"/>
    <x v="2"/>
    <s v="Rajasthan"/>
    <s v="Jodhpur"/>
    <x v="3"/>
    <s v="Accessories"/>
    <s v="Smart Watch"/>
    <n v="1"/>
    <n v="4491.3599999999997"/>
    <n v="0.1"/>
    <n v="585.35"/>
  </r>
  <r>
    <s v="ORD-00903"/>
    <s v="2023-03-23"/>
    <x v="11"/>
    <x v="2"/>
    <s v="CUST-0115"/>
    <s v="Vivaan Verma"/>
    <x v="1"/>
    <s v="Odisha"/>
    <s v="Rourkela"/>
    <x v="1"/>
    <s v="Cookware"/>
    <s v="Cookware Set"/>
    <n v="2"/>
    <n v="12416.48"/>
    <n v="0"/>
    <n v="3027.52"/>
  </r>
  <r>
    <s v="ORD-00904"/>
    <s v="2023-12-13"/>
    <x v="18"/>
    <x v="2"/>
    <s v="CUST-0470"/>
    <s v="Sneha Verma"/>
    <x v="1"/>
    <s v="Odisha"/>
    <s v="Rourkela"/>
    <x v="2"/>
    <s v="Men"/>
    <s v="Men's T-Shirt"/>
    <n v="8"/>
    <n v="9373.93"/>
    <n v="0"/>
    <n v="3407.99"/>
  </r>
  <r>
    <s v="ORD-00905"/>
    <s v="2025-10-03"/>
    <x v="31"/>
    <x v="1"/>
    <s v="CUST-0037"/>
    <s v="Aditi Singh"/>
    <x v="0"/>
    <s v="Telangana"/>
    <s v="Warangal"/>
    <x v="2"/>
    <s v="Footwear"/>
    <s v="Casual Shoes"/>
    <n v="6"/>
    <n v="12537.47"/>
    <n v="0.25"/>
    <n v="1816.55"/>
  </r>
  <r>
    <s v="ORD-00906"/>
    <s v="2023-10-14"/>
    <x v="24"/>
    <x v="2"/>
    <s v="CUST-0650"/>
    <s v="Nikita Das"/>
    <x v="0"/>
    <s v="Telangana"/>
    <s v="Hyderabad"/>
    <x v="0"/>
    <s v="Table"/>
    <s v="Coffee Table"/>
    <n v="6"/>
    <n v="28198.71"/>
    <n v="0.2"/>
    <n v="1166.9000000000001"/>
  </r>
  <r>
    <s v="ORD-00907"/>
    <s v="2024-09-16"/>
    <x v="13"/>
    <x v="0"/>
    <s v="CUST-0234"/>
    <s v="Sneha Verma"/>
    <x v="2"/>
    <s v="Goa"/>
    <s v="Mapusa"/>
    <x v="2"/>
    <s v="Men"/>
    <s v="Men's Jacket"/>
    <n v="3"/>
    <n v="13645.06"/>
    <n v="0"/>
    <n v="3635.17"/>
  </r>
  <r>
    <s v="ORD-00908"/>
    <s v="2023-02-27"/>
    <x v="7"/>
    <x v="2"/>
    <s v="CUST-0160"/>
    <s v="Sneha Verma"/>
    <x v="0"/>
    <s v="Telangana"/>
    <s v="Hyderabad"/>
    <x v="3"/>
    <s v="Laptop"/>
    <s v="Laptop Air"/>
    <n v="7"/>
    <n v="331480.75"/>
    <n v="0.1"/>
    <n v="37954.980000000003"/>
  </r>
  <r>
    <s v="ORD-00909"/>
    <s v="2025-10-23"/>
    <x v="31"/>
    <x v="1"/>
    <s v="CUST-0067"/>
    <s v="Sneha Verma"/>
    <x v="1"/>
    <s v="Bihar"/>
    <s v="Gaya"/>
    <x v="1"/>
    <s v="Decor"/>
    <s v="Wall Clock"/>
    <n v="8"/>
    <n v="11980.8"/>
    <n v="0"/>
    <n v="3715.54"/>
  </r>
  <r>
    <s v="ORD-00910"/>
    <s v="2024-12-02"/>
    <x v="6"/>
    <x v="0"/>
    <s v="CUST-0654"/>
    <s v="Sneha Yadav"/>
    <x v="0"/>
    <s v="Telangana"/>
    <s v="Hyderabad"/>
    <x v="0"/>
    <s v="Chair"/>
    <s v="Study Chair"/>
    <n v="2"/>
    <n v="5430.29"/>
    <n v="0.2"/>
    <n v="496.04"/>
  </r>
  <r>
    <s v="ORD-00911"/>
    <s v="2023-01-25"/>
    <x v="34"/>
    <x v="2"/>
    <s v="CUST-0760"/>
    <s v="Rahul Singh"/>
    <x v="0"/>
    <s v="Tamil Nadu"/>
    <s v="Coimbatore"/>
    <x v="3"/>
    <s v="Laptop"/>
    <s v="Gaming Laptop"/>
    <n v="2"/>
    <n v="161619.78"/>
    <n v="0.05"/>
    <n v="19785.189999999999"/>
  </r>
  <r>
    <s v="ORD-00912"/>
    <s v="2023-06-12"/>
    <x v="33"/>
    <x v="2"/>
    <s v="CUST-0735"/>
    <s v="Aditya Das"/>
    <x v="3"/>
    <s v="Uttar Pradesh"/>
    <s v="Kanpur"/>
    <x v="0"/>
    <s v="Chair"/>
    <s v="Study Chair"/>
    <n v="3"/>
    <n v="8766.52"/>
    <n v="0.2"/>
    <n v="509"/>
  </r>
  <r>
    <s v="ORD-00913"/>
    <s v="2025-07-23"/>
    <x v="8"/>
    <x v="1"/>
    <s v="CUST-0136"/>
    <s v="Nikita Singh"/>
    <x v="0"/>
    <s v="Karnataka"/>
    <s v="Mangaluru"/>
    <x v="2"/>
    <s v="Footwear"/>
    <s v="Casual Shoes"/>
    <n v="2"/>
    <n v="4341.13"/>
    <n v="0.2"/>
    <n v="489.52"/>
  </r>
  <r>
    <s v="ORD-00914"/>
    <s v="2025-12-06"/>
    <x v="26"/>
    <x v="1"/>
    <s v="CUST-0650"/>
    <s v="Nikita Das"/>
    <x v="1"/>
    <s v="West Bengal"/>
    <s v="Kolkata"/>
    <x v="0"/>
    <s v="Chair"/>
    <s v="Executive Chair"/>
    <n v="8"/>
    <n v="82929.05"/>
    <n v="0.1"/>
    <n v="12057.29"/>
  </r>
  <r>
    <s v="ORD-00915"/>
    <s v="2023-05-30"/>
    <x v="20"/>
    <x v="2"/>
    <s v="CUST-0583"/>
    <s v="Sneha Verma"/>
    <x v="0"/>
    <s v="Kerala"/>
    <s v="Kochi"/>
    <x v="1"/>
    <s v="Appliances"/>
    <s v="Air Fryer"/>
    <n v="4"/>
    <n v="32135.58"/>
    <n v="0"/>
    <n v="5128.5600000000004"/>
  </r>
  <r>
    <s v="ORD-00916"/>
    <s v="2023-01-20"/>
    <x v="34"/>
    <x v="2"/>
    <s v="CUST-0647"/>
    <s v="Vivaan Mehta"/>
    <x v="2"/>
    <s v="Maharashtra"/>
    <s v="Nagpur"/>
    <x v="1"/>
    <s v="Decor"/>
    <s v="Wall Clock"/>
    <n v="8"/>
    <n v="11702.1"/>
    <n v="0"/>
    <n v="3349.66"/>
  </r>
  <r>
    <s v="ORD-00917"/>
    <s v="2023-12-28"/>
    <x v="18"/>
    <x v="2"/>
    <s v="CUST-0516"/>
    <s v="Kabir Mehta"/>
    <x v="1"/>
    <s v="Odisha"/>
    <s v="Rourkela"/>
    <x v="2"/>
    <s v="Footwear"/>
    <s v="Casual Shoes"/>
    <n v="5"/>
    <n v="10533.8"/>
    <n v="0.25"/>
    <n v="1564.12"/>
  </r>
  <r>
    <s v="ORD-00918"/>
    <s v="2024-09-24"/>
    <x v="13"/>
    <x v="0"/>
    <s v="CUST-0312"/>
    <s v="Kabir Jain"/>
    <x v="2"/>
    <s v="Maharashtra"/>
    <s v="Mumbai"/>
    <x v="1"/>
    <s v="Appliances"/>
    <s v="Air Fryer"/>
    <n v="8"/>
    <n v="55659.63"/>
    <n v="0.1"/>
    <n v="7267.91"/>
  </r>
  <r>
    <s v="ORD-00919"/>
    <s v="2023-07-13"/>
    <x v="25"/>
    <x v="2"/>
    <s v="CUST-0484"/>
    <s v="Ananya Mehta"/>
    <x v="2"/>
    <s v="Rajasthan"/>
    <s v="Jodhpur"/>
    <x v="0"/>
    <s v="Chair"/>
    <s v="Office Chair"/>
    <n v="4"/>
    <n v="25498.720000000001"/>
    <n v="0"/>
    <n v="5371.48"/>
  </r>
  <r>
    <s v="ORD-00920"/>
    <s v="2023-07-30"/>
    <x v="25"/>
    <x v="2"/>
    <s v="CUST-0679"/>
    <s v="Ishita Patel"/>
    <x v="1"/>
    <s v="Jharkhand"/>
    <s v="Dhanbad"/>
    <x v="0"/>
    <s v="Table"/>
    <s v="Study Table"/>
    <n v="4"/>
    <n v="22266.54"/>
    <n v="0.25"/>
    <n v="2288.44"/>
  </r>
  <r>
    <s v="ORD-00921"/>
    <s v="2023-11-18"/>
    <x v="32"/>
    <x v="2"/>
    <s v="CUST-0149"/>
    <s v="Arjun Yadav"/>
    <x v="1"/>
    <s v="Odisha"/>
    <s v="Rourkela"/>
    <x v="1"/>
    <s v="Decor"/>
    <s v="Table Lamp"/>
    <n v="4"/>
    <n v="9473.3799999999992"/>
    <n v="0.05"/>
    <n v="2187.73"/>
  </r>
  <r>
    <s v="ORD-00922"/>
    <s v="2024-09-19"/>
    <x v="13"/>
    <x v="0"/>
    <s v="CUST-0414"/>
    <s v="Pooja Yadav"/>
    <x v="1"/>
    <s v="Bihar"/>
    <s v="Bhagalpur"/>
    <x v="2"/>
    <s v="Women"/>
    <s v="Women's Top"/>
    <n v="7"/>
    <n v="8829.99"/>
    <n v="0.15"/>
    <n v="2206.85"/>
  </r>
  <r>
    <s v="ORD-00923"/>
    <s v="2023-04-24"/>
    <x v="12"/>
    <x v="2"/>
    <s v="CUST-0302"/>
    <s v="Amit Gupta"/>
    <x v="2"/>
    <s v="Rajasthan"/>
    <s v="Jodhpur"/>
    <x v="0"/>
    <s v="Table"/>
    <s v="Office Desk"/>
    <n v="1"/>
    <n v="11479.88"/>
    <n v="0.25"/>
    <n v="1516.8"/>
  </r>
  <r>
    <s v="ORD-00924"/>
    <s v="2025-02-03"/>
    <x v="14"/>
    <x v="1"/>
    <s v="CUST-0110"/>
    <s v="Nikita Das"/>
    <x v="3"/>
    <s v="Punjab"/>
    <s v="Amritsar"/>
    <x v="1"/>
    <s v="Cookware"/>
    <s v="Pressure Cooker"/>
    <n v="4"/>
    <n v="10200.73"/>
    <n v="0.25"/>
    <n v="843.69"/>
  </r>
  <r>
    <s v="ORD-00925"/>
    <s v="2023-06-02"/>
    <x v="33"/>
    <x v="2"/>
    <s v="CUST-0724"/>
    <s v="Aditi Sharma"/>
    <x v="0"/>
    <s v="Tamil Nadu"/>
    <s v="Coimbatore"/>
    <x v="1"/>
    <s v="Decor"/>
    <s v="Photo Frame"/>
    <n v="8"/>
    <n v="6579.99"/>
    <n v="0"/>
    <n v="2514.75"/>
  </r>
  <r>
    <s v="ORD-00926"/>
    <s v="2025-09-24"/>
    <x v="2"/>
    <x v="1"/>
    <s v="CUST-0292"/>
    <s v="Pooja Sharma"/>
    <x v="0"/>
    <s v="Telangana"/>
    <s v="Nizamabad"/>
    <x v="1"/>
    <s v="Appliances"/>
    <s v="Mixer Grinder"/>
    <n v="1"/>
    <n v="3543.37"/>
    <n v="0.2"/>
    <n v="304.35000000000002"/>
  </r>
  <r>
    <s v="ORD-00927"/>
    <s v="2023-08-16"/>
    <x v="27"/>
    <x v="2"/>
    <s v="CUST-0205"/>
    <s v="Pooja Kumar"/>
    <x v="2"/>
    <s v="Gujarat"/>
    <s v="Vadodara"/>
    <x v="3"/>
    <s v="Laptop"/>
    <s v="Gaming Laptop"/>
    <n v="7"/>
    <n v="430710.35"/>
    <n v="0.25"/>
    <n v="21685.279999999999"/>
  </r>
  <r>
    <s v="ORD-00928"/>
    <s v="2023-06-30"/>
    <x v="33"/>
    <x v="2"/>
    <s v="CUST-0717"/>
    <s v="Rahul Mehta"/>
    <x v="2"/>
    <s v="Gujarat"/>
    <s v="Surat"/>
    <x v="2"/>
    <s v="Footwear"/>
    <s v="Sandals"/>
    <n v="5"/>
    <n v="6093.99"/>
    <n v="0.2"/>
    <n v="602.58000000000004"/>
  </r>
  <r>
    <s v="ORD-00929"/>
    <s v="2024-10-04"/>
    <x v="28"/>
    <x v="0"/>
    <s v="CUST-0721"/>
    <s v="Nikita Mehta"/>
    <x v="1"/>
    <s v="Odisha"/>
    <s v="Rourkela"/>
    <x v="0"/>
    <s v="Chair"/>
    <s v="Study Chair"/>
    <n v="8"/>
    <n v="27890.25"/>
    <n v="0"/>
    <n v="5198.63"/>
  </r>
  <r>
    <s v="ORD-00930"/>
    <s v="2024-06-14"/>
    <x v="10"/>
    <x v="0"/>
    <s v="CUST-0062"/>
    <s v="Kavya Yadav"/>
    <x v="1"/>
    <s v="West Bengal"/>
    <s v="Kolkata"/>
    <x v="3"/>
    <s v="Accessories"/>
    <s v="Bluetooth Speaker"/>
    <n v="7"/>
    <n v="22724.87"/>
    <n v="0.1"/>
    <n v="3467.07"/>
  </r>
  <r>
    <s v="ORD-00931"/>
    <s v="2025-11-15"/>
    <x v="5"/>
    <x v="1"/>
    <s v="CUST-0069"/>
    <s v="Rohan Jain"/>
    <x v="1"/>
    <s v="West Bengal"/>
    <s v="Durgapur"/>
    <x v="1"/>
    <s v="Appliances"/>
    <s v="Electric Kettle"/>
    <n v="6"/>
    <n v="8131.44"/>
    <n v="0.25"/>
    <n v="858.71"/>
  </r>
  <r>
    <s v="ORD-00932"/>
    <s v="2023-06-04"/>
    <x v="33"/>
    <x v="2"/>
    <s v="CUST-0701"/>
    <s v="Kavya Verma"/>
    <x v="3"/>
    <s v="Delhi"/>
    <s v="Rohini"/>
    <x v="0"/>
    <s v="Storage"/>
    <s v="Bookshelf"/>
    <n v="8"/>
    <n v="62119.06"/>
    <n v="0.15"/>
    <n v="7445.44"/>
  </r>
  <r>
    <s v="ORD-00933"/>
    <s v="2025-06-01"/>
    <x v="3"/>
    <x v="1"/>
    <s v="CUST-0710"/>
    <s v="Vivaan Singh"/>
    <x v="1"/>
    <s v="Odisha"/>
    <s v="Cuttack"/>
    <x v="0"/>
    <s v="Storage"/>
    <s v="Wardrobe"/>
    <n v="2"/>
    <n v="44650.5"/>
    <n v="0"/>
    <n v="7183.68"/>
  </r>
  <r>
    <s v="ORD-00934"/>
    <s v="2025-06-04"/>
    <x v="3"/>
    <x v="1"/>
    <s v="CUST-0229"/>
    <s v="Pooja Sharma"/>
    <x v="3"/>
    <s v="Uttar Pradesh"/>
    <s v="Kanpur"/>
    <x v="2"/>
    <s v="Men"/>
    <s v="Men's Jacket"/>
    <n v="7"/>
    <n v="29951.89"/>
    <n v="0"/>
    <n v="7800.3"/>
  </r>
  <r>
    <s v="ORD-00935"/>
    <s v="2024-10-30"/>
    <x v="28"/>
    <x v="0"/>
    <s v="CUST-0027"/>
    <s v="Neha Yadav"/>
    <x v="2"/>
    <s v="Gujarat"/>
    <s v="Vadodara"/>
    <x v="2"/>
    <s v="Footwear"/>
    <s v="Sandals"/>
    <n v="3"/>
    <n v="4931.04"/>
    <n v="0"/>
    <n v="1015.74"/>
  </r>
  <r>
    <s v="ORD-00936"/>
    <s v="2025-12-28"/>
    <x v="26"/>
    <x v="1"/>
    <s v="CUST-0278"/>
    <s v="Priya Kumar"/>
    <x v="3"/>
    <s v="Haryana"/>
    <s v="Panipat"/>
    <x v="2"/>
    <s v="Men"/>
    <s v="Men's Jeans"/>
    <n v="6"/>
    <n v="13408.78"/>
    <n v="0"/>
    <n v="4001.86"/>
  </r>
  <r>
    <s v="ORD-00937"/>
    <s v="2024-04-22"/>
    <x v="16"/>
    <x v="0"/>
    <s v="CUST-0390"/>
    <s v="Simran Mehta"/>
    <x v="0"/>
    <s v="Telangana"/>
    <s v="Hyderabad"/>
    <x v="0"/>
    <s v="Table"/>
    <s v="Study Table"/>
    <n v="7"/>
    <n v="52205.75"/>
    <n v="0"/>
    <n v="10395.040000000001"/>
  </r>
  <r>
    <s v="ORD-00938"/>
    <s v="2023-04-11"/>
    <x v="12"/>
    <x v="2"/>
    <s v="CUST-0529"/>
    <s v="Vivaan Yadav"/>
    <x v="2"/>
    <s v="Goa"/>
    <s v="Margao"/>
    <x v="0"/>
    <s v="Chair"/>
    <s v="Study Chair"/>
    <n v="2"/>
    <n v="7328.47"/>
    <n v="0"/>
    <n v="1339.78"/>
  </r>
  <r>
    <s v="ORD-00939"/>
    <s v="2023-09-07"/>
    <x v="35"/>
    <x v="2"/>
    <s v="CUST-0093"/>
    <s v="Neha Jain"/>
    <x v="0"/>
    <s v="Tamil Nadu"/>
    <s v="Chennai"/>
    <x v="1"/>
    <s v="Decor"/>
    <s v="Photo Frame"/>
    <n v="6"/>
    <n v="4030.22"/>
    <n v="0.2"/>
    <n v="1012.93"/>
  </r>
  <r>
    <s v="ORD-00940"/>
    <s v="2025-11-04"/>
    <x v="5"/>
    <x v="1"/>
    <s v="CUST-0364"/>
    <s v="Rahul Patel"/>
    <x v="1"/>
    <s v="Odisha"/>
    <s v="Cuttack"/>
    <x v="3"/>
    <s v="Laptop"/>
    <s v="Laptop Pro"/>
    <n v="1"/>
    <n v="60274.96"/>
    <n v="0.1"/>
    <n v="8976.4500000000007"/>
  </r>
  <r>
    <s v="ORD-00941"/>
    <s v="2025-01-08"/>
    <x v="29"/>
    <x v="1"/>
    <s v="CUST-0282"/>
    <s v="Aditya Gupta"/>
    <x v="1"/>
    <s v="West Bengal"/>
    <s v="Siliguri"/>
    <x v="2"/>
    <s v="Men"/>
    <s v="Men's Jacket"/>
    <n v="2"/>
    <n v="7303.38"/>
    <n v="0.2"/>
    <n v="1443.78"/>
  </r>
  <r>
    <s v="ORD-00942"/>
    <s v="2024-10-24"/>
    <x v="28"/>
    <x v="0"/>
    <s v="CUST-0063"/>
    <s v="Riya Mehta"/>
    <x v="3"/>
    <s v="Haryana"/>
    <s v="Gurgaon"/>
    <x v="0"/>
    <s v="Storage"/>
    <s v="Bookshelf"/>
    <n v="3"/>
    <n v="22159.97"/>
    <n v="0.15"/>
    <n v="2350.8000000000002"/>
  </r>
  <r>
    <s v="ORD-00943"/>
    <s v="2024-03-05"/>
    <x v="19"/>
    <x v="0"/>
    <s v="CUST-0685"/>
    <s v="Simran Mehta"/>
    <x v="1"/>
    <s v="Bihar"/>
    <s v="Bhagalpur"/>
    <x v="1"/>
    <s v="Appliances"/>
    <s v="Air Fryer"/>
    <n v="3"/>
    <n v="25047.1"/>
    <n v="0"/>
    <n v="4201.47"/>
  </r>
  <r>
    <s v="ORD-00944"/>
    <s v="2024-01-07"/>
    <x v="17"/>
    <x v="0"/>
    <s v="CUST-0329"/>
    <s v="Simran Kumar"/>
    <x v="1"/>
    <s v="West Bengal"/>
    <s v="Kolkata"/>
    <x v="3"/>
    <s v="Laptop"/>
    <s v="Laptop Pro"/>
    <n v="5"/>
    <n v="296165.39"/>
    <n v="0.1"/>
    <n v="33487.11"/>
  </r>
  <r>
    <s v="ORD-00945"/>
    <s v="2023-02-28"/>
    <x v="7"/>
    <x v="2"/>
    <s v="CUST-0538"/>
    <s v="Neha Patel"/>
    <x v="3"/>
    <s v="Punjab"/>
    <s v="Ludhiana"/>
    <x v="1"/>
    <s v="Appliances"/>
    <s v="Electric Kettle"/>
    <n v="3"/>
    <n v="4639.6000000000004"/>
    <n v="0.1"/>
    <n v="756.58"/>
  </r>
  <r>
    <s v="ORD-00946"/>
    <s v="2023-12-14"/>
    <x v="18"/>
    <x v="2"/>
    <s v="CUST-0550"/>
    <s v="Aarav Jain"/>
    <x v="0"/>
    <s v="Karnataka"/>
    <s v="Bengaluru"/>
    <x v="2"/>
    <s v="Men"/>
    <s v="Men's T-Shirt"/>
    <n v="7"/>
    <n v="8074.42"/>
    <n v="0"/>
    <n v="3099.25"/>
  </r>
  <r>
    <s v="ORD-00947"/>
    <s v="2025-06-20"/>
    <x v="3"/>
    <x v="1"/>
    <s v="CUST-0734"/>
    <s v="Ishita Patel"/>
    <x v="0"/>
    <s v="Karnataka"/>
    <s v="Mysuru"/>
    <x v="1"/>
    <s v="Cookware"/>
    <s v="Non-Stick Pan"/>
    <n v="3"/>
    <n v="6368.05"/>
    <n v="0.05"/>
    <n v="1303.78"/>
  </r>
  <r>
    <s v="ORD-00948"/>
    <s v="2023-07-17"/>
    <x v="25"/>
    <x v="2"/>
    <s v="CUST-0098"/>
    <s v="Simran Mehta"/>
    <x v="2"/>
    <s v="Goa"/>
    <s v="Mapusa"/>
    <x v="0"/>
    <s v="Chair"/>
    <s v="Office Chair"/>
    <n v="3"/>
    <n v="15271.85"/>
    <n v="0.25"/>
    <n v="1608.73"/>
  </r>
  <r>
    <s v="ORD-00949"/>
    <s v="2025-04-07"/>
    <x v="30"/>
    <x v="1"/>
    <s v="CUST-0530"/>
    <s v="Aditya Kumar"/>
    <x v="1"/>
    <s v="West Bengal"/>
    <s v="Kolkata"/>
    <x v="0"/>
    <s v="Table"/>
    <s v="Study Table"/>
    <n v="5"/>
    <n v="36374.769999999997"/>
    <n v="0.05"/>
    <n v="6231.44"/>
  </r>
  <r>
    <s v="ORD-00950"/>
    <s v="2024-06-30"/>
    <x v="10"/>
    <x v="0"/>
    <s v="CUST-0203"/>
    <s v="Pooja Sharma"/>
    <x v="0"/>
    <s v="Telangana"/>
    <s v="Warangal"/>
    <x v="2"/>
    <s v="Footwear"/>
    <s v="Running Shoes"/>
    <n v="1"/>
    <n v="2913.68"/>
    <n v="0.2"/>
    <n v="448.42"/>
  </r>
  <r>
    <s v="ORD-00951"/>
    <s v="2024-01-09"/>
    <x v="17"/>
    <x v="0"/>
    <s v="CUST-0193"/>
    <s v="Ishita Singh"/>
    <x v="3"/>
    <s v="Haryana"/>
    <s v="Panipat"/>
    <x v="3"/>
    <s v="Mobile"/>
    <s v="Smartphone A"/>
    <n v="7"/>
    <n v="113855.2"/>
    <n v="0.05"/>
    <n v="14381.9"/>
  </r>
  <r>
    <s v="ORD-00952"/>
    <s v="2025-04-10"/>
    <x v="30"/>
    <x v="1"/>
    <s v="CUST-0346"/>
    <s v="Sneha Sharma"/>
    <x v="2"/>
    <s v="Gujarat"/>
    <s v="Surat"/>
    <x v="2"/>
    <s v="Footwear"/>
    <s v="Casual Shoes"/>
    <n v="2"/>
    <n v="4381.13"/>
    <n v="0.2"/>
    <n v="610.79"/>
  </r>
  <r>
    <s v="ORD-00953"/>
    <s v="2024-01-17"/>
    <x v="17"/>
    <x v="0"/>
    <s v="CUST-0658"/>
    <s v="Ishita Patel"/>
    <x v="1"/>
    <s v="Bihar"/>
    <s v="Gaya"/>
    <x v="1"/>
    <s v="Decor"/>
    <s v="Wall Clock"/>
    <n v="6"/>
    <n v="6762.87"/>
    <n v="0.25"/>
    <n v="1521.41"/>
  </r>
  <r>
    <s v="ORD-00954"/>
    <s v="2023-02-22"/>
    <x v="7"/>
    <x v="2"/>
    <s v="CUST-0085"/>
    <s v="Aditya Mehta"/>
    <x v="0"/>
    <s v="Karnataka"/>
    <s v="Bengaluru"/>
    <x v="1"/>
    <s v="Appliances"/>
    <s v="Mixer Grinder"/>
    <n v="5"/>
    <n v="23339.94"/>
    <n v="0"/>
    <n v="4147.55"/>
  </r>
  <r>
    <s v="ORD-00955"/>
    <s v="2025-10-30"/>
    <x v="31"/>
    <x v="1"/>
    <s v="CUST-0616"/>
    <s v="Neha Mehta"/>
    <x v="0"/>
    <s v="Kerala"/>
    <s v="Kozhikode"/>
    <x v="0"/>
    <s v="Chair"/>
    <s v="Executive Chair"/>
    <n v="4"/>
    <n v="34260.19"/>
    <n v="0.25"/>
    <n v="2799.07"/>
  </r>
  <r>
    <s v="ORD-00956"/>
    <s v="2023-11-07"/>
    <x v="32"/>
    <x v="2"/>
    <s v="CUST-0634"/>
    <s v="Aarav Singh"/>
    <x v="3"/>
    <s v="Punjab"/>
    <s v="Jalandhar"/>
    <x v="0"/>
    <s v="Storage"/>
    <s v="Cabinet"/>
    <n v="3"/>
    <n v="30280.18"/>
    <n v="0.05"/>
    <n v="5407.55"/>
  </r>
  <r>
    <s v="ORD-00957"/>
    <s v="2024-04-08"/>
    <x v="16"/>
    <x v="0"/>
    <s v="CUST-0480"/>
    <s v="Ananya Jain"/>
    <x v="0"/>
    <s v="Kerala"/>
    <s v="Kochi"/>
    <x v="2"/>
    <s v="Men"/>
    <s v="Men's Jeans"/>
    <n v="5"/>
    <n v="10296.950000000001"/>
    <n v="0.1"/>
    <n v="2844.93"/>
  </r>
  <r>
    <s v="ORD-00958"/>
    <s v="2024-10-21"/>
    <x v="28"/>
    <x v="0"/>
    <s v="CUST-0061"/>
    <s v="Aditya Das"/>
    <x v="0"/>
    <s v="Telangana"/>
    <s v="Hyderabad"/>
    <x v="3"/>
    <s v="Laptop"/>
    <s v="Gaming Laptop"/>
    <n v="5"/>
    <n v="442979.72"/>
    <n v="0"/>
    <n v="62877.06"/>
  </r>
  <r>
    <s v="ORD-00959"/>
    <s v="2025-04-20"/>
    <x v="30"/>
    <x v="1"/>
    <s v="CUST-0359"/>
    <s v="Riya Yadav"/>
    <x v="0"/>
    <s v="Tamil Nadu"/>
    <s v="Coimbatore"/>
    <x v="0"/>
    <s v="Chair"/>
    <s v="Study Chair"/>
    <n v="3"/>
    <n v="8331.9699999999993"/>
    <n v="0.2"/>
    <n v="654.29999999999995"/>
  </r>
  <r>
    <s v="ORD-00960"/>
    <s v="2023-05-25"/>
    <x v="20"/>
    <x v="2"/>
    <s v="CUST-0012"/>
    <s v="Pooja Kumar"/>
    <x v="0"/>
    <s v="Telangana"/>
    <s v="Hyderabad"/>
    <x v="1"/>
    <s v="Appliances"/>
    <s v="Electric Kettle"/>
    <n v="3"/>
    <n v="5369.43"/>
    <n v="0"/>
    <n v="1129.8499999999999"/>
  </r>
  <r>
    <s v="ORD-00961"/>
    <s v="2023-08-29"/>
    <x v="27"/>
    <x v="2"/>
    <s v="CUST-0158"/>
    <s v="Kavya Singh"/>
    <x v="1"/>
    <s v="West Bengal"/>
    <s v="Durgapur"/>
    <x v="1"/>
    <s v="Appliances"/>
    <s v="Electric Kettle"/>
    <n v="8"/>
    <n v="14120.82"/>
    <n v="0.05"/>
    <n v="2549.6999999999998"/>
  </r>
  <r>
    <s v="ORD-00962"/>
    <s v="2023-05-25"/>
    <x v="20"/>
    <x v="2"/>
    <s v="CUST-0499"/>
    <s v="Sneha Mehta"/>
    <x v="1"/>
    <s v="Bihar"/>
    <s v="Patna"/>
    <x v="1"/>
    <s v="Cookware"/>
    <s v="Cookware Set"/>
    <n v="8"/>
    <n v="43567.11"/>
    <n v="0.1"/>
    <n v="8140.08"/>
  </r>
  <r>
    <s v="ORD-00963"/>
    <s v="2024-08-19"/>
    <x v="15"/>
    <x v="0"/>
    <s v="CUST-0108"/>
    <s v="Simran Yadav"/>
    <x v="0"/>
    <s v="Karnataka"/>
    <s v="Bengaluru"/>
    <x v="2"/>
    <s v="Men"/>
    <s v="Men's Jacket"/>
    <n v="8"/>
    <n v="27544.32"/>
    <n v="0.25"/>
    <n v="4374.08"/>
  </r>
  <r>
    <s v="ORD-00964"/>
    <s v="2024-07-27"/>
    <x v="4"/>
    <x v="0"/>
    <s v="CUST-0249"/>
    <s v="Riya Kumar"/>
    <x v="1"/>
    <s v="Bihar"/>
    <s v="Bhagalpur"/>
    <x v="2"/>
    <s v="Women"/>
    <s v="Women's Jacket"/>
    <n v="5"/>
    <n v="22759.85"/>
    <n v="0.05"/>
    <n v="6170.47"/>
  </r>
  <r>
    <s v="ORD-00965"/>
    <s v="2025-10-10"/>
    <x v="31"/>
    <x v="1"/>
    <s v="CUST-0684"/>
    <s v="Neha Verma"/>
    <x v="0"/>
    <s v="Kerala"/>
    <s v="Kozhikode"/>
    <x v="2"/>
    <s v="Men"/>
    <s v="Men's Jacket"/>
    <n v="8"/>
    <n v="30926.32"/>
    <n v="0.15"/>
    <n v="6587.63"/>
  </r>
  <r>
    <s v="ORD-00966"/>
    <s v="2025-02-22"/>
    <x v="14"/>
    <x v="1"/>
    <s v="CUST-0619"/>
    <s v="Rahul Verma"/>
    <x v="3"/>
    <s v="Delhi"/>
    <s v="Rohini"/>
    <x v="3"/>
    <s v="Accessories"/>
    <s v="Wireless Earbuds"/>
    <n v="2"/>
    <n v="3651.98"/>
    <n v="0.25"/>
    <n v="378.54"/>
  </r>
  <r>
    <s v="ORD-00967"/>
    <s v="2025-05-13"/>
    <x v="9"/>
    <x v="1"/>
    <s v="CUST-0686"/>
    <s v="Rahul Singh"/>
    <x v="2"/>
    <s v="Maharashtra"/>
    <s v="Pune"/>
    <x v="1"/>
    <s v="Cookware"/>
    <s v="Pressure Cooker"/>
    <n v="1"/>
    <n v="3248.65"/>
    <n v="0.1"/>
    <n v="479.64"/>
  </r>
  <r>
    <s v="ORD-00968"/>
    <s v="2023-02-22"/>
    <x v="7"/>
    <x v="2"/>
    <s v="CUST-0368"/>
    <s v="Aarav Mehta"/>
    <x v="0"/>
    <s v="Tamil Nadu"/>
    <s v="Chennai"/>
    <x v="2"/>
    <s v="Men"/>
    <s v="Men's Jeans"/>
    <n v="7"/>
    <n v="11005.27"/>
    <n v="0.25"/>
    <n v="2513.62"/>
  </r>
  <r>
    <s v="ORD-00969"/>
    <s v="2024-12-05"/>
    <x v="6"/>
    <x v="0"/>
    <s v="CUST-0215"/>
    <s v="Aditya Gupta"/>
    <x v="1"/>
    <s v="Jharkhand"/>
    <s v="Ranchi"/>
    <x v="1"/>
    <s v="Appliances"/>
    <s v="Air Fryer"/>
    <n v="8"/>
    <n v="53713.8"/>
    <n v="0.2"/>
    <n v="5058.22"/>
  </r>
  <r>
    <s v="ORD-00970"/>
    <s v="2024-10-21"/>
    <x v="28"/>
    <x v="0"/>
    <s v="CUST-0325"/>
    <s v="Rahul Sharma"/>
    <x v="2"/>
    <s v="Rajasthan"/>
    <s v="Jaipur"/>
    <x v="1"/>
    <s v="Appliances"/>
    <s v="Air Fryer"/>
    <n v="6"/>
    <n v="40956"/>
    <n v="0.15"/>
    <n v="3321.69"/>
  </r>
  <r>
    <s v="ORD-00971"/>
    <s v="2024-09-18"/>
    <x v="13"/>
    <x v="0"/>
    <s v="CUST-0725"/>
    <s v="Aarav Kumar"/>
    <x v="3"/>
    <s v="Delhi"/>
    <s v="Rohini"/>
    <x v="1"/>
    <s v="Cookware"/>
    <s v="Pressure Cooker"/>
    <n v="8"/>
    <n v="21697.07"/>
    <n v="0.2"/>
    <n v="2261.62"/>
  </r>
  <r>
    <s v="ORD-00972"/>
    <s v="2025-09-21"/>
    <x v="2"/>
    <x v="1"/>
    <s v="CUST-0718"/>
    <s v="Arjun Patel"/>
    <x v="1"/>
    <s v="Bihar"/>
    <s v="Gaya"/>
    <x v="2"/>
    <s v="Men"/>
    <s v="Men's T-Shirt"/>
    <n v="6"/>
    <n v="6920.27"/>
    <n v="0"/>
    <n v="2620.14"/>
  </r>
  <r>
    <s v="ORD-00973"/>
    <s v="2024-08-29"/>
    <x v="15"/>
    <x v="0"/>
    <s v="CUST-0270"/>
    <s v="Riya Singh"/>
    <x v="0"/>
    <s v="Kerala"/>
    <s v="Kozhikode"/>
    <x v="3"/>
    <s v="Mobile"/>
    <s v="Smartphone A"/>
    <n v="2"/>
    <n v="29082.15"/>
    <n v="0.2"/>
    <n v="566.14"/>
  </r>
  <r>
    <s v="ORD-00974"/>
    <s v="2023-10-26"/>
    <x v="24"/>
    <x v="2"/>
    <s v="CUST-0454"/>
    <s v="Aarav Gupta"/>
    <x v="1"/>
    <s v="Bihar"/>
    <s v="Gaya"/>
    <x v="0"/>
    <s v="Table"/>
    <s v="Study Table"/>
    <n v="5"/>
    <n v="32098.47"/>
    <n v="0.15"/>
    <n v="5209.82"/>
  </r>
  <r>
    <s v="ORD-00975"/>
    <s v="2023-03-25"/>
    <x v="11"/>
    <x v="2"/>
    <s v="CUST-0451"/>
    <s v="Priya Sharma"/>
    <x v="0"/>
    <s v="Tamil Nadu"/>
    <s v="Madurai"/>
    <x v="2"/>
    <s v="Men"/>
    <s v="Men's Jeans"/>
    <n v="4"/>
    <n v="6728.75"/>
    <n v="0.25"/>
    <n v="1704.25"/>
  </r>
  <r>
    <s v="ORD-00976"/>
    <s v="2024-03-18"/>
    <x v="19"/>
    <x v="0"/>
    <s v="CUST-0197"/>
    <s v="Neha Kumar"/>
    <x v="0"/>
    <s v="Karnataka"/>
    <s v="Mysuru"/>
    <x v="0"/>
    <s v="Chair"/>
    <s v="Executive Chair"/>
    <n v="8"/>
    <n v="71560.44"/>
    <n v="0.25"/>
    <n v="8016.3"/>
  </r>
  <r>
    <s v="ORD-00977"/>
    <s v="2025-04-24"/>
    <x v="30"/>
    <x v="1"/>
    <s v="CUST-0241"/>
    <s v="Rohan Yadav"/>
    <x v="0"/>
    <s v="Kerala"/>
    <s v="Kozhikode"/>
    <x v="1"/>
    <s v="Decor"/>
    <s v="Table Lamp"/>
    <n v="6"/>
    <n v="11589.44"/>
    <n v="0.25"/>
    <n v="1853.32"/>
  </r>
  <r>
    <s v="ORD-00978"/>
    <s v="2024-10-17"/>
    <x v="28"/>
    <x v="0"/>
    <s v="CUST-0520"/>
    <s v="Riya Sharma"/>
    <x v="1"/>
    <s v="West Bengal"/>
    <s v="Durgapur"/>
    <x v="0"/>
    <s v="Table"/>
    <s v="Coffee Table"/>
    <n v="4"/>
    <n v="18068.900000000001"/>
    <n v="0.25"/>
    <n v="1874.22"/>
  </r>
  <r>
    <s v="ORD-00979"/>
    <s v="2025-09-01"/>
    <x v="2"/>
    <x v="1"/>
    <s v="CUST-0449"/>
    <s v="Vivaan Das"/>
    <x v="1"/>
    <s v="West Bengal"/>
    <s v="Durgapur"/>
    <x v="0"/>
    <s v="Storage"/>
    <s v="Wardrobe"/>
    <n v="4"/>
    <n v="77371.539999999994"/>
    <n v="0.1"/>
    <n v="7793.48"/>
  </r>
  <r>
    <s v="ORD-00980"/>
    <s v="2025-10-15"/>
    <x v="31"/>
    <x v="1"/>
    <s v="CUST-0363"/>
    <s v="Rohan Jain"/>
    <x v="2"/>
    <s v="Maharashtra"/>
    <s v="Mumbai"/>
    <x v="3"/>
    <s v="Accessories"/>
    <s v="Bluetooth Speaker"/>
    <n v="1"/>
    <n v="3317.23"/>
    <n v="0.05"/>
    <n v="524.94000000000005"/>
  </r>
  <r>
    <s v="ORD-00981"/>
    <s v="2023-05-14"/>
    <x v="20"/>
    <x v="2"/>
    <s v="CUST-0221"/>
    <s v="Priya Sharma"/>
    <x v="1"/>
    <s v="Bihar"/>
    <s v="Bhagalpur"/>
    <x v="3"/>
    <s v="Accessories"/>
    <s v="Smart Watch"/>
    <n v="8"/>
    <n v="36735.18"/>
    <n v="0.1"/>
    <n v="5130.7299999999996"/>
  </r>
  <r>
    <s v="ORD-00982"/>
    <s v="2025-07-14"/>
    <x v="8"/>
    <x v="1"/>
    <s v="CUST-0007"/>
    <s v="Aarav Verma"/>
    <x v="1"/>
    <s v="Bihar"/>
    <s v="Gaya"/>
    <x v="0"/>
    <s v="Storage"/>
    <s v="Cabinet"/>
    <n v="7"/>
    <n v="79050.509999999995"/>
    <n v="0"/>
    <n v="16084.79"/>
  </r>
  <r>
    <s v="ORD-00983"/>
    <s v="2023-04-19"/>
    <x v="12"/>
    <x v="2"/>
    <s v="CUST-0184"/>
    <s v="Vivaan Sharma"/>
    <x v="1"/>
    <s v="West Bengal"/>
    <s v="Kolkata"/>
    <x v="3"/>
    <s v="Accessories"/>
    <s v="Bluetooth Speaker"/>
    <n v="3"/>
    <n v="8143.48"/>
    <n v="0.2"/>
    <n v="615.14"/>
  </r>
  <r>
    <s v="ORD-00984"/>
    <s v="2024-01-07"/>
    <x v="17"/>
    <x v="0"/>
    <s v="CUST-0418"/>
    <s v="Riya Gupta"/>
    <x v="3"/>
    <s v="Uttar Pradesh"/>
    <s v="Kanpur"/>
    <x v="3"/>
    <s v="Laptop"/>
    <s v="Laptop Pro"/>
    <n v="2"/>
    <n v="117865.83"/>
    <n v="0.1"/>
    <n v="13484.36"/>
  </r>
  <r>
    <s v="ORD-00985"/>
    <s v="2025-02-19"/>
    <x v="14"/>
    <x v="1"/>
    <s v="CUST-0189"/>
    <s v="Aarav Verma"/>
    <x v="2"/>
    <s v="Gujarat"/>
    <s v="Surat"/>
    <x v="0"/>
    <s v="Chair"/>
    <s v="Study Chair"/>
    <n v="6"/>
    <n v="21435.25"/>
    <n v="0"/>
    <n v="3858.1"/>
  </r>
  <r>
    <s v="ORD-00986"/>
    <s v="2024-06-17"/>
    <x v="10"/>
    <x v="0"/>
    <s v="CUST-0621"/>
    <s v="Rahul Yadav"/>
    <x v="2"/>
    <s v="Gujarat"/>
    <s v="Ahmedabad"/>
    <x v="2"/>
    <s v="Footwear"/>
    <s v="Sandals"/>
    <n v="2"/>
    <n v="3025.33"/>
    <n v="0.05"/>
    <n v="591.92999999999995"/>
  </r>
  <r>
    <s v="ORD-00987"/>
    <s v="2023-05-05"/>
    <x v="20"/>
    <x v="2"/>
    <s v="CUST-0582"/>
    <s v="Nikita Gupta"/>
    <x v="3"/>
    <s v="Punjab"/>
    <s v="Ludhiana"/>
    <x v="0"/>
    <s v="Chair"/>
    <s v="Executive Chair"/>
    <n v="1"/>
    <n v="11792.23"/>
    <n v="0"/>
    <n v="2749.97"/>
  </r>
  <r>
    <s v="ORD-00988"/>
    <s v="2025-02-06"/>
    <x v="14"/>
    <x v="1"/>
    <s v="CUST-0384"/>
    <s v="Priya Kumar"/>
    <x v="3"/>
    <s v="Haryana"/>
    <s v="Gurgaon"/>
    <x v="1"/>
    <s v="Appliances"/>
    <s v="Electric Kettle"/>
    <n v="4"/>
    <n v="6564.32"/>
    <n v="0.05"/>
    <n v="1062.31"/>
  </r>
  <r>
    <s v="ORD-00989"/>
    <s v="2023-12-29"/>
    <x v="18"/>
    <x v="2"/>
    <s v="CUST-0320"/>
    <s v="Nikita Sharma"/>
    <x v="2"/>
    <s v="Gujarat"/>
    <s v="Vadodara"/>
    <x v="0"/>
    <s v="Table"/>
    <s v="Study Table"/>
    <n v="1"/>
    <n v="6622.5"/>
    <n v="0.15"/>
    <n v="641.83000000000004"/>
  </r>
  <r>
    <s v="ORD-00990"/>
    <s v="2024-08-19"/>
    <x v="15"/>
    <x v="0"/>
    <s v="CUST-0346"/>
    <s v="Sneha Sharma"/>
    <x v="3"/>
    <s v="Punjab"/>
    <s v="Jalandhar"/>
    <x v="0"/>
    <s v="Storage"/>
    <s v="Cabinet"/>
    <n v="3"/>
    <n v="32992.25"/>
    <n v="0"/>
    <n v="7254.79"/>
  </r>
  <r>
    <s v="ORD-00991"/>
    <s v="2025-07-20"/>
    <x v="8"/>
    <x v="1"/>
    <s v="CUST-0414"/>
    <s v="Pooja Yadav"/>
    <x v="2"/>
    <s v="Goa"/>
    <s v="Panaji"/>
    <x v="3"/>
    <s v="Laptop"/>
    <s v="Laptop Pro"/>
    <n v="6"/>
    <n v="379838.6"/>
    <n v="0"/>
    <n v="64109.25"/>
  </r>
  <r>
    <s v="ORD-00992"/>
    <s v="2023-03-27"/>
    <x v="11"/>
    <x v="2"/>
    <s v="CUST-0776"/>
    <s v="Neha Gupta"/>
    <x v="1"/>
    <s v="West Bengal"/>
    <s v="Siliguri"/>
    <x v="3"/>
    <s v="Accessories"/>
    <s v="Wireless Earbuds"/>
    <n v="6"/>
    <n v="12830.32"/>
    <n v="0.15"/>
    <n v="1808.77"/>
  </r>
  <r>
    <s v="ORD-00993"/>
    <s v="2024-02-16"/>
    <x v="23"/>
    <x v="0"/>
    <s v="CUST-0107"/>
    <s v="Ishita Singh"/>
    <x v="1"/>
    <s v="Bihar"/>
    <s v="Patna"/>
    <x v="1"/>
    <s v="Appliances"/>
    <s v="Air Fryer"/>
    <n v="7"/>
    <n v="50073.1"/>
    <n v="0.1"/>
    <n v="5966.8"/>
  </r>
  <r>
    <s v="ORD-00994"/>
    <s v="2024-10-20"/>
    <x v="28"/>
    <x v="0"/>
    <s v="CUST-0602"/>
    <s v="Ananya Jain"/>
    <x v="2"/>
    <s v="Goa"/>
    <s v="Margao"/>
    <x v="1"/>
    <s v="Cookware"/>
    <s v="Pressure Cooker"/>
    <n v="1"/>
    <n v="3073.55"/>
    <n v="0.15"/>
    <n v="398.37"/>
  </r>
  <r>
    <s v="ORD-00995"/>
    <s v="2023-12-22"/>
    <x v="18"/>
    <x v="2"/>
    <s v="CUST-0701"/>
    <s v="Kavya Verma"/>
    <x v="1"/>
    <s v="West Bengal"/>
    <s v="Durgapur"/>
    <x v="3"/>
    <s v="Mobile"/>
    <s v="Smartphone B"/>
    <n v="7"/>
    <n v="172405.9"/>
    <n v="0"/>
    <n v="29371.05"/>
  </r>
  <r>
    <s v="ORD-00996"/>
    <s v="2025-06-07"/>
    <x v="3"/>
    <x v="1"/>
    <s v="CUST-0209"/>
    <s v="Amit Kumar"/>
    <x v="0"/>
    <s v="Telangana"/>
    <s v="Nizamabad"/>
    <x v="3"/>
    <s v="Mobile"/>
    <s v="Smartphone A"/>
    <n v="8"/>
    <n v="149649.93"/>
    <n v="0"/>
    <n v="19161.62"/>
  </r>
  <r>
    <s v="ORD-00997"/>
    <s v="2025-10-11"/>
    <x v="31"/>
    <x v="1"/>
    <s v="CUST-0339"/>
    <s v="Simran Kumar"/>
    <x v="0"/>
    <s v="Karnataka"/>
    <s v="Bengaluru"/>
    <x v="1"/>
    <s v="Appliances"/>
    <s v="Electric Kettle"/>
    <n v="2"/>
    <n v="3250.62"/>
    <n v="0.05"/>
    <n v="631.11"/>
  </r>
  <r>
    <s v="ORD-00998"/>
    <s v="2023-12-29"/>
    <x v="18"/>
    <x v="2"/>
    <s v="CUST-0433"/>
    <s v="Riya Verma"/>
    <x v="2"/>
    <s v="Gujarat"/>
    <s v="Surat"/>
    <x v="1"/>
    <s v="Appliances"/>
    <s v="Mixer Grinder"/>
    <n v="3"/>
    <n v="11183.73"/>
    <n v="0.15"/>
    <n v="1232.55"/>
  </r>
  <r>
    <s v="ORD-00999"/>
    <s v="2024-09-26"/>
    <x v="13"/>
    <x v="0"/>
    <s v="CUST-0260"/>
    <s v="Riya Das"/>
    <x v="0"/>
    <s v="Telangana"/>
    <s v="Warangal"/>
    <x v="3"/>
    <s v="Laptop"/>
    <s v="Laptop Air"/>
    <n v="7"/>
    <n v="357648.29"/>
    <n v="0.05"/>
    <n v="50491.75"/>
  </r>
  <r>
    <s v="ORD-01000"/>
    <s v="2023-01-22"/>
    <x v="34"/>
    <x v="2"/>
    <s v="CUST-0501"/>
    <s v="Ananya Gupta"/>
    <x v="2"/>
    <s v="Maharashtra"/>
    <s v="Nagpur"/>
    <x v="1"/>
    <s v="Appliances"/>
    <s v="Electric Kettle"/>
    <n v="4"/>
    <n v="7299.07"/>
    <n v="0"/>
    <n v="1577.25"/>
  </r>
  <r>
    <s v="ORD-01001"/>
    <s v="2023-05-17"/>
    <x v="20"/>
    <x v="2"/>
    <s v="CUST-0112"/>
    <s v="Arjun Das"/>
    <x v="0"/>
    <s v="Telangana"/>
    <s v="Hyderabad"/>
    <x v="2"/>
    <s v="Footwear"/>
    <s v="Sandals"/>
    <n v="7"/>
    <n v="10678.58"/>
    <n v="0.05"/>
    <n v="2185.2199999999998"/>
  </r>
  <r>
    <s v="ORD-01002"/>
    <s v="2023-09-02"/>
    <x v="35"/>
    <x v="2"/>
    <s v="CUST-0398"/>
    <s v="Vivaan Mehta"/>
    <x v="2"/>
    <s v="Gujarat"/>
    <s v="Ahmedabad"/>
    <x v="1"/>
    <s v="Appliances"/>
    <s v="Mixer Grinder"/>
    <n v="1"/>
    <n v="4041.42"/>
    <n v="0.1"/>
    <n v="552.20000000000005"/>
  </r>
  <r>
    <s v="ORD-01003"/>
    <s v="2024-01-13"/>
    <x v="17"/>
    <x v="0"/>
    <s v="CUST-0516"/>
    <s v="Kabir Mehta"/>
    <x v="3"/>
    <s v="Delhi"/>
    <s v="New Delhi"/>
    <x v="1"/>
    <s v="Decor"/>
    <s v="Table Lamp"/>
    <n v="8"/>
    <n v="15428.41"/>
    <n v="0.2"/>
    <n v="2413.4699999999998"/>
  </r>
  <r>
    <s v="ORD-01004"/>
    <s v="2024-01-23"/>
    <x v="17"/>
    <x v="0"/>
    <s v="CUST-0401"/>
    <s v="Aarav Yadav"/>
    <x v="0"/>
    <s v="Telangana"/>
    <s v="Hyderabad"/>
    <x v="3"/>
    <s v="Mobile"/>
    <s v="Smartphone B"/>
    <n v="5"/>
    <n v="123126.47"/>
    <n v="0"/>
    <n v="20268.13"/>
  </r>
  <r>
    <s v="ORD-01005"/>
    <s v="2025-02-17"/>
    <x v="14"/>
    <x v="1"/>
    <s v="CUST-0072"/>
    <s v="Shreya Verma"/>
    <x v="0"/>
    <s v="Telangana"/>
    <s v="Nizamabad"/>
    <x v="3"/>
    <s v="Mobile"/>
    <s v="Smartphone A"/>
    <n v="4"/>
    <n v="69480.800000000003"/>
    <n v="0.05"/>
    <n v="8861.57"/>
  </r>
  <r>
    <s v="ORD-01006"/>
    <s v="2024-05-18"/>
    <x v="0"/>
    <x v="0"/>
    <s v="CUST-0742"/>
    <s v="Arjun Das"/>
    <x v="1"/>
    <s v="Jharkhand"/>
    <s v="Jamshedpur"/>
    <x v="2"/>
    <s v="Men"/>
    <s v="Men's T-Shirt"/>
    <n v="2"/>
    <n v="2163.9"/>
    <n v="0.1"/>
    <n v="732.7"/>
  </r>
  <r>
    <s v="ORD-01007"/>
    <s v="2024-10-20"/>
    <x v="28"/>
    <x v="0"/>
    <s v="CUST-0581"/>
    <s v="Rohan Gupta"/>
    <x v="1"/>
    <s v="West Bengal"/>
    <s v="Kolkata"/>
    <x v="3"/>
    <s v="Accessories"/>
    <s v="Wireless Earbuds"/>
    <n v="1"/>
    <n v="2138.27"/>
    <n v="0.1"/>
    <n v="402.7"/>
  </r>
  <r>
    <s v="ORD-01008"/>
    <s v="2023-09-03"/>
    <x v="35"/>
    <x v="2"/>
    <s v="CUST-0461"/>
    <s v="Nikita Patel"/>
    <x v="0"/>
    <s v="Karnataka"/>
    <s v="Mangaluru"/>
    <x v="3"/>
    <s v="Mobile"/>
    <s v="Budget Phone"/>
    <n v="8"/>
    <n v="82781.490000000005"/>
    <n v="0.15"/>
    <n v="5552.43"/>
  </r>
  <r>
    <s v="ORD-01009"/>
    <s v="2024-05-01"/>
    <x v="0"/>
    <x v="0"/>
    <s v="CUST-0749"/>
    <s v="Kavya Mehta"/>
    <x v="2"/>
    <s v="Rajasthan"/>
    <s v="Udaipur"/>
    <x v="1"/>
    <s v="Cookware"/>
    <s v="Cookware Set"/>
    <n v="8"/>
    <n v="42348.13"/>
    <n v="0.15"/>
    <n v="7665.44"/>
  </r>
  <r>
    <s v="ORD-01010"/>
    <s v="2023-12-24"/>
    <x v="18"/>
    <x v="2"/>
    <s v="CUST-0555"/>
    <s v="Pooja Gupta"/>
    <x v="2"/>
    <s v="Rajasthan"/>
    <s v="Jaipur"/>
    <x v="2"/>
    <s v="Footwear"/>
    <s v="Running Shoes"/>
    <n v="7"/>
    <n v="18007.240000000002"/>
    <n v="0.25"/>
    <n v="3240.58"/>
  </r>
  <r>
    <s v="ORD-01011"/>
    <s v="2024-04-09"/>
    <x v="16"/>
    <x v="0"/>
    <s v="CUST-0475"/>
    <s v="Shreya Patel"/>
    <x v="2"/>
    <s v="Gujarat"/>
    <s v="Vadodara"/>
    <x v="2"/>
    <s v="Men"/>
    <s v="Men's Jeans"/>
    <n v="7"/>
    <n v="13805.37"/>
    <n v="0.1"/>
    <n v="4168.68"/>
  </r>
  <r>
    <s v="ORD-01012"/>
    <s v="2025-01-14"/>
    <x v="29"/>
    <x v="1"/>
    <s v="CUST-0747"/>
    <s v="Arjun Kumar"/>
    <x v="1"/>
    <s v="Bihar"/>
    <s v="Bhagalpur"/>
    <x v="1"/>
    <s v="Appliances"/>
    <s v="Electric Kettle"/>
    <n v="4"/>
    <n v="6996.21"/>
    <n v="0"/>
    <n v="1313.78"/>
  </r>
  <r>
    <s v="ORD-01013"/>
    <s v="2025-01-14"/>
    <x v="29"/>
    <x v="1"/>
    <s v="CUST-0794"/>
    <s v="Neha Gupta"/>
    <x v="2"/>
    <s v="Goa"/>
    <s v="Margao"/>
    <x v="2"/>
    <s v="Men"/>
    <s v="Men's Jeans"/>
    <n v="3"/>
    <n v="5707.54"/>
    <n v="0.1"/>
    <n v="1473.52"/>
  </r>
  <r>
    <s v="ORD-01014"/>
    <s v="2025-04-24"/>
    <x v="30"/>
    <x v="1"/>
    <s v="CUST-0212"/>
    <s v="Amit Sharma"/>
    <x v="3"/>
    <s v="Haryana"/>
    <s v="Gurgaon"/>
    <x v="2"/>
    <s v="Footwear"/>
    <s v="Running Shoes"/>
    <n v="7"/>
    <n v="20682.939999999999"/>
    <n v="0.15"/>
    <n v="2917.55"/>
  </r>
  <r>
    <s v="ORD-01015"/>
    <s v="2025-03-01"/>
    <x v="21"/>
    <x v="1"/>
    <s v="CUST-0134"/>
    <s v="Riya Gupta"/>
    <x v="0"/>
    <s v="Telangana"/>
    <s v="Nizamabad"/>
    <x v="0"/>
    <s v="Storage"/>
    <s v="Wardrobe"/>
    <n v="4"/>
    <n v="87219.35"/>
    <n v="0"/>
    <n v="14982.28"/>
  </r>
  <r>
    <s v="ORD-01016"/>
    <s v="2025-09-23"/>
    <x v="2"/>
    <x v="1"/>
    <s v="CUST-0093"/>
    <s v="Neha Jain"/>
    <x v="1"/>
    <s v="West Bengal"/>
    <s v="Durgapur"/>
    <x v="3"/>
    <s v="Mobile"/>
    <s v="Smartphone A"/>
    <n v="1"/>
    <n v="18756.310000000001"/>
    <n v="0"/>
    <n v="2537.4"/>
  </r>
  <r>
    <s v="ORD-01017"/>
    <s v="2024-10-03"/>
    <x v="28"/>
    <x v="0"/>
    <s v="CUST-0458"/>
    <s v="Priya Singh"/>
    <x v="1"/>
    <s v="Jharkhand"/>
    <s v="Dhanbad"/>
    <x v="0"/>
    <s v="Chair"/>
    <s v="Study Chair"/>
    <n v="2"/>
    <n v="6731.95"/>
    <n v="0.05"/>
    <n v="1172.9100000000001"/>
  </r>
  <r>
    <s v="ORD-01018"/>
    <s v="2025-08-30"/>
    <x v="22"/>
    <x v="1"/>
    <s v="CUST-0420"/>
    <s v="Ananya Yadav"/>
    <x v="1"/>
    <s v="Jharkhand"/>
    <s v="Ranchi"/>
    <x v="2"/>
    <s v="Men"/>
    <s v="Men's Jacket"/>
    <n v="3"/>
    <n v="13045.4"/>
    <n v="0"/>
    <n v="3952.4"/>
  </r>
  <r>
    <s v="ORD-01019"/>
    <s v="2023-11-21"/>
    <x v="32"/>
    <x v="2"/>
    <s v="CUST-0485"/>
    <s v="Aarav Mehta"/>
    <x v="2"/>
    <s v="Rajasthan"/>
    <s v="Jodhpur"/>
    <x v="0"/>
    <s v="Chair"/>
    <s v="Executive Chair"/>
    <n v="3"/>
    <n v="31094.5"/>
    <n v="0.1"/>
    <n v="6471.83"/>
  </r>
  <r>
    <s v="ORD-01020"/>
    <s v="2025-02-15"/>
    <x v="14"/>
    <x v="1"/>
    <s v="CUST-0581"/>
    <s v="Rohan Gupta"/>
    <x v="2"/>
    <s v="Gujarat"/>
    <s v="Ahmedabad"/>
    <x v="2"/>
    <s v="Women"/>
    <s v="Women's Jacket"/>
    <n v="3"/>
    <n v="14031.88"/>
    <n v="0.1"/>
    <n v="3151.63"/>
  </r>
  <r>
    <s v="ORD-01021"/>
    <s v="2024-12-05"/>
    <x v="6"/>
    <x v="0"/>
    <s v="CUST-0685"/>
    <s v="Simran Mehta"/>
    <x v="1"/>
    <s v="West Bengal"/>
    <s v="Siliguri"/>
    <x v="3"/>
    <s v="Mobile"/>
    <s v="Smartphone A"/>
    <n v="5"/>
    <n v="71234.03"/>
    <n v="0.2"/>
    <n v="6107.2"/>
  </r>
  <r>
    <s v="ORD-01022"/>
    <s v="2024-02-08"/>
    <x v="23"/>
    <x v="0"/>
    <s v="CUST-0374"/>
    <s v="Aarav Verma"/>
    <x v="1"/>
    <s v="Bihar"/>
    <s v="Bhagalpur"/>
    <x v="3"/>
    <s v="Laptop"/>
    <s v="Gaming Laptop"/>
    <n v="8"/>
    <n v="688286.63"/>
    <n v="0"/>
    <n v="98276.49"/>
  </r>
  <r>
    <s v="ORD-01023"/>
    <s v="2024-06-01"/>
    <x v="10"/>
    <x v="0"/>
    <s v="CUST-0444"/>
    <s v="Riya Gupta"/>
    <x v="0"/>
    <s v="Telangana"/>
    <s v="Nizamabad"/>
    <x v="3"/>
    <s v="Laptop"/>
    <s v="Laptop Air"/>
    <n v="3"/>
    <n v="158330.72"/>
    <n v="0"/>
    <n v="22624.42"/>
  </r>
  <r>
    <s v="ORD-01024"/>
    <s v="2024-11-22"/>
    <x v="1"/>
    <x v="0"/>
    <s v="CUST-0011"/>
    <s v="Rahul Mehta"/>
    <x v="3"/>
    <s v="Punjab"/>
    <s v="Jalandhar"/>
    <x v="1"/>
    <s v="Decor"/>
    <s v="Wall Clock"/>
    <n v="6"/>
    <n v="7291.5"/>
    <n v="0.15"/>
    <n v="1663.25"/>
  </r>
  <r>
    <s v="ORD-01025"/>
    <s v="2023-02-09"/>
    <x v="7"/>
    <x v="2"/>
    <s v="CUST-0525"/>
    <s v="Kavya Verma"/>
    <x v="1"/>
    <s v="Odisha"/>
    <s v="Bhubaneswar"/>
    <x v="1"/>
    <s v="Cookware"/>
    <s v="Non-Stick Pan"/>
    <n v="1"/>
    <n v="1790.26"/>
    <n v="0.2"/>
    <n v="197.82"/>
  </r>
  <r>
    <s v="ORD-01026"/>
    <s v="2025-05-19"/>
    <x v="9"/>
    <x v="1"/>
    <s v="CUST-0688"/>
    <s v="Arjun Patel"/>
    <x v="2"/>
    <s v="Rajasthan"/>
    <s v="Jaipur"/>
    <x v="2"/>
    <s v="Footwear"/>
    <s v="Casual Shoes"/>
    <n v="4"/>
    <n v="9859.89"/>
    <n v="0.1"/>
    <n v="2066.1"/>
  </r>
  <r>
    <s v="ORD-01027"/>
    <s v="2023-06-23"/>
    <x v="33"/>
    <x v="2"/>
    <s v="CUST-0798"/>
    <s v="Aditya Patel"/>
    <x v="1"/>
    <s v="West Bengal"/>
    <s v="Kolkata"/>
    <x v="0"/>
    <s v="Chair"/>
    <s v="Office Chair"/>
    <n v="2"/>
    <n v="12835.4"/>
    <n v="0"/>
    <n v="2721.85"/>
  </r>
  <r>
    <s v="ORD-01028"/>
    <s v="2023-06-28"/>
    <x v="33"/>
    <x v="2"/>
    <s v="CUST-0647"/>
    <s v="Vivaan Mehta"/>
    <x v="3"/>
    <s v="Delhi"/>
    <s v="Rohini"/>
    <x v="3"/>
    <s v="Accessories"/>
    <s v="Bluetooth Speaker"/>
    <n v="2"/>
    <n v="7057.93"/>
    <n v="0"/>
    <n v="1544.02"/>
  </r>
  <r>
    <s v="ORD-01029"/>
    <s v="2024-11-08"/>
    <x v="1"/>
    <x v="0"/>
    <s v="CUST-0703"/>
    <s v="Aditya Mehta"/>
    <x v="3"/>
    <s v="Delhi"/>
    <s v="New Delhi"/>
    <x v="0"/>
    <s v="Chair"/>
    <s v="Executive Chair"/>
    <n v="2"/>
    <n v="23020.09"/>
    <n v="0"/>
    <n v="4561.87"/>
  </r>
  <r>
    <s v="ORD-01030"/>
    <s v="2024-04-22"/>
    <x v="16"/>
    <x v="0"/>
    <s v="CUST-0724"/>
    <s v="Aditi Sharma"/>
    <x v="0"/>
    <s v="Karnataka"/>
    <s v="Mangaluru"/>
    <x v="3"/>
    <s v="Laptop"/>
    <s v="Laptop Air"/>
    <n v="4"/>
    <n v="193144.55"/>
    <n v="0.1"/>
    <n v="18653.830000000002"/>
  </r>
  <r>
    <s v="ORD-01031"/>
    <s v="2024-01-17"/>
    <x v="17"/>
    <x v="0"/>
    <s v="CUST-0556"/>
    <s v="Riya Gupta"/>
    <x v="2"/>
    <s v="Rajasthan"/>
    <s v="Jodhpur"/>
    <x v="3"/>
    <s v="Laptop"/>
    <s v="Laptop Pro"/>
    <n v="1"/>
    <n v="62893.03"/>
    <n v="0"/>
    <n v="10514.47"/>
  </r>
  <r>
    <s v="ORD-01032"/>
    <s v="2024-01-23"/>
    <x v="17"/>
    <x v="0"/>
    <s v="CUST-0519"/>
    <s v="Arjun Mehta"/>
    <x v="3"/>
    <s v="Delhi"/>
    <s v="New Delhi"/>
    <x v="0"/>
    <s v="Table"/>
    <s v="Study Table"/>
    <n v="3"/>
    <n v="20523.98"/>
    <n v="0.1"/>
    <n v="2959.1"/>
  </r>
  <r>
    <s v="ORD-01033"/>
    <s v="2024-08-07"/>
    <x v="15"/>
    <x v="0"/>
    <s v="CUST-0166"/>
    <s v="Kabir Patel"/>
    <x v="0"/>
    <s v="Kerala"/>
    <s v="Thiruvananthapuram"/>
    <x v="2"/>
    <s v="Footwear"/>
    <s v="Running Shoes"/>
    <n v="1"/>
    <n v="2909.36"/>
    <n v="0.2"/>
    <n v="404.3"/>
  </r>
  <r>
    <s v="ORD-01034"/>
    <s v="2023-05-13"/>
    <x v="20"/>
    <x v="2"/>
    <s v="CUST-0763"/>
    <s v="Nikita Jain"/>
    <x v="3"/>
    <s v="Delhi"/>
    <s v="Dwarka"/>
    <x v="2"/>
    <s v="Footwear"/>
    <s v="Running Shoes"/>
    <n v="7"/>
    <n v="24926.39"/>
    <n v="0"/>
    <n v="6164.21"/>
  </r>
  <r>
    <s v="ORD-01035"/>
    <s v="2023-06-30"/>
    <x v="33"/>
    <x v="2"/>
    <s v="CUST-0308"/>
    <s v="Ishita Sharma"/>
    <x v="1"/>
    <s v="Bihar"/>
    <s v="Bhagalpur"/>
    <x v="3"/>
    <s v="Accessories"/>
    <s v="Bluetooth Speaker"/>
    <n v="6"/>
    <n v="18631.830000000002"/>
    <n v="0.1"/>
    <n v="2587.35"/>
  </r>
  <r>
    <s v="ORD-01036"/>
    <s v="2025-09-28"/>
    <x v="2"/>
    <x v="1"/>
    <s v="CUST-0413"/>
    <s v="Arjun Mehta"/>
    <x v="1"/>
    <s v="Jharkhand"/>
    <s v="Jamshedpur"/>
    <x v="0"/>
    <s v="Chair"/>
    <s v="Executive Chair"/>
    <n v="6"/>
    <n v="64572.84"/>
    <n v="0.1"/>
    <n v="12364.73"/>
  </r>
  <r>
    <s v="ORD-01037"/>
    <s v="2025-08-07"/>
    <x v="22"/>
    <x v="1"/>
    <s v="CUST-0648"/>
    <s v="Ananya Jain"/>
    <x v="2"/>
    <s v="Goa"/>
    <s v="Panaji"/>
    <x v="0"/>
    <s v="Storage"/>
    <s v="Wardrobe"/>
    <n v="7"/>
    <n v="159749.76999999999"/>
    <n v="0"/>
    <n v="24953.97"/>
  </r>
  <r>
    <s v="ORD-01038"/>
    <s v="2023-11-02"/>
    <x v="32"/>
    <x v="2"/>
    <s v="CUST-0484"/>
    <s v="Ananya Mehta"/>
    <x v="2"/>
    <s v="Rajasthan"/>
    <s v="Jaipur"/>
    <x v="1"/>
    <s v="Decor"/>
    <s v="Wall Clock"/>
    <n v="3"/>
    <n v="3995.61"/>
    <n v="0.15"/>
    <n v="900.41"/>
  </r>
  <r>
    <s v="ORD-01039"/>
    <s v="2023-11-03"/>
    <x v="32"/>
    <x v="2"/>
    <s v="CUST-0195"/>
    <s v="Vivaan Gupta"/>
    <x v="1"/>
    <s v="Bihar"/>
    <s v="Patna"/>
    <x v="3"/>
    <s v="Laptop"/>
    <s v="Laptop Air"/>
    <n v="3"/>
    <n v="153087.31"/>
    <n v="0.05"/>
    <n v="17615.59"/>
  </r>
  <r>
    <s v="ORD-01040"/>
    <s v="2025-09-23"/>
    <x v="2"/>
    <x v="1"/>
    <s v="CUST-0489"/>
    <s v="Kabir Jain"/>
    <x v="2"/>
    <s v="Goa"/>
    <s v="Margao"/>
    <x v="0"/>
    <s v="Table"/>
    <s v="Coffee Table"/>
    <n v="1"/>
    <n v="5963.02"/>
    <n v="0.05"/>
    <n v="898.28"/>
  </r>
  <r>
    <s v="ORD-01041"/>
    <s v="2024-08-15"/>
    <x v="15"/>
    <x v="0"/>
    <s v="CUST-0319"/>
    <s v="Priya Verma"/>
    <x v="0"/>
    <s v="Tamil Nadu"/>
    <s v="Madurai"/>
    <x v="1"/>
    <s v="Appliances"/>
    <s v="Air Fryer"/>
    <n v="8"/>
    <n v="66923.88"/>
    <n v="0"/>
    <n v="10362.129999999999"/>
  </r>
  <r>
    <s v="ORD-01042"/>
    <s v="2025-05-28"/>
    <x v="9"/>
    <x v="1"/>
    <s v="CUST-0485"/>
    <s v="Aarav Mehta"/>
    <x v="3"/>
    <s v="Haryana"/>
    <s v="Panipat"/>
    <x v="2"/>
    <s v="Women"/>
    <s v="Women's Jacket"/>
    <n v="6"/>
    <n v="22924.16"/>
    <n v="0.25"/>
    <n v="4521.34"/>
  </r>
  <r>
    <s v="ORD-01043"/>
    <s v="2023-05-10"/>
    <x v="20"/>
    <x v="2"/>
    <s v="CUST-0488"/>
    <s v="Riya Verma"/>
    <x v="3"/>
    <s v="Uttar Pradesh"/>
    <s v="Lucknow"/>
    <x v="1"/>
    <s v="Appliances"/>
    <s v="Mixer Grinder"/>
    <n v="6"/>
    <n v="21024.23"/>
    <n v="0.2"/>
    <n v="1219.22"/>
  </r>
  <r>
    <s v="ORD-01044"/>
    <s v="2024-07-28"/>
    <x v="4"/>
    <x v="0"/>
    <s v="CUST-0501"/>
    <s v="Ananya Gupta"/>
    <x v="1"/>
    <s v="Bihar"/>
    <s v="Bhagalpur"/>
    <x v="0"/>
    <s v="Chair"/>
    <s v="Study Chair"/>
    <n v="4"/>
    <n v="11303.97"/>
    <n v="0.2"/>
    <n v="1335.42"/>
  </r>
  <r>
    <s v="ORD-01045"/>
    <s v="2025-08-20"/>
    <x v="22"/>
    <x v="1"/>
    <s v="CUST-0746"/>
    <s v="Aditya Das"/>
    <x v="3"/>
    <s v="Punjab"/>
    <s v="Jalandhar"/>
    <x v="3"/>
    <s v="Laptop"/>
    <s v="Laptop Pro"/>
    <n v="6"/>
    <n v="391140.19"/>
    <n v="0"/>
    <n v="76043.72"/>
  </r>
  <r>
    <s v="ORD-01046"/>
    <s v="2024-06-28"/>
    <x v="10"/>
    <x v="0"/>
    <s v="CUST-0649"/>
    <s v="Aarav Sharma"/>
    <x v="3"/>
    <s v="Uttar Pradesh"/>
    <s v="Lucknow"/>
    <x v="0"/>
    <s v="Table"/>
    <s v="Coffee Table"/>
    <n v="3"/>
    <n v="17694.689999999999"/>
    <n v="0.05"/>
    <n v="2625.84"/>
  </r>
  <r>
    <s v="ORD-01047"/>
    <s v="2023-01-07"/>
    <x v="34"/>
    <x v="2"/>
    <s v="CUST-0205"/>
    <s v="Pooja Kumar"/>
    <x v="1"/>
    <s v="Bihar"/>
    <s v="Bhagalpur"/>
    <x v="1"/>
    <s v="Decor"/>
    <s v="Wall Clock"/>
    <n v="5"/>
    <n v="7114.1"/>
    <n v="0.05"/>
    <n v="2153.9299999999998"/>
  </r>
  <r>
    <s v="ORD-01048"/>
    <s v="2024-01-21"/>
    <x v="17"/>
    <x v="0"/>
    <s v="CUST-0012"/>
    <s v="Pooja Kumar"/>
    <x v="3"/>
    <s v="Punjab"/>
    <s v="Jalandhar"/>
    <x v="3"/>
    <s v="Accessories"/>
    <s v="Wireless Earbuds"/>
    <n v="5"/>
    <n v="12863.39"/>
    <n v="0"/>
    <n v="3010.26"/>
  </r>
  <r>
    <s v="ORD-01049"/>
    <s v="2024-09-02"/>
    <x v="13"/>
    <x v="0"/>
    <s v="CUST-0458"/>
    <s v="Priya Singh"/>
    <x v="1"/>
    <s v="Jharkhand"/>
    <s v="Jamshedpur"/>
    <x v="2"/>
    <s v="Men"/>
    <s v="Men's T-Shirt"/>
    <n v="7"/>
    <n v="8289.65"/>
    <n v="0"/>
    <n v="3187.44"/>
  </r>
  <r>
    <s v="ORD-01050"/>
    <s v="2025-02-21"/>
    <x v="14"/>
    <x v="1"/>
    <s v="CUST-0132"/>
    <s v="Kavya Sharma"/>
    <x v="0"/>
    <s v="Kerala"/>
    <s v="Thiruvananthapuram"/>
    <x v="3"/>
    <s v="Laptop"/>
    <s v="Laptop Air"/>
    <n v="5"/>
    <n v="265363.71999999997"/>
    <n v="0"/>
    <n v="37120.94"/>
  </r>
  <r>
    <s v="ORD-01051"/>
    <s v="2024-10-23"/>
    <x v="28"/>
    <x v="0"/>
    <s v="CUST-0644"/>
    <s v="Simran Verma"/>
    <x v="3"/>
    <s v="Delhi"/>
    <s v="New Delhi"/>
    <x v="2"/>
    <s v="Footwear"/>
    <s v="Casual Shoes"/>
    <n v="6"/>
    <n v="16489.650000000001"/>
    <n v="0"/>
    <n v="3997.19"/>
  </r>
  <r>
    <s v="ORD-01052"/>
    <s v="2025-06-08"/>
    <x v="3"/>
    <x v="1"/>
    <s v="CUST-0058"/>
    <s v="Vivaan Verma"/>
    <x v="1"/>
    <s v="Odisha"/>
    <s v="Bhubaneswar"/>
    <x v="2"/>
    <s v="Footwear"/>
    <s v="Running Shoes"/>
    <n v="5"/>
    <n v="16734.09"/>
    <n v="0.05"/>
    <n v="4074.13"/>
  </r>
  <r>
    <s v="ORD-01053"/>
    <s v="2023-09-28"/>
    <x v="35"/>
    <x v="2"/>
    <s v="CUST-0347"/>
    <s v="Pooja Jain"/>
    <x v="2"/>
    <s v="Maharashtra"/>
    <s v="Mumbai"/>
    <x v="0"/>
    <s v="Chair"/>
    <s v="Office Chair"/>
    <n v="3"/>
    <n v="15186.62"/>
    <n v="0.2"/>
    <n v="1489.71"/>
  </r>
  <r>
    <s v="ORD-01054"/>
    <s v="2023-06-16"/>
    <x v="33"/>
    <x v="2"/>
    <s v="CUST-0562"/>
    <s v="Ananya Sharma"/>
    <x v="2"/>
    <s v="Rajasthan"/>
    <s v="Jaipur"/>
    <x v="1"/>
    <s v="Cookware"/>
    <s v="Pressure Cooker"/>
    <n v="1"/>
    <n v="2950.11"/>
    <n v="0.15"/>
    <n v="322.17"/>
  </r>
  <r>
    <s v="ORD-01055"/>
    <s v="2023-07-03"/>
    <x v="25"/>
    <x v="2"/>
    <s v="CUST-0715"/>
    <s v="Aditi Jain"/>
    <x v="0"/>
    <s v="Kerala"/>
    <s v="Kochi"/>
    <x v="3"/>
    <s v="Laptop"/>
    <s v="Laptop Pro"/>
    <n v="4"/>
    <n v="263763.71999999997"/>
    <n v="0"/>
    <n v="43228.08"/>
  </r>
  <r>
    <s v="ORD-01056"/>
    <s v="2024-04-06"/>
    <x v="16"/>
    <x v="0"/>
    <s v="CUST-0406"/>
    <s v="Nikita Verma"/>
    <x v="2"/>
    <s v="Maharashtra"/>
    <s v="Mumbai"/>
    <x v="0"/>
    <s v="Chair"/>
    <s v="Office Chair"/>
    <n v="3"/>
    <n v="16275.75"/>
    <n v="0.15"/>
    <n v="2327.2600000000002"/>
  </r>
  <r>
    <s v="ORD-01057"/>
    <s v="2023-02-09"/>
    <x v="7"/>
    <x v="2"/>
    <s v="CUST-0008"/>
    <s v="Rahul Kumar"/>
    <x v="1"/>
    <s v="Odisha"/>
    <s v="Bhubaneswar"/>
    <x v="1"/>
    <s v="Decor"/>
    <s v="Wall Clock"/>
    <n v="1"/>
    <n v="1513.45"/>
    <n v="0"/>
    <n v="461.55"/>
  </r>
  <r>
    <s v="ORD-01058"/>
    <s v="2024-12-16"/>
    <x v="6"/>
    <x v="0"/>
    <s v="CUST-0273"/>
    <s v="Sneha Jain"/>
    <x v="3"/>
    <s v="Punjab"/>
    <s v="Jalandhar"/>
    <x v="0"/>
    <s v="Table"/>
    <s v="Study Table"/>
    <n v="3"/>
    <n v="18182.810000000001"/>
    <n v="0.15"/>
    <n v="2139.38"/>
  </r>
  <r>
    <s v="ORD-01059"/>
    <s v="2025-02-05"/>
    <x v="14"/>
    <x v="1"/>
    <s v="CUST-0457"/>
    <s v="Shreya Jain"/>
    <x v="2"/>
    <s v="Gujarat"/>
    <s v="Ahmedabad"/>
    <x v="2"/>
    <s v="Women"/>
    <s v="Women's Dress"/>
    <n v="6"/>
    <n v="15788.64"/>
    <n v="0.05"/>
    <n v="4917.37"/>
  </r>
  <r>
    <s v="ORD-01060"/>
    <s v="2025-11-14"/>
    <x v="5"/>
    <x v="1"/>
    <s v="CUST-0754"/>
    <s v="Shreya Verma"/>
    <x v="2"/>
    <s v="Gujarat"/>
    <s v="Ahmedabad"/>
    <x v="3"/>
    <s v="Mobile"/>
    <s v="Smartphone B"/>
    <n v="2"/>
    <n v="41732.33"/>
    <n v="0.2"/>
    <n v="4107.03"/>
  </r>
  <r>
    <s v="ORD-01061"/>
    <s v="2024-09-03"/>
    <x v="13"/>
    <x v="0"/>
    <s v="CUST-0025"/>
    <s v="Aditya Mehta"/>
    <x v="0"/>
    <s v="Telangana"/>
    <s v="Warangal"/>
    <x v="1"/>
    <s v="Appliances"/>
    <s v="Electric Kettle"/>
    <n v="4"/>
    <n v="6358.81"/>
    <n v="0.15"/>
    <n v="671.17"/>
  </r>
  <r>
    <s v="ORD-01062"/>
    <s v="2024-09-26"/>
    <x v="13"/>
    <x v="0"/>
    <s v="CUST-0170"/>
    <s v="Ishita Gupta"/>
    <x v="3"/>
    <s v="Haryana"/>
    <s v="Gurgaon"/>
    <x v="2"/>
    <s v="Men"/>
    <s v="Men's Jeans"/>
    <n v="7"/>
    <n v="12107.31"/>
    <n v="0.2"/>
    <n v="2362.8200000000002"/>
  </r>
  <r>
    <s v="ORD-01063"/>
    <s v="2025-10-03"/>
    <x v="31"/>
    <x v="1"/>
    <s v="CUST-0281"/>
    <s v="Priya Jain"/>
    <x v="2"/>
    <s v="Rajasthan"/>
    <s v="Jodhpur"/>
    <x v="0"/>
    <s v="Chair"/>
    <s v="Executive Chair"/>
    <n v="2"/>
    <n v="24846.44"/>
    <n v="0"/>
    <n v="5856.69"/>
  </r>
  <r>
    <s v="ORD-01064"/>
    <s v="2023-01-01"/>
    <x v="34"/>
    <x v="2"/>
    <s v="CUST-0382"/>
    <s v="Neha Jain"/>
    <x v="1"/>
    <s v="Odisha"/>
    <s v="Cuttack"/>
    <x v="0"/>
    <s v="Chair"/>
    <s v="Office Chair"/>
    <n v="6"/>
    <n v="39568.51"/>
    <n v="0"/>
    <n v="8296.48"/>
  </r>
  <r>
    <s v="ORD-01065"/>
    <s v="2023-06-05"/>
    <x v="33"/>
    <x v="2"/>
    <s v="CUST-0210"/>
    <s v="Riya Patel"/>
    <x v="1"/>
    <s v="Odisha"/>
    <s v="Rourkela"/>
    <x v="3"/>
    <s v="Laptop"/>
    <s v="Laptop Pro"/>
    <n v="2"/>
    <n v="119076.7"/>
    <n v="0.05"/>
    <n v="20487.34"/>
  </r>
  <r>
    <s v="ORD-01066"/>
    <s v="2023-09-04"/>
    <x v="35"/>
    <x v="2"/>
    <s v="CUST-0277"/>
    <s v="Nikita Jain"/>
    <x v="3"/>
    <s v="Uttar Pradesh"/>
    <s v="Noida"/>
    <x v="3"/>
    <s v="Mobile"/>
    <s v="Smartphone A"/>
    <n v="4"/>
    <n v="67196.25"/>
    <n v="0.1"/>
    <n v="6240.09"/>
  </r>
  <r>
    <s v="ORD-01067"/>
    <s v="2023-02-16"/>
    <x v="7"/>
    <x v="2"/>
    <s v="CUST-0477"/>
    <s v="Riya Sharma"/>
    <x v="2"/>
    <s v="Maharashtra"/>
    <s v="Nagpur"/>
    <x v="0"/>
    <s v="Chair"/>
    <s v="Office Chair"/>
    <n v="7"/>
    <n v="35953.83"/>
    <n v="0.2"/>
    <n v="5214.8100000000004"/>
  </r>
  <r>
    <s v="ORD-01068"/>
    <s v="2025-04-24"/>
    <x v="30"/>
    <x v="1"/>
    <s v="CUST-0025"/>
    <s v="Aditya Mehta"/>
    <x v="0"/>
    <s v="Karnataka"/>
    <s v="Mangaluru"/>
    <x v="3"/>
    <s v="Accessories"/>
    <s v="Wireless Earbuds"/>
    <n v="5"/>
    <n v="9781.57"/>
    <n v="0.2"/>
    <n v="1365.68"/>
  </r>
  <r>
    <s v="ORD-01069"/>
    <s v="2024-07-10"/>
    <x v="4"/>
    <x v="0"/>
    <s v="CUST-0720"/>
    <s v="Ananya Yadav"/>
    <x v="0"/>
    <s v="Tamil Nadu"/>
    <s v="Madurai"/>
    <x v="1"/>
    <s v="Appliances"/>
    <s v="Electric Kettle"/>
    <n v="1"/>
    <n v="1358.53"/>
    <n v="0.25"/>
    <n v="71.2"/>
  </r>
  <r>
    <s v="ORD-01070"/>
    <s v="2025-09-27"/>
    <x v="2"/>
    <x v="1"/>
    <s v="CUST-0381"/>
    <s v="Ishita Patel"/>
    <x v="0"/>
    <s v="Karnataka"/>
    <s v="Mysuru"/>
    <x v="2"/>
    <s v="Men"/>
    <s v="Men's Jacket"/>
    <n v="6"/>
    <n v="25079.34"/>
    <n v="0.1"/>
    <n v="5700.66"/>
  </r>
  <r>
    <s v="ORD-01071"/>
    <s v="2023-10-26"/>
    <x v="24"/>
    <x v="2"/>
    <s v="CUST-0689"/>
    <s v="Ishita Patel"/>
    <x v="1"/>
    <s v="Bihar"/>
    <s v="Gaya"/>
    <x v="0"/>
    <s v="Storage"/>
    <s v="Wardrobe"/>
    <n v="6"/>
    <n v="124544.13"/>
    <n v="0.1"/>
    <n v="12075.37"/>
  </r>
  <r>
    <s v="ORD-01072"/>
    <s v="2025-10-09"/>
    <x v="31"/>
    <x v="1"/>
    <s v="CUST-0553"/>
    <s v="Riya Patel"/>
    <x v="2"/>
    <s v="Rajasthan"/>
    <s v="Udaipur"/>
    <x v="3"/>
    <s v="Accessories"/>
    <s v="Bluetooth Speaker"/>
    <n v="3"/>
    <n v="10398.66"/>
    <n v="0.05"/>
    <n v="1797.63"/>
  </r>
  <r>
    <s v="ORD-01073"/>
    <s v="2023-12-03"/>
    <x v="18"/>
    <x v="2"/>
    <s v="CUST-0211"/>
    <s v="Ananya Kumar"/>
    <x v="3"/>
    <s v="Punjab"/>
    <s v="Jalandhar"/>
    <x v="0"/>
    <s v="Storage"/>
    <s v="Wardrobe"/>
    <n v="3"/>
    <n v="50978.74"/>
    <n v="0.25"/>
    <n v="4528.5600000000004"/>
  </r>
  <r>
    <s v="ORD-01074"/>
    <s v="2025-03-22"/>
    <x v="21"/>
    <x v="1"/>
    <s v="CUST-0233"/>
    <s v="Sneha Yadav"/>
    <x v="3"/>
    <s v="Uttar Pradesh"/>
    <s v="Noida"/>
    <x v="3"/>
    <s v="Accessories"/>
    <s v="Wireless Earbuds"/>
    <n v="1"/>
    <n v="2478.1999999999998"/>
    <n v="0.05"/>
    <n v="449.01"/>
  </r>
  <r>
    <s v="ORD-01075"/>
    <s v="2024-11-16"/>
    <x v="1"/>
    <x v="0"/>
    <s v="CUST-0109"/>
    <s v="Nikita Kumar"/>
    <x v="2"/>
    <s v="Maharashtra"/>
    <s v="Pune"/>
    <x v="2"/>
    <s v="Footwear"/>
    <s v="Casual Shoes"/>
    <n v="7"/>
    <n v="19750.96"/>
    <n v="0"/>
    <n v="4918.2700000000004"/>
  </r>
  <r>
    <s v="ORD-01076"/>
    <s v="2024-04-07"/>
    <x v="16"/>
    <x v="0"/>
    <s v="CUST-0248"/>
    <s v="Riya Jain"/>
    <x v="2"/>
    <s v="Gujarat"/>
    <s v="Vadodara"/>
    <x v="0"/>
    <s v="Storage"/>
    <s v="Bookshelf"/>
    <n v="2"/>
    <n v="15623.86"/>
    <n v="0.1"/>
    <n v="2590.52"/>
  </r>
  <r>
    <s v="ORD-01077"/>
    <s v="2025-04-11"/>
    <x v="30"/>
    <x v="1"/>
    <s v="CUST-0697"/>
    <s v="Priya Gupta"/>
    <x v="1"/>
    <s v="Jharkhand"/>
    <s v="Dhanbad"/>
    <x v="3"/>
    <s v="Mobile"/>
    <s v="Smartphone A"/>
    <n v="1"/>
    <n v="17632.41"/>
    <n v="0"/>
    <n v="2630.3"/>
  </r>
  <r>
    <s v="ORD-01078"/>
    <s v="2023-05-27"/>
    <x v="20"/>
    <x v="2"/>
    <s v="CUST-0214"/>
    <s v="Sneha Gupta"/>
    <x v="3"/>
    <s v="Punjab"/>
    <s v="Amritsar"/>
    <x v="3"/>
    <s v="Laptop"/>
    <s v="Laptop Air"/>
    <n v="7"/>
    <n v="371200.59"/>
    <n v="0"/>
    <n v="54430.04"/>
  </r>
  <r>
    <s v="ORD-01079"/>
    <s v="2024-09-14"/>
    <x v="13"/>
    <x v="0"/>
    <s v="CUST-0393"/>
    <s v="Ananya Kumar"/>
    <x v="2"/>
    <s v="Goa"/>
    <s v="Mapusa"/>
    <x v="3"/>
    <s v="Accessories"/>
    <s v="Bluetooth Speaker"/>
    <n v="1"/>
    <n v="3093.18"/>
    <n v="0.1"/>
    <n v="559.03"/>
  </r>
  <r>
    <s v="ORD-01080"/>
    <s v="2023-07-20"/>
    <x v="25"/>
    <x v="2"/>
    <s v="CUST-0095"/>
    <s v="Arjun Kumar"/>
    <x v="2"/>
    <s v="Rajasthan"/>
    <s v="Jodhpur"/>
    <x v="1"/>
    <s v="Appliances"/>
    <s v="Air Fryer"/>
    <n v="1"/>
    <n v="7386.52"/>
    <n v="0.1"/>
    <n v="923.37"/>
  </r>
  <r>
    <s v="ORD-01081"/>
    <s v="2023-06-19"/>
    <x v="33"/>
    <x v="2"/>
    <s v="CUST-0796"/>
    <s v="Sneha Yadav"/>
    <x v="0"/>
    <s v="Karnataka"/>
    <s v="Mysuru"/>
    <x v="1"/>
    <s v="Decor"/>
    <s v="Table Lamp"/>
    <n v="4"/>
    <n v="8911.4"/>
    <n v="0.15"/>
    <n v="1975.43"/>
  </r>
  <r>
    <s v="ORD-01082"/>
    <s v="2025-07-13"/>
    <x v="8"/>
    <x v="1"/>
    <s v="CUST-0714"/>
    <s v="Pooja Jain"/>
    <x v="0"/>
    <s v="Kerala"/>
    <s v="Kochi"/>
    <x v="3"/>
    <s v="Accessories"/>
    <s v="Wireless Earbuds"/>
    <n v="1"/>
    <n v="2113.19"/>
    <n v="0.15"/>
    <n v="319.63"/>
  </r>
  <r>
    <s v="ORD-01083"/>
    <s v="2025-03-05"/>
    <x v="21"/>
    <x v="1"/>
    <s v="CUST-0298"/>
    <s v="Ananya Das"/>
    <x v="3"/>
    <s v="Punjab"/>
    <s v="Jalandhar"/>
    <x v="3"/>
    <s v="Accessories"/>
    <s v="Smart Watch"/>
    <n v="8"/>
    <n v="41609.050000000003"/>
    <n v="0"/>
    <n v="7372.47"/>
  </r>
  <r>
    <s v="ORD-01084"/>
    <s v="2024-11-09"/>
    <x v="1"/>
    <x v="0"/>
    <s v="CUST-0670"/>
    <s v="Pooja Patel"/>
    <x v="2"/>
    <s v="Maharashtra"/>
    <s v="Nagpur"/>
    <x v="0"/>
    <s v="Chair"/>
    <s v="Office Chair"/>
    <n v="8"/>
    <n v="45625.52"/>
    <n v="0.1"/>
    <n v="7633.55"/>
  </r>
  <r>
    <s v="ORD-01085"/>
    <s v="2023-12-28"/>
    <x v="18"/>
    <x v="2"/>
    <s v="CUST-0119"/>
    <s v="Rahul Mehta"/>
    <x v="2"/>
    <s v="Maharashtra"/>
    <s v="Pune"/>
    <x v="0"/>
    <s v="Chair"/>
    <s v="Study Chair"/>
    <n v="8"/>
    <n v="28598.720000000001"/>
    <n v="0"/>
    <n v="5609.05"/>
  </r>
  <r>
    <s v="ORD-01086"/>
    <s v="2023-07-27"/>
    <x v="25"/>
    <x v="2"/>
    <s v="CUST-0711"/>
    <s v="Rohan Yadav"/>
    <x v="0"/>
    <s v="Tamil Nadu"/>
    <s v="Chennai"/>
    <x v="3"/>
    <s v="Laptop"/>
    <s v="Laptop Air"/>
    <n v="6"/>
    <n v="238654.76"/>
    <n v="0.25"/>
    <n v="20494.830000000002"/>
  </r>
  <r>
    <s v="ORD-01087"/>
    <s v="2025-01-24"/>
    <x v="29"/>
    <x v="1"/>
    <s v="CUST-0367"/>
    <s v="Priya Mehta"/>
    <x v="3"/>
    <s v="Uttar Pradesh"/>
    <s v="Lucknow"/>
    <x v="3"/>
    <s v="Laptop"/>
    <s v="Laptop Air"/>
    <n v="7"/>
    <n v="348172.38"/>
    <n v="0"/>
    <n v="56912.21"/>
  </r>
  <r>
    <s v="ORD-01088"/>
    <s v="2025-08-30"/>
    <x v="22"/>
    <x v="1"/>
    <s v="CUST-0560"/>
    <s v="Simran Patel"/>
    <x v="2"/>
    <s v="Gujarat"/>
    <s v="Ahmedabad"/>
    <x v="3"/>
    <s v="Mobile"/>
    <s v="Smartphone A"/>
    <n v="2"/>
    <n v="29641.58"/>
    <n v="0.15"/>
    <n v="2774.72"/>
  </r>
  <r>
    <s v="ORD-01089"/>
    <s v="2025-02-03"/>
    <x v="14"/>
    <x v="1"/>
    <s v="CUST-0765"/>
    <s v="Riya Yadav"/>
    <x v="1"/>
    <s v="Odisha"/>
    <s v="Bhubaneswar"/>
    <x v="0"/>
    <s v="Storage"/>
    <s v="Wardrobe"/>
    <n v="2"/>
    <n v="35678.69"/>
    <n v="0.15"/>
    <n v="3780.04"/>
  </r>
  <r>
    <s v="ORD-01090"/>
    <s v="2025-03-11"/>
    <x v="21"/>
    <x v="1"/>
    <s v="CUST-0328"/>
    <s v="Nikita Verma"/>
    <x v="3"/>
    <s v="Punjab"/>
    <s v="Ludhiana"/>
    <x v="3"/>
    <s v="Mobile"/>
    <s v="Budget Phone"/>
    <n v="5"/>
    <n v="51155.65"/>
    <n v="0.15"/>
    <n v="3494.17"/>
  </r>
  <r>
    <s v="ORD-01091"/>
    <s v="2024-05-14"/>
    <x v="0"/>
    <x v="0"/>
    <s v="CUST-0073"/>
    <s v="Ananya Mehta"/>
    <x v="2"/>
    <s v="Gujarat"/>
    <s v="Ahmedabad"/>
    <x v="1"/>
    <s v="Cookware"/>
    <s v="Non-Stick Pan"/>
    <n v="4"/>
    <n v="8511.73"/>
    <n v="0"/>
    <n v="1920.16"/>
  </r>
  <r>
    <s v="ORD-01092"/>
    <s v="2023-10-27"/>
    <x v="24"/>
    <x v="2"/>
    <s v="CUST-0231"/>
    <s v="Rahul Patel"/>
    <x v="0"/>
    <s v="Tamil Nadu"/>
    <s v="Chennai"/>
    <x v="1"/>
    <s v="Decor"/>
    <s v="Wall Clock"/>
    <n v="3"/>
    <n v="4557.12"/>
    <n v="0"/>
    <n v="1401.48"/>
  </r>
  <r>
    <s v="ORD-01093"/>
    <s v="2024-06-21"/>
    <x v="10"/>
    <x v="0"/>
    <s v="CUST-0621"/>
    <s v="Rahul Yadav"/>
    <x v="2"/>
    <s v="Maharashtra"/>
    <s v="Pune"/>
    <x v="3"/>
    <s v="Laptop"/>
    <s v="Laptop Air"/>
    <n v="1"/>
    <n v="52892.61"/>
    <n v="0"/>
    <n v="7760.58"/>
  </r>
  <r>
    <s v="ORD-01094"/>
    <s v="2024-04-05"/>
    <x v="16"/>
    <x v="0"/>
    <s v="CUST-0444"/>
    <s v="Riya Gupta"/>
    <x v="0"/>
    <s v="Kerala"/>
    <s v="Kozhikode"/>
    <x v="1"/>
    <s v="Decor"/>
    <s v="Photo Frame"/>
    <n v="3"/>
    <n v="2423.75"/>
    <n v="0"/>
    <n v="894.65"/>
  </r>
  <r>
    <s v="ORD-01095"/>
    <s v="2023-03-05"/>
    <x v="11"/>
    <x v="2"/>
    <s v="CUST-0350"/>
    <s v="Kabir Das"/>
    <x v="2"/>
    <s v="Maharashtra"/>
    <s v="Nagpur"/>
    <x v="3"/>
    <s v="Accessories"/>
    <s v="Wireless Earbuds"/>
    <n v="1"/>
    <n v="2322.13"/>
    <n v="0.05"/>
    <n v="482.88"/>
  </r>
  <r>
    <s v="ORD-01096"/>
    <s v="2024-09-13"/>
    <x v="13"/>
    <x v="0"/>
    <s v="CUST-0546"/>
    <s v="Nikita Yadav"/>
    <x v="1"/>
    <s v="Bihar"/>
    <s v="Gaya"/>
    <x v="1"/>
    <s v="Cookware"/>
    <s v="Pressure Cooker"/>
    <n v="3"/>
    <n v="9296.0400000000009"/>
    <n v="0.1"/>
    <n v="1398.1"/>
  </r>
  <r>
    <s v="ORD-01097"/>
    <s v="2025-11-24"/>
    <x v="5"/>
    <x v="1"/>
    <s v="CUST-0196"/>
    <s v="Neha Sharma"/>
    <x v="3"/>
    <s v="Punjab"/>
    <s v="Jalandhar"/>
    <x v="2"/>
    <s v="Women"/>
    <s v="Women's Top"/>
    <n v="4"/>
    <n v="5943.29"/>
    <n v="0.05"/>
    <n v="1583.12"/>
  </r>
  <r>
    <s v="ORD-01098"/>
    <s v="2024-12-14"/>
    <x v="6"/>
    <x v="0"/>
    <s v="CUST-0143"/>
    <s v="Shreya Mehta"/>
    <x v="1"/>
    <s v="Jharkhand"/>
    <s v="Ranchi"/>
    <x v="1"/>
    <s v="Cookware"/>
    <s v="Non-Stick Pan"/>
    <n v="7"/>
    <n v="12516.02"/>
    <n v="0.2"/>
    <n v="1464.53"/>
  </r>
  <r>
    <s v="ORD-01099"/>
    <s v="2024-08-27"/>
    <x v="15"/>
    <x v="0"/>
    <s v="CUST-0211"/>
    <s v="Ananya Kumar"/>
    <x v="0"/>
    <s v="Telangana"/>
    <s v="Nizamabad"/>
    <x v="2"/>
    <s v="Men"/>
    <s v="Men's Jeans"/>
    <n v="3"/>
    <n v="6748.23"/>
    <n v="0"/>
    <n v="2219.29"/>
  </r>
  <r>
    <s v="ORD-01100"/>
    <s v="2024-11-21"/>
    <x v="1"/>
    <x v="0"/>
    <s v="CUST-0074"/>
    <s v="Aditi Kumar"/>
    <x v="0"/>
    <s v="Kerala"/>
    <s v="Thiruvananthapuram"/>
    <x v="0"/>
    <s v="Table"/>
    <s v="Office Desk"/>
    <n v="5"/>
    <n v="63489.13"/>
    <n v="0.15"/>
    <n v="9177.92"/>
  </r>
  <r>
    <s v="ORD-01101"/>
    <s v="2024-06-01"/>
    <x v="10"/>
    <x v="0"/>
    <s v="CUST-0564"/>
    <s v="Aarav Yadav"/>
    <x v="3"/>
    <s v="Uttar Pradesh"/>
    <s v="Kanpur"/>
    <x v="1"/>
    <s v="Appliances"/>
    <s v="Mixer Grinder"/>
    <n v="4"/>
    <n v="14086.06"/>
    <n v="0.25"/>
    <n v="345.05"/>
  </r>
  <r>
    <s v="ORD-01102"/>
    <s v="2024-07-21"/>
    <x v="4"/>
    <x v="0"/>
    <s v="CUST-0144"/>
    <s v="Rohan Sharma"/>
    <x v="2"/>
    <s v="Gujarat"/>
    <s v="Surat"/>
    <x v="3"/>
    <s v="Laptop"/>
    <s v="Gaming Laptop"/>
    <n v="8"/>
    <n v="555346.98"/>
    <n v="0.15"/>
    <n v="35427.279999999999"/>
  </r>
  <r>
    <s v="ORD-01103"/>
    <s v="2024-01-06"/>
    <x v="17"/>
    <x v="0"/>
    <s v="CUST-0761"/>
    <s v="Aditi Singh"/>
    <x v="3"/>
    <s v="Punjab"/>
    <s v="Ludhiana"/>
    <x v="3"/>
    <s v="Mobile"/>
    <s v="Smartphone B"/>
    <n v="2"/>
    <n v="42649.7"/>
    <n v="0.15"/>
    <n v="4502.6099999999997"/>
  </r>
  <r>
    <s v="ORD-01104"/>
    <s v="2025-05-16"/>
    <x v="9"/>
    <x v="1"/>
    <s v="CUST-0226"/>
    <s v="Arjun Das"/>
    <x v="0"/>
    <s v="Karnataka"/>
    <s v="Mangaluru"/>
    <x v="3"/>
    <s v="Mobile"/>
    <s v="Smartphone A"/>
    <n v="6"/>
    <n v="93815.67"/>
    <n v="0.15"/>
    <n v="7600.66"/>
  </r>
  <r>
    <s v="ORD-01105"/>
    <s v="2024-06-30"/>
    <x v="10"/>
    <x v="0"/>
    <s v="CUST-0209"/>
    <s v="Amit Kumar"/>
    <x v="1"/>
    <s v="Jharkhand"/>
    <s v="Jamshedpur"/>
    <x v="3"/>
    <s v="Accessories"/>
    <s v="Smart Watch"/>
    <n v="6"/>
    <n v="21869.71"/>
    <n v="0.25"/>
    <n v="1093.06"/>
  </r>
  <r>
    <s v="ORD-01106"/>
    <s v="2023-02-05"/>
    <x v="7"/>
    <x v="2"/>
    <s v="CUST-0170"/>
    <s v="Ishita Gupta"/>
    <x v="0"/>
    <s v="Karnataka"/>
    <s v="Mangaluru"/>
    <x v="2"/>
    <s v="Women"/>
    <s v="Women's Dress"/>
    <n v="2"/>
    <n v="5793.41"/>
    <n v="0"/>
    <n v="1953.81"/>
  </r>
  <r>
    <s v="ORD-01107"/>
    <s v="2023-12-22"/>
    <x v="18"/>
    <x v="2"/>
    <s v="CUST-0219"/>
    <s v="Arjun Gupta"/>
    <x v="0"/>
    <s v="Telangana"/>
    <s v="Hyderabad"/>
    <x v="3"/>
    <s v="Mobile"/>
    <s v="Budget Phone"/>
    <n v="5"/>
    <n v="54430.04"/>
    <n v="0.1"/>
    <n v="3777.57"/>
  </r>
  <r>
    <s v="ORD-01108"/>
    <s v="2024-04-20"/>
    <x v="16"/>
    <x v="0"/>
    <s v="CUST-0279"/>
    <s v="Priya Mehta"/>
    <x v="3"/>
    <s v="Delhi"/>
    <s v="Dwarka"/>
    <x v="1"/>
    <s v="Cookware"/>
    <s v="Cookware Set"/>
    <n v="7"/>
    <n v="31862.42"/>
    <n v="0.25"/>
    <n v="4480.97"/>
  </r>
  <r>
    <s v="ORD-01109"/>
    <s v="2024-02-25"/>
    <x v="23"/>
    <x v="0"/>
    <s v="CUST-0382"/>
    <s v="Neha Jain"/>
    <x v="2"/>
    <s v="Goa"/>
    <s v="Mapusa"/>
    <x v="2"/>
    <s v="Women"/>
    <s v="Women's Dress"/>
    <n v="8"/>
    <n v="19260.169999999998"/>
    <n v="0.15"/>
    <n v="4961.07"/>
  </r>
  <r>
    <s v="ORD-01110"/>
    <s v="2023-10-23"/>
    <x v="24"/>
    <x v="2"/>
    <s v="CUST-0237"/>
    <s v="Sneha Das"/>
    <x v="3"/>
    <s v="Uttar Pradesh"/>
    <s v="Noida"/>
    <x v="1"/>
    <s v="Appliances"/>
    <s v="Mixer Grinder"/>
    <n v="6"/>
    <n v="25406.59"/>
    <n v="0.05"/>
    <n v="3956.33"/>
  </r>
  <r>
    <s v="ORD-01111"/>
    <s v="2025-02-16"/>
    <x v="14"/>
    <x v="1"/>
    <s v="CUST-0369"/>
    <s v="Rahul Verma"/>
    <x v="2"/>
    <s v="Maharashtra"/>
    <s v="Nagpur"/>
    <x v="0"/>
    <s v="Storage"/>
    <s v="Cabinet"/>
    <n v="2"/>
    <n v="20221.88"/>
    <n v="0.1"/>
    <n v="3571.59"/>
  </r>
  <r>
    <s v="ORD-01112"/>
    <s v="2025-02-19"/>
    <x v="14"/>
    <x v="1"/>
    <s v="CUST-0267"/>
    <s v="Shreya Jain"/>
    <x v="3"/>
    <s v="Uttar Pradesh"/>
    <s v="Lucknow"/>
    <x v="1"/>
    <s v="Cookware"/>
    <s v="Cookware Set"/>
    <n v="7"/>
    <n v="39294.44"/>
    <n v="0.05"/>
    <n v="9446.4699999999993"/>
  </r>
  <r>
    <s v="ORD-01113"/>
    <s v="2025-09-07"/>
    <x v="2"/>
    <x v="1"/>
    <s v="CUST-0095"/>
    <s v="Arjun Kumar"/>
    <x v="0"/>
    <s v="Tamil Nadu"/>
    <s v="Chennai"/>
    <x v="0"/>
    <s v="Chair"/>
    <s v="Study Chair"/>
    <n v="6"/>
    <n v="21547.49"/>
    <n v="0"/>
    <n v="4201.13"/>
  </r>
  <r>
    <s v="ORD-01114"/>
    <s v="2023-04-13"/>
    <x v="12"/>
    <x v="2"/>
    <s v="CUST-0235"/>
    <s v="Ananya Mehta"/>
    <x v="1"/>
    <s v="West Bengal"/>
    <s v="Durgapur"/>
    <x v="2"/>
    <s v="Women"/>
    <s v="Women's Dress"/>
    <n v="5"/>
    <n v="14501.9"/>
    <n v="0"/>
    <n v="5340.84"/>
  </r>
  <r>
    <s v="ORD-01115"/>
    <s v="2025-04-18"/>
    <x v="30"/>
    <x v="1"/>
    <s v="CUST-0759"/>
    <s v="Kabir Gupta"/>
    <x v="1"/>
    <s v="Jharkhand"/>
    <s v="Dhanbad"/>
    <x v="3"/>
    <s v="Mobile"/>
    <s v="Smartphone A"/>
    <n v="1"/>
    <n v="15536.57"/>
    <n v="0.15"/>
    <n v="939.6"/>
  </r>
  <r>
    <s v="ORD-01116"/>
    <s v="2023-12-27"/>
    <x v="18"/>
    <x v="2"/>
    <s v="CUST-0184"/>
    <s v="Vivaan Sharma"/>
    <x v="1"/>
    <s v="Odisha"/>
    <s v="Cuttack"/>
    <x v="0"/>
    <s v="Chair"/>
    <s v="Office Chair"/>
    <n v="4"/>
    <n v="22569.69"/>
    <n v="0.15"/>
    <n v="3291.3"/>
  </r>
  <r>
    <s v="ORD-01117"/>
    <s v="2025-12-29"/>
    <x v="26"/>
    <x v="1"/>
    <s v="CUST-0176"/>
    <s v="Ishita Singh"/>
    <x v="3"/>
    <s v="Uttar Pradesh"/>
    <s v="Kanpur"/>
    <x v="2"/>
    <s v="Footwear"/>
    <s v="Running Shoes"/>
    <n v="3"/>
    <n v="9310.69"/>
    <n v="0.15"/>
    <n v="1660.38"/>
  </r>
  <r>
    <s v="ORD-01118"/>
    <s v="2024-07-11"/>
    <x v="4"/>
    <x v="0"/>
    <s v="CUST-0377"/>
    <s v="Ananya Yadav"/>
    <x v="3"/>
    <s v="Delhi"/>
    <s v="Dwarka"/>
    <x v="0"/>
    <s v="Chair"/>
    <s v="Office Chair"/>
    <n v="8"/>
    <n v="53801.99"/>
    <n v="0"/>
    <n v="10994.91"/>
  </r>
  <r>
    <s v="ORD-01119"/>
    <s v="2024-07-25"/>
    <x v="4"/>
    <x v="0"/>
    <s v="CUST-0387"/>
    <s v="Ishita Singh"/>
    <x v="2"/>
    <s v="Gujarat"/>
    <s v="Surat"/>
    <x v="0"/>
    <s v="Storage"/>
    <s v="Bookshelf"/>
    <n v="4"/>
    <n v="36504.49"/>
    <n v="0"/>
    <n v="6001.87"/>
  </r>
  <r>
    <s v="ORD-01120"/>
    <s v="2023-10-06"/>
    <x v="24"/>
    <x v="2"/>
    <s v="CUST-0621"/>
    <s v="Rahul Yadav"/>
    <x v="3"/>
    <s v="Punjab"/>
    <s v="Amritsar"/>
    <x v="1"/>
    <s v="Decor"/>
    <s v="Table Lamp"/>
    <n v="7"/>
    <n v="14825.35"/>
    <n v="0.15"/>
    <n v="2882.35"/>
  </r>
  <r>
    <s v="ORD-01121"/>
    <s v="2025-04-09"/>
    <x v="30"/>
    <x v="1"/>
    <s v="CUST-0619"/>
    <s v="Rahul Verma"/>
    <x v="1"/>
    <s v="Odisha"/>
    <s v="Bhubaneswar"/>
    <x v="1"/>
    <s v="Appliances"/>
    <s v="Mixer Grinder"/>
    <n v="4"/>
    <n v="18179.64"/>
    <n v="0"/>
    <n v="3140.42"/>
  </r>
  <r>
    <s v="ORD-01122"/>
    <s v="2025-04-24"/>
    <x v="30"/>
    <x v="1"/>
    <s v="CUST-0769"/>
    <s v="Nikita Jain"/>
    <x v="2"/>
    <s v="Goa"/>
    <s v="Margao"/>
    <x v="2"/>
    <s v="Men"/>
    <s v="Men's Jeans"/>
    <n v="8"/>
    <n v="18040.55"/>
    <n v="0"/>
    <n v="6090.57"/>
  </r>
  <r>
    <s v="ORD-01123"/>
    <s v="2023-10-29"/>
    <x v="24"/>
    <x v="2"/>
    <s v="CUST-0409"/>
    <s v="Simran Sharma"/>
    <x v="2"/>
    <s v="Gujarat"/>
    <s v="Vadodara"/>
    <x v="2"/>
    <s v="Women"/>
    <s v="Women's Dress"/>
    <n v="3"/>
    <n v="8736.42"/>
    <n v="0"/>
    <n v="2823.6"/>
  </r>
  <r>
    <s v="ORD-01124"/>
    <s v="2025-08-13"/>
    <x v="22"/>
    <x v="1"/>
    <s v="CUST-0303"/>
    <s v="Pooja Jain"/>
    <x v="2"/>
    <s v="Rajasthan"/>
    <s v="Jaipur"/>
    <x v="1"/>
    <s v="Appliances"/>
    <s v="Air Fryer"/>
    <n v="1"/>
    <n v="8358.18"/>
    <n v="0"/>
    <n v="1450.38"/>
  </r>
  <r>
    <s v="ORD-01125"/>
    <s v="2025-02-05"/>
    <x v="14"/>
    <x v="1"/>
    <s v="CUST-0042"/>
    <s v="Sneha Sharma"/>
    <x v="3"/>
    <s v="Punjab"/>
    <s v="Amritsar"/>
    <x v="1"/>
    <s v="Decor"/>
    <s v="Table Lamp"/>
    <n v="2"/>
    <n v="4162.43"/>
    <n v="0.15"/>
    <n v="770.57"/>
  </r>
  <r>
    <s v="ORD-01126"/>
    <s v="2025-09-08"/>
    <x v="2"/>
    <x v="1"/>
    <s v="CUST-0277"/>
    <s v="Nikita Jain"/>
    <x v="3"/>
    <s v="Punjab"/>
    <s v="Amritsar"/>
    <x v="0"/>
    <s v="Table"/>
    <s v="Coffee Table"/>
    <n v="3"/>
    <n v="18885.78"/>
    <n v="0"/>
    <n v="3346.14"/>
  </r>
  <r>
    <s v="ORD-01127"/>
    <s v="2023-05-03"/>
    <x v="20"/>
    <x v="2"/>
    <s v="CUST-0292"/>
    <s v="Pooja Sharma"/>
    <x v="3"/>
    <s v="Haryana"/>
    <s v="Panipat"/>
    <x v="2"/>
    <s v="Men"/>
    <s v="Men's Jeans"/>
    <n v="7"/>
    <n v="15066.72"/>
    <n v="0.05"/>
    <n v="4603.7700000000004"/>
  </r>
  <r>
    <s v="ORD-01128"/>
    <s v="2025-01-23"/>
    <x v="29"/>
    <x v="1"/>
    <s v="CUST-0069"/>
    <s v="Rohan Jain"/>
    <x v="3"/>
    <s v="Delhi"/>
    <s v="Dwarka"/>
    <x v="1"/>
    <s v="Cookware"/>
    <s v="Pressure Cooker"/>
    <n v="1"/>
    <n v="2878.21"/>
    <n v="0.2"/>
    <n v="238.29"/>
  </r>
  <r>
    <s v="ORD-01129"/>
    <s v="2023-11-11"/>
    <x v="32"/>
    <x v="2"/>
    <s v="CUST-0394"/>
    <s v="Neha Singh"/>
    <x v="2"/>
    <s v="Rajasthan"/>
    <s v="Jodhpur"/>
    <x v="1"/>
    <s v="Decor"/>
    <s v="Photo Frame"/>
    <n v="5"/>
    <n v="3856.88"/>
    <n v="0"/>
    <n v="1240.08"/>
  </r>
  <r>
    <s v="ORD-01130"/>
    <s v="2024-07-18"/>
    <x v="4"/>
    <x v="0"/>
    <s v="CUST-0156"/>
    <s v="Rahul Patel"/>
    <x v="2"/>
    <s v="Gujarat"/>
    <s v="Ahmedabad"/>
    <x v="3"/>
    <s v="Laptop"/>
    <s v="Laptop Pro"/>
    <n v="3"/>
    <n v="193408.33"/>
    <n v="0"/>
    <n v="36898.629999999997"/>
  </r>
  <r>
    <s v="ORD-01131"/>
    <s v="2025-05-24"/>
    <x v="9"/>
    <x v="1"/>
    <s v="CUST-0170"/>
    <s v="Ishita Gupta"/>
    <x v="1"/>
    <s v="Jharkhand"/>
    <s v="Jamshedpur"/>
    <x v="3"/>
    <s v="Mobile"/>
    <s v="Smartphone A"/>
    <n v="5"/>
    <n v="71875.179999999993"/>
    <n v="0.2"/>
    <n v="6050.16"/>
  </r>
  <r>
    <s v="ORD-01132"/>
    <s v="2025-10-07"/>
    <x v="31"/>
    <x v="1"/>
    <s v="CUST-0562"/>
    <s v="Ananya Sharma"/>
    <x v="3"/>
    <s v="Delhi"/>
    <s v="Rohini"/>
    <x v="1"/>
    <s v="Cookware"/>
    <s v="Pressure Cooker"/>
    <n v="6"/>
    <n v="15701.06"/>
    <n v="0.25"/>
    <n v="507.75"/>
  </r>
  <r>
    <s v="ORD-01133"/>
    <s v="2024-11-08"/>
    <x v="1"/>
    <x v="0"/>
    <s v="CUST-0522"/>
    <s v="Kabir Verma"/>
    <x v="1"/>
    <s v="Jharkhand"/>
    <s v="Dhanbad"/>
    <x v="2"/>
    <s v="Footwear"/>
    <s v="Running Shoes"/>
    <n v="4"/>
    <n v="9998.34"/>
    <n v="0.25"/>
    <n v="1343.55"/>
  </r>
  <r>
    <s v="ORD-01134"/>
    <s v="2024-09-07"/>
    <x v="13"/>
    <x v="0"/>
    <s v="CUST-0255"/>
    <s v="Ananya Kumar"/>
    <x v="2"/>
    <s v="Goa"/>
    <s v="Panaji"/>
    <x v="2"/>
    <s v="Women"/>
    <s v="Women's Dress"/>
    <n v="3"/>
    <n v="6942.67"/>
    <n v="0.15"/>
    <n v="1908.87"/>
  </r>
  <r>
    <s v="ORD-01135"/>
    <s v="2025-08-08"/>
    <x v="22"/>
    <x v="1"/>
    <s v="CUST-0639"/>
    <s v="Vivaan Singh"/>
    <x v="0"/>
    <s v="Karnataka"/>
    <s v="Mangaluru"/>
    <x v="2"/>
    <s v="Women"/>
    <s v="Women's Jacket"/>
    <n v="7"/>
    <n v="31709.7"/>
    <n v="0.1"/>
    <n v="7008.95"/>
  </r>
  <r>
    <s v="ORD-01136"/>
    <s v="2025-09-12"/>
    <x v="2"/>
    <x v="1"/>
    <s v="CUST-0122"/>
    <s v="Priya Jain"/>
    <x v="3"/>
    <s v="Punjab"/>
    <s v="Ludhiana"/>
    <x v="1"/>
    <s v="Cookware"/>
    <s v="Non-Stick Pan"/>
    <n v="3"/>
    <n v="5924.07"/>
    <n v="0.1"/>
    <n v="1248.4100000000001"/>
  </r>
  <r>
    <s v="ORD-01137"/>
    <s v="2024-09-22"/>
    <x v="13"/>
    <x v="0"/>
    <s v="CUST-0169"/>
    <s v="Rohan Jain"/>
    <x v="0"/>
    <s v="Kerala"/>
    <s v="Thiruvananthapuram"/>
    <x v="1"/>
    <s v="Decor"/>
    <s v="Wall Clock"/>
    <n v="7"/>
    <n v="9780.23"/>
    <n v="0.1"/>
    <n v="2634.49"/>
  </r>
  <r>
    <s v="ORD-01138"/>
    <s v="2024-11-19"/>
    <x v="1"/>
    <x v="0"/>
    <s v="CUST-0505"/>
    <s v="Nikita Patel"/>
    <x v="0"/>
    <s v="Telangana"/>
    <s v="Nizamabad"/>
    <x v="1"/>
    <s v="Appliances"/>
    <s v="Mixer Grinder"/>
    <n v="2"/>
    <n v="9266.57"/>
    <n v="0"/>
    <n v="1681.45"/>
  </r>
  <r>
    <s v="ORD-01139"/>
    <s v="2023-07-09"/>
    <x v="25"/>
    <x v="2"/>
    <s v="CUST-0717"/>
    <s v="Rahul Mehta"/>
    <x v="0"/>
    <s v="Karnataka"/>
    <s v="Bengaluru"/>
    <x v="1"/>
    <s v="Appliances"/>
    <s v="Mixer Grinder"/>
    <n v="3"/>
    <n v="13445.35"/>
    <n v="0.05"/>
    <n v="2233.4299999999998"/>
  </r>
  <r>
    <s v="ORD-01140"/>
    <s v="2025-01-01"/>
    <x v="29"/>
    <x v="1"/>
    <s v="CUST-0197"/>
    <s v="Neha Kumar"/>
    <x v="3"/>
    <s v="Delhi"/>
    <s v="New Delhi"/>
    <x v="2"/>
    <s v="Women"/>
    <s v="Women's Dress"/>
    <n v="1"/>
    <n v="2280.6"/>
    <n v="0.15"/>
    <n v="616.05999999999995"/>
  </r>
  <r>
    <s v="ORD-01141"/>
    <s v="2023-12-15"/>
    <x v="18"/>
    <x v="2"/>
    <s v="CUST-0267"/>
    <s v="Shreya Jain"/>
    <x v="2"/>
    <s v="Goa"/>
    <s v="Panaji"/>
    <x v="2"/>
    <s v="Footwear"/>
    <s v="Casual Shoes"/>
    <n v="2"/>
    <n v="4247.3500000000004"/>
    <n v="0.25"/>
    <n v="689.79"/>
  </r>
  <r>
    <s v="ORD-01142"/>
    <s v="2023-11-19"/>
    <x v="32"/>
    <x v="2"/>
    <s v="CUST-0464"/>
    <s v="Rohan Patel"/>
    <x v="3"/>
    <s v="Uttar Pradesh"/>
    <s v="Kanpur"/>
    <x v="0"/>
    <s v="Storage"/>
    <s v="Wardrobe"/>
    <n v="1"/>
    <n v="20497.27"/>
    <n v="0.1"/>
    <n v="2308.5100000000002"/>
  </r>
  <r>
    <s v="ORD-01143"/>
    <s v="2025-01-04"/>
    <x v="29"/>
    <x v="1"/>
    <s v="CUST-0159"/>
    <s v="Ananya Jain"/>
    <x v="1"/>
    <s v="Bihar"/>
    <s v="Bhagalpur"/>
    <x v="1"/>
    <s v="Cookware"/>
    <s v="Cookware Set"/>
    <n v="5"/>
    <n v="23583.86"/>
    <n v="0.2"/>
    <n v="3743.93"/>
  </r>
  <r>
    <s v="ORD-01144"/>
    <s v="2023-03-17"/>
    <x v="11"/>
    <x v="2"/>
    <s v="CUST-0705"/>
    <s v="Pooja Jain"/>
    <x v="3"/>
    <s v="Delhi"/>
    <s v="Rohini"/>
    <x v="3"/>
    <s v="Mobile"/>
    <s v="Smartphone A"/>
    <n v="8"/>
    <n v="138950.31"/>
    <n v="0"/>
    <n v="20504.93"/>
  </r>
  <r>
    <s v="ORD-01145"/>
    <s v="2024-10-17"/>
    <x v="28"/>
    <x v="0"/>
    <s v="CUST-0161"/>
    <s v="Aarav Jain"/>
    <x v="0"/>
    <s v="Kerala"/>
    <s v="Thiruvananthapuram"/>
    <x v="1"/>
    <s v="Appliances"/>
    <s v="Electric Kettle"/>
    <n v="5"/>
    <n v="6991.04"/>
    <n v="0.2"/>
    <n v="710.89"/>
  </r>
  <r>
    <s v="ORD-01146"/>
    <s v="2025-03-11"/>
    <x v="21"/>
    <x v="1"/>
    <s v="CUST-0727"/>
    <s v="Kabir Gupta"/>
    <x v="0"/>
    <s v="Telangana"/>
    <s v="Hyderabad"/>
    <x v="3"/>
    <s v="Mobile"/>
    <s v="Smartphone B"/>
    <n v="7"/>
    <n v="180469.08"/>
    <n v="0"/>
    <n v="31569.4"/>
  </r>
  <r>
    <s v="ORD-01147"/>
    <s v="2024-10-24"/>
    <x v="28"/>
    <x v="0"/>
    <s v="CUST-0096"/>
    <s v="Amit Verma"/>
    <x v="2"/>
    <s v="Gujarat"/>
    <s v="Surat"/>
    <x v="1"/>
    <s v="Decor"/>
    <s v="Table Lamp"/>
    <n v="3"/>
    <n v="7776.88"/>
    <n v="0"/>
    <n v="1995.02"/>
  </r>
  <r>
    <s v="ORD-01148"/>
    <s v="2025-09-24"/>
    <x v="2"/>
    <x v="1"/>
    <s v="CUST-0790"/>
    <s v="Amit Jain"/>
    <x v="1"/>
    <s v="Jharkhand"/>
    <s v="Jamshedpur"/>
    <x v="0"/>
    <s v="Chair"/>
    <s v="Executive Chair"/>
    <n v="8"/>
    <n v="94914.64"/>
    <n v="0.05"/>
    <n v="18025.5"/>
  </r>
  <r>
    <s v="ORD-01149"/>
    <s v="2023-01-19"/>
    <x v="34"/>
    <x v="2"/>
    <s v="CUST-0152"/>
    <s v="Aditi Verma"/>
    <x v="1"/>
    <s v="Bihar"/>
    <s v="Bhagalpur"/>
    <x v="2"/>
    <s v="Women"/>
    <s v="Women's Dress"/>
    <n v="2"/>
    <n v="5176.87"/>
    <n v="0.1"/>
    <n v="1344.69"/>
  </r>
  <r>
    <s v="ORD-01150"/>
    <s v="2024-11-11"/>
    <x v="1"/>
    <x v="0"/>
    <s v="CUST-0774"/>
    <s v="Riya Jain"/>
    <x v="1"/>
    <s v="Odisha"/>
    <s v="Rourkela"/>
    <x v="0"/>
    <s v="Table"/>
    <s v="Coffee Table"/>
    <n v="1"/>
    <n v="5650.64"/>
    <n v="0.1"/>
    <n v="656.99"/>
  </r>
  <r>
    <s v="ORD-01151"/>
    <s v="2025-07-23"/>
    <x v="8"/>
    <x v="1"/>
    <s v="CUST-0624"/>
    <s v="Kabir Yadav"/>
    <x v="3"/>
    <s v="Punjab"/>
    <s v="Amritsar"/>
    <x v="3"/>
    <s v="Laptop"/>
    <s v="Gaming Laptop"/>
    <n v="2"/>
    <n v="158042.16"/>
    <n v="0.1"/>
    <n v="13854.97"/>
  </r>
  <r>
    <s v="ORD-01152"/>
    <s v="2024-04-17"/>
    <x v="16"/>
    <x v="0"/>
    <s v="CUST-0272"/>
    <s v="Ishita Yadav"/>
    <x v="1"/>
    <s v="Jharkhand"/>
    <s v="Ranchi"/>
    <x v="2"/>
    <s v="Women"/>
    <s v="Women's Jacket"/>
    <n v="1"/>
    <n v="3648.55"/>
    <n v="0.25"/>
    <n v="406.1"/>
  </r>
  <r>
    <s v="ORD-01153"/>
    <s v="2023-01-09"/>
    <x v="34"/>
    <x v="2"/>
    <s v="CUST-0549"/>
    <s v="Riya Gupta"/>
    <x v="0"/>
    <s v="Karnataka"/>
    <s v="Bengaluru"/>
    <x v="1"/>
    <s v="Appliances"/>
    <s v="Air Fryer"/>
    <n v="1"/>
    <n v="6874.39"/>
    <n v="0.1"/>
    <n v="962.14"/>
  </r>
  <r>
    <s v="ORD-01154"/>
    <s v="2025-05-03"/>
    <x v="9"/>
    <x v="1"/>
    <s v="CUST-0241"/>
    <s v="Rohan Yadav"/>
    <x v="3"/>
    <s v="Punjab"/>
    <s v="Jalandhar"/>
    <x v="3"/>
    <s v="Laptop"/>
    <s v="Gaming Laptop"/>
    <n v="4"/>
    <n v="293661.24"/>
    <n v="0.15"/>
    <n v="20399.38"/>
  </r>
  <r>
    <s v="ORD-01155"/>
    <s v="2025-03-07"/>
    <x v="21"/>
    <x v="1"/>
    <s v="CUST-0102"/>
    <s v="Amit Verma"/>
    <x v="1"/>
    <s v="Jharkhand"/>
    <s v="Dhanbad"/>
    <x v="0"/>
    <s v="Chair"/>
    <s v="Executive Chair"/>
    <n v="7"/>
    <n v="82561.710000000006"/>
    <n v="0"/>
    <n v="18090.43"/>
  </r>
  <r>
    <s v="ORD-01156"/>
    <s v="2023-09-23"/>
    <x v="35"/>
    <x v="2"/>
    <s v="CUST-0100"/>
    <s v="Amit Sharma"/>
    <x v="1"/>
    <s v="Jharkhand"/>
    <s v="Dhanbad"/>
    <x v="2"/>
    <s v="Footwear"/>
    <s v="Casual Shoes"/>
    <n v="7"/>
    <n v="20395.669999999998"/>
    <n v="0"/>
    <n v="4565.93"/>
  </r>
  <r>
    <s v="ORD-01157"/>
    <s v="2024-08-14"/>
    <x v="15"/>
    <x v="0"/>
    <s v="CUST-0184"/>
    <s v="Vivaan Sharma"/>
    <x v="1"/>
    <s v="West Bengal"/>
    <s v="Kolkata"/>
    <x v="0"/>
    <s v="Chair"/>
    <s v="Office Chair"/>
    <n v="4"/>
    <n v="26724.53"/>
    <n v="0"/>
    <n v="5819.92"/>
  </r>
  <r>
    <s v="ORD-01158"/>
    <s v="2023-08-21"/>
    <x v="27"/>
    <x v="2"/>
    <s v="CUST-0095"/>
    <s v="Arjun Kumar"/>
    <x v="2"/>
    <s v="Rajasthan"/>
    <s v="Jaipur"/>
    <x v="1"/>
    <s v="Decor"/>
    <s v="Wall Clock"/>
    <n v="8"/>
    <n v="9709.7900000000009"/>
    <n v="0.2"/>
    <n v="1765.04"/>
  </r>
  <r>
    <s v="ORD-01159"/>
    <s v="2024-12-24"/>
    <x v="6"/>
    <x v="0"/>
    <s v="CUST-0707"/>
    <s v="Neha Gupta"/>
    <x v="0"/>
    <s v="Kerala"/>
    <s v="Kochi"/>
    <x v="2"/>
    <s v="Footwear"/>
    <s v="Running Shoes"/>
    <n v="2"/>
    <n v="6763.6"/>
    <n v="0"/>
    <n v="1698.37"/>
  </r>
  <r>
    <s v="ORD-01160"/>
    <s v="2025-12-31"/>
    <x v="26"/>
    <x v="1"/>
    <s v="CUST-0413"/>
    <s v="Arjun Mehta"/>
    <x v="0"/>
    <s v="Kerala"/>
    <s v="Kozhikode"/>
    <x v="2"/>
    <s v="Men"/>
    <s v="Men's Jeans"/>
    <n v="7"/>
    <n v="11846.55"/>
    <n v="0.25"/>
    <n v="2935.07"/>
  </r>
  <r>
    <s v="ORD-01161"/>
    <s v="2024-03-10"/>
    <x v="19"/>
    <x v="0"/>
    <s v="CUST-0507"/>
    <s v="Ishita Das"/>
    <x v="0"/>
    <s v="Tamil Nadu"/>
    <s v="Madurai"/>
    <x v="1"/>
    <s v="Decor"/>
    <s v="Photo Frame"/>
    <n v="2"/>
    <n v="1245.02"/>
    <n v="0.2"/>
    <n v="333.5"/>
  </r>
  <r>
    <s v="ORD-01162"/>
    <s v="2025-07-26"/>
    <x v="8"/>
    <x v="1"/>
    <s v="CUST-0681"/>
    <s v="Neha Das"/>
    <x v="2"/>
    <s v="Rajasthan"/>
    <s v="Jodhpur"/>
    <x v="2"/>
    <s v="Men"/>
    <s v="Men's T-Shirt"/>
    <n v="1"/>
    <n v="1046.31"/>
    <n v="0.1"/>
    <n v="285.62"/>
  </r>
  <r>
    <s v="ORD-01163"/>
    <s v="2025-02-01"/>
    <x v="14"/>
    <x v="1"/>
    <s v="CUST-0120"/>
    <s v="Riya Singh"/>
    <x v="1"/>
    <s v="Odisha"/>
    <s v="Rourkela"/>
    <x v="3"/>
    <s v="Laptop"/>
    <s v="Laptop Air"/>
    <n v="2"/>
    <n v="107567.43"/>
    <n v="0"/>
    <n v="16333.29"/>
  </r>
  <r>
    <s v="ORD-01164"/>
    <s v="2023-10-06"/>
    <x v="24"/>
    <x v="2"/>
    <s v="CUST-0436"/>
    <s v="Pooja Verma"/>
    <x v="2"/>
    <s v="Goa"/>
    <s v="Mapusa"/>
    <x v="2"/>
    <s v="Men"/>
    <s v="Men's Jacket"/>
    <n v="1"/>
    <n v="3488.14"/>
    <n v="0.25"/>
    <n v="623.71"/>
  </r>
  <r>
    <s v="ORD-01165"/>
    <s v="2024-08-23"/>
    <x v="15"/>
    <x v="0"/>
    <s v="CUST-0422"/>
    <s v="Aditi Verma"/>
    <x v="3"/>
    <s v="Delhi"/>
    <s v="New Delhi"/>
    <x v="2"/>
    <s v="Footwear"/>
    <s v="Running Shoes"/>
    <n v="5"/>
    <n v="12966.95"/>
    <n v="0.25"/>
    <n v="2161.38"/>
  </r>
  <r>
    <s v="ORD-01166"/>
    <s v="2023-06-02"/>
    <x v="33"/>
    <x v="2"/>
    <s v="CUST-0096"/>
    <s v="Amit Verma"/>
    <x v="1"/>
    <s v="West Bengal"/>
    <s v="Siliguri"/>
    <x v="2"/>
    <s v="Footwear"/>
    <s v="Casual Shoes"/>
    <n v="7"/>
    <n v="18671.25"/>
    <n v="0"/>
    <n v="4198.59"/>
  </r>
  <r>
    <s v="ORD-01167"/>
    <s v="2023-10-09"/>
    <x v="24"/>
    <x v="2"/>
    <s v="CUST-0238"/>
    <s v="Ananya Mehta"/>
    <x v="3"/>
    <s v="Punjab"/>
    <s v="Ludhiana"/>
    <x v="3"/>
    <s v="Laptop"/>
    <s v="Laptop Air"/>
    <n v="6"/>
    <n v="302097.71000000002"/>
    <n v="0"/>
    <n v="48036.9"/>
  </r>
  <r>
    <s v="ORD-01168"/>
    <s v="2023-04-11"/>
    <x v="12"/>
    <x v="2"/>
    <s v="CUST-0042"/>
    <s v="Sneha Sharma"/>
    <x v="1"/>
    <s v="Bihar"/>
    <s v="Bhagalpur"/>
    <x v="3"/>
    <s v="Accessories"/>
    <s v="Smart Watch"/>
    <n v="5"/>
    <n v="21585.54"/>
    <n v="0.15"/>
    <n v="3100.79"/>
  </r>
  <r>
    <s v="ORD-01169"/>
    <s v="2024-09-30"/>
    <x v="13"/>
    <x v="0"/>
    <s v="CUST-0110"/>
    <s v="Nikita Das"/>
    <x v="2"/>
    <s v="Maharashtra"/>
    <s v="Nagpur"/>
    <x v="2"/>
    <s v="Women"/>
    <s v="Women's Jacket"/>
    <n v="1"/>
    <n v="4784.37"/>
    <n v="0"/>
    <n v="1314.59"/>
  </r>
  <r>
    <s v="ORD-01170"/>
    <s v="2025-09-03"/>
    <x v="2"/>
    <x v="1"/>
    <s v="CUST-0084"/>
    <s v="Aditya Jain"/>
    <x v="3"/>
    <s v="Uttar Pradesh"/>
    <s v="Lucknow"/>
    <x v="1"/>
    <s v="Decor"/>
    <s v="Wall Clock"/>
    <n v="5"/>
    <n v="7568.14"/>
    <n v="0"/>
    <n v="2403.9899999999998"/>
  </r>
  <r>
    <s v="ORD-01171"/>
    <s v="2024-11-15"/>
    <x v="1"/>
    <x v="0"/>
    <s v="CUST-0699"/>
    <s v="Aarav Singh"/>
    <x v="0"/>
    <s v="Tamil Nadu"/>
    <s v="Madurai"/>
    <x v="3"/>
    <s v="Accessories"/>
    <s v="Wireless Earbuds"/>
    <n v="8"/>
    <n v="20457.5"/>
    <n v="0"/>
    <n v="4714.76"/>
  </r>
  <r>
    <s v="ORD-01172"/>
    <s v="2025-11-09"/>
    <x v="5"/>
    <x v="1"/>
    <s v="CUST-0683"/>
    <s v="Aditi Gupta"/>
    <x v="0"/>
    <s v="Kerala"/>
    <s v="Kochi"/>
    <x v="2"/>
    <s v="Footwear"/>
    <s v="Sandals"/>
    <n v="4"/>
    <n v="5787.4"/>
    <n v="0.1"/>
    <n v="1050.3699999999999"/>
  </r>
  <r>
    <s v="ORD-01173"/>
    <s v="2025-03-06"/>
    <x v="21"/>
    <x v="1"/>
    <s v="CUST-0128"/>
    <s v="Rohan Das"/>
    <x v="0"/>
    <s v="Telangana"/>
    <s v="Warangal"/>
    <x v="0"/>
    <s v="Table"/>
    <s v="Coffee Table"/>
    <n v="7"/>
    <n v="34941.96"/>
    <n v="0.15"/>
    <n v="4400.3"/>
  </r>
  <r>
    <s v="ORD-01174"/>
    <s v="2025-05-10"/>
    <x v="9"/>
    <x v="1"/>
    <s v="CUST-0657"/>
    <s v="Aditi Yadav"/>
    <x v="1"/>
    <s v="Odisha"/>
    <s v="Bhubaneswar"/>
    <x v="3"/>
    <s v="Laptop"/>
    <s v="Gaming Laptop"/>
    <n v="4"/>
    <n v="265279.86"/>
    <n v="0.2"/>
    <n v="17333.88"/>
  </r>
  <r>
    <s v="ORD-01175"/>
    <s v="2023-09-03"/>
    <x v="35"/>
    <x v="2"/>
    <s v="CUST-0284"/>
    <s v="Sneha Patel"/>
    <x v="0"/>
    <s v="Tamil Nadu"/>
    <s v="Madurai"/>
    <x v="3"/>
    <s v="Mobile"/>
    <s v="Smartphone A"/>
    <n v="1"/>
    <n v="13783.97"/>
    <n v="0.2"/>
    <n v="880.22"/>
  </r>
  <r>
    <s v="ORD-01176"/>
    <s v="2023-08-19"/>
    <x v="27"/>
    <x v="2"/>
    <s v="CUST-0664"/>
    <s v="Ishita Kumar"/>
    <x v="3"/>
    <s v="Haryana"/>
    <s v="Panipat"/>
    <x v="3"/>
    <s v="Accessories"/>
    <s v="Wireless Earbuds"/>
    <n v="7"/>
    <n v="17222.37"/>
    <n v="0"/>
    <n v="3521.41"/>
  </r>
  <r>
    <s v="ORD-01177"/>
    <s v="2023-09-10"/>
    <x v="35"/>
    <x v="2"/>
    <s v="CUST-0399"/>
    <s v="Ananya Singh"/>
    <x v="1"/>
    <s v="Bihar"/>
    <s v="Gaya"/>
    <x v="1"/>
    <s v="Decor"/>
    <s v="Photo Frame"/>
    <n v="5"/>
    <n v="3658.72"/>
    <n v="0.1"/>
    <n v="988.23"/>
  </r>
  <r>
    <s v="ORD-01178"/>
    <s v="2024-12-24"/>
    <x v="6"/>
    <x v="0"/>
    <s v="CUST-0062"/>
    <s v="Kavya Yadav"/>
    <x v="0"/>
    <s v="Tamil Nadu"/>
    <s v="Coimbatore"/>
    <x v="1"/>
    <s v="Cookware"/>
    <s v="Non-Stick Pan"/>
    <n v="1"/>
    <n v="1986.14"/>
    <n v="0.05"/>
    <n v="359.17"/>
  </r>
  <r>
    <s v="ORD-01179"/>
    <s v="2025-07-28"/>
    <x v="8"/>
    <x v="1"/>
    <s v="CUST-0781"/>
    <s v="Ishita Sharma"/>
    <x v="1"/>
    <s v="Jharkhand"/>
    <s v="Ranchi"/>
    <x v="3"/>
    <s v="Laptop"/>
    <s v="Laptop Pro"/>
    <n v="5"/>
    <n v="298779.23"/>
    <n v="0.05"/>
    <n v="45206.67"/>
  </r>
  <r>
    <s v="ORD-01180"/>
    <s v="2025-12-20"/>
    <x v="26"/>
    <x v="1"/>
    <s v="CUST-0400"/>
    <s v="Nikita Verma"/>
    <x v="3"/>
    <s v="Uttar Pradesh"/>
    <s v="Lucknow"/>
    <x v="2"/>
    <s v="Footwear"/>
    <s v="Running Shoes"/>
    <n v="8"/>
    <n v="28527.61"/>
    <n v="0"/>
    <n v="7098.86"/>
  </r>
  <r>
    <s v="ORD-01181"/>
    <s v="2024-07-06"/>
    <x v="4"/>
    <x v="0"/>
    <s v="CUST-0522"/>
    <s v="Kabir Verma"/>
    <x v="0"/>
    <s v="Kerala"/>
    <s v="Kochi"/>
    <x v="1"/>
    <s v="Appliances"/>
    <s v="Mixer Grinder"/>
    <n v="4"/>
    <n v="14379.7"/>
    <n v="0.2"/>
    <n v="1762.68"/>
  </r>
  <r>
    <s v="ORD-01182"/>
    <s v="2023-10-24"/>
    <x v="24"/>
    <x v="2"/>
    <s v="CUST-0414"/>
    <s v="Pooja Yadav"/>
    <x v="3"/>
    <s v="Punjab"/>
    <s v="Jalandhar"/>
    <x v="2"/>
    <s v="Footwear"/>
    <s v="Casual Shoes"/>
    <n v="2"/>
    <n v="5512.59"/>
    <n v="0.05"/>
    <n v="1151.73"/>
  </r>
  <r>
    <s v="ORD-01183"/>
    <s v="2023-02-11"/>
    <x v="7"/>
    <x v="2"/>
    <s v="CUST-0021"/>
    <s v="Neha Yadav"/>
    <x v="3"/>
    <s v="Delhi"/>
    <s v="New Delhi"/>
    <x v="2"/>
    <s v="Women"/>
    <s v="Women's Dress"/>
    <n v="3"/>
    <n v="6718.01"/>
    <n v="0.2"/>
    <n v="1547.48"/>
  </r>
  <r>
    <s v="ORD-01184"/>
    <s v="2024-11-01"/>
    <x v="1"/>
    <x v="0"/>
    <s v="CUST-0279"/>
    <s v="Priya Mehta"/>
    <x v="2"/>
    <s v="Rajasthan"/>
    <s v="Jaipur"/>
    <x v="1"/>
    <s v="Appliances"/>
    <s v="Mixer Grinder"/>
    <n v="2"/>
    <n v="7060.56"/>
    <n v="0.2"/>
    <n v="462.04"/>
  </r>
  <r>
    <s v="ORD-01185"/>
    <s v="2024-02-13"/>
    <x v="23"/>
    <x v="0"/>
    <s v="CUST-0778"/>
    <s v="Aditi Yadav"/>
    <x v="2"/>
    <s v="Rajasthan"/>
    <s v="Jaipur"/>
    <x v="1"/>
    <s v="Cookware"/>
    <s v="Pressure Cooker"/>
    <n v="4"/>
    <n v="13754.6"/>
    <n v="0"/>
    <n v="2538.5700000000002"/>
  </r>
  <r>
    <s v="ORD-01186"/>
    <s v="2024-05-08"/>
    <x v="0"/>
    <x v="0"/>
    <s v="CUST-0045"/>
    <s v="Priya Verma"/>
    <x v="1"/>
    <s v="Odisha"/>
    <s v="Bhubaneswar"/>
    <x v="1"/>
    <s v="Decor"/>
    <s v="Wall Clock"/>
    <n v="2"/>
    <n v="3019.55"/>
    <n v="0"/>
    <n v="889.69"/>
  </r>
  <r>
    <s v="ORD-01187"/>
    <s v="2024-02-24"/>
    <x v="23"/>
    <x v="0"/>
    <s v="CUST-0100"/>
    <s v="Amit Sharma"/>
    <x v="2"/>
    <s v="Goa"/>
    <s v="Mapusa"/>
    <x v="3"/>
    <s v="Mobile"/>
    <s v="Budget Phone"/>
    <n v="8"/>
    <n v="74002.34"/>
    <n v="0.2"/>
    <n v="765.26"/>
  </r>
  <r>
    <s v="ORD-01188"/>
    <s v="2023-03-16"/>
    <x v="11"/>
    <x v="2"/>
    <s v="CUST-0096"/>
    <s v="Amit Verma"/>
    <x v="1"/>
    <s v="West Bengal"/>
    <s v="Durgapur"/>
    <x v="1"/>
    <s v="Appliances"/>
    <s v="Air Fryer"/>
    <n v="8"/>
    <n v="61398.29"/>
    <n v="0"/>
    <n v="10043.33"/>
  </r>
  <r>
    <s v="ORD-01189"/>
    <s v="2024-05-27"/>
    <x v="0"/>
    <x v="0"/>
    <s v="CUST-0339"/>
    <s v="Simran Kumar"/>
    <x v="0"/>
    <s v="Karnataka"/>
    <s v="Mysuru"/>
    <x v="2"/>
    <s v="Footwear"/>
    <s v="Running Shoes"/>
    <n v="1"/>
    <n v="2622.26"/>
    <n v="0.25"/>
    <n v="245.17"/>
  </r>
  <r>
    <s v="ORD-01190"/>
    <s v="2023-07-24"/>
    <x v="25"/>
    <x v="2"/>
    <s v="CUST-0757"/>
    <s v="Neha Singh"/>
    <x v="3"/>
    <s v="Haryana"/>
    <s v="Panipat"/>
    <x v="2"/>
    <s v="Men"/>
    <s v="Men's Jeans"/>
    <n v="6"/>
    <n v="12857.67"/>
    <n v="0.05"/>
    <n v="3554.83"/>
  </r>
  <r>
    <s v="ORD-01191"/>
    <s v="2023-07-19"/>
    <x v="25"/>
    <x v="2"/>
    <s v="CUST-0303"/>
    <s v="Pooja Jain"/>
    <x v="3"/>
    <s v="Punjab"/>
    <s v="Ludhiana"/>
    <x v="0"/>
    <s v="Chair"/>
    <s v="Office Chair"/>
    <n v="1"/>
    <n v="5033.28"/>
    <n v="0.2"/>
    <n v="396.37"/>
  </r>
  <r>
    <s v="ORD-01192"/>
    <s v="2025-08-01"/>
    <x v="22"/>
    <x v="1"/>
    <s v="CUST-0704"/>
    <s v="Rahul Das"/>
    <x v="3"/>
    <s v="Uttar Pradesh"/>
    <s v="Noida"/>
    <x v="0"/>
    <s v="Chair"/>
    <s v="Office Chair"/>
    <n v="4"/>
    <n v="25014.01"/>
    <n v="0.05"/>
    <n v="4079.46"/>
  </r>
  <r>
    <s v="ORD-01193"/>
    <s v="2025-06-03"/>
    <x v="3"/>
    <x v="1"/>
    <s v="CUST-0431"/>
    <s v="Vivaan Kumar"/>
    <x v="0"/>
    <s v="Karnataka"/>
    <s v="Bengaluru"/>
    <x v="1"/>
    <s v="Cookware"/>
    <s v="Cookware Set"/>
    <n v="3"/>
    <n v="16305.07"/>
    <n v="0.05"/>
    <n v="3902.79"/>
  </r>
  <r>
    <s v="ORD-01194"/>
    <s v="2023-08-11"/>
    <x v="27"/>
    <x v="2"/>
    <s v="CUST-0533"/>
    <s v="Arjun Verma"/>
    <x v="3"/>
    <s v="Haryana"/>
    <s v="Gurgaon"/>
    <x v="3"/>
    <s v="Mobile"/>
    <s v="Smartphone B"/>
    <n v="2"/>
    <n v="43781.66"/>
    <n v="0.1"/>
    <n v="4277.5600000000004"/>
  </r>
  <r>
    <s v="ORD-01195"/>
    <s v="2025-12-23"/>
    <x v="26"/>
    <x v="1"/>
    <s v="CUST-0621"/>
    <s v="Rahul Yadav"/>
    <x v="1"/>
    <s v="Odisha"/>
    <s v="Bhubaneswar"/>
    <x v="0"/>
    <s v="Table"/>
    <s v="Office Desk"/>
    <n v="3"/>
    <n v="39537.839999999997"/>
    <n v="0.15"/>
    <n v="5551.99"/>
  </r>
  <r>
    <s v="ORD-01196"/>
    <s v="2024-03-14"/>
    <x v="19"/>
    <x v="0"/>
    <s v="CUST-0056"/>
    <s v="Kabir Mehta"/>
    <x v="3"/>
    <s v="Haryana"/>
    <s v="Faridabad"/>
    <x v="2"/>
    <s v="Women"/>
    <s v="Women's Jacket"/>
    <n v="8"/>
    <n v="41498.9"/>
    <n v="0"/>
    <n v="11640.61"/>
  </r>
  <r>
    <s v="ORD-01197"/>
    <s v="2024-04-15"/>
    <x v="16"/>
    <x v="0"/>
    <s v="CUST-0052"/>
    <s v="Ishita Gupta"/>
    <x v="3"/>
    <s v="Uttar Pradesh"/>
    <s v="Lucknow"/>
    <x v="0"/>
    <s v="Chair"/>
    <s v="Executive Chair"/>
    <n v="3"/>
    <n v="31749.95"/>
    <n v="0.15"/>
    <n v="4050.63"/>
  </r>
  <r>
    <s v="ORD-01198"/>
    <s v="2025-11-07"/>
    <x v="5"/>
    <x v="1"/>
    <s v="CUST-0046"/>
    <s v="Rahul Yadav"/>
    <x v="3"/>
    <s v="Haryana"/>
    <s v="Panipat"/>
    <x v="3"/>
    <s v="Laptop"/>
    <s v="Gaming Laptop"/>
    <n v="2"/>
    <n v="157642.41"/>
    <n v="0.05"/>
    <n v="17894.310000000001"/>
  </r>
  <r>
    <s v="ORD-01199"/>
    <s v="2025-05-25"/>
    <x v="9"/>
    <x v="1"/>
    <s v="CUST-0650"/>
    <s v="Nikita Das"/>
    <x v="2"/>
    <s v="Gujarat"/>
    <s v="Ahmedabad"/>
    <x v="0"/>
    <s v="Storage"/>
    <s v="Cabinet"/>
    <n v="2"/>
    <n v="18041.43"/>
    <n v="0.15"/>
    <n v="2414.69"/>
  </r>
  <r>
    <s v="ORD-01200"/>
    <s v="2023-06-14"/>
    <x v="33"/>
    <x v="2"/>
    <s v="CUST-0025"/>
    <s v="Aditya Mehta"/>
    <x v="1"/>
    <s v="Odisha"/>
    <s v="Bhubaneswar"/>
    <x v="2"/>
    <s v="Women"/>
    <s v="Women's Dress"/>
    <n v="1"/>
    <n v="1997.42"/>
    <n v="0.25"/>
    <n v="566.92999999999995"/>
  </r>
  <r>
    <s v="ORD-01201"/>
    <s v="2023-03-04"/>
    <x v="11"/>
    <x v="2"/>
    <s v="CUST-0552"/>
    <s v="Rohan Verma"/>
    <x v="3"/>
    <s v="Punjab"/>
    <s v="Ludhiana"/>
    <x v="3"/>
    <s v="Mobile"/>
    <s v="Budget Phone"/>
    <n v="4"/>
    <n v="45157.34"/>
    <n v="0.1"/>
    <n v="4345.76"/>
  </r>
  <r>
    <s v="ORD-01202"/>
    <s v="2025-01-30"/>
    <x v="29"/>
    <x v="1"/>
    <s v="CUST-0771"/>
    <s v="Simran Sharma"/>
    <x v="3"/>
    <s v="Delhi"/>
    <s v="Rohini"/>
    <x v="0"/>
    <s v="Table"/>
    <s v="Office Desk"/>
    <n v="7"/>
    <n v="80767.320000000007"/>
    <n v="0.2"/>
    <n v="7219.69"/>
  </r>
  <r>
    <s v="ORD-01203"/>
    <s v="2024-08-21"/>
    <x v="15"/>
    <x v="0"/>
    <s v="CUST-0180"/>
    <s v="Priya Mehta"/>
    <x v="1"/>
    <s v="Jharkhand"/>
    <s v="Jamshedpur"/>
    <x v="0"/>
    <s v="Storage"/>
    <s v="Cabinet"/>
    <n v="8"/>
    <n v="83525.919999999998"/>
    <n v="0.05"/>
    <n v="12943.11"/>
  </r>
  <r>
    <s v="ORD-01204"/>
    <s v="2024-08-14"/>
    <x v="15"/>
    <x v="0"/>
    <s v="CUST-0268"/>
    <s v="Vivaan Mehta"/>
    <x v="3"/>
    <s v="Punjab"/>
    <s v="Amritsar"/>
    <x v="1"/>
    <s v="Appliances"/>
    <s v="Electric Kettle"/>
    <n v="7"/>
    <n v="10802.77"/>
    <n v="0.1"/>
    <n v="1469.32"/>
  </r>
  <r>
    <s v="ORD-01205"/>
    <s v="2024-05-18"/>
    <x v="0"/>
    <x v="0"/>
    <s v="CUST-0423"/>
    <s v="Rahul Kumar"/>
    <x v="2"/>
    <s v="Rajasthan"/>
    <s v="Jodhpur"/>
    <x v="2"/>
    <s v="Men"/>
    <s v="Men's Jeans"/>
    <n v="5"/>
    <n v="9022.7099999999991"/>
    <n v="0.15"/>
    <n v="2167.63"/>
  </r>
  <r>
    <s v="ORD-01206"/>
    <s v="2023-11-02"/>
    <x v="32"/>
    <x v="2"/>
    <s v="CUST-0043"/>
    <s v="Amit Sharma"/>
    <x v="1"/>
    <s v="Jharkhand"/>
    <s v="Ranchi"/>
    <x v="2"/>
    <s v="Footwear"/>
    <s v="Running Shoes"/>
    <n v="6"/>
    <n v="20591.55"/>
    <n v="0.05"/>
    <n v="4453.2700000000004"/>
  </r>
  <r>
    <s v="ORD-01207"/>
    <s v="2023-03-22"/>
    <x v="11"/>
    <x v="2"/>
    <s v="CUST-0798"/>
    <s v="Aditya Patel"/>
    <x v="2"/>
    <s v="Maharashtra"/>
    <s v="Pune"/>
    <x v="0"/>
    <s v="Chair"/>
    <s v="Study Chair"/>
    <n v="8"/>
    <n v="23455.08"/>
    <n v="0.15"/>
    <n v="2042.32"/>
  </r>
  <r>
    <s v="ORD-01208"/>
    <s v="2025-12-12"/>
    <x v="26"/>
    <x v="1"/>
    <s v="CUST-0570"/>
    <s v="Priya Singh"/>
    <x v="0"/>
    <s v="Tamil Nadu"/>
    <s v="Chennai"/>
    <x v="3"/>
    <s v="Laptop"/>
    <s v="Laptop Pro"/>
    <n v="2"/>
    <n v="96443.85"/>
    <n v="0.25"/>
    <n v="3033.58"/>
  </r>
  <r>
    <s v="ORD-01209"/>
    <s v="2025-12-19"/>
    <x v="26"/>
    <x v="1"/>
    <s v="CUST-0736"/>
    <s v="Vivaan Das"/>
    <x v="3"/>
    <s v="Punjab"/>
    <s v="Jalandhar"/>
    <x v="2"/>
    <s v="Footwear"/>
    <s v="Running Shoes"/>
    <n v="8"/>
    <n v="26158.74"/>
    <n v="0.1"/>
    <n v="5280.74"/>
  </r>
  <r>
    <s v="ORD-01210"/>
    <s v="2024-01-20"/>
    <x v="17"/>
    <x v="0"/>
    <s v="CUST-0175"/>
    <s v="Arjun Verma"/>
    <x v="3"/>
    <s v="Uttar Pradesh"/>
    <s v="Lucknow"/>
    <x v="0"/>
    <s v="Chair"/>
    <s v="Executive Chair"/>
    <n v="2"/>
    <n v="24471.95"/>
    <n v="0"/>
    <n v="5163.25"/>
  </r>
  <r>
    <s v="ORD-01211"/>
    <s v="2025-12-04"/>
    <x v="26"/>
    <x v="1"/>
    <s v="CUST-0542"/>
    <s v="Rohan Singh"/>
    <x v="1"/>
    <s v="Odisha"/>
    <s v="Cuttack"/>
    <x v="0"/>
    <s v="Chair"/>
    <s v="Office Chair"/>
    <n v="7"/>
    <n v="34865.480000000003"/>
    <n v="0.25"/>
    <n v="3668.17"/>
  </r>
  <r>
    <s v="ORD-01212"/>
    <s v="2025-06-01"/>
    <x v="3"/>
    <x v="1"/>
    <s v="CUST-0161"/>
    <s v="Aarav Jain"/>
    <x v="0"/>
    <s v="Karnataka"/>
    <s v="Mysuru"/>
    <x v="2"/>
    <s v="Men"/>
    <s v="Men's Jeans"/>
    <n v="1"/>
    <n v="1631.88"/>
    <n v="0.25"/>
    <n v="272.92"/>
  </r>
  <r>
    <s v="ORD-01213"/>
    <s v="2024-12-27"/>
    <x v="6"/>
    <x v="0"/>
    <s v="CUST-0747"/>
    <s v="Arjun Kumar"/>
    <x v="1"/>
    <s v="Bihar"/>
    <s v="Patna"/>
    <x v="0"/>
    <s v="Table"/>
    <s v="Study Table"/>
    <n v="6"/>
    <n v="42935.83"/>
    <n v="0.05"/>
    <n v="7000.51"/>
  </r>
  <r>
    <s v="ORD-01214"/>
    <s v="2023-02-17"/>
    <x v="7"/>
    <x v="2"/>
    <s v="CUST-0024"/>
    <s v="Arjun Das"/>
    <x v="3"/>
    <s v="Uttar Pradesh"/>
    <s v="Lucknow"/>
    <x v="2"/>
    <s v="Women"/>
    <s v="Women's Top"/>
    <n v="5"/>
    <n v="6423.26"/>
    <n v="0.15"/>
    <n v="1373.55"/>
  </r>
  <r>
    <s v="ORD-01215"/>
    <s v="2024-04-07"/>
    <x v="16"/>
    <x v="0"/>
    <s v="CUST-0349"/>
    <s v="Neha Jain"/>
    <x v="3"/>
    <s v="Punjab"/>
    <s v="Ludhiana"/>
    <x v="0"/>
    <s v="Table"/>
    <s v="Office Desk"/>
    <n v="3"/>
    <n v="40945.89"/>
    <n v="0.1"/>
    <n v="6656.56"/>
  </r>
  <r>
    <s v="ORD-01216"/>
    <s v="2023-03-18"/>
    <x v="11"/>
    <x v="2"/>
    <s v="CUST-0602"/>
    <s v="Ananya Jain"/>
    <x v="1"/>
    <s v="West Bengal"/>
    <s v="Siliguri"/>
    <x v="0"/>
    <s v="Chair"/>
    <s v="Office Chair"/>
    <n v="4"/>
    <n v="20131.68"/>
    <n v="0.25"/>
    <n v="2389.35"/>
  </r>
  <r>
    <s v="ORD-01217"/>
    <s v="2024-10-07"/>
    <x v="28"/>
    <x v="0"/>
    <s v="CUST-0127"/>
    <s v="Aditya Kumar"/>
    <x v="3"/>
    <s v="Uttar Pradesh"/>
    <s v="Kanpur"/>
    <x v="0"/>
    <s v="Chair"/>
    <s v="Office Chair"/>
    <n v="2"/>
    <n v="13274.7"/>
    <n v="0"/>
    <n v="2637.13"/>
  </r>
  <r>
    <s v="ORD-01218"/>
    <s v="2023-04-09"/>
    <x v="12"/>
    <x v="2"/>
    <s v="CUST-0232"/>
    <s v="Pooja Verma"/>
    <x v="0"/>
    <s v="Tamil Nadu"/>
    <s v="Madurai"/>
    <x v="3"/>
    <s v="Accessories"/>
    <s v="Smart Watch"/>
    <n v="4"/>
    <n v="17490.21"/>
    <n v="0.1"/>
    <n v="2510.4299999999998"/>
  </r>
  <r>
    <s v="ORD-01219"/>
    <s v="2023-03-22"/>
    <x v="11"/>
    <x v="2"/>
    <s v="CUST-0513"/>
    <s v="Nikita Das"/>
    <x v="2"/>
    <s v="Maharashtra"/>
    <s v="Nagpur"/>
    <x v="3"/>
    <s v="Mobile"/>
    <s v="Budget Phone"/>
    <n v="8"/>
    <n v="75324.25"/>
    <n v="0.25"/>
    <n v="-2882.79"/>
  </r>
  <r>
    <s v="ORD-01220"/>
    <s v="2025-04-13"/>
    <x v="30"/>
    <x v="1"/>
    <s v="CUST-0612"/>
    <s v="Vivaan Patel"/>
    <x v="3"/>
    <s v="Delhi"/>
    <s v="New Delhi"/>
    <x v="0"/>
    <s v="Chair"/>
    <s v="Office Chair"/>
    <n v="2"/>
    <n v="12694.11"/>
    <n v="0.05"/>
    <n v="2176.6999999999998"/>
  </r>
  <r>
    <s v="ORD-01221"/>
    <s v="2025-12-08"/>
    <x v="26"/>
    <x v="1"/>
    <s v="CUST-0743"/>
    <s v="Aarav Patel"/>
    <x v="3"/>
    <s v="Haryana"/>
    <s v="Panipat"/>
    <x v="1"/>
    <s v="Cookware"/>
    <s v="Non-Stick Pan"/>
    <n v="8"/>
    <n v="17103.32"/>
    <n v="0.05"/>
    <n v="3330.19"/>
  </r>
  <r>
    <s v="ORD-01222"/>
    <s v="2025-04-30"/>
    <x v="30"/>
    <x v="1"/>
    <s v="CUST-0539"/>
    <s v="Pooja Singh"/>
    <x v="3"/>
    <s v="Haryana"/>
    <s v="Faridabad"/>
    <x v="2"/>
    <s v="Footwear"/>
    <s v="Casual Shoes"/>
    <n v="3"/>
    <n v="8044.05"/>
    <n v="0"/>
    <n v="2049.69"/>
  </r>
  <r>
    <s v="ORD-01223"/>
    <s v="2024-08-10"/>
    <x v="15"/>
    <x v="0"/>
    <s v="CUST-0418"/>
    <s v="Riya Gupta"/>
    <x v="3"/>
    <s v="Punjab"/>
    <s v="Ludhiana"/>
    <x v="0"/>
    <s v="Table"/>
    <s v="Coffee Table"/>
    <n v="8"/>
    <n v="47141.58"/>
    <n v="0.05"/>
    <n v="7224.33"/>
  </r>
  <r>
    <s v="ORD-01224"/>
    <s v="2024-02-03"/>
    <x v="23"/>
    <x v="0"/>
    <s v="CUST-0038"/>
    <s v="Ishita Kumar"/>
    <x v="0"/>
    <s v="Tamil Nadu"/>
    <s v="Chennai"/>
    <x v="0"/>
    <s v="Chair"/>
    <s v="Office Chair"/>
    <n v="8"/>
    <n v="48585.84"/>
    <n v="0.05"/>
    <n v="7993.6"/>
  </r>
  <r>
    <s v="ORD-01225"/>
    <s v="2024-08-25"/>
    <x v="15"/>
    <x v="0"/>
    <s v="CUST-0439"/>
    <s v="Kabir Verma"/>
    <x v="0"/>
    <s v="Kerala"/>
    <s v="Kozhikode"/>
    <x v="3"/>
    <s v="Laptop"/>
    <s v="Gaming Laptop"/>
    <n v="1"/>
    <n v="65611.710000000006"/>
    <n v="0.25"/>
    <n v="3119.53"/>
  </r>
  <r>
    <s v="ORD-01226"/>
    <s v="2025-06-10"/>
    <x v="3"/>
    <x v="1"/>
    <s v="CUST-0370"/>
    <s v="Amit Das"/>
    <x v="3"/>
    <s v="Delhi"/>
    <s v="New Delhi"/>
    <x v="0"/>
    <s v="Table"/>
    <s v="Study Table"/>
    <n v="1"/>
    <n v="7781.12"/>
    <n v="0"/>
    <n v="1592.23"/>
  </r>
  <r>
    <s v="ORD-01227"/>
    <s v="2025-03-10"/>
    <x v="21"/>
    <x v="1"/>
    <s v="CUST-0180"/>
    <s v="Priya Mehta"/>
    <x v="2"/>
    <s v="Maharashtra"/>
    <s v="Mumbai"/>
    <x v="1"/>
    <s v="Appliances"/>
    <s v="Electric Kettle"/>
    <n v="8"/>
    <n v="14141.34"/>
    <n v="0"/>
    <n v="2601.98"/>
  </r>
  <r>
    <s v="ORD-01228"/>
    <s v="2024-03-23"/>
    <x v="19"/>
    <x v="0"/>
    <s v="CUST-0435"/>
    <s v="Simran Kumar"/>
    <x v="1"/>
    <s v="Bihar"/>
    <s v="Gaya"/>
    <x v="3"/>
    <s v="Laptop"/>
    <s v="Gaming Laptop"/>
    <n v="3"/>
    <n v="231153.35"/>
    <n v="0.1"/>
    <n v="21157.82"/>
  </r>
  <r>
    <s v="ORD-01229"/>
    <s v="2023-10-20"/>
    <x v="24"/>
    <x v="2"/>
    <s v="CUST-0199"/>
    <s v="Neha Mehta"/>
    <x v="0"/>
    <s v="Telangana"/>
    <s v="Warangal"/>
    <x v="3"/>
    <s v="Mobile"/>
    <s v="Smartphone A"/>
    <n v="5"/>
    <n v="72712.94"/>
    <n v="0.15"/>
    <n v="5096.21"/>
  </r>
  <r>
    <s v="ORD-01230"/>
    <s v="2024-12-02"/>
    <x v="6"/>
    <x v="0"/>
    <s v="CUST-0105"/>
    <s v="Amit Gupta"/>
    <x v="1"/>
    <s v="Jharkhand"/>
    <s v="Ranchi"/>
    <x v="0"/>
    <s v="Table"/>
    <s v="Study Table"/>
    <n v="4"/>
    <n v="30435.41"/>
    <n v="0"/>
    <n v="5348.03"/>
  </r>
  <r>
    <s v="ORD-01231"/>
    <s v="2025-01-28"/>
    <x v="29"/>
    <x v="1"/>
    <s v="CUST-0732"/>
    <s v="Kavya Mehta"/>
    <x v="2"/>
    <s v="Maharashtra"/>
    <s v="Nagpur"/>
    <x v="3"/>
    <s v="Accessories"/>
    <s v="Bluetooth Speaker"/>
    <n v="2"/>
    <n v="5139.41"/>
    <n v="0.25"/>
    <n v="447.43"/>
  </r>
  <r>
    <s v="ORD-01232"/>
    <s v="2025-07-16"/>
    <x v="8"/>
    <x v="1"/>
    <s v="CUST-0620"/>
    <s v="Riya Verma"/>
    <x v="1"/>
    <s v="Jharkhand"/>
    <s v="Ranchi"/>
    <x v="1"/>
    <s v="Decor"/>
    <s v="Photo Frame"/>
    <n v="7"/>
    <n v="4317.82"/>
    <n v="0.25"/>
    <n v="1125.1199999999999"/>
  </r>
  <r>
    <s v="ORD-01233"/>
    <s v="2025-07-23"/>
    <x v="8"/>
    <x v="1"/>
    <s v="CUST-0513"/>
    <s v="Nikita Das"/>
    <x v="3"/>
    <s v="Punjab"/>
    <s v="Ludhiana"/>
    <x v="2"/>
    <s v="Footwear"/>
    <s v="Casual Shoes"/>
    <n v="4"/>
    <n v="11010"/>
    <n v="0"/>
    <n v="2389.4"/>
  </r>
  <r>
    <s v="ORD-01234"/>
    <s v="2024-09-26"/>
    <x v="13"/>
    <x v="0"/>
    <s v="CUST-0574"/>
    <s v="Neha Singh"/>
    <x v="0"/>
    <s v="Tamil Nadu"/>
    <s v="Chennai"/>
    <x v="3"/>
    <s v="Mobile"/>
    <s v="Smartphone A"/>
    <n v="5"/>
    <n v="65078.720000000001"/>
    <n v="0.25"/>
    <n v="-1239.04"/>
  </r>
  <r>
    <s v="ORD-01235"/>
    <s v="2023-04-23"/>
    <x v="12"/>
    <x v="2"/>
    <s v="CUST-0453"/>
    <s v="Simran Yadav"/>
    <x v="2"/>
    <s v="Maharashtra"/>
    <s v="Nagpur"/>
    <x v="1"/>
    <s v="Appliances"/>
    <s v="Air Fryer"/>
    <n v="2"/>
    <n v="14779.86"/>
    <n v="0.1"/>
    <n v="1287.06"/>
  </r>
  <r>
    <s v="ORD-01236"/>
    <s v="2023-12-23"/>
    <x v="18"/>
    <x v="2"/>
    <s v="CUST-0250"/>
    <s v="Shreya Jain"/>
    <x v="0"/>
    <s v="Telangana"/>
    <s v="Nizamabad"/>
    <x v="0"/>
    <s v="Storage"/>
    <s v="Cabinet"/>
    <n v="4"/>
    <n v="42511.21"/>
    <n v="0.05"/>
    <n v="7252.52"/>
  </r>
  <r>
    <s v="ORD-01237"/>
    <s v="2025-12-01"/>
    <x v="26"/>
    <x v="1"/>
    <s v="CUST-0031"/>
    <s v="Amit Verma"/>
    <x v="0"/>
    <s v="Karnataka"/>
    <s v="Mysuru"/>
    <x v="3"/>
    <s v="Laptop"/>
    <s v="Laptop Air"/>
    <n v="2"/>
    <n v="108183.38"/>
    <n v="0"/>
    <n v="16013.78"/>
  </r>
  <r>
    <s v="ORD-01238"/>
    <s v="2023-10-29"/>
    <x v="24"/>
    <x v="2"/>
    <s v="CUST-0417"/>
    <s v="Kavya Jain"/>
    <x v="2"/>
    <s v="Rajasthan"/>
    <s v="Jodhpur"/>
    <x v="0"/>
    <s v="Table"/>
    <s v="Coffee Table"/>
    <n v="5"/>
    <n v="30850.799999999999"/>
    <n v="0"/>
    <n v="5116.9799999999996"/>
  </r>
  <r>
    <s v="ORD-01239"/>
    <s v="2023-05-30"/>
    <x v="20"/>
    <x v="2"/>
    <s v="CUST-0769"/>
    <s v="Nikita Jain"/>
    <x v="0"/>
    <s v="Karnataka"/>
    <s v="Mangaluru"/>
    <x v="1"/>
    <s v="Cookware"/>
    <s v="Cookware Set"/>
    <n v="3"/>
    <n v="13081.89"/>
    <n v="0.25"/>
    <n v="1653.97"/>
  </r>
  <r>
    <s v="ORD-01240"/>
    <s v="2023-09-04"/>
    <x v="35"/>
    <x v="2"/>
    <s v="CUST-0642"/>
    <s v="Nikita Jain"/>
    <x v="1"/>
    <s v="Jharkhand"/>
    <s v="Ranchi"/>
    <x v="1"/>
    <s v="Decor"/>
    <s v="Wall Clock"/>
    <n v="4"/>
    <n v="5251.1"/>
    <n v="0.15"/>
    <n v="1282.82"/>
  </r>
  <r>
    <s v="ORD-01241"/>
    <s v="2023-03-25"/>
    <x v="11"/>
    <x v="2"/>
    <s v="CUST-0057"/>
    <s v="Nikita Verma"/>
    <x v="3"/>
    <s v="Haryana"/>
    <s v="Faridabad"/>
    <x v="0"/>
    <s v="Chair"/>
    <s v="Office Chair"/>
    <n v="7"/>
    <n v="38252.18"/>
    <n v="0.15"/>
    <n v="3818.22"/>
  </r>
  <r>
    <s v="ORD-01242"/>
    <s v="2023-08-28"/>
    <x v="27"/>
    <x v="2"/>
    <s v="CUST-0068"/>
    <s v="Ananya Das"/>
    <x v="2"/>
    <s v="Gujarat"/>
    <s v="Ahmedabad"/>
    <x v="3"/>
    <s v="Accessories"/>
    <s v="Wireless Earbuds"/>
    <n v="6"/>
    <n v="11778.18"/>
    <n v="0.25"/>
    <n v="771.94"/>
  </r>
  <r>
    <s v="ORD-01243"/>
    <s v="2025-02-07"/>
    <x v="14"/>
    <x v="1"/>
    <s v="CUST-0182"/>
    <s v="Vivaan Verma"/>
    <x v="3"/>
    <s v="Punjab"/>
    <s v="Ludhiana"/>
    <x v="2"/>
    <s v="Footwear"/>
    <s v="Sandals"/>
    <n v="2"/>
    <n v="2457.06"/>
    <n v="0.25"/>
    <n v="366.75"/>
  </r>
  <r>
    <s v="ORD-01244"/>
    <s v="2025-12-04"/>
    <x v="26"/>
    <x v="1"/>
    <s v="CUST-0508"/>
    <s v="Riya Patel"/>
    <x v="0"/>
    <s v="Kerala"/>
    <s v="Kozhikode"/>
    <x v="1"/>
    <s v="Decor"/>
    <s v="Wall Clock"/>
    <n v="1"/>
    <n v="1184.2"/>
    <n v="0.2"/>
    <n v="224.82"/>
  </r>
  <r>
    <s v="ORD-01245"/>
    <s v="2025-06-21"/>
    <x v="3"/>
    <x v="1"/>
    <s v="CUST-0134"/>
    <s v="Riya Gupta"/>
    <x v="2"/>
    <s v="Rajasthan"/>
    <s v="Udaipur"/>
    <x v="0"/>
    <s v="Chair"/>
    <s v="Executive Chair"/>
    <n v="8"/>
    <n v="98169.8"/>
    <n v="0"/>
    <n v="21215.71"/>
  </r>
  <r>
    <s v="ORD-01246"/>
    <s v="2023-10-08"/>
    <x v="24"/>
    <x v="2"/>
    <s v="CUST-0617"/>
    <s v="Neha Sharma"/>
    <x v="1"/>
    <s v="West Bengal"/>
    <s v="Durgapur"/>
    <x v="3"/>
    <s v="Accessories"/>
    <s v="Bluetooth Speaker"/>
    <n v="8"/>
    <n v="26266.19"/>
    <n v="0.1"/>
    <n v="3611.51"/>
  </r>
  <r>
    <s v="ORD-01247"/>
    <s v="2023-05-17"/>
    <x v="20"/>
    <x v="2"/>
    <s v="CUST-0322"/>
    <s v="Neha Kumar"/>
    <x v="1"/>
    <s v="West Bengal"/>
    <s v="Siliguri"/>
    <x v="2"/>
    <s v="Men"/>
    <s v="Men's T-Shirt"/>
    <n v="4"/>
    <n v="4777.8599999999997"/>
    <n v="0"/>
    <n v="1549.4"/>
  </r>
  <r>
    <s v="ORD-01248"/>
    <s v="2025-01-02"/>
    <x v="29"/>
    <x v="1"/>
    <s v="CUST-0169"/>
    <s v="Rohan Jain"/>
    <x v="0"/>
    <s v="Tamil Nadu"/>
    <s v="Coimbatore"/>
    <x v="1"/>
    <s v="Appliances"/>
    <s v="Air Fryer"/>
    <n v="2"/>
    <n v="13695.32"/>
    <n v="0.1"/>
    <n v="1493.91"/>
  </r>
  <r>
    <s v="ORD-01249"/>
    <s v="2023-07-28"/>
    <x v="25"/>
    <x v="2"/>
    <s v="CUST-0479"/>
    <s v="Ishita Singh"/>
    <x v="3"/>
    <s v="Haryana"/>
    <s v="Gurgaon"/>
    <x v="1"/>
    <s v="Appliances"/>
    <s v="Mixer Grinder"/>
    <n v="7"/>
    <n v="32524.28"/>
    <n v="0"/>
    <n v="5640.99"/>
  </r>
  <r>
    <s v="ORD-01250"/>
    <s v="2025-10-12"/>
    <x v="31"/>
    <x v="1"/>
    <s v="CUST-0744"/>
    <s v="Rohan Yadav"/>
    <x v="1"/>
    <s v="Odisha"/>
    <s v="Bhubaneswar"/>
    <x v="0"/>
    <s v="Chair"/>
    <s v="Study Chair"/>
    <n v="2"/>
    <n v="5625.31"/>
    <n v="0.2"/>
    <n v="604.07000000000005"/>
  </r>
  <r>
    <s v="ORD-01251"/>
    <s v="2023-12-12"/>
    <x v="18"/>
    <x v="2"/>
    <s v="CUST-0243"/>
    <s v="Kavya Mehta"/>
    <x v="1"/>
    <s v="West Bengal"/>
    <s v="Kolkata"/>
    <x v="1"/>
    <s v="Cookware"/>
    <s v="Pressure Cooker"/>
    <n v="1"/>
    <n v="2518.56"/>
    <n v="0.25"/>
    <n v="276.68"/>
  </r>
  <r>
    <s v="ORD-01252"/>
    <s v="2025-07-14"/>
    <x v="8"/>
    <x v="1"/>
    <s v="CUST-0526"/>
    <s v="Sneha Mehta"/>
    <x v="0"/>
    <s v="Telangana"/>
    <s v="Hyderabad"/>
    <x v="1"/>
    <s v="Cookware"/>
    <s v="Pressure Cooker"/>
    <n v="2"/>
    <n v="7283.53"/>
    <n v="0"/>
    <n v="1383.78"/>
  </r>
  <r>
    <s v="ORD-01253"/>
    <s v="2023-12-15"/>
    <x v="18"/>
    <x v="2"/>
    <s v="CUST-0199"/>
    <s v="Neha Mehta"/>
    <x v="0"/>
    <s v="Karnataka"/>
    <s v="Bengaluru"/>
    <x v="0"/>
    <s v="Storage"/>
    <s v="Bookshelf"/>
    <n v="8"/>
    <n v="54480.56"/>
    <n v="0.25"/>
    <n v="1743.52"/>
  </r>
  <r>
    <s v="ORD-01254"/>
    <s v="2024-06-18"/>
    <x v="10"/>
    <x v="0"/>
    <s v="CUST-0553"/>
    <s v="Riya Patel"/>
    <x v="2"/>
    <s v="Gujarat"/>
    <s v="Vadodara"/>
    <x v="2"/>
    <s v="Footwear"/>
    <s v="Casual Shoes"/>
    <n v="8"/>
    <n v="22977.65"/>
    <n v="0"/>
    <n v="5218.6400000000003"/>
  </r>
  <r>
    <s v="ORD-01255"/>
    <s v="2024-05-12"/>
    <x v="0"/>
    <x v="0"/>
    <s v="CUST-0505"/>
    <s v="Nikita Patel"/>
    <x v="3"/>
    <s v="Haryana"/>
    <s v="Panipat"/>
    <x v="2"/>
    <s v="Women"/>
    <s v="Women's Dress"/>
    <n v="6"/>
    <n v="16921.669999999998"/>
    <n v="0"/>
    <n v="6028.13"/>
  </r>
  <r>
    <s v="ORD-01256"/>
    <s v="2025-05-27"/>
    <x v="9"/>
    <x v="1"/>
    <s v="CUST-0799"/>
    <s v="Arjun Mehta"/>
    <x v="2"/>
    <s v="Maharashtra"/>
    <s v="Pune"/>
    <x v="1"/>
    <s v="Decor"/>
    <s v="Wall Clock"/>
    <n v="7"/>
    <n v="8220.08"/>
    <n v="0.25"/>
    <n v="1724.94"/>
  </r>
  <r>
    <s v="ORD-01257"/>
    <s v="2023-10-28"/>
    <x v="24"/>
    <x v="2"/>
    <s v="CUST-0336"/>
    <s v="Ananya Yadav"/>
    <x v="3"/>
    <s v="Punjab"/>
    <s v="Ludhiana"/>
    <x v="1"/>
    <s v="Decor"/>
    <s v="Wall Clock"/>
    <n v="2"/>
    <n v="2481.7600000000002"/>
    <n v="0.2"/>
    <n v="599.72"/>
  </r>
  <r>
    <s v="ORD-01258"/>
    <s v="2023-11-23"/>
    <x v="32"/>
    <x v="2"/>
    <s v="CUST-0075"/>
    <s v="Kabir Patel"/>
    <x v="3"/>
    <s v="Uttar Pradesh"/>
    <s v="Kanpur"/>
    <x v="2"/>
    <s v="Men"/>
    <s v="Men's Jeans"/>
    <n v="8"/>
    <n v="17928.68"/>
    <n v="0"/>
    <n v="5335.97"/>
  </r>
  <r>
    <s v="ORD-01259"/>
    <s v="2025-12-06"/>
    <x v="26"/>
    <x v="1"/>
    <s v="CUST-0548"/>
    <s v="Riya Gupta"/>
    <x v="0"/>
    <s v="Karnataka"/>
    <s v="Mangaluru"/>
    <x v="0"/>
    <s v="Table"/>
    <s v="Coffee Table"/>
    <n v="7"/>
    <n v="38763.760000000002"/>
    <n v="0.1"/>
    <n v="4187.7700000000004"/>
  </r>
  <r>
    <s v="ORD-01260"/>
    <s v="2024-07-03"/>
    <x v="4"/>
    <x v="0"/>
    <s v="CUST-0035"/>
    <s v="Neha Kumar"/>
    <x v="0"/>
    <s v="Kerala"/>
    <s v="Kozhikode"/>
    <x v="2"/>
    <s v="Footwear"/>
    <s v="Running Shoes"/>
    <n v="3"/>
    <n v="10911.79"/>
    <n v="0"/>
    <n v="2635.68"/>
  </r>
  <r>
    <s v="ORD-01261"/>
    <s v="2024-04-15"/>
    <x v="16"/>
    <x v="0"/>
    <s v="CUST-0645"/>
    <s v="Riya Mehta"/>
    <x v="2"/>
    <s v="Rajasthan"/>
    <s v="Jodhpur"/>
    <x v="2"/>
    <s v="Footwear"/>
    <s v="Running Shoes"/>
    <n v="5"/>
    <n v="14633.61"/>
    <n v="0.15"/>
    <n v="2469.94"/>
  </r>
  <r>
    <s v="ORD-01262"/>
    <s v="2023-05-16"/>
    <x v="20"/>
    <x v="2"/>
    <s v="CUST-0094"/>
    <s v="Shreya Jain"/>
    <x v="3"/>
    <s v="Punjab"/>
    <s v="Amritsar"/>
    <x v="1"/>
    <s v="Decor"/>
    <s v="Photo Frame"/>
    <n v="8"/>
    <n v="4920.5600000000004"/>
    <n v="0.25"/>
    <n v="1440.31"/>
  </r>
  <r>
    <s v="ORD-01263"/>
    <s v="2025-01-01"/>
    <x v="29"/>
    <x v="1"/>
    <s v="CUST-0631"/>
    <s v="Kabir Singh"/>
    <x v="0"/>
    <s v="Tamil Nadu"/>
    <s v="Madurai"/>
    <x v="1"/>
    <s v="Cookware"/>
    <s v="Non-Stick Pan"/>
    <n v="8"/>
    <n v="17669.12"/>
    <n v="0"/>
    <n v="3643.68"/>
  </r>
  <r>
    <s v="ORD-01264"/>
    <s v="2025-07-14"/>
    <x v="8"/>
    <x v="1"/>
    <s v="CUST-0639"/>
    <s v="Vivaan Singh"/>
    <x v="1"/>
    <s v="Odisha"/>
    <s v="Bhubaneswar"/>
    <x v="3"/>
    <s v="Accessories"/>
    <s v="Smart Watch"/>
    <n v="8"/>
    <n v="36397.550000000003"/>
    <n v="0.1"/>
    <n v="5333.01"/>
  </r>
  <r>
    <s v="ORD-01265"/>
    <s v="2025-06-12"/>
    <x v="3"/>
    <x v="1"/>
    <s v="CUST-0326"/>
    <s v="Aditi Singh"/>
    <x v="2"/>
    <s v="Gujarat"/>
    <s v="Ahmedabad"/>
    <x v="2"/>
    <s v="Footwear"/>
    <s v="Sandals"/>
    <n v="4"/>
    <n v="6044.65"/>
    <n v="0.1"/>
    <n v="1202.99"/>
  </r>
  <r>
    <s v="ORD-01266"/>
    <s v="2025-12-09"/>
    <x v="26"/>
    <x v="1"/>
    <s v="CUST-0370"/>
    <s v="Amit Das"/>
    <x v="3"/>
    <s v="Uttar Pradesh"/>
    <s v="Kanpur"/>
    <x v="0"/>
    <s v="Storage"/>
    <s v="Cabinet"/>
    <n v="4"/>
    <n v="39926.83"/>
    <n v="0.05"/>
    <n v="6587.57"/>
  </r>
  <r>
    <s v="ORD-01267"/>
    <s v="2025-03-10"/>
    <x v="21"/>
    <x v="1"/>
    <s v="CUST-0798"/>
    <s v="Aditya Patel"/>
    <x v="2"/>
    <s v="Rajasthan"/>
    <s v="Jodhpur"/>
    <x v="1"/>
    <s v="Decor"/>
    <s v="Wall Clock"/>
    <n v="1"/>
    <n v="1154.98"/>
    <n v="0.2"/>
    <n v="265.11"/>
  </r>
  <r>
    <s v="ORD-01268"/>
    <s v="2024-12-02"/>
    <x v="6"/>
    <x v="0"/>
    <s v="CUST-0627"/>
    <s v="Simran Kumar"/>
    <x v="1"/>
    <s v="Bihar"/>
    <s v="Gaya"/>
    <x v="0"/>
    <s v="Storage"/>
    <s v="Wardrobe"/>
    <n v="8"/>
    <n v="148015.24"/>
    <n v="0.15"/>
    <n v="17987.900000000001"/>
  </r>
  <r>
    <s v="ORD-01269"/>
    <s v="2024-08-25"/>
    <x v="15"/>
    <x v="0"/>
    <s v="CUST-0200"/>
    <s v="Pooja Yadav"/>
    <x v="0"/>
    <s v="Tamil Nadu"/>
    <s v="Madurai"/>
    <x v="0"/>
    <s v="Storage"/>
    <s v="Cabinet"/>
    <n v="5"/>
    <n v="40801.96"/>
    <n v="0.25"/>
    <n v="2227.33"/>
  </r>
  <r>
    <s v="ORD-01270"/>
    <s v="2023-07-31"/>
    <x v="25"/>
    <x v="2"/>
    <s v="CUST-0495"/>
    <s v="Kavya Kumar"/>
    <x v="1"/>
    <s v="Odisha"/>
    <s v="Bhubaneswar"/>
    <x v="2"/>
    <s v="Men"/>
    <s v="Men's Jacket"/>
    <n v="6"/>
    <n v="27089.21"/>
    <n v="0"/>
    <n v="8327.3700000000008"/>
  </r>
  <r>
    <s v="ORD-01271"/>
    <s v="2023-12-31"/>
    <x v="18"/>
    <x v="2"/>
    <s v="CUST-0703"/>
    <s v="Aditya Mehta"/>
    <x v="1"/>
    <s v="Odisha"/>
    <s v="Bhubaneswar"/>
    <x v="0"/>
    <s v="Table"/>
    <s v="Coffee Table"/>
    <n v="4"/>
    <n v="18350.28"/>
    <n v="0.25"/>
    <n v="1371.63"/>
  </r>
  <r>
    <s v="ORD-01272"/>
    <s v="2025-01-27"/>
    <x v="29"/>
    <x v="1"/>
    <s v="CUST-0270"/>
    <s v="Riya Singh"/>
    <x v="3"/>
    <s v="Haryana"/>
    <s v="Panipat"/>
    <x v="3"/>
    <s v="Accessories"/>
    <s v="Smart Watch"/>
    <n v="7"/>
    <n v="32803.800000000003"/>
    <n v="0.05"/>
    <n v="5187.55"/>
  </r>
  <r>
    <s v="ORD-01273"/>
    <s v="2025-03-02"/>
    <x v="21"/>
    <x v="1"/>
    <s v="CUST-0639"/>
    <s v="Vivaan Singh"/>
    <x v="1"/>
    <s v="West Bengal"/>
    <s v="Durgapur"/>
    <x v="2"/>
    <s v="Women"/>
    <s v="Women's Jacket"/>
    <n v="5"/>
    <n v="18303.2"/>
    <n v="0.25"/>
    <n v="3637.65"/>
  </r>
  <r>
    <s v="ORD-01274"/>
    <s v="2023-09-03"/>
    <x v="35"/>
    <x v="2"/>
    <s v="CUST-0039"/>
    <s v="Rohan Jain"/>
    <x v="3"/>
    <s v="Delhi"/>
    <s v="Dwarka"/>
    <x v="1"/>
    <s v="Appliances"/>
    <s v="Mixer Grinder"/>
    <n v="4"/>
    <n v="15809.53"/>
    <n v="0.15"/>
    <n v="1834.17"/>
  </r>
  <r>
    <s v="ORD-01275"/>
    <s v="2023-06-26"/>
    <x v="33"/>
    <x v="2"/>
    <s v="CUST-0222"/>
    <s v="Arjun Yadav"/>
    <x v="1"/>
    <s v="Jharkhand"/>
    <s v="Ranchi"/>
    <x v="2"/>
    <s v="Men"/>
    <s v="Men's Jeans"/>
    <n v="5"/>
    <n v="9511.4500000000007"/>
    <n v="0.1"/>
    <n v="2342.69"/>
  </r>
  <r>
    <s v="ORD-01276"/>
    <s v="2023-12-22"/>
    <x v="18"/>
    <x v="2"/>
    <s v="CUST-0017"/>
    <s v="Kabir Kumar"/>
    <x v="1"/>
    <s v="Jharkhand"/>
    <s v="Ranchi"/>
    <x v="1"/>
    <s v="Decor"/>
    <s v="Photo Frame"/>
    <n v="2"/>
    <n v="1647.81"/>
    <n v="0"/>
    <n v="555.66"/>
  </r>
  <r>
    <s v="ORD-01277"/>
    <s v="2024-06-28"/>
    <x v="10"/>
    <x v="0"/>
    <s v="CUST-0713"/>
    <s v="Priya Jain"/>
    <x v="0"/>
    <s v="Karnataka"/>
    <s v="Mysuru"/>
    <x v="3"/>
    <s v="Mobile"/>
    <s v="Smartphone B"/>
    <n v="3"/>
    <n v="66709.789999999994"/>
    <n v="0.1"/>
    <n v="8349.39"/>
  </r>
  <r>
    <s v="ORD-01278"/>
    <s v="2025-12-08"/>
    <x v="26"/>
    <x v="1"/>
    <s v="CUST-0786"/>
    <s v="Vivaan Jain"/>
    <x v="2"/>
    <s v="Maharashtra"/>
    <s v="Nagpur"/>
    <x v="0"/>
    <s v="Table"/>
    <s v="Study Table"/>
    <n v="5"/>
    <n v="34306.080000000002"/>
    <n v="0.05"/>
    <n v="5539.27"/>
  </r>
  <r>
    <s v="ORD-01279"/>
    <s v="2024-12-14"/>
    <x v="6"/>
    <x v="0"/>
    <s v="CUST-0426"/>
    <s v="Rohan Mehta"/>
    <x v="2"/>
    <s v="Gujarat"/>
    <s v="Ahmedabad"/>
    <x v="2"/>
    <s v="Footwear"/>
    <s v="Casual Shoes"/>
    <n v="7"/>
    <n v="20492.87"/>
    <n v="0"/>
    <n v="5000.49"/>
  </r>
  <r>
    <s v="ORD-01280"/>
    <s v="2025-07-10"/>
    <x v="8"/>
    <x v="1"/>
    <s v="CUST-0555"/>
    <s v="Pooja Gupta"/>
    <x v="2"/>
    <s v="Rajasthan"/>
    <s v="Udaipur"/>
    <x v="0"/>
    <s v="Chair"/>
    <s v="Study Chair"/>
    <n v="6"/>
    <n v="17559.55"/>
    <n v="0.15"/>
    <n v="1780.05"/>
  </r>
  <r>
    <s v="ORD-01281"/>
    <s v="2024-11-26"/>
    <x v="1"/>
    <x v="0"/>
    <s v="CUST-0710"/>
    <s v="Vivaan Singh"/>
    <x v="2"/>
    <s v="Rajasthan"/>
    <s v="Udaipur"/>
    <x v="2"/>
    <s v="Men"/>
    <s v="Men's Jacket"/>
    <n v="3"/>
    <n v="13412.39"/>
    <n v="0.05"/>
    <n v="3656.29"/>
  </r>
  <r>
    <s v="ORD-01282"/>
    <s v="2025-05-26"/>
    <x v="9"/>
    <x v="1"/>
    <s v="CUST-0238"/>
    <s v="Ananya Mehta"/>
    <x v="1"/>
    <s v="West Bengal"/>
    <s v="Kolkata"/>
    <x v="3"/>
    <s v="Mobile"/>
    <s v="Smartphone A"/>
    <n v="3"/>
    <n v="39717.71"/>
    <n v="0.25"/>
    <n v="548.82000000000005"/>
  </r>
  <r>
    <s v="ORD-01283"/>
    <s v="2023-05-29"/>
    <x v="20"/>
    <x v="2"/>
    <s v="CUST-0209"/>
    <s v="Amit Kumar"/>
    <x v="0"/>
    <s v="Tamil Nadu"/>
    <s v="Madurai"/>
    <x v="3"/>
    <s v="Laptop"/>
    <s v="Laptop Air"/>
    <n v="2"/>
    <n v="98857.919999999998"/>
    <n v="0"/>
    <n v="13446.03"/>
  </r>
  <r>
    <s v="ORD-01284"/>
    <s v="2025-05-21"/>
    <x v="9"/>
    <x v="1"/>
    <s v="CUST-0512"/>
    <s v="Vivaan Patel"/>
    <x v="0"/>
    <s v="Karnataka"/>
    <s v="Mysuru"/>
    <x v="2"/>
    <s v="Women"/>
    <s v="Women's Jacket"/>
    <n v="7"/>
    <n v="31772.27"/>
    <n v="0.1"/>
    <n v="6507.32"/>
  </r>
  <r>
    <s v="ORD-01285"/>
    <s v="2024-03-30"/>
    <x v="19"/>
    <x v="0"/>
    <s v="CUST-0757"/>
    <s v="Neha Singh"/>
    <x v="2"/>
    <s v="Goa"/>
    <s v="Mapusa"/>
    <x v="1"/>
    <s v="Decor"/>
    <s v="Table Lamp"/>
    <n v="7"/>
    <n v="17932.080000000002"/>
    <n v="0"/>
    <n v="5176.67"/>
  </r>
  <r>
    <s v="ORD-01286"/>
    <s v="2023-12-10"/>
    <x v="18"/>
    <x v="2"/>
    <s v="CUST-0195"/>
    <s v="Vivaan Gupta"/>
    <x v="1"/>
    <s v="Bihar"/>
    <s v="Patna"/>
    <x v="3"/>
    <s v="Accessories"/>
    <s v="Wireless Earbuds"/>
    <n v="3"/>
    <n v="6026.02"/>
    <n v="0.2"/>
    <n v="660.78"/>
  </r>
  <r>
    <s v="ORD-01287"/>
    <s v="2023-05-09"/>
    <x v="20"/>
    <x v="2"/>
    <s v="CUST-0093"/>
    <s v="Neha Jain"/>
    <x v="0"/>
    <s v="Tamil Nadu"/>
    <s v="Madurai"/>
    <x v="0"/>
    <s v="Storage"/>
    <s v="Bookshelf"/>
    <n v="5"/>
    <n v="36691.71"/>
    <n v="0.15"/>
    <n v="3965.57"/>
  </r>
  <r>
    <s v="ORD-01288"/>
    <s v="2025-11-30"/>
    <x v="5"/>
    <x v="1"/>
    <s v="CUST-0532"/>
    <s v="Aditya Das"/>
    <x v="0"/>
    <s v="Kerala"/>
    <s v="Thiruvananthapuram"/>
    <x v="1"/>
    <s v="Appliances"/>
    <s v="Mixer Grinder"/>
    <n v="8"/>
    <n v="32572.85"/>
    <n v="0.05"/>
    <n v="5318.11"/>
  </r>
  <r>
    <s v="ORD-01289"/>
    <s v="2023-06-28"/>
    <x v="33"/>
    <x v="2"/>
    <s v="CUST-0496"/>
    <s v="Aditi Mehta"/>
    <x v="2"/>
    <s v="Gujarat"/>
    <s v="Ahmedabad"/>
    <x v="2"/>
    <s v="Women"/>
    <s v="Women's Top"/>
    <n v="6"/>
    <n v="8761.0400000000009"/>
    <n v="0.05"/>
    <n v="2517.88"/>
  </r>
  <r>
    <s v="ORD-01290"/>
    <s v="2023-10-05"/>
    <x v="24"/>
    <x v="2"/>
    <s v="CUST-0392"/>
    <s v="Arjun Kumar"/>
    <x v="2"/>
    <s v="Gujarat"/>
    <s v="Vadodara"/>
    <x v="3"/>
    <s v="Laptop"/>
    <s v="Laptop Pro"/>
    <n v="2"/>
    <n v="113999.18"/>
    <n v="0.15"/>
    <n v="10900.59"/>
  </r>
  <r>
    <s v="ORD-01291"/>
    <s v="2024-05-08"/>
    <x v="0"/>
    <x v="0"/>
    <s v="CUST-0204"/>
    <s v="Rohan Patel"/>
    <x v="3"/>
    <s v="Uttar Pradesh"/>
    <s v="Noida"/>
    <x v="0"/>
    <s v="Storage"/>
    <s v="Wardrobe"/>
    <n v="2"/>
    <n v="35090.080000000002"/>
    <n v="0.2"/>
    <n v="3820.22"/>
  </r>
  <r>
    <s v="ORD-01292"/>
    <s v="2025-06-26"/>
    <x v="3"/>
    <x v="1"/>
    <s v="CUST-0422"/>
    <s v="Aditi Verma"/>
    <x v="0"/>
    <s v="Tamil Nadu"/>
    <s v="Chennai"/>
    <x v="2"/>
    <s v="Men"/>
    <s v="Men's T-Shirt"/>
    <n v="3"/>
    <n v="3199.29"/>
    <n v="0.15"/>
    <n v="777.98"/>
  </r>
  <r>
    <s v="ORD-01293"/>
    <s v="2023-12-17"/>
    <x v="18"/>
    <x v="2"/>
    <s v="CUST-0669"/>
    <s v="Arjun Patel"/>
    <x v="3"/>
    <s v="Uttar Pradesh"/>
    <s v="Lucknow"/>
    <x v="3"/>
    <s v="Accessories"/>
    <s v="Bluetooth Speaker"/>
    <n v="4"/>
    <n v="11960.28"/>
    <n v="0.15"/>
    <n v="1655.57"/>
  </r>
  <r>
    <s v="ORD-01294"/>
    <s v="2025-01-14"/>
    <x v="29"/>
    <x v="1"/>
    <s v="CUST-0505"/>
    <s v="Nikita Patel"/>
    <x v="0"/>
    <s v="Tamil Nadu"/>
    <s v="Coimbatore"/>
    <x v="2"/>
    <s v="Women"/>
    <s v="Women's Top"/>
    <n v="2"/>
    <n v="2760.69"/>
    <n v="0.1"/>
    <n v="742.56"/>
  </r>
  <r>
    <s v="ORD-01295"/>
    <s v="2024-03-24"/>
    <x v="19"/>
    <x v="0"/>
    <s v="CUST-0511"/>
    <s v="Amit Das"/>
    <x v="0"/>
    <s v="Kerala"/>
    <s v="Thiruvananthapuram"/>
    <x v="0"/>
    <s v="Chair"/>
    <s v="Executive Chair"/>
    <n v="6"/>
    <n v="70899.56"/>
    <n v="0.05"/>
    <n v="15151.5"/>
  </r>
  <r>
    <s v="ORD-01296"/>
    <s v="2023-08-27"/>
    <x v="27"/>
    <x v="2"/>
    <s v="CUST-0611"/>
    <s v="Pooja Gupta"/>
    <x v="0"/>
    <s v="Kerala"/>
    <s v="Kozhikode"/>
    <x v="1"/>
    <s v="Appliances"/>
    <s v="Mixer Grinder"/>
    <n v="3"/>
    <n v="11627.41"/>
    <n v="0.1"/>
    <n v="1686.39"/>
  </r>
  <r>
    <s v="ORD-01297"/>
    <s v="2025-08-17"/>
    <x v="22"/>
    <x v="1"/>
    <s v="CUST-0134"/>
    <s v="Riya Gupta"/>
    <x v="2"/>
    <s v="Maharashtra"/>
    <s v="Mumbai"/>
    <x v="1"/>
    <s v="Decor"/>
    <s v="Table Lamp"/>
    <n v="3"/>
    <n v="6662.66"/>
    <n v="0.15"/>
    <n v="1175.4100000000001"/>
  </r>
  <r>
    <s v="ORD-01298"/>
    <s v="2023-11-02"/>
    <x v="32"/>
    <x v="2"/>
    <s v="CUST-0780"/>
    <s v="Riya Yadav"/>
    <x v="3"/>
    <s v="Delhi"/>
    <s v="New Delhi"/>
    <x v="2"/>
    <s v="Women"/>
    <s v="Women's Jacket"/>
    <n v="1"/>
    <n v="4117.59"/>
    <n v="0.15"/>
    <n v="861.66"/>
  </r>
  <r>
    <s v="ORD-01299"/>
    <s v="2025-09-28"/>
    <x v="2"/>
    <x v="1"/>
    <s v="CUST-0404"/>
    <s v="Sneha Singh"/>
    <x v="2"/>
    <s v="Goa"/>
    <s v="Margao"/>
    <x v="0"/>
    <s v="Storage"/>
    <s v="Cabinet"/>
    <n v="6"/>
    <n v="52875.69"/>
    <n v="0.2"/>
    <n v="7346.78"/>
  </r>
  <r>
    <s v="ORD-01300"/>
    <s v="2023-05-05"/>
    <x v="20"/>
    <x v="2"/>
    <s v="CUST-0329"/>
    <s v="Simran Kumar"/>
    <x v="3"/>
    <s v="Haryana"/>
    <s v="Gurgaon"/>
    <x v="2"/>
    <s v="Women"/>
    <s v="Women's Dress"/>
    <n v="7"/>
    <n v="15024.59"/>
    <n v="0.2"/>
    <n v="3884.71"/>
  </r>
  <r>
    <s v="ORD-01301"/>
    <s v="2023-08-13"/>
    <x v="27"/>
    <x v="2"/>
    <s v="CUST-0748"/>
    <s v="Pooja Yadav"/>
    <x v="2"/>
    <s v="Maharashtra"/>
    <s v="Pune"/>
    <x v="0"/>
    <s v="Chair"/>
    <s v="Executive Chair"/>
    <n v="2"/>
    <n v="24669.47"/>
    <n v="0"/>
    <n v="5066.3500000000004"/>
  </r>
  <r>
    <s v="ORD-01302"/>
    <s v="2024-12-14"/>
    <x v="6"/>
    <x v="0"/>
    <s v="CUST-0426"/>
    <s v="Rohan Mehta"/>
    <x v="3"/>
    <s v="Delhi"/>
    <s v="Dwarka"/>
    <x v="0"/>
    <s v="Table"/>
    <s v="Office Desk"/>
    <n v="4"/>
    <n v="60672.480000000003"/>
    <n v="0"/>
    <n v="11479.62"/>
  </r>
  <r>
    <s v="ORD-01303"/>
    <s v="2025-08-20"/>
    <x v="22"/>
    <x v="1"/>
    <s v="CUST-0119"/>
    <s v="Rahul Mehta"/>
    <x v="3"/>
    <s v="Haryana"/>
    <s v="Panipat"/>
    <x v="1"/>
    <s v="Appliances"/>
    <s v="Electric Kettle"/>
    <n v="2"/>
    <n v="3563.22"/>
    <n v="0"/>
    <n v="745.68"/>
  </r>
  <r>
    <s v="ORD-01304"/>
    <s v="2024-02-29"/>
    <x v="23"/>
    <x v="0"/>
    <s v="CUST-0119"/>
    <s v="Rahul Mehta"/>
    <x v="0"/>
    <s v="Karnataka"/>
    <s v="Mangaluru"/>
    <x v="1"/>
    <s v="Cookware"/>
    <s v="Non-Stick Pan"/>
    <n v="3"/>
    <n v="6346.01"/>
    <n v="0"/>
    <n v="1444.55"/>
  </r>
  <r>
    <s v="ORD-01305"/>
    <s v="2023-08-19"/>
    <x v="27"/>
    <x v="2"/>
    <s v="CUST-0678"/>
    <s v="Simran Mehta"/>
    <x v="2"/>
    <s v="Goa"/>
    <s v="Panaji"/>
    <x v="0"/>
    <s v="Chair"/>
    <s v="Office Chair"/>
    <n v="2"/>
    <n v="11294.95"/>
    <n v="0.15"/>
    <n v="1601.21"/>
  </r>
  <r>
    <s v="ORD-01306"/>
    <s v="2025-12-19"/>
    <x v="26"/>
    <x v="1"/>
    <s v="CUST-0184"/>
    <s v="Vivaan Sharma"/>
    <x v="2"/>
    <s v="Gujarat"/>
    <s v="Ahmedabad"/>
    <x v="0"/>
    <s v="Chair"/>
    <s v="Study Chair"/>
    <n v="4"/>
    <n v="12449.16"/>
    <n v="0.1"/>
    <n v="1648.15"/>
  </r>
  <r>
    <s v="ORD-01307"/>
    <s v="2025-07-21"/>
    <x v="8"/>
    <x v="1"/>
    <s v="CUST-0538"/>
    <s v="Neha Patel"/>
    <x v="1"/>
    <s v="West Bengal"/>
    <s v="Kolkata"/>
    <x v="2"/>
    <s v="Men"/>
    <s v="Men's T-Shirt"/>
    <n v="2"/>
    <n v="2171.1799999999998"/>
    <n v="0.05"/>
    <n v="693.62"/>
  </r>
  <r>
    <s v="ORD-01308"/>
    <s v="2023-10-15"/>
    <x v="24"/>
    <x v="2"/>
    <s v="CUST-0718"/>
    <s v="Arjun Patel"/>
    <x v="1"/>
    <s v="West Bengal"/>
    <s v="Durgapur"/>
    <x v="2"/>
    <s v="Men"/>
    <s v="Men's T-Shirt"/>
    <n v="5"/>
    <n v="5199.5600000000004"/>
    <n v="0.1"/>
    <n v="1542.85"/>
  </r>
  <r>
    <s v="ORD-01309"/>
    <s v="2025-01-21"/>
    <x v="29"/>
    <x v="1"/>
    <s v="CUST-0795"/>
    <s v="Kavya Das"/>
    <x v="1"/>
    <s v="Odisha"/>
    <s v="Bhubaneswar"/>
    <x v="3"/>
    <s v="Mobile"/>
    <s v="Budget Phone"/>
    <n v="6"/>
    <n v="74010.38"/>
    <n v="0"/>
    <n v="9455.85"/>
  </r>
  <r>
    <s v="ORD-01310"/>
    <s v="2023-07-19"/>
    <x v="25"/>
    <x v="2"/>
    <s v="CUST-0781"/>
    <s v="Ishita Sharma"/>
    <x v="0"/>
    <s v="Kerala"/>
    <s v="Kochi"/>
    <x v="0"/>
    <s v="Table"/>
    <s v="Study Table"/>
    <n v="7"/>
    <n v="50122.85"/>
    <n v="0.05"/>
    <n v="8167.61"/>
  </r>
  <r>
    <s v="ORD-01311"/>
    <s v="2023-09-24"/>
    <x v="35"/>
    <x v="2"/>
    <s v="CUST-0371"/>
    <s v="Nikita Mehta"/>
    <x v="0"/>
    <s v="Karnataka"/>
    <s v="Mysuru"/>
    <x v="3"/>
    <s v="Accessories"/>
    <s v="Wireless Earbuds"/>
    <n v="1"/>
    <n v="2622.52"/>
    <n v="0"/>
    <n v="568.01"/>
  </r>
  <r>
    <s v="ORD-01312"/>
    <s v="2023-11-28"/>
    <x v="32"/>
    <x v="2"/>
    <s v="CUST-0088"/>
    <s v="Rohan Gupta"/>
    <x v="2"/>
    <s v="Gujarat"/>
    <s v="Vadodara"/>
    <x v="1"/>
    <s v="Cookware"/>
    <s v="Cookware Set"/>
    <n v="3"/>
    <n v="15482.72"/>
    <n v="0.15"/>
    <n v="2844.3"/>
  </r>
  <r>
    <s v="ORD-01313"/>
    <s v="2025-06-02"/>
    <x v="3"/>
    <x v="1"/>
    <s v="CUST-0268"/>
    <s v="Vivaan Mehta"/>
    <x v="2"/>
    <s v="Maharashtra"/>
    <s v="Pune"/>
    <x v="0"/>
    <s v="Chair"/>
    <s v="Office Chair"/>
    <n v="5"/>
    <n v="28039.64"/>
    <n v="0.15"/>
    <n v="2944.58"/>
  </r>
  <r>
    <s v="ORD-01314"/>
    <s v="2023-11-21"/>
    <x v="32"/>
    <x v="2"/>
    <s v="CUST-0509"/>
    <s v="Rahul Kumar"/>
    <x v="3"/>
    <s v="Haryana"/>
    <s v="Panipat"/>
    <x v="2"/>
    <s v="Men"/>
    <s v="Men's T-Shirt"/>
    <n v="1"/>
    <n v="1142.02"/>
    <n v="0"/>
    <n v="432.09"/>
  </r>
  <r>
    <s v="ORD-01315"/>
    <s v="2025-07-13"/>
    <x v="8"/>
    <x v="1"/>
    <s v="CUST-0258"/>
    <s v="Amit Jain"/>
    <x v="1"/>
    <s v="Odisha"/>
    <s v="Cuttack"/>
    <x v="3"/>
    <s v="Laptop"/>
    <s v="Laptop Air"/>
    <n v="6"/>
    <n v="290028.69"/>
    <n v="0.05"/>
    <n v="38105.279999999999"/>
  </r>
  <r>
    <s v="ORD-01316"/>
    <s v="2025-09-09"/>
    <x v="2"/>
    <x v="1"/>
    <s v="CUST-0527"/>
    <s v="Kavya Patel"/>
    <x v="3"/>
    <s v="Haryana"/>
    <s v="Faridabad"/>
    <x v="1"/>
    <s v="Cookware"/>
    <s v="Cookware Set"/>
    <n v="2"/>
    <n v="12065.93"/>
    <n v="0"/>
    <n v="3067.99"/>
  </r>
  <r>
    <s v="ORD-01317"/>
    <s v="2023-09-09"/>
    <x v="35"/>
    <x v="2"/>
    <s v="CUST-0166"/>
    <s v="Kabir Patel"/>
    <x v="3"/>
    <s v="Haryana"/>
    <s v="Gurgaon"/>
    <x v="1"/>
    <s v="Decor"/>
    <s v="Wall Clock"/>
    <n v="2"/>
    <n v="2672.63"/>
    <n v="0.1"/>
    <n v="599.78"/>
  </r>
  <r>
    <s v="ORD-01318"/>
    <s v="2025-05-17"/>
    <x v="9"/>
    <x v="1"/>
    <s v="CUST-0111"/>
    <s v="Rahul Verma"/>
    <x v="3"/>
    <s v="Delhi"/>
    <s v="Rohini"/>
    <x v="3"/>
    <s v="Accessories"/>
    <s v="Smart Watch"/>
    <n v="6"/>
    <n v="25939.99"/>
    <n v="0.1"/>
    <n v="3935.13"/>
  </r>
  <r>
    <s v="ORD-01319"/>
    <s v="2024-12-02"/>
    <x v="6"/>
    <x v="0"/>
    <s v="CUST-0341"/>
    <s v="Aditi Verma"/>
    <x v="3"/>
    <s v="Uttar Pradesh"/>
    <s v="Noida"/>
    <x v="0"/>
    <s v="Storage"/>
    <s v="Bookshelf"/>
    <n v="7"/>
    <n v="54441.45"/>
    <n v="0.1"/>
    <n v="8674.93"/>
  </r>
  <r>
    <s v="ORD-01320"/>
    <s v="2023-06-13"/>
    <x v="33"/>
    <x v="2"/>
    <s v="CUST-0018"/>
    <s v="Sneha Verma"/>
    <x v="3"/>
    <s v="Punjab"/>
    <s v="Amritsar"/>
    <x v="2"/>
    <s v="Women"/>
    <s v="Women's Top"/>
    <n v="4"/>
    <n v="4455.28"/>
    <n v="0.25"/>
    <n v="946.12"/>
  </r>
  <r>
    <s v="ORD-01321"/>
    <s v="2025-06-10"/>
    <x v="3"/>
    <x v="1"/>
    <s v="CUST-0006"/>
    <s v="Pooja Sharma"/>
    <x v="0"/>
    <s v="Telangana"/>
    <s v="Nizamabad"/>
    <x v="2"/>
    <s v="Women"/>
    <s v="Women's Top"/>
    <n v="7"/>
    <n v="8705.23"/>
    <n v="0.15"/>
    <n v="2097.35"/>
  </r>
  <r>
    <s v="ORD-01322"/>
    <s v="2024-11-14"/>
    <x v="1"/>
    <x v="0"/>
    <s v="CUST-0081"/>
    <s v="Ananya Kumar"/>
    <x v="0"/>
    <s v="Tamil Nadu"/>
    <s v="Madurai"/>
    <x v="1"/>
    <s v="Appliances"/>
    <s v="Air Fryer"/>
    <n v="5"/>
    <n v="29812.42"/>
    <n v="0.25"/>
    <n v="1845.26"/>
  </r>
  <r>
    <s v="ORD-01323"/>
    <s v="2024-12-24"/>
    <x v="6"/>
    <x v="0"/>
    <s v="CUST-0339"/>
    <s v="Simran Kumar"/>
    <x v="3"/>
    <s v="Haryana"/>
    <s v="Gurgaon"/>
    <x v="1"/>
    <s v="Appliances"/>
    <s v="Mixer Grinder"/>
    <n v="1"/>
    <n v="4233.53"/>
    <n v="0.05"/>
    <n v="647.59"/>
  </r>
  <r>
    <s v="ORD-01324"/>
    <s v="2023-02-21"/>
    <x v="7"/>
    <x v="2"/>
    <s v="CUST-0269"/>
    <s v="Amit Verma"/>
    <x v="3"/>
    <s v="Delhi"/>
    <s v="New Delhi"/>
    <x v="1"/>
    <s v="Decor"/>
    <s v="Table Lamp"/>
    <n v="8"/>
    <n v="20827.86"/>
    <n v="0"/>
    <n v="5903.6"/>
  </r>
  <r>
    <s v="ORD-01325"/>
    <s v="2024-04-28"/>
    <x v="16"/>
    <x v="0"/>
    <s v="CUST-0514"/>
    <s v="Kavya Singh"/>
    <x v="3"/>
    <s v="Punjab"/>
    <s v="Jalandhar"/>
    <x v="3"/>
    <s v="Laptop"/>
    <s v="Laptop Pro"/>
    <n v="2"/>
    <n v="127013.05"/>
    <n v="0.05"/>
    <n v="21635.279999999999"/>
  </r>
  <r>
    <s v="ORD-01326"/>
    <s v="2023-03-19"/>
    <x v="11"/>
    <x v="2"/>
    <s v="CUST-0425"/>
    <s v="Rohan Kumar"/>
    <x v="1"/>
    <s v="Odisha"/>
    <s v="Cuttack"/>
    <x v="1"/>
    <s v="Decor"/>
    <s v="Wall Clock"/>
    <n v="2"/>
    <n v="2988.97"/>
    <n v="0"/>
    <n v="828.59"/>
  </r>
  <r>
    <s v="ORD-01327"/>
    <s v="2025-02-21"/>
    <x v="14"/>
    <x v="1"/>
    <s v="CUST-0273"/>
    <s v="Sneha Jain"/>
    <x v="1"/>
    <s v="West Bengal"/>
    <s v="Siliguri"/>
    <x v="1"/>
    <s v="Appliances"/>
    <s v="Mixer Grinder"/>
    <n v="4"/>
    <n v="15854.38"/>
    <n v="0.1"/>
    <n v="2416.5300000000002"/>
  </r>
  <r>
    <s v="ORD-01328"/>
    <s v="2024-05-23"/>
    <x v="0"/>
    <x v="0"/>
    <s v="CUST-0016"/>
    <s v="Sneha Gupta"/>
    <x v="0"/>
    <s v="Tamil Nadu"/>
    <s v="Coimbatore"/>
    <x v="1"/>
    <s v="Appliances"/>
    <s v="Mixer Grinder"/>
    <n v="5"/>
    <n v="19255.93"/>
    <n v="0.15"/>
    <n v="2670.09"/>
  </r>
  <r>
    <s v="ORD-01329"/>
    <s v="2023-05-18"/>
    <x v="20"/>
    <x v="2"/>
    <s v="CUST-0176"/>
    <s v="Ishita Singh"/>
    <x v="1"/>
    <s v="Jharkhand"/>
    <s v="Ranchi"/>
    <x v="0"/>
    <s v="Chair"/>
    <s v="Office Chair"/>
    <n v="8"/>
    <n v="52080.97"/>
    <n v="0"/>
    <n v="10500.67"/>
  </r>
  <r>
    <s v="ORD-01330"/>
    <s v="2023-08-05"/>
    <x v="27"/>
    <x v="2"/>
    <s v="CUST-0559"/>
    <s v="Amit Das"/>
    <x v="3"/>
    <s v="Uttar Pradesh"/>
    <s v="Noida"/>
    <x v="0"/>
    <s v="Storage"/>
    <s v="Cabinet"/>
    <n v="1"/>
    <n v="9066.86"/>
    <n v="0.2"/>
    <n v="831.41"/>
  </r>
  <r>
    <s v="ORD-01331"/>
    <s v="2023-06-21"/>
    <x v="33"/>
    <x v="2"/>
    <s v="CUST-0641"/>
    <s v="Arjun Verma"/>
    <x v="0"/>
    <s v="Telangana"/>
    <s v="Nizamabad"/>
    <x v="1"/>
    <s v="Appliances"/>
    <s v="Mixer Grinder"/>
    <n v="2"/>
    <n v="8474.64"/>
    <n v="0.1"/>
    <n v="1073.78"/>
  </r>
  <r>
    <s v="ORD-01332"/>
    <s v="2024-08-16"/>
    <x v="15"/>
    <x v="0"/>
    <s v="CUST-0365"/>
    <s v="Priya Patel"/>
    <x v="3"/>
    <s v="Delhi"/>
    <s v="Rohini"/>
    <x v="1"/>
    <s v="Cookware"/>
    <s v="Non-Stick Pan"/>
    <n v="3"/>
    <n v="6770.17"/>
    <n v="0"/>
    <n v="1602.69"/>
  </r>
  <r>
    <s v="ORD-01333"/>
    <s v="2025-12-04"/>
    <x v="26"/>
    <x v="1"/>
    <s v="CUST-0486"/>
    <s v="Pooja Verma"/>
    <x v="0"/>
    <s v="Kerala"/>
    <s v="Kozhikode"/>
    <x v="2"/>
    <s v="Women"/>
    <s v="Women's Dress"/>
    <n v="3"/>
    <n v="8661.9699999999993"/>
    <n v="0"/>
    <n v="2678.14"/>
  </r>
  <r>
    <s v="ORD-01334"/>
    <s v="2024-10-17"/>
    <x v="28"/>
    <x v="0"/>
    <s v="CUST-0087"/>
    <s v="Nikita Mehta"/>
    <x v="2"/>
    <s v="Maharashtra"/>
    <s v="Mumbai"/>
    <x v="0"/>
    <s v="Table"/>
    <s v="Coffee Table"/>
    <n v="2"/>
    <n v="11509.08"/>
    <n v="0.05"/>
    <n v="1844.63"/>
  </r>
  <r>
    <s v="ORD-01335"/>
    <s v="2023-11-20"/>
    <x v="32"/>
    <x v="2"/>
    <s v="CUST-0687"/>
    <s v="Nikita Kumar"/>
    <x v="2"/>
    <s v="Rajasthan"/>
    <s v="Jaipur"/>
    <x v="1"/>
    <s v="Decor"/>
    <s v="Photo Frame"/>
    <n v="3"/>
    <n v="2208.86"/>
    <n v="0.1"/>
    <n v="743.81"/>
  </r>
  <r>
    <s v="ORD-01336"/>
    <s v="2025-09-04"/>
    <x v="2"/>
    <x v="1"/>
    <s v="CUST-0116"/>
    <s v="Vivaan Das"/>
    <x v="3"/>
    <s v="Punjab"/>
    <s v="Ludhiana"/>
    <x v="2"/>
    <s v="Men"/>
    <s v="Men's Jacket"/>
    <n v="2"/>
    <n v="8896.0400000000009"/>
    <n v="0.05"/>
    <n v="2402.2399999999998"/>
  </r>
  <r>
    <s v="ORD-01337"/>
    <s v="2024-12-27"/>
    <x v="6"/>
    <x v="0"/>
    <s v="CUST-0342"/>
    <s v="Simran Sharma"/>
    <x v="2"/>
    <s v="Maharashtra"/>
    <s v="Pune"/>
    <x v="0"/>
    <s v="Chair"/>
    <s v="Study Chair"/>
    <n v="5"/>
    <n v="14551.27"/>
    <n v="0.2"/>
    <n v="1100.01"/>
  </r>
  <r>
    <s v="ORD-01338"/>
    <s v="2025-02-11"/>
    <x v="14"/>
    <x v="1"/>
    <s v="CUST-0625"/>
    <s v="Rahul Verma"/>
    <x v="1"/>
    <s v="West Bengal"/>
    <s v="Siliguri"/>
    <x v="1"/>
    <s v="Appliances"/>
    <s v="Air Fryer"/>
    <n v="1"/>
    <n v="7089.83"/>
    <n v="0.15"/>
    <n v="545.15"/>
  </r>
  <r>
    <s v="ORD-01339"/>
    <s v="2025-02-09"/>
    <x v="14"/>
    <x v="1"/>
    <s v="CUST-0012"/>
    <s v="Pooja Kumar"/>
    <x v="2"/>
    <s v="Gujarat"/>
    <s v="Vadodara"/>
    <x v="2"/>
    <s v="Footwear"/>
    <s v="Casual Shoes"/>
    <n v="1"/>
    <n v="2647.51"/>
    <n v="0.05"/>
    <n v="534.78"/>
  </r>
  <r>
    <s v="ORD-01340"/>
    <s v="2023-11-10"/>
    <x v="32"/>
    <x v="2"/>
    <s v="CUST-0001"/>
    <s v="Arjun Sharma"/>
    <x v="1"/>
    <s v="West Bengal"/>
    <s v="Siliguri"/>
    <x v="0"/>
    <s v="Chair"/>
    <s v="Study Chair"/>
    <n v="4"/>
    <n v="10636.83"/>
    <n v="0.25"/>
    <n v="966.03"/>
  </r>
  <r>
    <s v="ORD-01341"/>
    <s v="2025-10-26"/>
    <x v="31"/>
    <x v="1"/>
    <s v="CUST-0405"/>
    <s v="Vivaan Gupta"/>
    <x v="0"/>
    <s v="Telangana"/>
    <s v="Nizamabad"/>
    <x v="1"/>
    <s v="Decor"/>
    <s v="Photo Frame"/>
    <n v="4"/>
    <n v="2595.1799999999998"/>
    <n v="0.15"/>
    <n v="815.2"/>
  </r>
  <r>
    <s v="ORD-01342"/>
    <s v="2025-09-09"/>
    <x v="2"/>
    <x v="1"/>
    <s v="CUST-0601"/>
    <s v="Vivaan Sharma"/>
    <x v="0"/>
    <s v="Kerala"/>
    <s v="Kozhikode"/>
    <x v="3"/>
    <s v="Laptop"/>
    <s v="Laptop Pro"/>
    <n v="2"/>
    <n v="127398.7"/>
    <n v="0"/>
    <n v="24443.87"/>
  </r>
  <r>
    <s v="ORD-01343"/>
    <s v="2024-05-23"/>
    <x v="0"/>
    <x v="0"/>
    <s v="CUST-0255"/>
    <s v="Ananya Kumar"/>
    <x v="1"/>
    <s v="Jharkhand"/>
    <s v="Jamshedpur"/>
    <x v="1"/>
    <s v="Appliances"/>
    <s v="Mixer Grinder"/>
    <n v="4"/>
    <n v="16555.939999999999"/>
    <n v="0.1"/>
    <n v="1911.36"/>
  </r>
  <r>
    <s v="ORD-01344"/>
    <s v="2023-03-31"/>
    <x v="11"/>
    <x v="2"/>
    <s v="CUST-0508"/>
    <s v="Riya Patel"/>
    <x v="1"/>
    <s v="Bihar"/>
    <s v="Bhagalpur"/>
    <x v="3"/>
    <s v="Laptop"/>
    <s v="Laptop Air"/>
    <n v="1"/>
    <n v="51273.64"/>
    <n v="0"/>
    <n v="8076.33"/>
  </r>
  <r>
    <s v="ORD-01345"/>
    <s v="2023-10-24"/>
    <x v="24"/>
    <x v="2"/>
    <s v="CUST-0581"/>
    <s v="Rohan Gupta"/>
    <x v="1"/>
    <s v="West Bengal"/>
    <s v="Durgapur"/>
    <x v="3"/>
    <s v="Laptop"/>
    <s v="Laptop Air"/>
    <n v="1"/>
    <n v="37803.67"/>
    <n v="0.25"/>
    <n v="2005.76"/>
  </r>
  <r>
    <s v="ORD-01346"/>
    <s v="2025-05-02"/>
    <x v="9"/>
    <x v="1"/>
    <s v="CUST-0646"/>
    <s v="Amit Yadav"/>
    <x v="2"/>
    <s v="Maharashtra"/>
    <s v="Pune"/>
    <x v="1"/>
    <s v="Decor"/>
    <s v="Wall Clock"/>
    <n v="3"/>
    <n v="3513.13"/>
    <n v="0.2"/>
    <n v="763.8"/>
  </r>
  <r>
    <s v="ORD-01347"/>
    <s v="2023-03-27"/>
    <x v="11"/>
    <x v="2"/>
    <s v="CUST-0232"/>
    <s v="Pooja Verma"/>
    <x v="3"/>
    <s v="Uttar Pradesh"/>
    <s v="Lucknow"/>
    <x v="0"/>
    <s v="Chair"/>
    <s v="Study Chair"/>
    <n v="2"/>
    <n v="6155.65"/>
    <n v="0.1"/>
    <n v="908.74"/>
  </r>
  <r>
    <s v="ORD-01348"/>
    <s v="2024-10-30"/>
    <x v="28"/>
    <x v="0"/>
    <s v="CUST-0716"/>
    <s v="Pooja Gupta"/>
    <x v="0"/>
    <s v="Kerala"/>
    <s v="Kozhikode"/>
    <x v="1"/>
    <s v="Cookware"/>
    <s v="Pressure Cooker"/>
    <n v="7"/>
    <n v="21164.799999999999"/>
    <n v="0.15"/>
    <n v="2646.48"/>
  </r>
  <r>
    <s v="ORD-01349"/>
    <s v="2025-03-21"/>
    <x v="21"/>
    <x v="1"/>
    <s v="CUST-0676"/>
    <s v="Neha Singh"/>
    <x v="2"/>
    <s v="Rajasthan"/>
    <s v="Jodhpur"/>
    <x v="1"/>
    <s v="Decor"/>
    <s v="Table Lamp"/>
    <n v="2"/>
    <n v="4674.1400000000003"/>
    <n v="0.05"/>
    <n v="1135.2"/>
  </r>
  <r>
    <s v="ORD-01350"/>
    <s v="2023-04-11"/>
    <x v="12"/>
    <x v="2"/>
    <s v="CUST-0253"/>
    <s v="Aditi Patel"/>
    <x v="3"/>
    <s v="Delhi"/>
    <s v="Rohini"/>
    <x v="0"/>
    <s v="Storage"/>
    <s v="Cabinet"/>
    <n v="3"/>
    <n v="34137.9"/>
    <n v="0"/>
    <n v="7503.08"/>
  </r>
  <r>
    <s v="ORD-01351"/>
    <s v="2025-02-20"/>
    <x v="14"/>
    <x v="1"/>
    <s v="CUST-0771"/>
    <s v="Simran Sharma"/>
    <x v="3"/>
    <s v="Punjab"/>
    <s v="Ludhiana"/>
    <x v="3"/>
    <s v="Laptop"/>
    <s v="Laptop Pro"/>
    <n v="7"/>
    <n v="372306.39"/>
    <n v="0.2"/>
    <n v="42436.160000000003"/>
  </r>
  <r>
    <s v="ORD-01352"/>
    <s v="2025-03-19"/>
    <x v="21"/>
    <x v="1"/>
    <s v="CUST-0058"/>
    <s v="Vivaan Verma"/>
    <x v="0"/>
    <s v="Kerala"/>
    <s v="Thiruvananthapuram"/>
    <x v="0"/>
    <s v="Table"/>
    <s v="Coffee Table"/>
    <n v="3"/>
    <n v="18026.400000000001"/>
    <n v="0"/>
    <n v="2986.28"/>
  </r>
  <r>
    <s v="ORD-01353"/>
    <s v="2025-02-15"/>
    <x v="14"/>
    <x v="1"/>
    <s v="CUST-0184"/>
    <s v="Vivaan Sharma"/>
    <x v="2"/>
    <s v="Maharashtra"/>
    <s v="Mumbai"/>
    <x v="3"/>
    <s v="Accessories"/>
    <s v="Smart Watch"/>
    <n v="5"/>
    <n v="18067.29"/>
    <n v="0.25"/>
    <n v="1367"/>
  </r>
  <r>
    <s v="ORD-01354"/>
    <s v="2023-04-07"/>
    <x v="12"/>
    <x v="2"/>
    <s v="CUST-0269"/>
    <s v="Amit Verma"/>
    <x v="1"/>
    <s v="Odisha"/>
    <s v="Cuttack"/>
    <x v="2"/>
    <s v="Footwear"/>
    <s v="Sandals"/>
    <n v="7"/>
    <n v="10077.48"/>
    <n v="0.1"/>
    <n v="2057.44"/>
  </r>
  <r>
    <s v="ORD-01355"/>
    <s v="2023-11-28"/>
    <x v="32"/>
    <x v="2"/>
    <s v="CUST-0316"/>
    <s v="Riya Patel"/>
    <x v="3"/>
    <s v="Punjab"/>
    <s v="Amritsar"/>
    <x v="1"/>
    <s v="Cookware"/>
    <s v="Non-Stick Pan"/>
    <n v="8"/>
    <n v="16782.73"/>
    <n v="0.05"/>
    <n v="3438.33"/>
  </r>
  <r>
    <s v="ORD-01356"/>
    <s v="2024-10-15"/>
    <x v="28"/>
    <x v="0"/>
    <s v="CUST-0391"/>
    <s v="Aditi Gupta"/>
    <x v="0"/>
    <s v="Tamil Nadu"/>
    <s v="Madurai"/>
    <x v="3"/>
    <s v="Laptop"/>
    <s v="Laptop Pro"/>
    <n v="4"/>
    <n v="200503.5"/>
    <n v="0.25"/>
    <n v="18033.02"/>
  </r>
  <r>
    <s v="ORD-01357"/>
    <s v="2023-09-25"/>
    <x v="35"/>
    <x v="2"/>
    <s v="CUST-0055"/>
    <s v="Neha Kumar"/>
    <x v="0"/>
    <s v="Kerala"/>
    <s v="Thiruvananthapuram"/>
    <x v="2"/>
    <s v="Men"/>
    <s v="Men's T-Shirt"/>
    <n v="7"/>
    <n v="6608.45"/>
    <n v="0.2"/>
    <n v="1570.92"/>
  </r>
  <r>
    <s v="ORD-01358"/>
    <s v="2023-01-19"/>
    <x v="34"/>
    <x v="2"/>
    <s v="CUST-0490"/>
    <s v="Ananya Mehta"/>
    <x v="2"/>
    <s v="Gujarat"/>
    <s v="Ahmedabad"/>
    <x v="3"/>
    <s v="Mobile"/>
    <s v="Smartphone A"/>
    <n v="5"/>
    <n v="94169.51"/>
    <n v="0"/>
    <n v="12994.37"/>
  </r>
  <r>
    <s v="ORD-01359"/>
    <s v="2025-08-28"/>
    <x v="22"/>
    <x v="1"/>
    <s v="CUST-0103"/>
    <s v="Vivaan Patel"/>
    <x v="1"/>
    <s v="Odisha"/>
    <s v="Bhubaneswar"/>
    <x v="2"/>
    <s v="Footwear"/>
    <s v="Running Shoes"/>
    <n v="7"/>
    <n v="23528.959999999999"/>
    <n v="0"/>
    <n v="6128.28"/>
  </r>
  <r>
    <s v="ORD-01360"/>
    <s v="2023-07-09"/>
    <x v="25"/>
    <x v="2"/>
    <s v="CUST-0729"/>
    <s v="Arjun Sharma"/>
    <x v="1"/>
    <s v="Bihar"/>
    <s v="Bhagalpur"/>
    <x v="1"/>
    <s v="Appliances"/>
    <s v="Mixer Grinder"/>
    <n v="1"/>
    <n v="4488.5600000000004"/>
    <n v="0"/>
    <n v="791.15"/>
  </r>
  <r>
    <s v="ORD-01361"/>
    <s v="2025-10-09"/>
    <x v="31"/>
    <x v="1"/>
    <s v="CUST-0280"/>
    <s v="Nikita Kumar"/>
    <x v="0"/>
    <s v="Tamil Nadu"/>
    <s v="Chennai"/>
    <x v="0"/>
    <s v="Storage"/>
    <s v="Cabinet"/>
    <n v="6"/>
    <n v="61958.51"/>
    <n v="0.1"/>
    <n v="9361.94"/>
  </r>
  <r>
    <s v="ORD-01362"/>
    <s v="2025-07-02"/>
    <x v="8"/>
    <x v="1"/>
    <s v="CUST-0542"/>
    <s v="Rohan Singh"/>
    <x v="0"/>
    <s v="Kerala"/>
    <s v="Thiruvananthapuram"/>
    <x v="0"/>
    <s v="Storage"/>
    <s v="Wardrobe"/>
    <n v="2"/>
    <n v="45013.97"/>
    <n v="0"/>
    <n v="6559.03"/>
  </r>
  <r>
    <s v="ORD-01363"/>
    <s v="2024-05-29"/>
    <x v="0"/>
    <x v="0"/>
    <s v="CUST-0651"/>
    <s v="Pooja Verma"/>
    <x v="0"/>
    <s v="Kerala"/>
    <s v="Thiruvananthapuram"/>
    <x v="0"/>
    <s v="Table"/>
    <s v="Office Desk"/>
    <n v="7"/>
    <n v="80738.899999999994"/>
    <n v="0.25"/>
    <n v="11645.36"/>
  </r>
  <r>
    <s v="ORD-01364"/>
    <s v="2023-12-12"/>
    <x v="18"/>
    <x v="2"/>
    <s v="CUST-0260"/>
    <s v="Riya Das"/>
    <x v="1"/>
    <s v="Bihar"/>
    <s v="Bhagalpur"/>
    <x v="0"/>
    <s v="Table"/>
    <s v="Study Table"/>
    <n v="2"/>
    <n v="12068.99"/>
    <n v="0.2"/>
    <n v="965.05"/>
  </r>
  <r>
    <s v="ORD-01365"/>
    <s v="2025-01-11"/>
    <x v="29"/>
    <x v="1"/>
    <s v="CUST-0202"/>
    <s v="Rohan Singh"/>
    <x v="1"/>
    <s v="West Bengal"/>
    <s v="Kolkata"/>
    <x v="1"/>
    <s v="Cookware"/>
    <s v="Non-Stick Pan"/>
    <n v="6"/>
    <n v="12730.87"/>
    <n v="0.05"/>
    <n v="2374.35"/>
  </r>
  <r>
    <s v="ORD-01366"/>
    <s v="2023-06-07"/>
    <x v="33"/>
    <x v="2"/>
    <s v="CUST-0504"/>
    <s v="Riya Mehta"/>
    <x v="3"/>
    <s v="Haryana"/>
    <s v="Gurgaon"/>
    <x v="0"/>
    <s v="Storage"/>
    <s v="Wardrobe"/>
    <n v="5"/>
    <n v="82807.45"/>
    <n v="0.25"/>
    <n v="1816.25"/>
  </r>
  <r>
    <s v="ORD-01367"/>
    <s v="2023-06-23"/>
    <x v="33"/>
    <x v="2"/>
    <s v="CUST-0032"/>
    <s v="Kavya Gupta"/>
    <x v="2"/>
    <s v="Goa"/>
    <s v="Margao"/>
    <x v="0"/>
    <s v="Chair"/>
    <s v="Executive Chair"/>
    <n v="5"/>
    <n v="48679.28"/>
    <n v="0.2"/>
    <n v="5373.32"/>
  </r>
  <r>
    <s v="ORD-01368"/>
    <s v="2024-01-28"/>
    <x v="17"/>
    <x v="0"/>
    <s v="CUST-0397"/>
    <s v="Priya Sharma"/>
    <x v="2"/>
    <s v="Gujarat"/>
    <s v="Ahmedabad"/>
    <x v="1"/>
    <s v="Cookware"/>
    <s v="Pressure Cooker"/>
    <n v="1"/>
    <n v="2812.01"/>
    <n v="0.2"/>
    <n v="194.97"/>
  </r>
  <r>
    <s v="ORD-01369"/>
    <s v="2024-05-20"/>
    <x v="0"/>
    <x v="0"/>
    <s v="CUST-0640"/>
    <s v="Pooja Mehta"/>
    <x v="3"/>
    <s v="Punjab"/>
    <s v="Amritsar"/>
    <x v="0"/>
    <s v="Chair"/>
    <s v="Study Chair"/>
    <n v="4"/>
    <n v="13591.52"/>
    <n v="0.05"/>
    <n v="1987.83"/>
  </r>
  <r>
    <s v="ORD-01370"/>
    <s v="2024-04-14"/>
    <x v="16"/>
    <x v="0"/>
    <s v="CUST-0518"/>
    <s v="Arjun Jain"/>
    <x v="1"/>
    <s v="Jharkhand"/>
    <s v="Ranchi"/>
    <x v="3"/>
    <s v="Mobile"/>
    <s v="Budget Phone"/>
    <n v="2"/>
    <n v="19521.009999999998"/>
    <n v="0.15"/>
    <n v="581.46"/>
  </r>
  <r>
    <s v="ORD-01371"/>
    <s v="2024-08-09"/>
    <x v="15"/>
    <x v="0"/>
    <s v="CUST-0545"/>
    <s v="Aditi Kumar"/>
    <x v="3"/>
    <s v="Uttar Pradesh"/>
    <s v="Lucknow"/>
    <x v="0"/>
    <s v="Table"/>
    <s v="Office Desk"/>
    <n v="5"/>
    <n v="62733.07"/>
    <n v="0.2"/>
    <n v="8597.64"/>
  </r>
  <r>
    <s v="ORD-01372"/>
    <s v="2024-03-06"/>
    <x v="19"/>
    <x v="0"/>
    <s v="CUST-0744"/>
    <s v="Rohan Yadav"/>
    <x v="1"/>
    <s v="West Bengal"/>
    <s v="Siliguri"/>
    <x v="0"/>
    <s v="Table"/>
    <s v="Coffee Table"/>
    <n v="2"/>
    <n v="12170.14"/>
    <n v="0"/>
    <n v="2238.7199999999998"/>
  </r>
  <r>
    <s v="ORD-01373"/>
    <s v="2024-10-18"/>
    <x v="28"/>
    <x v="0"/>
    <s v="CUST-0594"/>
    <s v="Amit Jain"/>
    <x v="0"/>
    <s v="Karnataka"/>
    <s v="Bengaluru"/>
    <x v="1"/>
    <s v="Decor"/>
    <s v="Photo Frame"/>
    <n v="5"/>
    <n v="3011.66"/>
    <n v="0.25"/>
    <n v="767.91"/>
  </r>
  <r>
    <s v="ORD-01374"/>
    <s v="2025-05-21"/>
    <x v="9"/>
    <x v="1"/>
    <s v="CUST-0141"/>
    <s v="Vivaan Sharma"/>
    <x v="0"/>
    <s v="Karnataka"/>
    <s v="Mysuru"/>
    <x v="2"/>
    <s v="Women"/>
    <s v="Women's Jacket"/>
    <n v="3"/>
    <n v="11226.76"/>
    <n v="0.25"/>
    <n v="2001.22"/>
  </r>
  <r>
    <s v="ORD-01375"/>
    <s v="2024-06-03"/>
    <x v="10"/>
    <x v="0"/>
    <s v="CUST-0571"/>
    <s v="Arjun Sharma"/>
    <x v="2"/>
    <s v="Gujarat"/>
    <s v="Ahmedabad"/>
    <x v="3"/>
    <s v="Accessories"/>
    <s v="Smart Watch"/>
    <n v="7"/>
    <n v="27307.37"/>
    <n v="0.2"/>
    <n v="3499.99"/>
  </r>
  <r>
    <s v="ORD-01376"/>
    <s v="2024-04-08"/>
    <x v="16"/>
    <x v="0"/>
    <s v="CUST-0512"/>
    <s v="Vivaan Patel"/>
    <x v="2"/>
    <s v="Gujarat"/>
    <s v="Vadodara"/>
    <x v="0"/>
    <s v="Chair"/>
    <s v="Executive Chair"/>
    <n v="2"/>
    <n v="25141.89"/>
    <n v="0"/>
    <n v="5707.7"/>
  </r>
  <r>
    <s v="ORD-01377"/>
    <s v="2023-03-03"/>
    <x v="11"/>
    <x v="2"/>
    <s v="CUST-0125"/>
    <s v="Arjun Sharma"/>
    <x v="2"/>
    <s v="Gujarat"/>
    <s v="Vadodara"/>
    <x v="0"/>
    <s v="Chair"/>
    <s v="Executive Chair"/>
    <n v="1"/>
    <n v="9674.9500000000007"/>
    <n v="0.2"/>
    <n v="867.72"/>
  </r>
  <r>
    <s v="ORD-01378"/>
    <s v="2023-04-02"/>
    <x v="12"/>
    <x v="2"/>
    <s v="CUST-0118"/>
    <s v="Amit Kumar"/>
    <x v="3"/>
    <s v="Delhi"/>
    <s v="New Delhi"/>
    <x v="0"/>
    <s v="Chair"/>
    <s v="Office Chair"/>
    <n v="1"/>
    <n v="6624.58"/>
    <n v="0"/>
    <n v="1307.42"/>
  </r>
  <r>
    <s v="ORD-01379"/>
    <s v="2023-04-03"/>
    <x v="12"/>
    <x v="2"/>
    <s v="CUST-0296"/>
    <s v="Kavya Jain"/>
    <x v="3"/>
    <s v="Uttar Pradesh"/>
    <s v="Kanpur"/>
    <x v="1"/>
    <s v="Appliances"/>
    <s v="Mixer Grinder"/>
    <n v="2"/>
    <n v="6611.94"/>
    <n v="0.25"/>
    <n v="561.99"/>
  </r>
  <r>
    <s v="ORD-01380"/>
    <s v="2023-05-07"/>
    <x v="20"/>
    <x v="2"/>
    <s v="CUST-0564"/>
    <s v="Aarav Yadav"/>
    <x v="0"/>
    <s v="Telangana"/>
    <s v="Warangal"/>
    <x v="0"/>
    <s v="Storage"/>
    <s v="Bookshelf"/>
    <n v="1"/>
    <n v="6738.25"/>
    <n v="0.25"/>
    <n v="533.48"/>
  </r>
  <r>
    <s v="ORD-01381"/>
    <s v="2023-10-11"/>
    <x v="24"/>
    <x v="2"/>
    <s v="CUST-0469"/>
    <s v="Sneha Gupta"/>
    <x v="0"/>
    <s v="Telangana"/>
    <s v="Warangal"/>
    <x v="1"/>
    <s v="Decor"/>
    <s v="Table Lamp"/>
    <n v="2"/>
    <n v="4751.82"/>
    <n v="0"/>
    <n v="1409.9"/>
  </r>
  <r>
    <s v="ORD-01382"/>
    <s v="2025-04-07"/>
    <x v="30"/>
    <x v="1"/>
    <s v="CUST-0048"/>
    <s v="Nikita Das"/>
    <x v="0"/>
    <s v="Karnataka"/>
    <s v="Mysuru"/>
    <x v="2"/>
    <s v="Women"/>
    <s v="Women's Jacket"/>
    <n v="7"/>
    <n v="32552.39"/>
    <n v="0.1"/>
    <n v="8151.75"/>
  </r>
  <r>
    <s v="ORD-01383"/>
    <s v="2025-06-11"/>
    <x v="3"/>
    <x v="1"/>
    <s v="CUST-0726"/>
    <s v="Ananya Kumar"/>
    <x v="2"/>
    <s v="Goa"/>
    <s v="Margao"/>
    <x v="2"/>
    <s v="Men"/>
    <s v="Men's T-Shirt"/>
    <n v="1"/>
    <n v="949.73"/>
    <n v="0.2"/>
    <n v="275.60000000000002"/>
  </r>
  <r>
    <s v="ORD-01384"/>
    <s v="2023-07-04"/>
    <x v="25"/>
    <x v="2"/>
    <s v="CUST-0791"/>
    <s v="Riya Mehta"/>
    <x v="0"/>
    <s v="Telangana"/>
    <s v="Hyderabad"/>
    <x v="1"/>
    <s v="Decor"/>
    <s v="Table Lamp"/>
    <n v="2"/>
    <n v="4551.3500000000004"/>
    <n v="0.1"/>
    <n v="964.48"/>
  </r>
  <r>
    <s v="ORD-01385"/>
    <s v="2025-08-19"/>
    <x v="22"/>
    <x v="1"/>
    <s v="CUST-0579"/>
    <s v="Neha Mehta"/>
    <x v="3"/>
    <s v="Delhi"/>
    <s v="Dwarka"/>
    <x v="0"/>
    <s v="Table"/>
    <s v="Office Desk"/>
    <n v="4"/>
    <n v="57307.58"/>
    <n v="0.05"/>
    <n v="11376.26"/>
  </r>
  <r>
    <s v="ORD-01386"/>
    <s v="2025-04-09"/>
    <x v="30"/>
    <x v="1"/>
    <s v="CUST-0580"/>
    <s v="Shreya Gupta"/>
    <x v="0"/>
    <s v="Kerala"/>
    <s v="Kozhikode"/>
    <x v="1"/>
    <s v="Appliances"/>
    <s v="Electric Kettle"/>
    <n v="4"/>
    <n v="6079.27"/>
    <n v="0.15"/>
    <n v="847.75"/>
  </r>
  <r>
    <s v="ORD-01387"/>
    <s v="2023-08-31"/>
    <x v="27"/>
    <x v="2"/>
    <s v="CUST-0080"/>
    <s v="Arjun Patel"/>
    <x v="2"/>
    <s v="Goa"/>
    <s v="Mapusa"/>
    <x v="3"/>
    <s v="Laptop"/>
    <s v="Laptop Pro"/>
    <n v="6"/>
    <n v="295172.34000000003"/>
    <n v="0.25"/>
    <n v="29078.87"/>
  </r>
  <r>
    <s v="ORD-01388"/>
    <s v="2025-07-19"/>
    <x v="8"/>
    <x v="1"/>
    <s v="CUST-0466"/>
    <s v="Ananya Das"/>
    <x v="2"/>
    <s v="Maharashtra"/>
    <s v="Nagpur"/>
    <x v="0"/>
    <s v="Chair"/>
    <s v="Office Chair"/>
    <n v="2"/>
    <n v="12911.1"/>
    <n v="0"/>
    <n v="2834.37"/>
  </r>
  <r>
    <s v="ORD-01389"/>
    <s v="2025-12-05"/>
    <x v="26"/>
    <x v="1"/>
    <s v="CUST-0143"/>
    <s v="Shreya Mehta"/>
    <x v="0"/>
    <s v="Kerala"/>
    <s v="Kochi"/>
    <x v="2"/>
    <s v="Men"/>
    <s v="Men's Jacket"/>
    <n v="1"/>
    <n v="3524.72"/>
    <n v="0.25"/>
    <n v="438.51"/>
  </r>
  <r>
    <s v="ORD-01390"/>
    <s v="2023-05-30"/>
    <x v="20"/>
    <x v="2"/>
    <s v="CUST-0500"/>
    <s v="Priya Sharma"/>
    <x v="2"/>
    <s v="Rajasthan"/>
    <s v="Udaipur"/>
    <x v="2"/>
    <s v="Men"/>
    <s v="Men's Jeans"/>
    <n v="8"/>
    <n v="15508.61"/>
    <n v="0.1"/>
    <n v="4743.18"/>
  </r>
  <r>
    <s v="ORD-01391"/>
    <s v="2024-08-30"/>
    <x v="15"/>
    <x v="0"/>
    <s v="CUST-0142"/>
    <s v="Simran Jain"/>
    <x v="2"/>
    <s v="Gujarat"/>
    <s v="Ahmedabad"/>
    <x v="3"/>
    <s v="Accessories"/>
    <s v="Smart Watch"/>
    <n v="3"/>
    <n v="13668.46"/>
    <n v="0.05"/>
    <n v="2187.9299999999998"/>
  </r>
  <r>
    <s v="ORD-01392"/>
    <s v="2025-06-11"/>
    <x v="3"/>
    <x v="1"/>
    <s v="CUST-0271"/>
    <s v="Riya Mehta"/>
    <x v="1"/>
    <s v="Jharkhand"/>
    <s v="Jamshedpur"/>
    <x v="0"/>
    <s v="Storage"/>
    <s v="Wardrobe"/>
    <n v="6"/>
    <n v="113183.26"/>
    <n v="0.15"/>
    <n v="11486.87"/>
  </r>
  <r>
    <s v="ORD-01393"/>
    <s v="2025-01-20"/>
    <x v="29"/>
    <x v="1"/>
    <s v="CUST-0518"/>
    <s v="Arjun Jain"/>
    <x v="1"/>
    <s v="Jharkhand"/>
    <s v="Jamshedpur"/>
    <x v="2"/>
    <s v="Footwear"/>
    <s v="Casual Shoes"/>
    <n v="6"/>
    <n v="15624.16"/>
    <n v="0.1"/>
    <n v="3287.62"/>
  </r>
  <r>
    <s v="ORD-01394"/>
    <s v="2023-09-16"/>
    <x v="35"/>
    <x v="2"/>
    <s v="CUST-0722"/>
    <s v="Ananya Sharma"/>
    <x v="3"/>
    <s v="Haryana"/>
    <s v="Gurgaon"/>
    <x v="2"/>
    <s v="Women"/>
    <s v="Women's Dress"/>
    <n v="1"/>
    <n v="2139.15"/>
    <n v="0.2"/>
    <n v="483.45"/>
  </r>
  <r>
    <s v="ORD-01395"/>
    <s v="2024-12-01"/>
    <x v="6"/>
    <x v="0"/>
    <s v="CUST-0167"/>
    <s v="Aditya Kumar"/>
    <x v="2"/>
    <s v="Rajasthan"/>
    <s v="Jaipur"/>
    <x v="1"/>
    <s v="Appliances"/>
    <s v="Mixer Grinder"/>
    <n v="3"/>
    <n v="13270.82"/>
    <n v="0.05"/>
    <n v="1962.84"/>
  </r>
  <r>
    <s v="ORD-01396"/>
    <s v="2024-11-02"/>
    <x v="1"/>
    <x v="0"/>
    <s v="CUST-0140"/>
    <s v="Vivaan Patel"/>
    <x v="1"/>
    <s v="West Bengal"/>
    <s v="Kolkata"/>
    <x v="3"/>
    <s v="Laptop"/>
    <s v="Gaming Laptop"/>
    <n v="3"/>
    <n v="259815.61"/>
    <n v="0"/>
    <n v="32022.18"/>
  </r>
  <r>
    <s v="ORD-01397"/>
    <s v="2025-05-09"/>
    <x v="9"/>
    <x v="1"/>
    <s v="CUST-0772"/>
    <s v="Neha Mehta"/>
    <x v="3"/>
    <s v="Uttar Pradesh"/>
    <s v="Kanpur"/>
    <x v="2"/>
    <s v="Men"/>
    <s v="Men's Jeans"/>
    <n v="2"/>
    <n v="4525.97"/>
    <n v="0"/>
    <n v="1489.29"/>
  </r>
  <r>
    <s v="ORD-01398"/>
    <s v="2023-05-01"/>
    <x v="20"/>
    <x v="2"/>
    <s v="CUST-0673"/>
    <s v="Aditya Verma"/>
    <x v="3"/>
    <s v="Delhi"/>
    <s v="Rohini"/>
    <x v="2"/>
    <s v="Men"/>
    <s v="Men's Jacket"/>
    <n v="3"/>
    <n v="10088.370000000001"/>
    <n v="0.25"/>
    <n v="1512.58"/>
  </r>
  <r>
    <s v="ORD-01399"/>
    <s v="2023-06-26"/>
    <x v="33"/>
    <x v="2"/>
    <s v="CUST-0584"/>
    <s v="Riya Verma"/>
    <x v="1"/>
    <s v="Jharkhand"/>
    <s v="Ranchi"/>
    <x v="3"/>
    <s v="Accessories"/>
    <s v="Wireless Earbuds"/>
    <n v="6"/>
    <n v="15670.51"/>
    <n v="0"/>
    <n v="3406.55"/>
  </r>
  <r>
    <s v="ORD-01400"/>
    <s v="2023-10-06"/>
    <x v="24"/>
    <x v="2"/>
    <s v="CUST-0718"/>
    <s v="Arjun Patel"/>
    <x v="0"/>
    <s v="Karnataka"/>
    <s v="Bengaluru"/>
    <x v="1"/>
    <s v="Appliances"/>
    <s v="Air Fryer"/>
    <n v="6"/>
    <n v="36536.47"/>
    <n v="0.2"/>
    <n v="1162.31"/>
  </r>
  <r>
    <s v="ORD-01401"/>
    <s v="2023-06-27"/>
    <x v="33"/>
    <x v="2"/>
    <s v="CUST-0587"/>
    <s v="Neha Verma"/>
    <x v="1"/>
    <s v="Bihar"/>
    <s v="Bhagalpur"/>
    <x v="2"/>
    <s v="Men"/>
    <s v="Men's Jacket"/>
    <n v="3"/>
    <n v="10193.33"/>
    <n v="0.25"/>
    <n v="1772.06"/>
  </r>
  <r>
    <s v="ORD-01402"/>
    <s v="2024-03-12"/>
    <x v="19"/>
    <x v="0"/>
    <s v="CUST-0739"/>
    <s v="Simran Das"/>
    <x v="2"/>
    <s v="Rajasthan"/>
    <s v="Jaipur"/>
    <x v="2"/>
    <s v="Women"/>
    <s v="Women's Top"/>
    <n v="2"/>
    <n v="2790.81"/>
    <n v="0.1"/>
    <n v="776.49"/>
  </r>
  <r>
    <s v="ORD-01403"/>
    <s v="2025-11-20"/>
    <x v="5"/>
    <x v="1"/>
    <s v="CUST-0047"/>
    <s v="Sneha Kumar"/>
    <x v="0"/>
    <s v="Kerala"/>
    <s v="Kochi"/>
    <x v="2"/>
    <s v="Footwear"/>
    <s v="Running Shoes"/>
    <n v="4"/>
    <n v="10736.62"/>
    <n v="0.25"/>
    <n v="1843.35"/>
  </r>
  <r>
    <s v="ORD-01404"/>
    <s v="2023-11-11"/>
    <x v="32"/>
    <x v="2"/>
    <s v="CUST-0449"/>
    <s v="Vivaan Das"/>
    <x v="1"/>
    <s v="Odisha"/>
    <s v="Bhubaneswar"/>
    <x v="0"/>
    <s v="Chair"/>
    <s v="Study Chair"/>
    <n v="5"/>
    <n v="18323.939999999999"/>
    <n v="0"/>
    <n v="3448.96"/>
  </r>
  <r>
    <s v="ORD-01405"/>
    <s v="2024-06-08"/>
    <x v="10"/>
    <x v="0"/>
    <s v="CUST-0440"/>
    <s v="Vivaan Singh"/>
    <x v="0"/>
    <s v="Telangana"/>
    <s v="Hyderabad"/>
    <x v="1"/>
    <s v="Decor"/>
    <s v="Wall Clock"/>
    <n v="7"/>
    <n v="7696.24"/>
    <n v="0.25"/>
    <n v="1278.07"/>
  </r>
  <r>
    <s v="ORD-01406"/>
    <s v="2025-07-06"/>
    <x v="8"/>
    <x v="1"/>
    <s v="CUST-0392"/>
    <s v="Arjun Kumar"/>
    <x v="0"/>
    <s v="Tamil Nadu"/>
    <s v="Madurai"/>
    <x v="2"/>
    <s v="Women"/>
    <s v="Women's Jacket"/>
    <n v="4"/>
    <n v="16666.189999999999"/>
    <n v="0.15"/>
    <n v="3920.05"/>
  </r>
  <r>
    <s v="ORD-01407"/>
    <s v="2024-09-02"/>
    <x v="13"/>
    <x v="0"/>
    <s v="CUST-0403"/>
    <s v="Nikita Jain"/>
    <x v="2"/>
    <s v="Gujarat"/>
    <s v="Vadodara"/>
    <x v="3"/>
    <s v="Laptop"/>
    <s v="Laptop Air"/>
    <n v="1"/>
    <n v="48280.3"/>
    <n v="0.1"/>
    <n v="4418.55"/>
  </r>
  <r>
    <s v="ORD-01408"/>
    <s v="2025-01-07"/>
    <x v="29"/>
    <x v="1"/>
    <s v="CUST-0035"/>
    <s v="Neha Kumar"/>
    <x v="2"/>
    <s v="Rajasthan"/>
    <s v="Udaipur"/>
    <x v="3"/>
    <s v="Laptop"/>
    <s v="Laptop Air"/>
    <n v="3"/>
    <n v="157007.31"/>
    <n v="0"/>
    <n v="21241.83"/>
  </r>
  <r>
    <s v="ORD-01409"/>
    <s v="2024-11-13"/>
    <x v="1"/>
    <x v="0"/>
    <s v="CUST-0240"/>
    <s v="Pooja Das"/>
    <x v="1"/>
    <s v="West Bengal"/>
    <s v="Kolkata"/>
    <x v="1"/>
    <s v="Decor"/>
    <s v="Photo Frame"/>
    <n v="5"/>
    <n v="3048.82"/>
    <n v="0.2"/>
    <n v="619.53"/>
  </r>
  <r>
    <s v="ORD-01410"/>
    <s v="2023-07-24"/>
    <x v="25"/>
    <x v="2"/>
    <s v="CUST-0699"/>
    <s v="Aarav Singh"/>
    <x v="3"/>
    <s v="Delhi"/>
    <s v="Dwarka"/>
    <x v="1"/>
    <s v="Appliances"/>
    <s v="Electric Kettle"/>
    <n v="1"/>
    <n v="1769.14"/>
    <n v="0"/>
    <n v="385.14"/>
  </r>
  <r>
    <s v="ORD-01411"/>
    <s v="2025-03-07"/>
    <x v="21"/>
    <x v="1"/>
    <s v="CUST-0086"/>
    <s v="Kabir Singh"/>
    <x v="3"/>
    <s v="Haryana"/>
    <s v="Gurgaon"/>
    <x v="3"/>
    <s v="Laptop"/>
    <s v="Gaming Laptop"/>
    <n v="6"/>
    <n v="500571.48"/>
    <n v="0"/>
    <n v="62055.49"/>
  </r>
  <r>
    <s v="ORD-01412"/>
    <s v="2023-12-29"/>
    <x v="18"/>
    <x v="2"/>
    <s v="CUST-0061"/>
    <s v="Aditya Das"/>
    <x v="3"/>
    <s v="Delhi"/>
    <s v="Rohini"/>
    <x v="0"/>
    <s v="Chair"/>
    <s v="Study Chair"/>
    <n v="6"/>
    <n v="16212.87"/>
    <n v="0.25"/>
    <n v="1061"/>
  </r>
  <r>
    <s v="ORD-01413"/>
    <s v="2023-01-22"/>
    <x v="34"/>
    <x v="2"/>
    <s v="CUST-0356"/>
    <s v="Sneha Kumar"/>
    <x v="0"/>
    <s v="Kerala"/>
    <s v="Kozhikode"/>
    <x v="3"/>
    <s v="Mobile"/>
    <s v="Smartphone B"/>
    <n v="2"/>
    <n v="46144.34"/>
    <n v="0.05"/>
    <n v="5752.99"/>
  </r>
  <r>
    <s v="ORD-01414"/>
    <s v="2024-06-15"/>
    <x v="10"/>
    <x v="0"/>
    <s v="CUST-0475"/>
    <s v="Shreya Patel"/>
    <x v="2"/>
    <s v="Rajasthan"/>
    <s v="Jaipur"/>
    <x v="1"/>
    <s v="Cookware"/>
    <s v="Cookware Set"/>
    <n v="8"/>
    <n v="49271.93"/>
    <n v="0"/>
    <n v="12640.08"/>
  </r>
  <r>
    <s v="ORD-01415"/>
    <s v="2023-04-12"/>
    <x v="12"/>
    <x v="2"/>
    <s v="CUST-0637"/>
    <s v="Sneha Sharma"/>
    <x v="1"/>
    <s v="Bihar"/>
    <s v="Bhagalpur"/>
    <x v="3"/>
    <s v="Mobile"/>
    <s v="Budget Phone"/>
    <n v="2"/>
    <n v="22823.33"/>
    <n v="0"/>
    <n v="2989.34"/>
  </r>
  <r>
    <s v="ORD-01416"/>
    <s v="2024-03-18"/>
    <x v="19"/>
    <x v="0"/>
    <s v="CUST-0519"/>
    <s v="Arjun Mehta"/>
    <x v="1"/>
    <s v="West Bengal"/>
    <s v="Kolkata"/>
    <x v="3"/>
    <s v="Mobile"/>
    <s v="Smartphone B"/>
    <n v="6"/>
    <n v="156565.32"/>
    <n v="0"/>
    <n v="24691.77"/>
  </r>
  <r>
    <s v="ORD-01417"/>
    <s v="2024-08-05"/>
    <x v="15"/>
    <x v="0"/>
    <s v="CUST-0179"/>
    <s v="Sneha Kumar"/>
    <x v="3"/>
    <s v="Delhi"/>
    <s v="Rohini"/>
    <x v="2"/>
    <s v="Footwear"/>
    <s v="Sandals"/>
    <n v="2"/>
    <n v="3356.96"/>
    <n v="0"/>
    <n v="755.57"/>
  </r>
  <r>
    <s v="ORD-01418"/>
    <s v="2025-01-05"/>
    <x v="29"/>
    <x v="1"/>
    <s v="CUST-0584"/>
    <s v="Riya Verma"/>
    <x v="1"/>
    <s v="Jharkhand"/>
    <s v="Ranchi"/>
    <x v="2"/>
    <s v="Men"/>
    <s v="Men's T-Shirt"/>
    <n v="6"/>
    <n v="6201.79"/>
    <n v="0.1"/>
    <n v="2186.4499999999998"/>
  </r>
  <r>
    <s v="ORD-01419"/>
    <s v="2023-01-27"/>
    <x v="34"/>
    <x v="2"/>
    <s v="CUST-0797"/>
    <s v="Vivaan Patel"/>
    <x v="3"/>
    <s v="Uttar Pradesh"/>
    <s v="Kanpur"/>
    <x v="1"/>
    <s v="Decor"/>
    <s v="Wall Clock"/>
    <n v="2"/>
    <n v="2521.15"/>
    <n v="0.15"/>
    <n v="567.11"/>
  </r>
  <r>
    <s v="ORD-01420"/>
    <s v="2024-05-09"/>
    <x v="0"/>
    <x v="0"/>
    <s v="CUST-0384"/>
    <s v="Priya Kumar"/>
    <x v="2"/>
    <s v="Rajasthan"/>
    <s v="Jodhpur"/>
    <x v="0"/>
    <s v="Storage"/>
    <s v="Bookshelf"/>
    <n v="4"/>
    <n v="31665.73"/>
    <n v="0.15"/>
    <n v="4085.85"/>
  </r>
  <r>
    <s v="ORD-01421"/>
    <s v="2024-04-05"/>
    <x v="16"/>
    <x v="0"/>
    <s v="CUST-0012"/>
    <s v="Pooja Kumar"/>
    <x v="3"/>
    <s v="Delhi"/>
    <s v="Dwarka"/>
    <x v="1"/>
    <s v="Cookware"/>
    <s v="Non-Stick Pan"/>
    <n v="3"/>
    <n v="6162.21"/>
    <n v="0.05"/>
    <n v="1285.06"/>
  </r>
  <r>
    <s v="ORD-01422"/>
    <s v="2023-05-30"/>
    <x v="20"/>
    <x v="2"/>
    <s v="CUST-0597"/>
    <s v="Aditi Kumar"/>
    <x v="2"/>
    <s v="Gujarat"/>
    <s v="Surat"/>
    <x v="2"/>
    <s v="Women"/>
    <s v="Women's Dress"/>
    <n v="7"/>
    <n v="19180.3"/>
    <n v="0"/>
    <n v="6201.46"/>
  </r>
  <r>
    <s v="ORD-01423"/>
    <s v="2023-05-06"/>
    <x v="20"/>
    <x v="2"/>
    <s v="CUST-0659"/>
    <s v="Kavya Yadav"/>
    <x v="0"/>
    <s v="Tamil Nadu"/>
    <s v="Chennai"/>
    <x v="0"/>
    <s v="Table"/>
    <s v="Office Desk"/>
    <n v="2"/>
    <n v="28545.7"/>
    <n v="0"/>
    <n v="6080.1"/>
  </r>
  <r>
    <s v="ORD-01424"/>
    <s v="2025-05-13"/>
    <x v="9"/>
    <x v="1"/>
    <s v="CUST-0120"/>
    <s v="Riya Singh"/>
    <x v="3"/>
    <s v="Punjab"/>
    <s v="Ludhiana"/>
    <x v="3"/>
    <s v="Accessories"/>
    <s v="Smart Watch"/>
    <n v="7"/>
    <n v="29016"/>
    <n v="0.15"/>
    <n v="4740.75"/>
  </r>
  <r>
    <s v="ORD-01425"/>
    <s v="2023-07-01"/>
    <x v="25"/>
    <x v="2"/>
    <s v="CUST-0468"/>
    <s v="Riya Verma"/>
    <x v="2"/>
    <s v="Goa"/>
    <s v="Margao"/>
    <x v="0"/>
    <s v="Chair"/>
    <s v="Executive Chair"/>
    <n v="1"/>
    <n v="11851.88"/>
    <n v="0.05"/>
    <n v="2606.1999999999998"/>
  </r>
  <r>
    <s v="ORD-01426"/>
    <s v="2024-11-15"/>
    <x v="1"/>
    <x v="0"/>
    <s v="CUST-0247"/>
    <s v="Aditi Patel"/>
    <x v="2"/>
    <s v="Rajasthan"/>
    <s v="Jodhpur"/>
    <x v="0"/>
    <s v="Chair"/>
    <s v="Office Chair"/>
    <n v="7"/>
    <n v="41787.71"/>
    <n v="0.05"/>
    <n v="8503.14"/>
  </r>
  <r>
    <s v="ORD-01427"/>
    <s v="2025-05-08"/>
    <x v="9"/>
    <x v="1"/>
    <s v="CUST-0026"/>
    <s v="Ananya Yadav"/>
    <x v="0"/>
    <s v="Karnataka"/>
    <s v="Mangaluru"/>
    <x v="0"/>
    <s v="Table"/>
    <s v="Office Desk"/>
    <n v="6"/>
    <n v="74102.02"/>
    <n v="0.15"/>
    <n v="12770.75"/>
  </r>
  <r>
    <s v="ORD-01428"/>
    <s v="2023-09-16"/>
    <x v="35"/>
    <x v="2"/>
    <s v="CUST-0718"/>
    <s v="Arjun Patel"/>
    <x v="3"/>
    <s v="Uttar Pradesh"/>
    <s v="Noida"/>
    <x v="3"/>
    <s v="Laptop"/>
    <s v="Laptop Pro"/>
    <n v="4"/>
    <n v="213240.23"/>
    <n v="0.2"/>
    <n v="25899.32"/>
  </r>
  <r>
    <s v="ORD-01429"/>
    <s v="2023-12-11"/>
    <x v="18"/>
    <x v="2"/>
    <s v="CUST-0109"/>
    <s v="Nikita Kumar"/>
    <x v="3"/>
    <s v="Haryana"/>
    <s v="Gurgaon"/>
    <x v="2"/>
    <s v="Footwear"/>
    <s v="Running Shoes"/>
    <n v="8"/>
    <n v="21289.58"/>
    <n v="0.2"/>
    <n v="3339.7"/>
  </r>
  <r>
    <s v="ORD-01430"/>
    <s v="2023-08-18"/>
    <x v="27"/>
    <x v="2"/>
    <s v="CUST-0707"/>
    <s v="Neha Gupta"/>
    <x v="2"/>
    <s v="Gujarat"/>
    <s v="Vadodara"/>
    <x v="2"/>
    <s v="Women"/>
    <s v="Women's Jacket"/>
    <n v="2"/>
    <n v="8070.83"/>
    <n v="0.2"/>
    <n v="1652.08"/>
  </r>
  <r>
    <s v="ORD-01431"/>
    <s v="2025-08-21"/>
    <x v="22"/>
    <x v="1"/>
    <s v="CUST-0222"/>
    <s v="Arjun Yadav"/>
    <x v="0"/>
    <s v="Karnataka"/>
    <s v="Mysuru"/>
    <x v="3"/>
    <s v="Accessories"/>
    <s v="Wireless Earbuds"/>
    <n v="6"/>
    <n v="14968.13"/>
    <n v="0"/>
    <n v="3424.29"/>
  </r>
  <r>
    <s v="ORD-01432"/>
    <s v="2023-05-18"/>
    <x v="20"/>
    <x v="2"/>
    <s v="CUST-0099"/>
    <s v="Amit Yadav"/>
    <x v="2"/>
    <s v="Gujarat"/>
    <s v="Vadodara"/>
    <x v="1"/>
    <s v="Appliances"/>
    <s v="Electric Kettle"/>
    <n v="5"/>
    <n v="8944.5400000000009"/>
    <n v="0.05"/>
    <n v="1476.64"/>
  </r>
  <r>
    <s v="ORD-01433"/>
    <s v="2025-11-18"/>
    <x v="5"/>
    <x v="1"/>
    <s v="CUST-0641"/>
    <s v="Arjun Verma"/>
    <x v="0"/>
    <s v="Tamil Nadu"/>
    <s v="Madurai"/>
    <x v="1"/>
    <s v="Appliances"/>
    <s v="Mixer Grinder"/>
    <n v="1"/>
    <n v="4523.04"/>
    <n v="0"/>
    <n v="820.12"/>
  </r>
  <r>
    <s v="ORD-01434"/>
    <s v="2024-04-13"/>
    <x v="16"/>
    <x v="0"/>
    <s v="CUST-0768"/>
    <s v="Riya Verma"/>
    <x v="0"/>
    <s v="Tamil Nadu"/>
    <s v="Chennai"/>
    <x v="2"/>
    <s v="Men"/>
    <s v="Men's Jeans"/>
    <n v="5"/>
    <n v="10382.530000000001"/>
    <n v="0.1"/>
    <n v="2919.91"/>
  </r>
  <r>
    <s v="ORD-01435"/>
    <s v="2025-12-10"/>
    <x v="26"/>
    <x v="1"/>
    <s v="CUST-0014"/>
    <s v="Priya Sharma"/>
    <x v="3"/>
    <s v="Delhi"/>
    <s v="Dwarka"/>
    <x v="2"/>
    <s v="Footwear"/>
    <s v="Sandals"/>
    <n v="4"/>
    <n v="4869.2299999999996"/>
    <n v="0.2"/>
    <n v="798.3"/>
  </r>
  <r>
    <s v="ORD-01436"/>
    <s v="2023-09-19"/>
    <x v="35"/>
    <x v="2"/>
    <s v="CUST-0368"/>
    <s v="Aarav Mehta"/>
    <x v="3"/>
    <s v="Haryana"/>
    <s v="Gurgaon"/>
    <x v="2"/>
    <s v="Footwear"/>
    <s v="Sandals"/>
    <n v="3"/>
    <n v="4969.1400000000003"/>
    <n v="0"/>
    <n v="1079.8499999999999"/>
  </r>
  <r>
    <s v="ORD-01437"/>
    <s v="2023-09-18"/>
    <x v="35"/>
    <x v="2"/>
    <s v="CUST-0202"/>
    <s v="Rohan Singh"/>
    <x v="3"/>
    <s v="Haryana"/>
    <s v="Faridabad"/>
    <x v="0"/>
    <s v="Chair"/>
    <s v="Office Chair"/>
    <n v="2"/>
    <n v="11507.49"/>
    <n v="0.1"/>
    <n v="1893.93"/>
  </r>
  <r>
    <s v="ORD-01438"/>
    <s v="2023-01-06"/>
    <x v="34"/>
    <x v="2"/>
    <s v="CUST-0230"/>
    <s v="Shreya Mehta"/>
    <x v="3"/>
    <s v="Punjab"/>
    <s v="Jalandhar"/>
    <x v="0"/>
    <s v="Table"/>
    <s v="Office Desk"/>
    <n v="8"/>
    <n v="112835.87"/>
    <n v="0.05"/>
    <n v="21431.78"/>
  </r>
  <r>
    <s v="ORD-01439"/>
    <s v="2023-09-28"/>
    <x v="35"/>
    <x v="2"/>
    <s v="CUST-0481"/>
    <s v="Nikita Verma"/>
    <x v="3"/>
    <s v="Delhi"/>
    <s v="Rohini"/>
    <x v="0"/>
    <s v="Storage"/>
    <s v="Bookshelf"/>
    <n v="7"/>
    <n v="52332.639999999999"/>
    <n v="0.2"/>
    <n v="4122.66"/>
  </r>
  <r>
    <s v="ORD-01440"/>
    <s v="2024-09-03"/>
    <x v="13"/>
    <x v="0"/>
    <s v="CUST-0069"/>
    <s v="Rohan Jain"/>
    <x v="2"/>
    <s v="Maharashtra"/>
    <s v="Mumbai"/>
    <x v="0"/>
    <s v="Chair"/>
    <s v="Office Chair"/>
    <n v="5"/>
    <n v="33611.980000000003"/>
    <n v="0"/>
    <n v="7154.21"/>
  </r>
  <r>
    <s v="ORD-01441"/>
    <s v="2025-03-03"/>
    <x v="21"/>
    <x v="1"/>
    <s v="CUST-0378"/>
    <s v="Neha Jain"/>
    <x v="2"/>
    <s v="Gujarat"/>
    <s v="Ahmedabad"/>
    <x v="3"/>
    <s v="Mobile"/>
    <s v="Smartphone A"/>
    <n v="7"/>
    <n v="107888.67"/>
    <n v="0.1"/>
    <n v="11937"/>
  </r>
  <r>
    <s v="ORD-01442"/>
    <s v="2025-05-05"/>
    <x v="9"/>
    <x v="1"/>
    <s v="CUST-0371"/>
    <s v="Nikita Mehta"/>
    <x v="2"/>
    <s v="Goa"/>
    <s v="Panaji"/>
    <x v="1"/>
    <s v="Appliances"/>
    <s v="Electric Kettle"/>
    <n v="7"/>
    <n v="12075.98"/>
    <n v="0"/>
    <n v="2363.86"/>
  </r>
  <r>
    <s v="ORD-01443"/>
    <s v="2023-05-04"/>
    <x v="20"/>
    <x v="2"/>
    <s v="CUST-0789"/>
    <s v="Rohan Sharma"/>
    <x v="1"/>
    <s v="Bihar"/>
    <s v="Gaya"/>
    <x v="2"/>
    <s v="Footwear"/>
    <s v="Running Shoes"/>
    <n v="8"/>
    <n v="24926.62"/>
    <n v="0.1"/>
    <n v="5202.8900000000003"/>
  </r>
  <r>
    <s v="ORD-01444"/>
    <s v="2024-01-22"/>
    <x v="17"/>
    <x v="0"/>
    <s v="CUST-0138"/>
    <s v="Rahul Sharma"/>
    <x v="0"/>
    <s v="Kerala"/>
    <s v="Thiruvananthapuram"/>
    <x v="3"/>
    <s v="Laptop"/>
    <s v="Gaming Laptop"/>
    <n v="7"/>
    <n v="592240.11"/>
    <n v="0"/>
    <n v="71893.52"/>
  </r>
  <r>
    <s v="ORD-01445"/>
    <s v="2025-06-07"/>
    <x v="3"/>
    <x v="1"/>
    <s v="CUST-0671"/>
    <s v="Priya Patel"/>
    <x v="3"/>
    <s v="Delhi"/>
    <s v="Dwarka"/>
    <x v="0"/>
    <s v="Table"/>
    <s v="Study Table"/>
    <n v="7"/>
    <n v="40477.269999999997"/>
    <n v="0.2"/>
    <n v="2889.82"/>
  </r>
  <r>
    <s v="ORD-01446"/>
    <s v="2024-10-18"/>
    <x v="28"/>
    <x v="0"/>
    <s v="CUST-0418"/>
    <s v="Riya Gupta"/>
    <x v="1"/>
    <s v="Jharkhand"/>
    <s v="Jamshedpur"/>
    <x v="3"/>
    <s v="Accessories"/>
    <s v="Smart Watch"/>
    <n v="8"/>
    <n v="35531.26"/>
    <n v="0.15"/>
    <n v="4298.46"/>
  </r>
  <r>
    <s v="ORD-01447"/>
    <s v="2023-10-30"/>
    <x v="24"/>
    <x v="2"/>
    <s v="CUST-0138"/>
    <s v="Rahul Sharma"/>
    <x v="0"/>
    <s v="Telangana"/>
    <s v="Nizamabad"/>
    <x v="3"/>
    <s v="Accessories"/>
    <s v="Smart Watch"/>
    <n v="7"/>
    <n v="32321.01"/>
    <n v="0.05"/>
    <n v="5703.06"/>
  </r>
  <r>
    <s v="ORD-01448"/>
    <s v="2024-07-30"/>
    <x v="4"/>
    <x v="0"/>
    <s v="CUST-0036"/>
    <s v="Priya Verma"/>
    <x v="2"/>
    <s v="Gujarat"/>
    <s v="Surat"/>
    <x v="3"/>
    <s v="Laptop"/>
    <s v="Gaming Laptop"/>
    <n v="4"/>
    <n v="331347.77"/>
    <n v="0"/>
    <n v="46946.5"/>
  </r>
  <r>
    <s v="ORD-01449"/>
    <s v="2024-05-08"/>
    <x v="0"/>
    <x v="0"/>
    <s v="CUST-0479"/>
    <s v="Ishita Singh"/>
    <x v="3"/>
    <s v="Delhi"/>
    <s v="Rohini"/>
    <x v="2"/>
    <s v="Footwear"/>
    <s v="Sandals"/>
    <n v="8"/>
    <n v="10976.24"/>
    <n v="0.1"/>
    <n v="1630.38"/>
  </r>
  <r>
    <s v="ORD-01450"/>
    <s v="2025-03-10"/>
    <x v="21"/>
    <x v="1"/>
    <s v="CUST-0205"/>
    <s v="Pooja Kumar"/>
    <x v="1"/>
    <s v="Odisha"/>
    <s v="Cuttack"/>
    <x v="1"/>
    <s v="Cookware"/>
    <s v="Pressure Cooker"/>
    <n v="5"/>
    <n v="14380.92"/>
    <n v="0.2"/>
    <n v="1002.69"/>
  </r>
  <r>
    <s v="ORD-01451"/>
    <s v="2025-01-08"/>
    <x v="29"/>
    <x v="1"/>
    <s v="CUST-0066"/>
    <s v="Ishita Gupta"/>
    <x v="0"/>
    <s v="Kerala"/>
    <s v="Thiruvananthapuram"/>
    <x v="1"/>
    <s v="Cookware"/>
    <s v="Non-Stick Pan"/>
    <n v="7"/>
    <n v="12436.61"/>
    <n v="0.2"/>
    <n v="1763.2"/>
  </r>
  <r>
    <s v="ORD-01452"/>
    <s v="2025-06-01"/>
    <x v="3"/>
    <x v="1"/>
    <s v="CUST-0341"/>
    <s v="Aditi Verma"/>
    <x v="0"/>
    <s v="Telangana"/>
    <s v="Hyderabad"/>
    <x v="3"/>
    <s v="Mobile"/>
    <s v="Smartphone B"/>
    <n v="5"/>
    <n v="113075.25"/>
    <n v="0.05"/>
    <n v="13614.51"/>
  </r>
  <r>
    <s v="ORD-01453"/>
    <s v="2024-09-19"/>
    <x v="13"/>
    <x v="0"/>
    <s v="CUST-0458"/>
    <s v="Priya Singh"/>
    <x v="3"/>
    <s v="Punjab"/>
    <s v="Ludhiana"/>
    <x v="1"/>
    <s v="Decor"/>
    <s v="Wall Clock"/>
    <n v="6"/>
    <n v="7046.97"/>
    <n v="0.25"/>
    <n v="1241.8499999999999"/>
  </r>
  <r>
    <s v="ORD-01454"/>
    <s v="2024-01-08"/>
    <x v="17"/>
    <x v="0"/>
    <s v="CUST-0186"/>
    <s v="Priya Singh"/>
    <x v="3"/>
    <s v="Haryana"/>
    <s v="Gurgaon"/>
    <x v="1"/>
    <s v="Cookware"/>
    <s v="Cookware Set"/>
    <n v="4"/>
    <n v="23431.38"/>
    <n v="0.05"/>
    <n v="4669.33"/>
  </r>
  <r>
    <s v="ORD-01455"/>
    <s v="2025-02-27"/>
    <x v="14"/>
    <x v="1"/>
    <s v="CUST-0120"/>
    <s v="Riya Singh"/>
    <x v="3"/>
    <s v="Punjab"/>
    <s v="Ludhiana"/>
    <x v="2"/>
    <s v="Footwear"/>
    <s v="Sandals"/>
    <n v="4"/>
    <n v="6587.29"/>
    <n v="0"/>
    <n v="1424.7"/>
  </r>
  <r>
    <s v="ORD-01456"/>
    <s v="2024-09-08"/>
    <x v="13"/>
    <x v="0"/>
    <s v="CUST-0698"/>
    <s v="Sneha Patel"/>
    <x v="1"/>
    <s v="Bihar"/>
    <s v="Patna"/>
    <x v="3"/>
    <s v="Laptop"/>
    <s v="Gaming Laptop"/>
    <n v="7"/>
    <n v="604388.24"/>
    <n v="0"/>
    <n v="72351.62"/>
  </r>
  <r>
    <s v="ORD-01457"/>
    <s v="2023-02-07"/>
    <x v="7"/>
    <x v="2"/>
    <s v="CUST-0571"/>
    <s v="Arjun Sharma"/>
    <x v="3"/>
    <s v="Delhi"/>
    <s v="Dwarka"/>
    <x v="2"/>
    <s v="Men"/>
    <s v="Men's T-Shirt"/>
    <n v="2"/>
    <n v="2368.41"/>
    <n v="0"/>
    <n v="761.36"/>
  </r>
  <r>
    <s v="ORD-01458"/>
    <s v="2024-07-29"/>
    <x v="4"/>
    <x v="0"/>
    <s v="CUST-0274"/>
    <s v="Aditi Mehta"/>
    <x v="1"/>
    <s v="Jharkhand"/>
    <s v="Jamshedpur"/>
    <x v="2"/>
    <s v="Footwear"/>
    <s v="Casual Shoes"/>
    <n v="3"/>
    <n v="7854.22"/>
    <n v="0.1"/>
    <n v="1517.81"/>
  </r>
  <r>
    <s v="ORD-01459"/>
    <s v="2025-10-17"/>
    <x v="31"/>
    <x v="1"/>
    <s v="CUST-0152"/>
    <s v="Aditi Verma"/>
    <x v="3"/>
    <s v="Delhi"/>
    <s v="Dwarka"/>
    <x v="0"/>
    <s v="Storage"/>
    <s v="Bookshelf"/>
    <n v="1"/>
    <n v="7220.91"/>
    <n v="0.2"/>
    <n v="514.44000000000005"/>
  </r>
  <r>
    <s v="ORD-01460"/>
    <s v="2024-03-31"/>
    <x v="19"/>
    <x v="0"/>
    <s v="CUST-0115"/>
    <s v="Vivaan Verma"/>
    <x v="2"/>
    <s v="Goa"/>
    <s v="Margao"/>
    <x v="0"/>
    <s v="Storage"/>
    <s v="Wardrobe"/>
    <n v="7"/>
    <n v="121030.62"/>
    <n v="0.2"/>
    <n v="11416.69"/>
  </r>
  <r>
    <s v="ORD-01461"/>
    <s v="2024-07-24"/>
    <x v="4"/>
    <x v="0"/>
    <s v="CUST-0675"/>
    <s v="Pooja Verma"/>
    <x v="3"/>
    <s v="Delhi"/>
    <s v="Rohini"/>
    <x v="2"/>
    <s v="Men"/>
    <s v="Men's Jeans"/>
    <n v="2"/>
    <n v="4588.13"/>
    <n v="0"/>
    <n v="1511.98"/>
  </r>
  <r>
    <s v="ORD-01462"/>
    <s v="2023-04-04"/>
    <x v="12"/>
    <x v="2"/>
    <s v="CUST-0200"/>
    <s v="Pooja Yadav"/>
    <x v="3"/>
    <s v="Delhi"/>
    <s v="New Delhi"/>
    <x v="1"/>
    <s v="Decor"/>
    <s v="Wall Clock"/>
    <n v="3"/>
    <n v="4414.13"/>
    <n v="0"/>
    <n v="1367.29"/>
  </r>
  <r>
    <s v="ORD-01463"/>
    <s v="2023-09-03"/>
    <x v="35"/>
    <x v="2"/>
    <s v="CUST-0643"/>
    <s v="Neha Mehta"/>
    <x v="2"/>
    <s v="Maharashtra"/>
    <s v="Nagpur"/>
    <x v="2"/>
    <s v="Men"/>
    <s v="Men's Jacket"/>
    <n v="2"/>
    <n v="7032.47"/>
    <n v="0.25"/>
    <n v="998.72"/>
  </r>
  <r>
    <s v="ORD-01464"/>
    <s v="2023-06-27"/>
    <x v="33"/>
    <x v="2"/>
    <s v="CUST-0401"/>
    <s v="Aarav Yadav"/>
    <x v="2"/>
    <s v="Gujarat"/>
    <s v="Ahmedabad"/>
    <x v="0"/>
    <s v="Chair"/>
    <s v="Office Chair"/>
    <n v="7"/>
    <n v="38078.879999999997"/>
    <n v="0.15"/>
    <n v="4584.05"/>
  </r>
  <r>
    <s v="ORD-01465"/>
    <s v="2023-12-27"/>
    <x v="18"/>
    <x v="2"/>
    <s v="CUST-0676"/>
    <s v="Neha Singh"/>
    <x v="3"/>
    <s v="Haryana"/>
    <s v="Panipat"/>
    <x v="1"/>
    <s v="Appliances"/>
    <s v="Air Fryer"/>
    <n v="3"/>
    <n v="18957.18"/>
    <n v="0.2"/>
    <n v="1227.44"/>
  </r>
  <r>
    <s v="ORD-01466"/>
    <s v="2024-03-12"/>
    <x v="19"/>
    <x v="0"/>
    <s v="CUST-0623"/>
    <s v="Sneha Kumar"/>
    <x v="0"/>
    <s v="Tamil Nadu"/>
    <s v="Chennai"/>
    <x v="0"/>
    <s v="Storage"/>
    <s v="Cabinet"/>
    <n v="8"/>
    <n v="89753.93"/>
    <n v="0"/>
    <n v="18030.53"/>
  </r>
  <r>
    <s v="ORD-01467"/>
    <s v="2023-12-23"/>
    <x v="18"/>
    <x v="2"/>
    <s v="CUST-0090"/>
    <s v="Pooja Kumar"/>
    <x v="3"/>
    <s v="Punjab"/>
    <s v="Amritsar"/>
    <x v="1"/>
    <s v="Decor"/>
    <s v="Photo Frame"/>
    <n v="4"/>
    <n v="2364.9699999999998"/>
    <n v="0.25"/>
    <n v="639.4"/>
  </r>
  <r>
    <s v="ORD-01468"/>
    <s v="2025-11-04"/>
    <x v="5"/>
    <x v="1"/>
    <s v="CUST-0124"/>
    <s v="Riya Mehta"/>
    <x v="1"/>
    <s v="West Bengal"/>
    <s v="Siliguri"/>
    <x v="1"/>
    <s v="Appliances"/>
    <s v="Mixer Grinder"/>
    <n v="8"/>
    <n v="36041.22"/>
    <n v="0"/>
    <n v="6484.61"/>
  </r>
  <r>
    <s v="ORD-01469"/>
    <s v="2025-11-01"/>
    <x v="5"/>
    <x v="1"/>
    <s v="CUST-0567"/>
    <s v="Amit Yadav"/>
    <x v="0"/>
    <s v="Tamil Nadu"/>
    <s v="Coimbatore"/>
    <x v="3"/>
    <s v="Mobile"/>
    <s v="Smartphone A"/>
    <n v="8"/>
    <n v="139045.98000000001"/>
    <n v="0"/>
    <n v="20030.21"/>
  </r>
  <r>
    <s v="ORD-01470"/>
    <s v="2024-03-31"/>
    <x v="19"/>
    <x v="0"/>
    <s v="CUST-0269"/>
    <s v="Amit Verma"/>
    <x v="0"/>
    <s v="Karnataka"/>
    <s v="Mysuru"/>
    <x v="1"/>
    <s v="Decor"/>
    <s v="Table Lamp"/>
    <n v="5"/>
    <n v="9283.6299999999992"/>
    <n v="0.25"/>
    <n v="1720.42"/>
  </r>
  <r>
    <s v="ORD-01471"/>
    <s v="2023-09-26"/>
    <x v="35"/>
    <x v="2"/>
    <s v="CUST-0158"/>
    <s v="Kavya Singh"/>
    <x v="0"/>
    <s v="Tamil Nadu"/>
    <s v="Chennai"/>
    <x v="0"/>
    <s v="Chair"/>
    <s v="Office Chair"/>
    <n v="1"/>
    <n v="4995.1899999999996"/>
    <n v="0.2"/>
    <n v="481.59"/>
  </r>
  <r>
    <s v="ORD-01472"/>
    <s v="2024-12-09"/>
    <x v="6"/>
    <x v="0"/>
    <s v="CUST-0217"/>
    <s v="Kavya Mehta"/>
    <x v="0"/>
    <s v="Tamil Nadu"/>
    <s v="Chennai"/>
    <x v="2"/>
    <s v="Women"/>
    <s v="Women's Dress"/>
    <n v="7"/>
    <n v="20229.259999999998"/>
    <n v="0"/>
    <n v="7556.19"/>
  </r>
  <r>
    <s v="ORD-01473"/>
    <s v="2025-01-31"/>
    <x v="29"/>
    <x v="1"/>
    <s v="CUST-0283"/>
    <s v="Amit Gupta"/>
    <x v="3"/>
    <s v="Uttar Pradesh"/>
    <s v="Noida"/>
    <x v="1"/>
    <s v="Appliances"/>
    <s v="Mixer Grinder"/>
    <n v="2"/>
    <n v="7309.9"/>
    <n v="0.15"/>
    <n v="918.46"/>
  </r>
  <r>
    <s v="ORD-01474"/>
    <s v="2023-08-03"/>
    <x v="27"/>
    <x v="2"/>
    <s v="CUST-0676"/>
    <s v="Neha Singh"/>
    <x v="0"/>
    <s v="Karnataka"/>
    <s v="Mysuru"/>
    <x v="2"/>
    <s v="Men"/>
    <s v="Men's Jacket"/>
    <n v="5"/>
    <n v="16237.17"/>
    <n v="0.25"/>
    <n v="2435.41"/>
  </r>
  <r>
    <s v="ORD-01475"/>
    <s v="2023-05-27"/>
    <x v="20"/>
    <x v="2"/>
    <s v="CUST-0673"/>
    <s v="Aditya Verma"/>
    <x v="0"/>
    <s v="Kerala"/>
    <s v="Kochi"/>
    <x v="1"/>
    <s v="Decor"/>
    <s v="Wall Clock"/>
    <n v="5"/>
    <n v="5939.58"/>
    <n v="0.2"/>
    <n v="1267.04"/>
  </r>
  <r>
    <s v="ORD-01476"/>
    <s v="2025-01-18"/>
    <x v="29"/>
    <x v="1"/>
    <s v="CUST-0642"/>
    <s v="Nikita Jain"/>
    <x v="2"/>
    <s v="Maharashtra"/>
    <s v="Pune"/>
    <x v="2"/>
    <s v="Women"/>
    <s v="Women's Dress"/>
    <n v="6"/>
    <n v="15563.28"/>
    <n v="0.05"/>
    <n v="4743.78"/>
  </r>
  <r>
    <s v="ORD-01477"/>
    <s v="2023-05-18"/>
    <x v="20"/>
    <x v="2"/>
    <s v="CUST-0094"/>
    <s v="Shreya Jain"/>
    <x v="1"/>
    <s v="West Bengal"/>
    <s v="Siliguri"/>
    <x v="2"/>
    <s v="Men"/>
    <s v="Men's T-Shirt"/>
    <n v="6"/>
    <n v="6790.93"/>
    <n v="0.05"/>
    <n v="2488.08"/>
  </r>
  <r>
    <s v="ORD-01478"/>
    <s v="2025-02-08"/>
    <x v="14"/>
    <x v="1"/>
    <s v="CUST-0173"/>
    <s v="Ananya Verma"/>
    <x v="0"/>
    <s v="Telangana"/>
    <s v="Warangal"/>
    <x v="1"/>
    <s v="Cookware"/>
    <s v="Cookware Set"/>
    <n v="1"/>
    <n v="5563.85"/>
    <n v="0.1"/>
    <n v="917.81"/>
  </r>
  <r>
    <s v="ORD-01479"/>
    <s v="2025-06-09"/>
    <x v="3"/>
    <x v="1"/>
    <s v="CUST-0770"/>
    <s v="Ananya Gupta"/>
    <x v="0"/>
    <s v="Karnataka"/>
    <s v="Bengaluru"/>
    <x v="1"/>
    <s v="Appliances"/>
    <s v="Mixer Grinder"/>
    <n v="2"/>
    <n v="8826.73"/>
    <n v="0"/>
    <n v="1611.55"/>
  </r>
  <r>
    <s v="ORD-01480"/>
    <s v="2025-05-30"/>
    <x v="9"/>
    <x v="1"/>
    <s v="CUST-0237"/>
    <s v="Sneha Das"/>
    <x v="2"/>
    <s v="Goa"/>
    <s v="Mapusa"/>
    <x v="1"/>
    <s v="Cookware"/>
    <s v="Cookware Set"/>
    <n v="8"/>
    <n v="45956.13"/>
    <n v="0"/>
    <n v="11896.82"/>
  </r>
  <r>
    <s v="ORD-01481"/>
    <s v="2023-06-13"/>
    <x v="33"/>
    <x v="2"/>
    <s v="CUST-0487"/>
    <s v="Amit Verma"/>
    <x v="0"/>
    <s v="Tamil Nadu"/>
    <s v="Coimbatore"/>
    <x v="1"/>
    <s v="Decor"/>
    <s v="Wall Clock"/>
    <n v="8"/>
    <n v="11622.82"/>
    <n v="0.05"/>
    <n v="3139.19"/>
  </r>
  <r>
    <s v="ORD-01482"/>
    <s v="2025-05-10"/>
    <x v="9"/>
    <x v="1"/>
    <s v="CUST-0337"/>
    <s v="Kavya Das"/>
    <x v="1"/>
    <s v="Jharkhand"/>
    <s v="Dhanbad"/>
    <x v="0"/>
    <s v="Storage"/>
    <s v="Cabinet"/>
    <n v="5"/>
    <n v="52884.08"/>
    <n v="0"/>
    <n v="11147.89"/>
  </r>
  <r>
    <s v="ORD-01483"/>
    <s v="2024-09-24"/>
    <x v="13"/>
    <x v="0"/>
    <s v="CUST-0025"/>
    <s v="Aditya Mehta"/>
    <x v="0"/>
    <s v="Karnataka"/>
    <s v="Mangaluru"/>
    <x v="2"/>
    <s v="Men"/>
    <s v="Men's T-Shirt"/>
    <n v="2"/>
    <n v="2290.96"/>
    <n v="0"/>
    <n v="732.76"/>
  </r>
  <r>
    <s v="ORD-01484"/>
    <s v="2024-12-15"/>
    <x v="6"/>
    <x v="0"/>
    <s v="CUST-0002"/>
    <s v="Priya Kumar"/>
    <x v="2"/>
    <s v="Goa"/>
    <s v="Margao"/>
    <x v="2"/>
    <s v="Footwear"/>
    <s v="Sandals"/>
    <n v="8"/>
    <n v="10004.790000000001"/>
    <n v="0.25"/>
    <n v="1141.81"/>
  </r>
  <r>
    <s v="ORD-01485"/>
    <s v="2023-10-15"/>
    <x v="24"/>
    <x v="2"/>
    <s v="CUST-0317"/>
    <s v="Sneha Das"/>
    <x v="2"/>
    <s v="Goa"/>
    <s v="Margao"/>
    <x v="2"/>
    <s v="Women"/>
    <s v="Women's Jacket"/>
    <n v="7"/>
    <n v="31187.88"/>
    <n v="0.1"/>
    <n v="7055.92"/>
  </r>
  <r>
    <s v="ORD-01486"/>
    <s v="2023-07-02"/>
    <x v="25"/>
    <x v="2"/>
    <s v="CUST-0362"/>
    <s v="Nikita Patel"/>
    <x v="2"/>
    <s v="Gujarat"/>
    <s v="Surat"/>
    <x v="2"/>
    <s v="Women"/>
    <s v="Women's Jacket"/>
    <n v="1"/>
    <n v="4920"/>
    <n v="0.05"/>
    <n v="1240.07"/>
  </r>
  <r>
    <s v="ORD-01487"/>
    <s v="2024-10-06"/>
    <x v="28"/>
    <x v="0"/>
    <s v="CUST-0452"/>
    <s v="Aditya Kumar"/>
    <x v="0"/>
    <s v="Kerala"/>
    <s v="Kochi"/>
    <x v="3"/>
    <s v="Accessories"/>
    <s v="Smart Watch"/>
    <n v="7"/>
    <n v="33466.28"/>
    <n v="0.05"/>
    <n v="6039.39"/>
  </r>
  <r>
    <s v="ORD-01488"/>
    <s v="2023-06-11"/>
    <x v="33"/>
    <x v="2"/>
    <s v="CUST-0184"/>
    <s v="Vivaan Sharma"/>
    <x v="3"/>
    <s v="Punjab"/>
    <s v="Ludhiana"/>
    <x v="1"/>
    <s v="Appliances"/>
    <s v="Air Fryer"/>
    <n v="4"/>
    <n v="32623.11"/>
    <n v="0"/>
    <n v="5448.34"/>
  </r>
  <r>
    <s v="ORD-01489"/>
    <s v="2025-01-23"/>
    <x v="29"/>
    <x v="1"/>
    <s v="CUST-0629"/>
    <s v="Kabir Yadav"/>
    <x v="1"/>
    <s v="West Bengal"/>
    <s v="Kolkata"/>
    <x v="0"/>
    <s v="Table"/>
    <s v="Office Desk"/>
    <n v="4"/>
    <n v="52918.43"/>
    <n v="0.1"/>
    <n v="8243.84"/>
  </r>
  <r>
    <s v="ORD-01490"/>
    <s v="2024-08-16"/>
    <x v="15"/>
    <x v="0"/>
    <s v="CUST-0300"/>
    <s v="Ishita Yadav"/>
    <x v="1"/>
    <s v="Odisha"/>
    <s v="Cuttack"/>
    <x v="2"/>
    <s v="Women"/>
    <s v="Women's Jacket"/>
    <n v="7"/>
    <n v="34294.879999999997"/>
    <n v="0"/>
    <n v="8818.35"/>
  </r>
  <r>
    <s v="ORD-01491"/>
    <s v="2024-03-29"/>
    <x v="19"/>
    <x v="0"/>
    <s v="CUST-0249"/>
    <s v="Riya Kumar"/>
    <x v="1"/>
    <s v="Bihar"/>
    <s v="Patna"/>
    <x v="2"/>
    <s v="Footwear"/>
    <s v="Running Shoes"/>
    <n v="7"/>
    <n v="21716.32"/>
    <n v="0.15"/>
    <n v="4041.8"/>
  </r>
  <r>
    <s v="ORD-01492"/>
    <s v="2024-06-13"/>
    <x v="10"/>
    <x v="0"/>
    <s v="CUST-0717"/>
    <s v="Rahul Mehta"/>
    <x v="1"/>
    <s v="Odisha"/>
    <s v="Cuttack"/>
    <x v="0"/>
    <s v="Storage"/>
    <s v="Wardrobe"/>
    <n v="7"/>
    <n v="139236.29"/>
    <n v="0.05"/>
    <n v="19664.46"/>
  </r>
  <r>
    <s v="ORD-01493"/>
    <s v="2023-12-17"/>
    <x v="18"/>
    <x v="2"/>
    <s v="CUST-0590"/>
    <s v="Arjun Jain"/>
    <x v="0"/>
    <s v="Tamil Nadu"/>
    <s v="Chennai"/>
    <x v="2"/>
    <s v="Footwear"/>
    <s v="Casual Shoes"/>
    <n v="3"/>
    <n v="7299.19"/>
    <n v="0.15"/>
    <n v="1095.8399999999999"/>
  </r>
  <r>
    <s v="ORD-01494"/>
    <s v="2025-12-27"/>
    <x v="26"/>
    <x v="1"/>
    <s v="CUST-0780"/>
    <s v="Riya Yadav"/>
    <x v="1"/>
    <s v="West Bengal"/>
    <s v="Kolkata"/>
    <x v="0"/>
    <s v="Chair"/>
    <s v="Office Chair"/>
    <n v="8"/>
    <n v="49718.26"/>
    <n v="0"/>
    <n v="10660.43"/>
  </r>
  <r>
    <s v="ORD-01495"/>
    <s v="2023-03-30"/>
    <x v="11"/>
    <x v="2"/>
    <s v="CUST-0797"/>
    <s v="Vivaan Patel"/>
    <x v="2"/>
    <s v="Rajasthan"/>
    <s v="Udaipur"/>
    <x v="2"/>
    <s v="Men"/>
    <s v="Men's Jeans"/>
    <n v="7"/>
    <n v="14391.06"/>
    <n v="0.05"/>
    <n v="3886.07"/>
  </r>
  <r>
    <s v="ORD-01496"/>
    <s v="2023-09-15"/>
    <x v="35"/>
    <x v="2"/>
    <s v="CUST-0626"/>
    <s v="Ishita Kumar"/>
    <x v="3"/>
    <s v="Haryana"/>
    <s v="Gurgaon"/>
    <x v="3"/>
    <s v="Laptop"/>
    <s v="Laptop Air"/>
    <n v="7"/>
    <n v="267659.76"/>
    <n v="0.25"/>
    <n v="-1341.24"/>
  </r>
  <r>
    <s v="ORD-01497"/>
    <s v="2024-04-02"/>
    <x v="16"/>
    <x v="0"/>
    <s v="CUST-0365"/>
    <s v="Priya Patel"/>
    <x v="3"/>
    <s v="Delhi"/>
    <s v="New Delhi"/>
    <x v="2"/>
    <s v="Men"/>
    <s v="Men's T-Shirt"/>
    <n v="2"/>
    <n v="2456.12"/>
    <n v="0"/>
    <n v="921.27"/>
  </r>
  <r>
    <s v="ORD-01498"/>
    <s v="2025-12-18"/>
    <x v="26"/>
    <x v="1"/>
    <s v="CUST-0588"/>
    <s v="Kavya Sharma"/>
    <x v="2"/>
    <s v="Gujarat"/>
    <s v="Surat"/>
    <x v="2"/>
    <s v="Footwear"/>
    <s v="Sandals"/>
    <n v="8"/>
    <n v="12870.88"/>
    <n v="0"/>
    <n v="3004.98"/>
  </r>
  <r>
    <s v="ORD-01499"/>
    <s v="2024-03-23"/>
    <x v="19"/>
    <x v="0"/>
    <s v="CUST-0075"/>
    <s v="Kabir Patel"/>
    <x v="3"/>
    <s v="Punjab"/>
    <s v="Jalandhar"/>
    <x v="2"/>
    <s v="Footwear"/>
    <s v="Casual Shoes"/>
    <n v="4"/>
    <n v="10848.29"/>
    <n v="0.05"/>
    <n v="2249.17"/>
  </r>
  <r>
    <s v="ORD-01500"/>
    <s v="2024-04-01"/>
    <x v="16"/>
    <x v="0"/>
    <s v="CUST-0255"/>
    <s v="Ananya Kumar"/>
    <x v="1"/>
    <s v="West Bengal"/>
    <s v="Kolkata"/>
    <x v="2"/>
    <s v="Men"/>
    <s v="Men's T-Shirt"/>
    <n v="7"/>
    <n v="8763.5400000000009"/>
    <n v="0"/>
    <n v="2781.06"/>
  </r>
  <r>
    <s v="ORD-01501"/>
    <s v="2024-02-04"/>
    <x v="23"/>
    <x v="0"/>
    <s v="CUST-0732"/>
    <s v="Kavya Mehta"/>
    <x v="1"/>
    <s v="Odisha"/>
    <s v="Cuttack"/>
    <x v="0"/>
    <s v="Table"/>
    <s v="Office Desk"/>
    <n v="4"/>
    <n v="46117.35"/>
    <n v="0.2"/>
    <n v="6471.99"/>
  </r>
  <r>
    <s v="ORD-01502"/>
    <s v="2025-05-01"/>
    <x v="9"/>
    <x v="1"/>
    <s v="CUST-0052"/>
    <s v="Ishita Gupta"/>
    <x v="2"/>
    <s v="Maharashtra"/>
    <s v="Mumbai"/>
    <x v="2"/>
    <s v="Footwear"/>
    <s v="Sandals"/>
    <n v="3"/>
    <n v="4227.03"/>
    <n v="0.15"/>
    <n v="685.84"/>
  </r>
  <r>
    <s v="ORD-01503"/>
    <s v="2023-11-10"/>
    <x v="32"/>
    <x v="2"/>
    <s v="CUST-0060"/>
    <s v="Pooja Yadav"/>
    <x v="3"/>
    <s v="Uttar Pradesh"/>
    <s v="Lucknow"/>
    <x v="2"/>
    <s v="Men"/>
    <s v="Men's Jeans"/>
    <n v="5"/>
    <n v="11542.9"/>
    <n v="0"/>
    <n v="3945.99"/>
  </r>
  <r>
    <s v="ORD-01504"/>
    <s v="2023-11-14"/>
    <x v="32"/>
    <x v="2"/>
    <s v="CUST-0748"/>
    <s v="Pooja Yadav"/>
    <x v="0"/>
    <s v="Telangana"/>
    <s v="Hyderabad"/>
    <x v="0"/>
    <s v="Chair"/>
    <s v="Executive Chair"/>
    <n v="5"/>
    <n v="53410.55"/>
    <n v="0.1"/>
    <n v="10532.61"/>
  </r>
  <r>
    <s v="ORD-01505"/>
    <s v="2023-11-23"/>
    <x v="32"/>
    <x v="2"/>
    <s v="CUST-0111"/>
    <s v="Rahul Verma"/>
    <x v="0"/>
    <s v="Tamil Nadu"/>
    <s v="Chennai"/>
    <x v="0"/>
    <s v="Storage"/>
    <s v="Bookshelf"/>
    <n v="1"/>
    <n v="8564.6200000000008"/>
    <n v="0"/>
    <n v="1564.33"/>
  </r>
  <r>
    <s v="ORD-01506"/>
    <s v="2024-03-17"/>
    <x v="19"/>
    <x v="0"/>
    <s v="CUST-0687"/>
    <s v="Nikita Kumar"/>
    <x v="0"/>
    <s v="Karnataka"/>
    <s v="Bengaluru"/>
    <x v="3"/>
    <s v="Mobile"/>
    <s v="Smartphone A"/>
    <n v="5"/>
    <n v="80744.41"/>
    <n v="0.1"/>
    <n v="9415.52"/>
  </r>
  <r>
    <s v="ORD-01507"/>
    <s v="2025-05-26"/>
    <x v="9"/>
    <x v="1"/>
    <s v="CUST-0767"/>
    <s v="Sneha Singh"/>
    <x v="2"/>
    <s v="Rajasthan"/>
    <s v="Jaipur"/>
    <x v="1"/>
    <s v="Cookware"/>
    <s v="Cookware Set"/>
    <n v="8"/>
    <n v="41248.639999999999"/>
    <n v="0.15"/>
    <n v="6254.38"/>
  </r>
  <r>
    <s v="ORD-01508"/>
    <s v="2023-04-27"/>
    <x v="12"/>
    <x v="2"/>
    <s v="CUST-0265"/>
    <s v="Arjun Das"/>
    <x v="0"/>
    <s v="Telangana"/>
    <s v="Nizamabad"/>
    <x v="2"/>
    <s v="Men"/>
    <s v="Men's T-Shirt"/>
    <n v="2"/>
    <n v="2498.46"/>
    <n v="0"/>
    <n v="884.28"/>
  </r>
  <r>
    <s v="ORD-01509"/>
    <s v="2025-09-25"/>
    <x v="2"/>
    <x v="1"/>
    <s v="CUST-0596"/>
    <s v="Ishita Patel"/>
    <x v="0"/>
    <s v="Tamil Nadu"/>
    <s v="Chennai"/>
    <x v="0"/>
    <s v="Table"/>
    <s v="Coffee Table"/>
    <n v="3"/>
    <n v="17328.7"/>
    <n v="0"/>
    <n v="2691.41"/>
  </r>
  <r>
    <s v="ORD-01510"/>
    <s v="2023-02-03"/>
    <x v="7"/>
    <x v="2"/>
    <s v="CUST-0740"/>
    <s v="Simran Das"/>
    <x v="3"/>
    <s v="Uttar Pradesh"/>
    <s v="Kanpur"/>
    <x v="0"/>
    <s v="Chair"/>
    <s v="Executive Chair"/>
    <n v="3"/>
    <n v="32668.25"/>
    <n v="0.05"/>
    <n v="6455.49"/>
  </r>
  <r>
    <s v="ORD-01511"/>
    <s v="2025-04-27"/>
    <x v="30"/>
    <x v="1"/>
    <s v="CUST-0616"/>
    <s v="Neha Mehta"/>
    <x v="1"/>
    <s v="Odisha"/>
    <s v="Rourkela"/>
    <x v="3"/>
    <s v="Laptop"/>
    <s v="Gaming Laptop"/>
    <n v="8"/>
    <n v="666984.68000000005"/>
    <n v="0.05"/>
    <n v="74631"/>
  </r>
  <r>
    <s v="ORD-01512"/>
    <s v="2024-01-10"/>
    <x v="17"/>
    <x v="0"/>
    <s v="CUST-0481"/>
    <s v="Nikita Verma"/>
    <x v="1"/>
    <s v="West Bengal"/>
    <s v="Siliguri"/>
    <x v="2"/>
    <s v="Footwear"/>
    <s v="Sandals"/>
    <n v="4"/>
    <n v="5642.58"/>
    <n v="0.15"/>
    <n v="931.4"/>
  </r>
  <r>
    <s v="ORD-01513"/>
    <s v="2023-10-31"/>
    <x v="24"/>
    <x v="2"/>
    <s v="CUST-0404"/>
    <s v="Sneha Singh"/>
    <x v="1"/>
    <s v="West Bengal"/>
    <s v="Kolkata"/>
    <x v="0"/>
    <s v="Table"/>
    <s v="Coffee Table"/>
    <n v="1"/>
    <n v="4705.1000000000004"/>
    <n v="0.25"/>
    <n v="133.56"/>
  </r>
  <r>
    <s v="ORD-01514"/>
    <s v="2025-12-29"/>
    <x v="26"/>
    <x v="1"/>
    <s v="CUST-0191"/>
    <s v="Ishita Sharma"/>
    <x v="1"/>
    <s v="Bihar"/>
    <s v="Bhagalpur"/>
    <x v="0"/>
    <s v="Chair"/>
    <s v="Study Chair"/>
    <n v="4"/>
    <n v="10850.14"/>
    <n v="0.2"/>
    <n v="993.21"/>
  </r>
  <r>
    <s v="ORD-01515"/>
    <s v="2023-07-24"/>
    <x v="25"/>
    <x v="2"/>
    <s v="CUST-0567"/>
    <s v="Amit Yadav"/>
    <x v="0"/>
    <s v="Karnataka"/>
    <s v="Bengaluru"/>
    <x v="3"/>
    <s v="Mobile"/>
    <s v="Budget Phone"/>
    <n v="8"/>
    <n v="77862.42"/>
    <n v="0.15"/>
    <n v="3473.68"/>
  </r>
  <r>
    <s v="ORD-01516"/>
    <s v="2025-05-01"/>
    <x v="9"/>
    <x v="1"/>
    <s v="CUST-0107"/>
    <s v="Ishita Singh"/>
    <x v="3"/>
    <s v="Delhi"/>
    <s v="Dwarka"/>
    <x v="3"/>
    <s v="Laptop"/>
    <s v="Laptop Air"/>
    <n v="1"/>
    <n v="39504.19"/>
    <n v="0.25"/>
    <n v="2386.6"/>
  </r>
  <r>
    <s v="ORD-01517"/>
    <s v="2024-05-30"/>
    <x v="0"/>
    <x v="0"/>
    <s v="CUST-0398"/>
    <s v="Vivaan Mehta"/>
    <x v="1"/>
    <s v="Jharkhand"/>
    <s v="Dhanbad"/>
    <x v="2"/>
    <s v="Footwear"/>
    <s v="Running Shoes"/>
    <n v="8"/>
    <n v="27083.46"/>
    <n v="0"/>
    <n v="6760.34"/>
  </r>
  <r>
    <s v="ORD-01518"/>
    <s v="2024-06-05"/>
    <x v="10"/>
    <x v="0"/>
    <s v="CUST-0181"/>
    <s v="Nikita Gupta"/>
    <x v="0"/>
    <s v="Tamil Nadu"/>
    <s v="Madurai"/>
    <x v="1"/>
    <s v="Appliances"/>
    <s v="Mixer Grinder"/>
    <n v="1"/>
    <n v="4427.68"/>
    <n v="0.05"/>
    <n v="672.01"/>
  </r>
  <r>
    <s v="ORD-01519"/>
    <s v="2025-02-10"/>
    <x v="14"/>
    <x v="1"/>
    <s v="CUST-0302"/>
    <s v="Amit Gupta"/>
    <x v="1"/>
    <s v="Bihar"/>
    <s v="Bhagalpur"/>
    <x v="1"/>
    <s v="Appliances"/>
    <s v="Mixer Grinder"/>
    <n v="1"/>
    <n v="3614.25"/>
    <n v="0.2"/>
    <n v="452.69"/>
  </r>
  <r>
    <s v="ORD-01520"/>
    <s v="2024-09-10"/>
    <x v="13"/>
    <x v="0"/>
    <s v="CUST-0384"/>
    <s v="Priya Kumar"/>
    <x v="2"/>
    <s v="Maharashtra"/>
    <s v="Pune"/>
    <x v="1"/>
    <s v="Decor"/>
    <s v="Photo Frame"/>
    <n v="6"/>
    <n v="4690.0600000000004"/>
    <n v="0"/>
    <n v="1531.94"/>
  </r>
  <r>
    <s v="ORD-01521"/>
    <s v="2025-02-12"/>
    <x v="14"/>
    <x v="1"/>
    <s v="CUST-0438"/>
    <s v="Kabir Gupta"/>
    <x v="1"/>
    <s v="West Bengal"/>
    <s v="Durgapur"/>
    <x v="2"/>
    <s v="Men"/>
    <s v="Men's Jacket"/>
    <n v="8"/>
    <n v="31613.91"/>
    <n v="0.1"/>
    <n v="6717.1"/>
  </r>
  <r>
    <s v="ORD-01522"/>
    <s v="2024-03-04"/>
    <x v="19"/>
    <x v="0"/>
    <s v="CUST-0368"/>
    <s v="Aarav Mehta"/>
    <x v="0"/>
    <s v="Telangana"/>
    <s v="Warangal"/>
    <x v="0"/>
    <s v="Table"/>
    <s v="Study Table"/>
    <n v="8"/>
    <n v="53860.49"/>
    <n v="0.1"/>
    <n v="6686.82"/>
  </r>
  <r>
    <s v="ORD-01523"/>
    <s v="2023-11-11"/>
    <x v="32"/>
    <x v="2"/>
    <s v="CUST-0587"/>
    <s v="Neha Verma"/>
    <x v="3"/>
    <s v="Uttar Pradesh"/>
    <s v="Noida"/>
    <x v="1"/>
    <s v="Cookware"/>
    <s v="Pressure Cooker"/>
    <n v="2"/>
    <n v="7216.66"/>
    <n v="0"/>
    <n v="1413.43"/>
  </r>
  <r>
    <s v="ORD-01524"/>
    <s v="2023-11-19"/>
    <x v="32"/>
    <x v="2"/>
    <s v="CUST-0718"/>
    <s v="Arjun Patel"/>
    <x v="0"/>
    <s v="Telangana"/>
    <s v="Hyderabad"/>
    <x v="3"/>
    <s v="Laptop"/>
    <s v="Laptop Air"/>
    <n v="4"/>
    <n v="200754"/>
    <n v="0"/>
    <n v="31663.63"/>
  </r>
  <r>
    <s v="ORD-01525"/>
    <s v="2025-04-03"/>
    <x v="30"/>
    <x v="1"/>
    <s v="CUST-0681"/>
    <s v="Neha Das"/>
    <x v="0"/>
    <s v="Kerala"/>
    <s v="Kochi"/>
    <x v="1"/>
    <s v="Decor"/>
    <s v="Photo Frame"/>
    <n v="3"/>
    <n v="1902.45"/>
    <n v="0.2"/>
    <n v="464.74"/>
  </r>
  <r>
    <s v="ORD-01526"/>
    <s v="2024-01-04"/>
    <x v="17"/>
    <x v="0"/>
    <s v="CUST-0100"/>
    <s v="Amit Sharma"/>
    <x v="3"/>
    <s v="Uttar Pradesh"/>
    <s v="Lucknow"/>
    <x v="3"/>
    <s v="Laptop"/>
    <s v="Gaming Laptop"/>
    <n v="5"/>
    <n v="361769.19"/>
    <n v="0.15"/>
    <n v="19633.919999999998"/>
  </r>
  <r>
    <s v="ORD-01527"/>
    <s v="2024-02-03"/>
    <x v="23"/>
    <x v="0"/>
    <s v="CUST-0182"/>
    <s v="Vivaan Verma"/>
    <x v="0"/>
    <s v="Karnataka"/>
    <s v="Bengaluru"/>
    <x v="3"/>
    <s v="Mobile"/>
    <s v="Smartphone B"/>
    <n v="4"/>
    <n v="82844.31"/>
    <n v="0.2"/>
    <n v="8934.52"/>
  </r>
  <r>
    <s v="ORD-01528"/>
    <s v="2023-11-07"/>
    <x v="32"/>
    <x v="2"/>
    <s v="CUST-0428"/>
    <s v="Aarav Das"/>
    <x v="3"/>
    <s v="Haryana"/>
    <s v="Gurgaon"/>
    <x v="2"/>
    <s v="Footwear"/>
    <s v="Casual Shoes"/>
    <n v="2"/>
    <n v="4422.88"/>
    <n v="0.2"/>
    <n v="775.83"/>
  </r>
  <r>
    <s v="ORD-01529"/>
    <s v="2025-10-19"/>
    <x v="31"/>
    <x v="1"/>
    <s v="CUST-0313"/>
    <s v="Rohan Sharma"/>
    <x v="2"/>
    <s v="Rajasthan"/>
    <s v="Jaipur"/>
    <x v="3"/>
    <s v="Accessories"/>
    <s v="Wireless Earbuds"/>
    <n v="6"/>
    <n v="14330.19"/>
    <n v="0.05"/>
    <n v="2843.98"/>
  </r>
  <r>
    <s v="ORD-01530"/>
    <s v="2023-10-01"/>
    <x v="24"/>
    <x v="2"/>
    <s v="CUST-0534"/>
    <s v="Riya Singh"/>
    <x v="3"/>
    <s v="Delhi"/>
    <s v="Dwarka"/>
    <x v="0"/>
    <s v="Storage"/>
    <s v="Cabinet"/>
    <n v="8"/>
    <n v="80295.19"/>
    <n v="0.1"/>
    <n v="13338.91"/>
  </r>
  <r>
    <s v="ORD-01531"/>
    <s v="2024-11-01"/>
    <x v="1"/>
    <x v="0"/>
    <s v="CUST-0185"/>
    <s v="Sneha Singh"/>
    <x v="2"/>
    <s v="Goa"/>
    <s v="Margao"/>
    <x v="1"/>
    <s v="Decor"/>
    <s v="Table Lamp"/>
    <n v="2"/>
    <n v="4222.5200000000004"/>
    <n v="0.15"/>
    <n v="910.3"/>
  </r>
  <r>
    <s v="ORD-01532"/>
    <s v="2023-08-17"/>
    <x v="27"/>
    <x v="2"/>
    <s v="CUST-0627"/>
    <s v="Simran Kumar"/>
    <x v="0"/>
    <s v="Kerala"/>
    <s v="Kochi"/>
    <x v="0"/>
    <s v="Chair"/>
    <s v="Office Chair"/>
    <n v="3"/>
    <n v="19120.990000000002"/>
    <n v="0"/>
    <n v="3659.24"/>
  </r>
  <r>
    <s v="ORD-01533"/>
    <s v="2024-06-02"/>
    <x v="10"/>
    <x v="0"/>
    <s v="CUST-0779"/>
    <s v="Shreya Das"/>
    <x v="0"/>
    <s v="Karnataka"/>
    <s v="Mysuru"/>
    <x v="1"/>
    <s v="Decor"/>
    <s v="Photo Frame"/>
    <n v="2"/>
    <n v="1595.37"/>
    <n v="0"/>
    <n v="519.67999999999995"/>
  </r>
  <r>
    <s v="ORD-01534"/>
    <s v="2025-04-12"/>
    <x v="30"/>
    <x v="1"/>
    <s v="CUST-0443"/>
    <s v="Riya Verma"/>
    <x v="1"/>
    <s v="West Bengal"/>
    <s v="Durgapur"/>
    <x v="0"/>
    <s v="Storage"/>
    <s v="Cabinet"/>
    <n v="4"/>
    <n v="45035.57"/>
    <n v="0"/>
    <n v="8501.5300000000007"/>
  </r>
  <r>
    <s v="ORD-01535"/>
    <s v="2025-05-14"/>
    <x v="9"/>
    <x v="1"/>
    <s v="CUST-0345"/>
    <s v="Aditya Mehta"/>
    <x v="2"/>
    <s v="Maharashtra"/>
    <s v="Nagpur"/>
    <x v="0"/>
    <s v="Storage"/>
    <s v="Bookshelf"/>
    <n v="1"/>
    <n v="8863.0499999999993"/>
    <n v="0"/>
    <n v="1487.28"/>
  </r>
  <r>
    <s v="ORD-01536"/>
    <s v="2024-02-01"/>
    <x v="23"/>
    <x v="0"/>
    <s v="CUST-0241"/>
    <s v="Rohan Yadav"/>
    <x v="2"/>
    <s v="Gujarat"/>
    <s v="Ahmedabad"/>
    <x v="3"/>
    <s v="Laptop"/>
    <s v="Gaming Laptop"/>
    <n v="1"/>
    <n v="83250.13"/>
    <n v="0.05"/>
    <n v="10053.07"/>
  </r>
  <r>
    <s v="ORD-01537"/>
    <s v="2023-01-04"/>
    <x v="34"/>
    <x v="2"/>
    <s v="CUST-0469"/>
    <s v="Sneha Gupta"/>
    <x v="1"/>
    <s v="Jharkhand"/>
    <s v="Ranchi"/>
    <x v="0"/>
    <s v="Storage"/>
    <s v="Cabinet"/>
    <n v="1"/>
    <n v="10946.21"/>
    <n v="0"/>
    <n v="2159.5500000000002"/>
  </r>
  <r>
    <s v="ORD-01538"/>
    <s v="2025-06-12"/>
    <x v="3"/>
    <x v="1"/>
    <s v="CUST-0496"/>
    <s v="Aditi Mehta"/>
    <x v="0"/>
    <s v="Tamil Nadu"/>
    <s v="Chennai"/>
    <x v="0"/>
    <s v="Storage"/>
    <s v="Cabinet"/>
    <n v="7"/>
    <n v="63383.96"/>
    <n v="0.2"/>
    <n v="4376.0200000000004"/>
  </r>
  <r>
    <s v="ORD-01539"/>
    <s v="2025-04-14"/>
    <x v="30"/>
    <x v="1"/>
    <s v="CUST-0313"/>
    <s v="Rohan Sharma"/>
    <x v="3"/>
    <s v="Punjab"/>
    <s v="Jalandhar"/>
    <x v="3"/>
    <s v="Accessories"/>
    <s v="Smart Watch"/>
    <n v="7"/>
    <n v="34641.769999999997"/>
    <n v="0"/>
    <n v="6495.13"/>
  </r>
  <r>
    <s v="ORD-01540"/>
    <s v="2023-08-11"/>
    <x v="27"/>
    <x v="2"/>
    <s v="CUST-0690"/>
    <s v="Arjun Gupta"/>
    <x v="3"/>
    <s v="Delhi"/>
    <s v="New Delhi"/>
    <x v="0"/>
    <s v="Storage"/>
    <s v="Cabinet"/>
    <n v="3"/>
    <n v="34320.230000000003"/>
    <n v="0"/>
    <n v="6386.8"/>
  </r>
  <r>
    <s v="ORD-01541"/>
    <s v="2025-11-06"/>
    <x v="5"/>
    <x v="1"/>
    <s v="CUST-0718"/>
    <s v="Arjun Patel"/>
    <x v="0"/>
    <s v="Telangana"/>
    <s v="Hyderabad"/>
    <x v="1"/>
    <s v="Decor"/>
    <s v="Photo Frame"/>
    <n v="2"/>
    <n v="1356.85"/>
    <n v="0.15"/>
    <n v="385.72"/>
  </r>
  <r>
    <s v="ORD-01542"/>
    <s v="2023-02-10"/>
    <x v="7"/>
    <x v="2"/>
    <s v="CUST-0172"/>
    <s v="Aarav Mehta"/>
    <x v="2"/>
    <s v="Goa"/>
    <s v="Margao"/>
    <x v="1"/>
    <s v="Appliances"/>
    <s v="Electric Kettle"/>
    <n v="1"/>
    <n v="1661.39"/>
    <n v="0.1"/>
    <n v="258.47000000000003"/>
  </r>
  <r>
    <s v="ORD-01543"/>
    <s v="2023-01-13"/>
    <x v="34"/>
    <x v="2"/>
    <s v="CUST-0516"/>
    <s v="Kabir Mehta"/>
    <x v="3"/>
    <s v="Punjab"/>
    <s v="Ludhiana"/>
    <x v="3"/>
    <s v="Accessories"/>
    <s v="Wireless Earbuds"/>
    <n v="8"/>
    <n v="16905.810000000001"/>
    <n v="0.15"/>
    <n v="2648.67"/>
  </r>
  <r>
    <s v="ORD-01544"/>
    <s v="2023-08-15"/>
    <x v="27"/>
    <x v="2"/>
    <s v="CUST-0734"/>
    <s v="Ishita Patel"/>
    <x v="1"/>
    <s v="Odisha"/>
    <s v="Rourkela"/>
    <x v="0"/>
    <s v="Storage"/>
    <s v="Cabinet"/>
    <n v="5"/>
    <n v="53089.87"/>
    <n v="0.05"/>
    <n v="10108.01"/>
  </r>
  <r>
    <s v="ORD-01545"/>
    <s v="2023-11-05"/>
    <x v="32"/>
    <x v="2"/>
    <s v="CUST-0332"/>
    <s v="Aditi Yadav"/>
    <x v="2"/>
    <s v="Goa"/>
    <s v="Margao"/>
    <x v="1"/>
    <s v="Decor"/>
    <s v="Table Lamp"/>
    <n v="3"/>
    <n v="6610.8"/>
    <n v="0.15"/>
    <n v="1202.8"/>
  </r>
  <r>
    <s v="ORD-01546"/>
    <s v="2025-07-06"/>
    <x v="8"/>
    <x v="1"/>
    <s v="CUST-0783"/>
    <s v="Rahul Patel"/>
    <x v="0"/>
    <s v="Telangana"/>
    <s v="Nizamabad"/>
    <x v="0"/>
    <s v="Table"/>
    <s v="Office Desk"/>
    <n v="4"/>
    <n v="49841.43"/>
    <n v="0.15"/>
    <n v="7495.45"/>
  </r>
  <r>
    <s v="ORD-01547"/>
    <s v="2025-06-29"/>
    <x v="3"/>
    <x v="1"/>
    <s v="CUST-0312"/>
    <s v="Kabir Jain"/>
    <x v="1"/>
    <s v="Jharkhand"/>
    <s v="Dhanbad"/>
    <x v="3"/>
    <s v="Laptop"/>
    <s v="Laptop Air"/>
    <n v="8"/>
    <n v="427017.02"/>
    <n v="0"/>
    <n v="65208.9"/>
  </r>
  <r>
    <s v="ORD-01548"/>
    <s v="2023-05-09"/>
    <x v="20"/>
    <x v="2"/>
    <s v="CUST-0703"/>
    <s v="Aditya Mehta"/>
    <x v="2"/>
    <s v="Goa"/>
    <s v="Margao"/>
    <x v="3"/>
    <s v="Accessories"/>
    <s v="Wireless Earbuds"/>
    <n v="8"/>
    <n v="19353.400000000001"/>
    <n v="0.05"/>
    <n v="3868.29"/>
  </r>
  <r>
    <s v="ORD-01549"/>
    <s v="2024-08-05"/>
    <x v="15"/>
    <x v="0"/>
    <s v="CUST-0532"/>
    <s v="Aditya Das"/>
    <x v="2"/>
    <s v="Rajasthan"/>
    <s v="Jaipur"/>
    <x v="0"/>
    <s v="Storage"/>
    <s v="Cabinet"/>
    <n v="5"/>
    <n v="54510.239999999998"/>
    <n v="0"/>
    <n v="11640.98"/>
  </r>
  <r>
    <s v="ORD-01550"/>
    <s v="2024-12-04"/>
    <x v="6"/>
    <x v="0"/>
    <s v="CUST-0679"/>
    <s v="Ishita Patel"/>
    <x v="0"/>
    <s v="Kerala"/>
    <s v="Kozhikode"/>
    <x v="3"/>
    <s v="Laptop"/>
    <s v="Laptop Air"/>
    <n v="1"/>
    <n v="48362.68"/>
    <n v="0.05"/>
    <n v="6779.67"/>
  </r>
  <r>
    <s v="ORD-01551"/>
    <s v="2025-11-20"/>
    <x v="5"/>
    <x v="1"/>
    <s v="CUST-0297"/>
    <s v="Aarav Patel"/>
    <x v="2"/>
    <s v="Maharashtra"/>
    <s v="Pune"/>
    <x v="0"/>
    <s v="Chair"/>
    <s v="Office Chair"/>
    <n v="3"/>
    <n v="16917.39"/>
    <n v="0.1"/>
    <n v="2595.41"/>
  </r>
  <r>
    <s v="ORD-01552"/>
    <s v="2023-05-06"/>
    <x v="20"/>
    <x v="2"/>
    <s v="CUST-0569"/>
    <s v="Rahul Yadav"/>
    <x v="3"/>
    <s v="Haryana"/>
    <s v="Faridabad"/>
    <x v="2"/>
    <s v="Women"/>
    <s v="Women's Jacket"/>
    <n v="2"/>
    <n v="7291.08"/>
    <n v="0.25"/>
    <n v="1116.08"/>
  </r>
  <r>
    <s v="ORD-01553"/>
    <s v="2024-01-25"/>
    <x v="17"/>
    <x v="0"/>
    <s v="CUST-0762"/>
    <s v="Aditya Singh"/>
    <x v="3"/>
    <s v="Punjab"/>
    <s v="Amritsar"/>
    <x v="2"/>
    <s v="Footwear"/>
    <s v="Sandals"/>
    <n v="4"/>
    <n v="5491.68"/>
    <n v="0.15"/>
    <n v="902.56"/>
  </r>
  <r>
    <s v="ORD-01554"/>
    <s v="2023-08-06"/>
    <x v="27"/>
    <x v="2"/>
    <s v="CUST-0738"/>
    <s v="Aditya Patel"/>
    <x v="1"/>
    <s v="Odisha"/>
    <s v="Bhubaneswar"/>
    <x v="3"/>
    <s v="Mobile"/>
    <s v="Smartphone B"/>
    <n v="6"/>
    <n v="143208.65"/>
    <n v="0"/>
    <n v="23736.69"/>
  </r>
  <r>
    <s v="ORD-01555"/>
    <s v="2025-03-10"/>
    <x v="21"/>
    <x v="1"/>
    <s v="CUST-0579"/>
    <s v="Neha Mehta"/>
    <x v="2"/>
    <s v="Maharashtra"/>
    <s v="Nagpur"/>
    <x v="2"/>
    <s v="Footwear"/>
    <s v="Running Shoes"/>
    <n v="1"/>
    <n v="3287.56"/>
    <n v="0.05"/>
    <n v="737.4"/>
  </r>
  <r>
    <s v="ORD-01556"/>
    <s v="2024-01-28"/>
    <x v="17"/>
    <x v="0"/>
    <s v="CUST-0166"/>
    <s v="Kabir Patel"/>
    <x v="2"/>
    <s v="Rajasthan"/>
    <s v="Udaipur"/>
    <x v="1"/>
    <s v="Decor"/>
    <s v="Wall Clock"/>
    <n v="8"/>
    <n v="9995.7800000000007"/>
    <n v="0.2"/>
    <n v="1988.44"/>
  </r>
  <r>
    <s v="ORD-01557"/>
    <s v="2025-04-28"/>
    <x v="30"/>
    <x v="1"/>
    <s v="CUST-0259"/>
    <s v="Aditi Verma"/>
    <x v="3"/>
    <s v="Delhi"/>
    <s v="New Delhi"/>
    <x v="0"/>
    <s v="Table"/>
    <s v="Office Desk"/>
    <n v="2"/>
    <n v="29192.78"/>
    <n v="0"/>
    <n v="5888.96"/>
  </r>
  <r>
    <s v="ORD-01558"/>
    <s v="2023-09-27"/>
    <x v="35"/>
    <x v="2"/>
    <s v="CUST-0169"/>
    <s v="Rohan Jain"/>
    <x v="3"/>
    <s v="Uttar Pradesh"/>
    <s v="Lucknow"/>
    <x v="2"/>
    <s v="Footwear"/>
    <s v="Casual Shoes"/>
    <n v="7"/>
    <n v="17330.38"/>
    <n v="0.15"/>
    <n v="3350.21"/>
  </r>
  <r>
    <s v="ORD-01559"/>
    <s v="2024-09-08"/>
    <x v="13"/>
    <x v="0"/>
    <s v="CUST-0436"/>
    <s v="Pooja Verma"/>
    <x v="3"/>
    <s v="Uttar Pradesh"/>
    <s v="Noida"/>
    <x v="0"/>
    <s v="Chair"/>
    <s v="Study Chair"/>
    <n v="6"/>
    <n v="18023.78"/>
    <n v="0.15"/>
    <n v="1507.11"/>
  </r>
  <r>
    <s v="ORD-01560"/>
    <s v="2024-01-01"/>
    <x v="17"/>
    <x v="0"/>
    <s v="CUST-0265"/>
    <s v="Arjun Das"/>
    <x v="0"/>
    <s v="Tamil Nadu"/>
    <s v="Chennai"/>
    <x v="3"/>
    <s v="Laptop"/>
    <s v="Laptop Pro"/>
    <n v="4"/>
    <n v="211068.34"/>
    <n v="0.2"/>
    <n v="23776.14"/>
  </r>
  <r>
    <s v="ORD-01561"/>
    <s v="2025-10-18"/>
    <x v="31"/>
    <x v="1"/>
    <s v="CUST-0099"/>
    <s v="Amit Yadav"/>
    <x v="1"/>
    <s v="Odisha"/>
    <s v="Cuttack"/>
    <x v="2"/>
    <s v="Footwear"/>
    <s v="Casual Shoes"/>
    <n v="6"/>
    <n v="16115.27"/>
    <n v="0.05"/>
    <n v="3351.92"/>
  </r>
  <r>
    <s v="ORD-01562"/>
    <s v="2024-04-19"/>
    <x v="16"/>
    <x v="0"/>
    <s v="CUST-0611"/>
    <s v="Pooja Gupta"/>
    <x v="0"/>
    <s v="Telangana"/>
    <s v="Hyderabad"/>
    <x v="1"/>
    <s v="Appliances"/>
    <s v="Mixer Grinder"/>
    <n v="5"/>
    <n v="21863.75"/>
    <n v="0.05"/>
    <n v="3328.68"/>
  </r>
  <r>
    <s v="ORD-01563"/>
    <s v="2023-04-26"/>
    <x v="12"/>
    <x v="2"/>
    <s v="CUST-0798"/>
    <s v="Aditya Patel"/>
    <x v="3"/>
    <s v="Haryana"/>
    <s v="Faridabad"/>
    <x v="0"/>
    <s v="Storage"/>
    <s v="Bookshelf"/>
    <n v="2"/>
    <n v="12916.79"/>
    <n v="0.25"/>
    <n v="588.14"/>
  </r>
  <r>
    <s v="ORD-01564"/>
    <s v="2023-10-21"/>
    <x v="24"/>
    <x v="2"/>
    <s v="CUST-0568"/>
    <s v="Neha Kumar"/>
    <x v="2"/>
    <s v="Goa"/>
    <s v="Panaji"/>
    <x v="1"/>
    <s v="Cookware"/>
    <s v="Pressure Cooker"/>
    <n v="4"/>
    <n v="11717.34"/>
    <n v="0.15"/>
    <n v="1615.91"/>
  </r>
  <r>
    <s v="ORD-01565"/>
    <s v="2024-10-27"/>
    <x v="28"/>
    <x v="0"/>
    <s v="CUST-0515"/>
    <s v="Nikita Sharma"/>
    <x v="0"/>
    <s v="Tamil Nadu"/>
    <s v="Madurai"/>
    <x v="2"/>
    <s v="Men"/>
    <s v="Men's Jacket"/>
    <n v="6"/>
    <n v="27574.57"/>
    <n v="0"/>
    <n v="7575.85"/>
  </r>
  <r>
    <s v="ORD-01566"/>
    <s v="2024-11-02"/>
    <x v="1"/>
    <x v="0"/>
    <s v="CUST-0372"/>
    <s v="Amit Jain"/>
    <x v="2"/>
    <s v="Rajasthan"/>
    <s v="Jodhpur"/>
    <x v="3"/>
    <s v="Laptop"/>
    <s v="Laptop Pro"/>
    <n v="1"/>
    <n v="64320.26"/>
    <n v="0.05"/>
    <n v="10369.02"/>
  </r>
  <r>
    <s v="ORD-01567"/>
    <s v="2024-09-23"/>
    <x v="13"/>
    <x v="0"/>
    <s v="CUST-0145"/>
    <s v="Shreya Verma"/>
    <x v="3"/>
    <s v="Punjab"/>
    <s v="Amritsar"/>
    <x v="1"/>
    <s v="Cookware"/>
    <s v="Non-Stick Pan"/>
    <n v="8"/>
    <n v="18065.849999999999"/>
    <n v="0"/>
    <n v="3860.52"/>
  </r>
  <r>
    <s v="ORD-01568"/>
    <s v="2024-09-01"/>
    <x v="13"/>
    <x v="0"/>
    <s v="CUST-0297"/>
    <s v="Aarav Patel"/>
    <x v="2"/>
    <s v="Rajasthan"/>
    <s v="Jaipur"/>
    <x v="1"/>
    <s v="Appliances"/>
    <s v="Air Fryer"/>
    <n v="5"/>
    <n v="32978.49"/>
    <n v="0.2"/>
    <n v="1993.48"/>
  </r>
  <r>
    <s v="ORD-01569"/>
    <s v="2024-02-21"/>
    <x v="23"/>
    <x v="0"/>
    <s v="CUST-0071"/>
    <s v="Shreya Singh"/>
    <x v="3"/>
    <s v="Punjab"/>
    <s v="Ludhiana"/>
    <x v="1"/>
    <s v="Decor"/>
    <s v="Photo Frame"/>
    <n v="1"/>
    <n v="775.62"/>
    <n v="0"/>
    <n v="267.19"/>
  </r>
  <r>
    <s v="ORD-01570"/>
    <s v="2024-02-16"/>
    <x v="23"/>
    <x v="0"/>
    <s v="CUST-0492"/>
    <s v="Nikita Jain"/>
    <x v="0"/>
    <s v="Tamil Nadu"/>
    <s v="Coimbatore"/>
    <x v="3"/>
    <s v="Accessories"/>
    <s v="Bluetooth Speaker"/>
    <n v="3"/>
    <n v="8200.7199999999993"/>
    <n v="0.25"/>
    <n v="1134.67"/>
  </r>
  <r>
    <s v="ORD-01571"/>
    <s v="2025-08-31"/>
    <x v="22"/>
    <x v="1"/>
    <s v="CUST-0335"/>
    <s v="Simran Sharma"/>
    <x v="0"/>
    <s v="Karnataka"/>
    <s v="Mysuru"/>
    <x v="1"/>
    <s v="Appliances"/>
    <s v="Air Fryer"/>
    <n v="2"/>
    <n v="14715.94"/>
    <n v="0.05"/>
    <n v="1960.33"/>
  </r>
  <r>
    <s v="ORD-01572"/>
    <s v="2024-03-11"/>
    <x v="19"/>
    <x v="0"/>
    <s v="CUST-0391"/>
    <s v="Aditi Gupta"/>
    <x v="1"/>
    <s v="Jharkhand"/>
    <s v="Ranchi"/>
    <x v="3"/>
    <s v="Mobile"/>
    <s v="Budget Phone"/>
    <n v="2"/>
    <n v="22628.67"/>
    <n v="0.05"/>
    <n v="2124.14"/>
  </r>
  <r>
    <s v="ORD-01573"/>
    <s v="2025-10-13"/>
    <x v="31"/>
    <x v="1"/>
    <s v="CUST-0406"/>
    <s v="Nikita Verma"/>
    <x v="3"/>
    <s v="Uttar Pradesh"/>
    <s v="Lucknow"/>
    <x v="1"/>
    <s v="Appliances"/>
    <s v="Electric Kettle"/>
    <n v="7"/>
    <n v="11172.82"/>
    <n v="0.15"/>
    <n v="1090.3800000000001"/>
  </r>
  <r>
    <s v="ORD-01574"/>
    <s v="2023-10-07"/>
    <x v="24"/>
    <x v="2"/>
    <s v="CUST-0038"/>
    <s v="Ishita Kumar"/>
    <x v="1"/>
    <s v="Odisha"/>
    <s v="Rourkela"/>
    <x v="1"/>
    <s v="Cookware"/>
    <s v="Non-Stick Pan"/>
    <n v="1"/>
    <n v="1886.37"/>
    <n v="0.15"/>
    <n v="251.77"/>
  </r>
  <r>
    <s v="ORD-01575"/>
    <s v="2023-08-18"/>
    <x v="27"/>
    <x v="2"/>
    <s v="CUST-0722"/>
    <s v="Ananya Sharma"/>
    <x v="3"/>
    <s v="Punjab"/>
    <s v="Amritsar"/>
    <x v="0"/>
    <s v="Storage"/>
    <s v="Bookshelf"/>
    <n v="4"/>
    <n v="28164.03"/>
    <n v="0.25"/>
    <n v="1224.52"/>
  </r>
  <r>
    <s v="ORD-01576"/>
    <s v="2023-06-24"/>
    <x v="33"/>
    <x v="2"/>
    <s v="CUST-0635"/>
    <s v="Aarav Patel"/>
    <x v="2"/>
    <s v="Rajasthan"/>
    <s v="Udaipur"/>
    <x v="0"/>
    <s v="Storage"/>
    <s v="Wardrobe"/>
    <n v="7"/>
    <n v="149754.47"/>
    <n v="0.05"/>
    <n v="20616.150000000001"/>
  </r>
  <r>
    <s v="ORD-01577"/>
    <s v="2025-07-26"/>
    <x v="8"/>
    <x v="1"/>
    <s v="CUST-0607"/>
    <s v="Ishita Das"/>
    <x v="1"/>
    <s v="Odisha"/>
    <s v="Bhubaneswar"/>
    <x v="2"/>
    <s v="Women"/>
    <s v="Women's Top"/>
    <n v="6"/>
    <n v="6763.43"/>
    <n v="0.25"/>
    <n v="1013.64"/>
  </r>
  <r>
    <s v="ORD-01578"/>
    <s v="2023-04-16"/>
    <x v="12"/>
    <x v="2"/>
    <s v="CUST-0647"/>
    <s v="Vivaan Mehta"/>
    <x v="0"/>
    <s v="Tamil Nadu"/>
    <s v="Chennai"/>
    <x v="1"/>
    <s v="Decor"/>
    <s v="Photo Frame"/>
    <n v="8"/>
    <n v="5139.87"/>
    <n v="0.2"/>
    <n v="1311.75"/>
  </r>
  <r>
    <s v="ORD-01579"/>
    <s v="2023-06-01"/>
    <x v="33"/>
    <x v="2"/>
    <s v="CUST-0542"/>
    <s v="Rohan Singh"/>
    <x v="0"/>
    <s v="Telangana"/>
    <s v="Nizamabad"/>
    <x v="0"/>
    <s v="Storage"/>
    <s v="Cabinet"/>
    <n v="8"/>
    <n v="87666.67"/>
    <n v="0"/>
    <n v="18412.150000000001"/>
  </r>
  <r>
    <s v="ORD-01580"/>
    <s v="2024-09-04"/>
    <x v="13"/>
    <x v="0"/>
    <s v="CUST-0536"/>
    <s v="Vivaan Patel"/>
    <x v="1"/>
    <s v="Bihar"/>
    <s v="Patna"/>
    <x v="2"/>
    <s v="Men"/>
    <s v="Men's Jeans"/>
    <n v="8"/>
    <n v="13693.48"/>
    <n v="0.25"/>
    <n v="2748.67"/>
  </r>
  <r>
    <s v="ORD-01581"/>
    <s v="2023-08-03"/>
    <x v="27"/>
    <x v="2"/>
    <s v="CUST-0117"/>
    <s v="Sneha Verma"/>
    <x v="3"/>
    <s v="Haryana"/>
    <s v="Panipat"/>
    <x v="0"/>
    <s v="Storage"/>
    <s v="Bookshelf"/>
    <n v="4"/>
    <n v="30608.5"/>
    <n v="0.15"/>
    <n v="3188.69"/>
  </r>
  <r>
    <s v="ORD-01582"/>
    <s v="2023-06-17"/>
    <x v="33"/>
    <x v="2"/>
    <s v="CUST-0738"/>
    <s v="Aditya Patel"/>
    <x v="0"/>
    <s v="Kerala"/>
    <s v="Kozhikode"/>
    <x v="3"/>
    <s v="Laptop"/>
    <s v="Laptop Air"/>
    <n v="1"/>
    <n v="37138.39"/>
    <n v="0.25"/>
    <n v="306.7"/>
  </r>
  <r>
    <s v="ORD-01583"/>
    <s v="2023-12-08"/>
    <x v="18"/>
    <x v="2"/>
    <s v="CUST-0227"/>
    <s v="Simran Kumar"/>
    <x v="3"/>
    <s v="Uttar Pradesh"/>
    <s v="Lucknow"/>
    <x v="3"/>
    <s v="Laptop"/>
    <s v="Laptop Air"/>
    <n v="3"/>
    <n v="137392.73000000001"/>
    <n v="0.15"/>
    <n v="7968.09"/>
  </r>
  <r>
    <s v="ORD-01584"/>
    <s v="2025-02-04"/>
    <x v="14"/>
    <x v="1"/>
    <s v="CUST-0405"/>
    <s v="Vivaan Gupta"/>
    <x v="3"/>
    <s v="Punjab"/>
    <s v="Jalandhar"/>
    <x v="3"/>
    <s v="Accessories"/>
    <s v="Bluetooth Speaker"/>
    <n v="1"/>
    <n v="2713.24"/>
    <n v="0.25"/>
    <n v="265.26"/>
  </r>
  <r>
    <s v="ORD-01585"/>
    <s v="2023-02-10"/>
    <x v="7"/>
    <x v="2"/>
    <s v="CUST-0486"/>
    <s v="Pooja Verma"/>
    <x v="3"/>
    <s v="Delhi"/>
    <s v="Rohini"/>
    <x v="0"/>
    <s v="Storage"/>
    <s v="Bookshelf"/>
    <n v="1"/>
    <n v="9412.67"/>
    <n v="0"/>
    <n v="1813.84"/>
  </r>
  <r>
    <s v="ORD-01586"/>
    <s v="2024-09-21"/>
    <x v="13"/>
    <x v="0"/>
    <s v="CUST-0548"/>
    <s v="Riya Gupta"/>
    <x v="0"/>
    <s v="Telangana"/>
    <s v="Warangal"/>
    <x v="3"/>
    <s v="Mobile"/>
    <s v="Budget Phone"/>
    <n v="7"/>
    <n v="84621.33"/>
    <n v="0"/>
    <n v="9805.43"/>
  </r>
  <r>
    <s v="ORD-01587"/>
    <s v="2023-07-26"/>
    <x v="25"/>
    <x v="2"/>
    <s v="CUST-0352"/>
    <s v="Priya Yadav"/>
    <x v="3"/>
    <s v="Delhi"/>
    <s v="Dwarka"/>
    <x v="2"/>
    <s v="Men"/>
    <s v="Men's T-Shirt"/>
    <n v="5"/>
    <n v="6128.78"/>
    <n v="0"/>
    <n v="1960.46"/>
  </r>
  <r>
    <s v="ORD-01588"/>
    <s v="2025-12-23"/>
    <x v="26"/>
    <x v="1"/>
    <s v="CUST-0582"/>
    <s v="Nikita Gupta"/>
    <x v="2"/>
    <s v="Gujarat"/>
    <s v="Surat"/>
    <x v="1"/>
    <s v="Appliances"/>
    <s v="Air Fryer"/>
    <n v="2"/>
    <n v="16304.33"/>
    <n v="0"/>
    <n v="2660.65"/>
  </r>
  <r>
    <s v="ORD-01589"/>
    <s v="2024-05-17"/>
    <x v="0"/>
    <x v="0"/>
    <s v="CUST-0441"/>
    <s v="Ananya Yadav"/>
    <x v="0"/>
    <s v="Telangana"/>
    <s v="Hyderabad"/>
    <x v="3"/>
    <s v="Accessories"/>
    <s v="Wireless Earbuds"/>
    <n v="6"/>
    <n v="12522.74"/>
    <n v="0.15"/>
    <n v="1710.7"/>
  </r>
  <r>
    <s v="ORD-01590"/>
    <s v="2023-07-05"/>
    <x v="25"/>
    <x v="2"/>
    <s v="CUST-0582"/>
    <s v="Nikita Gupta"/>
    <x v="1"/>
    <s v="Bihar"/>
    <s v="Gaya"/>
    <x v="0"/>
    <s v="Chair"/>
    <s v="Executive Chair"/>
    <n v="6"/>
    <n v="53383.5"/>
    <n v="0.25"/>
    <n v="6511.53"/>
  </r>
  <r>
    <s v="ORD-01591"/>
    <s v="2024-01-16"/>
    <x v="17"/>
    <x v="0"/>
    <s v="CUST-0521"/>
    <s v="Kabir Das"/>
    <x v="1"/>
    <s v="Bihar"/>
    <s v="Patna"/>
    <x v="3"/>
    <s v="Laptop"/>
    <s v="Laptop Air"/>
    <n v="4"/>
    <n v="195746.03"/>
    <n v="0.1"/>
    <n v="20294.46"/>
  </r>
  <r>
    <s v="ORD-01592"/>
    <s v="2024-05-06"/>
    <x v="0"/>
    <x v="0"/>
    <s v="CUST-0256"/>
    <s v="Rahul Singh"/>
    <x v="2"/>
    <s v="Goa"/>
    <s v="Panaji"/>
    <x v="1"/>
    <s v="Appliances"/>
    <s v="Mixer Grinder"/>
    <n v="7"/>
    <n v="23979.75"/>
    <n v="0.25"/>
    <n v="1777.22"/>
  </r>
  <r>
    <s v="ORD-01593"/>
    <s v="2024-08-27"/>
    <x v="15"/>
    <x v="0"/>
    <s v="CUST-0473"/>
    <s v="Riya Das"/>
    <x v="0"/>
    <s v="Karnataka"/>
    <s v="Mysuru"/>
    <x v="2"/>
    <s v="Women"/>
    <s v="Women's Dress"/>
    <n v="7"/>
    <n v="18688.53"/>
    <n v="0"/>
    <n v="6988.46"/>
  </r>
  <r>
    <s v="ORD-01594"/>
    <s v="2024-10-24"/>
    <x v="28"/>
    <x v="0"/>
    <s v="CUST-0560"/>
    <s v="Simran Patel"/>
    <x v="0"/>
    <s v="Telangana"/>
    <s v="Nizamabad"/>
    <x v="2"/>
    <s v="Women"/>
    <s v="Women's Top"/>
    <n v="1"/>
    <n v="1491.03"/>
    <n v="0.05"/>
    <n v="442.03"/>
  </r>
  <r>
    <s v="ORD-01595"/>
    <s v="2023-01-03"/>
    <x v="34"/>
    <x v="2"/>
    <s v="CUST-0105"/>
    <s v="Amit Gupta"/>
    <x v="0"/>
    <s v="Kerala"/>
    <s v="Kochi"/>
    <x v="3"/>
    <s v="Laptop"/>
    <s v="Laptop Pro"/>
    <n v="8"/>
    <n v="454359.23"/>
    <n v="0.1"/>
    <n v="72841.5"/>
  </r>
  <r>
    <s v="ORD-01596"/>
    <s v="2024-06-23"/>
    <x v="10"/>
    <x v="0"/>
    <s v="CUST-0422"/>
    <s v="Aditi Verma"/>
    <x v="1"/>
    <s v="Bihar"/>
    <s v="Gaya"/>
    <x v="3"/>
    <s v="Accessories"/>
    <s v="Smart Watch"/>
    <n v="4"/>
    <n v="16688.88"/>
    <n v="0.15"/>
    <n v="2110.11"/>
  </r>
  <r>
    <s v="ORD-01597"/>
    <s v="2023-04-02"/>
    <x v="12"/>
    <x v="2"/>
    <s v="CUST-0285"/>
    <s v="Ishita Verma"/>
    <x v="2"/>
    <s v="Goa"/>
    <s v="Margao"/>
    <x v="2"/>
    <s v="Footwear"/>
    <s v="Sandals"/>
    <n v="1"/>
    <n v="1315.62"/>
    <n v="0.15"/>
    <n v="210.74"/>
  </r>
  <r>
    <s v="ORD-01598"/>
    <s v="2025-11-08"/>
    <x v="5"/>
    <x v="1"/>
    <s v="CUST-0465"/>
    <s v="Pooja Jain"/>
    <x v="2"/>
    <s v="Rajasthan"/>
    <s v="Udaipur"/>
    <x v="2"/>
    <s v="Men"/>
    <s v="Men's Jacket"/>
    <n v="4"/>
    <n v="13947.43"/>
    <n v="0.25"/>
    <n v="2703.23"/>
  </r>
  <r>
    <s v="ORD-01599"/>
    <s v="2023-10-06"/>
    <x v="24"/>
    <x v="2"/>
    <s v="CUST-0109"/>
    <s v="Nikita Kumar"/>
    <x v="2"/>
    <s v="Maharashtra"/>
    <s v="Pune"/>
    <x v="2"/>
    <s v="Men"/>
    <s v="Men's T-Shirt"/>
    <n v="7"/>
    <n v="6333.26"/>
    <n v="0.25"/>
    <n v="1354.7"/>
  </r>
  <r>
    <s v="ORD-01600"/>
    <s v="2025-02-24"/>
    <x v="14"/>
    <x v="1"/>
    <s v="CUST-0766"/>
    <s v="Aditi Patel"/>
    <x v="1"/>
    <s v="West Bengal"/>
    <s v="Kolkata"/>
    <x v="2"/>
    <s v="Men"/>
    <s v="Men's Jacket"/>
    <n v="2"/>
    <n v="7644.96"/>
    <n v="0.15"/>
    <n v="1584.16"/>
  </r>
  <r>
    <s v="ORD-01601"/>
    <s v="2025-01-05"/>
    <x v="29"/>
    <x v="1"/>
    <s v="CUST-0620"/>
    <s v="Riya Verma"/>
    <x v="0"/>
    <s v="Tamil Nadu"/>
    <s v="Chennai"/>
    <x v="1"/>
    <s v="Cookware"/>
    <s v="Non-Stick Pan"/>
    <n v="8"/>
    <n v="18179.740000000002"/>
    <n v="0"/>
    <n v="4173.49"/>
  </r>
  <r>
    <s v="ORD-01602"/>
    <s v="2023-01-26"/>
    <x v="34"/>
    <x v="2"/>
    <s v="CUST-0041"/>
    <s v="Ishita Kumar"/>
    <x v="3"/>
    <s v="Punjab"/>
    <s v="Ludhiana"/>
    <x v="1"/>
    <s v="Appliances"/>
    <s v="Mixer Grinder"/>
    <n v="3"/>
    <n v="11704.39"/>
    <n v="0.1"/>
    <n v="1577.72"/>
  </r>
  <r>
    <s v="ORD-01603"/>
    <s v="2024-06-20"/>
    <x v="10"/>
    <x v="0"/>
    <s v="CUST-0068"/>
    <s v="Ananya Das"/>
    <x v="3"/>
    <s v="Haryana"/>
    <s v="Gurgaon"/>
    <x v="3"/>
    <s v="Accessories"/>
    <s v="Wireless Earbuds"/>
    <n v="6"/>
    <n v="13448.46"/>
    <n v="0.1"/>
    <n v="2753.61"/>
  </r>
  <r>
    <s v="ORD-01604"/>
    <s v="2023-02-10"/>
    <x v="7"/>
    <x v="2"/>
    <s v="CUST-0565"/>
    <s v="Vivaan Yadav"/>
    <x v="3"/>
    <s v="Uttar Pradesh"/>
    <s v="Kanpur"/>
    <x v="2"/>
    <s v="Men"/>
    <s v="Men's Jacket"/>
    <n v="4"/>
    <n v="17587.3"/>
    <n v="0"/>
    <n v="4668.57"/>
  </r>
  <r>
    <s v="ORD-01605"/>
    <s v="2023-06-04"/>
    <x v="33"/>
    <x v="2"/>
    <s v="CUST-0602"/>
    <s v="Ananya Jain"/>
    <x v="3"/>
    <s v="Uttar Pradesh"/>
    <s v="Kanpur"/>
    <x v="2"/>
    <s v="Men"/>
    <s v="Men's Jacket"/>
    <n v="3"/>
    <n v="13838.38"/>
    <n v="0"/>
    <n v="3848.1"/>
  </r>
  <r>
    <s v="ORD-01606"/>
    <s v="2025-08-30"/>
    <x v="22"/>
    <x v="1"/>
    <s v="CUST-0148"/>
    <s v="Amit Das"/>
    <x v="0"/>
    <s v="Kerala"/>
    <s v="Thiruvananthapuram"/>
    <x v="1"/>
    <s v="Appliances"/>
    <s v="Mixer Grinder"/>
    <n v="3"/>
    <n v="12283.95"/>
    <n v="0.05"/>
    <n v="1857.71"/>
  </r>
  <r>
    <s v="ORD-01607"/>
    <s v="2024-01-15"/>
    <x v="17"/>
    <x v="0"/>
    <s v="CUST-0313"/>
    <s v="Rohan Sharma"/>
    <x v="1"/>
    <s v="West Bengal"/>
    <s v="Siliguri"/>
    <x v="0"/>
    <s v="Chair"/>
    <s v="Study Chair"/>
    <n v="2"/>
    <n v="7023.5"/>
    <n v="0"/>
    <n v="1146.77"/>
  </r>
  <r>
    <s v="ORD-01608"/>
    <s v="2025-02-22"/>
    <x v="14"/>
    <x v="1"/>
    <s v="CUST-0174"/>
    <s v="Kabir Gupta"/>
    <x v="2"/>
    <s v="Maharashtra"/>
    <s v="Nagpur"/>
    <x v="1"/>
    <s v="Appliances"/>
    <s v="Mixer Grinder"/>
    <n v="8"/>
    <n v="34737.51"/>
    <n v="0"/>
    <n v="6495.93"/>
  </r>
  <r>
    <s v="ORD-01609"/>
    <s v="2023-04-25"/>
    <x v="12"/>
    <x v="2"/>
    <s v="CUST-0557"/>
    <s v="Rahul Das"/>
    <x v="0"/>
    <s v="Karnataka"/>
    <s v="Bengaluru"/>
    <x v="2"/>
    <s v="Men"/>
    <s v="Men's Jeans"/>
    <n v="7"/>
    <n v="11870.99"/>
    <n v="0.2"/>
    <n v="2501.1"/>
  </r>
  <r>
    <s v="ORD-01610"/>
    <s v="2023-03-05"/>
    <x v="11"/>
    <x v="2"/>
    <s v="CUST-0577"/>
    <s v="Rohan Kumar"/>
    <x v="3"/>
    <s v="Punjab"/>
    <s v="Amritsar"/>
    <x v="1"/>
    <s v="Decor"/>
    <s v="Table Lamp"/>
    <n v="1"/>
    <n v="2398.94"/>
    <n v="0"/>
    <n v="626.15"/>
  </r>
  <r>
    <s v="ORD-01611"/>
    <s v="2023-01-26"/>
    <x v="34"/>
    <x v="2"/>
    <s v="CUST-0554"/>
    <s v="Simran Gupta"/>
    <x v="3"/>
    <s v="Uttar Pradesh"/>
    <s v="Noida"/>
    <x v="1"/>
    <s v="Appliances"/>
    <s v="Mixer Grinder"/>
    <n v="1"/>
    <n v="3582.53"/>
    <n v="0.2"/>
    <n v="386.99"/>
  </r>
  <r>
    <s v="ORD-01612"/>
    <s v="2025-02-18"/>
    <x v="14"/>
    <x v="1"/>
    <s v="CUST-0727"/>
    <s v="Kabir Gupta"/>
    <x v="3"/>
    <s v="Uttar Pradesh"/>
    <s v="Noida"/>
    <x v="1"/>
    <s v="Cookware"/>
    <s v="Cookware Set"/>
    <n v="3"/>
    <n v="17144.91"/>
    <n v="0"/>
    <n v="3963.53"/>
  </r>
  <r>
    <s v="ORD-01613"/>
    <s v="2024-07-26"/>
    <x v="4"/>
    <x v="0"/>
    <s v="CUST-0417"/>
    <s v="Kavya Jain"/>
    <x v="2"/>
    <s v="Maharashtra"/>
    <s v="Pune"/>
    <x v="3"/>
    <s v="Accessories"/>
    <s v="Wireless Earbuds"/>
    <n v="2"/>
    <n v="4650.41"/>
    <n v="0.1"/>
    <n v="790.39"/>
  </r>
  <r>
    <s v="ORD-01614"/>
    <s v="2023-04-21"/>
    <x v="12"/>
    <x v="2"/>
    <s v="CUST-0186"/>
    <s v="Priya Singh"/>
    <x v="0"/>
    <s v="Tamil Nadu"/>
    <s v="Coimbatore"/>
    <x v="2"/>
    <s v="Men"/>
    <s v="Men's T-Shirt"/>
    <n v="6"/>
    <n v="6906.85"/>
    <n v="0"/>
    <n v="2245.31"/>
  </r>
  <r>
    <s v="ORD-01615"/>
    <s v="2024-03-15"/>
    <x v="19"/>
    <x v="0"/>
    <s v="CUST-0185"/>
    <s v="Sneha Singh"/>
    <x v="1"/>
    <s v="West Bengal"/>
    <s v="Kolkata"/>
    <x v="3"/>
    <s v="Accessories"/>
    <s v="Bluetooth Speaker"/>
    <n v="5"/>
    <n v="14452.61"/>
    <n v="0.2"/>
    <n v="1239.06"/>
  </r>
  <r>
    <s v="ORD-01616"/>
    <s v="2025-02-08"/>
    <x v="14"/>
    <x v="1"/>
    <s v="CUST-0081"/>
    <s v="Ananya Kumar"/>
    <x v="3"/>
    <s v="Haryana"/>
    <s v="Panipat"/>
    <x v="0"/>
    <s v="Table"/>
    <s v="Coffee Table"/>
    <n v="6"/>
    <n v="32812.76"/>
    <n v="0.05"/>
    <n v="4535.24"/>
  </r>
  <r>
    <s v="ORD-01617"/>
    <s v="2025-08-11"/>
    <x v="22"/>
    <x v="1"/>
    <s v="CUST-0109"/>
    <s v="Nikita Kumar"/>
    <x v="1"/>
    <s v="West Bengal"/>
    <s v="Durgapur"/>
    <x v="0"/>
    <s v="Table"/>
    <s v="Office Desk"/>
    <n v="6"/>
    <n v="76806.38"/>
    <n v="0.15"/>
    <n v="11554.25"/>
  </r>
  <r>
    <s v="ORD-01618"/>
    <s v="2023-08-06"/>
    <x v="27"/>
    <x v="2"/>
    <s v="CUST-0424"/>
    <s v="Priya Verma"/>
    <x v="3"/>
    <s v="Punjab"/>
    <s v="Jalandhar"/>
    <x v="3"/>
    <s v="Mobile"/>
    <s v="Smartphone B"/>
    <n v="7"/>
    <n v="133915.93"/>
    <n v="0.25"/>
    <n v="3443.73"/>
  </r>
  <r>
    <s v="ORD-01619"/>
    <s v="2024-06-06"/>
    <x v="10"/>
    <x v="0"/>
    <s v="CUST-0276"/>
    <s v="Riya Singh"/>
    <x v="2"/>
    <s v="Goa"/>
    <s v="Mapusa"/>
    <x v="1"/>
    <s v="Appliances"/>
    <s v="Mixer Grinder"/>
    <n v="8"/>
    <n v="34017.17"/>
    <n v="0.1"/>
    <n v="4037.52"/>
  </r>
  <r>
    <s v="ORD-01620"/>
    <s v="2024-09-30"/>
    <x v="13"/>
    <x v="0"/>
    <s v="CUST-0581"/>
    <s v="Rohan Gupta"/>
    <x v="2"/>
    <s v="Rajasthan"/>
    <s v="Jaipur"/>
    <x v="0"/>
    <s v="Table"/>
    <s v="Coffee Table"/>
    <n v="2"/>
    <n v="9801.73"/>
    <n v="0.15"/>
    <n v="1226.26"/>
  </r>
  <r>
    <s v="ORD-01621"/>
    <s v="2023-09-25"/>
    <x v="35"/>
    <x v="2"/>
    <s v="CUST-0203"/>
    <s v="Pooja Sharma"/>
    <x v="3"/>
    <s v="Uttar Pradesh"/>
    <s v="Lucknow"/>
    <x v="3"/>
    <s v="Mobile"/>
    <s v="Smartphone B"/>
    <n v="4"/>
    <n v="90971.37"/>
    <n v="0.1"/>
    <n v="8907.19"/>
  </r>
  <r>
    <s v="ORD-01622"/>
    <s v="2024-10-29"/>
    <x v="28"/>
    <x v="0"/>
    <s v="CUST-0230"/>
    <s v="Shreya Mehta"/>
    <x v="0"/>
    <s v="Telangana"/>
    <s v="Nizamabad"/>
    <x v="2"/>
    <s v="Footwear"/>
    <s v="Casual Shoes"/>
    <n v="5"/>
    <n v="13160.13"/>
    <n v="0.1"/>
    <n v="2616.58"/>
  </r>
  <r>
    <s v="ORD-01623"/>
    <s v="2025-12-16"/>
    <x v="26"/>
    <x v="1"/>
    <s v="CUST-0504"/>
    <s v="Riya Mehta"/>
    <x v="2"/>
    <s v="Rajasthan"/>
    <s v="Udaipur"/>
    <x v="1"/>
    <s v="Appliances"/>
    <s v="Mixer Grinder"/>
    <n v="1"/>
    <n v="4304.66"/>
    <n v="0"/>
    <n v="812.57"/>
  </r>
  <r>
    <s v="ORD-01624"/>
    <s v="2023-10-31"/>
    <x v="24"/>
    <x v="2"/>
    <s v="CUST-0299"/>
    <s v="Pooja Mehta"/>
    <x v="3"/>
    <s v="Punjab"/>
    <s v="Amritsar"/>
    <x v="3"/>
    <s v="Mobile"/>
    <s v="Smartphone A"/>
    <n v="1"/>
    <n v="17137.12"/>
    <n v="0"/>
    <n v="2340.13"/>
  </r>
  <r>
    <s v="ORD-01625"/>
    <s v="2025-04-05"/>
    <x v="30"/>
    <x v="1"/>
    <s v="CUST-0093"/>
    <s v="Neha Jain"/>
    <x v="2"/>
    <s v="Gujarat"/>
    <s v="Vadodara"/>
    <x v="3"/>
    <s v="Accessories"/>
    <s v="Wireless Earbuds"/>
    <n v="1"/>
    <n v="2129.48"/>
    <n v="0.15"/>
    <n v="294.45"/>
  </r>
  <r>
    <s v="ORD-01626"/>
    <s v="2023-09-06"/>
    <x v="35"/>
    <x v="2"/>
    <s v="CUST-0241"/>
    <s v="Rohan Yadav"/>
    <x v="1"/>
    <s v="West Bengal"/>
    <s v="Siliguri"/>
    <x v="3"/>
    <s v="Mobile"/>
    <s v="Budget Phone"/>
    <n v="2"/>
    <n v="21746.27"/>
    <n v="0.1"/>
    <n v="1322.18"/>
  </r>
  <r>
    <s v="ORD-01627"/>
    <s v="2023-10-12"/>
    <x v="24"/>
    <x v="2"/>
    <s v="CUST-0557"/>
    <s v="Rahul Das"/>
    <x v="2"/>
    <s v="Gujarat"/>
    <s v="Surat"/>
    <x v="1"/>
    <s v="Decor"/>
    <s v="Photo Frame"/>
    <n v="1"/>
    <n v="684.64"/>
    <n v="0.1"/>
    <n v="194.18"/>
  </r>
  <r>
    <s v="ORD-01628"/>
    <s v="2023-06-18"/>
    <x v="33"/>
    <x v="2"/>
    <s v="CUST-0528"/>
    <s v="Nikita Mehta"/>
    <x v="2"/>
    <s v="Goa"/>
    <s v="Margao"/>
    <x v="1"/>
    <s v="Appliances"/>
    <s v="Mixer Grinder"/>
    <n v="1"/>
    <n v="4689.6099999999997"/>
    <n v="0"/>
    <n v="923.89"/>
  </r>
  <r>
    <s v="ORD-01629"/>
    <s v="2024-07-21"/>
    <x v="4"/>
    <x v="0"/>
    <s v="CUST-0326"/>
    <s v="Aditi Singh"/>
    <x v="0"/>
    <s v="Tamil Nadu"/>
    <s v="Coimbatore"/>
    <x v="3"/>
    <s v="Mobile"/>
    <s v="Budget Phone"/>
    <n v="4"/>
    <n v="41396.32"/>
    <n v="0.1"/>
    <n v="4062.07"/>
  </r>
  <r>
    <s v="ORD-01630"/>
    <s v="2023-07-09"/>
    <x v="25"/>
    <x v="2"/>
    <s v="CUST-0013"/>
    <s v="Riya Yadav"/>
    <x v="1"/>
    <s v="Bihar"/>
    <s v="Gaya"/>
    <x v="0"/>
    <s v="Storage"/>
    <s v="Wardrobe"/>
    <n v="3"/>
    <n v="63948.14"/>
    <n v="0"/>
    <n v="10943.55"/>
  </r>
  <r>
    <s v="ORD-01631"/>
    <s v="2023-05-21"/>
    <x v="20"/>
    <x v="2"/>
    <s v="CUST-0612"/>
    <s v="Vivaan Patel"/>
    <x v="1"/>
    <s v="Jharkhand"/>
    <s v="Ranchi"/>
    <x v="0"/>
    <s v="Table"/>
    <s v="Office Desk"/>
    <n v="7"/>
    <n v="104438.02"/>
    <n v="0"/>
    <n v="22259.89"/>
  </r>
  <r>
    <s v="ORD-01632"/>
    <s v="2024-05-27"/>
    <x v="0"/>
    <x v="0"/>
    <s v="CUST-0739"/>
    <s v="Simran Das"/>
    <x v="1"/>
    <s v="Bihar"/>
    <s v="Gaya"/>
    <x v="1"/>
    <s v="Cookware"/>
    <s v="Cookware Set"/>
    <n v="1"/>
    <n v="5735.14"/>
    <n v="0"/>
    <n v="1481.38"/>
  </r>
  <r>
    <s v="ORD-01633"/>
    <s v="2023-02-02"/>
    <x v="7"/>
    <x v="2"/>
    <s v="CUST-0002"/>
    <s v="Priya Kumar"/>
    <x v="0"/>
    <s v="Karnataka"/>
    <s v="Mangaluru"/>
    <x v="0"/>
    <s v="Chair"/>
    <s v="Executive Chair"/>
    <n v="4"/>
    <n v="40582.69"/>
    <n v="0.15"/>
    <n v="4942.45"/>
  </r>
  <r>
    <s v="ORD-01634"/>
    <s v="2023-11-02"/>
    <x v="32"/>
    <x v="2"/>
    <s v="CUST-0368"/>
    <s v="Aarav Mehta"/>
    <x v="2"/>
    <s v="Gujarat"/>
    <s v="Ahmedabad"/>
    <x v="2"/>
    <s v="Footwear"/>
    <s v="Running Shoes"/>
    <n v="8"/>
    <n v="27102.28"/>
    <n v="0.05"/>
    <n v="5907.76"/>
  </r>
  <r>
    <s v="ORD-01635"/>
    <s v="2024-01-30"/>
    <x v="17"/>
    <x v="0"/>
    <s v="CUST-0791"/>
    <s v="Riya Mehta"/>
    <x v="2"/>
    <s v="Rajasthan"/>
    <s v="Jaipur"/>
    <x v="0"/>
    <s v="Table"/>
    <s v="Office Desk"/>
    <n v="1"/>
    <n v="14691.99"/>
    <n v="0"/>
    <n v="2835.22"/>
  </r>
  <r>
    <s v="ORD-01636"/>
    <s v="2023-10-13"/>
    <x v="24"/>
    <x v="2"/>
    <s v="CUST-0579"/>
    <s v="Neha Mehta"/>
    <x v="1"/>
    <s v="West Bengal"/>
    <s v="Durgapur"/>
    <x v="3"/>
    <s v="Accessories"/>
    <s v="Bluetooth Speaker"/>
    <n v="2"/>
    <n v="5418.95"/>
    <n v="0.2"/>
    <n v="520.44000000000005"/>
  </r>
  <r>
    <s v="ORD-01637"/>
    <s v="2023-02-06"/>
    <x v="7"/>
    <x v="2"/>
    <s v="CUST-0088"/>
    <s v="Rohan Gupta"/>
    <x v="1"/>
    <s v="Odisha"/>
    <s v="Bhubaneswar"/>
    <x v="3"/>
    <s v="Mobile"/>
    <s v="Smartphone B"/>
    <n v="3"/>
    <n v="71665.36"/>
    <n v="0"/>
    <n v="10373.780000000001"/>
  </r>
  <r>
    <s v="ORD-01638"/>
    <s v="2023-09-19"/>
    <x v="35"/>
    <x v="2"/>
    <s v="CUST-0643"/>
    <s v="Neha Mehta"/>
    <x v="0"/>
    <s v="Tamil Nadu"/>
    <s v="Coimbatore"/>
    <x v="3"/>
    <s v="Mobile"/>
    <s v="Smartphone A"/>
    <n v="3"/>
    <n v="56611.49"/>
    <n v="0"/>
    <n v="8298.1299999999992"/>
  </r>
  <r>
    <s v="ORD-01639"/>
    <s v="2025-05-24"/>
    <x v="9"/>
    <x v="1"/>
    <s v="CUST-0446"/>
    <s v="Shreya Mehta"/>
    <x v="3"/>
    <s v="Punjab"/>
    <s v="Ludhiana"/>
    <x v="0"/>
    <s v="Chair"/>
    <s v="Executive Chair"/>
    <n v="5"/>
    <n v="52098.18"/>
    <n v="0.15"/>
    <n v="9917.8700000000008"/>
  </r>
  <r>
    <s v="ORD-01640"/>
    <s v="2024-10-27"/>
    <x v="28"/>
    <x v="0"/>
    <s v="CUST-0225"/>
    <s v="Aditi Mehta"/>
    <x v="0"/>
    <s v="Telangana"/>
    <s v="Warangal"/>
    <x v="1"/>
    <s v="Decor"/>
    <s v="Wall Clock"/>
    <n v="5"/>
    <n v="5806.62"/>
    <n v="0.2"/>
    <n v="1367.94"/>
  </r>
  <r>
    <s v="ORD-01641"/>
    <s v="2024-09-06"/>
    <x v="13"/>
    <x v="0"/>
    <s v="CUST-0210"/>
    <s v="Riya Patel"/>
    <x v="2"/>
    <s v="Maharashtra"/>
    <s v="Mumbai"/>
    <x v="3"/>
    <s v="Laptop"/>
    <s v="Laptop Pro"/>
    <n v="1"/>
    <n v="61745.19"/>
    <n v="0.05"/>
    <n v="9661.48"/>
  </r>
  <r>
    <s v="ORD-01642"/>
    <s v="2024-09-25"/>
    <x v="13"/>
    <x v="0"/>
    <s v="CUST-0326"/>
    <s v="Aditi Singh"/>
    <x v="2"/>
    <s v="Gujarat"/>
    <s v="Surat"/>
    <x v="0"/>
    <s v="Table"/>
    <s v="Coffee Table"/>
    <n v="7"/>
    <n v="41962.91"/>
    <n v="0"/>
    <n v="6661.55"/>
  </r>
  <r>
    <s v="ORD-01643"/>
    <s v="2023-07-27"/>
    <x v="25"/>
    <x v="2"/>
    <s v="CUST-0360"/>
    <s v="Aditi Das"/>
    <x v="0"/>
    <s v="Kerala"/>
    <s v="Kozhikode"/>
    <x v="0"/>
    <s v="Table"/>
    <s v="Office Desk"/>
    <n v="1"/>
    <n v="12612.28"/>
    <n v="0.15"/>
    <n v="1974.05"/>
  </r>
  <r>
    <s v="ORD-01644"/>
    <s v="2025-03-30"/>
    <x v="21"/>
    <x v="1"/>
    <s v="CUST-0639"/>
    <s v="Vivaan Singh"/>
    <x v="0"/>
    <s v="Tamil Nadu"/>
    <s v="Coimbatore"/>
    <x v="3"/>
    <s v="Accessories"/>
    <s v="Bluetooth Speaker"/>
    <n v="7"/>
    <n v="18459.12"/>
    <n v="0.25"/>
    <n v="1705.41"/>
  </r>
  <r>
    <s v="ORD-01645"/>
    <s v="2024-08-23"/>
    <x v="15"/>
    <x v="0"/>
    <s v="CUST-0523"/>
    <s v="Nikita Gupta"/>
    <x v="2"/>
    <s v="Goa"/>
    <s v="Panaji"/>
    <x v="0"/>
    <s v="Storage"/>
    <s v="Bookshelf"/>
    <n v="4"/>
    <n v="32541.45"/>
    <n v="0.05"/>
    <n v="5630.44"/>
  </r>
  <r>
    <s v="ORD-01646"/>
    <s v="2024-09-13"/>
    <x v="13"/>
    <x v="0"/>
    <s v="CUST-0757"/>
    <s v="Neha Singh"/>
    <x v="2"/>
    <s v="Rajasthan"/>
    <s v="Jaipur"/>
    <x v="0"/>
    <s v="Chair"/>
    <s v="Study Chair"/>
    <n v="5"/>
    <n v="12743.69"/>
    <n v="0.25"/>
    <n v="1493.62"/>
  </r>
  <r>
    <s v="ORD-01647"/>
    <s v="2025-02-13"/>
    <x v="14"/>
    <x v="1"/>
    <s v="CUST-0366"/>
    <s v="Priya Yadav"/>
    <x v="0"/>
    <s v="Karnataka"/>
    <s v="Bengaluru"/>
    <x v="3"/>
    <s v="Laptop"/>
    <s v="Gaming Laptop"/>
    <n v="7"/>
    <n v="435217.71"/>
    <n v="0.25"/>
    <n v="-2673.83"/>
  </r>
  <r>
    <s v="ORD-01648"/>
    <s v="2024-06-09"/>
    <x v="10"/>
    <x v="0"/>
    <s v="CUST-0793"/>
    <s v="Rohan Patel"/>
    <x v="0"/>
    <s v="Karnataka"/>
    <s v="Mysuru"/>
    <x v="2"/>
    <s v="Women"/>
    <s v="Women's Jacket"/>
    <n v="2"/>
    <n v="7217.79"/>
    <n v="0.25"/>
    <n v="1036.48"/>
  </r>
  <r>
    <s v="ORD-01649"/>
    <s v="2024-02-05"/>
    <x v="23"/>
    <x v="0"/>
    <s v="CUST-0295"/>
    <s v="Aarav Yadav"/>
    <x v="3"/>
    <s v="Haryana"/>
    <s v="Faridabad"/>
    <x v="0"/>
    <s v="Chair"/>
    <s v="Executive Chair"/>
    <n v="7"/>
    <n v="82376.47"/>
    <n v="0"/>
    <n v="18437.29"/>
  </r>
  <r>
    <s v="ORD-01650"/>
    <s v="2025-10-21"/>
    <x v="31"/>
    <x v="1"/>
    <s v="CUST-0101"/>
    <s v="Aditya Sharma"/>
    <x v="0"/>
    <s v="Karnataka"/>
    <s v="Mangaluru"/>
    <x v="2"/>
    <s v="Footwear"/>
    <s v="Casual Shoes"/>
    <n v="1"/>
    <n v="2496.1"/>
    <n v="0.1"/>
    <n v="406.81"/>
  </r>
  <r>
    <s v="ORD-01651"/>
    <s v="2023-07-26"/>
    <x v="25"/>
    <x v="2"/>
    <s v="CUST-0254"/>
    <s v="Aditya Kumar"/>
    <x v="3"/>
    <s v="Haryana"/>
    <s v="Gurgaon"/>
    <x v="0"/>
    <s v="Table"/>
    <s v="Office Desk"/>
    <n v="4"/>
    <n v="49198.81"/>
    <n v="0.2"/>
    <n v="7889.52"/>
  </r>
  <r>
    <s v="ORD-01652"/>
    <s v="2023-03-02"/>
    <x v="11"/>
    <x v="2"/>
    <s v="CUST-0731"/>
    <s v="Rohan Singh"/>
    <x v="3"/>
    <s v="Uttar Pradesh"/>
    <s v="Noida"/>
    <x v="2"/>
    <s v="Footwear"/>
    <s v="Sandals"/>
    <n v="7"/>
    <n v="11562.65"/>
    <n v="0"/>
    <n v="2361.79"/>
  </r>
  <r>
    <s v="ORD-01653"/>
    <s v="2025-10-31"/>
    <x v="31"/>
    <x v="1"/>
    <s v="CUST-0619"/>
    <s v="Rahul Verma"/>
    <x v="2"/>
    <s v="Maharashtra"/>
    <s v="Mumbai"/>
    <x v="0"/>
    <s v="Chair"/>
    <s v="Office Chair"/>
    <n v="4"/>
    <n v="26246.15"/>
    <n v="0"/>
    <n v="5346.05"/>
  </r>
  <r>
    <s v="ORD-01654"/>
    <s v="2023-04-12"/>
    <x v="12"/>
    <x v="2"/>
    <s v="CUST-0509"/>
    <s v="Rahul Kumar"/>
    <x v="3"/>
    <s v="Delhi"/>
    <s v="Dwarka"/>
    <x v="3"/>
    <s v="Mobile"/>
    <s v="Smartphone A"/>
    <n v="5"/>
    <n v="83537.66"/>
    <n v="0.1"/>
    <n v="9243.02"/>
  </r>
  <r>
    <s v="ORD-01655"/>
    <s v="2023-07-22"/>
    <x v="25"/>
    <x v="2"/>
    <s v="CUST-0770"/>
    <s v="Ananya Gupta"/>
    <x v="2"/>
    <s v="Goa"/>
    <s v="Panaji"/>
    <x v="3"/>
    <s v="Accessories"/>
    <s v="Bluetooth Speaker"/>
    <n v="3"/>
    <n v="8259.06"/>
    <n v="0.25"/>
    <n v="878.89"/>
  </r>
  <r>
    <s v="ORD-01656"/>
    <s v="2023-04-15"/>
    <x v="12"/>
    <x v="2"/>
    <s v="CUST-0211"/>
    <s v="Ananya Kumar"/>
    <x v="1"/>
    <s v="West Bengal"/>
    <s v="Durgapur"/>
    <x v="2"/>
    <s v="Footwear"/>
    <s v="Casual Shoes"/>
    <n v="6"/>
    <n v="12429.47"/>
    <n v="0.25"/>
    <n v="2027.94"/>
  </r>
  <r>
    <s v="ORD-01657"/>
    <s v="2025-06-15"/>
    <x v="3"/>
    <x v="1"/>
    <s v="CUST-0455"/>
    <s v="Simran Sharma"/>
    <x v="1"/>
    <s v="Jharkhand"/>
    <s v="Ranchi"/>
    <x v="0"/>
    <s v="Storage"/>
    <s v="Bookshelf"/>
    <n v="1"/>
    <n v="8442.33"/>
    <n v="0.1"/>
    <n v="1159.52"/>
  </r>
  <r>
    <s v="ORD-01658"/>
    <s v="2025-12-06"/>
    <x v="26"/>
    <x v="1"/>
    <s v="CUST-0566"/>
    <s v="Nikita Gupta"/>
    <x v="3"/>
    <s v="Uttar Pradesh"/>
    <s v="Noida"/>
    <x v="1"/>
    <s v="Decor"/>
    <s v="Wall Clock"/>
    <n v="4"/>
    <n v="5190.45"/>
    <n v="0.1"/>
    <n v="1321.46"/>
  </r>
  <r>
    <s v="ORD-01659"/>
    <s v="2025-11-14"/>
    <x v="5"/>
    <x v="1"/>
    <s v="CUST-0497"/>
    <s v="Kabir Verma"/>
    <x v="3"/>
    <s v="Uttar Pradesh"/>
    <s v="Noida"/>
    <x v="0"/>
    <s v="Chair"/>
    <s v="Executive Chair"/>
    <n v="7"/>
    <n v="79649.350000000006"/>
    <n v="0.05"/>
    <n v="15401.34"/>
  </r>
  <r>
    <s v="ORD-01660"/>
    <s v="2024-11-24"/>
    <x v="1"/>
    <x v="0"/>
    <s v="CUST-0734"/>
    <s v="Ishita Patel"/>
    <x v="0"/>
    <s v="Karnataka"/>
    <s v="Mysuru"/>
    <x v="1"/>
    <s v="Decor"/>
    <s v="Wall Clock"/>
    <n v="1"/>
    <n v="1544.74"/>
    <n v="0"/>
    <n v="479.52"/>
  </r>
  <r>
    <s v="ORD-01661"/>
    <s v="2025-01-20"/>
    <x v="29"/>
    <x v="1"/>
    <s v="CUST-0219"/>
    <s v="Arjun Gupta"/>
    <x v="1"/>
    <s v="Odisha"/>
    <s v="Rourkela"/>
    <x v="3"/>
    <s v="Mobile"/>
    <s v="Smartphone A"/>
    <n v="5"/>
    <n v="74650.509999999995"/>
    <n v="0.2"/>
    <n v="5857.05"/>
  </r>
  <r>
    <s v="ORD-01662"/>
    <s v="2025-03-20"/>
    <x v="21"/>
    <x v="1"/>
    <s v="CUST-0467"/>
    <s v="Ishita Sharma"/>
    <x v="0"/>
    <s v="Tamil Nadu"/>
    <s v="Chennai"/>
    <x v="1"/>
    <s v="Decor"/>
    <s v="Wall Clock"/>
    <n v="7"/>
    <n v="9075.73"/>
    <n v="0.15"/>
    <n v="2109.96"/>
  </r>
  <r>
    <s v="ORD-01663"/>
    <s v="2024-06-15"/>
    <x v="10"/>
    <x v="0"/>
    <s v="CUST-0374"/>
    <s v="Aarav Verma"/>
    <x v="2"/>
    <s v="Goa"/>
    <s v="Panaji"/>
    <x v="1"/>
    <s v="Cookware"/>
    <s v="Pressure Cooker"/>
    <n v="6"/>
    <n v="20867.55"/>
    <n v="0"/>
    <n v="3763.35"/>
  </r>
  <r>
    <s v="ORD-01664"/>
    <s v="2023-10-18"/>
    <x v="24"/>
    <x v="2"/>
    <s v="CUST-0203"/>
    <s v="Pooja Sharma"/>
    <x v="3"/>
    <s v="Punjab"/>
    <s v="Ludhiana"/>
    <x v="3"/>
    <s v="Laptop"/>
    <s v="Laptop Air"/>
    <n v="3"/>
    <n v="134400.70000000001"/>
    <n v="0.1"/>
    <n v="12823.41"/>
  </r>
  <r>
    <s v="ORD-01665"/>
    <s v="2025-01-15"/>
    <x v="29"/>
    <x v="1"/>
    <s v="CUST-0555"/>
    <s v="Pooja Gupta"/>
    <x v="3"/>
    <s v="Punjab"/>
    <s v="Ludhiana"/>
    <x v="2"/>
    <s v="Men"/>
    <s v="Men's Jacket"/>
    <n v="2"/>
    <n v="7679.22"/>
    <n v="0.15"/>
    <n v="1632.08"/>
  </r>
  <r>
    <s v="ORD-01666"/>
    <s v="2024-08-22"/>
    <x v="15"/>
    <x v="0"/>
    <s v="CUST-0235"/>
    <s v="Ananya Mehta"/>
    <x v="3"/>
    <s v="Haryana"/>
    <s v="Gurgaon"/>
    <x v="3"/>
    <s v="Laptop"/>
    <s v="Laptop Pro"/>
    <n v="7"/>
    <n v="398714.84"/>
    <n v="0.15"/>
    <n v="49699.39"/>
  </r>
  <r>
    <s v="ORD-01667"/>
    <s v="2023-04-06"/>
    <x v="12"/>
    <x v="2"/>
    <s v="CUST-0298"/>
    <s v="Ananya Das"/>
    <x v="0"/>
    <s v="Karnataka"/>
    <s v="Mysuru"/>
    <x v="3"/>
    <s v="Laptop"/>
    <s v="Laptop Air"/>
    <n v="6"/>
    <n v="241196.5"/>
    <n v="0.25"/>
    <n v="7662.34"/>
  </r>
  <r>
    <s v="ORD-01668"/>
    <s v="2025-04-07"/>
    <x v="30"/>
    <x v="1"/>
    <s v="CUST-0780"/>
    <s v="Riya Yadav"/>
    <x v="0"/>
    <s v="Tamil Nadu"/>
    <s v="Madurai"/>
    <x v="2"/>
    <s v="Men"/>
    <s v="Men's Jeans"/>
    <n v="2"/>
    <n v="4181.38"/>
    <n v="0"/>
    <n v="1235.95"/>
  </r>
  <r>
    <s v="ORD-01669"/>
    <s v="2024-07-19"/>
    <x v="4"/>
    <x v="0"/>
    <s v="CUST-0346"/>
    <s v="Sneha Sharma"/>
    <x v="2"/>
    <s v="Goa"/>
    <s v="Margao"/>
    <x v="0"/>
    <s v="Table"/>
    <s v="Coffee Table"/>
    <n v="7"/>
    <n v="32946.339999999997"/>
    <n v="0.25"/>
    <n v="2361.3000000000002"/>
  </r>
  <r>
    <s v="ORD-01670"/>
    <s v="2024-10-19"/>
    <x v="28"/>
    <x v="0"/>
    <s v="CUST-0577"/>
    <s v="Rohan Kumar"/>
    <x v="3"/>
    <s v="Haryana"/>
    <s v="Panipat"/>
    <x v="3"/>
    <s v="Laptop"/>
    <s v="Laptop Air"/>
    <n v="6"/>
    <n v="224604.44"/>
    <n v="0.25"/>
    <n v="14024.31"/>
  </r>
  <r>
    <s v="ORD-01671"/>
    <s v="2025-10-16"/>
    <x v="31"/>
    <x v="1"/>
    <s v="CUST-0752"/>
    <s v="Amit Patel"/>
    <x v="3"/>
    <s v="Punjab"/>
    <s v="Amritsar"/>
    <x v="2"/>
    <s v="Men"/>
    <s v="Men's Jeans"/>
    <n v="1"/>
    <n v="1678.29"/>
    <n v="0.25"/>
    <n v="309.2"/>
  </r>
  <r>
    <s v="ORD-01672"/>
    <s v="2025-02-24"/>
    <x v="14"/>
    <x v="1"/>
    <s v="CUST-0038"/>
    <s v="Ishita Kumar"/>
    <x v="3"/>
    <s v="Haryana"/>
    <s v="Faridabad"/>
    <x v="2"/>
    <s v="Women"/>
    <s v="Women's Jacket"/>
    <n v="6"/>
    <n v="22005.41"/>
    <n v="0.25"/>
    <n v="2846.73"/>
  </r>
  <r>
    <s v="ORD-01673"/>
    <s v="2025-01-03"/>
    <x v="29"/>
    <x v="1"/>
    <s v="CUST-0270"/>
    <s v="Riya Singh"/>
    <x v="3"/>
    <s v="Uttar Pradesh"/>
    <s v="Noida"/>
    <x v="3"/>
    <s v="Laptop"/>
    <s v="Laptop Pro"/>
    <n v="1"/>
    <n v="48750.2"/>
    <n v="0.25"/>
    <n v="5012.1899999999996"/>
  </r>
  <r>
    <s v="ORD-01674"/>
    <s v="2025-09-11"/>
    <x v="2"/>
    <x v="1"/>
    <s v="CUST-0191"/>
    <s v="Ishita Sharma"/>
    <x v="0"/>
    <s v="Kerala"/>
    <s v="Kozhikode"/>
    <x v="3"/>
    <s v="Mobile"/>
    <s v="Smartphone A"/>
    <n v="8"/>
    <n v="134158.32999999999"/>
    <n v="0.05"/>
    <n v="14896.03"/>
  </r>
  <r>
    <s v="ORD-01675"/>
    <s v="2025-06-24"/>
    <x v="3"/>
    <x v="1"/>
    <s v="CUST-0790"/>
    <s v="Amit Jain"/>
    <x v="1"/>
    <s v="West Bengal"/>
    <s v="Siliguri"/>
    <x v="2"/>
    <s v="Footwear"/>
    <s v="Casual Shoes"/>
    <n v="3"/>
    <n v="7219.66"/>
    <n v="0.1"/>
    <n v="1343.15"/>
  </r>
  <r>
    <s v="ORD-01676"/>
    <s v="2025-03-18"/>
    <x v="21"/>
    <x v="1"/>
    <s v="CUST-0457"/>
    <s v="Shreya Jain"/>
    <x v="2"/>
    <s v="Gujarat"/>
    <s v="Surat"/>
    <x v="0"/>
    <s v="Storage"/>
    <s v="Cabinet"/>
    <n v="5"/>
    <n v="54717.82"/>
    <n v="0"/>
    <n v="10147.11"/>
  </r>
  <r>
    <s v="ORD-01677"/>
    <s v="2025-02-11"/>
    <x v="14"/>
    <x v="1"/>
    <s v="CUST-0428"/>
    <s v="Aarav Das"/>
    <x v="0"/>
    <s v="Tamil Nadu"/>
    <s v="Coimbatore"/>
    <x v="3"/>
    <s v="Accessories"/>
    <s v="Wireless Earbuds"/>
    <n v="6"/>
    <n v="15339.94"/>
    <n v="0"/>
    <n v="3307.89"/>
  </r>
  <r>
    <s v="ORD-01678"/>
    <s v="2023-10-11"/>
    <x v="24"/>
    <x v="2"/>
    <s v="CUST-0270"/>
    <s v="Riya Singh"/>
    <x v="1"/>
    <s v="Jharkhand"/>
    <s v="Jamshedpur"/>
    <x v="1"/>
    <s v="Decor"/>
    <s v="Photo Frame"/>
    <n v="8"/>
    <n v="5196.3500000000004"/>
    <n v="0.15"/>
    <n v="1396.72"/>
  </r>
  <r>
    <s v="ORD-01679"/>
    <s v="2025-11-24"/>
    <x v="5"/>
    <x v="1"/>
    <s v="CUST-0704"/>
    <s v="Rahul Das"/>
    <x v="2"/>
    <s v="Gujarat"/>
    <s v="Ahmedabad"/>
    <x v="3"/>
    <s v="Accessories"/>
    <s v="Bluetooth Speaker"/>
    <n v="6"/>
    <n v="15333.12"/>
    <n v="0.25"/>
    <n v="2220.06"/>
  </r>
  <r>
    <s v="ORD-01680"/>
    <s v="2025-12-10"/>
    <x v="26"/>
    <x v="1"/>
    <s v="CUST-0010"/>
    <s v="Aarav Mehta"/>
    <x v="0"/>
    <s v="Kerala"/>
    <s v="Kochi"/>
    <x v="1"/>
    <s v="Decor"/>
    <s v="Wall Clock"/>
    <n v="6"/>
    <n v="7920.62"/>
    <n v="0.15"/>
    <n v="1784.26"/>
  </r>
  <r>
    <s v="ORD-01681"/>
    <s v="2024-10-05"/>
    <x v="28"/>
    <x v="0"/>
    <s v="CUST-0353"/>
    <s v="Ishita Jain"/>
    <x v="0"/>
    <s v="Telangana"/>
    <s v="Warangal"/>
    <x v="1"/>
    <s v="Appliances"/>
    <s v="Electric Kettle"/>
    <n v="8"/>
    <n v="12356.74"/>
    <n v="0.15"/>
    <n v="1734.56"/>
  </r>
  <r>
    <s v="ORD-01682"/>
    <s v="2024-06-05"/>
    <x v="10"/>
    <x v="0"/>
    <s v="CUST-0768"/>
    <s v="Riya Verma"/>
    <x v="0"/>
    <s v="Kerala"/>
    <s v="Kochi"/>
    <x v="3"/>
    <s v="Mobile"/>
    <s v="Budget Phone"/>
    <n v="5"/>
    <n v="62070.47"/>
    <n v="0"/>
    <n v="7985.21"/>
  </r>
  <r>
    <s v="ORD-01683"/>
    <s v="2023-09-24"/>
    <x v="35"/>
    <x v="2"/>
    <s v="CUST-0476"/>
    <s v="Aditi Jain"/>
    <x v="2"/>
    <s v="Gujarat"/>
    <s v="Ahmedabad"/>
    <x v="3"/>
    <s v="Accessories"/>
    <s v="Wireless Earbuds"/>
    <n v="3"/>
    <n v="5788.34"/>
    <n v="0.2"/>
    <n v="985.17"/>
  </r>
  <r>
    <s v="ORD-01684"/>
    <s v="2025-01-29"/>
    <x v="29"/>
    <x v="1"/>
    <s v="CUST-0557"/>
    <s v="Rahul Das"/>
    <x v="2"/>
    <s v="Goa"/>
    <s v="Mapusa"/>
    <x v="3"/>
    <s v="Laptop"/>
    <s v="Laptop Pro"/>
    <n v="7"/>
    <n v="434852.88"/>
    <n v="0"/>
    <n v="80101.8"/>
  </r>
  <r>
    <s v="ORD-01685"/>
    <s v="2025-01-31"/>
    <x v="29"/>
    <x v="1"/>
    <s v="CUST-0593"/>
    <s v="Neha Verma"/>
    <x v="3"/>
    <s v="Punjab"/>
    <s v="Amritsar"/>
    <x v="1"/>
    <s v="Decor"/>
    <s v="Photo Frame"/>
    <n v="4"/>
    <n v="3159.94"/>
    <n v="0"/>
    <n v="1180.2"/>
  </r>
  <r>
    <s v="ORD-01686"/>
    <s v="2023-01-17"/>
    <x v="34"/>
    <x v="2"/>
    <s v="CUST-0273"/>
    <s v="Sneha Jain"/>
    <x v="0"/>
    <s v="Tamil Nadu"/>
    <s v="Chennai"/>
    <x v="3"/>
    <s v="Mobile"/>
    <s v="Budget Phone"/>
    <n v="7"/>
    <n v="73504.25"/>
    <n v="0.15"/>
    <n v="6599.27"/>
  </r>
  <r>
    <s v="ORD-01687"/>
    <s v="2024-01-13"/>
    <x v="17"/>
    <x v="0"/>
    <s v="CUST-0020"/>
    <s v="Arjun Patel"/>
    <x v="2"/>
    <s v="Rajasthan"/>
    <s v="Udaipur"/>
    <x v="3"/>
    <s v="Mobile"/>
    <s v="Smartphone B"/>
    <n v="1"/>
    <n v="17946.47"/>
    <n v="0.25"/>
    <n v="986.99"/>
  </r>
  <r>
    <s v="ORD-01688"/>
    <s v="2024-03-18"/>
    <x v="19"/>
    <x v="0"/>
    <s v="CUST-0470"/>
    <s v="Sneha Verma"/>
    <x v="3"/>
    <s v="Uttar Pradesh"/>
    <s v="Noida"/>
    <x v="1"/>
    <s v="Appliances"/>
    <s v="Air Fryer"/>
    <n v="1"/>
    <n v="7832.96"/>
    <n v="0"/>
    <n v="1174.25"/>
  </r>
  <r>
    <s v="ORD-01689"/>
    <s v="2024-01-11"/>
    <x v="17"/>
    <x v="0"/>
    <s v="CUST-0569"/>
    <s v="Rahul Yadav"/>
    <x v="1"/>
    <s v="Bihar"/>
    <s v="Gaya"/>
    <x v="0"/>
    <s v="Chair"/>
    <s v="Study Chair"/>
    <n v="3"/>
    <n v="8727.43"/>
    <n v="0.15"/>
    <n v="1108.24"/>
  </r>
  <r>
    <s v="ORD-01690"/>
    <s v="2023-01-11"/>
    <x v="34"/>
    <x v="2"/>
    <s v="CUST-0564"/>
    <s v="Aarav Yadav"/>
    <x v="0"/>
    <s v="Karnataka"/>
    <s v="Mangaluru"/>
    <x v="1"/>
    <s v="Cookware"/>
    <s v="Non-Stick Pan"/>
    <n v="1"/>
    <n v="2283.81"/>
    <n v="0"/>
    <n v="513.77"/>
  </r>
  <r>
    <s v="ORD-01691"/>
    <s v="2024-10-27"/>
    <x v="28"/>
    <x v="0"/>
    <s v="CUST-0587"/>
    <s v="Neha Verma"/>
    <x v="3"/>
    <s v="Haryana"/>
    <s v="Panipat"/>
    <x v="0"/>
    <s v="Chair"/>
    <s v="Study Chair"/>
    <n v="3"/>
    <n v="7869.69"/>
    <n v="0.25"/>
    <n v="457.79"/>
  </r>
  <r>
    <s v="ORD-01692"/>
    <s v="2023-08-30"/>
    <x v="27"/>
    <x v="2"/>
    <s v="CUST-0405"/>
    <s v="Vivaan Gupta"/>
    <x v="2"/>
    <s v="Gujarat"/>
    <s v="Surat"/>
    <x v="3"/>
    <s v="Laptop"/>
    <s v="Gaming Laptop"/>
    <n v="7"/>
    <n v="572713.6"/>
    <n v="0"/>
    <n v="73258.27"/>
  </r>
  <r>
    <s v="ORD-01693"/>
    <s v="2024-11-09"/>
    <x v="1"/>
    <x v="0"/>
    <s v="CUST-0464"/>
    <s v="Rohan Patel"/>
    <x v="0"/>
    <s v="Kerala"/>
    <s v="Kochi"/>
    <x v="2"/>
    <s v="Women"/>
    <s v="Women's Dress"/>
    <n v="8"/>
    <n v="21542.66"/>
    <n v="0.05"/>
    <n v="6613.76"/>
  </r>
  <r>
    <s v="ORD-01694"/>
    <s v="2023-01-02"/>
    <x v="34"/>
    <x v="2"/>
    <s v="CUST-0559"/>
    <s v="Amit Das"/>
    <x v="2"/>
    <s v="Rajasthan"/>
    <s v="Jaipur"/>
    <x v="1"/>
    <s v="Decor"/>
    <s v="Table Lamp"/>
    <n v="6"/>
    <n v="11151.88"/>
    <n v="0.25"/>
    <n v="1253.94"/>
  </r>
  <r>
    <s v="ORD-01695"/>
    <s v="2023-01-21"/>
    <x v="34"/>
    <x v="2"/>
    <s v="CUST-0244"/>
    <s v="Aarav Gupta"/>
    <x v="3"/>
    <s v="Haryana"/>
    <s v="Panipat"/>
    <x v="3"/>
    <s v="Mobile"/>
    <s v="Smartphone A"/>
    <n v="2"/>
    <n v="35146.07"/>
    <n v="0.05"/>
    <n v="4108.9399999999996"/>
  </r>
  <r>
    <s v="ORD-01696"/>
    <s v="2023-03-08"/>
    <x v="11"/>
    <x v="2"/>
    <s v="CUST-0007"/>
    <s v="Aarav Verma"/>
    <x v="1"/>
    <s v="Bihar"/>
    <s v="Bhagalpur"/>
    <x v="3"/>
    <s v="Accessories"/>
    <s v="Wireless Earbuds"/>
    <n v="3"/>
    <n v="7386.37"/>
    <n v="0"/>
    <n v="1529.55"/>
  </r>
  <r>
    <s v="ORD-01697"/>
    <s v="2023-12-10"/>
    <x v="18"/>
    <x v="2"/>
    <s v="CUST-0747"/>
    <s v="Arjun Kumar"/>
    <x v="0"/>
    <s v="Telangana"/>
    <s v="Hyderabad"/>
    <x v="3"/>
    <s v="Mobile"/>
    <s v="Smartphone B"/>
    <n v="6"/>
    <n v="147537.47"/>
    <n v="0.05"/>
    <n v="22096.83"/>
  </r>
  <r>
    <s v="ORD-01698"/>
    <s v="2024-04-08"/>
    <x v="16"/>
    <x v="0"/>
    <s v="CUST-0252"/>
    <s v="Ananya Mehta"/>
    <x v="1"/>
    <s v="Bihar"/>
    <s v="Gaya"/>
    <x v="3"/>
    <s v="Mobile"/>
    <s v="Smartphone B"/>
    <n v="5"/>
    <n v="102833.68"/>
    <n v="0.2"/>
    <n v="6495.29"/>
  </r>
  <r>
    <s v="ORD-01699"/>
    <s v="2024-01-30"/>
    <x v="17"/>
    <x v="0"/>
    <s v="CUST-0765"/>
    <s v="Riya Yadav"/>
    <x v="0"/>
    <s v="Telangana"/>
    <s v="Hyderabad"/>
    <x v="1"/>
    <s v="Appliances"/>
    <s v="Electric Kettle"/>
    <n v="7"/>
    <n v="11979.13"/>
    <n v="0"/>
    <n v="2322.4299999999998"/>
  </r>
  <r>
    <s v="ORD-01700"/>
    <s v="2024-04-17"/>
    <x v="16"/>
    <x v="0"/>
    <s v="CUST-0627"/>
    <s v="Simran Kumar"/>
    <x v="3"/>
    <s v="Haryana"/>
    <s v="Faridabad"/>
    <x v="2"/>
    <s v="Men"/>
    <s v="Men's T-Shirt"/>
    <n v="1"/>
    <n v="1110.25"/>
    <n v="0.1"/>
    <n v="320.44"/>
  </r>
  <r>
    <s v="ORD-01701"/>
    <s v="2023-10-02"/>
    <x v="24"/>
    <x v="2"/>
    <s v="CUST-0164"/>
    <s v="Ishita Kumar"/>
    <x v="3"/>
    <s v="Delhi"/>
    <s v="New Delhi"/>
    <x v="0"/>
    <s v="Table"/>
    <s v="Office Desk"/>
    <n v="4"/>
    <n v="59886.73"/>
    <n v="0"/>
    <n v="12253.5"/>
  </r>
  <r>
    <s v="ORD-01702"/>
    <s v="2023-05-15"/>
    <x v="20"/>
    <x v="2"/>
    <s v="CUST-0136"/>
    <s v="Nikita Singh"/>
    <x v="3"/>
    <s v="Uttar Pradesh"/>
    <s v="Noida"/>
    <x v="2"/>
    <s v="Footwear"/>
    <s v="Running Shoes"/>
    <n v="4"/>
    <n v="12400.79"/>
    <n v="0.1"/>
    <n v="2115.9899999999998"/>
  </r>
  <r>
    <s v="ORD-01703"/>
    <s v="2024-01-06"/>
    <x v="17"/>
    <x v="0"/>
    <s v="CUST-0281"/>
    <s v="Priya Jain"/>
    <x v="2"/>
    <s v="Goa"/>
    <s v="Panaji"/>
    <x v="0"/>
    <s v="Chair"/>
    <s v="Study Chair"/>
    <n v="6"/>
    <n v="21467.35"/>
    <n v="0"/>
    <n v="3805.04"/>
  </r>
  <r>
    <s v="ORD-01704"/>
    <s v="2025-08-27"/>
    <x v="22"/>
    <x v="1"/>
    <s v="CUST-0460"/>
    <s v="Nikita Verma"/>
    <x v="1"/>
    <s v="Jharkhand"/>
    <s v="Dhanbad"/>
    <x v="1"/>
    <s v="Cookware"/>
    <s v="Non-Stick Pan"/>
    <n v="2"/>
    <n v="4488.54"/>
    <n v="0"/>
    <n v="972.81"/>
  </r>
  <r>
    <s v="ORD-01705"/>
    <s v="2024-04-13"/>
    <x v="16"/>
    <x v="0"/>
    <s v="CUST-0723"/>
    <s v="Amit Das"/>
    <x v="3"/>
    <s v="Delhi"/>
    <s v="Rohini"/>
    <x v="0"/>
    <s v="Storage"/>
    <s v="Cabinet"/>
    <n v="5"/>
    <n v="54207.08"/>
    <n v="0.05"/>
    <n v="9260.69"/>
  </r>
  <r>
    <s v="ORD-01706"/>
    <s v="2023-08-05"/>
    <x v="27"/>
    <x v="2"/>
    <s v="CUST-0103"/>
    <s v="Vivaan Patel"/>
    <x v="3"/>
    <s v="Punjab"/>
    <s v="Jalandhar"/>
    <x v="0"/>
    <s v="Table"/>
    <s v="Office Desk"/>
    <n v="1"/>
    <n v="13671.57"/>
    <n v="0.05"/>
    <n v="2786.46"/>
  </r>
  <r>
    <s v="ORD-01707"/>
    <s v="2023-08-04"/>
    <x v="27"/>
    <x v="2"/>
    <s v="CUST-0130"/>
    <s v="Rahul Das"/>
    <x v="1"/>
    <s v="Jharkhand"/>
    <s v="Dhanbad"/>
    <x v="3"/>
    <s v="Accessories"/>
    <s v="Bluetooth Speaker"/>
    <n v="8"/>
    <n v="23707.17"/>
    <n v="0.15"/>
    <n v="3629.02"/>
  </r>
  <r>
    <s v="ORD-01708"/>
    <s v="2025-02-05"/>
    <x v="14"/>
    <x v="1"/>
    <s v="CUST-0718"/>
    <s v="Arjun Patel"/>
    <x v="1"/>
    <s v="Jharkhand"/>
    <s v="Jamshedpur"/>
    <x v="3"/>
    <s v="Accessories"/>
    <s v="Smart Watch"/>
    <n v="4"/>
    <n v="16509.82"/>
    <n v="0.2"/>
    <n v="1533.52"/>
  </r>
  <r>
    <s v="ORD-01709"/>
    <s v="2023-08-13"/>
    <x v="27"/>
    <x v="2"/>
    <s v="CUST-0214"/>
    <s v="Sneha Gupta"/>
    <x v="0"/>
    <s v="Karnataka"/>
    <s v="Mysuru"/>
    <x v="1"/>
    <s v="Cookware"/>
    <s v="Cookware Set"/>
    <n v="7"/>
    <n v="38306.699999999997"/>
    <n v="0.1"/>
    <n v="6544.6"/>
  </r>
  <r>
    <s v="ORD-01710"/>
    <s v="2024-04-25"/>
    <x v="16"/>
    <x v="0"/>
    <s v="CUST-0444"/>
    <s v="Riya Gupta"/>
    <x v="0"/>
    <s v="Kerala"/>
    <s v="Thiruvananthapuram"/>
    <x v="3"/>
    <s v="Laptop"/>
    <s v="Gaming Laptop"/>
    <n v="1"/>
    <n v="83642.490000000005"/>
    <n v="0"/>
    <n v="11233.46"/>
  </r>
  <r>
    <s v="ORD-01711"/>
    <s v="2024-07-17"/>
    <x v="4"/>
    <x v="0"/>
    <s v="CUST-0717"/>
    <s v="Rahul Mehta"/>
    <x v="3"/>
    <s v="Punjab"/>
    <s v="Jalandhar"/>
    <x v="2"/>
    <s v="Footwear"/>
    <s v="Sandals"/>
    <n v="4"/>
    <n v="4914.63"/>
    <n v="0.25"/>
    <n v="727.53"/>
  </r>
  <r>
    <s v="ORD-01712"/>
    <s v="2025-06-14"/>
    <x v="3"/>
    <x v="1"/>
    <s v="CUST-0372"/>
    <s v="Amit Jain"/>
    <x v="2"/>
    <s v="Gujarat"/>
    <s v="Surat"/>
    <x v="0"/>
    <s v="Chair"/>
    <s v="Executive Chair"/>
    <n v="5"/>
    <n v="53904.18"/>
    <n v="0.1"/>
    <n v="9598.7199999999993"/>
  </r>
  <r>
    <s v="ORD-01713"/>
    <s v="2024-09-16"/>
    <x v="13"/>
    <x v="0"/>
    <s v="CUST-0009"/>
    <s v="Shreya Yadav"/>
    <x v="0"/>
    <s v="Telangana"/>
    <s v="Nizamabad"/>
    <x v="2"/>
    <s v="Men"/>
    <s v="Men's Jacket"/>
    <n v="7"/>
    <n v="31674.66"/>
    <n v="0"/>
    <n v="9524.4500000000007"/>
  </r>
  <r>
    <s v="ORD-01714"/>
    <s v="2023-08-06"/>
    <x v="27"/>
    <x v="2"/>
    <s v="CUST-0185"/>
    <s v="Sneha Singh"/>
    <x v="0"/>
    <s v="Telangana"/>
    <s v="Nizamabad"/>
    <x v="1"/>
    <s v="Appliances"/>
    <s v="Air Fryer"/>
    <n v="8"/>
    <n v="64335.81"/>
    <n v="0"/>
    <n v="10829.99"/>
  </r>
  <r>
    <s v="ORD-01715"/>
    <s v="2023-01-27"/>
    <x v="34"/>
    <x v="2"/>
    <s v="CUST-0621"/>
    <s v="Rahul Yadav"/>
    <x v="3"/>
    <s v="Haryana"/>
    <s v="Gurgaon"/>
    <x v="0"/>
    <s v="Table"/>
    <s v="Study Table"/>
    <n v="5"/>
    <n v="32108.959999999999"/>
    <n v="0.15"/>
    <n v="3968.38"/>
  </r>
  <r>
    <s v="ORD-01716"/>
    <s v="2025-05-05"/>
    <x v="9"/>
    <x v="1"/>
    <s v="CUST-0054"/>
    <s v="Simran Das"/>
    <x v="2"/>
    <s v="Gujarat"/>
    <s v="Vadodara"/>
    <x v="1"/>
    <s v="Appliances"/>
    <s v="Mixer Grinder"/>
    <n v="7"/>
    <n v="26933.200000000001"/>
    <n v="0.1"/>
    <n v="3434.67"/>
  </r>
  <r>
    <s v="ORD-01717"/>
    <s v="2025-01-09"/>
    <x v="29"/>
    <x v="1"/>
    <s v="CUST-0779"/>
    <s v="Shreya Das"/>
    <x v="2"/>
    <s v="Gujarat"/>
    <s v="Ahmedabad"/>
    <x v="3"/>
    <s v="Laptop"/>
    <s v="Laptop Air"/>
    <n v="1"/>
    <n v="53129.32"/>
    <n v="0"/>
    <n v="7252"/>
  </r>
  <r>
    <s v="ORD-01718"/>
    <s v="2023-06-22"/>
    <x v="33"/>
    <x v="2"/>
    <s v="CUST-0607"/>
    <s v="Ishita Das"/>
    <x v="0"/>
    <s v="Tamil Nadu"/>
    <s v="Coimbatore"/>
    <x v="0"/>
    <s v="Storage"/>
    <s v="Cabinet"/>
    <n v="3"/>
    <n v="31879.06"/>
    <n v="0"/>
    <n v="5857.64"/>
  </r>
  <r>
    <s v="ORD-01719"/>
    <s v="2024-03-31"/>
    <x v="19"/>
    <x v="0"/>
    <s v="CUST-0410"/>
    <s v="Kabir Singh"/>
    <x v="2"/>
    <s v="Maharashtra"/>
    <s v="Nagpur"/>
    <x v="3"/>
    <s v="Laptop"/>
    <s v="Laptop Pro"/>
    <n v="3"/>
    <n v="175251.73"/>
    <n v="0.1"/>
    <n v="26364.55"/>
  </r>
  <r>
    <s v="ORD-01720"/>
    <s v="2023-08-16"/>
    <x v="27"/>
    <x v="2"/>
    <s v="CUST-0016"/>
    <s v="Sneha Gupta"/>
    <x v="2"/>
    <s v="Maharashtra"/>
    <s v="Pune"/>
    <x v="1"/>
    <s v="Appliances"/>
    <s v="Air Fryer"/>
    <n v="5"/>
    <n v="40834.85"/>
    <n v="0"/>
    <n v="6342.78"/>
  </r>
  <r>
    <s v="ORD-01721"/>
    <s v="2024-10-28"/>
    <x v="28"/>
    <x v="0"/>
    <s v="CUST-0690"/>
    <s v="Arjun Gupta"/>
    <x v="0"/>
    <s v="Kerala"/>
    <s v="Kochi"/>
    <x v="0"/>
    <s v="Table"/>
    <s v="Office Desk"/>
    <n v="2"/>
    <n v="27880.639999999999"/>
    <n v="0.1"/>
    <n v="4739.09"/>
  </r>
  <r>
    <s v="ORD-01722"/>
    <s v="2023-08-16"/>
    <x v="27"/>
    <x v="2"/>
    <s v="CUST-0205"/>
    <s v="Pooja Kumar"/>
    <x v="0"/>
    <s v="Tamil Nadu"/>
    <s v="Coimbatore"/>
    <x v="3"/>
    <s v="Mobile"/>
    <s v="Budget Phone"/>
    <n v="5"/>
    <n v="58211.54"/>
    <n v="0.05"/>
    <n v="4928.55"/>
  </r>
  <r>
    <s v="ORD-01723"/>
    <s v="2023-07-23"/>
    <x v="25"/>
    <x v="2"/>
    <s v="CUST-0536"/>
    <s v="Vivaan Patel"/>
    <x v="2"/>
    <s v="Rajasthan"/>
    <s v="Udaipur"/>
    <x v="2"/>
    <s v="Men"/>
    <s v="Men's Jacket"/>
    <n v="4"/>
    <n v="15679.46"/>
    <n v="0.1"/>
    <n v="3995.98"/>
  </r>
  <r>
    <s v="ORD-01724"/>
    <s v="2025-01-11"/>
    <x v="29"/>
    <x v="1"/>
    <s v="CUST-0285"/>
    <s v="Ishita Verma"/>
    <x v="2"/>
    <s v="Goa"/>
    <s v="Panaji"/>
    <x v="1"/>
    <s v="Decor"/>
    <s v="Wall Clock"/>
    <n v="5"/>
    <n v="6242.6"/>
    <n v="0.15"/>
    <n v="1277.22"/>
  </r>
  <r>
    <s v="ORD-01725"/>
    <s v="2025-05-27"/>
    <x v="9"/>
    <x v="1"/>
    <s v="CUST-0631"/>
    <s v="Kabir Singh"/>
    <x v="3"/>
    <s v="Uttar Pradesh"/>
    <s v="Lucknow"/>
    <x v="2"/>
    <s v="Men"/>
    <s v="Men's Jacket"/>
    <n v="8"/>
    <n v="37792.82"/>
    <n v="0"/>
    <n v="10570.17"/>
  </r>
  <r>
    <s v="ORD-01726"/>
    <s v="2024-01-22"/>
    <x v="17"/>
    <x v="0"/>
    <s v="CUST-0080"/>
    <s v="Arjun Patel"/>
    <x v="0"/>
    <s v="Telangana"/>
    <s v="Nizamabad"/>
    <x v="0"/>
    <s v="Chair"/>
    <s v="Office Chair"/>
    <n v="5"/>
    <n v="26849.27"/>
    <n v="0.15"/>
    <n v="4077.39"/>
  </r>
  <r>
    <s v="ORD-01727"/>
    <s v="2025-10-13"/>
    <x v="31"/>
    <x v="1"/>
    <s v="CUST-0780"/>
    <s v="Riya Yadav"/>
    <x v="0"/>
    <s v="Tamil Nadu"/>
    <s v="Coimbatore"/>
    <x v="2"/>
    <s v="Women"/>
    <s v="Women's Top"/>
    <n v="4"/>
    <n v="5265.2"/>
    <n v="0.15"/>
    <n v="1188.8800000000001"/>
  </r>
  <r>
    <s v="ORD-01728"/>
    <s v="2023-01-23"/>
    <x v="34"/>
    <x v="2"/>
    <s v="CUST-0288"/>
    <s v="Kabir Kumar"/>
    <x v="0"/>
    <s v="Telangana"/>
    <s v="Warangal"/>
    <x v="2"/>
    <s v="Footwear"/>
    <s v="Running Shoes"/>
    <n v="7"/>
    <n v="18854.71"/>
    <n v="0.25"/>
    <n v="2784.35"/>
  </r>
  <r>
    <s v="ORD-01729"/>
    <s v="2025-08-15"/>
    <x v="22"/>
    <x v="1"/>
    <s v="CUST-0348"/>
    <s v="Arjun Das"/>
    <x v="0"/>
    <s v="Tamil Nadu"/>
    <s v="Madurai"/>
    <x v="1"/>
    <s v="Decor"/>
    <s v="Photo Frame"/>
    <n v="5"/>
    <n v="4061.13"/>
    <n v="0"/>
    <n v="1280.17"/>
  </r>
  <r>
    <s v="ORD-01730"/>
    <s v="2024-04-10"/>
    <x v="16"/>
    <x v="0"/>
    <s v="CUST-0017"/>
    <s v="Kabir Kumar"/>
    <x v="1"/>
    <s v="Bihar"/>
    <s v="Gaya"/>
    <x v="2"/>
    <s v="Men"/>
    <s v="Men's T-Shirt"/>
    <n v="7"/>
    <n v="6571.17"/>
    <n v="0.2"/>
    <n v="1834.88"/>
  </r>
  <r>
    <s v="ORD-01731"/>
    <s v="2023-03-08"/>
    <x v="11"/>
    <x v="2"/>
    <s v="CUST-0755"/>
    <s v="Shreya Mehta"/>
    <x v="0"/>
    <s v="Kerala"/>
    <s v="Kozhikode"/>
    <x v="3"/>
    <s v="Laptop"/>
    <s v="Gaming Laptop"/>
    <n v="7"/>
    <n v="583381.12"/>
    <n v="0"/>
    <n v="77888.59"/>
  </r>
  <r>
    <s v="ORD-01732"/>
    <s v="2023-07-12"/>
    <x v="25"/>
    <x v="2"/>
    <s v="CUST-0463"/>
    <s v="Sneha Verma"/>
    <x v="1"/>
    <s v="Jharkhand"/>
    <s v="Ranchi"/>
    <x v="2"/>
    <s v="Women"/>
    <s v="Women's Dress"/>
    <n v="8"/>
    <n v="22167.439999999999"/>
    <n v="0"/>
    <n v="7600.59"/>
  </r>
  <r>
    <s v="ORD-01733"/>
    <s v="2024-12-20"/>
    <x v="6"/>
    <x v="0"/>
    <s v="CUST-0069"/>
    <s v="Rohan Jain"/>
    <x v="2"/>
    <s v="Rajasthan"/>
    <s v="Udaipur"/>
    <x v="1"/>
    <s v="Appliances"/>
    <s v="Electric Kettle"/>
    <n v="7"/>
    <n v="9198.48"/>
    <n v="0.25"/>
    <n v="802.42"/>
  </r>
  <r>
    <s v="ORD-01734"/>
    <s v="2025-01-23"/>
    <x v="29"/>
    <x v="1"/>
    <s v="CUST-0591"/>
    <s v="Neha Gupta"/>
    <x v="1"/>
    <s v="West Bengal"/>
    <s v="Durgapur"/>
    <x v="2"/>
    <s v="Footwear"/>
    <s v="Sandals"/>
    <n v="1"/>
    <n v="1543.86"/>
    <n v="0"/>
    <n v="352.95"/>
  </r>
  <r>
    <s v="ORD-01735"/>
    <s v="2023-08-14"/>
    <x v="27"/>
    <x v="2"/>
    <s v="CUST-0439"/>
    <s v="Kabir Verma"/>
    <x v="3"/>
    <s v="Punjab"/>
    <s v="Amritsar"/>
    <x v="3"/>
    <s v="Accessories"/>
    <s v="Bluetooth Speaker"/>
    <n v="7"/>
    <n v="23985.64"/>
    <n v="0"/>
    <n v="4712.6000000000004"/>
  </r>
  <r>
    <s v="ORD-01736"/>
    <s v="2023-03-10"/>
    <x v="11"/>
    <x v="2"/>
    <s v="CUST-0661"/>
    <s v="Riya Mehta"/>
    <x v="1"/>
    <s v="West Bengal"/>
    <s v="Kolkata"/>
    <x v="0"/>
    <s v="Table"/>
    <s v="Office Desk"/>
    <n v="7"/>
    <n v="89332.07"/>
    <n v="0.15"/>
    <n v="13981.42"/>
  </r>
  <r>
    <s v="ORD-01737"/>
    <s v="2025-06-20"/>
    <x v="3"/>
    <x v="1"/>
    <s v="CUST-0487"/>
    <s v="Amit Verma"/>
    <x v="0"/>
    <s v="Karnataka"/>
    <s v="Mysuru"/>
    <x v="1"/>
    <s v="Decor"/>
    <s v="Wall Clock"/>
    <n v="3"/>
    <n v="4605.7"/>
    <n v="0"/>
    <n v="1488.89"/>
  </r>
  <r>
    <s v="ORD-01738"/>
    <s v="2024-07-29"/>
    <x v="4"/>
    <x v="0"/>
    <s v="CUST-0048"/>
    <s v="Nikita Das"/>
    <x v="3"/>
    <s v="Delhi"/>
    <s v="Rohini"/>
    <x v="1"/>
    <s v="Decor"/>
    <s v="Photo Frame"/>
    <n v="7"/>
    <n v="5169.99"/>
    <n v="0.05"/>
    <n v="1725.03"/>
  </r>
  <r>
    <s v="ORD-01739"/>
    <s v="2025-03-04"/>
    <x v="21"/>
    <x v="1"/>
    <s v="CUST-0775"/>
    <s v="Vivaan Sharma"/>
    <x v="2"/>
    <s v="Gujarat"/>
    <s v="Vadodara"/>
    <x v="1"/>
    <s v="Appliances"/>
    <s v="Air Fryer"/>
    <n v="3"/>
    <n v="19228.87"/>
    <n v="0.2"/>
    <n v="1245.6400000000001"/>
  </r>
  <r>
    <s v="ORD-01740"/>
    <s v="2025-09-13"/>
    <x v="2"/>
    <x v="1"/>
    <s v="CUST-0121"/>
    <s v="Pooja Singh"/>
    <x v="2"/>
    <s v="Maharashtra"/>
    <s v="Nagpur"/>
    <x v="2"/>
    <s v="Footwear"/>
    <s v="Casual Shoes"/>
    <n v="1"/>
    <n v="2135.86"/>
    <n v="0.25"/>
    <n v="291.7"/>
  </r>
  <r>
    <s v="ORD-01741"/>
    <s v="2025-07-21"/>
    <x v="8"/>
    <x v="1"/>
    <s v="CUST-0192"/>
    <s v="Neha Yadav"/>
    <x v="3"/>
    <s v="Punjab"/>
    <s v="Jalandhar"/>
    <x v="1"/>
    <s v="Decor"/>
    <s v="Wall Clock"/>
    <n v="7"/>
    <n v="8587.56"/>
    <n v="0.2"/>
    <n v="2080"/>
  </r>
  <r>
    <s v="ORD-01742"/>
    <s v="2023-05-06"/>
    <x v="20"/>
    <x v="2"/>
    <s v="CUST-0581"/>
    <s v="Rohan Gupta"/>
    <x v="3"/>
    <s v="Uttar Pradesh"/>
    <s v="Noida"/>
    <x v="3"/>
    <s v="Laptop"/>
    <s v="Laptop Pro"/>
    <n v="3"/>
    <n v="151178.29999999999"/>
    <n v="0.25"/>
    <n v="4648.7700000000004"/>
  </r>
  <r>
    <s v="ORD-01743"/>
    <s v="2023-11-24"/>
    <x v="32"/>
    <x v="2"/>
    <s v="CUST-0469"/>
    <s v="Sneha Gupta"/>
    <x v="2"/>
    <s v="Maharashtra"/>
    <s v="Nagpur"/>
    <x v="0"/>
    <s v="Table"/>
    <s v="Coffee Table"/>
    <n v="6"/>
    <n v="26201"/>
    <n v="0.25"/>
    <n v="704.15"/>
  </r>
  <r>
    <s v="ORD-01744"/>
    <s v="2023-01-13"/>
    <x v="34"/>
    <x v="2"/>
    <s v="CUST-0704"/>
    <s v="Rahul Das"/>
    <x v="2"/>
    <s v="Rajasthan"/>
    <s v="Jodhpur"/>
    <x v="2"/>
    <s v="Men"/>
    <s v="Men's Jeans"/>
    <n v="5"/>
    <n v="10483.23"/>
    <n v="0"/>
    <n v="3415.93"/>
  </r>
  <r>
    <s v="ORD-01745"/>
    <s v="2024-04-25"/>
    <x v="16"/>
    <x v="0"/>
    <s v="CUST-0429"/>
    <s v="Riya Yadav"/>
    <x v="3"/>
    <s v="Haryana"/>
    <s v="Faridabad"/>
    <x v="2"/>
    <s v="Footwear"/>
    <s v="Sandals"/>
    <n v="1"/>
    <n v="1565.16"/>
    <n v="0"/>
    <n v="351.94"/>
  </r>
  <r>
    <s v="ORD-01746"/>
    <s v="2025-07-09"/>
    <x v="8"/>
    <x v="1"/>
    <s v="CUST-0622"/>
    <s v="Aarav Sharma"/>
    <x v="3"/>
    <s v="Uttar Pradesh"/>
    <s v="Kanpur"/>
    <x v="0"/>
    <s v="Chair"/>
    <s v="Executive Chair"/>
    <n v="6"/>
    <n v="54208.480000000003"/>
    <n v="0.25"/>
    <n v="7310.25"/>
  </r>
  <r>
    <s v="ORD-01747"/>
    <s v="2025-12-22"/>
    <x v="26"/>
    <x v="1"/>
    <s v="CUST-0759"/>
    <s v="Kabir Gupta"/>
    <x v="0"/>
    <s v="Telangana"/>
    <s v="Hyderabad"/>
    <x v="2"/>
    <s v="Footwear"/>
    <s v="Running Shoes"/>
    <n v="1"/>
    <n v="2701.08"/>
    <n v="0.2"/>
    <n v="364.43"/>
  </r>
  <r>
    <s v="ORD-01748"/>
    <s v="2023-06-04"/>
    <x v="33"/>
    <x v="2"/>
    <s v="CUST-0695"/>
    <s v="Aditi Gupta"/>
    <x v="2"/>
    <s v="Maharashtra"/>
    <s v="Pune"/>
    <x v="1"/>
    <s v="Decor"/>
    <s v="Wall Clock"/>
    <n v="7"/>
    <n v="8296.6"/>
    <n v="0.2"/>
    <n v="1702.63"/>
  </r>
  <r>
    <s v="ORD-01749"/>
    <s v="2023-08-22"/>
    <x v="27"/>
    <x v="2"/>
    <s v="CUST-0460"/>
    <s v="Nikita Verma"/>
    <x v="1"/>
    <s v="West Bengal"/>
    <s v="Kolkata"/>
    <x v="1"/>
    <s v="Decor"/>
    <s v="Table Lamp"/>
    <n v="3"/>
    <n v="5711.65"/>
    <n v="0.25"/>
    <n v="1019.1"/>
  </r>
  <r>
    <s v="ORD-01750"/>
    <s v="2023-04-05"/>
    <x v="12"/>
    <x v="2"/>
    <s v="CUST-0645"/>
    <s v="Riya Mehta"/>
    <x v="3"/>
    <s v="Uttar Pradesh"/>
    <s v="Noida"/>
    <x v="0"/>
    <s v="Table"/>
    <s v="Coffee Table"/>
    <n v="5"/>
    <n v="29838.799999999999"/>
    <n v="0"/>
    <n v="4596.88"/>
  </r>
  <r>
    <s v="ORD-01751"/>
    <s v="2023-03-06"/>
    <x v="11"/>
    <x v="2"/>
    <s v="CUST-0789"/>
    <s v="Rohan Sharma"/>
    <x v="3"/>
    <s v="Uttar Pradesh"/>
    <s v="Noida"/>
    <x v="1"/>
    <s v="Appliances"/>
    <s v="Electric Kettle"/>
    <n v="3"/>
    <n v="4794.6499999999996"/>
    <n v="0.15"/>
    <n v="639.61"/>
  </r>
  <r>
    <s v="ORD-01752"/>
    <s v="2024-08-29"/>
    <x v="15"/>
    <x v="0"/>
    <s v="CUST-0091"/>
    <s v="Ishita Kumar"/>
    <x v="1"/>
    <s v="Bihar"/>
    <s v="Patna"/>
    <x v="3"/>
    <s v="Laptop"/>
    <s v="Laptop Pro"/>
    <n v="6"/>
    <n v="321019.65000000002"/>
    <n v="0.15"/>
    <n v="34160.69"/>
  </r>
  <r>
    <s v="ORD-01753"/>
    <s v="2023-06-04"/>
    <x v="33"/>
    <x v="2"/>
    <s v="CUST-0136"/>
    <s v="Nikita Singh"/>
    <x v="2"/>
    <s v="Maharashtra"/>
    <s v="Pune"/>
    <x v="3"/>
    <s v="Accessories"/>
    <s v="Smart Watch"/>
    <n v="7"/>
    <n v="25226.720000000001"/>
    <n v="0.25"/>
    <n v="1176.25"/>
  </r>
  <r>
    <s v="ORD-01754"/>
    <s v="2023-02-01"/>
    <x v="7"/>
    <x v="2"/>
    <s v="CUST-0432"/>
    <s v="Ananya Gupta"/>
    <x v="3"/>
    <s v="Haryana"/>
    <s v="Gurgaon"/>
    <x v="0"/>
    <s v="Storage"/>
    <s v="Bookshelf"/>
    <n v="8"/>
    <n v="72976.34"/>
    <n v="0"/>
    <n v="14434.25"/>
  </r>
  <r>
    <s v="ORD-01755"/>
    <s v="2024-02-03"/>
    <x v="23"/>
    <x v="0"/>
    <s v="CUST-0535"/>
    <s v="Ananya Sharma"/>
    <x v="1"/>
    <s v="Bihar"/>
    <s v="Gaya"/>
    <x v="0"/>
    <s v="Table"/>
    <s v="Coffee Table"/>
    <n v="7"/>
    <n v="34107.230000000003"/>
    <n v="0.2"/>
    <n v="2263.6"/>
  </r>
  <r>
    <s v="ORD-01756"/>
    <s v="2025-09-19"/>
    <x v="2"/>
    <x v="1"/>
    <s v="CUST-0674"/>
    <s v="Aditya Verma"/>
    <x v="3"/>
    <s v="Delhi"/>
    <s v="New Delhi"/>
    <x v="3"/>
    <s v="Accessories"/>
    <s v="Smart Watch"/>
    <n v="5"/>
    <n v="19053.61"/>
    <n v="0.25"/>
    <n v="1128.6300000000001"/>
  </r>
  <r>
    <s v="ORD-01757"/>
    <s v="2025-02-04"/>
    <x v="14"/>
    <x v="1"/>
    <s v="CUST-0273"/>
    <s v="Sneha Jain"/>
    <x v="0"/>
    <s v="Kerala"/>
    <s v="Kozhikode"/>
    <x v="3"/>
    <s v="Accessories"/>
    <s v="Wireless Earbuds"/>
    <n v="3"/>
    <n v="7468.9"/>
    <n v="0"/>
    <n v="1538.86"/>
  </r>
  <r>
    <s v="ORD-01758"/>
    <s v="2025-07-13"/>
    <x v="8"/>
    <x v="1"/>
    <s v="CUST-0137"/>
    <s v="Rahul Gupta"/>
    <x v="2"/>
    <s v="Maharashtra"/>
    <s v="Mumbai"/>
    <x v="1"/>
    <s v="Decor"/>
    <s v="Table Lamp"/>
    <n v="1"/>
    <n v="2604.5700000000002"/>
    <n v="0"/>
    <n v="685.71"/>
  </r>
  <r>
    <s v="ORD-01759"/>
    <s v="2024-09-23"/>
    <x v="13"/>
    <x v="0"/>
    <s v="CUST-0377"/>
    <s v="Ananya Yadav"/>
    <x v="3"/>
    <s v="Punjab"/>
    <s v="Amritsar"/>
    <x v="0"/>
    <s v="Storage"/>
    <s v="Wardrobe"/>
    <n v="5"/>
    <n v="95873.96"/>
    <n v="0.15"/>
    <n v="8204.85"/>
  </r>
  <r>
    <s v="ORD-01760"/>
    <s v="2024-07-24"/>
    <x v="4"/>
    <x v="0"/>
    <s v="CUST-0511"/>
    <s v="Amit Das"/>
    <x v="3"/>
    <s v="Haryana"/>
    <s v="Faridabad"/>
    <x v="2"/>
    <s v="Footwear"/>
    <s v="Sandals"/>
    <n v="3"/>
    <n v="4729.09"/>
    <n v="0"/>
    <n v="1030.3599999999999"/>
  </r>
  <r>
    <s v="ORD-01761"/>
    <s v="2024-05-24"/>
    <x v="0"/>
    <x v="0"/>
    <s v="CUST-0475"/>
    <s v="Shreya Patel"/>
    <x v="1"/>
    <s v="Bihar"/>
    <s v="Bhagalpur"/>
    <x v="1"/>
    <s v="Cookware"/>
    <s v="Cookware Set"/>
    <n v="4"/>
    <n v="23353.97"/>
    <n v="0"/>
    <n v="5496.48"/>
  </r>
  <r>
    <s v="ORD-01762"/>
    <s v="2025-12-19"/>
    <x v="26"/>
    <x v="1"/>
    <s v="CUST-0683"/>
    <s v="Aditi Gupta"/>
    <x v="2"/>
    <s v="Rajasthan"/>
    <s v="Jodhpur"/>
    <x v="3"/>
    <s v="Mobile"/>
    <s v="Smartphone B"/>
    <n v="5"/>
    <n v="109613.84"/>
    <n v="0.15"/>
    <n v="7564.6"/>
  </r>
  <r>
    <s v="ORD-01763"/>
    <s v="2023-12-23"/>
    <x v="18"/>
    <x v="2"/>
    <s v="CUST-0012"/>
    <s v="Pooja Kumar"/>
    <x v="0"/>
    <s v="Karnataka"/>
    <s v="Mysuru"/>
    <x v="0"/>
    <s v="Storage"/>
    <s v="Cabinet"/>
    <n v="7"/>
    <n v="74426.55"/>
    <n v="0"/>
    <n v="15242.21"/>
  </r>
  <r>
    <s v="ORD-01764"/>
    <s v="2025-02-25"/>
    <x v="14"/>
    <x v="1"/>
    <s v="CUST-0605"/>
    <s v="Kabir Das"/>
    <x v="2"/>
    <s v="Goa"/>
    <s v="Panaji"/>
    <x v="1"/>
    <s v="Decor"/>
    <s v="Photo Frame"/>
    <n v="7"/>
    <n v="5425.92"/>
    <n v="0"/>
    <n v="1940.96"/>
  </r>
  <r>
    <s v="ORD-01765"/>
    <s v="2023-11-13"/>
    <x v="32"/>
    <x v="2"/>
    <s v="CUST-0800"/>
    <s v="Kavya Gupta"/>
    <x v="0"/>
    <s v="Tamil Nadu"/>
    <s v="Coimbatore"/>
    <x v="1"/>
    <s v="Cookware"/>
    <s v="Pressure Cooker"/>
    <n v="8"/>
    <n v="22389.77"/>
    <n v="0.2"/>
    <n v="1988.15"/>
  </r>
  <r>
    <s v="ORD-01766"/>
    <s v="2025-06-07"/>
    <x v="3"/>
    <x v="1"/>
    <s v="CUST-0623"/>
    <s v="Sneha Kumar"/>
    <x v="3"/>
    <s v="Punjab"/>
    <s v="Ludhiana"/>
    <x v="0"/>
    <s v="Table"/>
    <s v="Coffee Table"/>
    <n v="3"/>
    <n v="18041.86"/>
    <n v="0"/>
    <n v="2914.66"/>
  </r>
  <r>
    <s v="ORD-01767"/>
    <s v="2024-05-20"/>
    <x v="0"/>
    <x v="0"/>
    <s v="CUST-0297"/>
    <s v="Aarav Patel"/>
    <x v="3"/>
    <s v="Punjab"/>
    <s v="Ludhiana"/>
    <x v="0"/>
    <s v="Storage"/>
    <s v="Bookshelf"/>
    <n v="3"/>
    <n v="26736.62"/>
    <n v="0"/>
    <n v="5194.5200000000004"/>
  </r>
  <r>
    <s v="ORD-01768"/>
    <s v="2024-09-01"/>
    <x v="13"/>
    <x v="0"/>
    <s v="CUST-0035"/>
    <s v="Neha Kumar"/>
    <x v="3"/>
    <s v="Uttar Pradesh"/>
    <s v="Lucknow"/>
    <x v="0"/>
    <s v="Storage"/>
    <s v="Cabinet"/>
    <n v="2"/>
    <n v="16178.18"/>
    <n v="0.25"/>
    <n v="1105.68"/>
  </r>
  <r>
    <s v="ORD-01769"/>
    <s v="2024-08-05"/>
    <x v="15"/>
    <x v="0"/>
    <s v="CUST-0136"/>
    <s v="Nikita Singh"/>
    <x v="3"/>
    <s v="Haryana"/>
    <s v="Faridabad"/>
    <x v="3"/>
    <s v="Mobile"/>
    <s v="Smartphone A"/>
    <n v="8"/>
    <n v="132043.54"/>
    <n v="0.05"/>
    <n v="15289.16"/>
  </r>
  <r>
    <s v="ORD-01770"/>
    <s v="2023-03-09"/>
    <x v="11"/>
    <x v="2"/>
    <s v="CUST-0665"/>
    <s v="Pooja Jain"/>
    <x v="2"/>
    <s v="Rajasthan"/>
    <s v="Jodhpur"/>
    <x v="1"/>
    <s v="Cookware"/>
    <s v="Cookware Set"/>
    <n v="3"/>
    <n v="17798.689999999999"/>
    <n v="0.05"/>
    <n v="4301.21"/>
  </r>
  <r>
    <s v="ORD-01771"/>
    <s v="2023-11-06"/>
    <x v="32"/>
    <x v="2"/>
    <s v="CUST-0268"/>
    <s v="Vivaan Mehta"/>
    <x v="3"/>
    <s v="Haryana"/>
    <s v="Gurgaon"/>
    <x v="2"/>
    <s v="Men"/>
    <s v="Men's T-Shirt"/>
    <n v="8"/>
    <n v="8577.8799999999992"/>
    <n v="0.1"/>
    <n v="2268.44"/>
  </r>
  <r>
    <s v="ORD-01772"/>
    <s v="2025-03-31"/>
    <x v="21"/>
    <x v="1"/>
    <s v="CUST-0003"/>
    <s v="Amit Singh"/>
    <x v="0"/>
    <s v="Karnataka"/>
    <s v="Mangaluru"/>
    <x v="2"/>
    <s v="Women"/>
    <s v="Women's Jacket"/>
    <n v="3"/>
    <n v="14377.76"/>
    <n v="0"/>
    <n v="3684.79"/>
  </r>
  <r>
    <s v="ORD-01773"/>
    <s v="2025-07-07"/>
    <x v="8"/>
    <x v="1"/>
    <s v="CUST-0790"/>
    <s v="Amit Jain"/>
    <x v="2"/>
    <s v="Goa"/>
    <s v="Panaji"/>
    <x v="1"/>
    <s v="Decor"/>
    <s v="Table Lamp"/>
    <n v="8"/>
    <n v="20515.39"/>
    <n v="0"/>
    <n v="5796.77"/>
  </r>
  <r>
    <s v="ORD-01774"/>
    <s v="2024-08-17"/>
    <x v="15"/>
    <x v="0"/>
    <s v="CUST-0199"/>
    <s v="Neha Mehta"/>
    <x v="3"/>
    <s v="Punjab"/>
    <s v="Ludhiana"/>
    <x v="2"/>
    <s v="Women"/>
    <s v="Women's Top"/>
    <n v="2"/>
    <n v="2319.21"/>
    <n v="0.2"/>
    <n v="491.97"/>
  </r>
  <r>
    <s v="ORD-01775"/>
    <s v="2025-09-14"/>
    <x v="2"/>
    <x v="1"/>
    <s v="CUST-0359"/>
    <s v="Riya Yadav"/>
    <x v="1"/>
    <s v="Odisha"/>
    <s v="Bhubaneswar"/>
    <x v="3"/>
    <s v="Mobile"/>
    <s v="Smartphone B"/>
    <n v="8"/>
    <n v="174536.09"/>
    <n v="0.1"/>
    <n v="22362.18"/>
  </r>
  <r>
    <s v="ORD-01776"/>
    <s v="2023-05-08"/>
    <x v="20"/>
    <x v="2"/>
    <s v="CUST-0073"/>
    <s v="Ananya Mehta"/>
    <x v="0"/>
    <s v="Kerala"/>
    <s v="Kochi"/>
    <x v="0"/>
    <s v="Chair"/>
    <s v="Office Chair"/>
    <n v="6"/>
    <n v="29606.89"/>
    <n v="0.25"/>
    <n v="1627.5"/>
  </r>
  <r>
    <s v="ORD-01777"/>
    <s v="2024-02-11"/>
    <x v="23"/>
    <x v="0"/>
    <s v="CUST-0282"/>
    <s v="Aditya Gupta"/>
    <x v="2"/>
    <s v="Gujarat"/>
    <s v="Ahmedabad"/>
    <x v="1"/>
    <s v="Appliances"/>
    <s v="Mixer Grinder"/>
    <n v="5"/>
    <n v="17430.93"/>
    <n v="0.2"/>
    <n v="2040.4"/>
  </r>
  <r>
    <s v="ORD-01778"/>
    <s v="2025-07-07"/>
    <x v="8"/>
    <x v="1"/>
    <s v="CUST-0231"/>
    <s v="Rahul Patel"/>
    <x v="1"/>
    <s v="West Bengal"/>
    <s v="Siliguri"/>
    <x v="1"/>
    <s v="Cookware"/>
    <s v="Cookware Set"/>
    <n v="8"/>
    <n v="40161.67"/>
    <n v="0.2"/>
    <n v="5826.75"/>
  </r>
  <r>
    <s v="ORD-01779"/>
    <s v="2024-10-07"/>
    <x v="28"/>
    <x v="0"/>
    <s v="CUST-0035"/>
    <s v="Neha Kumar"/>
    <x v="3"/>
    <s v="Delhi"/>
    <s v="Rohini"/>
    <x v="1"/>
    <s v="Cookware"/>
    <s v="Non-Stick Pan"/>
    <n v="2"/>
    <n v="3384.83"/>
    <n v="0.25"/>
    <n v="506.05"/>
  </r>
  <r>
    <s v="ORD-01780"/>
    <s v="2025-01-01"/>
    <x v="29"/>
    <x v="1"/>
    <s v="CUST-0038"/>
    <s v="Ishita Kumar"/>
    <x v="3"/>
    <s v="Uttar Pradesh"/>
    <s v="Kanpur"/>
    <x v="0"/>
    <s v="Storage"/>
    <s v="Bookshelf"/>
    <n v="6"/>
    <n v="52747.12"/>
    <n v="0"/>
    <n v="10390"/>
  </r>
  <r>
    <s v="ORD-01781"/>
    <s v="2023-05-31"/>
    <x v="20"/>
    <x v="2"/>
    <s v="CUST-0463"/>
    <s v="Sneha Verma"/>
    <x v="1"/>
    <s v="West Bengal"/>
    <s v="Siliguri"/>
    <x v="2"/>
    <s v="Footwear"/>
    <s v="Sandals"/>
    <n v="2"/>
    <n v="2620.5700000000002"/>
    <n v="0.2"/>
    <n v="459.12"/>
  </r>
  <r>
    <s v="ORD-01782"/>
    <s v="2024-06-17"/>
    <x v="10"/>
    <x v="0"/>
    <s v="CUST-0052"/>
    <s v="Ishita Gupta"/>
    <x v="1"/>
    <s v="Odisha"/>
    <s v="Rourkela"/>
    <x v="2"/>
    <s v="Men"/>
    <s v="Men's Jacket"/>
    <n v="2"/>
    <n v="7732.98"/>
    <n v="0.1"/>
    <n v="1809.86"/>
  </r>
  <r>
    <s v="ORD-01783"/>
    <s v="2024-08-06"/>
    <x v="15"/>
    <x v="0"/>
    <s v="CUST-0619"/>
    <s v="Rahul Verma"/>
    <x v="3"/>
    <s v="Haryana"/>
    <s v="Gurgaon"/>
    <x v="2"/>
    <s v="Women"/>
    <s v="Women's Top"/>
    <n v="2"/>
    <n v="2492.9499999999998"/>
    <n v="0.15"/>
    <n v="685.69"/>
  </r>
  <r>
    <s v="ORD-01784"/>
    <s v="2023-11-03"/>
    <x v="32"/>
    <x v="2"/>
    <s v="CUST-0041"/>
    <s v="Ishita Kumar"/>
    <x v="0"/>
    <s v="Karnataka"/>
    <s v="Mangaluru"/>
    <x v="3"/>
    <s v="Accessories"/>
    <s v="Wireless Earbuds"/>
    <n v="7"/>
    <n v="16173.59"/>
    <n v="0.1"/>
    <n v="2784.25"/>
  </r>
  <r>
    <s v="ORD-01785"/>
    <s v="2024-05-03"/>
    <x v="0"/>
    <x v="0"/>
    <s v="CUST-0330"/>
    <s v="Riya Gupta"/>
    <x v="1"/>
    <s v="Odisha"/>
    <s v="Rourkela"/>
    <x v="2"/>
    <s v="Footwear"/>
    <s v="Sandals"/>
    <n v="1"/>
    <n v="1272.94"/>
    <n v="0.2"/>
    <n v="150.11000000000001"/>
  </r>
  <r>
    <s v="ORD-01786"/>
    <s v="2023-11-19"/>
    <x v="32"/>
    <x v="2"/>
    <s v="CUST-0136"/>
    <s v="Nikita Singh"/>
    <x v="1"/>
    <s v="West Bengal"/>
    <s v="Siliguri"/>
    <x v="2"/>
    <s v="Footwear"/>
    <s v="Casual Shoes"/>
    <n v="4"/>
    <n v="8151.13"/>
    <n v="0.25"/>
    <n v="1309.24"/>
  </r>
  <r>
    <s v="ORD-01787"/>
    <s v="2024-02-14"/>
    <x v="23"/>
    <x v="0"/>
    <s v="CUST-0443"/>
    <s v="Riya Verma"/>
    <x v="3"/>
    <s v="Haryana"/>
    <s v="Panipat"/>
    <x v="1"/>
    <s v="Cookware"/>
    <s v="Non-Stick Pan"/>
    <n v="1"/>
    <n v="1946.27"/>
    <n v="0.15"/>
    <n v="263.2"/>
  </r>
  <r>
    <s v="ORD-01788"/>
    <s v="2025-09-25"/>
    <x v="2"/>
    <x v="1"/>
    <s v="CUST-0710"/>
    <s v="Vivaan Singh"/>
    <x v="3"/>
    <s v="Uttar Pradesh"/>
    <s v="Noida"/>
    <x v="0"/>
    <s v="Chair"/>
    <s v="Executive Chair"/>
    <n v="2"/>
    <n v="20806.55"/>
    <n v="0.15"/>
    <n v="3931.2"/>
  </r>
  <r>
    <s v="ORD-01789"/>
    <s v="2024-07-31"/>
    <x v="4"/>
    <x v="0"/>
    <s v="CUST-0347"/>
    <s v="Pooja Jain"/>
    <x v="0"/>
    <s v="Karnataka"/>
    <s v="Bengaluru"/>
    <x v="0"/>
    <s v="Storage"/>
    <s v="Bookshelf"/>
    <n v="7"/>
    <n v="54433.47"/>
    <n v="0.1"/>
    <n v="7361.38"/>
  </r>
  <r>
    <s v="ORD-01790"/>
    <s v="2023-04-07"/>
    <x v="12"/>
    <x v="2"/>
    <s v="CUST-0466"/>
    <s v="Ananya Das"/>
    <x v="1"/>
    <s v="Jharkhand"/>
    <s v="Ranchi"/>
    <x v="0"/>
    <s v="Chair"/>
    <s v="Executive Chair"/>
    <n v="2"/>
    <n v="24225.599999999999"/>
    <n v="0"/>
    <n v="5111.3999999999996"/>
  </r>
  <r>
    <s v="ORD-01791"/>
    <s v="2023-11-22"/>
    <x v="32"/>
    <x v="2"/>
    <s v="CUST-0304"/>
    <s v="Aarav Das"/>
    <x v="0"/>
    <s v="Karnataka"/>
    <s v="Mysuru"/>
    <x v="0"/>
    <s v="Storage"/>
    <s v="Wardrobe"/>
    <n v="1"/>
    <n v="19755.27"/>
    <n v="0.1"/>
    <n v="2555.06"/>
  </r>
  <r>
    <s v="ORD-01792"/>
    <s v="2025-09-10"/>
    <x v="2"/>
    <x v="1"/>
    <s v="CUST-0348"/>
    <s v="Arjun Das"/>
    <x v="3"/>
    <s v="Haryana"/>
    <s v="Panipat"/>
    <x v="0"/>
    <s v="Chair"/>
    <s v="Study Chair"/>
    <n v="2"/>
    <n v="6577.12"/>
    <n v="0.05"/>
    <n v="1117.69"/>
  </r>
  <r>
    <s v="ORD-01793"/>
    <s v="2024-05-14"/>
    <x v="0"/>
    <x v="0"/>
    <s v="CUST-0003"/>
    <s v="Amit Singh"/>
    <x v="1"/>
    <s v="Odisha"/>
    <s v="Cuttack"/>
    <x v="1"/>
    <s v="Cookware"/>
    <s v="Cookware Set"/>
    <n v="7"/>
    <n v="40942.43"/>
    <n v="0"/>
    <n v="9975.9699999999993"/>
  </r>
  <r>
    <s v="ORD-01794"/>
    <s v="2025-01-14"/>
    <x v="29"/>
    <x v="1"/>
    <s v="CUST-0460"/>
    <s v="Nikita Verma"/>
    <x v="0"/>
    <s v="Karnataka"/>
    <s v="Bengaluru"/>
    <x v="1"/>
    <s v="Appliances"/>
    <s v="Electric Kettle"/>
    <n v="5"/>
    <n v="8666.77"/>
    <n v="0"/>
    <n v="1752.6"/>
  </r>
  <r>
    <s v="ORD-01795"/>
    <s v="2023-01-13"/>
    <x v="34"/>
    <x v="2"/>
    <s v="CUST-0009"/>
    <s v="Shreya Yadav"/>
    <x v="0"/>
    <s v="Kerala"/>
    <s v="Kozhikode"/>
    <x v="1"/>
    <s v="Appliances"/>
    <s v="Air Fryer"/>
    <n v="1"/>
    <n v="7010.28"/>
    <n v="0.1"/>
    <n v="791.63"/>
  </r>
  <r>
    <s v="ORD-01796"/>
    <s v="2025-01-29"/>
    <x v="29"/>
    <x v="1"/>
    <s v="CUST-0012"/>
    <s v="Pooja Kumar"/>
    <x v="3"/>
    <s v="Haryana"/>
    <s v="Panipat"/>
    <x v="3"/>
    <s v="Accessories"/>
    <s v="Smart Watch"/>
    <n v="7"/>
    <n v="34371.919999999998"/>
    <n v="0.05"/>
    <n v="5771.73"/>
  </r>
  <r>
    <s v="ORD-01797"/>
    <s v="2024-03-19"/>
    <x v="19"/>
    <x v="0"/>
    <s v="CUST-0162"/>
    <s v="Aditi Yadav"/>
    <x v="3"/>
    <s v="Delhi"/>
    <s v="New Delhi"/>
    <x v="3"/>
    <s v="Accessories"/>
    <s v="Wireless Earbuds"/>
    <n v="1"/>
    <n v="2466.21"/>
    <n v="0"/>
    <n v="516.77"/>
  </r>
  <r>
    <s v="ORD-01798"/>
    <s v="2024-02-14"/>
    <x v="23"/>
    <x v="0"/>
    <s v="CUST-0402"/>
    <s v="Ananya Jain"/>
    <x v="2"/>
    <s v="Rajasthan"/>
    <s v="Jodhpur"/>
    <x v="1"/>
    <s v="Decor"/>
    <s v="Photo Frame"/>
    <n v="6"/>
    <n v="4971.58"/>
    <n v="0"/>
    <n v="1852.94"/>
  </r>
  <r>
    <s v="ORD-01799"/>
    <s v="2023-03-27"/>
    <x v="11"/>
    <x v="2"/>
    <s v="CUST-0646"/>
    <s v="Amit Yadav"/>
    <x v="3"/>
    <s v="Uttar Pradesh"/>
    <s v="Noida"/>
    <x v="0"/>
    <s v="Table"/>
    <s v="Office Desk"/>
    <n v="8"/>
    <n v="115842.08"/>
    <n v="0.05"/>
    <n v="21271.55"/>
  </r>
  <r>
    <s v="ORD-01800"/>
    <s v="2023-10-08"/>
    <x v="24"/>
    <x v="2"/>
    <s v="CUST-0575"/>
    <s v="Aditya Gupta"/>
    <x v="3"/>
    <s v="Punjab"/>
    <s v="Amritsar"/>
    <x v="2"/>
    <s v="Footwear"/>
    <s v="Casual Shoes"/>
    <n v="6"/>
    <n v="16823.18"/>
    <n v="0"/>
    <n v="3646.96"/>
  </r>
  <r>
    <s v="ORD-01801"/>
    <s v="2023-09-05"/>
    <x v="35"/>
    <x v="2"/>
    <s v="CUST-0416"/>
    <s v="Amit Mehta"/>
    <x v="2"/>
    <s v="Rajasthan"/>
    <s v="Jodhpur"/>
    <x v="2"/>
    <s v="Footwear"/>
    <s v="Running Shoes"/>
    <n v="5"/>
    <n v="13578.16"/>
    <n v="0.25"/>
    <n v="1480.34"/>
  </r>
  <r>
    <s v="ORD-01802"/>
    <s v="2023-11-18"/>
    <x v="32"/>
    <x v="2"/>
    <s v="CUST-0419"/>
    <s v="Simran Das"/>
    <x v="0"/>
    <s v="Telangana"/>
    <s v="Hyderabad"/>
    <x v="3"/>
    <s v="Laptop"/>
    <s v="Gaming Laptop"/>
    <n v="8"/>
    <n v="667413.02"/>
    <n v="0"/>
    <n v="78296.800000000003"/>
  </r>
  <r>
    <s v="ORD-01803"/>
    <s v="2023-07-30"/>
    <x v="25"/>
    <x v="2"/>
    <s v="CUST-0416"/>
    <s v="Amit Mehta"/>
    <x v="2"/>
    <s v="Gujarat"/>
    <s v="Surat"/>
    <x v="1"/>
    <s v="Appliances"/>
    <s v="Air Fryer"/>
    <n v="1"/>
    <n v="7561.17"/>
    <n v="0.05"/>
    <n v="1070.94"/>
  </r>
  <r>
    <s v="ORD-01804"/>
    <s v="2023-02-02"/>
    <x v="7"/>
    <x v="2"/>
    <s v="CUST-0070"/>
    <s v="Aarav Gupta"/>
    <x v="0"/>
    <s v="Tamil Nadu"/>
    <s v="Coimbatore"/>
    <x v="3"/>
    <s v="Laptop"/>
    <s v="Gaming Laptop"/>
    <n v="6"/>
    <n v="488121.32"/>
    <n v="0"/>
    <n v="65751.539999999994"/>
  </r>
  <r>
    <s v="ORD-01805"/>
    <s v="2025-06-22"/>
    <x v="3"/>
    <x v="1"/>
    <s v="CUST-0133"/>
    <s v="Kavya Gupta"/>
    <x v="0"/>
    <s v="Karnataka"/>
    <s v="Mysuru"/>
    <x v="1"/>
    <s v="Appliances"/>
    <s v="Air Fryer"/>
    <n v="7"/>
    <n v="55142.42"/>
    <n v="0"/>
    <n v="8049.63"/>
  </r>
  <r>
    <s v="ORD-01806"/>
    <s v="2024-01-03"/>
    <x v="17"/>
    <x v="0"/>
    <s v="CUST-0271"/>
    <s v="Riya Mehta"/>
    <x v="1"/>
    <s v="Bihar"/>
    <s v="Patna"/>
    <x v="0"/>
    <s v="Chair"/>
    <s v="Executive Chair"/>
    <n v="6"/>
    <n v="68005.59"/>
    <n v="0.05"/>
    <n v="14326.82"/>
  </r>
  <r>
    <s v="ORD-01807"/>
    <s v="2025-01-18"/>
    <x v="29"/>
    <x v="1"/>
    <s v="CUST-0082"/>
    <s v="Vivaan Kumar"/>
    <x v="0"/>
    <s v="Karnataka"/>
    <s v="Mangaluru"/>
    <x v="2"/>
    <s v="Footwear"/>
    <s v="Casual Shoes"/>
    <n v="1"/>
    <n v="2719.23"/>
    <n v="0.05"/>
    <n v="664.99"/>
  </r>
  <r>
    <s v="ORD-01808"/>
    <s v="2025-12-10"/>
    <x v="26"/>
    <x v="1"/>
    <s v="CUST-0200"/>
    <s v="Pooja Yadav"/>
    <x v="2"/>
    <s v="Goa"/>
    <s v="Mapusa"/>
    <x v="2"/>
    <s v="Footwear"/>
    <s v="Casual Shoes"/>
    <n v="4"/>
    <n v="9908.74"/>
    <n v="0.1"/>
    <n v="1798.66"/>
  </r>
  <r>
    <s v="ORD-01809"/>
    <s v="2024-10-22"/>
    <x v="28"/>
    <x v="0"/>
    <s v="CUST-0249"/>
    <s v="Riya Kumar"/>
    <x v="2"/>
    <s v="Rajasthan"/>
    <s v="Jodhpur"/>
    <x v="1"/>
    <s v="Cookware"/>
    <s v="Pressure Cooker"/>
    <n v="1"/>
    <n v="3387.07"/>
    <n v="0.05"/>
    <n v="560.29999999999995"/>
  </r>
  <r>
    <s v="ORD-01810"/>
    <s v="2025-09-06"/>
    <x v="2"/>
    <x v="1"/>
    <s v="CUST-0501"/>
    <s v="Ananya Gupta"/>
    <x v="2"/>
    <s v="Maharashtra"/>
    <s v="Nagpur"/>
    <x v="2"/>
    <s v="Men"/>
    <s v="Men's T-Shirt"/>
    <n v="2"/>
    <n v="1975.86"/>
    <n v="0.15"/>
    <n v="597.21"/>
  </r>
  <r>
    <s v="ORD-01811"/>
    <s v="2024-05-10"/>
    <x v="0"/>
    <x v="0"/>
    <s v="CUST-0041"/>
    <s v="Ishita Kumar"/>
    <x v="0"/>
    <s v="Tamil Nadu"/>
    <s v="Chennai"/>
    <x v="1"/>
    <s v="Appliances"/>
    <s v="Electric Kettle"/>
    <n v="3"/>
    <n v="5435.38"/>
    <n v="0"/>
    <n v="1041.22"/>
  </r>
  <r>
    <s v="ORD-01812"/>
    <s v="2024-01-17"/>
    <x v="17"/>
    <x v="0"/>
    <s v="CUST-0450"/>
    <s v="Sneha Yadav"/>
    <x v="0"/>
    <s v="Telangana"/>
    <s v="Hyderabad"/>
    <x v="0"/>
    <s v="Table"/>
    <s v="Office Desk"/>
    <n v="7"/>
    <n v="92458.240000000005"/>
    <n v="0.15"/>
    <n v="11732.01"/>
  </r>
  <r>
    <s v="ORD-01813"/>
    <s v="2025-08-27"/>
    <x v="22"/>
    <x v="1"/>
    <s v="CUST-0258"/>
    <s v="Amit Jain"/>
    <x v="0"/>
    <s v="Tamil Nadu"/>
    <s v="Chennai"/>
    <x v="2"/>
    <s v="Footwear"/>
    <s v="Running Shoes"/>
    <n v="1"/>
    <n v="3408.4"/>
    <n v="0"/>
    <n v="864.92"/>
  </r>
  <r>
    <s v="ORD-01814"/>
    <s v="2023-01-01"/>
    <x v="34"/>
    <x v="2"/>
    <s v="CUST-0073"/>
    <s v="Ananya Mehta"/>
    <x v="3"/>
    <s v="Uttar Pradesh"/>
    <s v="Kanpur"/>
    <x v="0"/>
    <s v="Chair"/>
    <s v="Office Chair"/>
    <n v="5"/>
    <n v="29758.25"/>
    <n v="0.05"/>
    <n v="5002.04"/>
  </r>
  <r>
    <s v="ORD-01815"/>
    <s v="2025-12-11"/>
    <x v="26"/>
    <x v="1"/>
    <s v="CUST-0399"/>
    <s v="Ananya Singh"/>
    <x v="0"/>
    <s v="Karnataka"/>
    <s v="Mangaluru"/>
    <x v="1"/>
    <s v="Cookware"/>
    <s v="Non-Stick Pan"/>
    <n v="2"/>
    <n v="4323.2700000000004"/>
    <n v="0.05"/>
    <n v="774.92"/>
  </r>
  <r>
    <s v="ORD-01816"/>
    <s v="2023-04-28"/>
    <x v="12"/>
    <x v="2"/>
    <s v="CUST-0292"/>
    <s v="Pooja Sharma"/>
    <x v="2"/>
    <s v="Rajasthan"/>
    <s v="Udaipur"/>
    <x v="3"/>
    <s v="Mobile"/>
    <s v="Budget Phone"/>
    <n v="4"/>
    <n v="45741.38"/>
    <n v="0"/>
    <n v="5371.88"/>
  </r>
  <r>
    <s v="ORD-01817"/>
    <s v="2024-05-18"/>
    <x v="0"/>
    <x v="0"/>
    <s v="CUST-0078"/>
    <s v="Aditi Patel"/>
    <x v="0"/>
    <s v="Tamil Nadu"/>
    <s v="Chennai"/>
    <x v="1"/>
    <s v="Decor"/>
    <s v="Photo Frame"/>
    <n v="3"/>
    <n v="2398.2600000000002"/>
    <n v="0"/>
    <n v="792.11"/>
  </r>
  <r>
    <s v="ORD-01818"/>
    <s v="2025-04-28"/>
    <x v="30"/>
    <x v="1"/>
    <s v="CUST-0244"/>
    <s v="Aarav Gupta"/>
    <x v="3"/>
    <s v="Uttar Pradesh"/>
    <s v="Lucknow"/>
    <x v="2"/>
    <s v="Footwear"/>
    <s v="Casual Shoes"/>
    <n v="1"/>
    <n v="2088.02"/>
    <n v="0.25"/>
    <n v="318.26"/>
  </r>
  <r>
    <s v="ORD-01819"/>
    <s v="2025-02-14"/>
    <x v="14"/>
    <x v="1"/>
    <s v="CUST-0656"/>
    <s v="Kabir Gupta"/>
    <x v="3"/>
    <s v="Punjab"/>
    <s v="Jalandhar"/>
    <x v="2"/>
    <s v="Men"/>
    <s v="Men's Jacket"/>
    <n v="5"/>
    <n v="22792.89"/>
    <n v="0"/>
    <n v="6795.68"/>
  </r>
  <r>
    <s v="ORD-01820"/>
    <s v="2025-08-26"/>
    <x v="22"/>
    <x v="1"/>
    <s v="CUST-0465"/>
    <s v="Pooja Jain"/>
    <x v="1"/>
    <s v="West Bengal"/>
    <s v="Kolkata"/>
    <x v="1"/>
    <s v="Cookware"/>
    <s v="Cookware Set"/>
    <n v="7"/>
    <n v="38864.07"/>
    <n v="0.1"/>
    <n v="7267.02"/>
  </r>
  <r>
    <s v="ORD-01821"/>
    <s v="2025-05-10"/>
    <x v="9"/>
    <x v="1"/>
    <s v="CUST-0521"/>
    <s v="Kabir Das"/>
    <x v="0"/>
    <s v="Telangana"/>
    <s v="Nizamabad"/>
    <x v="3"/>
    <s v="Laptop"/>
    <s v="Laptop Pro"/>
    <n v="1"/>
    <n v="46507.55"/>
    <n v="0.25"/>
    <n v="2043.8"/>
  </r>
  <r>
    <s v="ORD-01822"/>
    <s v="2024-12-31"/>
    <x v="6"/>
    <x v="0"/>
    <s v="CUST-0107"/>
    <s v="Ishita Singh"/>
    <x v="2"/>
    <s v="Rajasthan"/>
    <s v="Udaipur"/>
    <x v="3"/>
    <s v="Laptop"/>
    <s v="Gaming Laptop"/>
    <n v="8"/>
    <n v="634052.96"/>
    <n v="0.05"/>
    <n v="69520.210000000006"/>
  </r>
  <r>
    <s v="ORD-01823"/>
    <s v="2025-12-06"/>
    <x v="26"/>
    <x v="1"/>
    <s v="CUST-0758"/>
    <s v="Amit Verma"/>
    <x v="0"/>
    <s v="Kerala"/>
    <s v="Kozhikode"/>
    <x v="2"/>
    <s v="Footwear"/>
    <s v="Running Shoes"/>
    <n v="5"/>
    <n v="15490.67"/>
    <n v="0.15"/>
    <n v="2558.65"/>
  </r>
  <r>
    <s v="ORD-01824"/>
    <s v="2024-10-07"/>
    <x v="28"/>
    <x v="0"/>
    <s v="CUST-0605"/>
    <s v="Kabir Das"/>
    <x v="1"/>
    <s v="West Bengal"/>
    <s v="Siliguri"/>
    <x v="0"/>
    <s v="Chair"/>
    <s v="Study Chair"/>
    <n v="7"/>
    <n v="22615.1"/>
    <n v="0.05"/>
    <n v="3521.44"/>
  </r>
  <r>
    <s v="ORD-01825"/>
    <s v="2024-06-10"/>
    <x v="10"/>
    <x v="0"/>
    <s v="CUST-0576"/>
    <s v="Sneha Das"/>
    <x v="2"/>
    <s v="Maharashtra"/>
    <s v="Mumbai"/>
    <x v="3"/>
    <s v="Mobile"/>
    <s v="Budget Phone"/>
    <n v="2"/>
    <n v="19904.689999999999"/>
    <n v="0.2"/>
    <n v="1255.6500000000001"/>
  </r>
  <r>
    <s v="ORD-01826"/>
    <s v="2024-11-26"/>
    <x v="1"/>
    <x v="0"/>
    <s v="CUST-0168"/>
    <s v="Neha Gupta"/>
    <x v="0"/>
    <s v="Telangana"/>
    <s v="Hyderabad"/>
    <x v="3"/>
    <s v="Accessories"/>
    <s v="Wireless Earbuds"/>
    <n v="3"/>
    <n v="5970.26"/>
    <n v="0.2"/>
    <n v="725.34"/>
  </r>
  <r>
    <s v="ORD-01827"/>
    <s v="2023-10-09"/>
    <x v="24"/>
    <x v="2"/>
    <s v="CUST-0504"/>
    <s v="Riya Mehta"/>
    <x v="0"/>
    <s v="Telangana"/>
    <s v="Warangal"/>
    <x v="2"/>
    <s v="Men"/>
    <s v="Men's Jacket"/>
    <n v="3"/>
    <n v="12693.79"/>
    <n v="0.05"/>
    <n v="3281.16"/>
  </r>
  <r>
    <s v="ORD-01828"/>
    <s v="2023-05-12"/>
    <x v="20"/>
    <x v="2"/>
    <s v="CUST-0070"/>
    <s v="Aarav Gupta"/>
    <x v="0"/>
    <s v="Tamil Nadu"/>
    <s v="Chennai"/>
    <x v="1"/>
    <s v="Decor"/>
    <s v="Photo Frame"/>
    <n v="8"/>
    <n v="6291.09"/>
    <n v="0"/>
    <n v="2355.0500000000002"/>
  </r>
  <r>
    <s v="ORD-01829"/>
    <s v="2025-03-05"/>
    <x v="21"/>
    <x v="1"/>
    <s v="CUST-0589"/>
    <s v="Priya Mehta"/>
    <x v="3"/>
    <s v="Uttar Pradesh"/>
    <s v="Kanpur"/>
    <x v="3"/>
    <s v="Accessories"/>
    <s v="Wireless Earbuds"/>
    <n v="5"/>
    <n v="10776.34"/>
    <n v="0.15"/>
    <n v="1696.44"/>
  </r>
  <r>
    <s v="ORD-01830"/>
    <s v="2024-07-09"/>
    <x v="4"/>
    <x v="0"/>
    <s v="CUST-0695"/>
    <s v="Aditi Gupta"/>
    <x v="2"/>
    <s v="Maharashtra"/>
    <s v="Nagpur"/>
    <x v="2"/>
    <s v="Footwear"/>
    <s v="Casual Shoes"/>
    <n v="8"/>
    <n v="18600.82"/>
    <n v="0.15"/>
    <n v="2836"/>
  </r>
  <r>
    <s v="ORD-01831"/>
    <s v="2024-05-09"/>
    <x v="0"/>
    <x v="0"/>
    <s v="CUST-0086"/>
    <s v="Kabir Singh"/>
    <x v="3"/>
    <s v="Uttar Pradesh"/>
    <s v="Noida"/>
    <x v="0"/>
    <s v="Table"/>
    <s v="Study Table"/>
    <n v="1"/>
    <n v="5649.19"/>
    <n v="0.25"/>
    <n v="367.59"/>
  </r>
  <r>
    <s v="ORD-01832"/>
    <s v="2025-02-25"/>
    <x v="14"/>
    <x v="1"/>
    <s v="CUST-0285"/>
    <s v="Ishita Verma"/>
    <x v="2"/>
    <s v="Gujarat"/>
    <s v="Ahmedabad"/>
    <x v="3"/>
    <s v="Laptop"/>
    <s v="Laptop Air"/>
    <n v="6"/>
    <n v="303289.96000000002"/>
    <n v="0.05"/>
    <n v="36847.72"/>
  </r>
  <r>
    <s v="ORD-01833"/>
    <s v="2024-11-07"/>
    <x v="1"/>
    <x v="0"/>
    <s v="CUST-0282"/>
    <s v="Aditya Gupta"/>
    <x v="2"/>
    <s v="Goa"/>
    <s v="Margao"/>
    <x v="2"/>
    <s v="Women"/>
    <s v="Women's Top"/>
    <n v="6"/>
    <n v="9442.08"/>
    <n v="0"/>
    <n v="2815.78"/>
  </r>
  <r>
    <s v="ORD-01834"/>
    <s v="2023-01-12"/>
    <x v="34"/>
    <x v="2"/>
    <s v="CUST-0366"/>
    <s v="Priya Yadav"/>
    <x v="3"/>
    <s v="Delhi"/>
    <s v="Dwarka"/>
    <x v="1"/>
    <s v="Cookware"/>
    <s v="Pressure Cooker"/>
    <n v="7"/>
    <n v="18431.88"/>
    <n v="0.25"/>
    <n v="2182.48"/>
  </r>
  <r>
    <s v="ORD-01835"/>
    <s v="2023-05-27"/>
    <x v="20"/>
    <x v="2"/>
    <s v="CUST-0789"/>
    <s v="Rohan Sharma"/>
    <x v="2"/>
    <s v="Goa"/>
    <s v="Margao"/>
    <x v="2"/>
    <s v="Women"/>
    <s v="Women's Dress"/>
    <n v="3"/>
    <n v="8729.09"/>
    <n v="0"/>
    <n v="2825.44"/>
  </r>
  <r>
    <s v="ORD-01836"/>
    <s v="2025-11-15"/>
    <x v="5"/>
    <x v="1"/>
    <s v="CUST-0326"/>
    <s v="Aditi Singh"/>
    <x v="2"/>
    <s v="Rajasthan"/>
    <s v="Jaipur"/>
    <x v="0"/>
    <s v="Chair"/>
    <s v="Office Chair"/>
    <n v="7"/>
    <n v="40601.449999999997"/>
    <n v="0.15"/>
    <n v="6917.65"/>
  </r>
  <r>
    <s v="ORD-01837"/>
    <s v="2025-08-20"/>
    <x v="22"/>
    <x v="1"/>
    <s v="CUST-0158"/>
    <s v="Kavya Singh"/>
    <x v="3"/>
    <s v="Delhi"/>
    <s v="Dwarka"/>
    <x v="3"/>
    <s v="Mobile"/>
    <s v="Smartphone B"/>
    <n v="4"/>
    <n v="103818.97"/>
    <n v="0"/>
    <n v="18061.54"/>
  </r>
  <r>
    <s v="ORD-01838"/>
    <s v="2024-03-10"/>
    <x v="19"/>
    <x v="0"/>
    <s v="CUST-0624"/>
    <s v="Kabir Yadav"/>
    <x v="2"/>
    <s v="Maharashtra"/>
    <s v="Mumbai"/>
    <x v="3"/>
    <s v="Accessories"/>
    <s v="Bluetooth Speaker"/>
    <n v="1"/>
    <n v="3008.16"/>
    <n v="0.15"/>
    <n v="355.48"/>
  </r>
  <r>
    <s v="ORD-01839"/>
    <s v="2024-07-23"/>
    <x v="4"/>
    <x v="0"/>
    <s v="CUST-0590"/>
    <s v="Arjun Jain"/>
    <x v="3"/>
    <s v="Haryana"/>
    <s v="Faridabad"/>
    <x v="3"/>
    <s v="Accessories"/>
    <s v="Bluetooth Speaker"/>
    <n v="2"/>
    <n v="5306.39"/>
    <n v="0.25"/>
    <n v="443.58"/>
  </r>
  <r>
    <s v="ORD-01840"/>
    <s v="2025-09-24"/>
    <x v="2"/>
    <x v="1"/>
    <s v="CUST-0306"/>
    <s v="Rohan Jain"/>
    <x v="0"/>
    <s v="Telangana"/>
    <s v="Warangal"/>
    <x v="0"/>
    <s v="Storage"/>
    <s v="Wardrobe"/>
    <n v="2"/>
    <n v="43395.35"/>
    <n v="0"/>
    <n v="6980.23"/>
  </r>
  <r>
    <s v="ORD-01841"/>
    <s v="2024-10-12"/>
    <x v="28"/>
    <x v="0"/>
    <s v="CUST-0330"/>
    <s v="Riya Gupta"/>
    <x v="3"/>
    <s v="Uttar Pradesh"/>
    <s v="Noida"/>
    <x v="2"/>
    <s v="Women"/>
    <s v="Women's Jacket"/>
    <n v="8"/>
    <n v="39853.86"/>
    <n v="0.05"/>
    <n v="8564.51"/>
  </r>
  <r>
    <s v="ORD-01842"/>
    <s v="2025-10-17"/>
    <x v="31"/>
    <x v="1"/>
    <s v="CUST-0632"/>
    <s v="Ishita Gupta"/>
    <x v="0"/>
    <s v="Telangana"/>
    <s v="Nizamabad"/>
    <x v="3"/>
    <s v="Laptop"/>
    <s v="Gaming Laptop"/>
    <n v="1"/>
    <n v="86341.82"/>
    <n v="0"/>
    <n v="10480.450000000001"/>
  </r>
  <r>
    <s v="ORD-01843"/>
    <s v="2024-05-28"/>
    <x v="0"/>
    <x v="0"/>
    <s v="CUST-0288"/>
    <s v="Kabir Kumar"/>
    <x v="1"/>
    <s v="Jharkhand"/>
    <s v="Dhanbad"/>
    <x v="3"/>
    <s v="Mobile"/>
    <s v="Smartphone A"/>
    <n v="6"/>
    <n v="92722.27"/>
    <n v="0.15"/>
    <n v="5084.21"/>
  </r>
  <r>
    <s v="ORD-01844"/>
    <s v="2023-02-05"/>
    <x v="7"/>
    <x v="2"/>
    <s v="CUST-0546"/>
    <s v="Nikita Yadav"/>
    <x v="2"/>
    <s v="Gujarat"/>
    <s v="Surat"/>
    <x v="0"/>
    <s v="Chair"/>
    <s v="Office Chair"/>
    <n v="2"/>
    <n v="11319.73"/>
    <n v="0.15"/>
    <n v="1379.8"/>
  </r>
  <r>
    <s v="ORD-01845"/>
    <s v="2025-06-13"/>
    <x v="3"/>
    <x v="1"/>
    <s v="CUST-0704"/>
    <s v="Rahul Das"/>
    <x v="2"/>
    <s v="Rajasthan"/>
    <s v="Jodhpur"/>
    <x v="2"/>
    <s v="Men"/>
    <s v="Men's Jacket"/>
    <n v="5"/>
    <n v="22530.34"/>
    <n v="0"/>
    <n v="6014.9"/>
  </r>
  <r>
    <s v="ORD-01846"/>
    <s v="2025-12-06"/>
    <x v="26"/>
    <x v="1"/>
    <s v="CUST-0431"/>
    <s v="Vivaan Kumar"/>
    <x v="0"/>
    <s v="Tamil Nadu"/>
    <s v="Chennai"/>
    <x v="0"/>
    <s v="Storage"/>
    <s v="Wardrobe"/>
    <n v="7"/>
    <n v="123376.21"/>
    <n v="0.2"/>
    <n v="3977.37"/>
  </r>
  <r>
    <s v="ORD-01847"/>
    <s v="2023-11-22"/>
    <x v="32"/>
    <x v="2"/>
    <s v="CUST-0170"/>
    <s v="Ishita Gupta"/>
    <x v="0"/>
    <s v="Tamil Nadu"/>
    <s v="Chennai"/>
    <x v="1"/>
    <s v="Appliances"/>
    <s v="Electric Kettle"/>
    <n v="6"/>
    <n v="8682.02"/>
    <n v="0.2"/>
    <n v="846.02"/>
  </r>
  <r>
    <s v="ORD-01848"/>
    <s v="2025-07-29"/>
    <x v="8"/>
    <x v="1"/>
    <s v="CUST-0219"/>
    <s v="Arjun Gupta"/>
    <x v="2"/>
    <s v="Goa"/>
    <s v="Margao"/>
    <x v="0"/>
    <s v="Chair"/>
    <s v="Study Chair"/>
    <n v="4"/>
    <n v="10642.79"/>
    <n v="0.2"/>
    <n v="1112.03"/>
  </r>
  <r>
    <s v="ORD-01849"/>
    <s v="2023-06-27"/>
    <x v="33"/>
    <x v="2"/>
    <s v="CUST-0349"/>
    <s v="Neha Jain"/>
    <x v="1"/>
    <s v="West Bengal"/>
    <s v="Durgapur"/>
    <x v="3"/>
    <s v="Laptop"/>
    <s v="Gaming Laptop"/>
    <n v="3"/>
    <n v="249007.31"/>
    <n v="0.05"/>
    <n v="26450.75"/>
  </r>
  <r>
    <s v="ORD-01850"/>
    <s v="2024-10-01"/>
    <x v="28"/>
    <x v="0"/>
    <s v="CUST-0640"/>
    <s v="Pooja Mehta"/>
    <x v="2"/>
    <s v="Maharashtra"/>
    <s v="Pune"/>
    <x v="0"/>
    <s v="Chair"/>
    <s v="Office Chair"/>
    <n v="8"/>
    <n v="40120.75"/>
    <n v="0.2"/>
    <n v="3621.11"/>
  </r>
  <r>
    <s v="ORD-01851"/>
    <s v="2025-10-26"/>
    <x v="31"/>
    <x v="1"/>
    <s v="CUST-0324"/>
    <s v="Aarav Kumar"/>
    <x v="3"/>
    <s v="Haryana"/>
    <s v="Gurgaon"/>
    <x v="0"/>
    <s v="Table"/>
    <s v="Coffee Table"/>
    <n v="1"/>
    <n v="6125.06"/>
    <n v="0"/>
    <n v="1140.9100000000001"/>
  </r>
  <r>
    <s v="ORD-01852"/>
    <s v="2024-07-12"/>
    <x v="4"/>
    <x v="0"/>
    <s v="CUST-0509"/>
    <s v="Rahul Kumar"/>
    <x v="2"/>
    <s v="Maharashtra"/>
    <s v="Nagpur"/>
    <x v="2"/>
    <s v="Women"/>
    <s v="Women's Top"/>
    <n v="6"/>
    <n v="7026.83"/>
    <n v="0.2"/>
    <n v="1388.78"/>
  </r>
  <r>
    <s v="ORD-01853"/>
    <s v="2024-10-04"/>
    <x v="28"/>
    <x v="0"/>
    <s v="CUST-0362"/>
    <s v="Nikita Patel"/>
    <x v="1"/>
    <s v="Jharkhand"/>
    <s v="Dhanbad"/>
    <x v="3"/>
    <s v="Accessories"/>
    <s v="Smart Watch"/>
    <n v="1"/>
    <n v="3732.16"/>
    <n v="0.25"/>
    <n v="398.55"/>
  </r>
  <r>
    <s v="ORD-01854"/>
    <s v="2023-05-13"/>
    <x v="20"/>
    <x v="2"/>
    <s v="CUST-0400"/>
    <s v="Nikita Verma"/>
    <x v="1"/>
    <s v="Odisha"/>
    <s v="Rourkela"/>
    <x v="3"/>
    <s v="Accessories"/>
    <s v="Smart Watch"/>
    <n v="5"/>
    <n v="23773.58"/>
    <n v="0.05"/>
    <n v="4097.29"/>
  </r>
  <r>
    <s v="ORD-01855"/>
    <s v="2023-12-10"/>
    <x v="18"/>
    <x v="2"/>
    <s v="CUST-0018"/>
    <s v="Sneha Verma"/>
    <x v="2"/>
    <s v="Gujarat"/>
    <s v="Vadodara"/>
    <x v="2"/>
    <s v="Footwear"/>
    <s v="Sandals"/>
    <n v="8"/>
    <n v="11180.58"/>
    <n v="0.1"/>
    <n v="2020.5"/>
  </r>
  <r>
    <s v="ORD-01856"/>
    <s v="2025-09-07"/>
    <x v="2"/>
    <x v="1"/>
    <s v="CUST-0029"/>
    <s v="Vivaan Kumar"/>
    <x v="2"/>
    <s v="Maharashtra"/>
    <s v="Mumbai"/>
    <x v="0"/>
    <s v="Storage"/>
    <s v="Wardrobe"/>
    <n v="2"/>
    <n v="42303.87"/>
    <n v="0"/>
    <n v="6995.91"/>
  </r>
  <r>
    <s v="ORD-01857"/>
    <s v="2024-11-14"/>
    <x v="1"/>
    <x v="0"/>
    <s v="CUST-0412"/>
    <s v="Aditya Kumar"/>
    <x v="3"/>
    <s v="Delhi"/>
    <s v="New Delhi"/>
    <x v="1"/>
    <s v="Decor"/>
    <s v="Wall Clock"/>
    <n v="3"/>
    <n v="3479.09"/>
    <n v="0.25"/>
    <n v="599.15"/>
  </r>
  <r>
    <s v="ORD-01858"/>
    <s v="2025-03-05"/>
    <x v="21"/>
    <x v="1"/>
    <s v="CUST-0567"/>
    <s v="Amit Yadav"/>
    <x v="3"/>
    <s v="Delhi"/>
    <s v="New Delhi"/>
    <x v="1"/>
    <s v="Decor"/>
    <s v="Wall Clock"/>
    <n v="4"/>
    <n v="5550.84"/>
    <n v="0.1"/>
    <n v="1296.22"/>
  </r>
  <r>
    <s v="ORD-01859"/>
    <s v="2024-04-18"/>
    <x v="16"/>
    <x v="0"/>
    <s v="CUST-0336"/>
    <s v="Ananya Yadav"/>
    <x v="0"/>
    <s v="Telangana"/>
    <s v="Nizamabad"/>
    <x v="1"/>
    <s v="Decor"/>
    <s v="Table Lamp"/>
    <n v="8"/>
    <n v="19485.22"/>
    <n v="0"/>
    <n v="5177.59"/>
  </r>
  <r>
    <s v="ORD-01860"/>
    <s v="2025-07-31"/>
    <x v="8"/>
    <x v="1"/>
    <s v="CUST-0785"/>
    <s v="Shreya Singh"/>
    <x v="2"/>
    <s v="Gujarat"/>
    <s v="Ahmedabad"/>
    <x v="2"/>
    <s v="Women"/>
    <s v="Women's Jacket"/>
    <n v="8"/>
    <n v="41201.46"/>
    <n v="0"/>
    <n v="11657.78"/>
  </r>
  <r>
    <s v="ORD-01861"/>
    <s v="2023-12-16"/>
    <x v="18"/>
    <x v="2"/>
    <s v="CUST-0034"/>
    <s v="Rohan Patel"/>
    <x v="0"/>
    <s v="Karnataka"/>
    <s v="Mysuru"/>
    <x v="2"/>
    <s v="Women"/>
    <s v="Women's Jacket"/>
    <n v="1"/>
    <n v="4137.66"/>
    <n v="0.2"/>
    <n v="833.28"/>
  </r>
  <r>
    <s v="ORD-01862"/>
    <s v="2025-01-02"/>
    <x v="29"/>
    <x v="1"/>
    <s v="CUST-0319"/>
    <s v="Priya Verma"/>
    <x v="0"/>
    <s v="Karnataka"/>
    <s v="Mangaluru"/>
    <x v="1"/>
    <s v="Decor"/>
    <s v="Photo Frame"/>
    <n v="4"/>
    <n v="2658.49"/>
    <n v="0.15"/>
    <n v="666.53"/>
  </r>
  <r>
    <s v="ORD-01863"/>
    <s v="2025-01-22"/>
    <x v="29"/>
    <x v="1"/>
    <s v="CUST-0233"/>
    <s v="Sneha Yadav"/>
    <x v="0"/>
    <s v="Karnataka"/>
    <s v="Bengaluru"/>
    <x v="2"/>
    <s v="Men"/>
    <s v="Men's Jeans"/>
    <n v="8"/>
    <n v="17866.47"/>
    <n v="0"/>
    <n v="6006.04"/>
  </r>
  <r>
    <s v="ORD-01864"/>
    <s v="2024-10-22"/>
    <x v="28"/>
    <x v="0"/>
    <s v="CUST-0039"/>
    <s v="Rohan Jain"/>
    <x v="3"/>
    <s v="Haryana"/>
    <s v="Faridabad"/>
    <x v="1"/>
    <s v="Appliances"/>
    <s v="Air Fryer"/>
    <n v="7"/>
    <n v="43824.45"/>
    <n v="0.25"/>
    <n v="1768.99"/>
  </r>
  <r>
    <s v="ORD-01865"/>
    <s v="2025-06-15"/>
    <x v="3"/>
    <x v="1"/>
    <s v="CUST-0299"/>
    <s v="Pooja Mehta"/>
    <x v="2"/>
    <s v="Goa"/>
    <s v="Mapusa"/>
    <x v="3"/>
    <s v="Mobile"/>
    <s v="Smartphone A"/>
    <n v="5"/>
    <n v="69376.350000000006"/>
    <n v="0.25"/>
    <n v="3472.34"/>
  </r>
  <r>
    <s v="ORD-01866"/>
    <s v="2024-06-23"/>
    <x v="10"/>
    <x v="0"/>
    <s v="CUST-0068"/>
    <s v="Ananya Das"/>
    <x v="2"/>
    <s v="Goa"/>
    <s v="Mapusa"/>
    <x v="2"/>
    <s v="Men"/>
    <s v="Men's T-Shirt"/>
    <n v="7"/>
    <n v="6959.38"/>
    <n v="0.2"/>
    <n v="1654.69"/>
  </r>
  <r>
    <s v="ORD-01867"/>
    <s v="2025-06-03"/>
    <x v="3"/>
    <x v="1"/>
    <s v="CUST-0511"/>
    <s v="Amit Das"/>
    <x v="0"/>
    <s v="Tamil Nadu"/>
    <s v="Madurai"/>
    <x v="2"/>
    <s v="Women"/>
    <s v="Women's Dress"/>
    <n v="8"/>
    <n v="19348.27"/>
    <n v="0.15"/>
    <n v="4704.07"/>
  </r>
  <r>
    <s v="ORD-01868"/>
    <s v="2025-01-19"/>
    <x v="29"/>
    <x v="1"/>
    <s v="CUST-0214"/>
    <s v="Sneha Gupta"/>
    <x v="2"/>
    <s v="Gujarat"/>
    <s v="Vadodara"/>
    <x v="0"/>
    <s v="Storage"/>
    <s v="Wardrobe"/>
    <n v="4"/>
    <n v="88079.59"/>
    <n v="0"/>
    <n v="14865.08"/>
  </r>
  <r>
    <s v="ORD-01869"/>
    <s v="2023-03-19"/>
    <x v="11"/>
    <x v="2"/>
    <s v="CUST-0308"/>
    <s v="Ishita Sharma"/>
    <x v="0"/>
    <s v="Karnataka"/>
    <s v="Mysuru"/>
    <x v="2"/>
    <s v="Footwear"/>
    <s v="Sandals"/>
    <n v="5"/>
    <n v="6184.75"/>
    <n v="0.2"/>
    <n v="609.62"/>
  </r>
  <r>
    <s v="ORD-01870"/>
    <s v="2023-07-05"/>
    <x v="25"/>
    <x v="2"/>
    <s v="CUST-0478"/>
    <s v="Rahul Gupta"/>
    <x v="2"/>
    <s v="Rajasthan"/>
    <s v="Jaipur"/>
    <x v="2"/>
    <s v="Footwear"/>
    <s v="Sandals"/>
    <n v="5"/>
    <n v="6628.26"/>
    <n v="0.15"/>
    <n v="1014.49"/>
  </r>
  <r>
    <s v="ORD-01871"/>
    <s v="2024-02-29"/>
    <x v="23"/>
    <x v="0"/>
    <s v="CUST-0366"/>
    <s v="Priya Yadav"/>
    <x v="1"/>
    <s v="Bihar"/>
    <s v="Gaya"/>
    <x v="1"/>
    <s v="Decor"/>
    <s v="Table Lamp"/>
    <n v="7"/>
    <n v="17897.52"/>
    <n v="0"/>
    <n v="4960.09"/>
  </r>
  <r>
    <s v="ORD-01872"/>
    <s v="2024-08-03"/>
    <x v="15"/>
    <x v="0"/>
    <s v="CUST-0079"/>
    <s v="Nikita Sharma"/>
    <x v="3"/>
    <s v="Uttar Pradesh"/>
    <s v="Lucknow"/>
    <x v="3"/>
    <s v="Laptop"/>
    <s v="Laptop Pro"/>
    <n v="8"/>
    <n v="511506.85"/>
    <n v="0"/>
    <n v="99392"/>
  </r>
  <r>
    <s v="ORD-01873"/>
    <s v="2025-11-17"/>
    <x v="5"/>
    <x v="1"/>
    <s v="CUST-0492"/>
    <s v="Nikita Jain"/>
    <x v="3"/>
    <s v="Uttar Pradesh"/>
    <s v="Kanpur"/>
    <x v="3"/>
    <s v="Accessories"/>
    <s v="Bluetooth Speaker"/>
    <n v="2"/>
    <n v="7201.41"/>
    <n v="0"/>
    <n v="1375.02"/>
  </r>
  <r>
    <s v="ORD-01874"/>
    <s v="2025-03-02"/>
    <x v="21"/>
    <x v="1"/>
    <s v="CUST-0737"/>
    <s v="Aarav Jain"/>
    <x v="3"/>
    <s v="Punjab"/>
    <s v="Jalandhar"/>
    <x v="0"/>
    <s v="Storage"/>
    <s v="Wardrobe"/>
    <n v="8"/>
    <n v="159271.89000000001"/>
    <n v="0.05"/>
    <n v="20691"/>
  </r>
  <r>
    <s v="ORD-01875"/>
    <s v="2023-09-14"/>
    <x v="35"/>
    <x v="2"/>
    <s v="CUST-0768"/>
    <s v="Riya Verma"/>
    <x v="2"/>
    <s v="Rajasthan"/>
    <s v="Jodhpur"/>
    <x v="0"/>
    <s v="Chair"/>
    <s v="Office Chair"/>
    <n v="3"/>
    <n v="18360.36"/>
    <n v="0.1"/>
    <n v="3004.96"/>
  </r>
  <r>
    <s v="ORD-01876"/>
    <s v="2023-03-02"/>
    <x v="11"/>
    <x v="2"/>
    <s v="CUST-0424"/>
    <s v="Priya Verma"/>
    <x v="2"/>
    <s v="Gujarat"/>
    <s v="Ahmedabad"/>
    <x v="0"/>
    <s v="Table"/>
    <s v="Office Desk"/>
    <n v="8"/>
    <n v="103929.63"/>
    <n v="0.1"/>
    <n v="17704.71"/>
  </r>
  <r>
    <s v="ORD-01877"/>
    <s v="2025-06-10"/>
    <x v="3"/>
    <x v="1"/>
    <s v="CUST-0132"/>
    <s v="Kavya Sharma"/>
    <x v="3"/>
    <s v="Delhi"/>
    <s v="New Delhi"/>
    <x v="2"/>
    <s v="Footwear"/>
    <s v="Casual Shoes"/>
    <n v="4"/>
    <n v="10293.030000000001"/>
    <n v="0.05"/>
    <n v="1945.23"/>
  </r>
  <r>
    <s v="ORD-01878"/>
    <s v="2023-10-01"/>
    <x v="24"/>
    <x v="2"/>
    <s v="CUST-0633"/>
    <s v="Rohan Verma"/>
    <x v="0"/>
    <s v="Telangana"/>
    <s v="Nizamabad"/>
    <x v="3"/>
    <s v="Mobile"/>
    <s v="Smartphone A"/>
    <n v="8"/>
    <n v="130296.3"/>
    <n v="0.1"/>
    <n v="10315.42"/>
  </r>
  <r>
    <s v="ORD-01879"/>
    <s v="2023-02-03"/>
    <x v="7"/>
    <x v="2"/>
    <s v="CUST-0632"/>
    <s v="Ishita Gupta"/>
    <x v="3"/>
    <s v="Uttar Pradesh"/>
    <s v="Lucknow"/>
    <x v="3"/>
    <s v="Laptop"/>
    <s v="Laptop Pro"/>
    <n v="5"/>
    <n v="318452.53999999998"/>
    <n v="0.05"/>
    <n v="50406.080000000002"/>
  </r>
  <r>
    <s v="ORD-01880"/>
    <s v="2023-12-03"/>
    <x v="18"/>
    <x v="2"/>
    <s v="CUST-0386"/>
    <s v="Sneha Verma"/>
    <x v="0"/>
    <s v="Tamil Nadu"/>
    <s v="Coimbatore"/>
    <x v="3"/>
    <s v="Laptop"/>
    <s v="Laptop Air"/>
    <n v="7"/>
    <n v="343527.44"/>
    <n v="0.05"/>
    <n v="48450.76"/>
  </r>
  <r>
    <s v="ORD-01881"/>
    <s v="2023-04-18"/>
    <x v="12"/>
    <x v="2"/>
    <s v="CUST-0659"/>
    <s v="Kavya Yadav"/>
    <x v="3"/>
    <s v="Uttar Pradesh"/>
    <s v="Noida"/>
    <x v="1"/>
    <s v="Appliances"/>
    <s v="Air Fryer"/>
    <n v="4"/>
    <n v="32216.36"/>
    <n v="0"/>
    <n v="5006.8900000000003"/>
  </r>
  <r>
    <s v="ORD-01882"/>
    <s v="2025-02-20"/>
    <x v="14"/>
    <x v="1"/>
    <s v="CUST-0095"/>
    <s v="Arjun Kumar"/>
    <x v="1"/>
    <s v="Bihar"/>
    <s v="Bhagalpur"/>
    <x v="0"/>
    <s v="Storage"/>
    <s v="Bookshelf"/>
    <n v="8"/>
    <n v="57246.75"/>
    <n v="0.2"/>
    <n v="3377.33"/>
  </r>
  <r>
    <s v="ORD-01883"/>
    <s v="2024-09-03"/>
    <x v="13"/>
    <x v="0"/>
    <s v="CUST-0278"/>
    <s v="Priya Kumar"/>
    <x v="3"/>
    <s v="Delhi"/>
    <s v="New Delhi"/>
    <x v="2"/>
    <s v="Men"/>
    <s v="Men's T-Shirt"/>
    <n v="6"/>
    <n v="6541.47"/>
    <n v="0.05"/>
    <n v="1989.99"/>
  </r>
  <r>
    <s v="ORD-01884"/>
    <s v="2024-08-13"/>
    <x v="15"/>
    <x v="0"/>
    <s v="CUST-0240"/>
    <s v="Pooja Das"/>
    <x v="1"/>
    <s v="Odisha"/>
    <s v="Cuttack"/>
    <x v="0"/>
    <s v="Chair"/>
    <s v="Executive Chair"/>
    <n v="4"/>
    <n v="38763.24"/>
    <n v="0.15"/>
    <n v="5674.18"/>
  </r>
  <r>
    <s v="ORD-01885"/>
    <s v="2023-05-16"/>
    <x v="20"/>
    <x v="2"/>
    <s v="CUST-0153"/>
    <s v="Pooja Yadav"/>
    <x v="1"/>
    <s v="Bihar"/>
    <s v="Gaya"/>
    <x v="1"/>
    <s v="Decor"/>
    <s v="Photo Frame"/>
    <n v="2"/>
    <n v="1548.37"/>
    <n v="0.05"/>
    <n v="547.36"/>
  </r>
  <r>
    <s v="ORD-01886"/>
    <s v="2025-01-02"/>
    <x v="29"/>
    <x v="1"/>
    <s v="CUST-0705"/>
    <s v="Pooja Jain"/>
    <x v="3"/>
    <s v="Delhi"/>
    <s v="Dwarka"/>
    <x v="1"/>
    <s v="Decor"/>
    <s v="Photo Frame"/>
    <n v="8"/>
    <n v="5616.2"/>
    <n v="0.15"/>
    <n v="1559.87"/>
  </r>
  <r>
    <s v="ORD-01887"/>
    <s v="2023-01-17"/>
    <x v="34"/>
    <x v="2"/>
    <s v="CUST-0054"/>
    <s v="Simran Das"/>
    <x v="1"/>
    <s v="West Bengal"/>
    <s v="Durgapur"/>
    <x v="2"/>
    <s v="Women"/>
    <s v="Women's Dress"/>
    <n v="8"/>
    <n v="20463.669999999998"/>
    <n v="0.1"/>
    <n v="6115.11"/>
  </r>
  <r>
    <s v="ORD-01888"/>
    <s v="2025-12-18"/>
    <x v="26"/>
    <x v="1"/>
    <s v="CUST-0095"/>
    <s v="Arjun Kumar"/>
    <x v="1"/>
    <s v="West Bengal"/>
    <s v="Kolkata"/>
    <x v="3"/>
    <s v="Accessories"/>
    <s v="Smart Watch"/>
    <n v="8"/>
    <n v="38343.1"/>
    <n v="0"/>
    <n v="6679.51"/>
  </r>
  <r>
    <s v="ORD-01889"/>
    <s v="2023-05-13"/>
    <x v="20"/>
    <x v="2"/>
    <s v="CUST-0562"/>
    <s v="Ananya Sharma"/>
    <x v="1"/>
    <s v="Jharkhand"/>
    <s v="Ranchi"/>
    <x v="1"/>
    <s v="Decor"/>
    <s v="Table Lamp"/>
    <n v="3"/>
    <n v="5762.33"/>
    <n v="0.2"/>
    <n v="896.3"/>
  </r>
  <r>
    <s v="ORD-01890"/>
    <s v="2023-06-08"/>
    <x v="33"/>
    <x v="2"/>
    <s v="CUST-0055"/>
    <s v="Neha Kumar"/>
    <x v="2"/>
    <s v="Maharashtra"/>
    <s v="Mumbai"/>
    <x v="1"/>
    <s v="Decor"/>
    <s v="Photo Frame"/>
    <n v="6"/>
    <n v="4234.12"/>
    <n v="0.1"/>
    <n v="1307.98"/>
  </r>
  <r>
    <s v="ORD-01891"/>
    <s v="2025-04-12"/>
    <x v="30"/>
    <x v="1"/>
    <s v="CUST-0013"/>
    <s v="Riya Yadav"/>
    <x v="3"/>
    <s v="Haryana"/>
    <s v="Faridabad"/>
    <x v="0"/>
    <s v="Chair"/>
    <s v="Executive Chair"/>
    <n v="2"/>
    <n v="23807.91"/>
    <n v="0.05"/>
    <n v="5090.8"/>
  </r>
  <r>
    <s v="ORD-01892"/>
    <s v="2025-04-07"/>
    <x v="30"/>
    <x v="1"/>
    <s v="CUST-0713"/>
    <s v="Priya Jain"/>
    <x v="3"/>
    <s v="Delhi"/>
    <s v="New Delhi"/>
    <x v="0"/>
    <s v="Chair"/>
    <s v="Office Chair"/>
    <n v="7"/>
    <n v="33562.76"/>
    <n v="0.25"/>
    <n v="2659.43"/>
  </r>
  <r>
    <s v="ORD-01893"/>
    <s v="2023-02-08"/>
    <x v="7"/>
    <x v="2"/>
    <s v="CUST-0038"/>
    <s v="Ishita Kumar"/>
    <x v="1"/>
    <s v="Jharkhand"/>
    <s v="Jamshedpur"/>
    <x v="2"/>
    <s v="Footwear"/>
    <s v="Running Shoes"/>
    <n v="2"/>
    <n v="6841.69"/>
    <n v="0.05"/>
    <n v="1591.61"/>
  </r>
  <r>
    <s v="ORD-01894"/>
    <s v="2023-07-31"/>
    <x v="25"/>
    <x v="2"/>
    <s v="CUST-0256"/>
    <s v="Rahul Singh"/>
    <x v="1"/>
    <s v="West Bengal"/>
    <s v="Siliguri"/>
    <x v="2"/>
    <s v="Footwear"/>
    <s v="Sandals"/>
    <n v="3"/>
    <n v="4605.82"/>
    <n v="0"/>
    <n v="997.96"/>
  </r>
  <r>
    <s v="ORD-01895"/>
    <s v="2024-02-26"/>
    <x v="23"/>
    <x v="0"/>
    <s v="CUST-0681"/>
    <s v="Neha Das"/>
    <x v="0"/>
    <s v="Tamil Nadu"/>
    <s v="Chennai"/>
    <x v="0"/>
    <s v="Table"/>
    <s v="Study Table"/>
    <n v="1"/>
    <n v="6934.13"/>
    <n v="0.05"/>
    <n v="1014.33"/>
  </r>
  <r>
    <s v="ORD-01896"/>
    <s v="2023-12-27"/>
    <x v="18"/>
    <x v="2"/>
    <s v="CUST-0117"/>
    <s v="Sneha Verma"/>
    <x v="3"/>
    <s v="Punjab"/>
    <s v="Amritsar"/>
    <x v="0"/>
    <s v="Storage"/>
    <s v="Bookshelf"/>
    <n v="2"/>
    <n v="14744.39"/>
    <n v="0.2"/>
    <n v="1094.95"/>
  </r>
  <r>
    <s v="ORD-01897"/>
    <s v="2024-03-01"/>
    <x v="19"/>
    <x v="0"/>
    <s v="CUST-0120"/>
    <s v="Riya Singh"/>
    <x v="1"/>
    <s v="Bihar"/>
    <s v="Patna"/>
    <x v="0"/>
    <s v="Storage"/>
    <s v="Bookshelf"/>
    <n v="4"/>
    <n v="36510.269999999997"/>
    <n v="0"/>
    <n v="6594.22"/>
  </r>
  <r>
    <s v="ORD-01898"/>
    <s v="2024-03-15"/>
    <x v="19"/>
    <x v="0"/>
    <s v="CUST-0306"/>
    <s v="Rohan Jain"/>
    <x v="0"/>
    <s v="Tamil Nadu"/>
    <s v="Madurai"/>
    <x v="2"/>
    <s v="Women"/>
    <s v="Women's Top"/>
    <n v="5"/>
    <n v="6858.7"/>
    <n v="0.05"/>
    <n v="1930.37"/>
  </r>
  <r>
    <s v="ORD-01899"/>
    <s v="2024-09-02"/>
    <x v="13"/>
    <x v="0"/>
    <s v="CUST-0598"/>
    <s v="Aditya Jain"/>
    <x v="2"/>
    <s v="Goa"/>
    <s v="Panaji"/>
    <x v="0"/>
    <s v="Table"/>
    <s v="Coffee Table"/>
    <n v="7"/>
    <n v="36640.769999999997"/>
    <n v="0.1"/>
    <n v="4607.42"/>
  </r>
  <r>
    <s v="ORD-01900"/>
    <s v="2024-12-31"/>
    <x v="6"/>
    <x v="0"/>
    <s v="CUST-0637"/>
    <s v="Sneha Sharma"/>
    <x v="0"/>
    <s v="Kerala"/>
    <s v="Thiruvananthapuram"/>
    <x v="1"/>
    <s v="Decor"/>
    <s v="Wall Clock"/>
    <n v="5"/>
    <n v="6043.71"/>
    <n v="0.2"/>
    <n v="1169.3900000000001"/>
  </r>
  <r>
    <s v="ORD-01901"/>
    <s v="2025-08-24"/>
    <x v="22"/>
    <x v="1"/>
    <s v="CUST-0577"/>
    <s v="Rohan Kumar"/>
    <x v="0"/>
    <s v="Telangana"/>
    <s v="Warangal"/>
    <x v="3"/>
    <s v="Laptop"/>
    <s v="Gaming Laptop"/>
    <n v="3"/>
    <n v="240558.15"/>
    <n v="0.1"/>
    <n v="22710.71"/>
  </r>
  <r>
    <s v="ORD-01902"/>
    <s v="2023-05-16"/>
    <x v="20"/>
    <x v="2"/>
    <s v="CUST-0485"/>
    <s v="Aarav Mehta"/>
    <x v="1"/>
    <s v="Odisha"/>
    <s v="Cuttack"/>
    <x v="0"/>
    <s v="Table"/>
    <s v="Study Table"/>
    <n v="1"/>
    <n v="6640.28"/>
    <n v="0.15"/>
    <n v="779.85"/>
  </r>
  <r>
    <s v="ORD-01903"/>
    <s v="2025-01-26"/>
    <x v="29"/>
    <x v="1"/>
    <s v="CUST-0445"/>
    <s v="Kavya Gupta"/>
    <x v="0"/>
    <s v="Tamil Nadu"/>
    <s v="Coimbatore"/>
    <x v="2"/>
    <s v="Men"/>
    <s v="Men's Jeans"/>
    <n v="8"/>
    <n v="13850.01"/>
    <n v="0.25"/>
    <n v="3360.26"/>
  </r>
  <r>
    <s v="ORD-01904"/>
    <s v="2024-10-12"/>
    <x v="28"/>
    <x v="0"/>
    <s v="CUST-0725"/>
    <s v="Aarav Kumar"/>
    <x v="0"/>
    <s v="Telangana"/>
    <s v="Hyderabad"/>
    <x v="1"/>
    <s v="Appliances"/>
    <s v="Electric Kettle"/>
    <n v="6"/>
    <n v="8423.86"/>
    <n v="0.2"/>
    <n v="1149.04"/>
  </r>
  <r>
    <s v="ORD-01905"/>
    <s v="2025-03-06"/>
    <x v="21"/>
    <x v="1"/>
    <s v="CUST-0429"/>
    <s v="Riya Yadav"/>
    <x v="2"/>
    <s v="Gujarat"/>
    <s v="Surat"/>
    <x v="3"/>
    <s v="Laptop"/>
    <s v="Laptop Air"/>
    <n v="2"/>
    <n v="105465.92"/>
    <n v="0"/>
    <n v="16445.86"/>
  </r>
  <r>
    <s v="ORD-01906"/>
    <s v="2024-02-07"/>
    <x v="23"/>
    <x v="0"/>
    <s v="CUST-0592"/>
    <s v="Simran Das"/>
    <x v="0"/>
    <s v="Telangana"/>
    <s v="Warangal"/>
    <x v="0"/>
    <s v="Storage"/>
    <s v="Wardrobe"/>
    <n v="7"/>
    <n v="128655.37"/>
    <n v="0.15"/>
    <n v="9471.7000000000007"/>
  </r>
  <r>
    <s v="ORD-01907"/>
    <s v="2023-02-23"/>
    <x v="7"/>
    <x v="2"/>
    <s v="CUST-0778"/>
    <s v="Aditi Yadav"/>
    <x v="2"/>
    <s v="Maharashtra"/>
    <s v="Pune"/>
    <x v="0"/>
    <s v="Table"/>
    <s v="Coffee Table"/>
    <n v="8"/>
    <n v="41366.78"/>
    <n v="0.15"/>
    <n v="4151.6400000000003"/>
  </r>
  <r>
    <s v="ORD-01908"/>
    <s v="2023-06-08"/>
    <x v="33"/>
    <x v="2"/>
    <s v="CUST-0712"/>
    <s v="Vivaan Verma"/>
    <x v="2"/>
    <s v="Maharashtra"/>
    <s v="Pune"/>
    <x v="0"/>
    <s v="Storage"/>
    <s v="Cabinet"/>
    <n v="2"/>
    <n v="21766.03"/>
    <n v="0"/>
    <n v="4488.83"/>
  </r>
  <r>
    <s v="ORD-01909"/>
    <s v="2025-08-03"/>
    <x v="22"/>
    <x v="1"/>
    <s v="CUST-0792"/>
    <s v="Shreya Yadav"/>
    <x v="3"/>
    <s v="Delhi"/>
    <s v="New Delhi"/>
    <x v="3"/>
    <s v="Laptop"/>
    <s v="Laptop Pro"/>
    <n v="8"/>
    <n v="513736.06"/>
    <n v="0"/>
    <n v="86296.18"/>
  </r>
  <r>
    <s v="ORD-01910"/>
    <s v="2023-01-09"/>
    <x v="34"/>
    <x v="2"/>
    <s v="CUST-0213"/>
    <s v="Rahul Das"/>
    <x v="3"/>
    <s v="Punjab"/>
    <s v="Jalandhar"/>
    <x v="1"/>
    <s v="Cookware"/>
    <s v="Pressure Cooker"/>
    <n v="1"/>
    <n v="3092.88"/>
    <n v="0.15"/>
    <n v="381.93"/>
  </r>
  <r>
    <s v="ORD-01911"/>
    <s v="2023-08-30"/>
    <x v="27"/>
    <x v="2"/>
    <s v="CUST-0285"/>
    <s v="Ishita Verma"/>
    <x v="0"/>
    <s v="Karnataka"/>
    <s v="Mysuru"/>
    <x v="1"/>
    <s v="Appliances"/>
    <s v="Electric Kettle"/>
    <n v="5"/>
    <n v="6934.45"/>
    <n v="0.25"/>
    <n v="654.32000000000005"/>
  </r>
  <r>
    <s v="ORD-01912"/>
    <s v="2023-10-23"/>
    <x v="24"/>
    <x v="2"/>
    <s v="CUST-0600"/>
    <s v="Arjun Singh"/>
    <x v="0"/>
    <s v="Kerala"/>
    <s v="Kozhikode"/>
    <x v="2"/>
    <s v="Women"/>
    <s v="Women's Top"/>
    <n v="4"/>
    <n v="4361.0600000000004"/>
    <n v="0.25"/>
    <n v="916.85"/>
  </r>
  <r>
    <s v="ORD-01913"/>
    <s v="2024-09-07"/>
    <x v="13"/>
    <x v="0"/>
    <s v="CUST-0393"/>
    <s v="Ananya Kumar"/>
    <x v="3"/>
    <s v="Haryana"/>
    <s v="Faridabad"/>
    <x v="2"/>
    <s v="Footwear"/>
    <s v="Sandals"/>
    <n v="2"/>
    <n v="2460.12"/>
    <n v="0.2"/>
    <n v="303.68"/>
  </r>
  <r>
    <s v="ORD-01914"/>
    <s v="2024-08-21"/>
    <x v="15"/>
    <x v="0"/>
    <s v="CUST-0226"/>
    <s v="Arjun Das"/>
    <x v="2"/>
    <s v="Maharashtra"/>
    <s v="Nagpur"/>
    <x v="1"/>
    <s v="Cookware"/>
    <s v="Pressure Cooker"/>
    <n v="1"/>
    <n v="3207.31"/>
    <n v="0.1"/>
    <n v="432.73"/>
  </r>
  <r>
    <s v="ORD-01915"/>
    <s v="2023-08-16"/>
    <x v="27"/>
    <x v="2"/>
    <s v="CUST-0279"/>
    <s v="Priya Mehta"/>
    <x v="3"/>
    <s v="Delhi"/>
    <s v="Dwarka"/>
    <x v="3"/>
    <s v="Mobile"/>
    <s v="Smartphone B"/>
    <n v="1"/>
    <n v="24753.38"/>
    <n v="0"/>
    <n v="4014.16"/>
  </r>
  <r>
    <s v="ORD-01916"/>
    <s v="2023-03-11"/>
    <x v="11"/>
    <x v="2"/>
    <s v="CUST-0211"/>
    <s v="Ananya Kumar"/>
    <x v="3"/>
    <s v="Haryana"/>
    <s v="Gurgaon"/>
    <x v="0"/>
    <s v="Table"/>
    <s v="Office Desk"/>
    <n v="4"/>
    <n v="56255.27"/>
    <n v="0.1"/>
    <n v="9429.7900000000009"/>
  </r>
  <r>
    <s v="ORD-01917"/>
    <s v="2024-07-14"/>
    <x v="4"/>
    <x v="0"/>
    <s v="CUST-0076"/>
    <s v="Rohan Mehta"/>
    <x v="3"/>
    <s v="Punjab"/>
    <s v="Ludhiana"/>
    <x v="2"/>
    <s v="Men"/>
    <s v="Men's Jacket"/>
    <n v="1"/>
    <n v="4664.24"/>
    <n v="0"/>
    <n v="1231.94"/>
  </r>
  <r>
    <s v="ORD-01918"/>
    <s v="2024-05-29"/>
    <x v="0"/>
    <x v="0"/>
    <s v="CUST-0166"/>
    <s v="Kabir Patel"/>
    <x v="3"/>
    <s v="Delhi"/>
    <s v="Dwarka"/>
    <x v="3"/>
    <s v="Laptop"/>
    <s v="Gaming Laptop"/>
    <n v="2"/>
    <n v="121442.67"/>
    <n v="0.25"/>
    <n v="-2171.84"/>
  </r>
  <r>
    <s v="ORD-01919"/>
    <s v="2023-03-21"/>
    <x v="11"/>
    <x v="2"/>
    <s v="CUST-0253"/>
    <s v="Aditi Patel"/>
    <x v="0"/>
    <s v="Kerala"/>
    <s v="Thiruvananthapuram"/>
    <x v="3"/>
    <s v="Laptop"/>
    <s v="Gaming Laptop"/>
    <n v="1"/>
    <n v="71160.75"/>
    <n v="0.2"/>
    <n v="719.35"/>
  </r>
  <r>
    <s v="ORD-01920"/>
    <s v="2024-08-20"/>
    <x v="15"/>
    <x v="0"/>
    <s v="CUST-0215"/>
    <s v="Aditya Gupta"/>
    <x v="0"/>
    <s v="Karnataka"/>
    <s v="Bengaluru"/>
    <x v="2"/>
    <s v="Footwear"/>
    <s v="Sandals"/>
    <n v="6"/>
    <n v="9168.81"/>
    <n v="0.05"/>
    <n v="1912.38"/>
  </r>
  <r>
    <s v="ORD-01921"/>
    <s v="2024-10-15"/>
    <x v="28"/>
    <x v="0"/>
    <s v="CUST-0557"/>
    <s v="Rahul Das"/>
    <x v="0"/>
    <s v="Karnataka"/>
    <s v="Mysuru"/>
    <x v="3"/>
    <s v="Accessories"/>
    <s v="Bluetooth Speaker"/>
    <n v="2"/>
    <n v="6512.52"/>
    <n v="0.1"/>
    <n v="826.02"/>
  </r>
  <r>
    <s v="ORD-01922"/>
    <s v="2025-02-21"/>
    <x v="14"/>
    <x v="1"/>
    <s v="CUST-0723"/>
    <s v="Amit Das"/>
    <x v="3"/>
    <s v="Delhi"/>
    <s v="Dwarka"/>
    <x v="1"/>
    <s v="Appliances"/>
    <s v="Electric Kettle"/>
    <n v="2"/>
    <n v="2698.79"/>
    <n v="0.25"/>
    <n v="293.14999999999998"/>
  </r>
  <r>
    <s v="ORD-01923"/>
    <s v="2023-07-20"/>
    <x v="25"/>
    <x v="2"/>
    <s v="CUST-0091"/>
    <s v="Ishita Kumar"/>
    <x v="1"/>
    <s v="West Bengal"/>
    <s v="Kolkata"/>
    <x v="2"/>
    <s v="Women"/>
    <s v="Women's Jacket"/>
    <n v="1"/>
    <n v="5235.32"/>
    <n v="0"/>
    <n v="1499.2"/>
  </r>
  <r>
    <s v="ORD-01924"/>
    <s v="2024-08-15"/>
    <x v="15"/>
    <x v="0"/>
    <s v="CUST-0623"/>
    <s v="Sneha Kumar"/>
    <x v="3"/>
    <s v="Delhi"/>
    <s v="New Delhi"/>
    <x v="1"/>
    <s v="Decor"/>
    <s v="Table Lamp"/>
    <n v="6"/>
    <n v="15612.96"/>
    <n v="0"/>
    <n v="3857.25"/>
  </r>
  <r>
    <s v="ORD-01925"/>
    <s v="2024-03-12"/>
    <x v="19"/>
    <x v="0"/>
    <s v="CUST-0082"/>
    <s v="Vivaan Kumar"/>
    <x v="2"/>
    <s v="Goa"/>
    <s v="Mapusa"/>
    <x v="2"/>
    <s v="Women"/>
    <s v="Women's Top"/>
    <n v="5"/>
    <n v="5584.9"/>
    <n v="0.25"/>
    <n v="936.79"/>
  </r>
  <r>
    <s v="ORD-01926"/>
    <s v="2023-03-18"/>
    <x v="11"/>
    <x v="2"/>
    <s v="CUST-0156"/>
    <s v="Rahul Patel"/>
    <x v="2"/>
    <s v="Rajasthan"/>
    <s v="Jodhpur"/>
    <x v="3"/>
    <s v="Accessories"/>
    <s v="Bluetooth Speaker"/>
    <n v="2"/>
    <n v="5290.74"/>
    <n v="0.25"/>
    <n v="547.16"/>
  </r>
  <r>
    <s v="ORD-01927"/>
    <s v="2023-09-01"/>
    <x v="35"/>
    <x v="2"/>
    <s v="CUST-0444"/>
    <s v="Riya Gupta"/>
    <x v="1"/>
    <s v="Bihar"/>
    <s v="Patna"/>
    <x v="3"/>
    <s v="Accessories"/>
    <s v="Wireless Earbuds"/>
    <n v="2"/>
    <n v="4615.95"/>
    <n v="0.05"/>
    <n v="971.52"/>
  </r>
  <r>
    <s v="ORD-01928"/>
    <s v="2024-01-15"/>
    <x v="17"/>
    <x v="0"/>
    <s v="CUST-0077"/>
    <s v="Shreya Sharma"/>
    <x v="2"/>
    <s v="Maharashtra"/>
    <s v="Pune"/>
    <x v="2"/>
    <s v="Women"/>
    <s v="Women's Top"/>
    <n v="3"/>
    <n v="4136.28"/>
    <n v="0.05"/>
    <n v="1189.3"/>
  </r>
  <r>
    <s v="ORD-01929"/>
    <s v="2023-01-05"/>
    <x v="34"/>
    <x v="2"/>
    <s v="CUST-0539"/>
    <s v="Pooja Singh"/>
    <x v="0"/>
    <s v="Telangana"/>
    <s v="Warangal"/>
    <x v="1"/>
    <s v="Decor"/>
    <s v="Wall Clock"/>
    <n v="8"/>
    <n v="10243.66"/>
    <n v="0.15"/>
    <n v="2154.69"/>
  </r>
  <r>
    <s v="ORD-01930"/>
    <s v="2025-01-05"/>
    <x v="29"/>
    <x v="1"/>
    <s v="CUST-0718"/>
    <s v="Arjun Patel"/>
    <x v="2"/>
    <s v="Goa"/>
    <s v="Mapusa"/>
    <x v="2"/>
    <s v="Footwear"/>
    <s v="Sandals"/>
    <n v="4"/>
    <n v="6099.6"/>
    <n v="0"/>
    <n v="1473.53"/>
  </r>
  <r>
    <s v="ORD-01931"/>
    <s v="2024-11-28"/>
    <x v="1"/>
    <x v="0"/>
    <s v="CUST-0189"/>
    <s v="Aarav Verma"/>
    <x v="2"/>
    <s v="Goa"/>
    <s v="Margao"/>
    <x v="1"/>
    <s v="Appliances"/>
    <s v="Air Fryer"/>
    <n v="6"/>
    <n v="36017.519999999997"/>
    <n v="0.25"/>
    <n v="341.13"/>
  </r>
  <r>
    <s v="ORD-01932"/>
    <s v="2025-07-07"/>
    <x v="8"/>
    <x v="1"/>
    <s v="CUST-0488"/>
    <s v="Riya Verma"/>
    <x v="3"/>
    <s v="Uttar Pradesh"/>
    <s v="Noida"/>
    <x v="1"/>
    <s v="Cookware"/>
    <s v="Cookware Set"/>
    <n v="6"/>
    <n v="31968.94"/>
    <n v="0.1"/>
    <n v="7031.44"/>
  </r>
  <r>
    <s v="ORD-01933"/>
    <s v="2023-02-16"/>
    <x v="7"/>
    <x v="2"/>
    <s v="CUST-0185"/>
    <s v="Sneha Singh"/>
    <x v="3"/>
    <s v="Delhi"/>
    <s v="Dwarka"/>
    <x v="2"/>
    <s v="Men"/>
    <s v="Men's T-Shirt"/>
    <n v="1"/>
    <n v="889.03"/>
    <n v="0.25"/>
    <n v="216.21"/>
  </r>
  <r>
    <s v="ORD-01934"/>
    <s v="2024-06-17"/>
    <x v="10"/>
    <x v="0"/>
    <s v="CUST-0778"/>
    <s v="Aditi Yadav"/>
    <x v="3"/>
    <s v="Uttar Pradesh"/>
    <s v="Noida"/>
    <x v="3"/>
    <s v="Mobile"/>
    <s v="Budget Phone"/>
    <n v="7"/>
    <n v="75913.710000000006"/>
    <n v="0.1"/>
    <n v="6711.89"/>
  </r>
  <r>
    <s v="ORD-01935"/>
    <s v="2023-07-25"/>
    <x v="25"/>
    <x v="2"/>
    <s v="CUST-0676"/>
    <s v="Neha Singh"/>
    <x v="2"/>
    <s v="Gujarat"/>
    <s v="Vadodara"/>
    <x v="0"/>
    <s v="Chair"/>
    <s v="Study Chair"/>
    <n v="7"/>
    <n v="23745.83"/>
    <n v="0"/>
    <n v="3950.87"/>
  </r>
  <r>
    <s v="ORD-01936"/>
    <s v="2023-11-27"/>
    <x v="32"/>
    <x v="2"/>
    <s v="CUST-0160"/>
    <s v="Sneha Verma"/>
    <x v="0"/>
    <s v="Tamil Nadu"/>
    <s v="Chennai"/>
    <x v="0"/>
    <s v="Chair"/>
    <s v="Office Chair"/>
    <n v="3"/>
    <n v="17623.150000000001"/>
    <n v="0.05"/>
    <n v="3095.35"/>
  </r>
  <r>
    <s v="ORD-01937"/>
    <s v="2025-12-13"/>
    <x v="26"/>
    <x v="1"/>
    <s v="CUST-0620"/>
    <s v="Riya Verma"/>
    <x v="0"/>
    <s v="Telangana"/>
    <s v="Nizamabad"/>
    <x v="2"/>
    <s v="Men"/>
    <s v="Men's T-Shirt"/>
    <n v="5"/>
    <n v="5723.41"/>
    <n v="0"/>
    <n v="1910.24"/>
  </r>
  <r>
    <s v="ORD-01938"/>
    <s v="2023-08-26"/>
    <x v="27"/>
    <x v="2"/>
    <s v="CUST-0799"/>
    <s v="Arjun Mehta"/>
    <x v="0"/>
    <s v="Telangana"/>
    <s v="Hyderabad"/>
    <x v="3"/>
    <s v="Mobile"/>
    <s v="Smartphone B"/>
    <n v="1"/>
    <n v="19411.86"/>
    <n v="0.25"/>
    <n v="365.77"/>
  </r>
  <r>
    <s v="ORD-01939"/>
    <s v="2025-06-26"/>
    <x v="3"/>
    <x v="1"/>
    <s v="CUST-0502"/>
    <s v="Simran Yadav"/>
    <x v="0"/>
    <s v="Tamil Nadu"/>
    <s v="Madurai"/>
    <x v="0"/>
    <s v="Chair"/>
    <s v="Study Chair"/>
    <n v="5"/>
    <n v="17744.22"/>
    <n v="0"/>
    <n v="3104.14"/>
  </r>
  <r>
    <s v="ORD-01940"/>
    <s v="2023-03-25"/>
    <x v="11"/>
    <x v="2"/>
    <s v="CUST-0730"/>
    <s v="Nikita Das"/>
    <x v="2"/>
    <s v="Gujarat"/>
    <s v="Ahmedabad"/>
    <x v="0"/>
    <s v="Storage"/>
    <s v="Bookshelf"/>
    <n v="2"/>
    <n v="18710.919999999998"/>
    <n v="0"/>
    <n v="3224.96"/>
  </r>
  <r>
    <s v="ORD-01941"/>
    <s v="2024-11-05"/>
    <x v="1"/>
    <x v="0"/>
    <s v="CUST-0466"/>
    <s v="Ananya Das"/>
    <x v="0"/>
    <s v="Telangana"/>
    <s v="Hyderabad"/>
    <x v="2"/>
    <s v="Men"/>
    <s v="Men's Jacket"/>
    <n v="2"/>
    <n v="7029.1"/>
    <n v="0.2"/>
    <n v="1328.31"/>
  </r>
  <r>
    <s v="ORD-01942"/>
    <s v="2024-08-12"/>
    <x v="15"/>
    <x v="0"/>
    <s v="CUST-0573"/>
    <s v="Vivaan Yadav"/>
    <x v="0"/>
    <s v="Karnataka"/>
    <s v="Bengaluru"/>
    <x v="3"/>
    <s v="Accessories"/>
    <s v="Smart Watch"/>
    <n v="4"/>
    <n v="19771.05"/>
    <n v="0"/>
    <n v="3754.79"/>
  </r>
  <r>
    <s v="ORD-01943"/>
    <s v="2023-02-21"/>
    <x v="7"/>
    <x v="2"/>
    <s v="CUST-0456"/>
    <s v="Rohan Jain"/>
    <x v="0"/>
    <s v="Kerala"/>
    <s v="Kozhikode"/>
    <x v="3"/>
    <s v="Accessories"/>
    <s v="Wireless Earbuds"/>
    <n v="2"/>
    <n v="5161.95"/>
    <n v="0"/>
    <n v="1227.5899999999999"/>
  </r>
  <r>
    <s v="ORD-01944"/>
    <s v="2024-05-28"/>
    <x v="0"/>
    <x v="0"/>
    <s v="CUST-0314"/>
    <s v="Priya Das"/>
    <x v="0"/>
    <s v="Kerala"/>
    <s v="Kozhikode"/>
    <x v="3"/>
    <s v="Laptop"/>
    <s v="Laptop Air"/>
    <n v="6"/>
    <n v="308699.61"/>
    <n v="0.05"/>
    <n v="38298.86"/>
  </r>
  <r>
    <s v="ORD-01945"/>
    <s v="2023-02-12"/>
    <x v="7"/>
    <x v="2"/>
    <s v="CUST-0157"/>
    <s v="Amit Gupta"/>
    <x v="1"/>
    <s v="Jharkhand"/>
    <s v="Dhanbad"/>
    <x v="3"/>
    <s v="Laptop"/>
    <s v="Gaming Laptop"/>
    <n v="7"/>
    <n v="512710.78"/>
    <n v="0.15"/>
    <n v="25478.03"/>
  </r>
  <r>
    <s v="ORD-01946"/>
    <s v="2025-11-30"/>
    <x v="5"/>
    <x v="1"/>
    <s v="CUST-0280"/>
    <s v="Nikita Kumar"/>
    <x v="2"/>
    <s v="Maharashtra"/>
    <s v="Pune"/>
    <x v="3"/>
    <s v="Accessories"/>
    <s v="Wireless Earbuds"/>
    <n v="7"/>
    <n v="16492.63"/>
    <n v="0.05"/>
    <n v="3311"/>
  </r>
  <r>
    <s v="ORD-01947"/>
    <s v="2025-01-30"/>
    <x v="29"/>
    <x v="1"/>
    <s v="CUST-0071"/>
    <s v="Shreya Singh"/>
    <x v="2"/>
    <s v="Maharashtra"/>
    <s v="Mumbai"/>
    <x v="1"/>
    <s v="Cookware"/>
    <s v="Cookware Set"/>
    <n v="8"/>
    <n v="41442.769999999997"/>
    <n v="0.1"/>
    <n v="8821.02"/>
  </r>
  <r>
    <s v="ORD-01948"/>
    <s v="2024-09-04"/>
    <x v="13"/>
    <x v="0"/>
    <s v="CUST-0656"/>
    <s v="Kabir Gupta"/>
    <x v="3"/>
    <s v="Haryana"/>
    <s v="Faridabad"/>
    <x v="0"/>
    <s v="Storage"/>
    <s v="Bookshelf"/>
    <n v="5"/>
    <n v="44905.1"/>
    <n v="0"/>
    <n v="8266.85"/>
  </r>
  <r>
    <s v="ORD-01949"/>
    <s v="2025-03-25"/>
    <x v="21"/>
    <x v="1"/>
    <s v="CUST-0189"/>
    <s v="Aarav Verma"/>
    <x v="1"/>
    <s v="Bihar"/>
    <s v="Gaya"/>
    <x v="1"/>
    <s v="Cookware"/>
    <s v="Cookware Set"/>
    <n v="6"/>
    <n v="28016.39"/>
    <n v="0.25"/>
    <n v="4731.5600000000004"/>
  </r>
  <r>
    <s v="ORD-01950"/>
    <s v="2024-05-07"/>
    <x v="0"/>
    <x v="0"/>
    <s v="CUST-0316"/>
    <s v="Riya Patel"/>
    <x v="0"/>
    <s v="Telangana"/>
    <s v="Hyderabad"/>
    <x v="0"/>
    <s v="Table"/>
    <s v="Coffee Table"/>
    <n v="1"/>
    <n v="4289.3599999999997"/>
    <n v="0.25"/>
    <n v="444.66"/>
  </r>
  <r>
    <s v="ORD-01951"/>
    <s v="2023-08-15"/>
    <x v="27"/>
    <x v="2"/>
    <s v="CUST-0599"/>
    <s v="Ananya Das"/>
    <x v="1"/>
    <s v="Bihar"/>
    <s v="Patna"/>
    <x v="1"/>
    <s v="Decor"/>
    <s v="Wall Clock"/>
    <n v="6"/>
    <n v="7526.1"/>
    <n v="0.15"/>
    <n v="1890.87"/>
  </r>
  <r>
    <s v="ORD-01952"/>
    <s v="2023-02-28"/>
    <x v="7"/>
    <x v="2"/>
    <s v="CUST-0219"/>
    <s v="Arjun Gupta"/>
    <x v="2"/>
    <s v="Gujarat"/>
    <s v="Surat"/>
    <x v="1"/>
    <s v="Appliances"/>
    <s v="Mixer Grinder"/>
    <n v="5"/>
    <n v="22205.08"/>
    <n v="0"/>
    <n v="4394.01"/>
  </r>
  <r>
    <s v="ORD-01953"/>
    <s v="2024-03-29"/>
    <x v="19"/>
    <x v="0"/>
    <s v="CUST-0143"/>
    <s v="Shreya Mehta"/>
    <x v="0"/>
    <s v="Telangana"/>
    <s v="Nizamabad"/>
    <x v="2"/>
    <s v="Women"/>
    <s v="Women's Dress"/>
    <n v="4"/>
    <n v="8049.36"/>
    <n v="0.25"/>
    <n v="1863.42"/>
  </r>
  <r>
    <s v="ORD-01954"/>
    <s v="2025-12-11"/>
    <x v="26"/>
    <x v="1"/>
    <s v="CUST-0093"/>
    <s v="Neha Jain"/>
    <x v="2"/>
    <s v="Gujarat"/>
    <s v="Ahmedabad"/>
    <x v="2"/>
    <s v="Men"/>
    <s v="Men's T-Shirt"/>
    <n v="7"/>
    <n v="7320.97"/>
    <n v="0.1"/>
    <n v="2170.84"/>
  </r>
  <r>
    <s v="ORD-01955"/>
    <s v="2025-06-25"/>
    <x v="3"/>
    <x v="1"/>
    <s v="CUST-0555"/>
    <s v="Pooja Gupta"/>
    <x v="0"/>
    <s v="Karnataka"/>
    <s v="Mysuru"/>
    <x v="2"/>
    <s v="Men"/>
    <s v="Men's Jacket"/>
    <n v="3"/>
    <n v="9751.41"/>
    <n v="0.25"/>
    <n v="1792.53"/>
  </r>
  <r>
    <s v="ORD-01956"/>
    <s v="2023-12-29"/>
    <x v="18"/>
    <x v="2"/>
    <s v="CUST-0006"/>
    <s v="Pooja Sharma"/>
    <x v="3"/>
    <s v="Punjab"/>
    <s v="Jalandhar"/>
    <x v="0"/>
    <s v="Storage"/>
    <s v="Bookshelf"/>
    <n v="7"/>
    <n v="57290.38"/>
    <n v="0.1"/>
    <n v="8556.27"/>
  </r>
  <r>
    <s v="ORD-01957"/>
    <s v="2025-03-22"/>
    <x v="21"/>
    <x v="1"/>
    <s v="CUST-0367"/>
    <s v="Priya Mehta"/>
    <x v="0"/>
    <s v="Tamil Nadu"/>
    <s v="Coimbatore"/>
    <x v="3"/>
    <s v="Mobile"/>
    <s v="Smartphone A"/>
    <n v="4"/>
    <n v="59100.18"/>
    <n v="0.15"/>
    <n v="5934.96"/>
  </r>
  <r>
    <s v="ORD-01958"/>
    <s v="2023-01-16"/>
    <x v="34"/>
    <x v="2"/>
    <s v="CUST-0634"/>
    <s v="Aarav Singh"/>
    <x v="0"/>
    <s v="Tamil Nadu"/>
    <s v="Chennai"/>
    <x v="1"/>
    <s v="Appliances"/>
    <s v="Electric Kettle"/>
    <n v="1"/>
    <n v="1813.76"/>
    <n v="0"/>
    <n v="341.83"/>
  </r>
  <r>
    <s v="ORD-01959"/>
    <s v="2024-04-07"/>
    <x v="16"/>
    <x v="0"/>
    <s v="CUST-0386"/>
    <s v="Sneha Verma"/>
    <x v="2"/>
    <s v="Goa"/>
    <s v="Panaji"/>
    <x v="3"/>
    <s v="Mobile"/>
    <s v="Smartphone A"/>
    <n v="1"/>
    <n v="18375.72"/>
    <n v="0"/>
    <n v="2536.73"/>
  </r>
  <r>
    <s v="ORD-01960"/>
    <s v="2023-10-27"/>
    <x v="24"/>
    <x v="2"/>
    <s v="CUST-0003"/>
    <s v="Amit Singh"/>
    <x v="0"/>
    <s v="Telangana"/>
    <s v="Warangal"/>
    <x v="2"/>
    <s v="Footwear"/>
    <s v="Casual Shoes"/>
    <n v="2"/>
    <n v="4874.22"/>
    <n v="0.15"/>
    <n v="901.15"/>
  </r>
  <r>
    <s v="ORD-01961"/>
    <s v="2025-07-09"/>
    <x v="8"/>
    <x v="1"/>
    <s v="CUST-0643"/>
    <s v="Neha Mehta"/>
    <x v="0"/>
    <s v="Tamil Nadu"/>
    <s v="Chennai"/>
    <x v="2"/>
    <s v="Women"/>
    <s v="Women's Jacket"/>
    <n v="4"/>
    <n v="20485.8"/>
    <n v="0"/>
    <n v="5404.03"/>
  </r>
  <r>
    <s v="ORD-01962"/>
    <s v="2025-08-17"/>
    <x v="22"/>
    <x v="1"/>
    <s v="CUST-0758"/>
    <s v="Amit Verma"/>
    <x v="2"/>
    <s v="Maharashtra"/>
    <s v="Pune"/>
    <x v="2"/>
    <s v="Women"/>
    <s v="Women's Top"/>
    <n v="8"/>
    <n v="9396.42"/>
    <n v="0.2"/>
    <n v="1953.96"/>
  </r>
  <r>
    <s v="ORD-01963"/>
    <s v="2023-08-31"/>
    <x v="27"/>
    <x v="2"/>
    <s v="CUST-0060"/>
    <s v="Pooja Yadav"/>
    <x v="1"/>
    <s v="Bihar"/>
    <s v="Patna"/>
    <x v="3"/>
    <s v="Mobile"/>
    <s v="Budget Phone"/>
    <n v="8"/>
    <n v="85777.13"/>
    <n v="0.1"/>
    <n v="6608.76"/>
  </r>
  <r>
    <s v="ORD-01964"/>
    <s v="2024-12-06"/>
    <x v="6"/>
    <x v="0"/>
    <s v="CUST-0664"/>
    <s v="Ishita Kumar"/>
    <x v="0"/>
    <s v="Kerala"/>
    <s v="Kozhikode"/>
    <x v="1"/>
    <s v="Appliances"/>
    <s v="Mixer Grinder"/>
    <n v="1"/>
    <n v="3400.48"/>
    <n v="0.25"/>
    <n v="224.82"/>
  </r>
  <r>
    <s v="ORD-01965"/>
    <s v="2024-10-19"/>
    <x v="28"/>
    <x v="0"/>
    <s v="CUST-0490"/>
    <s v="Ananya Mehta"/>
    <x v="2"/>
    <s v="Maharashtra"/>
    <s v="Pune"/>
    <x v="3"/>
    <s v="Accessories"/>
    <s v="Smart Watch"/>
    <n v="1"/>
    <n v="4816.0200000000004"/>
    <n v="0"/>
    <n v="844.38"/>
  </r>
  <r>
    <s v="ORD-01966"/>
    <s v="2025-06-23"/>
    <x v="3"/>
    <x v="1"/>
    <s v="CUST-0127"/>
    <s v="Aditya Kumar"/>
    <x v="3"/>
    <s v="Uttar Pradesh"/>
    <s v="Kanpur"/>
    <x v="1"/>
    <s v="Decor"/>
    <s v="Table Lamp"/>
    <n v="4"/>
    <n v="9258.77"/>
    <n v="0.05"/>
    <n v="2442.83"/>
  </r>
  <r>
    <s v="ORD-01967"/>
    <s v="2024-12-29"/>
    <x v="6"/>
    <x v="0"/>
    <s v="CUST-0086"/>
    <s v="Kabir Singh"/>
    <x v="0"/>
    <s v="Karnataka"/>
    <s v="Bengaluru"/>
    <x v="1"/>
    <s v="Decor"/>
    <s v="Photo Frame"/>
    <n v="5"/>
    <n v="3204.04"/>
    <n v="0.2"/>
    <n v="925.46"/>
  </r>
  <r>
    <s v="ORD-01968"/>
    <s v="2023-06-20"/>
    <x v="33"/>
    <x v="2"/>
    <s v="CUST-0792"/>
    <s v="Shreya Yadav"/>
    <x v="1"/>
    <s v="Jharkhand"/>
    <s v="Dhanbad"/>
    <x v="2"/>
    <s v="Men"/>
    <s v="Men's T-Shirt"/>
    <n v="1"/>
    <n v="1252.68"/>
    <n v="0"/>
    <n v="467.39"/>
  </r>
  <r>
    <s v="ORD-01969"/>
    <s v="2024-05-18"/>
    <x v="0"/>
    <x v="0"/>
    <s v="CUST-0390"/>
    <s v="Simran Mehta"/>
    <x v="0"/>
    <s v="Tamil Nadu"/>
    <s v="Madurai"/>
    <x v="3"/>
    <s v="Mobile"/>
    <s v="Smartphone A"/>
    <n v="5"/>
    <n v="79741.09"/>
    <n v="0.1"/>
    <n v="7072.31"/>
  </r>
  <r>
    <s v="ORD-01970"/>
    <s v="2025-02-17"/>
    <x v="14"/>
    <x v="1"/>
    <s v="CUST-0350"/>
    <s v="Kabir Das"/>
    <x v="0"/>
    <s v="Tamil Nadu"/>
    <s v="Coimbatore"/>
    <x v="2"/>
    <s v="Men"/>
    <s v="Men's Jeans"/>
    <n v="4"/>
    <n v="6720.79"/>
    <n v="0.25"/>
    <n v="1473.59"/>
  </r>
  <r>
    <s v="ORD-01971"/>
    <s v="2024-03-06"/>
    <x v="19"/>
    <x v="0"/>
    <s v="CUST-0403"/>
    <s v="Nikita Jain"/>
    <x v="0"/>
    <s v="Karnataka"/>
    <s v="Bengaluru"/>
    <x v="3"/>
    <s v="Laptop"/>
    <s v="Gaming Laptop"/>
    <n v="1"/>
    <n v="63034.95"/>
    <n v="0.25"/>
    <n v="2110.4"/>
  </r>
  <r>
    <s v="ORD-01972"/>
    <s v="2024-08-22"/>
    <x v="15"/>
    <x v="0"/>
    <s v="CUST-0226"/>
    <s v="Arjun Das"/>
    <x v="0"/>
    <s v="Kerala"/>
    <s v="Thiruvananthapuram"/>
    <x v="0"/>
    <s v="Table"/>
    <s v="Study Table"/>
    <n v="3"/>
    <n v="19608.23"/>
    <n v="0.1"/>
    <n v="3283.28"/>
  </r>
  <r>
    <s v="ORD-01973"/>
    <s v="2024-05-24"/>
    <x v="0"/>
    <x v="0"/>
    <s v="CUST-0437"/>
    <s v="Ishita Kumar"/>
    <x v="2"/>
    <s v="Rajasthan"/>
    <s v="Jodhpur"/>
    <x v="1"/>
    <s v="Cookware"/>
    <s v="Non-Stick Pan"/>
    <n v="8"/>
    <n v="15460.12"/>
    <n v="0.1"/>
    <n v="2628.59"/>
  </r>
  <r>
    <s v="ORD-01974"/>
    <s v="2023-11-24"/>
    <x v="32"/>
    <x v="2"/>
    <s v="CUST-0424"/>
    <s v="Priya Verma"/>
    <x v="0"/>
    <s v="Telangana"/>
    <s v="Nizamabad"/>
    <x v="2"/>
    <s v="Footwear"/>
    <s v="Casual Shoes"/>
    <n v="2"/>
    <n v="5491.82"/>
    <n v="0"/>
    <n v="1269.24"/>
  </r>
  <r>
    <s v="ORD-01975"/>
    <s v="2023-09-23"/>
    <x v="35"/>
    <x v="2"/>
    <s v="CUST-0428"/>
    <s v="Aarav Das"/>
    <x v="2"/>
    <s v="Rajasthan"/>
    <s v="Udaipur"/>
    <x v="2"/>
    <s v="Men"/>
    <s v="Men's T-Shirt"/>
    <n v="1"/>
    <n v="892.95"/>
    <n v="0.25"/>
    <n v="242.85"/>
  </r>
  <r>
    <s v="ORD-01976"/>
    <s v="2025-10-05"/>
    <x v="31"/>
    <x v="1"/>
    <s v="CUST-0142"/>
    <s v="Simran Jain"/>
    <x v="0"/>
    <s v="Tamil Nadu"/>
    <s v="Madurai"/>
    <x v="2"/>
    <s v="Footwear"/>
    <s v="Running Shoes"/>
    <n v="8"/>
    <n v="24460.75"/>
    <n v="0.15"/>
    <n v="5183.8999999999996"/>
  </r>
  <r>
    <s v="ORD-01977"/>
    <s v="2023-05-30"/>
    <x v="20"/>
    <x v="2"/>
    <s v="CUST-0473"/>
    <s v="Riya Das"/>
    <x v="0"/>
    <s v="Karnataka"/>
    <s v="Mysuru"/>
    <x v="1"/>
    <s v="Decor"/>
    <s v="Table Lamp"/>
    <n v="1"/>
    <n v="2411.84"/>
    <n v="0"/>
    <n v="702.38"/>
  </r>
  <r>
    <s v="ORD-01978"/>
    <s v="2023-01-13"/>
    <x v="34"/>
    <x v="2"/>
    <s v="CUST-0025"/>
    <s v="Aditya Mehta"/>
    <x v="1"/>
    <s v="Bihar"/>
    <s v="Gaya"/>
    <x v="1"/>
    <s v="Appliances"/>
    <s v="Air Fryer"/>
    <n v="2"/>
    <n v="12023.7"/>
    <n v="0.25"/>
    <n v="303.08999999999997"/>
  </r>
  <r>
    <s v="ORD-01979"/>
    <s v="2024-02-21"/>
    <x v="23"/>
    <x v="0"/>
    <s v="CUST-0160"/>
    <s v="Sneha Verma"/>
    <x v="0"/>
    <s v="Tamil Nadu"/>
    <s v="Chennai"/>
    <x v="2"/>
    <s v="Women"/>
    <s v="Women's Jacket"/>
    <n v="3"/>
    <n v="10960.89"/>
    <n v="0.25"/>
    <n v="1869.55"/>
  </r>
  <r>
    <s v="ORD-01980"/>
    <s v="2023-04-25"/>
    <x v="12"/>
    <x v="2"/>
    <s v="CUST-0144"/>
    <s v="Rohan Sharma"/>
    <x v="1"/>
    <s v="Bihar"/>
    <s v="Patna"/>
    <x v="1"/>
    <s v="Cookware"/>
    <s v="Non-Stick Pan"/>
    <n v="8"/>
    <n v="17415.95"/>
    <n v="0"/>
    <n v="3616.72"/>
  </r>
  <r>
    <s v="ORD-01981"/>
    <s v="2025-12-01"/>
    <x v="26"/>
    <x v="1"/>
    <s v="CUST-0738"/>
    <s v="Aditya Patel"/>
    <x v="2"/>
    <s v="Gujarat"/>
    <s v="Ahmedabad"/>
    <x v="3"/>
    <s v="Mobile"/>
    <s v="Smartphone A"/>
    <n v="3"/>
    <n v="55737.21"/>
    <n v="0"/>
    <n v="8413.9500000000007"/>
  </r>
  <r>
    <s v="ORD-01982"/>
    <s v="2025-11-26"/>
    <x v="5"/>
    <x v="1"/>
    <s v="CUST-0692"/>
    <s v="Pooja Mehta"/>
    <x v="1"/>
    <s v="Bihar"/>
    <s v="Patna"/>
    <x v="1"/>
    <s v="Cookware"/>
    <s v="Pressure Cooker"/>
    <n v="4"/>
    <n v="14689.99"/>
    <n v="0"/>
    <n v="2985.98"/>
  </r>
  <r>
    <s v="ORD-01983"/>
    <s v="2025-02-19"/>
    <x v="14"/>
    <x v="1"/>
    <s v="CUST-0694"/>
    <s v="Ishita Sharma"/>
    <x v="3"/>
    <s v="Haryana"/>
    <s v="Panipat"/>
    <x v="1"/>
    <s v="Cookware"/>
    <s v="Pressure Cooker"/>
    <n v="2"/>
    <n v="5435.83"/>
    <n v="0.2"/>
    <n v="732.32"/>
  </r>
  <r>
    <s v="ORD-01984"/>
    <s v="2024-06-02"/>
    <x v="10"/>
    <x v="0"/>
    <s v="CUST-0193"/>
    <s v="Ishita Singh"/>
    <x v="1"/>
    <s v="Odisha"/>
    <s v="Rourkela"/>
    <x v="0"/>
    <s v="Chair"/>
    <s v="Executive Chair"/>
    <n v="6"/>
    <n v="63373.96"/>
    <n v="0.1"/>
    <n v="9600.11"/>
  </r>
  <r>
    <s v="ORD-01985"/>
    <s v="2023-10-26"/>
    <x v="24"/>
    <x v="2"/>
    <s v="CUST-0487"/>
    <s v="Amit Verma"/>
    <x v="1"/>
    <s v="Bihar"/>
    <s v="Patna"/>
    <x v="0"/>
    <s v="Table"/>
    <s v="Study Table"/>
    <n v="1"/>
    <n v="7206.21"/>
    <n v="0"/>
    <n v="1339.47"/>
  </r>
  <r>
    <s v="ORD-01986"/>
    <s v="2024-12-07"/>
    <x v="6"/>
    <x v="0"/>
    <s v="CUST-0416"/>
    <s v="Amit Mehta"/>
    <x v="3"/>
    <s v="Delhi"/>
    <s v="New Delhi"/>
    <x v="3"/>
    <s v="Laptop"/>
    <s v="Laptop Air"/>
    <n v="2"/>
    <n v="101731.19"/>
    <n v="0"/>
    <n v="13928.65"/>
  </r>
  <r>
    <s v="ORD-01987"/>
    <s v="2025-02-27"/>
    <x v="14"/>
    <x v="1"/>
    <s v="CUST-0328"/>
    <s v="Nikita Verma"/>
    <x v="1"/>
    <s v="West Bengal"/>
    <s v="Durgapur"/>
    <x v="0"/>
    <s v="Table"/>
    <s v="Study Table"/>
    <n v="2"/>
    <n v="14271.45"/>
    <n v="0.05"/>
    <n v="2377.42"/>
  </r>
  <r>
    <s v="ORD-01988"/>
    <s v="2024-12-22"/>
    <x v="6"/>
    <x v="0"/>
    <s v="CUST-0462"/>
    <s v="Pooja Patel"/>
    <x v="3"/>
    <s v="Haryana"/>
    <s v="Gurgaon"/>
    <x v="3"/>
    <s v="Mobile"/>
    <s v="Smartphone B"/>
    <n v="6"/>
    <n v="132054.74"/>
    <n v="0.1"/>
    <n v="18421.900000000001"/>
  </r>
  <r>
    <s v="ORD-01989"/>
    <s v="2024-06-21"/>
    <x v="10"/>
    <x v="0"/>
    <s v="CUST-0721"/>
    <s v="Nikita Mehta"/>
    <x v="3"/>
    <s v="Delhi"/>
    <s v="Rohini"/>
    <x v="3"/>
    <s v="Mobile"/>
    <s v="Smartphone B"/>
    <n v="2"/>
    <n v="46788.56"/>
    <n v="0.1"/>
    <n v="5392.57"/>
  </r>
  <r>
    <s v="ORD-01990"/>
    <s v="2024-02-23"/>
    <x v="23"/>
    <x v="0"/>
    <s v="CUST-0088"/>
    <s v="Rohan Gupta"/>
    <x v="2"/>
    <s v="Maharashtra"/>
    <s v="Pune"/>
    <x v="3"/>
    <s v="Mobile"/>
    <s v="Smartphone B"/>
    <n v="7"/>
    <n v="165075"/>
    <n v="0.1"/>
    <n v="18576.14"/>
  </r>
  <r>
    <s v="ORD-01991"/>
    <s v="2025-08-20"/>
    <x v="22"/>
    <x v="1"/>
    <s v="CUST-0029"/>
    <s v="Vivaan Kumar"/>
    <x v="2"/>
    <s v="Goa"/>
    <s v="Margao"/>
    <x v="0"/>
    <s v="Storage"/>
    <s v="Bookshelf"/>
    <n v="3"/>
    <n v="23244.59"/>
    <n v="0.1"/>
    <n v="2916.82"/>
  </r>
  <r>
    <s v="ORD-01992"/>
    <s v="2024-11-12"/>
    <x v="1"/>
    <x v="0"/>
    <s v="CUST-0559"/>
    <s v="Amit Das"/>
    <x v="0"/>
    <s v="Telangana"/>
    <s v="Hyderabad"/>
    <x v="2"/>
    <s v="Women"/>
    <s v="Women's Jacket"/>
    <n v="2"/>
    <n v="8370.61"/>
    <n v="0.15"/>
    <n v="1855.13"/>
  </r>
  <r>
    <s v="ORD-01993"/>
    <s v="2025-01-26"/>
    <x v="29"/>
    <x v="1"/>
    <s v="CUST-0480"/>
    <s v="Ananya Jain"/>
    <x v="0"/>
    <s v="Telangana"/>
    <s v="Hyderabad"/>
    <x v="0"/>
    <s v="Storage"/>
    <s v="Cabinet"/>
    <n v="3"/>
    <n v="30281.66"/>
    <n v="0.05"/>
    <n v="5046.3"/>
  </r>
  <r>
    <s v="ORD-01994"/>
    <s v="2025-09-14"/>
    <x v="2"/>
    <x v="1"/>
    <s v="CUST-0796"/>
    <s v="Sneha Yadav"/>
    <x v="1"/>
    <s v="West Bengal"/>
    <s v="Kolkata"/>
    <x v="2"/>
    <s v="Footwear"/>
    <s v="Casual Shoes"/>
    <n v="7"/>
    <n v="17724.77"/>
    <n v="0.1"/>
    <n v="3184.56"/>
  </r>
  <r>
    <s v="ORD-01995"/>
    <s v="2024-02-19"/>
    <x v="23"/>
    <x v="0"/>
    <s v="CUST-0663"/>
    <s v="Arjun Verma"/>
    <x v="3"/>
    <s v="Haryana"/>
    <s v="Panipat"/>
    <x v="2"/>
    <s v="Men"/>
    <s v="Men's T-Shirt"/>
    <n v="8"/>
    <n v="9579.83"/>
    <n v="0"/>
    <n v="3414.99"/>
  </r>
  <r>
    <s v="ORD-01996"/>
    <s v="2024-03-30"/>
    <x v="19"/>
    <x v="0"/>
    <s v="CUST-0308"/>
    <s v="Ishita Sharma"/>
    <x v="1"/>
    <s v="Bihar"/>
    <s v="Patna"/>
    <x v="2"/>
    <s v="Footwear"/>
    <s v="Sandals"/>
    <n v="1"/>
    <n v="1571.19"/>
    <n v="0"/>
    <n v="336.72"/>
  </r>
  <r>
    <s v="ORD-01997"/>
    <s v="2025-05-23"/>
    <x v="9"/>
    <x v="1"/>
    <s v="CUST-0784"/>
    <s v="Aditi Jain"/>
    <x v="3"/>
    <s v="Haryana"/>
    <s v="Gurgaon"/>
    <x v="1"/>
    <s v="Appliances"/>
    <s v="Mixer Grinder"/>
    <n v="8"/>
    <n v="37389.599999999999"/>
    <n v="0"/>
    <n v="6917.1"/>
  </r>
  <r>
    <s v="ORD-01998"/>
    <s v="2024-04-03"/>
    <x v="16"/>
    <x v="0"/>
    <s v="CUST-0132"/>
    <s v="Kavya Sharma"/>
    <x v="0"/>
    <s v="Kerala"/>
    <s v="Thiruvananthapuram"/>
    <x v="1"/>
    <s v="Cookware"/>
    <s v="Pressure Cooker"/>
    <n v="2"/>
    <n v="7265.17"/>
    <n v="0"/>
    <n v="1281.05"/>
  </r>
  <r>
    <s v="ORD-01999"/>
    <s v="2025-09-11"/>
    <x v="2"/>
    <x v="1"/>
    <s v="CUST-0286"/>
    <s v="Kabir Singh"/>
    <x v="2"/>
    <s v="Gujarat"/>
    <s v="Ahmedabad"/>
    <x v="3"/>
    <s v="Mobile"/>
    <s v="Smartphone B"/>
    <n v="2"/>
    <n v="47865.919999999998"/>
    <n v="0"/>
    <n v="7989.9"/>
  </r>
  <r>
    <s v="ORD-02000"/>
    <s v="2023-10-16"/>
    <x v="24"/>
    <x v="2"/>
    <s v="CUST-0679"/>
    <s v="Ishita Patel"/>
    <x v="0"/>
    <s v="Telangana"/>
    <s v="Nizamabad"/>
    <x v="2"/>
    <s v="Women"/>
    <s v="Women's Dress"/>
    <n v="1"/>
    <n v="2723.54"/>
    <n v="0.05"/>
    <n v="921.31"/>
  </r>
  <r>
    <s v="ORD-02001"/>
    <s v="2025-07-04"/>
    <x v="8"/>
    <x v="1"/>
    <s v="CUST-0791"/>
    <s v="Riya Mehta"/>
    <x v="2"/>
    <s v="Maharashtra"/>
    <s v="Nagpur"/>
    <x v="1"/>
    <s v="Appliances"/>
    <s v="Electric Kettle"/>
    <n v="8"/>
    <n v="14221.73"/>
    <n v="0"/>
    <n v="2807.09"/>
  </r>
  <r>
    <s v="ORD-02002"/>
    <s v="2025-03-27"/>
    <x v="21"/>
    <x v="1"/>
    <s v="CUST-0017"/>
    <s v="Kabir Kumar"/>
    <x v="2"/>
    <s v="Goa"/>
    <s v="Margao"/>
    <x v="2"/>
    <s v="Men"/>
    <s v="Men's Jacket"/>
    <n v="7"/>
    <n v="27724.69"/>
    <n v="0.15"/>
    <n v="6756.29"/>
  </r>
  <r>
    <s v="ORD-02003"/>
    <s v="2023-02-05"/>
    <x v="7"/>
    <x v="2"/>
    <s v="CUST-0206"/>
    <s v="Priya Singh"/>
    <x v="1"/>
    <s v="Jharkhand"/>
    <s v="Jamshedpur"/>
    <x v="2"/>
    <s v="Men"/>
    <s v="Men's Jacket"/>
    <n v="7"/>
    <n v="25735.87"/>
    <n v="0.2"/>
    <n v="5469.8"/>
  </r>
  <r>
    <s v="ORD-02004"/>
    <s v="2024-01-09"/>
    <x v="17"/>
    <x v="0"/>
    <s v="CUST-0250"/>
    <s v="Shreya Jain"/>
    <x v="0"/>
    <s v="Karnataka"/>
    <s v="Mangaluru"/>
    <x v="3"/>
    <s v="Laptop"/>
    <s v="Laptop Pro"/>
    <n v="1"/>
    <n v="55699.32"/>
    <n v="0.1"/>
    <n v="7057.94"/>
  </r>
  <r>
    <s v="ORD-02005"/>
    <s v="2025-05-12"/>
    <x v="9"/>
    <x v="1"/>
    <s v="CUST-0099"/>
    <s v="Amit Yadav"/>
    <x v="3"/>
    <s v="Delhi"/>
    <s v="Dwarka"/>
    <x v="1"/>
    <s v="Decor"/>
    <s v="Photo Frame"/>
    <n v="2"/>
    <n v="1665.26"/>
    <n v="0"/>
    <n v="611.42999999999995"/>
  </r>
  <r>
    <s v="ORD-02006"/>
    <s v="2023-03-31"/>
    <x v="11"/>
    <x v="2"/>
    <s v="CUST-0735"/>
    <s v="Aditya Das"/>
    <x v="3"/>
    <s v="Uttar Pradesh"/>
    <s v="Kanpur"/>
    <x v="0"/>
    <s v="Table"/>
    <s v="Study Table"/>
    <n v="1"/>
    <n v="6077.09"/>
    <n v="0.15"/>
    <n v="789.87"/>
  </r>
  <r>
    <s v="ORD-02007"/>
    <s v="2024-03-03"/>
    <x v="19"/>
    <x v="0"/>
    <s v="CUST-0504"/>
    <s v="Riya Mehta"/>
    <x v="1"/>
    <s v="Odisha"/>
    <s v="Cuttack"/>
    <x v="1"/>
    <s v="Decor"/>
    <s v="Wall Clock"/>
    <n v="4"/>
    <n v="5579.74"/>
    <n v="0.05"/>
    <n v="1457.61"/>
  </r>
  <r>
    <s v="ORD-02008"/>
    <s v="2023-07-02"/>
    <x v="25"/>
    <x v="2"/>
    <s v="CUST-0518"/>
    <s v="Arjun Jain"/>
    <x v="0"/>
    <s v="Karnataka"/>
    <s v="Mysuru"/>
    <x v="1"/>
    <s v="Cookware"/>
    <s v="Pressure Cooker"/>
    <n v="2"/>
    <n v="5119.88"/>
    <n v="0.25"/>
    <n v="570.54"/>
  </r>
  <r>
    <s v="ORD-02009"/>
    <s v="2025-04-26"/>
    <x v="30"/>
    <x v="1"/>
    <s v="CUST-0674"/>
    <s v="Aditya Verma"/>
    <x v="2"/>
    <s v="Rajasthan"/>
    <s v="Jodhpur"/>
    <x v="0"/>
    <s v="Chair"/>
    <s v="Office Chair"/>
    <n v="4"/>
    <n v="27150.27"/>
    <n v="0"/>
    <n v="5639.3"/>
  </r>
  <r>
    <s v="ORD-02010"/>
    <s v="2025-04-14"/>
    <x v="30"/>
    <x v="1"/>
    <s v="CUST-0738"/>
    <s v="Aditya Patel"/>
    <x v="2"/>
    <s v="Rajasthan"/>
    <s v="Jaipur"/>
    <x v="0"/>
    <s v="Table"/>
    <s v="Office Desk"/>
    <n v="6"/>
    <n v="88563.56"/>
    <n v="0.05"/>
    <n v="15345.4"/>
  </r>
  <r>
    <s v="ORD-02011"/>
    <s v="2025-10-17"/>
    <x v="31"/>
    <x v="1"/>
    <s v="CUST-0683"/>
    <s v="Aditi Gupta"/>
    <x v="0"/>
    <s v="Telangana"/>
    <s v="Hyderabad"/>
    <x v="3"/>
    <s v="Mobile"/>
    <s v="Budget Phone"/>
    <n v="3"/>
    <n v="36165.980000000003"/>
    <n v="0"/>
    <n v="3980.89"/>
  </r>
  <r>
    <s v="ORD-02012"/>
    <s v="2025-02-11"/>
    <x v="14"/>
    <x v="1"/>
    <s v="CUST-0668"/>
    <s v="Kavya Das"/>
    <x v="3"/>
    <s v="Punjab"/>
    <s v="Ludhiana"/>
    <x v="3"/>
    <s v="Accessories"/>
    <s v="Bluetooth Speaker"/>
    <n v="5"/>
    <n v="18066.830000000002"/>
    <n v="0"/>
    <n v="3334.81"/>
  </r>
  <r>
    <s v="ORD-02013"/>
    <s v="2024-02-20"/>
    <x v="23"/>
    <x v="0"/>
    <s v="CUST-0014"/>
    <s v="Priya Sharma"/>
    <x v="3"/>
    <s v="Haryana"/>
    <s v="Gurgaon"/>
    <x v="2"/>
    <s v="Women"/>
    <s v="Women's Jacket"/>
    <n v="4"/>
    <n v="18176.89"/>
    <n v="0.1"/>
    <n v="4208.2299999999996"/>
  </r>
  <r>
    <s v="ORD-02014"/>
    <s v="2023-07-03"/>
    <x v="25"/>
    <x v="2"/>
    <s v="CUST-0318"/>
    <s v="Priya Das"/>
    <x v="3"/>
    <s v="Delhi"/>
    <s v="Rohini"/>
    <x v="3"/>
    <s v="Accessories"/>
    <s v="Wireless Earbuds"/>
    <n v="4"/>
    <n v="10053.040000000001"/>
    <n v="0"/>
    <n v="2312.13"/>
  </r>
  <r>
    <s v="ORD-02015"/>
    <s v="2025-12-24"/>
    <x v="26"/>
    <x v="1"/>
    <s v="CUST-0185"/>
    <s v="Sneha Singh"/>
    <x v="3"/>
    <s v="Haryana"/>
    <s v="Panipat"/>
    <x v="0"/>
    <s v="Table"/>
    <s v="Coffee Table"/>
    <n v="5"/>
    <n v="29505.31"/>
    <n v="0"/>
    <n v="5116.3599999999997"/>
  </r>
  <r>
    <s v="ORD-02016"/>
    <s v="2023-04-14"/>
    <x v="12"/>
    <x v="2"/>
    <s v="CUST-0547"/>
    <s v="Kabir Kumar"/>
    <x v="0"/>
    <s v="Karnataka"/>
    <s v="Mysuru"/>
    <x v="0"/>
    <s v="Storage"/>
    <s v="Wardrobe"/>
    <n v="7"/>
    <n v="132896.89000000001"/>
    <n v="0.1"/>
    <n v="13552.39"/>
  </r>
  <r>
    <s v="ORD-02017"/>
    <s v="2023-02-20"/>
    <x v="7"/>
    <x v="2"/>
    <s v="CUST-0470"/>
    <s v="Sneha Verma"/>
    <x v="3"/>
    <s v="Haryana"/>
    <s v="Gurgaon"/>
    <x v="1"/>
    <s v="Decor"/>
    <s v="Wall Clock"/>
    <n v="6"/>
    <n v="7076.8"/>
    <n v="0.25"/>
    <n v="1097.19"/>
  </r>
  <r>
    <s v="ORD-02018"/>
    <s v="2024-06-09"/>
    <x v="10"/>
    <x v="0"/>
    <s v="CUST-0760"/>
    <s v="Rahul Singh"/>
    <x v="2"/>
    <s v="Maharashtra"/>
    <s v="Pune"/>
    <x v="0"/>
    <s v="Chair"/>
    <s v="Office Chair"/>
    <n v="1"/>
    <n v="6286.69"/>
    <n v="0.05"/>
    <n v="1096.6500000000001"/>
  </r>
  <r>
    <s v="ORD-02019"/>
    <s v="2024-05-15"/>
    <x v="0"/>
    <x v="0"/>
    <s v="CUST-0316"/>
    <s v="Riya Patel"/>
    <x v="3"/>
    <s v="Uttar Pradesh"/>
    <s v="Lucknow"/>
    <x v="0"/>
    <s v="Storage"/>
    <s v="Wardrobe"/>
    <n v="5"/>
    <n v="105541.31"/>
    <n v="0"/>
    <n v="15619.41"/>
  </r>
  <r>
    <s v="ORD-02020"/>
    <s v="2023-10-14"/>
    <x v="24"/>
    <x v="2"/>
    <s v="CUST-0491"/>
    <s v="Priya Das"/>
    <x v="2"/>
    <s v="Gujarat"/>
    <s v="Surat"/>
    <x v="1"/>
    <s v="Decor"/>
    <s v="Table Lamp"/>
    <n v="1"/>
    <n v="1917.84"/>
    <n v="0.25"/>
    <n v="319.27"/>
  </r>
  <r>
    <s v="ORD-02021"/>
    <s v="2023-07-21"/>
    <x v="25"/>
    <x v="2"/>
    <s v="CUST-0681"/>
    <s v="Neha Das"/>
    <x v="2"/>
    <s v="Goa"/>
    <s v="Margao"/>
    <x v="0"/>
    <s v="Storage"/>
    <s v="Cabinet"/>
    <n v="4"/>
    <n v="41290.269999999997"/>
    <n v="0.1"/>
    <n v="6545.39"/>
  </r>
  <r>
    <s v="ORD-02022"/>
    <s v="2025-01-02"/>
    <x v="29"/>
    <x v="1"/>
    <s v="CUST-0446"/>
    <s v="Shreya Mehta"/>
    <x v="3"/>
    <s v="Delhi"/>
    <s v="Rohini"/>
    <x v="1"/>
    <s v="Decor"/>
    <s v="Wall Clock"/>
    <n v="8"/>
    <n v="10445.65"/>
    <n v="0.1"/>
    <n v="2764.13"/>
  </r>
  <r>
    <s v="ORD-02023"/>
    <s v="2025-06-28"/>
    <x v="3"/>
    <x v="1"/>
    <s v="CUST-0732"/>
    <s v="Kavya Mehta"/>
    <x v="3"/>
    <s v="Haryana"/>
    <s v="Faridabad"/>
    <x v="1"/>
    <s v="Appliances"/>
    <s v="Air Fryer"/>
    <n v="6"/>
    <n v="46498.85"/>
    <n v="0"/>
    <n v="7591.93"/>
  </r>
  <r>
    <s v="ORD-02024"/>
    <s v="2023-01-02"/>
    <x v="34"/>
    <x v="2"/>
    <s v="CUST-0156"/>
    <s v="Rahul Patel"/>
    <x v="2"/>
    <s v="Rajasthan"/>
    <s v="Jodhpur"/>
    <x v="0"/>
    <s v="Table"/>
    <s v="Coffee Table"/>
    <n v="2"/>
    <n v="11788.15"/>
    <n v="0"/>
    <n v="1996.08"/>
  </r>
  <r>
    <s v="ORD-02025"/>
    <s v="2025-06-07"/>
    <x v="3"/>
    <x v="1"/>
    <s v="CUST-0031"/>
    <s v="Amit Verma"/>
    <x v="1"/>
    <s v="Odisha"/>
    <s v="Cuttack"/>
    <x v="2"/>
    <s v="Men"/>
    <s v="Men's Jacket"/>
    <n v="4"/>
    <n v="15100.12"/>
    <n v="0.15"/>
    <n v="2705.26"/>
  </r>
  <r>
    <s v="ORD-02026"/>
    <s v="2023-05-29"/>
    <x v="20"/>
    <x v="2"/>
    <s v="CUST-0143"/>
    <s v="Shreya Mehta"/>
    <x v="1"/>
    <s v="West Bengal"/>
    <s v="Siliguri"/>
    <x v="3"/>
    <s v="Laptop"/>
    <s v="Laptop Air"/>
    <n v="8"/>
    <n v="356524.71"/>
    <n v="0.15"/>
    <n v="30408.62"/>
  </r>
  <r>
    <s v="ORD-02027"/>
    <s v="2024-12-22"/>
    <x v="6"/>
    <x v="0"/>
    <s v="CUST-0668"/>
    <s v="Kavya Das"/>
    <x v="2"/>
    <s v="Rajasthan"/>
    <s v="Jaipur"/>
    <x v="1"/>
    <s v="Appliances"/>
    <s v="Electric Kettle"/>
    <n v="2"/>
    <n v="2828.79"/>
    <n v="0.25"/>
    <n v="218.15"/>
  </r>
  <r>
    <s v="ORD-02028"/>
    <s v="2025-01-09"/>
    <x v="29"/>
    <x v="1"/>
    <s v="CUST-0358"/>
    <s v="Riya Kumar"/>
    <x v="3"/>
    <s v="Delhi"/>
    <s v="Rohini"/>
    <x v="0"/>
    <s v="Table"/>
    <s v="Office Desk"/>
    <n v="3"/>
    <n v="39963.199999999997"/>
    <n v="0.15"/>
    <n v="5979.7"/>
  </r>
  <r>
    <s v="ORD-02029"/>
    <s v="2025-08-06"/>
    <x v="22"/>
    <x v="1"/>
    <s v="CUST-0649"/>
    <s v="Aarav Sharma"/>
    <x v="3"/>
    <s v="Haryana"/>
    <s v="Panipat"/>
    <x v="3"/>
    <s v="Mobile"/>
    <s v="Budget Phone"/>
    <n v="4"/>
    <n v="46192.76"/>
    <n v="0"/>
    <n v="5155.03"/>
  </r>
  <r>
    <s v="ORD-02030"/>
    <s v="2023-01-28"/>
    <x v="34"/>
    <x v="2"/>
    <s v="CUST-0616"/>
    <s v="Neha Mehta"/>
    <x v="3"/>
    <s v="Uttar Pradesh"/>
    <s v="Kanpur"/>
    <x v="3"/>
    <s v="Laptop"/>
    <s v="Laptop Air"/>
    <n v="3"/>
    <n v="135971.16"/>
    <n v="0.15"/>
    <n v="15597.7"/>
  </r>
  <r>
    <s v="ORD-02031"/>
    <s v="2024-12-06"/>
    <x v="6"/>
    <x v="0"/>
    <s v="CUST-0043"/>
    <s v="Amit Sharma"/>
    <x v="0"/>
    <s v="Tamil Nadu"/>
    <s v="Chennai"/>
    <x v="0"/>
    <s v="Chair"/>
    <s v="Study Chair"/>
    <n v="4"/>
    <n v="10100.02"/>
    <n v="0.25"/>
    <n v="606.01"/>
  </r>
  <r>
    <s v="ORD-02032"/>
    <s v="2023-01-28"/>
    <x v="34"/>
    <x v="2"/>
    <s v="CUST-0588"/>
    <s v="Kavya Sharma"/>
    <x v="2"/>
    <s v="Gujarat"/>
    <s v="Ahmedabad"/>
    <x v="0"/>
    <s v="Table"/>
    <s v="Study Table"/>
    <n v="7"/>
    <n v="42884.46"/>
    <n v="0.2"/>
    <n v="5750.34"/>
  </r>
  <r>
    <s v="ORD-02033"/>
    <s v="2025-07-13"/>
    <x v="8"/>
    <x v="1"/>
    <s v="CUST-0781"/>
    <s v="Ishita Sharma"/>
    <x v="1"/>
    <s v="Jharkhand"/>
    <s v="Ranchi"/>
    <x v="2"/>
    <s v="Men"/>
    <s v="Men's Jacket"/>
    <n v="6"/>
    <n v="25233.43"/>
    <n v="0.1"/>
    <n v="6089.72"/>
  </r>
  <r>
    <s v="ORD-02034"/>
    <s v="2024-07-21"/>
    <x v="4"/>
    <x v="0"/>
    <s v="CUST-0214"/>
    <s v="Sneha Gupta"/>
    <x v="1"/>
    <s v="Odisha"/>
    <s v="Rourkela"/>
    <x v="2"/>
    <s v="Women"/>
    <s v="Women's Jacket"/>
    <n v="8"/>
    <n v="36288.86"/>
    <n v="0.05"/>
    <n v="9799.57"/>
  </r>
  <r>
    <s v="ORD-02035"/>
    <s v="2025-01-11"/>
    <x v="29"/>
    <x v="1"/>
    <s v="CUST-0550"/>
    <s v="Aarav Jain"/>
    <x v="1"/>
    <s v="Bihar"/>
    <s v="Gaya"/>
    <x v="0"/>
    <s v="Table"/>
    <s v="Office Desk"/>
    <n v="2"/>
    <n v="28160.33"/>
    <n v="0.05"/>
    <n v="5372.08"/>
  </r>
  <r>
    <s v="ORD-02036"/>
    <s v="2025-05-07"/>
    <x v="9"/>
    <x v="1"/>
    <s v="CUST-0362"/>
    <s v="Nikita Patel"/>
    <x v="1"/>
    <s v="Jharkhand"/>
    <s v="Dhanbad"/>
    <x v="2"/>
    <s v="Footwear"/>
    <s v="Running Shoes"/>
    <n v="5"/>
    <n v="15234.1"/>
    <n v="0.15"/>
    <n v="3294.61"/>
  </r>
  <r>
    <s v="ORD-02037"/>
    <s v="2025-05-28"/>
    <x v="9"/>
    <x v="1"/>
    <s v="CUST-0472"/>
    <s v="Aarav Mehta"/>
    <x v="0"/>
    <s v="Kerala"/>
    <s v="Thiruvananthapuram"/>
    <x v="0"/>
    <s v="Table"/>
    <s v="Office Desk"/>
    <n v="5"/>
    <n v="62559.09"/>
    <n v="0.15"/>
    <n v="10949.11"/>
  </r>
  <r>
    <s v="ORD-02038"/>
    <s v="2025-08-26"/>
    <x v="22"/>
    <x v="1"/>
    <s v="CUST-0665"/>
    <s v="Pooja Jain"/>
    <x v="1"/>
    <s v="Odisha"/>
    <s v="Bhubaneswar"/>
    <x v="2"/>
    <s v="Men"/>
    <s v="Men's T-Shirt"/>
    <n v="7"/>
    <n v="6491.63"/>
    <n v="0.25"/>
    <n v="1549.4"/>
  </r>
  <r>
    <s v="ORD-02039"/>
    <s v="2024-05-30"/>
    <x v="0"/>
    <x v="0"/>
    <s v="CUST-0313"/>
    <s v="Rohan Sharma"/>
    <x v="1"/>
    <s v="Jharkhand"/>
    <s v="Dhanbad"/>
    <x v="1"/>
    <s v="Decor"/>
    <s v="Photo Frame"/>
    <n v="6"/>
    <n v="3612.81"/>
    <n v="0.25"/>
    <n v="957.95"/>
  </r>
  <r>
    <s v="ORD-02040"/>
    <s v="2024-10-15"/>
    <x v="28"/>
    <x v="0"/>
    <s v="CUST-0469"/>
    <s v="Sneha Gupta"/>
    <x v="3"/>
    <s v="Punjab"/>
    <s v="Jalandhar"/>
    <x v="3"/>
    <s v="Accessories"/>
    <s v="Wireless Earbuds"/>
    <n v="5"/>
    <n v="11208.92"/>
    <n v="0.1"/>
    <n v="1674.5"/>
  </r>
  <r>
    <s v="ORD-02041"/>
    <s v="2024-02-08"/>
    <x v="23"/>
    <x v="0"/>
    <s v="CUST-0605"/>
    <s v="Kabir Das"/>
    <x v="1"/>
    <s v="Jharkhand"/>
    <s v="Dhanbad"/>
    <x v="0"/>
    <s v="Storage"/>
    <s v="Bookshelf"/>
    <n v="8"/>
    <n v="63032.75"/>
    <n v="0.1"/>
    <n v="8552.32"/>
  </r>
  <r>
    <s v="ORD-02042"/>
    <s v="2024-10-06"/>
    <x v="28"/>
    <x v="0"/>
    <s v="CUST-0113"/>
    <s v="Neha Das"/>
    <x v="1"/>
    <s v="Bihar"/>
    <s v="Bhagalpur"/>
    <x v="3"/>
    <s v="Mobile"/>
    <s v="Budget Phone"/>
    <n v="1"/>
    <n v="11906.05"/>
    <n v="0"/>
    <n v="1569.54"/>
  </r>
  <r>
    <s v="ORD-02043"/>
    <s v="2024-12-26"/>
    <x v="6"/>
    <x v="0"/>
    <s v="CUST-0352"/>
    <s v="Priya Yadav"/>
    <x v="3"/>
    <s v="Haryana"/>
    <s v="Panipat"/>
    <x v="3"/>
    <s v="Laptop"/>
    <s v="Laptop Air"/>
    <n v="1"/>
    <n v="40289.56"/>
    <n v="0.2"/>
    <n v="2132.9899999999998"/>
  </r>
  <r>
    <s v="ORD-02044"/>
    <s v="2024-04-09"/>
    <x v="16"/>
    <x v="0"/>
    <s v="CUST-0777"/>
    <s v="Aditya Verma"/>
    <x v="3"/>
    <s v="Haryana"/>
    <s v="Faridabad"/>
    <x v="2"/>
    <s v="Footwear"/>
    <s v="Sandals"/>
    <n v="4"/>
    <n v="4667.42"/>
    <n v="0.25"/>
    <n v="541.99"/>
  </r>
  <r>
    <s v="ORD-02045"/>
    <s v="2024-11-08"/>
    <x v="1"/>
    <x v="0"/>
    <s v="CUST-0171"/>
    <s v="Aditi Mehta"/>
    <x v="0"/>
    <s v="Karnataka"/>
    <s v="Mangaluru"/>
    <x v="3"/>
    <s v="Mobile"/>
    <s v="Smartphone A"/>
    <n v="4"/>
    <n v="56750.93"/>
    <n v="0.2"/>
    <n v="5466.34"/>
  </r>
  <r>
    <s v="ORD-02046"/>
    <s v="2025-04-01"/>
    <x v="30"/>
    <x v="1"/>
    <s v="CUST-0353"/>
    <s v="Ishita Jain"/>
    <x v="1"/>
    <s v="Jharkhand"/>
    <s v="Ranchi"/>
    <x v="2"/>
    <s v="Men"/>
    <s v="Men's Jacket"/>
    <n v="7"/>
    <n v="24039.96"/>
    <n v="0.25"/>
    <n v="3237.17"/>
  </r>
  <r>
    <s v="ORD-02047"/>
    <s v="2023-08-16"/>
    <x v="27"/>
    <x v="2"/>
    <s v="CUST-0775"/>
    <s v="Vivaan Sharma"/>
    <x v="3"/>
    <s v="Punjab"/>
    <s v="Amritsar"/>
    <x v="0"/>
    <s v="Storage"/>
    <s v="Bookshelf"/>
    <n v="6"/>
    <n v="50235.81"/>
    <n v="0.05"/>
    <n v="7096.9"/>
  </r>
  <r>
    <s v="ORD-02048"/>
    <s v="2025-06-02"/>
    <x v="3"/>
    <x v="1"/>
    <s v="CUST-0367"/>
    <s v="Priya Mehta"/>
    <x v="3"/>
    <s v="Delhi"/>
    <s v="Rohini"/>
    <x v="0"/>
    <s v="Table"/>
    <s v="Study Table"/>
    <n v="2"/>
    <n v="13723.51"/>
    <n v="0.1"/>
    <n v="1702.79"/>
  </r>
  <r>
    <s v="ORD-02049"/>
    <s v="2024-10-02"/>
    <x v="28"/>
    <x v="0"/>
    <s v="CUST-0254"/>
    <s v="Aditya Kumar"/>
    <x v="0"/>
    <s v="Kerala"/>
    <s v="Kozhikode"/>
    <x v="3"/>
    <s v="Laptop"/>
    <s v="Laptop Pro"/>
    <n v="8"/>
    <n v="522278.45"/>
    <n v="0"/>
    <n v="93175.83"/>
  </r>
  <r>
    <s v="ORD-02050"/>
    <s v="2025-06-24"/>
    <x v="3"/>
    <x v="1"/>
    <s v="CUST-0781"/>
    <s v="Ishita Sharma"/>
    <x v="1"/>
    <s v="Odisha"/>
    <s v="Bhubaneswar"/>
    <x v="0"/>
    <s v="Chair"/>
    <s v="Executive Chair"/>
    <n v="6"/>
    <n v="53868.39"/>
    <n v="0.25"/>
    <n v="3439.42"/>
  </r>
  <r>
    <s v="ORD-02051"/>
    <s v="2023-12-08"/>
    <x v="18"/>
    <x v="2"/>
    <s v="CUST-0402"/>
    <s v="Ananya Jain"/>
    <x v="2"/>
    <s v="Rajasthan"/>
    <s v="Jaipur"/>
    <x v="0"/>
    <s v="Table"/>
    <s v="Study Table"/>
    <n v="5"/>
    <n v="30659.06"/>
    <n v="0.15"/>
    <n v="2969.95"/>
  </r>
  <r>
    <s v="ORD-02052"/>
    <s v="2023-11-24"/>
    <x v="32"/>
    <x v="2"/>
    <s v="CUST-0613"/>
    <s v="Rahul Jain"/>
    <x v="3"/>
    <s v="Delhi"/>
    <s v="Dwarka"/>
    <x v="0"/>
    <s v="Chair"/>
    <s v="Executive Chair"/>
    <n v="7"/>
    <n v="79969.490000000005"/>
    <n v="0"/>
    <n v="19081.490000000002"/>
  </r>
  <r>
    <s v="ORD-02053"/>
    <s v="2024-11-19"/>
    <x v="1"/>
    <x v="0"/>
    <s v="CUST-0553"/>
    <s v="Riya Patel"/>
    <x v="3"/>
    <s v="Uttar Pradesh"/>
    <s v="Kanpur"/>
    <x v="1"/>
    <s v="Appliances"/>
    <s v="Air Fryer"/>
    <n v="6"/>
    <n v="49018.93"/>
    <n v="0"/>
    <n v="8347.35"/>
  </r>
  <r>
    <s v="ORD-02054"/>
    <s v="2023-10-20"/>
    <x v="24"/>
    <x v="2"/>
    <s v="CUST-0544"/>
    <s v="Aditi Das"/>
    <x v="0"/>
    <s v="Kerala"/>
    <s v="Thiruvananthapuram"/>
    <x v="0"/>
    <s v="Storage"/>
    <s v="Bookshelf"/>
    <n v="3"/>
    <n v="19673.509999999998"/>
    <n v="0.25"/>
    <n v="824.6"/>
  </r>
  <r>
    <s v="ORD-02055"/>
    <s v="2025-12-22"/>
    <x v="26"/>
    <x v="1"/>
    <s v="CUST-0249"/>
    <s v="Riya Kumar"/>
    <x v="3"/>
    <s v="Punjab"/>
    <s v="Jalandhar"/>
    <x v="2"/>
    <s v="Men"/>
    <s v="Men's Jacket"/>
    <n v="5"/>
    <n v="17374.060000000001"/>
    <n v="0.2"/>
    <n v="3875.95"/>
  </r>
  <r>
    <s v="ORD-02056"/>
    <s v="2025-03-31"/>
    <x v="21"/>
    <x v="1"/>
    <s v="CUST-0380"/>
    <s v="Neha Das"/>
    <x v="1"/>
    <s v="Bihar"/>
    <s v="Patna"/>
    <x v="0"/>
    <s v="Storage"/>
    <s v="Bookshelf"/>
    <n v="4"/>
    <n v="35086.74"/>
    <n v="0"/>
    <n v="6141.06"/>
  </r>
  <r>
    <s v="ORD-02057"/>
    <s v="2025-06-23"/>
    <x v="3"/>
    <x v="1"/>
    <s v="CUST-0199"/>
    <s v="Neha Mehta"/>
    <x v="2"/>
    <s v="Goa"/>
    <s v="Panaji"/>
    <x v="3"/>
    <s v="Mobile"/>
    <s v="Budget Phone"/>
    <n v="6"/>
    <n v="69018.820000000007"/>
    <n v="0.05"/>
    <n v="6550.73"/>
  </r>
  <r>
    <s v="ORD-02058"/>
    <s v="2023-06-24"/>
    <x v="33"/>
    <x v="2"/>
    <s v="CUST-0161"/>
    <s v="Aarav Jain"/>
    <x v="0"/>
    <s v="Telangana"/>
    <s v="Hyderabad"/>
    <x v="1"/>
    <s v="Decor"/>
    <s v="Table Lamp"/>
    <n v="4"/>
    <n v="7188.42"/>
    <n v="0.25"/>
    <n v="1509.04"/>
  </r>
  <r>
    <s v="ORD-02059"/>
    <s v="2025-09-17"/>
    <x v="2"/>
    <x v="1"/>
    <s v="CUST-0479"/>
    <s v="Ishita Singh"/>
    <x v="2"/>
    <s v="Maharashtra"/>
    <s v="Nagpur"/>
    <x v="3"/>
    <s v="Laptop"/>
    <s v="Laptop Pro"/>
    <n v="7"/>
    <n v="463341.06"/>
    <n v="0"/>
    <n v="86289.52"/>
  </r>
  <r>
    <s v="ORD-02060"/>
    <s v="2023-09-17"/>
    <x v="35"/>
    <x v="2"/>
    <s v="CUST-0055"/>
    <s v="Neha Kumar"/>
    <x v="2"/>
    <s v="Rajasthan"/>
    <s v="Jaipur"/>
    <x v="1"/>
    <s v="Appliances"/>
    <s v="Mixer Grinder"/>
    <n v="2"/>
    <n v="6700.97"/>
    <n v="0.25"/>
    <n v="300.8"/>
  </r>
  <r>
    <s v="ORD-02061"/>
    <s v="2025-10-28"/>
    <x v="31"/>
    <x v="1"/>
    <s v="CUST-0224"/>
    <s v="Sneha Das"/>
    <x v="2"/>
    <s v="Gujarat"/>
    <s v="Vadodara"/>
    <x v="0"/>
    <s v="Chair"/>
    <s v="Office Chair"/>
    <n v="4"/>
    <n v="23557.25"/>
    <n v="0.1"/>
    <n v="3907.35"/>
  </r>
  <r>
    <s v="ORD-02062"/>
    <s v="2025-08-01"/>
    <x v="22"/>
    <x v="1"/>
    <s v="CUST-0610"/>
    <s v="Nikita Yadav"/>
    <x v="2"/>
    <s v="Goa"/>
    <s v="Panaji"/>
    <x v="3"/>
    <s v="Laptop"/>
    <s v="Laptop Pro"/>
    <n v="8"/>
    <n v="444645.81"/>
    <n v="0.1"/>
    <n v="55708.17"/>
  </r>
  <r>
    <s v="ORD-02063"/>
    <s v="2023-06-15"/>
    <x v="33"/>
    <x v="2"/>
    <s v="CUST-0662"/>
    <s v="Aditi Das"/>
    <x v="1"/>
    <s v="Jharkhand"/>
    <s v="Jamshedpur"/>
    <x v="2"/>
    <s v="Women"/>
    <s v="Women's Top"/>
    <n v="1"/>
    <n v="1546.33"/>
    <n v="0"/>
    <n v="429.66"/>
  </r>
  <r>
    <s v="ORD-02064"/>
    <s v="2025-02-11"/>
    <x v="14"/>
    <x v="1"/>
    <s v="CUST-0516"/>
    <s v="Kabir Mehta"/>
    <x v="0"/>
    <s v="Kerala"/>
    <s v="Kozhikode"/>
    <x v="3"/>
    <s v="Mobile"/>
    <s v="Budget Phone"/>
    <n v="5"/>
    <n v="47261.86"/>
    <n v="0.2"/>
    <n v="3157.82"/>
  </r>
  <r>
    <s v="ORD-02065"/>
    <s v="2025-03-29"/>
    <x v="21"/>
    <x v="1"/>
    <s v="CUST-0418"/>
    <s v="Riya Gupta"/>
    <x v="2"/>
    <s v="Goa"/>
    <s v="Panaji"/>
    <x v="0"/>
    <s v="Storage"/>
    <s v="Bookshelf"/>
    <n v="5"/>
    <n v="45470.64"/>
    <n v="0"/>
    <n v="7702.99"/>
  </r>
  <r>
    <s v="ORD-02066"/>
    <s v="2025-07-29"/>
    <x v="8"/>
    <x v="1"/>
    <s v="CUST-0078"/>
    <s v="Aditi Patel"/>
    <x v="1"/>
    <s v="Bihar"/>
    <s v="Bhagalpur"/>
    <x v="3"/>
    <s v="Accessories"/>
    <s v="Smart Watch"/>
    <n v="3"/>
    <n v="15433.21"/>
    <n v="0"/>
    <n v="2695.53"/>
  </r>
  <r>
    <s v="ORD-02067"/>
    <s v="2024-05-13"/>
    <x v="0"/>
    <x v="0"/>
    <s v="CUST-0318"/>
    <s v="Priya Das"/>
    <x v="0"/>
    <s v="Kerala"/>
    <s v="Kochi"/>
    <x v="3"/>
    <s v="Mobile"/>
    <s v="Smartphone B"/>
    <n v="2"/>
    <n v="48722.84"/>
    <n v="0"/>
    <n v="7172.86"/>
  </r>
  <r>
    <s v="ORD-02068"/>
    <s v="2023-11-24"/>
    <x v="32"/>
    <x v="2"/>
    <s v="CUST-0758"/>
    <s v="Amit Verma"/>
    <x v="0"/>
    <s v="Karnataka"/>
    <s v="Bengaluru"/>
    <x v="0"/>
    <s v="Storage"/>
    <s v="Cabinet"/>
    <n v="3"/>
    <n v="32278.26"/>
    <n v="0.05"/>
    <n v="6261.85"/>
  </r>
  <r>
    <s v="ORD-02069"/>
    <s v="2024-02-08"/>
    <x v="23"/>
    <x v="0"/>
    <s v="CUST-0693"/>
    <s v="Aditi Yadav"/>
    <x v="3"/>
    <s v="Uttar Pradesh"/>
    <s v="Kanpur"/>
    <x v="3"/>
    <s v="Accessories"/>
    <s v="Smart Watch"/>
    <n v="7"/>
    <n v="34703.68"/>
    <n v="0"/>
    <n v="6643.11"/>
  </r>
  <r>
    <s v="ORD-02070"/>
    <s v="2023-06-26"/>
    <x v="33"/>
    <x v="2"/>
    <s v="CUST-0439"/>
    <s v="Kabir Verma"/>
    <x v="2"/>
    <s v="Gujarat"/>
    <s v="Vadodara"/>
    <x v="1"/>
    <s v="Decor"/>
    <s v="Wall Clock"/>
    <n v="8"/>
    <n v="9609.8700000000008"/>
    <n v="0.2"/>
    <n v="1914.41"/>
  </r>
  <r>
    <s v="ORD-02071"/>
    <s v="2025-09-14"/>
    <x v="2"/>
    <x v="1"/>
    <s v="CUST-0486"/>
    <s v="Pooja Verma"/>
    <x v="0"/>
    <s v="Karnataka"/>
    <s v="Bengaluru"/>
    <x v="3"/>
    <s v="Laptop"/>
    <s v="Laptop Pro"/>
    <n v="2"/>
    <n v="125954.55"/>
    <n v="0.05"/>
    <n v="18971.5"/>
  </r>
  <r>
    <s v="ORD-02072"/>
    <s v="2023-01-19"/>
    <x v="34"/>
    <x v="2"/>
    <s v="CUST-0622"/>
    <s v="Aarav Sharma"/>
    <x v="2"/>
    <s v="Maharashtra"/>
    <s v="Pune"/>
    <x v="0"/>
    <s v="Table"/>
    <s v="Coffee Table"/>
    <n v="6"/>
    <n v="27794.55"/>
    <n v="0.25"/>
    <n v="806.47"/>
  </r>
  <r>
    <s v="ORD-02073"/>
    <s v="2024-10-18"/>
    <x v="28"/>
    <x v="0"/>
    <s v="CUST-0083"/>
    <s v="Simran Verma"/>
    <x v="3"/>
    <s v="Haryana"/>
    <s v="Gurgaon"/>
    <x v="1"/>
    <s v="Appliances"/>
    <s v="Electric Kettle"/>
    <n v="6"/>
    <n v="11085.93"/>
    <n v="0"/>
    <n v="2254.5"/>
  </r>
  <r>
    <s v="ORD-02074"/>
    <s v="2024-06-26"/>
    <x v="10"/>
    <x v="0"/>
    <s v="CUST-0118"/>
    <s v="Amit Kumar"/>
    <x v="1"/>
    <s v="Bihar"/>
    <s v="Gaya"/>
    <x v="2"/>
    <s v="Women"/>
    <s v="Women's Jacket"/>
    <n v="8"/>
    <n v="40467.339999999997"/>
    <n v="0"/>
    <n v="10684.68"/>
  </r>
  <r>
    <s v="ORD-02075"/>
    <s v="2024-01-17"/>
    <x v="17"/>
    <x v="0"/>
    <s v="CUST-0514"/>
    <s v="Kavya Singh"/>
    <x v="2"/>
    <s v="Goa"/>
    <s v="Margao"/>
    <x v="3"/>
    <s v="Mobile"/>
    <s v="Smartphone B"/>
    <n v="8"/>
    <n v="162949.69"/>
    <n v="0.2"/>
    <n v="17245.63"/>
  </r>
  <r>
    <s v="ORD-02076"/>
    <s v="2025-10-21"/>
    <x v="31"/>
    <x v="1"/>
    <s v="CUST-0795"/>
    <s v="Kavya Das"/>
    <x v="2"/>
    <s v="Gujarat"/>
    <s v="Surat"/>
    <x v="0"/>
    <s v="Storage"/>
    <s v="Wardrobe"/>
    <n v="7"/>
    <n v="148370.87"/>
    <n v="0"/>
    <n v="25302.25"/>
  </r>
  <r>
    <s v="ORD-02077"/>
    <s v="2025-06-21"/>
    <x v="3"/>
    <x v="1"/>
    <s v="CUST-0766"/>
    <s v="Aditi Patel"/>
    <x v="0"/>
    <s v="Karnataka"/>
    <s v="Mysuru"/>
    <x v="2"/>
    <s v="Women"/>
    <s v="Women's Dress"/>
    <n v="8"/>
    <n v="21718.14"/>
    <n v="0"/>
    <n v="7420.72"/>
  </r>
  <r>
    <s v="ORD-02078"/>
    <s v="2024-08-09"/>
    <x v="15"/>
    <x v="0"/>
    <s v="CUST-0401"/>
    <s v="Aarav Yadav"/>
    <x v="3"/>
    <s v="Haryana"/>
    <s v="Panipat"/>
    <x v="0"/>
    <s v="Chair"/>
    <s v="Executive Chair"/>
    <n v="5"/>
    <n v="47427.75"/>
    <n v="0.2"/>
    <n v="7484.94"/>
  </r>
  <r>
    <s v="ORD-02079"/>
    <s v="2025-02-19"/>
    <x v="14"/>
    <x v="1"/>
    <s v="CUST-0427"/>
    <s v="Aditya Singh"/>
    <x v="0"/>
    <s v="Kerala"/>
    <s v="Thiruvananthapuram"/>
    <x v="0"/>
    <s v="Storage"/>
    <s v="Bookshelf"/>
    <n v="1"/>
    <n v="8935.9699999999993"/>
    <n v="0.05"/>
    <n v="1567.29"/>
  </r>
  <r>
    <s v="ORD-02080"/>
    <s v="2023-07-18"/>
    <x v="25"/>
    <x v="2"/>
    <s v="CUST-0755"/>
    <s v="Shreya Mehta"/>
    <x v="1"/>
    <s v="Jharkhand"/>
    <s v="Dhanbad"/>
    <x v="3"/>
    <s v="Laptop"/>
    <s v="Laptop Pro"/>
    <n v="5"/>
    <n v="268701.86"/>
    <n v="0.15"/>
    <n v="31406.1"/>
  </r>
  <r>
    <s v="ORD-02081"/>
    <s v="2025-05-13"/>
    <x v="9"/>
    <x v="1"/>
    <s v="CUST-0523"/>
    <s v="Nikita Gupta"/>
    <x v="0"/>
    <s v="Kerala"/>
    <s v="Thiruvananthapuram"/>
    <x v="1"/>
    <s v="Appliances"/>
    <s v="Air Fryer"/>
    <n v="7"/>
    <n v="52546.21"/>
    <n v="0.05"/>
    <n v="6572.57"/>
  </r>
  <r>
    <s v="ORD-02082"/>
    <s v="2025-09-16"/>
    <x v="2"/>
    <x v="1"/>
    <s v="CUST-0234"/>
    <s v="Sneha Verma"/>
    <x v="3"/>
    <s v="Haryana"/>
    <s v="Faridabad"/>
    <x v="0"/>
    <s v="Chair"/>
    <s v="Office Chair"/>
    <n v="5"/>
    <n v="26851.19"/>
    <n v="0.15"/>
    <n v="3537.55"/>
  </r>
  <r>
    <s v="ORD-02083"/>
    <s v="2025-04-02"/>
    <x v="30"/>
    <x v="1"/>
    <s v="CUST-0338"/>
    <s v="Rahul Verma"/>
    <x v="0"/>
    <s v="Karnataka"/>
    <s v="Mysuru"/>
    <x v="0"/>
    <s v="Storage"/>
    <s v="Bookshelf"/>
    <n v="2"/>
    <n v="14607.14"/>
    <n v="0.2"/>
    <n v="1216.92"/>
  </r>
  <r>
    <s v="ORD-02084"/>
    <s v="2024-04-01"/>
    <x v="16"/>
    <x v="0"/>
    <s v="CUST-0526"/>
    <s v="Sneha Mehta"/>
    <x v="1"/>
    <s v="West Bengal"/>
    <s v="Kolkata"/>
    <x v="2"/>
    <s v="Men"/>
    <s v="Men's Jeans"/>
    <n v="3"/>
    <n v="5382.34"/>
    <n v="0.15"/>
    <n v="1256.4000000000001"/>
  </r>
  <r>
    <s v="ORD-02085"/>
    <s v="2023-11-18"/>
    <x v="32"/>
    <x v="2"/>
    <s v="CUST-0668"/>
    <s v="Kavya Das"/>
    <x v="1"/>
    <s v="Odisha"/>
    <s v="Bhubaneswar"/>
    <x v="0"/>
    <s v="Chair"/>
    <s v="Office Chair"/>
    <n v="2"/>
    <n v="11929.93"/>
    <n v="0.1"/>
    <n v="1872.36"/>
  </r>
  <r>
    <s v="ORD-02086"/>
    <s v="2023-04-20"/>
    <x v="12"/>
    <x v="2"/>
    <s v="CUST-0460"/>
    <s v="Nikita Verma"/>
    <x v="2"/>
    <s v="Rajasthan"/>
    <s v="Jodhpur"/>
    <x v="1"/>
    <s v="Decor"/>
    <s v="Photo Frame"/>
    <n v="5"/>
    <n v="3022.97"/>
    <n v="0.25"/>
    <n v="608.51"/>
  </r>
  <r>
    <s v="ORD-02087"/>
    <s v="2023-04-27"/>
    <x v="12"/>
    <x v="2"/>
    <s v="CUST-0428"/>
    <s v="Aarav Das"/>
    <x v="1"/>
    <s v="Jharkhand"/>
    <s v="Jamshedpur"/>
    <x v="3"/>
    <s v="Laptop"/>
    <s v="Laptop Pro"/>
    <n v="2"/>
    <n v="124071.62"/>
    <n v="0.05"/>
    <n v="19117.22"/>
  </r>
  <r>
    <s v="ORD-02088"/>
    <s v="2024-12-29"/>
    <x v="6"/>
    <x v="0"/>
    <s v="CUST-0321"/>
    <s v="Ishita Sharma"/>
    <x v="3"/>
    <s v="Delhi"/>
    <s v="New Delhi"/>
    <x v="1"/>
    <s v="Appliances"/>
    <s v="Air Fryer"/>
    <n v="4"/>
    <n v="26370.02"/>
    <n v="0.2"/>
    <n v="1179.04"/>
  </r>
  <r>
    <s v="ORD-02089"/>
    <s v="2025-04-12"/>
    <x v="30"/>
    <x v="1"/>
    <s v="CUST-0772"/>
    <s v="Neha Mehta"/>
    <x v="0"/>
    <s v="Karnataka"/>
    <s v="Mysuru"/>
    <x v="0"/>
    <s v="Chair"/>
    <s v="Office Chair"/>
    <n v="8"/>
    <n v="51044.05"/>
    <n v="0.05"/>
    <n v="8525.91"/>
  </r>
  <r>
    <s v="ORD-02090"/>
    <s v="2025-04-28"/>
    <x v="30"/>
    <x v="1"/>
    <s v="CUST-0217"/>
    <s v="Kavya Mehta"/>
    <x v="3"/>
    <s v="Uttar Pradesh"/>
    <s v="Kanpur"/>
    <x v="2"/>
    <s v="Footwear"/>
    <s v="Casual Shoes"/>
    <n v="4"/>
    <n v="10497.17"/>
    <n v="0.1"/>
    <n v="1875.82"/>
  </r>
  <r>
    <s v="ORD-02091"/>
    <s v="2025-12-12"/>
    <x v="26"/>
    <x v="1"/>
    <s v="CUST-0437"/>
    <s v="Ishita Kumar"/>
    <x v="3"/>
    <s v="Uttar Pradesh"/>
    <s v="Kanpur"/>
    <x v="0"/>
    <s v="Storage"/>
    <s v="Bookshelf"/>
    <n v="2"/>
    <n v="13104.7"/>
    <n v="0.25"/>
    <n v="460.86"/>
  </r>
  <r>
    <s v="ORD-02092"/>
    <s v="2025-10-08"/>
    <x v="31"/>
    <x v="1"/>
    <s v="CUST-0248"/>
    <s v="Riya Jain"/>
    <x v="1"/>
    <s v="Jharkhand"/>
    <s v="Dhanbad"/>
    <x v="0"/>
    <s v="Chair"/>
    <s v="Study Chair"/>
    <n v="4"/>
    <n v="11007.85"/>
    <n v="0.25"/>
    <n v="1170.22"/>
  </r>
  <r>
    <s v="ORD-02093"/>
    <s v="2023-06-07"/>
    <x v="33"/>
    <x v="2"/>
    <s v="CUST-0303"/>
    <s v="Pooja Jain"/>
    <x v="2"/>
    <s v="Rajasthan"/>
    <s v="Udaipur"/>
    <x v="3"/>
    <s v="Mobile"/>
    <s v="Smartphone B"/>
    <n v="1"/>
    <n v="24940.55"/>
    <n v="0"/>
    <n v="3876.57"/>
  </r>
  <r>
    <s v="ORD-02094"/>
    <s v="2025-01-30"/>
    <x v="29"/>
    <x v="1"/>
    <s v="CUST-0619"/>
    <s v="Rahul Verma"/>
    <x v="1"/>
    <s v="Jharkhand"/>
    <s v="Ranchi"/>
    <x v="1"/>
    <s v="Appliances"/>
    <s v="Electric Kettle"/>
    <n v="2"/>
    <n v="3593.46"/>
    <n v="0"/>
    <n v="752.11"/>
  </r>
  <r>
    <s v="ORD-02095"/>
    <s v="2023-11-12"/>
    <x v="32"/>
    <x v="2"/>
    <s v="CUST-0069"/>
    <s v="Rohan Jain"/>
    <x v="0"/>
    <s v="Telangana"/>
    <s v="Warangal"/>
    <x v="3"/>
    <s v="Laptop"/>
    <s v="Laptop Air"/>
    <n v="2"/>
    <n v="78781.55"/>
    <n v="0.25"/>
    <n v="1027.5999999999999"/>
  </r>
  <r>
    <s v="ORD-02096"/>
    <s v="2024-06-04"/>
    <x v="10"/>
    <x v="0"/>
    <s v="CUST-0239"/>
    <s v="Kabir Kumar"/>
    <x v="2"/>
    <s v="Goa"/>
    <s v="Panaji"/>
    <x v="3"/>
    <s v="Accessories"/>
    <s v="Wireless Earbuds"/>
    <n v="4"/>
    <n v="9279.99"/>
    <n v="0.1"/>
    <n v="1779.31"/>
  </r>
  <r>
    <s v="ORD-02097"/>
    <s v="2024-06-18"/>
    <x v="10"/>
    <x v="0"/>
    <s v="CUST-0054"/>
    <s v="Simran Das"/>
    <x v="1"/>
    <s v="Bihar"/>
    <s v="Patna"/>
    <x v="0"/>
    <s v="Storage"/>
    <s v="Cabinet"/>
    <n v="5"/>
    <n v="50858.87"/>
    <n v="0.05"/>
    <n v="8696.19"/>
  </r>
  <r>
    <s v="ORD-02098"/>
    <s v="2024-05-11"/>
    <x v="0"/>
    <x v="0"/>
    <s v="CUST-0713"/>
    <s v="Priya Jain"/>
    <x v="3"/>
    <s v="Uttar Pradesh"/>
    <s v="Kanpur"/>
    <x v="1"/>
    <s v="Decor"/>
    <s v="Photo Frame"/>
    <n v="6"/>
    <n v="3764.86"/>
    <n v="0.25"/>
    <n v="1083.5899999999999"/>
  </r>
  <r>
    <s v="ORD-02099"/>
    <s v="2024-09-18"/>
    <x v="13"/>
    <x v="0"/>
    <s v="CUST-0193"/>
    <s v="Ishita Singh"/>
    <x v="1"/>
    <s v="Odisha"/>
    <s v="Bhubaneswar"/>
    <x v="2"/>
    <s v="Footwear"/>
    <s v="Running Shoes"/>
    <n v="3"/>
    <n v="8070.39"/>
    <n v="0.2"/>
    <n v="1373.92"/>
  </r>
  <r>
    <s v="ORD-02100"/>
    <s v="2024-11-04"/>
    <x v="1"/>
    <x v="0"/>
    <s v="CUST-0490"/>
    <s v="Ananya Mehta"/>
    <x v="3"/>
    <s v="Uttar Pradesh"/>
    <s v="Lucknow"/>
    <x v="3"/>
    <s v="Mobile"/>
    <s v="Smartphone A"/>
    <n v="4"/>
    <n v="61019.27"/>
    <n v="0.15"/>
    <n v="2807.1"/>
  </r>
  <r>
    <s v="ORD-02101"/>
    <s v="2023-10-06"/>
    <x v="24"/>
    <x v="2"/>
    <s v="CUST-0662"/>
    <s v="Aditi Das"/>
    <x v="3"/>
    <s v="Uttar Pradesh"/>
    <s v="Kanpur"/>
    <x v="0"/>
    <s v="Storage"/>
    <s v="Wardrobe"/>
    <n v="1"/>
    <n v="18338.990000000002"/>
    <n v="0.2"/>
    <n v="1616.1"/>
  </r>
  <r>
    <s v="ORD-02102"/>
    <s v="2023-12-16"/>
    <x v="18"/>
    <x v="2"/>
    <s v="CUST-0015"/>
    <s v="Rohan Das"/>
    <x v="1"/>
    <s v="West Bengal"/>
    <s v="Durgapur"/>
    <x v="0"/>
    <s v="Chair"/>
    <s v="Study Chair"/>
    <n v="4"/>
    <n v="14326.93"/>
    <n v="0"/>
    <n v="2480.1"/>
  </r>
  <r>
    <s v="ORD-02103"/>
    <s v="2023-07-12"/>
    <x v="25"/>
    <x v="2"/>
    <s v="CUST-0287"/>
    <s v="Amit Das"/>
    <x v="3"/>
    <s v="Punjab"/>
    <s v="Amritsar"/>
    <x v="2"/>
    <s v="Men"/>
    <s v="Men's Jeans"/>
    <n v="5"/>
    <n v="11186.34"/>
    <n v="0"/>
    <n v="3334.31"/>
  </r>
  <r>
    <s v="ORD-02104"/>
    <s v="2024-05-16"/>
    <x v="0"/>
    <x v="0"/>
    <s v="CUST-0528"/>
    <s v="Nikita Mehta"/>
    <x v="1"/>
    <s v="West Bengal"/>
    <s v="Durgapur"/>
    <x v="2"/>
    <s v="Women"/>
    <s v="Women's Top"/>
    <n v="6"/>
    <n v="7484"/>
    <n v="0.2"/>
    <n v="1877.75"/>
  </r>
  <r>
    <s v="ORD-02105"/>
    <s v="2025-05-22"/>
    <x v="9"/>
    <x v="1"/>
    <s v="CUST-0635"/>
    <s v="Aarav Patel"/>
    <x v="3"/>
    <s v="Punjab"/>
    <s v="Amritsar"/>
    <x v="2"/>
    <s v="Men"/>
    <s v="Men's Jacket"/>
    <n v="5"/>
    <n v="22070.09"/>
    <n v="0"/>
    <n v="6329.17"/>
  </r>
  <r>
    <s v="ORD-02106"/>
    <s v="2023-05-14"/>
    <x v="20"/>
    <x v="2"/>
    <s v="CUST-0639"/>
    <s v="Vivaan Singh"/>
    <x v="0"/>
    <s v="Kerala"/>
    <s v="Kochi"/>
    <x v="2"/>
    <s v="Women"/>
    <s v="Women's Jacket"/>
    <n v="3"/>
    <n v="14732.75"/>
    <n v="0.05"/>
    <n v="3631.08"/>
  </r>
  <r>
    <s v="ORD-02107"/>
    <s v="2023-04-25"/>
    <x v="12"/>
    <x v="2"/>
    <s v="CUST-0592"/>
    <s v="Simran Das"/>
    <x v="0"/>
    <s v="Kerala"/>
    <s v="Kochi"/>
    <x v="3"/>
    <s v="Mobile"/>
    <s v="Budget Phone"/>
    <n v="4"/>
    <n v="45067.99"/>
    <n v="0.05"/>
    <n v="4015.68"/>
  </r>
  <r>
    <s v="ORD-02108"/>
    <s v="2023-12-26"/>
    <x v="18"/>
    <x v="2"/>
    <s v="CUST-0178"/>
    <s v="Aditi Kumar"/>
    <x v="3"/>
    <s v="Haryana"/>
    <s v="Gurgaon"/>
    <x v="1"/>
    <s v="Cookware"/>
    <s v="Pressure Cooker"/>
    <n v="7"/>
    <n v="22233.200000000001"/>
    <n v="0.1"/>
    <n v="2792.16"/>
  </r>
  <r>
    <s v="ORD-02109"/>
    <s v="2023-12-10"/>
    <x v="18"/>
    <x v="2"/>
    <s v="CUST-0773"/>
    <s v="Aditya Gupta"/>
    <x v="1"/>
    <s v="Jharkhand"/>
    <s v="Jamshedpur"/>
    <x v="1"/>
    <s v="Appliances"/>
    <s v="Electric Kettle"/>
    <n v="5"/>
    <n v="9301.2900000000009"/>
    <n v="0"/>
    <n v="1875.8"/>
  </r>
  <r>
    <s v="ORD-02110"/>
    <s v="2024-01-28"/>
    <x v="17"/>
    <x v="0"/>
    <s v="CUST-0763"/>
    <s v="Nikita Jain"/>
    <x v="3"/>
    <s v="Haryana"/>
    <s v="Faridabad"/>
    <x v="0"/>
    <s v="Table"/>
    <s v="Coffee Table"/>
    <n v="3"/>
    <n v="16248.76"/>
    <n v="0.05"/>
    <n v="2265.1"/>
  </r>
  <r>
    <s v="ORD-02111"/>
    <s v="2024-01-20"/>
    <x v="17"/>
    <x v="0"/>
    <s v="CUST-0756"/>
    <s v="Rahul Patel"/>
    <x v="1"/>
    <s v="Odisha"/>
    <s v="Bhubaneswar"/>
    <x v="0"/>
    <s v="Table"/>
    <s v="Coffee Table"/>
    <n v="4"/>
    <n v="23417.65"/>
    <n v="0"/>
    <n v="3664.53"/>
  </r>
  <r>
    <s v="ORD-02112"/>
    <s v="2025-12-14"/>
    <x v="26"/>
    <x v="1"/>
    <s v="CUST-0256"/>
    <s v="Rahul Singh"/>
    <x v="2"/>
    <s v="Goa"/>
    <s v="Mapusa"/>
    <x v="2"/>
    <s v="Footwear"/>
    <s v="Running Shoes"/>
    <n v="7"/>
    <n v="18941.64"/>
    <n v="0.25"/>
    <n v="1883.03"/>
  </r>
  <r>
    <s v="ORD-02113"/>
    <s v="2023-12-28"/>
    <x v="18"/>
    <x v="2"/>
    <s v="CUST-0356"/>
    <s v="Sneha Kumar"/>
    <x v="2"/>
    <s v="Gujarat"/>
    <s v="Vadodara"/>
    <x v="2"/>
    <s v="Women"/>
    <s v="Women's Dress"/>
    <n v="8"/>
    <n v="20650.54"/>
    <n v="0.05"/>
    <n v="5809.39"/>
  </r>
  <r>
    <s v="ORD-02114"/>
    <s v="2023-12-01"/>
    <x v="18"/>
    <x v="2"/>
    <s v="CUST-0335"/>
    <s v="Simran Sharma"/>
    <x v="1"/>
    <s v="Bihar"/>
    <s v="Gaya"/>
    <x v="3"/>
    <s v="Mobile"/>
    <s v="Budget Phone"/>
    <n v="7"/>
    <n v="65547.14"/>
    <n v="0.25"/>
    <n v="-1926.84"/>
  </r>
  <r>
    <s v="ORD-02115"/>
    <s v="2024-03-05"/>
    <x v="19"/>
    <x v="0"/>
    <s v="CUST-0039"/>
    <s v="Rohan Jain"/>
    <x v="1"/>
    <s v="West Bengal"/>
    <s v="Siliguri"/>
    <x v="1"/>
    <s v="Cookware"/>
    <s v="Cookware Set"/>
    <n v="5"/>
    <n v="25986.42"/>
    <n v="0.1"/>
    <n v="4716.41"/>
  </r>
  <r>
    <s v="ORD-02116"/>
    <s v="2024-11-27"/>
    <x v="1"/>
    <x v="0"/>
    <s v="CUST-0529"/>
    <s v="Vivaan Yadav"/>
    <x v="1"/>
    <s v="Jharkhand"/>
    <s v="Dhanbad"/>
    <x v="1"/>
    <s v="Appliances"/>
    <s v="Air Fryer"/>
    <n v="5"/>
    <n v="32735.119999999999"/>
    <n v="0.2"/>
    <n v="1975.42"/>
  </r>
  <r>
    <s v="ORD-02117"/>
    <s v="2025-06-07"/>
    <x v="3"/>
    <x v="1"/>
    <s v="CUST-0023"/>
    <s v="Riya Mehta"/>
    <x v="2"/>
    <s v="Goa"/>
    <s v="Mapusa"/>
    <x v="2"/>
    <s v="Women"/>
    <s v="Women's Dress"/>
    <n v="7"/>
    <n v="15062.98"/>
    <n v="0.2"/>
    <n v="3774.73"/>
  </r>
  <r>
    <s v="ORD-02118"/>
    <s v="2025-06-06"/>
    <x v="3"/>
    <x v="1"/>
    <s v="CUST-0734"/>
    <s v="Ishita Patel"/>
    <x v="3"/>
    <s v="Delhi"/>
    <s v="Dwarka"/>
    <x v="1"/>
    <s v="Appliances"/>
    <s v="Mixer Grinder"/>
    <n v="1"/>
    <n v="3278.78"/>
    <n v="0.25"/>
    <n v="226.23"/>
  </r>
  <r>
    <s v="ORD-02119"/>
    <s v="2025-07-06"/>
    <x v="8"/>
    <x v="1"/>
    <s v="CUST-0746"/>
    <s v="Aditya Das"/>
    <x v="3"/>
    <s v="Punjab"/>
    <s v="Amritsar"/>
    <x v="1"/>
    <s v="Cookware"/>
    <s v="Non-Stick Pan"/>
    <n v="7"/>
    <n v="12105.38"/>
    <n v="0.2"/>
    <n v="1305.1500000000001"/>
  </r>
  <r>
    <s v="ORD-02120"/>
    <s v="2025-10-31"/>
    <x v="31"/>
    <x v="1"/>
    <s v="CUST-0291"/>
    <s v="Ishita Jain"/>
    <x v="2"/>
    <s v="Maharashtra"/>
    <s v="Nagpur"/>
    <x v="3"/>
    <s v="Laptop"/>
    <s v="Laptop Air"/>
    <n v="5"/>
    <n v="248555.49"/>
    <n v="0.05"/>
    <n v="28628.34"/>
  </r>
  <r>
    <s v="ORD-02121"/>
    <s v="2024-02-29"/>
    <x v="23"/>
    <x v="0"/>
    <s v="CUST-0419"/>
    <s v="Simran Das"/>
    <x v="1"/>
    <s v="Odisha"/>
    <s v="Rourkela"/>
    <x v="2"/>
    <s v="Men"/>
    <s v="Men's Jeans"/>
    <n v="6"/>
    <n v="10305.24"/>
    <n v="0.25"/>
    <n v="2100.13"/>
  </r>
  <r>
    <s v="ORD-02122"/>
    <s v="2024-04-14"/>
    <x v="16"/>
    <x v="0"/>
    <s v="CUST-0720"/>
    <s v="Ananya Yadav"/>
    <x v="2"/>
    <s v="Rajasthan"/>
    <s v="Udaipur"/>
    <x v="3"/>
    <s v="Mobile"/>
    <s v="Budget Phone"/>
    <n v="5"/>
    <n v="61772.43"/>
    <n v="0"/>
    <n v="7370.63"/>
  </r>
  <r>
    <s v="ORD-02123"/>
    <s v="2023-12-10"/>
    <x v="18"/>
    <x v="2"/>
    <s v="CUST-0332"/>
    <s v="Aditi Yadav"/>
    <x v="1"/>
    <s v="Odisha"/>
    <s v="Bhubaneswar"/>
    <x v="2"/>
    <s v="Men"/>
    <s v="Men's T-Shirt"/>
    <n v="6"/>
    <n v="7545.84"/>
    <n v="0"/>
    <n v="2504.09"/>
  </r>
  <r>
    <s v="ORD-02124"/>
    <s v="2025-10-01"/>
    <x v="31"/>
    <x v="1"/>
    <s v="CUST-0251"/>
    <s v="Rohan Verma"/>
    <x v="2"/>
    <s v="Gujarat"/>
    <s v="Surat"/>
    <x v="2"/>
    <s v="Footwear"/>
    <s v="Running Shoes"/>
    <n v="7"/>
    <n v="18845.169999999998"/>
    <n v="0.25"/>
    <n v="2449.88"/>
  </r>
  <r>
    <s v="ORD-02125"/>
    <s v="2025-04-13"/>
    <x v="30"/>
    <x v="1"/>
    <s v="CUST-0783"/>
    <s v="Rahul Patel"/>
    <x v="3"/>
    <s v="Uttar Pradesh"/>
    <s v="Noida"/>
    <x v="2"/>
    <s v="Footwear"/>
    <s v="Casual Shoes"/>
    <n v="4"/>
    <n v="11446.5"/>
    <n v="0"/>
    <n v="2895.39"/>
  </r>
  <r>
    <s v="ORD-02126"/>
    <s v="2023-10-17"/>
    <x v="24"/>
    <x v="2"/>
    <s v="CUST-0378"/>
    <s v="Neha Jain"/>
    <x v="2"/>
    <s v="Goa"/>
    <s v="Mapusa"/>
    <x v="2"/>
    <s v="Men"/>
    <s v="Men's Jacket"/>
    <n v="4"/>
    <n v="18466.37"/>
    <n v="0"/>
    <n v="5174.43"/>
  </r>
  <r>
    <s v="ORD-02127"/>
    <s v="2023-10-29"/>
    <x v="24"/>
    <x v="2"/>
    <s v="CUST-0766"/>
    <s v="Aditi Patel"/>
    <x v="2"/>
    <s v="Goa"/>
    <s v="Margao"/>
    <x v="1"/>
    <s v="Cookware"/>
    <s v="Cookware Set"/>
    <n v="4"/>
    <n v="21227.5"/>
    <n v="0.1"/>
    <n v="4834.78"/>
  </r>
  <r>
    <s v="ORD-02128"/>
    <s v="2025-05-15"/>
    <x v="9"/>
    <x v="1"/>
    <s v="CUST-0736"/>
    <s v="Vivaan Das"/>
    <x v="0"/>
    <s v="Telangana"/>
    <s v="Warangal"/>
    <x v="2"/>
    <s v="Men"/>
    <s v="Men's Jacket"/>
    <n v="5"/>
    <n v="20267.560000000001"/>
    <n v="0.1"/>
    <n v="4915.2"/>
  </r>
  <r>
    <s v="ORD-02129"/>
    <s v="2024-05-15"/>
    <x v="0"/>
    <x v="0"/>
    <s v="CUST-0732"/>
    <s v="Kavya Mehta"/>
    <x v="0"/>
    <s v="Karnataka"/>
    <s v="Mangaluru"/>
    <x v="3"/>
    <s v="Accessories"/>
    <s v="Wireless Earbuds"/>
    <n v="4"/>
    <n v="9870.7800000000007"/>
    <n v="0"/>
    <n v="1992.97"/>
  </r>
  <r>
    <s v="ORD-02130"/>
    <s v="2023-04-08"/>
    <x v="12"/>
    <x v="2"/>
    <s v="CUST-0140"/>
    <s v="Vivaan Patel"/>
    <x v="2"/>
    <s v="Gujarat"/>
    <s v="Ahmedabad"/>
    <x v="1"/>
    <s v="Cookware"/>
    <s v="Non-Stick Pan"/>
    <n v="6"/>
    <n v="11834.32"/>
    <n v="0.1"/>
    <n v="2178.85"/>
  </r>
  <r>
    <s v="ORD-02131"/>
    <s v="2025-03-05"/>
    <x v="21"/>
    <x v="1"/>
    <s v="CUST-0384"/>
    <s v="Priya Kumar"/>
    <x v="0"/>
    <s v="Kerala"/>
    <s v="Thiruvananthapuram"/>
    <x v="2"/>
    <s v="Footwear"/>
    <s v="Running Shoes"/>
    <n v="8"/>
    <n v="20991.39"/>
    <n v="0.25"/>
    <n v="2504.71"/>
  </r>
  <r>
    <s v="ORD-02132"/>
    <s v="2024-07-12"/>
    <x v="4"/>
    <x v="0"/>
    <s v="CUST-0029"/>
    <s v="Vivaan Kumar"/>
    <x v="1"/>
    <s v="Jharkhand"/>
    <s v="Ranchi"/>
    <x v="2"/>
    <s v="Men"/>
    <s v="Men's Jacket"/>
    <n v="6"/>
    <n v="19622.77"/>
    <n v="0.25"/>
    <n v="2957.07"/>
  </r>
  <r>
    <s v="ORD-02133"/>
    <s v="2024-05-06"/>
    <x v="0"/>
    <x v="0"/>
    <s v="CUST-0492"/>
    <s v="Nikita Jain"/>
    <x v="2"/>
    <s v="Goa"/>
    <s v="Margao"/>
    <x v="1"/>
    <s v="Decor"/>
    <s v="Table Lamp"/>
    <n v="5"/>
    <n v="12206.42"/>
    <n v="0"/>
    <n v="3597.82"/>
  </r>
  <r>
    <s v="ORD-02134"/>
    <s v="2025-05-12"/>
    <x v="9"/>
    <x v="1"/>
    <s v="CUST-0785"/>
    <s v="Shreya Singh"/>
    <x v="2"/>
    <s v="Rajasthan"/>
    <s v="Jaipur"/>
    <x v="2"/>
    <s v="Footwear"/>
    <s v="Casual Shoes"/>
    <n v="6"/>
    <n v="16460.72"/>
    <n v="0"/>
    <n v="4151.5600000000004"/>
  </r>
  <r>
    <s v="ORD-02135"/>
    <s v="2024-03-01"/>
    <x v="19"/>
    <x v="0"/>
    <s v="CUST-0382"/>
    <s v="Neha Jain"/>
    <x v="0"/>
    <s v="Karnataka"/>
    <s v="Mangaluru"/>
    <x v="3"/>
    <s v="Mobile"/>
    <s v="Budget Phone"/>
    <n v="1"/>
    <n v="10558.13"/>
    <n v="0.15"/>
    <n v="427.13"/>
  </r>
  <r>
    <s v="ORD-02136"/>
    <s v="2025-03-26"/>
    <x v="21"/>
    <x v="1"/>
    <s v="CUST-0673"/>
    <s v="Aditya Verma"/>
    <x v="1"/>
    <s v="Jharkhand"/>
    <s v="Jamshedpur"/>
    <x v="2"/>
    <s v="Footwear"/>
    <s v="Casual Shoes"/>
    <n v="6"/>
    <n v="16842.560000000001"/>
    <n v="0"/>
    <n v="3907.63"/>
  </r>
  <r>
    <s v="ORD-02137"/>
    <s v="2025-05-15"/>
    <x v="9"/>
    <x v="1"/>
    <s v="CUST-0688"/>
    <s v="Arjun Patel"/>
    <x v="1"/>
    <s v="Jharkhand"/>
    <s v="Ranchi"/>
    <x v="0"/>
    <s v="Chair"/>
    <s v="Executive Chair"/>
    <n v="3"/>
    <n v="32172.67"/>
    <n v="0.1"/>
    <n v="6461.41"/>
  </r>
  <r>
    <s v="ORD-02138"/>
    <s v="2023-01-28"/>
    <x v="34"/>
    <x v="2"/>
    <s v="CUST-0772"/>
    <s v="Neha Mehta"/>
    <x v="3"/>
    <s v="Punjab"/>
    <s v="Amritsar"/>
    <x v="3"/>
    <s v="Accessories"/>
    <s v="Smart Watch"/>
    <n v="2"/>
    <n v="9559.93"/>
    <n v="0"/>
    <n v="1746.52"/>
  </r>
  <r>
    <s v="ORD-02139"/>
    <s v="2025-01-10"/>
    <x v="29"/>
    <x v="1"/>
    <s v="CUST-0767"/>
    <s v="Sneha Singh"/>
    <x v="2"/>
    <s v="Maharashtra"/>
    <s v="Mumbai"/>
    <x v="1"/>
    <s v="Cookware"/>
    <s v="Cookware Set"/>
    <n v="2"/>
    <n v="9793.84"/>
    <n v="0.15"/>
    <n v="1462.88"/>
  </r>
  <r>
    <s v="ORD-02140"/>
    <s v="2025-07-06"/>
    <x v="8"/>
    <x v="1"/>
    <s v="CUST-0783"/>
    <s v="Rahul Patel"/>
    <x v="1"/>
    <s v="Odisha"/>
    <s v="Cuttack"/>
    <x v="3"/>
    <s v="Laptop"/>
    <s v="Gaming Laptop"/>
    <n v="5"/>
    <n v="380536.91"/>
    <n v="0.1"/>
    <n v="25957.7"/>
  </r>
  <r>
    <s v="ORD-02141"/>
    <s v="2025-04-16"/>
    <x v="30"/>
    <x v="1"/>
    <s v="CUST-0561"/>
    <s v="Simran Gupta"/>
    <x v="2"/>
    <s v="Maharashtra"/>
    <s v="Pune"/>
    <x v="1"/>
    <s v="Decor"/>
    <s v="Photo Frame"/>
    <n v="7"/>
    <n v="5126.29"/>
    <n v="0.1"/>
    <n v="1589.51"/>
  </r>
  <r>
    <s v="ORD-02142"/>
    <s v="2023-10-29"/>
    <x v="24"/>
    <x v="2"/>
    <s v="CUST-0070"/>
    <s v="Aarav Gupta"/>
    <x v="3"/>
    <s v="Punjab"/>
    <s v="Jalandhar"/>
    <x v="0"/>
    <s v="Table"/>
    <s v="Office Desk"/>
    <n v="6"/>
    <n v="77159.179999999993"/>
    <n v="0.15"/>
    <n v="13607.84"/>
  </r>
  <r>
    <s v="ORD-02143"/>
    <s v="2024-07-19"/>
    <x v="4"/>
    <x v="0"/>
    <s v="CUST-0018"/>
    <s v="Sneha Verma"/>
    <x v="0"/>
    <s v="Tamil Nadu"/>
    <s v="Madurai"/>
    <x v="0"/>
    <s v="Chair"/>
    <s v="Executive Chair"/>
    <n v="3"/>
    <n v="31225.38"/>
    <n v="0.15"/>
    <n v="5158.03"/>
  </r>
  <r>
    <s v="ORD-02144"/>
    <s v="2024-10-08"/>
    <x v="28"/>
    <x v="0"/>
    <s v="CUST-0069"/>
    <s v="Rohan Jain"/>
    <x v="1"/>
    <s v="Odisha"/>
    <s v="Rourkela"/>
    <x v="0"/>
    <s v="Storage"/>
    <s v="Cabinet"/>
    <n v="7"/>
    <n v="80192.62"/>
    <n v="0"/>
    <n v="14610.44"/>
  </r>
  <r>
    <s v="ORD-02145"/>
    <s v="2024-03-18"/>
    <x v="19"/>
    <x v="0"/>
    <s v="CUST-0093"/>
    <s v="Neha Jain"/>
    <x v="3"/>
    <s v="Uttar Pradesh"/>
    <s v="Lucknow"/>
    <x v="3"/>
    <s v="Laptop"/>
    <s v="Laptop Air"/>
    <n v="5"/>
    <n v="242602.19"/>
    <n v="0.1"/>
    <n v="28769.25"/>
  </r>
  <r>
    <s v="ORD-02146"/>
    <s v="2024-06-02"/>
    <x v="10"/>
    <x v="0"/>
    <s v="CUST-0289"/>
    <s v="Aditya Das"/>
    <x v="2"/>
    <s v="Rajasthan"/>
    <s v="Jaipur"/>
    <x v="2"/>
    <s v="Women"/>
    <s v="Women's Top"/>
    <n v="5"/>
    <n v="5415.86"/>
    <n v="0.25"/>
    <n v="1209.5"/>
  </r>
  <r>
    <s v="ORD-02147"/>
    <s v="2023-07-31"/>
    <x v="25"/>
    <x v="2"/>
    <s v="CUST-0699"/>
    <s v="Aarav Singh"/>
    <x v="3"/>
    <s v="Haryana"/>
    <s v="Panipat"/>
    <x v="0"/>
    <s v="Storage"/>
    <s v="Wardrobe"/>
    <n v="4"/>
    <n v="65058.5"/>
    <n v="0.25"/>
    <n v="6292.22"/>
  </r>
  <r>
    <s v="ORD-02148"/>
    <s v="2025-04-12"/>
    <x v="30"/>
    <x v="1"/>
    <s v="CUST-0691"/>
    <s v="Simran Kumar"/>
    <x v="2"/>
    <s v="Rajasthan"/>
    <s v="Udaipur"/>
    <x v="1"/>
    <s v="Cookware"/>
    <s v="Cookware Set"/>
    <n v="4"/>
    <n v="25126.5"/>
    <n v="0"/>
    <n v="5519.41"/>
  </r>
  <r>
    <s v="ORD-02149"/>
    <s v="2024-01-20"/>
    <x v="17"/>
    <x v="0"/>
    <s v="CUST-0637"/>
    <s v="Sneha Sharma"/>
    <x v="3"/>
    <s v="Haryana"/>
    <s v="Faridabad"/>
    <x v="2"/>
    <s v="Men"/>
    <s v="Men's Jeans"/>
    <n v="7"/>
    <n v="11340.11"/>
    <n v="0.25"/>
    <n v="1936"/>
  </r>
  <r>
    <s v="ORD-02150"/>
    <s v="2025-12-15"/>
    <x v="26"/>
    <x v="1"/>
    <s v="CUST-0592"/>
    <s v="Simran Das"/>
    <x v="1"/>
    <s v="Jharkhand"/>
    <s v="Dhanbad"/>
    <x v="3"/>
    <s v="Laptop"/>
    <s v="Gaming Laptop"/>
    <n v="6"/>
    <n v="502757.14"/>
    <n v="0.05"/>
    <n v="46455.95"/>
  </r>
  <r>
    <s v="ORD-02151"/>
    <s v="2025-12-06"/>
    <x v="26"/>
    <x v="1"/>
    <s v="CUST-0551"/>
    <s v="Ananya Mehta"/>
    <x v="1"/>
    <s v="West Bengal"/>
    <s v="Kolkata"/>
    <x v="1"/>
    <s v="Cookware"/>
    <s v="Non-Stick Pan"/>
    <n v="2"/>
    <n v="3944.44"/>
    <n v="0.1"/>
    <n v="607.73"/>
  </r>
  <r>
    <s v="ORD-02152"/>
    <s v="2024-02-25"/>
    <x v="23"/>
    <x v="0"/>
    <s v="CUST-0265"/>
    <s v="Arjun Das"/>
    <x v="3"/>
    <s v="Haryana"/>
    <s v="Faridabad"/>
    <x v="3"/>
    <s v="Accessories"/>
    <s v="Smart Watch"/>
    <n v="1"/>
    <n v="3822.19"/>
    <n v="0.2"/>
    <n v="478.27"/>
  </r>
  <r>
    <s v="ORD-02153"/>
    <s v="2025-02-27"/>
    <x v="14"/>
    <x v="1"/>
    <s v="CUST-0248"/>
    <s v="Riya Jain"/>
    <x v="0"/>
    <s v="Telangana"/>
    <s v="Hyderabad"/>
    <x v="0"/>
    <s v="Table"/>
    <s v="Study Table"/>
    <n v="2"/>
    <n v="12129.92"/>
    <n v="0.2"/>
    <n v="1329.34"/>
  </r>
  <r>
    <s v="ORD-02154"/>
    <s v="2023-04-17"/>
    <x v="12"/>
    <x v="2"/>
    <s v="CUST-0091"/>
    <s v="Ishita Kumar"/>
    <x v="3"/>
    <s v="Haryana"/>
    <s v="Gurgaon"/>
    <x v="2"/>
    <s v="Men"/>
    <s v="Men's Jeans"/>
    <n v="4"/>
    <n v="8017.81"/>
    <n v="0.05"/>
    <n v="2561.19"/>
  </r>
  <r>
    <s v="ORD-02155"/>
    <s v="2024-02-07"/>
    <x v="23"/>
    <x v="0"/>
    <s v="CUST-0315"/>
    <s v="Sneha Kumar"/>
    <x v="0"/>
    <s v="Karnataka"/>
    <s v="Mysuru"/>
    <x v="2"/>
    <s v="Women"/>
    <s v="Women's Dress"/>
    <n v="1"/>
    <n v="2749.8"/>
    <n v="0"/>
    <n v="852.45"/>
  </r>
  <r>
    <s v="ORD-02156"/>
    <s v="2024-08-30"/>
    <x v="15"/>
    <x v="0"/>
    <s v="CUST-0629"/>
    <s v="Kabir Yadav"/>
    <x v="3"/>
    <s v="Uttar Pradesh"/>
    <s v="Lucknow"/>
    <x v="3"/>
    <s v="Accessories"/>
    <s v="Smart Watch"/>
    <n v="2"/>
    <n v="10116.64"/>
    <n v="0"/>
    <n v="1886.51"/>
  </r>
  <r>
    <s v="ORD-02157"/>
    <s v="2024-09-12"/>
    <x v="13"/>
    <x v="0"/>
    <s v="CUST-0311"/>
    <s v="Aditya Das"/>
    <x v="1"/>
    <s v="Bihar"/>
    <s v="Gaya"/>
    <x v="1"/>
    <s v="Decor"/>
    <s v="Photo Frame"/>
    <n v="7"/>
    <n v="5739.61"/>
    <n v="0"/>
    <n v="2204.91"/>
  </r>
  <r>
    <s v="ORD-02158"/>
    <s v="2023-09-03"/>
    <x v="35"/>
    <x v="2"/>
    <s v="CUST-0633"/>
    <s v="Rohan Verma"/>
    <x v="0"/>
    <s v="Karnataka"/>
    <s v="Bengaluru"/>
    <x v="1"/>
    <s v="Decor"/>
    <s v="Photo Frame"/>
    <n v="5"/>
    <n v="3668.03"/>
    <n v="0.05"/>
    <n v="1251.9100000000001"/>
  </r>
  <r>
    <s v="ORD-02159"/>
    <s v="2023-07-30"/>
    <x v="25"/>
    <x v="2"/>
    <s v="CUST-0720"/>
    <s v="Ananya Yadav"/>
    <x v="3"/>
    <s v="Uttar Pradesh"/>
    <s v="Noida"/>
    <x v="1"/>
    <s v="Decor"/>
    <s v="Table Lamp"/>
    <n v="2"/>
    <n v="4779.4399999999996"/>
    <n v="0"/>
    <n v="1378.25"/>
  </r>
  <r>
    <s v="ORD-02160"/>
    <s v="2025-12-14"/>
    <x v="26"/>
    <x v="1"/>
    <s v="CUST-0129"/>
    <s v="Nikita Jain"/>
    <x v="0"/>
    <s v="Tamil Nadu"/>
    <s v="Madurai"/>
    <x v="2"/>
    <s v="Men"/>
    <s v="Men's Jacket"/>
    <n v="2"/>
    <n v="8128.79"/>
    <n v="0.1"/>
    <n v="1938.46"/>
  </r>
  <r>
    <s v="ORD-02161"/>
    <s v="2023-11-08"/>
    <x v="32"/>
    <x v="2"/>
    <s v="CUST-0032"/>
    <s v="Kavya Gupta"/>
    <x v="3"/>
    <s v="Uttar Pradesh"/>
    <s v="Lucknow"/>
    <x v="1"/>
    <s v="Appliances"/>
    <s v="Electric Kettle"/>
    <n v="7"/>
    <n v="9561.7800000000007"/>
    <n v="0.25"/>
    <n v="621.6"/>
  </r>
  <r>
    <s v="ORD-02162"/>
    <s v="2025-12-19"/>
    <x v="26"/>
    <x v="1"/>
    <s v="CUST-0649"/>
    <s v="Aarav Sharma"/>
    <x v="0"/>
    <s v="Telangana"/>
    <s v="Warangal"/>
    <x v="3"/>
    <s v="Accessories"/>
    <s v="Wireless Earbuds"/>
    <n v="1"/>
    <n v="2391.3200000000002"/>
    <n v="0.05"/>
    <n v="518.88"/>
  </r>
  <r>
    <s v="ORD-02163"/>
    <s v="2024-12-21"/>
    <x v="6"/>
    <x v="0"/>
    <s v="CUST-0475"/>
    <s v="Shreya Patel"/>
    <x v="2"/>
    <s v="Gujarat"/>
    <s v="Ahmedabad"/>
    <x v="1"/>
    <s v="Appliances"/>
    <s v="Electric Kettle"/>
    <n v="4"/>
    <n v="6944.95"/>
    <n v="0"/>
    <n v="1429.38"/>
  </r>
  <r>
    <s v="ORD-02164"/>
    <s v="2024-07-01"/>
    <x v="4"/>
    <x v="0"/>
    <s v="CUST-0191"/>
    <s v="Ishita Sharma"/>
    <x v="1"/>
    <s v="Odisha"/>
    <s v="Rourkela"/>
    <x v="0"/>
    <s v="Table"/>
    <s v="Study Table"/>
    <n v="8"/>
    <n v="57868.49"/>
    <n v="0"/>
    <n v="10544.75"/>
  </r>
  <r>
    <s v="ORD-02165"/>
    <s v="2023-04-02"/>
    <x v="12"/>
    <x v="2"/>
    <s v="CUST-0178"/>
    <s v="Aditi Kumar"/>
    <x v="1"/>
    <s v="West Bengal"/>
    <s v="Durgapur"/>
    <x v="0"/>
    <s v="Storage"/>
    <s v="Cabinet"/>
    <n v="7"/>
    <n v="79356.3"/>
    <n v="0"/>
    <n v="16037.65"/>
  </r>
  <r>
    <s v="ORD-02166"/>
    <s v="2024-01-08"/>
    <x v="17"/>
    <x v="0"/>
    <s v="CUST-0350"/>
    <s v="Kabir Das"/>
    <x v="1"/>
    <s v="West Bengal"/>
    <s v="Siliguri"/>
    <x v="2"/>
    <s v="Women"/>
    <s v="Women's Top"/>
    <n v="5"/>
    <n v="7056.87"/>
    <n v="0.1"/>
    <n v="2003.36"/>
  </r>
  <r>
    <s v="ORD-02167"/>
    <s v="2023-03-27"/>
    <x v="11"/>
    <x v="2"/>
    <s v="CUST-0363"/>
    <s v="Rohan Jain"/>
    <x v="3"/>
    <s v="Punjab"/>
    <s v="Ludhiana"/>
    <x v="2"/>
    <s v="Women"/>
    <s v="Women's Top"/>
    <n v="5"/>
    <n v="7151.46"/>
    <n v="0"/>
    <n v="2072.16"/>
  </r>
  <r>
    <s v="ORD-02168"/>
    <s v="2025-06-02"/>
    <x v="3"/>
    <x v="1"/>
    <s v="CUST-0629"/>
    <s v="Kabir Yadav"/>
    <x v="0"/>
    <s v="Tamil Nadu"/>
    <s v="Madurai"/>
    <x v="1"/>
    <s v="Decor"/>
    <s v="Photo Frame"/>
    <n v="8"/>
    <n v="5314.6"/>
    <n v="0.2"/>
    <n v="1503.66"/>
  </r>
  <r>
    <s v="ORD-02169"/>
    <s v="2024-05-01"/>
    <x v="0"/>
    <x v="0"/>
    <s v="CUST-0101"/>
    <s v="Aditya Sharma"/>
    <x v="3"/>
    <s v="Haryana"/>
    <s v="Faridabad"/>
    <x v="3"/>
    <s v="Laptop"/>
    <s v="Gaming Laptop"/>
    <n v="3"/>
    <n v="263755.32"/>
    <n v="0"/>
    <n v="31464.11"/>
  </r>
  <r>
    <s v="ORD-02170"/>
    <s v="2024-02-01"/>
    <x v="23"/>
    <x v="0"/>
    <s v="CUST-0018"/>
    <s v="Sneha Verma"/>
    <x v="2"/>
    <s v="Maharashtra"/>
    <s v="Pune"/>
    <x v="1"/>
    <s v="Decor"/>
    <s v="Table Lamp"/>
    <n v="8"/>
    <n v="20507.330000000002"/>
    <n v="0"/>
    <n v="5220.62"/>
  </r>
  <r>
    <s v="ORD-02171"/>
    <s v="2024-02-29"/>
    <x v="23"/>
    <x v="0"/>
    <s v="CUST-0297"/>
    <s v="Aarav Patel"/>
    <x v="1"/>
    <s v="West Bengal"/>
    <s v="Durgapur"/>
    <x v="2"/>
    <s v="Footwear"/>
    <s v="Sandals"/>
    <n v="6"/>
    <n v="7484.84"/>
    <n v="0.2"/>
    <n v="1222.67"/>
  </r>
  <r>
    <s v="ORD-02172"/>
    <s v="2024-09-22"/>
    <x v="13"/>
    <x v="0"/>
    <s v="CUST-0603"/>
    <s v="Arjun Verma"/>
    <x v="3"/>
    <s v="Delhi"/>
    <s v="Dwarka"/>
    <x v="1"/>
    <s v="Decor"/>
    <s v="Photo Frame"/>
    <n v="1"/>
    <n v="739.74"/>
    <n v="0.05"/>
    <n v="246.1"/>
  </r>
  <r>
    <s v="ORD-02173"/>
    <s v="2025-01-04"/>
    <x v="29"/>
    <x v="1"/>
    <s v="CUST-0009"/>
    <s v="Shreya Yadav"/>
    <x v="3"/>
    <s v="Uttar Pradesh"/>
    <s v="Lucknow"/>
    <x v="0"/>
    <s v="Storage"/>
    <s v="Bookshelf"/>
    <n v="6"/>
    <n v="41994.99"/>
    <n v="0.2"/>
    <n v="3181.38"/>
  </r>
  <r>
    <s v="ORD-02174"/>
    <s v="2024-06-07"/>
    <x v="10"/>
    <x v="0"/>
    <s v="CUST-0679"/>
    <s v="Ishita Patel"/>
    <x v="2"/>
    <s v="Goa"/>
    <s v="Margao"/>
    <x v="1"/>
    <s v="Decor"/>
    <s v="Photo Frame"/>
    <n v="3"/>
    <n v="2119.75"/>
    <n v="0.15"/>
    <n v="635.80999999999995"/>
  </r>
  <r>
    <s v="ORD-02175"/>
    <s v="2025-12-31"/>
    <x v="26"/>
    <x v="1"/>
    <s v="CUST-0383"/>
    <s v="Priya Gupta"/>
    <x v="0"/>
    <s v="Tamil Nadu"/>
    <s v="Madurai"/>
    <x v="0"/>
    <s v="Storage"/>
    <s v="Cabinet"/>
    <n v="1"/>
    <n v="8467.75"/>
    <n v="0.25"/>
    <n v="668.46"/>
  </r>
  <r>
    <s v="ORD-02176"/>
    <s v="2024-03-05"/>
    <x v="19"/>
    <x v="0"/>
    <s v="CUST-0655"/>
    <s v="Kabir Verma"/>
    <x v="3"/>
    <s v="Uttar Pradesh"/>
    <s v="Kanpur"/>
    <x v="2"/>
    <s v="Women"/>
    <s v="Women's Jacket"/>
    <n v="5"/>
    <n v="20884.240000000002"/>
    <n v="0.2"/>
    <n v="4205.08"/>
  </r>
  <r>
    <s v="ORD-02177"/>
    <s v="2025-10-11"/>
    <x v="31"/>
    <x v="1"/>
    <s v="CUST-0487"/>
    <s v="Amit Verma"/>
    <x v="3"/>
    <s v="Uttar Pradesh"/>
    <s v="Lucknow"/>
    <x v="2"/>
    <s v="Footwear"/>
    <s v="Running Shoes"/>
    <n v="8"/>
    <n v="27222.62"/>
    <n v="0.05"/>
    <n v="6559.81"/>
  </r>
  <r>
    <s v="ORD-02178"/>
    <s v="2024-11-16"/>
    <x v="1"/>
    <x v="0"/>
    <s v="CUST-0338"/>
    <s v="Rahul Verma"/>
    <x v="0"/>
    <s v="Karnataka"/>
    <s v="Bengaluru"/>
    <x v="2"/>
    <s v="Footwear"/>
    <s v="Running Shoes"/>
    <n v="2"/>
    <n v="6188.1"/>
    <n v="0.1"/>
    <n v="1382.12"/>
  </r>
  <r>
    <s v="ORD-02179"/>
    <s v="2023-11-21"/>
    <x v="32"/>
    <x v="2"/>
    <s v="CUST-0161"/>
    <s v="Aarav Jain"/>
    <x v="2"/>
    <s v="Rajasthan"/>
    <s v="Jodhpur"/>
    <x v="1"/>
    <s v="Cookware"/>
    <s v="Cookware Set"/>
    <n v="2"/>
    <n v="9730.67"/>
    <n v="0.2"/>
    <n v="1068.18"/>
  </r>
  <r>
    <s v="ORD-02180"/>
    <s v="2025-05-27"/>
    <x v="9"/>
    <x v="1"/>
    <s v="CUST-0365"/>
    <s v="Priya Patel"/>
    <x v="2"/>
    <s v="Rajasthan"/>
    <s v="Jaipur"/>
    <x v="3"/>
    <s v="Accessories"/>
    <s v="Smart Watch"/>
    <n v="8"/>
    <n v="35125.82"/>
    <n v="0.1"/>
    <n v="5605.02"/>
  </r>
  <r>
    <s v="ORD-02181"/>
    <s v="2024-10-13"/>
    <x v="28"/>
    <x v="0"/>
    <s v="CUST-0009"/>
    <s v="Shreya Yadav"/>
    <x v="3"/>
    <s v="Punjab"/>
    <s v="Jalandhar"/>
    <x v="1"/>
    <s v="Cookware"/>
    <s v="Cookware Set"/>
    <n v="7"/>
    <n v="37911.089999999997"/>
    <n v="0.1"/>
    <n v="8157.09"/>
  </r>
  <r>
    <s v="ORD-02182"/>
    <s v="2023-04-13"/>
    <x v="12"/>
    <x v="2"/>
    <s v="CUST-0336"/>
    <s v="Ananya Yadav"/>
    <x v="0"/>
    <s v="Telangana"/>
    <s v="Nizamabad"/>
    <x v="0"/>
    <s v="Chair"/>
    <s v="Office Chair"/>
    <n v="7"/>
    <n v="33072.83"/>
    <n v="0.25"/>
    <n v="4651.79"/>
  </r>
  <r>
    <s v="ORD-02183"/>
    <s v="2025-08-31"/>
    <x v="22"/>
    <x v="1"/>
    <s v="CUST-0679"/>
    <s v="Ishita Patel"/>
    <x v="0"/>
    <s v="Tamil Nadu"/>
    <s v="Coimbatore"/>
    <x v="0"/>
    <s v="Chair"/>
    <s v="Executive Chair"/>
    <n v="5"/>
    <n v="45186.53"/>
    <n v="0.25"/>
    <n v="3603.98"/>
  </r>
  <r>
    <s v="ORD-02184"/>
    <s v="2023-12-09"/>
    <x v="18"/>
    <x v="2"/>
    <s v="CUST-0649"/>
    <s v="Aarav Sharma"/>
    <x v="2"/>
    <s v="Goa"/>
    <s v="Margao"/>
    <x v="3"/>
    <s v="Accessories"/>
    <s v="Smart Watch"/>
    <n v="5"/>
    <n v="22848.54"/>
    <n v="0.1"/>
    <n v="3414.14"/>
  </r>
  <r>
    <s v="ORD-02185"/>
    <s v="2025-11-02"/>
    <x v="5"/>
    <x v="1"/>
    <s v="CUST-0766"/>
    <s v="Aditi Patel"/>
    <x v="3"/>
    <s v="Punjab"/>
    <s v="Ludhiana"/>
    <x v="0"/>
    <s v="Chair"/>
    <s v="Study Chair"/>
    <n v="1"/>
    <n v="3618.48"/>
    <n v="0"/>
    <n v="614.74"/>
  </r>
  <r>
    <s v="ORD-02186"/>
    <s v="2024-05-10"/>
    <x v="0"/>
    <x v="0"/>
    <s v="CUST-0600"/>
    <s v="Arjun Singh"/>
    <x v="1"/>
    <s v="Odisha"/>
    <s v="Cuttack"/>
    <x v="1"/>
    <s v="Appliances"/>
    <s v="Air Fryer"/>
    <n v="6"/>
    <n v="44562.9"/>
    <n v="0.05"/>
    <n v="5608.68"/>
  </r>
  <r>
    <s v="ORD-02187"/>
    <s v="2023-11-12"/>
    <x v="32"/>
    <x v="2"/>
    <s v="CUST-0341"/>
    <s v="Aditi Verma"/>
    <x v="2"/>
    <s v="Maharashtra"/>
    <s v="Nagpur"/>
    <x v="1"/>
    <s v="Cookware"/>
    <s v="Non-Stick Pan"/>
    <n v="7"/>
    <n v="12567.03"/>
    <n v="0.2"/>
    <n v="1489.92"/>
  </r>
  <r>
    <s v="ORD-02188"/>
    <s v="2024-02-27"/>
    <x v="23"/>
    <x v="0"/>
    <s v="CUST-0757"/>
    <s v="Neha Singh"/>
    <x v="2"/>
    <s v="Rajasthan"/>
    <s v="Jodhpur"/>
    <x v="3"/>
    <s v="Mobile"/>
    <s v="Budget Phone"/>
    <n v="3"/>
    <n v="28888.46"/>
    <n v="0.2"/>
    <n v="-241.57"/>
  </r>
  <r>
    <s v="ORD-02189"/>
    <s v="2023-11-11"/>
    <x v="32"/>
    <x v="2"/>
    <s v="CUST-0349"/>
    <s v="Neha Jain"/>
    <x v="1"/>
    <s v="West Bengal"/>
    <s v="Kolkata"/>
    <x v="3"/>
    <s v="Laptop"/>
    <s v="Laptop Air"/>
    <n v="4"/>
    <n v="172307.51"/>
    <n v="0.15"/>
    <n v="19170.84"/>
  </r>
  <r>
    <s v="ORD-02190"/>
    <s v="2024-10-17"/>
    <x v="28"/>
    <x v="0"/>
    <s v="CUST-0525"/>
    <s v="Kavya Verma"/>
    <x v="0"/>
    <s v="Karnataka"/>
    <s v="Bengaluru"/>
    <x v="1"/>
    <s v="Appliances"/>
    <s v="Air Fryer"/>
    <n v="5"/>
    <n v="41769.57"/>
    <n v="0"/>
    <n v="6653.31"/>
  </r>
  <r>
    <s v="ORD-02191"/>
    <s v="2024-06-30"/>
    <x v="10"/>
    <x v="0"/>
    <s v="CUST-0577"/>
    <s v="Rohan Kumar"/>
    <x v="1"/>
    <s v="Odisha"/>
    <s v="Bhubaneswar"/>
    <x v="1"/>
    <s v="Decor"/>
    <s v="Photo Frame"/>
    <n v="1"/>
    <n v="598.83000000000004"/>
    <n v="0.25"/>
    <n v="156.63999999999999"/>
  </r>
  <r>
    <s v="ORD-02192"/>
    <s v="2023-07-24"/>
    <x v="25"/>
    <x v="2"/>
    <s v="CUST-0315"/>
    <s v="Sneha Kumar"/>
    <x v="3"/>
    <s v="Uttar Pradesh"/>
    <s v="Lucknow"/>
    <x v="2"/>
    <s v="Women"/>
    <s v="Women's Dress"/>
    <n v="3"/>
    <n v="7266.8"/>
    <n v="0.15"/>
    <n v="1909.43"/>
  </r>
  <r>
    <s v="ORD-02193"/>
    <s v="2023-12-05"/>
    <x v="18"/>
    <x v="2"/>
    <s v="CUST-0660"/>
    <s v="Shreya Gupta"/>
    <x v="1"/>
    <s v="Jharkhand"/>
    <s v="Dhanbad"/>
    <x v="3"/>
    <s v="Laptop"/>
    <s v="Laptop Air"/>
    <n v="3"/>
    <n v="136038.79"/>
    <n v="0.15"/>
    <n v="9132.9500000000007"/>
  </r>
  <r>
    <s v="ORD-02194"/>
    <s v="2024-11-19"/>
    <x v="1"/>
    <x v="0"/>
    <s v="CUST-0371"/>
    <s v="Nikita Mehta"/>
    <x v="2"/>
    <s v="Rajasthan"/>
    <s v="Udaipur"/>
    <x v="1"/>
    <s v="Cookware"/>
    <s v="Non-Stick Pan"/>
    <n v="7"/>
    <n v="11341.22"/>
    <n v="0.25"/>
    <n v="765.07"/>
  </r>
  <r>
    <s v="ORD-02195"/>
    <s v="2024-10-29"/>
    <x v="28"/>
    <x v="0"/>
    <s v="CUST-0345"/>
    <s v="Aditya Mehta"/>
    <x v="1"/>
    <s v="Bihar"/>
    <s v="Bhagalpur"/>
    <x v="0"/>
    <s v="Storage"/>
    <s v="Wardrobe"/>
    <n v="4"/>
    <n v="65550.600000000006"/>
    <n v="0.25"/>
    <n v="3300.51"/>
  </r>
  <r>
    <s v="ORD-02196"/>
    <s v="2025-04-20"/>
    <x v="30"/>
    <x v="1"/>
    <s v="CUST-0116"/>
    <s v="Vivaan Das"/>
    <x v="0"/>
    <s v="Tamil Nadu"/>
    <s v="Madurai"/>
    <x v="3"/>
    <s v="Accessories"/>
    <s v="Bluetooth Speaker"/>
    <n v="1"/>
    <n v="3120.05"/>
    <n v="0.1"/>
    <n v="405.37"/>
  </r>
  <r>
    <s v="ORD-02197"/>
    <s v="2024-12-09"/>
    <x v="6"/>
    <x v="0"/>
    <s v="CUST-0259"/>
    <s v="Aditi Verma"/>
    <x v="0"/>
    <s v="Telangana"/>
    <s v="Nizamabad"/>
    <x v="1"/>
    <s v="Cookware"/>
    <s v="Cookware Set"/>
    <n v="1"/>
    <n v="4582.91"/>
    <n v="0.2"/>
    <n v="798.06"/>
  </r>
  <r>
    <s v="ORD-02198"/>
    <s v="2025-08-04"/>
    <x v="22"/>
    <x v="1"/>
    <s v="CUST-0137"/>
    <s v="Rahul Gupta"/>
    <x v="2"/>
    <s v="Gujarat"/>
    <s v="Surat"/>
    <x v="2"/>
    <s v="Men"/>
    <s v="Men's Jacket"/>
    <n v="2"/>
    <n v="7016.24"/>
    <n v="0.25"/>
    <n v="1351.73"/>
  </r>
  <r>
    <s v="ORD-02199"/>
    <s v="2023-12-21"/>
    <x v="18"/>
    <x v="2"/>
    <s v="CUST-0500"/>
    <s v="Priya Sharma"/>
    <x v="1"/>
    <s v="Bihar"/>
    <s v="Gaya"/>
    <x v="2"/>
    <s v="Women"/>
    <s v="Women's Top"/>
    <n v="2"/>
    <n v="2952.78"/>
    <n v="0"/>
    <n v="926.8"/>
  </r>
  <r>
    <s v="ORD-02200"/>
    <s v="2024-09-24"/>
    <x v="13"/>
    <x v="0"/>
    <s v="CUST-0149"/>
    <s v="Arjun Yadav"/>
    <x v="3"/>
    <s v="Uttar Pradesh"/>
    <s v="Kanpur"/>
    <x v="2"/>
    <s v="Footwear"/>
    <s v="Casual Shoes"/>
    <n v="8"/>
    <n v="22667.85"/>
    <n v="0"/>
    <n v="5154.9799999999996"/>
  </r>
  <r>
    <s v="ORD-02201"/>
    <s v="2025-01-21"/>
    <x v="29"/>
    <x v="1"/>
    <s v="CUST-0514"/>
    <s v="Kavya Singh"/>
    <x v="1"/>
    <s v="Bihar"/>
    <s v="Bhagalpur"/>
    <x v="3"/>
    <s v="Accessories"/>
    <s v="Smart Watch"/>
    <n v="6"/>
    <n v="27666.46"/>
    <n v="0.1"/>
    <n v="4221.08"/>
  </r>
  <r>
    <s v="ORD-02202"/>
    <s v="2023-07-20"/>
    <x v="25"/>
    <x v="2"/>
    <s v="CUST-0754"/>
    <s v="Shreya Verma"/>
    <x v="2"/>
    <s v="Goa"/>
    <s v="Panaji"/>
    <x v="0"/>
    <s v="Storage"/>
    <s v="Wardrobe"/>
    <n v="2"/>
    <n v="31988.28"/>
    <n v="0.25"/>
    <n v="2434.56"/>
  </r>
  <r>
    <s v="ORD-02203"/>
    <s v="2024-09-10"/>
    <x v="13"/>
    <x v="0"/>
    <s v="CUST-0734"/>
    <s v="Ishita Patel"/>
    <x v="2"/>
    <s v="Maharashtra"/>
    <s v="Pune"/>
    <x v="3"/>
    <s v="Laptop"/>
    <s v="Laptop Pro"/>
    <n v="5"/>
    <n v="301475.77"/>
    <n v="0.1"/>
    <n v="34320.18"/>
  </r>
  <r>
    <s v="ORD-02204"/>
    <s v="2023-07-16"/>
    <x v="25"/>
    <x v="2"/>
    <s v="CUST-0349"/>
    <s v="Neha Jain"/>
    <x v="1"/>
    <s v="Odisha"/>
    <s v="Rourkela"/>
    <x v="1"/>
    <s v="Decor"/>
    <s v="Photo Frame"/>
    <n v="4"/>
    <n v="2925.84"/>
    <n v="0.05"/>
    <n v="932.09"/>
  </r>
  <r>
    <s v="ORD-02205"/>
    <s v="2023-03-27"/>
    <x v="11"/>
    <x v="2"/>
    <s v="CUST-0104"/>
    <s v="Aditya Mehta"/>
    <x v="0"/>
    <s v="Kerala"/>
    <s v="Thiruvananthapuram"/>
    <x v="2"/>
    <s v="Footwear"/>
    <s v="Casual Shoes"/>
    <n v="1"/>
    <n v="2789.21"/>
    <n v="0"/>
    <n v="712.87"/>
  </r>
  <r>
    <s v="ORD-02206"/>
    <s v="2023-02-09"/>
    <x v="7"/>
    <x v="2"/>
    <s v="CUST-0662"/>
    <s v="Aditi Das"/>
    <x v="3"/>
    <s v="Uttar Pradesh"/>
    <s v="Lucknow"/>
    <x v="3"/>
    <s v="Accessories"/>
    <s v="Wireless Earbuds"/>
    <n v="2"/>
    <n v="4612.37"/>
    <n v="0.1"/>
    <n v="720.16"/>
  </r>
  <r>
    <s v="ORD-02207"/>
    <s v="2024-07-06"/>
    <x v="4"/>
    <x v="0"/>
    <s v="CUST-0721"/>
    <s v="Nikita Mehta"/>
    <x v="3"/>
    <s v="Uttar Pradesh"/>
    <s v="Kanpur"/>
    <x v="1"/>
    <s v="Decor"/>
    <s v="Photo Frame"/>
    <n v="3"/>
    <n v="2001.77"/>
    <n v="0.15"/>
    <n v="532.78"/>
  </r>
  <r>
    <s v="ORD-02208"/>
    <s v="2023-11-16"/>
    <x v="32"/>
    <x v="2"/>
    <s v="CUST-0439"/>
    <s v="Kabir Verma"/>
    <x v="3"/>
    <s v="Punjab"/>
    <s v="Jalandhar"/>
    <x v="0"/>
    <s v="Storage"/>
    <s v="Cabinet"/>
    <n v="7"/>
    <n v="68619.5"/>
    <n v="0.1"/>
    <n v="12450.44"/>
  </r>
  <r>
    <s v="ORD-02209"/>
    <s v="2025-09-23"/>
    <x v="2"/>
    <x v="1"/>
    <s v="CUST-0552"/>
    <s v="Rohan Verma"/>
    <x v="0"/>
    <s v="Telangana"/>
    <s v="Nizamabad"/>
    <x v="2"/>
    <s v="Footwear"/>
    <s v="Sandals"/>
    <n v="7"/>
    <n v="11187.74"/>
    <n v="0"/>
    <n v="2280.56"/>
  </r>
  <r>
    <s v="ORD-02210"/>
    <s v="2024-03-15"/>
    <x v="19"/>
    <x v="0"/>
    <s v="CUST-0480"/>
    <s v="Ananya Jain"/>
    <x v="1"/>
    <s v="West Bengal"/>
    <s v="Kolkata"/>
    <x v="0"/>
    <s v="Table"/>
    <s v="Study Table"/>
    <n v="4"/>
    <n v="24243.62"/>
    <n v="0.15"/>
    <n v="3002.33"/>
  </r>
  <r>
    <s v="ORD-02211"/>
    <s v="2024-09-26"/>
    <x v="13"/>
    <x v="0"/>
    <s v="CUST-0730"/>
    <s v="Nikita Das"/>
    <x v="0"/>
    <s v="Kerala"/>
    <s v="Kozhikode"/>
    <x v="2"/>
    <s v="Footwear"/>
    <s v="Running Shoes"/>
    <n v="7"/>
    <n v="22824.1"/>
    <n v="0.1"/>
    <n v="4132.87"/>
  </r>
  <r>
    <s v="ORD-02212"/>
    <s v="2025-04-27"/>
    <x v="30"/>
    <x v="1"/>
    <s v="CUST-0681"/>
    <s v="Neha Das"/>
    <x v="2"/>
    <s v="Maharashtra"/>
    <s v="Nagpur"/>
    <x v="2"/>
    <s v="Footwear"/>
    <s v="Running Shoes"/>
    <n v="4"/>
    <n v="11499.76"/>
    <n v="0.2"/>
    <n v="1451.52"/>
  </r>
  <r>
    <s v="ORD-02213"/>
    <s v="2023-04-16"/>
    <x v="12"/>
    <x v="2"/>
    <s v="CUST-0351"/>
    <s v="Rohan Mehta"/>
    <x v="2"/>
    <s v="Gujarat"/>
    <s v="Surat"/>
    <x v="1"/>
    <s v="Cookware"/>
    <s v="Pressure Cooker"/>
    <n v="3"/>
    <n v="9756.52"/>
    <n v="0.1"/>
    <n v="1543.06"/>
  </r>
  <r>
    <s v="ORD-02214"/>
    <s v="2024-01-07"/>
    <x v="17"/>
    <x v="0"/>
    <s v="CUST-0440"/>
    <s v="Vivaan Singh"/>
    <x v="2"/>
    <s v="Gujarat"/>
    <s v="Vadodara"/>
    <x v="1"/>
    <s v="Decor"/>
    <s v="Table Lamp"/>
    <n v="2"/>
    <n v="5193.18"/>
    <n v="0"/>
    <n v="1408.63"/>
  </r>
  <r>
    <s v="ORD-02215"/>
    <s v="2023-08-01"/>
    <x v="27"/>
    <x v="2"/>
    <s v="CUST-0387"/>
    <s v="Ishita Singh"/>
    <x v="3"/>
    <s v="Haryana"/>
    <s v="Panipat"/>
    <x v="0"/>
    <s v="Chair"/>
    <s v="Office Chair"/>
    <n v="2"/>
    <n v="12506.38"/>
    <n v="0.05"/>
    <n v="2472.27"/>
  </r>
  <r>
    <s v="ORD-02216"/>
    <s v="2023-06-19"/>
    <x v="33"/>
    <x v="2"/>
    <s v="CUST-0271"/>
    <s v="Riya Mehta"/>
    <x v="3"/>
    <s v="Uttar Pradesh"/>
    <s v="Kanpur"/>
    <x v="0"/>
    <s v="Table"/>
    <s v="Coffee Table"/>
    <n v="5"/>
    <n v="28287.21"/>
    <n v="0.1"/>
    <n v="3211.64"/>
  </r>
  <r>
    <s v="ORD-02217"/>
    <s v="2024-07-12"/>
    <x v="4"/>
    <x v="0"/>
    <s v="CUST-0792"/>
    <s v="Shreya Yadav"/>
    <x v="2"/>
    <s v="Rajasthan"/>
    <s v="Jodhpur"/>
    <x v="0"/>
    <s v="Chair"/>
    <s v="Study Chair"/>
    <n v="6"/>
    <n v="19523.89"/>
    <n v="0.05"/>
    <n v="3253.88"/>
  </r>
  <r>
    <s v="ORD-02218"/>
    <s v="2025-12-26"/>
    <x v="26"/>
    <x v="1"/>
    <s v="CUST-0664"/>
    <s v="Ishita Kumar"/>
    <x v="1"/>
    <s v="West Bengal"/>
    <s v="Kolkata"/>
    <x v="1"/>
    <s v="Cookware"/>
    <s v="Cookware Set"/>
    <n v="1"/>
    <n v="4722.3"/>
    <n v="0.2"/>
    <n v="884.56"/>
  </r>
  <r>
    <s v="ORD-02219"/>
    <s v="2023-07-25"/>
    <x v="25"/>
    <x v="2"/>
    <s v="CUST-0083"/>
    <s v="Simran Verma"/>
    <x v="0"/>
    <s v="Kerala"/>
    <s v="Kozhikode"/>
    <x v="1"/>
    <s v="Decor"/>
    <s v="Table Lamp"/>
    <n v="2"/>
    <n v="4368.3999999999996"/>
    <n v="0.15"/>
    <n v="941.78"/>
  </r>
  <r>
    <s v="ORD-02220"/>
    <s v="2024-06-16"/>
    <x v="10"/>
    <x v="0"/>
    <s v="CUST-0100"/>
    <s v="Amit Sharma"/>
    <x v="2"/>
    <s v="Gujarat"/>
    <s v="Ahmedabad"/>
    <x v="3"/>
    <s v="Mobile"/>
    <s v="Smartphone B"/>
    <n v="4"/>
    <n v="97429.34"/>
    <n v="0"/>
    <n v="14215.84"/>
  </r>
  <r>
    <s v="ORD-02221"/>
    <s v="2023-08-16"/>
    <x v="27"/>
    <x v="2"/>
    <s v="CUST-0299"/>
    <s v="Pooja Mehta"/>
    <x v="0"/>
    <s v="Kerala"/>
    <s v="Kochi"/>
    <x v="0"/>
    <s v="Table"/>
    <s v="Study Table"/>
    <n v="4"/>
    <n v="30024.47"/>
    <n v="0"/>
    <n v="5584.73"/>
  </r>
  <r>
    <s v="ORD-02222"/>
    <s v="2025-08-17"/>
    <x v="22"/>
    <x v="1"/>
    <s v="CUST-0387"/>
    <s v="Ishita Singh"/>
    <x v="2"/>
    <s v="Maharashtra"/>
    <s v="Nagpur"/>
    <x v="3"/>
    <s v="Laptop"/>
    <s v="Gaming Laptop"/>
    <n v="8"/>
    <n v="588034.53"/>
    <n v="0.1"/>
    <n v="51658.15"/>
  </r>
  <r>
    <s v="ORD-02223"/>
    <s v="2023-10-23"/>
    <x v="24"/>
    <x v="2"/>
    <s v="CUST-0043"/>
    <s v="Amit Sharma"/>
    <x v="1"/>
    <s v="West Bengal"/>
    <s v="Siliguri"/>
    <x v="1"/>
    <s v="Decor"/>
    <s v="Table Lamp"/>
    <n v="2"/>
    <n v="3966.41"/>
    <n v="0.2"/>
    <n v="568.36"/>
  </r>
  <r>
    <s v="ORD-02224"/>
    <s v="2024-07-31"/>
    <x v="4"/>
    <x v="0"/>
    <s v="CUST-0688"/>
    <s v="Arjun Patel"/>
    <x v="2"/>
    <s v="Maharashtra"/>
    <s v="Nagpur"/>
    <x v="2"/>
    <s v="Men"/>
    <s v="Men's Jacket"/>
    <n v="7"/>
    <n v="23800.54"/>
    <n v="0.25"/>
    <n v="5461.66"/>
  </r>
  <r>
    <s v="ORD-02225"/>
    <s v="2023-11-28"/>
    <x v="32"/>
    <x v="2"/>
    <s v="CUST-0038"/>
    <s v="Ishita Kumar"/>
    <x v="2"/>
    <s v="Rajasthan"/>
    <s v="Jodhpur"/>
    <x v="2"/>
    <s v="Women"/>
    <s v="Women's Top"/>
    <n v="7"/>
    <n v="9259.59"/>
    <n v="0.1"/>
    <n v="2134.2600000000002"/>
  </r>
  <r>
    <s v="ORD-02226"/>
    <s v="2024-10-23"/>
    <x v="28"/>
    <x v="0"/>
    <s v="CUST-0678"/>
    <s v="Simran Mehta"/>
    <x v="0"/>
    <s v="Karnataka"/>
    <s v="Mysuru"/>
    <x v="2"/>
    <s v="Footwear"/>
    <s v="Running Shoes"/>
    <n v="8"/>
    <n v="21314.639999999999"/>
    <n v="0.2"/>
    <n v="3631.24"/>
  </r>
  <r>
    <s v="ORD-02227"/>
    <s v="2023-08-23"/>
    <x v="27"/>
    <x v="2"/>
    <s v="CUST-0476"/>
    <s v="Aditi Jain"/>
    <x v="2"/>
    <s v="Maharashtra"/>
    <s v="Mumbai"/>
    <x v="3"/>
    <s v="Accessories"/>
    <s v="Bluetooth Speaker"/>
    <n v="2"/>
    <n v="6927.97"/>
    <n v="0"/>
    <n v="1407.65"/>
  </r>
  <r>
    <s v="ORD-02228"/>
    <s v="2023-01-23"/>
    <x v="34"/>
    <x v="2"/>
    <s v="CUST-0800"/>
    <s v="Kavya Gupta"/>
    <x v="2"/>
    <s v="Rajasthan"/>
    <s v="Jaipur"/>
    <x v="3"/>
    <s v="Laptop"/>
    <s v="Laptop Pro"/>
    <n v="2"/>
    <n v="107726.1"/>
    <n v="0.15"/>
    <n v="9960.7099999999991"/>
  </r>
  <r>
    <s v="ORD-02229"/>
    <s v="2024-11-29"/>
    <x v="1"/>
    <x v="0"/>
    <s v="CUST-0523"/>
    <s v="Nikita Gupta"/>
    <x v="0"/>
    <s v="Kerala"/>
    <s v="Kochi"/>
    <x v="0"/>
    <s v="Chair"/>
    <s v="Office Chair"/>
    <n v="7"/>
    <n v="39583.75"/>
    <n v="0.15"/>
    <n v="4681.83"/>
  </r>
  <r>
    <s v="ORD-02230"/>
    <s v="2025-07-21"/>
    <x v="8"/>
    <x v="1"/>
    <s v="CUST-0516"/>
    <s v="Kabir Mehta"/>
    <x v="1"/>
    <s v="Bihar"/>
    <s v="Bhagalpur"/>
    <x v="3"/>
    <s v="Mobile"/>
    <s v="Budget Phone"/>
    <n v="4"/>
    <n v="49308.97"/>
    <n v="0"/>
    <n v="5598.49"/>
  </r>
  <r>
    <s v="ORD-02231"/>
    <s v="2024-09-02"/>
    <x v="13"/>
    <x v="0"/>
    <s v="CUST-0260"/>
    <s v="Riya Das"/>
    <x v="0"/>
    <s v="Karnataka"/>
    <s v="Bengaluru"/>
    <x v="1"/>
    <s v="Cookware"/>
    <s v="Non-Stick Pan"/>
    <n v="4"/>
    <n v="6485.34"/>
    <n v="0.25"/>
    <n v="930.22"/>
  </r>
  <r>
    <s v="ORD-02232"/>
    <s v="2025-02-11"/>
    <x v="14"/>
    <x v="1"/>
    <s v="CUST-0557"/>
    <s v="Rahul Das"/>
    <x v="0"/>
    <s v="Telangana"/>
    <s v="Hyderabad"/>
    <x v="3"/>
    <s v="Mobile"/>
    <s v="Budget Phone"/>
    <n v="2"/>
    <n v="21767.35"/>
    <n v="0.05"/>
    <n v="1824.65"/>
  </r>
  <r>
    <s v="ORD-02233"/>
    <s v="2024-05-15"/>
    <x v="0"/>
    <x v="0"/>
    <s v="CUST-0777"/>
    <s v="Aditya Verma"/>
    <x v="0"/>
    <s v="Karnataka"/>
    <s v="Mangaluru"/>
    <x v="2"/>
    <s v="Women"/>
    <s v="Women's Jacket"/>
    <n v="8"/>
    <n v="34265.839999999997"/>
    <n v="0.15"/>
    <n v="5856.21"/>
  </r>
  <r>
    <s v="ORD-02234"/>
    <s v="2025-07-18"/>
    <x v="8"/>
    <x v="1"/>
    <s v="CUST-0059"/>
    <s v="Kabir Singh"/>
    <x v="3"/>
    <s v="Uttar Pradesh"/>
    <s v="Lucknow"/>
    <x v="3"/>
    <s v="Laptop"/>
    <s v="Gaming Laptop"/>
    <n v="1"/>
    <n v="81027.600000000006"/>
    <n v="0"/>
    <n v="10432.26"/>
  </r>
  <r>
    <s v="ORD-02235"/>
    <s v="2024-09-13"/>
    <x v="13"/>
    <x v="0"/>
    <s v="CUST-0647"/>
    <s v="Vivaan Mehta"/>
    <x v="3"/>
    <s v="Haryana"/>
    <s v="Faridabad"/>
    <x v="1"/>
    <s v="Appliances"/>
    <s v="Air Fryer"/>
    <n v="2"/>
    <n v="14044.85"/>
    <n v="0.1"/>
    <n v="1516.66"/>
  </r>
  <r>
    <s v="ORD-02236"/>
    <s v="2024-10-18"/>
    <x v="28"/>
    <x v="0"/>
    <s v="CUST-0476"/>
    <s v="Aditi Jain"/>
    <x v="0"/>
    <s v="Tamil Nadu"/>
    <s v="Coimbatore"/>
    <x v="1"/>
    <s v="Decor"/>
    <s v="Table Lamp"/>
    <n v="2"/>
    <n v="3771.51"/>
    <n v="0.25"/>
    <n v="484.94"/>
  </r>
  <r>
    <s v="ORD-02237"/>
    <s v="2025-06-11"/>
    <x v="3"/>
    <x v="1"/>
    <s v="CUST-0466"/>
    <s v="Ananya Das"/>
    <x v="3"/>
    <s v="Delhi"/>
    <s v="Dwarka"/>
    <x v="2"/>
    <s v="Men"/>
    <s v="Men's Jeans"/>
    <n v="6"/>
    <n v="10921.99"/>
    <n v="0.2"/>
    <n v="2262.98"/>
  </r>
  <r>
    <s v="ORD-02238"/>
    <s v="2024-04-22"/>
    <x v="16"/>
    <x v="0"/>
    <s v="CUST-0743"/>
    <s v="Aarav Patel"/>
    <x v="3"/>
    <s v="Uttar Pradesh"/>
    <s v="Noida"/>
    <x v="3"/>
    <s v="Mobile"/>
    <s v="Smartphone A"/>
    <n v="3"/>
    <n v="51711.14"/>
    <n v="0.05"/>
    <n v="6563.48"/>
  </r>
  <r>
    <s v="ORD-02239"/>
    <s v="2025-07-13"/>
    <x v="8"/>
    <x v="1"/>
    <s v="CUST-0311"/>
    <s v="Aditya Das"/>
    <x v="1"/>
    <s v="Odisha"/>
    <s v="Cuttack"/>
    <x v="2"/>
    <s v="Men"/>
    <s v="Men's T-Shirt"/>
    <n v="5"/>
    <n v="4988.26"/>
    <n v="0.15"/>
    <n v="1271.3699999999999"/>
  </r>
  <r>
    <s v="ORD-02240"/>
    <s v="2025-06-17"/>
    <x v="3"/>
    <x v="1"/>
    <s v="CUST-0466"/>
    <s v="Ananya Das"/>
    <x v="0"/>
    <s v="Karnataka"/>
    <s v="Mangaluru"/>
    <x v="3"/>
    <s v="Laptop"/>
    <s v="Laptop Air"/>
    <n v="1"/>
    <n v="38379.53"/>
    <n v="0.25"/>
    <n v="2239.73"/>
  </r>
  <r>
    <s v="ORD-02241"/>
    <s v="2025-01-07"/>
    <x v="29"/>
    <x v="1"/>
    <s v="CUST-0461"/>
    <s v="Nikita Patel"/>
    <x v="1"/>
    <s v="Odisha"/>
    <s v="Cuttack"/>
    <x v="3"/>
    <s v="Mobile"/>
    <s v="Smartphone A"/>
    <n v="1"/>
    <n v="16934.45"/>
    <n v="0.1"/>
    <n v="1523.63"/>
  </r>
  <r>
    <s v="ORD-02242"/>
    <s v="2025-01-11"/>
    <x v="29"/>
    <x v="1"/>
    <s v="CUST-0520"/>
    <s v="Riya Sharma"/>
    <x v="1"/>
    <s v="Bihar"/>
    <s v="Gaya"/>
    <x v="2"/>
    <s v="Women"/>
    <s v="Women's Dress"/>
    <n v="8"/>
    <n v="21652.78"/>
    <n v="0"/>
    <n v="6935.08"/>
  </r>
  <r>
    <s v="ORD-02243"/>
    <s v="2024-11-22"/>
    <x v="1"/>
    <x v="0"/>
    <s v="CUST-0012"/>
    <s v="Pooja Kumar"/>
    <x v="1"/>
    <s v="West Bengal"/>
    <s v="Kolkata"/>
    <x v="3"/>
    <s v="Accessories"/>
    <s v="Smart Watch"/>
    <n v="5"/>
    <n v="19760.45"/>
    <n v="0.2"/>
    <n v="1477.8"/>
  </r>
  <r>
    <s v="ORD-02244"/>
    <s v="2025-06-07"/>
    <x v="3"/>
    <x v="1"/>
    <s v="CUST-0454"/>
    <s v="Aarav Gupta"/>
    <x v="2"/>
    <s v="Gujarat"/>
    <s v="Vadodara"/>
    <x v="1"/>
    <s v="Appliances"/>
    <s v="Mixer Grinder"/>
    <n v="3"/>
    <n v="12492.37"/>
    <n v="0.1"/>
    <n v="1740.67"/>
  </r>
  <r>
    <s v="ORD-02245"/>
    <s v="2025-06-21"/>
    <x v="3"/>
    <x v="1"/>
    <s v="CUST-0229"/>
    <s v="Pooja Sharma"/>
    <x v="2"/>
    <s v="Goa"/>
    <s v="Mapusa"/>
    <x v="2"/>
    <s v="Women"/>
    <s v="Women's Dress"/>
    <n v="4"/>
    <n v="9581.8799999999992"/>
    <n v="0.15"/>
    <n v="2251.54"/>
  </r>
  <r>
    <s v="ORD-02246"/>
    <s v="2025-10-14"/>
    <x v="31"/>
    <x v="1"/>
    <s v="CUST-0127"/>
    <s v="Aditya Kumar"/>
    <x v="2"/>
    <s v="Gujarat"/>
    <s v="Vadodara"/>
    <x v="1"/>
    <s v="Appliances"/>
    <s v="Electric Kettle"/>
    <n v="2"/>
    <n v="3760.69"/>
    <n v="0"/>
    <n v="825.6"/>
  </r>
  <r>
    <s v="ORD-02247"/>
    <s v="2023-09-24"/>
    <x v="35"/>
    <x v="2"/>
    <s v="CUST-0795"/>
    <s v="Kavya Das"/>
    <x v="2"/>
    <s v="Gujarat"/>
    <s v="Ahmedabad"/>
    <x v="3"/>
    <s v="Laptop"/>
    <s v="Gaming Laptop"/>
    <n v="3"/>
    <n v="235024.08"/>
    <n v="0.05"/>
    <n v="27503.95"/>
  </r>
  <r>
    <s v="ORD-02248"/>
    <s v="2024-05-10"/>
    <x v="0"/>
    <x v="0"/>
    <s v="CUST-0387"/>
    <s v="Ishita Singh"/>
    <x v="3"/>
    <s v="Haryana"/>
    <s v="Gurgaon"/>
    <x v="0"/>
    <s v="Table"/>
    <s v="Office Desk"/>
    <n v="7"/>
    <n v="108018.73"/>
    <n v="0"/>
    <n v="24451.45"/>
  </r>
  <r>
    <s v="ORD-02249"/>
    <s v="2024-06-13"/>
    <x v="10"/>
    <x v="0"/>
    <s v="CUST-0144"/>
    <s v="Rohan Sharma"/>
    <x v="0"/>
    <s v="Karnataka"/>
    <s v="Mysuru"/>
    <x v="2"/>
    <s v="Footwear"/>
    <s v="Running Shoes"/>
    <n v="4"/>
    <n v="13217.07"/>
    <n v="0.05"/>
    <n v="2803.63"/>
  </r>
  <r>
    <s v="ORD-02250"/>
    <s v="2024-09-17"/>
    <x v="13"/>
    <x v="0"/>
    <s v="CUST-0544"/>
    <s v="Aditi Das"/>
    <x v="3"/>
    <s v="Haryana"/>
    <s v="Panipat"/>
    <x v="2"/>
    <s v="Men"/>
    <s v="Men's Jeans"/>
    <n v="1"/>
    <n v="2262.8000000000002"/>
    <n v="0"/>
    <n v="690.05"/>
  </r>
  <r>
    <s v="ORD-02251"/>
    <s v="2024-11-19"/>
    <x v="1"/>
    <x v="0"/>
    <s v="CUST-0147"/>
    <s v="Aditi Verma"/>
    <x v="1"/>
    <s v="Odisha"/>
    <s v="Cuttack"/>
    <x v="0"/>
    <s v="Chair"/>
    <s v="Office Chair"/>
    <n v="1"/>
    <n v="5969.2"/>
    <n v="0.05"/>
    <n v="1036.71"/>
  </r>
  <r>
    <s v="ORD-02252"/>
    <s v="2025-12-20"/>
    <x v="26"/>
    <x v="1"/>
    <s v="CUST-0435"/>
    <s v="Simran Kumar"/>
    <x v="3"/>
    <s v="Punjab"/>
    <s v="Ludhiana"/>
    <x v="1"/>
    <s v="Cookware"/>
    <s v="Non-Stick Pan"/>
    <n v="3"/>
    <n v="6165.3"/>
    <n v="0.05"/>
    <n v="1290.19"/>
  </r>
  <r>
    <s v="ORD-02253"/>
    <s v="2025-12-21"/>
    <x v="26"/>
    <x v="1"/>
    <s v="CUST-0036"/>
    <s v="Priya Verma"/>
    <x v="2"/>
    <s v="Goa"/>
    <s v="Panaji"/>
    <x v="0"/>
    <s v="Chair"/>
    <s v="Office Chair"/>
    <n v="3"/>
    <n v="18763.57"/>
    <n v="0"/>
    <n v="4065.73"/>
  </r>
  <r>
    <s v="ORD-02254"/>
    <s v="2023-07-10"/>
    <x v="25"/>
    <x v="2"/>
    <s v="CUST-0164"/>
    <s v="Ishita Kumar"/>
    <x v="1"/>
    <s v="Odisha"/>
    <s v="Cuttack"/>
    <x v="0"/>
    <s v="Storage"/>
    <s v="Cabinet"/>
    <n v="3"/>
    <n v="28922.66"/>
    <n v="0.15"/>
    <n v="3923.74"/>
  </r>
  <r>
    <s v="ORD-02255"/>
    <s v="2025-11-29"/>
    <x v="5"/>
    <x v="1"/>
    <s v="CUST-0116"/>
    <s v="Vivaan Das"/>
    <x v="2"/>
    <s v="Gujarat"/>
    <s v="Vadodara"/>
    <x v="3"/>
    <s v="Laptop"/>
    <s v="Laptop Pro"/>
    <n v="5"/>
    <n v="272445.84999999998"/>
    <n v="0.15"/>
    <n v="32633.1"/>
  </r>
  <r>
    <s v="ORD-02256"/>
    <s v="2025-08-28"/>
    <x v="22"/>
    <x v="1"/>
    <s v="CUST-0483"/>
    <s v="Amit Singh"/>
    <x v="2"/>
    <s v="Rajasthan"/>
    <s v="Udaipur"/>
    <x v="3"/>
    <s v="Laptop"/>
    <s v="Laptop Pro"/>
    <n v="4"/>
    <n v="266766.28000000003"/>
    <n v="0"/>
    <n v="48080.91"/>
  </r>
  <r>
    <s v="ORD-02257"/>
    <s v="2023-01-10"/>
    <x v="34"/>
    <x v="2"/>
    <s v="CUST-0151"/>
    <s v="Aditi Sharma"/>
    <x v="3"/>
    <s v="Punjab"/>
    <s v="Ludhiana"/>
    <x v="3"/>
    <s v="Mobile"/>
    <s v="Budget Phone"/>
    <n v="8"/>
    <n v="89726.9"/>
    <n v="0.05"/>
    <n v="10337.74"/>
  </r>
  <r>
    <s v="ORD-02258"/>
    <s v="2023-11-23"/>
    <x v="32"/>
    <x v="2"/>
    <s v="CUST-0141"/>
    <s v="Vivaan Sharma"/>
    <x v="3"/>
    <s v="Delhi"/>
    <s v="Rohini"/>
    <x v="1"/>
    <s v="Cookware"/>
    <s v="Non-Stick Pan"/>
    <n v="6"/>
    <n v="11996.8"/>
    <n v="0.05"/>
    <n v="2422.42"/>
  </r>
  <r>
    <s v="ORD-02259"/>
    <s v="2023-05-20"/>
    <x v="20"/>
    <x v="2"/>
    <s v="CUST-0416"/>
    <s v="Amit Mehta"/>
    <x v="3"/>
    <s v="Punjab"/>
    <s v="Amritsar"/>
    <x v="1"/>
    <s v="Appliances"/>
    <s v="Air Fryer"/>
    <n v="6"/>
    <n v="39320.53"/>
    <n v="0.2"/>
    <n v="1817.82"/>
  </r>
  <r>
    <s v="ORD-02260"/>
    <s v="2025-07-05"/>
    <x v="8"/>
    <x v="1"/>
    <s v="CUST-0753"/>
    <s v="Rohan Verma"/>
    <x v="1"/>
    <s v="Bihar"/>
    <s v="Patna"/>
    <x v="3"/>
    <s v="Mobile"/>
    <s v="Budget Phone"/>
    <n v="7"/>
    <n v="83842.759999999995"/>
    <n v="0"/>
    <n v="9742.5"/>
  </r>
  <r>
    <s v="ORD-02261"/>
    <s v="2024-01-22"/>
    <x v="17"/>
    <x v="0"/>
    <s v="CUST-0660"/>
    <s v="Shreya Gupta"/>
    <x v="0"/>
    <s v="Karnataka"/>
    <s v="Mangaluru"/>
    <x v="2"/>
    <s v="Footwear"/>
    <s v="Casual Shoes"/>
    <n v="3"/>
    <n v="8558.59"/>
    <n v="0"/>
    <n v="2068.4"/>
  </r>
  <r>
    <s v="ORD-02262"/>
    <s v="2023-01-22"/>
    <x v="34"/>
    <x v="2"/>
    <s v="CUST-0680"/>
    <s v="Arjun Das"/>
    <x v="2"/>
    <s v="Maharashtra"/>
    <s v="Mumbai"/>
    <x v="2"/>
    <s v="Women"/>
    <s v="Women's Top"/>
    <n v="3"/>
    <n v="4335.5600000000004"/>
    <n v="0"/>
    <n v="1240.29"/>
  </r>
  <r>
    <s v="ORD-02263"/>
    <s v="2025-12-24"/>
    <x v="26"/>
    <x v="1"/>
    <s v="CUST-0495"/>
    <s v="Kavya Kumar"/>
    <x v="1"/>
    <s v="West Bengal"/>
    <s v="Durgapur"/>
    <x v="1"/>
    <s v="Appliances"/>
    <s v="Mixer Grinder"/>
    <n v="6"/>
    <n v="27600.39"/>
    <n v="0"/>
    <n v="4964.4399999999996"/>
  </r>
  <r>
    <s v="ORD-02264"/>
    <s v="2023-09-28"/>
    <x v="35"/>
    <x v="2"/>
    <s v="CUST-0362"/>
    <s v="Nikita Patel"/>
    <x v="3"/>
    <s v="Haryana"/>
    <s v="Faridabad"/>
    <x v="3"/>
    <s v="Accessories"/>
    <s v="Wireless Earbuds"/>
    <n v="1"/>
    <n v="2587.1"/>
    <n v="0"/>
    <n v="594.64"/>
  </r>
  <r>
    <s v="ORD-02265"/>
    <s v="2023-09-16"/>
    <x v="35"/>
    <x v="2"/>
    <s v="CUST-0489"/>
    <s v="Kabir Jain"/>
    <x v="0"/>
    <s v="Tamil Nadu"/>
    <s v="Madurai"/>
    <x v="0"/>
    <s v="Storage"/>
    <s v="Wardrobe"/>
    <n v="1"/>
    <n v="16118.28"/>
    <n v="0.25"/>
    <n v="496.04"/>
  </r>
  <r>
    <s v="ORD-02266"/>
    <s v="2024-11-28"/>
    <x v="1"/>
    <x v="0"/>
    <s v="CUST-0086"/>
    <s v="Kabir Singh"/>
    <x v="0"/>
    <s v="Karnataka"/>
    <s v="Mysuru"/>
    <x v="2"/>
    <s v="Women"/>
    <s v="Women's Dress"/>
    <n v="2"/>
    <n v="5212.53"/>
    <n v="0.1"/>
    <n v="1517.75"/>
  </r>
  <r>
    <s v="ORD-02267"/>
    <s v="2024-08-01"/>
    <x v="15"/>
    <x v="0"/>
    <s v="CUST-0479"/>
    <s v="Ishita Singh"/>
    <x v="0"/>
    <s v="Karnataka"/>
    <s v="Mysuru"/>
    <x v="2"/>
    <s v="Women"/>
    <s v="Women's Top"/>
    <n v="2"/>
    <n v="2354.21"/>
    <n v="0.25"/>
    <n v="329.96"/>
  </r>
  <r>
    <s v="ORD-02268"/>
    <s v="2024-05-02"/>
    <x v="0"/>
    <x v="0"/>
    <s v="CUST-0308"/>
    <s v="Ishita Sharma"/>
    <x v="2"/>
    <s v="Gujarat"/>
    <s v="Surat"/>
    <x v="0"/>
    <s v="Table"/>
    <s v="Coffee Table"/>
    <n v="2"/>
    <n v="10634.19"/>
    <n v="0.15"/>
    <n v="1149.23"/>
  </r>
  <r>
    <s v="ORD-02269"/>
    <s v="2025-08-20"/>
    <x v="22"/>
    <x v="1"/>
    <s v="CUST-0314"/>
    <s v="Priya Das"/>
    <x v="2"/>
    <s v="Gujarat"/>
    <s v="Vadodara"/>
    <x v="1"/>
    <s v="Decor"/>
    <s v="Table Lamp"/>
    <n v="8"/>
    <n v="20763.740000000002"/>
    <n v="0"/>
    <n v="5260.05"/>
  </r>
  <r>
    <s v="ORD-02270"/>
    <s v="2024-02-09"/>
    <x v="23"/>
    <x v="0"/>
    <s v="CUST-0346"/>
    <s v="Sneha Sharma"/>
    <x v="1"/>
    <s v="Bihar"/>
    <s v="Bhagalpur"/>
    <x v="1"/>
    <s v="Decor"/>
    <s v="Table Lamp"/>
    <n v="3"/>
    <n v="6677.48"/>
    <n v="0.15"/>
    <n v="1395.14"/>
  </r>
  <r>
    <s v="ORD-02271"/>
    <s v="2025-04-11"/>
    <x v="30"/>
    <x v="1"/>
    <s v="CUST-0020"/>
    <s v="Arjun Patel"/>
    <x v="1"/>
    <s v="Jharkhand"/>
    <s v="Dhanbad"/>
    <x v="3"/>
    <s v="Mobile"/>
    <s v="Budget Phone"/>
    <n v="1"/>
    <n v="9275.4699999999993"/>
    <n v="0.25"/>
    <n v="284.63"/>
  </r>
  <r>
    <s v="ORD-02272"/>
    <s v="2024-08-30"/>
    <x v="15"/>
    <x v="0"/>
    <s v="CUST-0430"/>
    <s v="Nikita Gupta"/>
    <x v="0"/>
    <s v="Telangana"/>
    <s v="Warangal"/>
    <x v="1"/>
    <s v="Appliances"/>
    <s v="Electric Kettle"/>
    <n v="1"/>
    <n v="1375.18"/>
    <n v="0.2"/>
    <n v="178.24"/>
  </r>
  <r>
    <s v="ORD-02273"/>
    <s v="2024-12-26"/>
    <x v="6"/>
    <x v="0"/>
    <s v="CUST-0142"/>
    <s v="Simran Jain"/>
    <x v="2"/>
    <s v="Gujarat"/>
    <s v="Surat"/>
    <x v="1"/>
    <s v="Appliances"/>
    <s v="Air Fryer"/>
    <n v="3"/>
    <n v="21345"/>
    <n v="0.1"/>
    <n v="2302.2199999999998"/>
  </r>
  <r>
    <s v="ORD-02274"/>
    <s v="2023-09-15"/>
    <x v="35"/>
    <x v="2"/>
    <s v="CUST-0736"/>
    <s v="Vivaan Das"/>
    <x v="1"/>
    <s v="Bihar"/>
    <s v="Bhagalpur"/>
    <x v="0"/>
    <s v="Chair"/>
    <s v="Office Chair"/>
    <n v="7"/>
    <n v="34464.870000000003"/>
    <n v="0.25"/>
    <n v="4793.43"/>
  </r>
  <r>
    <s v="ORD-02275"/>
    <s v="2024-07-03"/>
    <x v="4"/>
    <x v="0"/>
    <s v="CUST-0187"/>
    <s v="Riya Mehta"/>
    <x v="3"/>
    <s v="Delhi"/>
    <s v="Rohini"/>
    <x v="2"/>
    <s v="Men"/>
    <s v="Men's Jeans"/>
    <n v="4"/>
    <n v="9190.92"/>
    <n v="0"/>
    <n v="2917.63"/>
  </r>
  <r>
    <s v="ORD-02276"/>
    <s v="2025-03-22"/>
    <x v="21"/>
    <x v="1"/>
    <s v="CUST-0626"/>
    <s v="Ishita Kumar"/>
    <x v="1"/>
    <s v="West Bengal"/>
    <s v="Siliguri"/>
    <x v="1"/>
    <s v="Cookware"/>
    <s v="Non-Stick Pan"/>
    <n v="1"/>
    <n v="2229.5100000000002"/>
    <n v="0"/>
    <n v="453.79"/>
  </r>
  <r>
    <s v="ORD-02277"/>
    <s v="2024-04-01"/>
    <x v="16"/>
    <x v="0"/>
    <s v="CUST-0780"/>
    <s v="Riya Yadav"/>
    <x v="0"/>
    <s v="Telangana"/>
    <s v="Nizamabad"/>
    <x v="2"/>
    <s v="Women"/>
    <s v="Women's Top"/>
    <n v="3"/>
    <n v="4533.84"/>
    <n v="0"/>
    <n v="1451.03"/>
  </r>
  <r>
    <s v="ORD-02278"/>
    <s v="2024-10-23"/>
    <x v="28"/>
    <x v="0"/>
    <s v="CUST-0442"/>
    <s v="Simran Gupta"/>
    <x v="2"/>
    <s v="Goa"/>
    <s v="Mapusa"/>
    <x v="1"/>
    <s v="Cookware"/>
    <s v="Cookware Set"/>
    <n v="6"/>
    <n v="37306.959999999999"/>
    <n v="0"/>
    <n v="8360.6"/>
  </r>
  <r>
    <s v="ORD-02279"/>
    <s v="2023-12-01"/>
    <x v="18"/>
    <x v="2"/>
    <s v="CUST-0589"/>
    <s v="Priya Mehta"/>
    <x v="1"/>
    <s v="Odisha"/>
    <s v="Rourkela"/>
    <x v="0"/>
    <s v="Table"/>
    <s v="Office Desk"/>
    <n v="1"/>
    <n v="15329.55"/>
    <n v="0"/>
    <n v="3259.62"/>
  </r>
  <r>
    <s v="ORD-02280"/>
    <s v="2023-03-19"/>
    <x v="11"/>
    <x v="2"/>
    <s v="CUST-0756"/>
    <s v="Rahul Patel"/>
    <x v="3"/>
    <s v="Uttar Pradesh"/>
    <s v="Lucknow"/>
    <x v="1"/>
    <s v="Cookware"/>
    <s v="Cookware Set"/>
    <n v="5"/>
    <n v="27490.1"/>
    <n v="0.05"/>
    <n v="5677.76"/>
  </r>
  <r>
    <s v="ORD-02281"/>
    <s v="2024-10-27"/>
    <x v="28"/>
    <x v="0"/>
    <s v="CUST-0148"/>
    <s v="Amit Das"/>
    <x v="1"/>
    <s v="Bihar"/>
    <s v="Bhagalpur"/>
    <x v="3"/>
    <s v="Accessories"/>
    <s v="Bluetooth Speaker"/>
    <n v="3"/>
    <n v="8188.81"/>
    <n v="0.2"/>
    <n v="964.51"/>
  </r>
  <r>
    <s v="ORD-02282"/>
    <s v="2023-05-06"/>
    <x v="20"/>
    <x v="2"/>
    <s v="CUST-0020"/>
    <s v="Arjun Patel"/>
    <x v="2"/>
    <s v="Goa"/>
    <s v="Margao"/>
    <x v="2"/>
    <s v="Footwear"/>
    <s v="Running Shoes"/>
    <n v="4"/>
    <n v="13906.42"/>
    <n v="0.05"/>
    <n v="3050.46"/>
  </r>
  <r>
    <s v="ORD-02283"/>
    <s v="2024-07-21"/>
    <x v="4"/>
    <x v="0"/>
    <s v="CUST-0203"/>
    <s v="Pooja Sharma"/>
    <x v="1"/>
    <s v="Jharkhand"/>
    <s v="Dhanbad"/>
    <x v="0"/>
    <s v="Storage"/>
    <s v="Wardrobe"/>
    <n v="3"/>
    <n v="55925.02"/>
    <n v="0.15"/>
    <n v="4372.58"/>
  </r>
  <r>
    <s v="ORD-02284"/>
    <s v="2024-05-23"/>
    <x v="0"/>
    <x v="0"/>
    <s v="CUST-0052"/>
    <s v="Ishita Gupta"/>
    <x v="3"/>
    <s v="Haryana"/>
    <s v="Gurgaon"/>
    <x v="3"/>
    <s v="Laptop"/>
    <s v="Laptop Pro"/>
    <n v="5"/>
    <n v="300986.55"/>
    <n v="0.05"/>
    <n v="46621.89"/>
  </r>
  <r>
    <s v="ORD-02285"/>
    <s v="2024-01-06"/>
    <x v="17"/>
    <x v="0"/>
    <s v="CUST-0552"/>
    <s v="Rohan Verma"/>
    <x v="0"/>
    <s v="Kerala"/>
    <s v="Thiruvananthapuram"/>
    <x v="3"/>
    <s v="Mobile"/>
    <s v="Smartphone A"/>
    <n v="5"/>
    <n v="67335.66"/>
    <n v="0.25"/>
    <n v="3605.36"/>
  </r>
  <r>
    <s v="ORD-02286"/>
    <s v="2025-02-05"/>
    <x v="14"/>
    <x v="1"/>
    <s v="CUST-0255"/>
    <s v="Ananya Kumar"/>
    <x v="0"/>
    <s v="Kerala"/>
    <s v="Kochi"/>
    <x v="3"/>
    <s v="Mobile"/>
    <s v="Smartphone A"/>
    <n v="6"/>
    <n v="106101.32"/>
    <n v="0"/>
    <n v="13511.95"/>
  </r>
  <r>
    <s v="ORD-02287"/>
    <s v="2023-09-28"/>
    <x v="35"/>
    <x v="2"/>
    <s v="CUST-0602"/>
    <s v="Ananya Jain"/>
    <x v="1"/>
    <s v="West Bengal"/>
    <s v="Kolkata"/>
    <x v="1"/>
    <s v="Decor"/>
    <s v="Wall Clock"/>
    <n v="6"/>
    <n v="8399.75"/>
    <n v="0.05"/>
    <n v="2068.11"/>
  </r>
  <r>
    <s v="ORD-02288"/>
    <s v="2024-06-30"/>
    <x v="10"/>
    <x v="0"/>
    <s v="CUST-0161"/>
    <s v="Aarav Jain"/>
    <x v="3"/>
    <s v="Punjab"/>
    <s v="Ludhiana"/>
    <x v="0"/>
    <s v="Storage"/>
    <s v="Cabinet"/>
    <n v="5"/>
    <n v="51692.34"/>
    <n v="0.05"/>
    <n v="9799.01"/>
  </r>
  <r>
    <s v="ORD-02289"/>
    <s v="2025-01-30"/>
    <x v="29"/>
    <x v="1"/>
    <s v="CUST-0256"/>
    <s v="Rahul Singh"/>
    <x v="1"/>
    <s v="West Bengal"/>
    <s v="Kolkata"/>
    <x v="2"/>
    <s v="Men"/>
    <s v="Men's Jacket"/>
    <n v="1"/>
    <n v="4159.63"/>
    <n v="0.1"/>
    <n v="962.45"/>
  </r>
  <r>
    <s v="ORD-02290"/>
    <s v="2024-12-08"/>
    <x v="6"/>
    <x v="0"/>
    <s v="CUST-0632"/>
    <s v="Ishita Gupta"/>
    <x v="3"/>
    <s v="Punjab"/>
    <s v="Jalandhar"/>
    <x v="0"/>
    <s v="Storage"/>
    <s v="Cabinet"/>
    <n v="5"/>
    <n v="48905.17"/>
    <n v="0.15"/>
    <n v="5707.83"/>
  </r>
  <r>
    <s v="ORD-02291"/>
    <s v="2025-08-21"/>
    <x v="22"/>
    <x v="1"/>
    <s v="CUST-0178"/>
    <s v="Aditi Kumar"/>
    <x v="3"/>
    <s v="Punjab"/>
    <s v="Jalandhar"/>
    <x v="1"/>
    <s v="Cookware"/>
    <s v="Non-Stick Pan"/>
    <n v="8"/>
    <n v="18293.68"/>
    <n v="0"/>
    <n v="4264.1099999999997"/>
  </r>
  <r>
    <s v="ORD-02292"/>
    <s v="2025-11-20"/>
    <x v="5"/>
    <x v="1"/>
    <s v="CUST-0686"/>
    <s v="Rahul Singh"/>
    <x v="0"/>
    <s v="Telangana"/>
    <s v="Warangal"/>
    <x v="0"/>
    <s v="Chair"/>
    <s v="Study Chair"/>
    <n v="2"/>
    <n v="5549.89"/>
    <n v="0.2"/>
    <n v="316.68"/>
  </r>
  <r>
    <s v="ORD-02293"/>
    <s v="2025-01-16"/>
    <x v="29"/>
    <x v="1"/>
    <s v="CUST-0057"/>
    <s v="Nikita Verma"/>
    <x v="2"/>
    <s v="Gujarat"/>
    <s v="Surat"/>
    <x v="0"/>
    <s v="Chair"/>
    <s v="Office Chair"/>
    <n v="8"/>
    <n v="48857.08"/>
    <n v="0.1"/>
    <n v="7604.19"/>
  </r>
  <r>
    <s v="ORD-02294"/>
    <s v="2024-10-05"/>
    <x v="28"/>
    <x v="0"/>
    <s v="CUST-0433"/>
    <s v="Riya Verma"/>
    <x v="2"/>
    <s v="Rajasthan"/>
    <s v="Jodhpur"/>
    <x v="1"/>
    <s v="Decor"/>
    <s v="Table Lamp"/>
    <n v="8"/>
    <n v="19612.14"/>
    <n v="0"/>
    <n v="5499.39"/>
  </r>
  <r>
    <s v="ORD-02295"/>
    <s v="2023-02-19"/>
    <x v="7"/>
    <x v="2"/>
    <s v="CUST-0153"/>
    <s v="Pooja Yadav"/>
    <x v="3"/>
    <s v="Delhi"/>
    <s v="New Delhi"/>
    <x v="3"/>
    <s v="Mobile"/>
    <s v="Smartphone B"/>
    <n v="7"/>
    <n v="134344.66"/>
    <n v="0.2"/>
    <n v="13432.68"/>
  </r>
  <r>
    <s v="ORD-02296"/>
    <s v="2025-09-21"/>
    <x v="2"/>
    <x v="1"/>
    <s v="CUST-0521"/>
    <s v="Kabir Das"/>
    <x v="3"/>
    <s v="Haryana"/>
    <s v="Gurgaon"/>
    <x v="2"/>
    <s v="Women"/>
    <s v="Women's Jacket"/>
    <n v="2"/>
    <n v="9394.44"/>
    <n v="0.1"/>
    <n v="1931.49"/>
  </r>
  <r>
    <s v="ORD-02297"/>
    <s v="2025-08-26"/>
    <x v="22"/>
    <x v="1"/>
    <s v="CUST-0410"/>
    <s v="Kabir Singh"/>
    <x v="1"/>
    <s v="West Bengal"/>
    <s v="Durgapur"/>
    <x v="2"/>
    <s v="Women"/>
    <s v="Women's Jacket"/>
    <n v="1"/>
    <n v="4810.66"/>
    <n v="0.05"/>
    <n v="1147.3800000000001"/>
  </r>
  <r>
    <s v="ORD-02298"/>
    <s v="2023-11-25"/>
    <x v="32"/>
    <x v="2"/>
    <s v="CUST-0568"/>
    <s v="Neha Kumar"/>
    <x v="2"/>
    <s v="Goa"/>
    <s v="Panaji"/>
    <x v="3"/>
    <s v="Mobile"/>
    <s v="Smartphone B"/>
    <n v="3"/>
    <n v="59929.65"/>
    <n v="0.2"/>
    <n v="2759.44"/>
  </r>
  <r>
    <s v="ORD-02299"/>
    <s v="2023-08-18"/>
    <x v="27"/>
    <x v="2"/>
    <s v="CUST-0742"/>
    <s v="Arjun Das"/>
    <x v="1"/>
    <s v="Odisha"/>
    <s v="Bhubaneswar"/>
    <x v="0"/>
    <s v="Table"/>
    <s v="Study Table"/>
    <n v="6"/>
    <n v="39620.01"/>
    <n v="0.1"/>
    <n v="5477.69"/>
  </r>
  <r>
    <s v="ORD-02300"/>
    <s v="2023-02-28"/>
    <x v="7"/>
    <x v="2"/>
    <s v="CUST-0562"/>
    <s v="Ananya Sharma"/>
    <x v="0"/>
    <s v="Karnataka"/>
    <s v="Mysuru"/>
    <x v="1"/>
    <s v="Decor"/>
    <s v="Photo Frame"/>
    <n v="6"/>
    <n v="4867.9399999999996"/>
    <n v="0"/>
    <n v="1630.19"/>
  </r>
  <r>
    <s v="ORD-02301"/>
    <s v="2024-02-23"/>
    <x v="23"/>
    <x v="0"/>
    <s v="CUST-0741"/>
    <s v="Pooja Gupta"/>
    <x v="2"/>
    <s v="Goa"/>
    <s v="Panaji"/>
    <x v="2"/>
    <s v="Women"/>
    <s v="Women's Top"/>
    <n v="5"/>
    <n v="6078.77"/>
    <n v="0.15"/>
    <n v="1444.82"/>
  </r>
  <r>
    <s v="ORD-02302"/>
    <s v="2025-05-05"/>
    <x v="9"/>
    <x v="1"/>
    <s v="CUST-0623"/>
    <s v="Sneha Kumar"/>
    <x v="2"/>
    <s v="Rajasthan"/>
    <s v="Jaipur"/>
    <x v="2"/>
    <s v="Women"/>
    <s v="Women's Dress"/>
    <n v="2"/>
    <n v="4941.38"/>
    <n v="0.1"/>
    <n v="1427.51"/>
  </r>
  <r>
    <s v="ORD-02303"/>
    <s v="2025-01-18"/>
    <x v="29"/>
    <x v="1"/>
    <s v="CUST-0017"/>
    <s v="Kabir Kumar"/>
    <x v="2"/>
    <s v="Gujarat"/>
    <s v="Surat"/>
    <x v="0"/>
    <s v="Chair"/>
    <s v="Executive Chair"/>
    <n v="1"/>
    <n v="9749.59"/>
    <n v="0.2"/>
    <n v="1623.1"/>
  </r>
  <r>
    <s v="ORD-02304"/>
    <s v="2023-03-08"/>
    <x v="11"/>
    <x v="2"/>
    <s v="CUST-0248"/>
    <s v="Riya Jain"/>
    <x v="0"/>
    <s v="Telangana"/>
    <s v="Nizamabad"/>
    <x v="2"/>
    <s v="Women"/>
    <s v="Women's Top"/>
    <n v="4"/>
    <n v="6162.32"/>
    <n v="0"/>
    <n v="1842.08"/>
  </r>
  <r>
    <s v="ORD-02305"/>
    <s v="2023-02-07"/>
    <x v="7"/>
    <x v="2"/>
    <s v="CUST-0381"/>
    <s v="Ishita Patel"/>
    <x v="0"/>
    <s v="Karnataka"/>
    <s v="Mysuru"/>
    <x v="1"/>
    <s v="Decor"/>
    <s v="Photo Frame"/>
    <n v="8"/>
    <n v="6458.82"/>
    <n v="0"/>
    <n v="2222.4699999999998"/>
  </r>
  <r>
    <s v="ORD-02306"/>
    <s v="2024-08-02"/>
    <x v="15"/>
    <x v="0"/>
    <s v="CUST-0329"/>
    <s v="Simran Kumar"/>
    <x v="2"/>
    <s v="Gujarat"/>
    <s v="Ahmedabad"/>
    <x v="3"/>
    <s v="Mobile"/>
    <s v="Smartphone B"/>
    <n v="1"/>
    <n v="26134.84"/>
    <n v="0"/>
    <n v="4006.01"/>
  </r>
  <r>
    <s v="ORD-02307"/>
    <s v="2023-02-18"/>
    <x v="7"/>
    <x v="2"/>
    <s v="CUST-0582"/>
    <s v="Nikita Gupta"/>
    <x v="3"/>
    <s v="Punjab"/>
    <s v="Amritsar"/>
    <x v="3"/>
    <s v="Accessories"/>
    <s v="Smart Watch"/>
    <n v="1"/>
    <n v="4025.43"/>
    <n v="0.2"/>
    <n v="286.17"/>
  </r>
  <r>
    <s v="ORD-02308"/>
    <s v="2025-10-12"/>
    <x v="31"/>
    <x v="1"/>
    <s v="CUST-0791"/>
    <s v="Riya Mehta"/>
    <x v="2"/>
    <s v="Goa"/>
    <s v="Panaji"/>
    <x v="1"/>
    <s v="Appliances"/>
    <s v="Air Fryer"/>
    <n v="7"/>
    <n v="55393.68"/>
    <n v="0"/>
    <n v="9391.81"/>
  </r>
  <r>
    <s v="ORD-02309"/>
    <s v="2024-07-31"/>
    <x v="4"/>
    <x v="0"/>
    <s v="CUST-0232"/>
    <s v="Pooja Verma"/>
    <x v="0"/>
    <s v="Tamil Nadu"/>
    <s v="Madurai"/>
    <x v="3"/>
    <s v="Mobile"/>
    <s v="Smartphone A"/>
    <n v="2"/>
    <n v="33254.03"/>
    <n v="0.05"/>
    <n v="3975.77"/>
  </r>
  <r>
    <s v="ORD-02310"/>
    <s v="2023-02-06"/>
    <x v="7"/>
    <x v="2"/>
    <s v="CUST-0525"/>
    <s v="Kavya Verma"/>
    <x v="2"/>
    <s v="Rajasthan"/>
    <s v="Jaipur"/>
    <x v="1"/>
    <s v="Decor"/>
    <s v="Photo Frame"/>
    <n v="7"/>
    <n v="5580.88"/>
    <n v="0.05"/>
    <n v="1796.07"/>
  </r>
  <r>
    <s v="ORD-02311"/>
    <s v="2025-10-13"/>
    <x v="31"/>
    <x v="1"/>
    <s v="CUST-0005"/>
    <s v="Aditya Yadav"/>
    <x v="0"/>
    <s v="Telangana"/>
    <s v="Hyderabad"/>
    <x v="1"/>
    <s v="Appliances"/>
    <s v="Mixer Grinder"/>
    <n v="6"/>
    <n v="26871.32"/>
    <n v="0"/>
    <n v="4744.18"/>
  </r>
  <r>
    <s v="ORD-02312"/>
    <s v="2023-12-06"/>
    <x v="18"/>
    <x v="2"/>
    <s v="CUST-0105"/>
    <s v="Amit Gupta"/>
    <x v="0"/>
    <s v="Tamil Nadu"/>
    <s v="Chennai"/>
    <x v="0"/>
    <s v="Chair"/>
    <s v="Study Chair"/>
    <n v="1"/>
    <n v="3285.85"/>
    <n v="0.05"/>
    <n v="556.30999999999995"/>
  </r>
  <r>
    <s v="ORD-02313"/>
    <s v="2024-01-13"/>
    <x v="17"/>
    <x v="0"/>
    <s v="CUST-0170"/>
    <s v="Ishita Gupta"/>
    <x v="1"/>
    <s v="West Bengal"/>
    <s v="Durgapur"/>
    <x v="2"/>
    <s v="Footwear"/>
    <s v="Sandals"/>
    <n v="1"/>
    <n v="1171.49"/>
    <n v="0.25"/>
    <n v="81.739999999999995"/>
  </r>
  <r>
    <s v="ORD-02314"/>
    <s v="2025-11-04"/>
    <x v="5"/>
    <x v="1"/>
    <s v="CUST-0594"/>
    <s v="Amit Jain"/>
    <x v="3"/>
    <s v="Punjab"/>
    <s v="Ludhiana"/>
    <x v="1"/>
    <s v="Cookware"/>
    <s v="Non-Stick Pan"/>
    <n v="1"/>
    <n v="1767.44"/>
    <n v="0.2"/>
    <n v="266.02999999999997"/>
  </r>
  <r>
    <s v="ORD-02315"/>
    <s v="2023-09-18"/>
    <x v="35"/>
    <x v="2"/>
    <s v="CUST-0335"/>
    <s v="Simran Sharma"/>
    <x v="2"/>
    <s v="Rajasthan"/>
    <s v="Udaipur"/>
    <x v="1"/>
    <s v="Decor"/>
    <s v="Photo Frame"/>
    <n v="1"/>
    <n v="683.87"/>
    <n v="0.15"/>
    <n v="177.87"/>
  </r>
  <r>
    <s v="ORD-02316"/>
    <s v="2023-10-15"/>
    <x v="24"/>
    <x v="2"/>
    <s v="CUST-0266"/>
    <s v="Amit Singh"/>
    <x v="2"/>
    <s v="Goa"/>
    <s v="Mapusa"/>
    <x v="2"/>
    <s v="Footwear"/>
    <s v="Casual Shoes"/>
    <n v="5"/>
    <n v="12841.54"/>
    <n v="0.05"/>
    <n v="3056.9"/>
  </r>
  <r>
    <s v="ORD-02317"/>
    <s v="2023-11-02"/>
    <x v="32"/>
    <x v="2"/>
    <s v="CUST-0076"/>
    <s v="Rohan Mehta"/>
    <x v="1"/>
    <s v="Odisha"/>
    <s v="Bhubaneswar"/>
    <x v="3"/>
    <s v="Mobile"/>
    <s v="Smartphone B"/>
    <n v="4"/>
    <n v="86191.28"/>
    <n v="0.1"/>
    <n v="9803.01"/>
  </r>
  <r>
    <s v="ORD-02318"/>
    <s v="2023-08-14"/>
    <x v="27"/>
    <x v="2"/>
    <s v="CUST-0588"/>
    <s v="Kavya Sharma"/>
    <x v="3"/>
    <s v="Haryana"/>
    <s v="Faridabad"/>
    <x v="1"/>
    <s v="Decor"/>
    <s v="Photo Frame"/>
    <n v="2"/>
    <n v="1563.77"/>
    <n v="0.05"/>
    <n v="483.28"/>
  </r>
  <r>
    <s v="ORD-02319"/>
    <s v="2025-04-17"/>
    <x v="30"/>
    <x v="1"/>
    <s v="CUST-0105"/>
    <s v="Amit Gupta"/>
    <x v="3"/>
    <s v="Uttar Pradesh"/>
    <s v="Noida"/>
    <x v="3"/>
    <s v="Laptop"/>
    <s v="Laptop Air"/>
    <n v="2"/>
    <n v="78010.61"/>
    <n v="0.25"/>
    <n v="300.76"/>
  </r>
  <r>
    <s v="ORD-02320"/>
    <s v="2023-09-14"/>
    <x v="35"/>
    <x v="2"/>
    <s v="CUST-0065"/>
    <s v="Aarav Verma"/>
    <x v="1"/>
    <s v="Odisha"/>
    <s v="Rourkela"/>
    <x v="0"/>
    <s v="Table"/>
    <s v="Coffee Table"/>
    <n v="8"/>
    <n v="43460.06"/>
    <n v="0.1"/>
    <n v="4842"/>
  </r>
  <r>
    <s v="ORD-02321"/>
    <s v="2023-04-03"/>
    <x v="12"/>
    <x v="2"/>
    <s v="CUST-0576"/>
    <s v="Sneha Das"/>
    <x v="0"/>
    <s v="Telangana"/>
    <s v="Hyderabad"/>
    <x v="2"/>
    <s v="Men"/>
    <s v="Men's T-Shirt"/>
    <n v="2"/>
    <n v="1959.14"/>
    <n v="0.15"/>
    <n v="551.35"/>
  </r>
  <r>
    <s v="ORD-02322"/>
    <s v="2023-08-01"/>
    <x v="27"/>
    <x v="2"/>
    <s v="CUST-0685"/>
    <s v="Simran Mehta"/>
    <x v="1"/>
    <s v="West Bengal"/>
    <s v="Siliguri"/>
    <x v="3"/>
    <s v="Accessories"/>
    <s v="Smart Watch"/>
    <n v="4"/>
    <n v="19629.73"/>
    <n v="0"/>
    <n v="4008.53"/>
  </r>
  <r>
    <s v="ORD-02323"/>
    <s v="2023-01-05"/>
    <x v="34"/>
    <x v="2"/>
    <s v="CUST-0396"/>
    <s v="Ishita Singh"/>
    <x v="1"/>
    <s v="Bihar"/>
    <s v="Gaya"/>
    <x v="3"/>
    <s v="Accessories"/>
    <s v="Bluetooth Speaker"/>
    <n v="7"/>
    <n v="24677.69"/>
    <n v="0"/>
    <n v="4489.13"/>
  </r>
  <r>
    <s v="ORD-02324"/>
    <s v="2025-07-17"/>
    <x v="8"/>
    <x v="1"/>
    <s v="CUST-0782"/>
    <s v="Riya Yadav"/>
    <x v="3"/>
    <s v="Punjab"/>
    <s v="Jalandhar"/>
    <x v="1"/>
    <s v="Decor"/>
    <s v="Wall Clock"/>
    <n v="2"/>
    <n v="2909.38"/>
    <n v="0"/>
    <n v="926.45"/>
  </r>
  <r>
    <s v="ORD-02325"/>
    <s v="2025-03-09"/>
    <x v="21"/>
    <x v="1"/>
    <s v="CUST-0466"/>
    <s v="Ananya Das"/>
    <x v="1"/>
    <s v="Bihar"/>
    <s v="Gaya"/>
    <x v="0"/>
    <s v="Chair"/>
    <s v="Study Chair"/>
    <n v="6"/>
    <n v="17600.88"/>
    <n v="0.2"/>
    <n v="1527.67"/>
  </r>
  <r>
    <s v="ORD-02326"/>
    <s v="2024-07-02"/>
    <x v="4"/>
    <x v="0"/>
    <s v="CUST-0726"/>
    <s v="Ananya Kumar"/>
    <x v="3"/>
    <s v="Haryana"/>
    <s v="Gurgaon"/>
    <x v="1"/>
    <s v="Cookware"/>
    <s v="Non-Stick Pan"/>
    <n v="8"/>
    <n v="17783.509999999998"/>
    <n v="0"/>
    <n v="3997.24"/>
  </r>
  <r>
    <s v="ORD-02327"/>
    <s v="2024-04-13"/>
    <x v="16"/>
    <x v="0"/>
    <s v="CUST-0437"/>
    <s v="Ishita Kumar"/>
    <x v="2"/>
    <s v="Rajasthan"/>
    <s v="Jaipur"/>
    <x v="0"/>
    <s v="Storage"/>
    <s v="Wardrobe"/>
    <n v="5"/>
    <n v="104547.38"/>
    <n v="0"/>
    <n v="15804.71"/>
  </r>
  <r>
    <s v="ORD-02328"/>
    <s v="2025-07-12"/>
    <x v="8"/>
    <x v="1"/>
    <s v="CUST-0547"/>
    <s v="Kabir Kumar"/>
    <x v="1"/>
    <s v="Jharkhand"/>
    <s v="Jamshedpur"/>
    <x v="3"/>
    <s v="Laptop"/>
    <s v="Laptop Air"/>
    <n v="7"/>
    <n v="348988.24"/>
    <n v="0"/>
    <n v="47963.7"/>
  </r>
  <r>
    <s v="ORD-02329"/>
    <s v="2025-04-11"/>
    <x v="30"/>
    <x v="1"/>
    <s v="CUST-0288"/>
    <s v="Kabir Kumar"/>
    <x v="1"/>
    <s v="Bihar"/>
    <s v="Gaya"/>
    <x v="3"/>
    <s v="Mobile"/>
    <s v="Smartphone B"/>
    <n v="4"/>
    <n v="85837.07"/>
    <n v="0.1"/>
    <n v="7588"/>
  </r>
  <r>
    <s v="ORD-02330"/>
    <s v="2025-06-21"/>
    <x v="3"/>
    <x v="1"/>
    <s v="CUST-0666"/>
    <s v="Amit Das"/>
    <x v="1"/>
    <s v="Odisha"/>
    <s v="Cuttack"/>
    <x v="2"/>
    <s v="Footwear"/>
    <s v="Casual Shoes"/>
    <n v="5"/>
    <n v="11605.27"/>
    <n v="0.15"/>
    <n v="2077.19"/>
  </r>
  <r>
    <s v="ORD-02331"/>
    <s v="2024-05-19"/>
    <x v="0"/>
    <x v="0"/>
    <s v="CUST-0228"/>
    <s v="Priya Sharma"/>
    <x v="2"/>
    <s v="Maharashtra"/>
    <s v="Mumbai"/>
    <x v="3"/>
    <s v="Laptop"/>
    <s v="Laptop Air"/>
    <n v="1"/>
    <n v="37330.080000000002"/>
    <n v="0.25"/>
    <n v="1583.34"/>
  </r>
  <r>
    <s v="ORD-02332"/>
    <s v="2025-09-11"/>
    <x v="2"/>
    <x v="1"/>
    <s v="CUST-0110"/>
    <s v="Nikita Das"/>
    <x v="1"/>
    <s v="Bihar"/>
    <s v="Bhagalpur"/>
    <x v="0"/>
    <s v="Chair"/>
    <s v="Office Chair"/>
    <n v="8"/>
    <n v="42446.42"/>
    <n v="0.15"/>
    <n v="4139.38"/>
  </r>
  <r>
    <s v="ORD-02333"/>
    <s v="2025-05-16"/>
    <x v="9"/>
    <x v="1"/>
    <s v="CUST-0343"/>
    <s v="Neha Mehta"/>
    <x v="3"/>
    <s v="Delhi"/>
    <s v="Dwarka"/>
    <x v="3"/>
    <s v="Mobile"/>
    <s v="Smartphone A"/>
    <n v="5"/>
    <n v="83736.350000000006"/>
    <n v="0.05"/>
    <n v="9658.19"/>
  </r>
  <r>
    <s v="ORD-02334"/>
    <s v="2025-05-16"/>
    <x v="9"/>
    <x v="1"/>
    <s v="CUST-0351"/>
    <s v="Rohan Mehta"/>
    <x v="2"/>
    <s v="Rajasthan"/>
    <s v="Jaipur"/>
    <x v="0"/>
    <s v="Chair"/>
    <s v="Executive Chair"/>
    <n v="5"/>
    <n v="48310.29"/>
    <n v="0.2"/>
    <n v="6906.49"/>
  </r>
  <r>
    <s v="ORD-02335"/>
    <s v="2025-02-05"/>
    <x v="14"/>
    <x v="1"/>
    <s v="CUST-0002"/>
    <s v="Priya Kumar"/>
    <x v="0"/>
    <s v="Tamil Nadu"/>
    <s v="Madurai"/>
    <x v="3"/>
    <s v="Laptop"/>
    <s v="Gaming Laptop"/>
    <n v="1"/>
    <n v="61908.36"/>
    <n v="0.25"/>
    <n v="2589.4499999999998"/>
  </r>
  <r>
    <s v="ORD-02336"/>
    <s v="2023-04-24"/>
    <x v="12"/>
    <x v="2"/>
    <s v="CUST-0468"/>
    <s v="Riya Verma"/>
    <x v="1"/>
    <s v="Jharkhand"/>
    <s v="Ranchi"/>
    <x v="1"/>
    <s v="Cookware"/>
    <s v="Cookware Set"/>
    <n v="7"/>
    <n v="32295.21"/>
    <n v="0.2"/>
    <n v="4206.08"/>
  </r>
  <r>
    <s v="ORD-02337"/>
    <s v="2024-04-27"/>
    <x v="16"/>
    <x v="0"/>
    <s v="CUST-0201"/>
    <s v="Kabir Kumar"/>
    <x v="3"/>
    <s v="Uttar Pradesh"/>
    <s v="Noida"/>
    <x v="2"/>
    <s v="Women"/>
    <s v="Women's Jacket"/>
    <n v="3"/>
    <n v="14259.36"/>
    <n v="0.05"/>
    <n v="3225.97"/>
  </r>
  <r>
    <s v="ORD-02338"/>
    <s v="2024-12-15"/>
    <x v="6"/>
    <x v="0"/>
    <s v="CUST-0268"/>
    <s v="Vivaan Mehta"/>
    <x v="2"/>
    <s v="Rajasthan"/>
    <s v="Jodhpur"/>
    <x v="0"/>
    <s v="Storage"/>
    <s v="Bookshelf"/>
    <n v="8"/>
    <n v="59397.52"/>
    <n v="0.2"/>
    <n v="5258.79"/>
  </r>
  <r>
    <s v="ORD-02339"/>
    <s v="2023-06-10"/>
    <x v="33"/>
    <x v="2"/>
    <s v="CUST-0573"/>
    <s v="Vivaan Yadav"/>
    <x v="0"/>
    <s v="Telangana"/>
    <s v="Nizamabad"/>
    <x v="0"/>
    <s v="Chair"/>
    <s v="Study Chair"/>
    <n v="7"/>
    <n v="23014.080000000002"/>
    <n v="0.1"/>
    <n v="3085.52"/>
  </r>
  <r>
    <s v="ORD-02340"/>
    <s v="2023-07-27"/>
    <x v="25"/>
    <x v="2"/>
    <s v="CUST-0715"/>
    <s v="Aditi Jain"/>
    <x v="2"/>
    <s v="Gujarat"/>
    <s v="Surat"/>
    <x v="1"/>
    <s v="Decor"/>
    <s v="Wall Clock"/>
    <n v="2"/>
    <n v="2309.14"/>
    <n v="0.2"/>
    <n v="499.61"/>
  </r>
  <r>
    <s v="ORD-02341"/>
    <s v="2024-01-20"/>
    <x v="17"/>
    <x v="0"/>
    <s v="CUST-0662"/>
    <s v="Aditi Das"/>
    <x v="1"/>
    <s v="Bihar"/>
    <s v="Gaya"/>
    <x v="2"/>
    <s v="Women"/>
    <s v="Women's Dress"/>
    <n v="8"/>
    <n v="21507.64"/>
    <n v="0"/>
    <n v="8010.48"/>
  </r>
  <r>
    <s v="ORD-02342"/>
    <s v="2024-11-02"/>
    <x v="1"/>
    <x v="0"/>
    <s v="CUST-0102"/>
    <s v="Amit Verma"/>
    <x v="1"/>
    <s v="Odisha"/>
    <s v="Bhubaneswar"/>
    <x v="0"/>
    <s v="Storage"/>
    <s v="Cabinet"/>
    <n v="4"/>
    <n v="42474.7"/>
    <n v="0.05"/>
    <n v="8074.11"/>
  </r>
  <r>
    <s v="ORD-02343"/>
    <s v="2025-03-20"/>
    <x v="21"/>
    <x v="1"/>
    <s v="CUST-0055"/>
    <s v="Neha Kumar"/>
    <x v="2"/>
    <s v="Gujarat"/>
    <s v="Surat"/>
    <x v="2"/>
    <s v="Men"/>
    <s v="Men's Jacket"/>
    <n v="1"/>
    <n v="4071.45"/>
    <n v="0.05"/>
    <n v="991.46"/>
  </r>
  <r>
    <s v="ORD-02344"/>
    <s v="2023-01-15"/>
    <x v="34"/>
    <x v="2"/>
    <s v="CUST-0576"/>
    <s v="Sneha Das"/>
    <x v="3"/>
    <s v="Delhi"/>
    <s v="New Delhi"/>
    <x v="3"/>
    <s v="Mobile"/>
    <s v="Smartphone B"/>
    <n v="7"/>
    <n v="173517.37"/>
    <n v="0"/>
    <n v="27538.86"/>
  </r>
  <r>
    <s v="ORD-02345"/>
    <s v="2024-06-12"/>
    <x v="10"/>
    <x v="0"/>
    <s v="CUST-0198"/>
    <s v="Amit Verma"/>
    <x v="1"/>
    <s v="West Bengal"/>
    <s v="Kolkata"/>
    <x v="3"/>
    <s v="Mobile"/>
    <s v="Smartphone A"/>
    <n v="1"/>
    <n v="14745.41"/>
    <n v="0.2"/>
    <n v="745.56"/>
  </r>
  <r>
    <s v="ORD-02346"/>
    <s v="2025-12-23"/>
    <x v="26"/>
    <x v="1"/>
    <s v="CUST-0063"/>
    <s v="Riya Mehta"/>
    <x v="1"/>
    <s v="Odisha"/>
    <s v="Rourkela"/>
    <x v="3"/>
    <s v="Accessories"/>
    <s v="Smart Watch"/>
    <n v="7"/>
    <n v="30327.75"/>
    <n v="0.1"/>
    <n v="3950.54"/>
  </r>
  <r>
    <s v="ORD-02347"/>
    <s v="2024-06-24"/>
    <x v="10"/>
    <x v="0"/>
    <s v="CUST-0430"/>
    <s v="Nikita Gupta"/>
    <x v="1"/>
    <s v="West Bengal"/>
    <s v="Siliguri"/>
    <x v="1"/>
    <s v="Decor"/>
    <s v="Wall Clock"/>
    <n v="7"/>
    <n v="8190.82"/>
    <n v="0.25"/>
    <n v="1587.84"/>
  </r>
  <r>
    <s v="ORD-02348"/>
    <s v="2023-05-24"/>
    <x v="20"/>
    <x v="2"/>
    <s v="CUST-0295"/>
    <s v="Aarav Yadav"/>
    <x v="0"/>
    <s v="Tamil Nadu"/>
    <s v="Chennai"/>
    <x v="0"/>
    <s v="Chair"/>
    <s v="Office Chair"/>
    <n v="7"/>
    <n v="46640.47"/>
    <n v="0"/>
    <n v="10231.15"/>
  </r>
  <r>
    <s v="ORD-02349"/>
    <s v="2023-09-06"/>
    <x v="35"/>
    <x v="2"/>
    <s v="CUST-0623"/>
    <s v="Sneha Kumar"/>
    <x v="2"/>
    <s v="Goa"/>
    <s v="Panaji"/>
    <x v="0"/>
    <s v="Chair"/>
    <s v="Office Chair"/>
    <n v="4"/>
    <n v="22842.61"/>
    <n v="0.1"/>
    <n v="3990.58"/>
  </r>
  <r>
    <s v="ORD-02350"/>
    <s v="2024-05-03"/>
    <x v="0"/>
    <x v="0"/>
    <s v="CUST-0592"/>
    <s v="Simran Das"/>
    <x v="2"/>
    <s v="Gujarat"/>
    <s v="Surat"/>
    <x v="3"/>
    <s v="Laptop"/>
    <s v="Laptop Air"/>
    <n v="7"/>
    <n v="329026.99"/>
    <n v="0.05"/>
    <n v="41239.599999999999"/>
  </r>
  <r>
    <s v="ORD-02351"/>
    <s v="2023-05-19"/>
    <x v="20"/>
    <x v="2"/>
    <s v="CUST-0617"/>
    <s v="Neha Sharma"/>
    <x v="0"/>
    <s v="Tamil Nadu"/>
    <s v="Coimbatore"/>
    <x v="0"/>
    <s v="Storage"/>
    <s v="Bookshelf"/>
    <n v="7"/>
    <n v="47033.66"/>
    <n v="0.25"/>
    <n v="4927.51"/>
  </r>
  <r>
    <s v="ORD-02352"/>
    <s v="2024-05-07"/>
    <x v="0"/>
    <x v="0"/>
    <s v="CUST-0309"/>
    <s v="Kavya Yadav"/>
    <x v="2"/>
    <s v="Rajasthan"/>
    <s v="Jodhpur"/>
    <x v="2"/>
    <s v="Men"/>
    <s v="Men's T-Shirt"/>
    <n v="6"/>
    <n v="7493.04"/>
    <n v="0"/>
    <n v="2495.25"/>
  </r>
  <r>
    <s v="ORD-02353"/>
    <s v="2025-12-01"/>
    <x v="26"/>
    <x v="1"/>
    <s v="CUST-0317"/>
    <s v="Sneha Das"/>
    <x v="1"/>
    <s v="Jharkhand"/>
    <s v="Dhanbad"/>
    <x v="1"/>
    <s v="Decor"/>
    <s v="Photo Frame"/>
    <n v="7"/>
    <n v="4575.7700000000004"/>
    <n v="0.15"/>
    <n v="1073.78"/>
  </r>
  <r>
    <s v="ORD-02354"/>
    <s v="2024-03-31"/>
    <x v="19"/>
    <x v="0"/>
    <s v="CUST-0325"/>
    <s v="Rahul Sharma"/>
    <x v="0"/>
    <s v="Karnataka"/>
    <s v="Mysuru"/>
    <x v="2"/>
    <s v="Men"/>
    <s v="Men's Jacket"/>
    <n v="1"/>
    <n v="4301.47"/>
    <n v="0.05"/>
    <n v="1185.0899999999999"/>
  </r>
  <r>
    <s v="ORD-02355"/>
    <s v="2024-12-13"/>
    <x v="6"/>
    <x v="0"/>
    <s v="CUST-0705"/>
    <s v="Pooja Jain"/>
    <x v="3"/>
    <s v="Uttar Pradesh"/>
    <s v="Kanpur"/>
    <x v="0"/>
    <s v="Table"/>
    <s v="Coffee Table"/>
    <n v="8"/>
    <n v="38972.69"/>
    <n v="0.15"/>
    <n v="3053.61"/>
  </r>
  <r>
    <s v="ORD-02356"/>
    <s v="2023-11-08"/>
    <x v="32"/>
    <x v="2"/>
    <s v="CUST-0743"/>
    <s v="Aarav Patel"/>
    <x v="3"/>
    <s v="Punjab"/>
    <s v="Amritsar"/>
    <x v="0"/>
    <s v="Table"/>
    <s v="Study Table"/>
    <n v="2"/>
    <n v="13066.08"/>
    <n v="0.1"/>
    <n v="1740.59"/>
  </r>
  <r>
    <s v="ORD-02357"/>
    <s v="2023-02-16"/>
    <x v="7"/>
    <x v="2"/>
    <s v="CUST-0674"/>
    <s v="Aditya Verma"/>
    <x v="0"/>
    <s v="Tamil Nadu"/>
    <s v="Chennai"/>
    <x v="2"/>
    <s v="Footwear"/>
    <s v="Casual Shoes"/>
    <n v="2"/>
    <n v="4901.04"/>
    <n v="0.15"/>
    <n v="906.97"/>
  </r>
  <r>
    <s v="ORD-02358"/>
    <s v="2025-09-29"/>
    <x v="2"/>
    <x v="1"/>
    <s v="CUST-0578"/>
    <s v="Kabir Mehta"/>
    <x v="2"/>
    <s v="Gujarat"/>
    <s v="Vadodara"/>
    <x v="1"/>
    <s v="Decor"/>
    <s v="Wall Clock"/>
    <n v="6"/>
    <n v="8385.7000000000007"/>
    <n v="0.1"/>
    <n v="2132.4699999999998"/>
  </r>
  <r>
    <s v="ORD-02359"/>
    <s v="2023-10-27"/>
    <x v="24"/>
    <x v="2"/>
    <s v="CUST-0013"/>
    <s v="Riya Yadav"/>
    <x v="1"/>
    <s v="Odisha"/>
    <s v="Cuttack"/>
    <x v="3"/>
    <s v="Mobile"/>
    <s v="Smartphone A"/>
    <n v="8"/>
    <n v="111934.9"/>
    <n v="0.2"/>
    <n v="7123.12"/>
  </r>
  <r>
    <s v="ORD-02360"/>
    <s v="2024-03-23"/>
    <x v="19"/>
    <x v="0"/>
    <s v="CUST-0748"/>
    <s v="Pooja Yadav"/>
    <x v="2"/>
    <s v="Gujarat"/>
    <s v="Surat"/>
    <x v="1"/>
    <s v="Decor"/>
    <s v="Table Lamp"/>
    <n v="7"/>
    <n v="16805.97"/>
    <n v="0"/>
    <n v="4588.08"/>
  </r>
  <r>
    <s v="ORD-02361"/>
    <s v="2023-11-25"/>
    <x v="32"/>
    <x v="2"/>
    <s v="CUST-0717"/>
    <s v="Rahul Mehta"/>
    <x v="0"/>
    <s v="Tamil Nadu"/>
    <s v="Chennai"/>
    <x v="3"/>
    <s v="Accessories"/>
    <s v="Wireless Earbuds"/>
    <n v="6"/>
    <n v="14115.92"/>
    <n v="0.1"/>
    <n v="2979.36"/>
  </r>
  <r>
    <s v="ORD-02362"/>
    <s v="2023-10-27"/>
    <x v="24"/>
    <x v="2"/>
    <s v="CUST-0484"/>
    <s v="Ananya Mehta"/>
    <x v="0"/>
    <s v="Telangana"/>
    <s v="Nizamabad"/>
    <x v="0"/>
    <s v="Storage"/>
    <s v="Wardrobe"/>
    <n v="4"/>
    <n v="68405.66"/>
    <n v="0.25"/>
    <n v="1090.71"/>
  </r>
  <r>
    <s v="ORD-02363"/>
    <s v="2025-12-04"/>
    <x v="26"/>
    <x v="1"/>
    <s v="CUST-0189"/>
    <s v="Aarav Verma"/>
    <x v="0"/>
    <s v="Karnataka"/>
    <s v="Bengaluru"/>
    <x v="1"/>
    <s v="Appliances"/>
    <s v="Electric Kettle"/>
    <n v="7"/>
    <n v="12284.21"/>
    <n v="0.05"/>
    <n v="2164.46"/>
  </r>
  <r>
    <s v="ORD-02364"/>
    <s v="2023-01-06"/>
    <x v="34"/>
    <x v="2"/>
    <s v="CUST-0690"/>
    <s v="Arjun Gupta"/>
    <x v="2"/>
    <s v="Gujarat"/>
    <s v="Ahmedabad"/>
    <x v="3"/>
    <s v="Accessories"/>
    <s v="Bluetooth Speaker"/>
    <n v="1"/>
    <n v="2913.99"/>
    <n v="0.15"/>
    <n v="359.62"/>
  </r>
  <r>
    <s v="ORD-02365"/>
    <s v="2023-05-23"/>
    <x v="20"/>
    <x v="2"/>
    <s v="CUST-0362"/>
    <s v="Nikita Patel"/>
    <x v="2"/>
    <s v="Gujarat"/>
    <s v="Surat"/>
    <x v="1"/>
    <s v="Appliances"/>
    <s v="Electric Kettle"/>
    <n v="7"/>
    <n v="11450.77"/>
    <n v="0.05"/>
    <n v="2096.4"/>
  </r>
  <r>
    <s v="ORD-02366"/>
    <s v="2024-11-10"/>
    <x v="1"/>
    <x v="0"/>
    <s v="CUST-0132"/>
    <s v="Kavya Sharma"/>
    <x v="3"/>
    <s v="Delhi"/>
    <s v="New Delhi"/>
    <x v="2"/>
    <s v="Men"/>
    <s v="Men's T-Shirt"/>
    <n v="2"/>
    <n v="1999.93"/>
    <n v="0.15"/>
    <n v="533.09"/>
  </r>
  <r>
    <s v="ORD-02367"/>
    <s v="2023-09-21"/>
    <x v="35"/>
    <x v="2"/>
    <s v="CUST-0040"/>
    <s v="Kavya Gupta"/>
    <x v="2"/>
    <s v="Gujarat"/>
    <s v="Ahmedabad"/>
    <x v="3"/>
    <s v="Mobile"/>
    <s v="Smartphone A"/>
    <n v="7"/>
    <n v="132250.01"/>
    <n v="0"/>
    <n v="17554.54"/>
  </r>
  <r>
    <s v="ORD-02368"/>
    <s v="2023-11-11"/>
    <x v="32"/>
    <x v="2"/>
    <s v="CUST-0210"/>
    <s v="Riya Patel"/>
    <x v="0"/>
    <s v="Karnataka"/>
    <s v="Mangaluru"/>
    <x v="0"/>
    <s v="Storage"/>
    <s v="Wardrobe"/>
    <n v="3"/>
    <n v="50191.74"/>
    <n v="0.25"/>
    <n v="3868.81"/>
  </r>
  <r>
    <s v="ORD-02369"/>
    <s v="2023-08-23"/>
    <x v="27"/>
    <x v="2"/>
    <s v="CUST-0437"/>
    <s v="Ishita Kumar"/>
    <x v="2"/>
    <s v="Gujarat"/>
    <s v="Vadodara"/>
    <x v="3"/>
    <s v="Accessories"/>
    <s v="Wireless Earbuds"/>
    <n v="7"/>
    <n v="13854.95"/>
    <n v="0.2"/>
    <n v="2368.86"/>
  </r>
  <r>
    <s v="ORD-02370"/>
    <s v="2025-02-28"/>
    <x v="14"/>
    <x v="1"/>
    <s v="CUST-0399"/>
    <s v="Ananya Singh"/>
    <x v="2"/>
    <s v="Rajasthan"/>
    <s v="Jaipur"/>
    <x v="0"/>
    <s v="Chair"/>
    <s v="Office Chair"/>
    <n v="5"/>
    <n v="30190.959999999999"/>
    <n v="0.05"/>
    <n v="5996.09"/>
  </r>
  <r>
    <s v="ORD-02371"/>
    <s v="2023-07-23"/>
    <x v="25"/>
    <x v="2"/>
    <s v="CUST-0338"/>
    <s v="Rahul Verma"/>
    <x v="2"/>
    <s v="Goa"/>
    <s v="Margao"/>
    <x v="1"/>
    <s v="Appliances"/>
    <s v="Mixer Grinder"/>
    <n v="5"/>
    <n v="21992.27"/>
    <n v="0.05"/>
    <n v="3203.63"/>
  </r>
  <r>
    <s v="ORD-02372"/>
    <s v="2023-07-14"/>
    <x v="25"/>
    <x v="2"/>
    <s v="CUST-0368"/>
    <s v="Aarav Mehta"/>
    <x v="2"/>
    <s v="Goa"/>
    <s v="Margao"/>
    <x v="0"/>
    <s v="Storage"/>
    <s v="Wardrobe"/>
    <n v="3"/>
    <n v="53315.16"/>
    <n v="0.15"/>
    <n v="5622.2"/>
  </r>
  <r>
    <s v="ORD-02373"/>
    <s v="2023-01-13"/>
    <x v="34"/>
    <x v="2"/>
    <s v="CUST-0167"/>
    <s v="Aditya Kumar"/>
    <x v="1"/>
    <s v="West Bengal"/>
    <s v="Durgapur"/>
    <x v="1"/>
    <s v="Decor"/>
    <s v="Photo Frame"/>
    <n v="7"/>
    <n v="5729.25"/>
    <n v="0"/>
    <n v="1853.71"/>
  </r>
  <r>
    <s v="ORD-02374"/>
    <s v="2024-11-09"/>
    <x v="1"/>
    <x v="0"/>
    <s v="CUST-0516"/>
    <s v="Kabir Mehta"/>
    <x v="1"/>
    <s v="Jharkhand"/>
    <s v="Dhanbad"/>
    <x v="0"/>
    <s v="Storage"/>
    <s v="Bookshelf"/>
    <n v="3"/>
    <n v="22233.279999999999"/>
    <n v="0.2"/>
    <n v="1734.88"/>
  </r>
  <r>
    <s v="ORD-02375"/>
    <s v="2024-01-31"/>
    <x v="17"/>
    <x v="0"/>
    <s v="CUST-0509"/>
    <s v="Rahul Kumar"/>
    <x v="2"/>
    <s v="Goa"/>
    <s v="Mapusa"/>
    <x v="2"/>
    <s v="Men"/>
    <s v="Men's Jeans"/>
    <n v="5"/>
    <n v="8410.39"/>
    <n v="0.2"/>
    <n v="1876.93"/>
  </r>
  <r>
    <s v="ORD-02376"/>
    <s v="2025-04-08"/>
    <x v="30"/>
    <x v="1"/>
    <s v="CUST-0163"/>
    <s v="Arjun Verma"/>
    <x v="0"/>
    <s v="Telangana"/>
    <s v="Nizamabad"/>
    <x v="0"/>
    <s v="Storage"/>
    <s v="Wardrobe"/>
    <n v="1"/>
    <n v="15850.74"/>
    <n v="0.25"/>
    <n v="1315.47"/>
  </r>
  <r>
    <s v="ORD-02377"/>
    <s v="2024-10-26"/>
    <x v="28"/>
    <x v="0"/>
    <s v="CUST-0545"/>
    <s v="Aditi Kumar"/>
    <x v="1"/>
    <s v="Odisha"/>
    <s v="Bhubaneswar"/>
    <x v="1"/>
    <s v="Cookware"/>
    <s v="Pressure Cooker"/>
    <n v="3"/>
    <n v="9015.66"/>
    <n v="0.1"/>
    <n v="1441.85"/>
  </r>
  <r>
    <s v="ORD-02378"/>
    <s v="2023-02-08"/>
    <x v="7"/>
    <x v="2"/>
    <s v="CUST-0443"/>
    <s v="Riya Verma"/>
    <x v="0"/>
    <s v="Karnataka"/>
    <s v="Mysuru"/>
    <x v="2"/>
    <s v="Footwear"/>
    <s v="Sandals"/>
    <n v="1"/>
    <n v="1313.18"/>
    <n v="0.2"/>
    <n v="185.48"/>
  </r>
  <r>
    <s v="ORD-02379"/>
    <s v="2023-05-19"/>
    <x v="20"/>
    <x v="2"/>
    <s v="CUST-0186"/>
    <s v="Priya Singh"/>
    <x v="1"/>
    <s v="Jharkhand"/>
    <s v="Jamshedpur"/>
    <x v="0"/>
    <s v="Table"/>
    <s v="Coffee Table"/>
    <n v="6"/>
    <n v="29572.32"/>
    <n v="0.2"/>
    <n v="1931.66"/>
  </r>
  <r>
    <s v="ORD-02380"/>
    <s v="2023-04-03"/>
    <x v="12"/>
    <x v="2"/>
    <s v="CUST-0697"/>
    <s v="Priya Gupta"/>
    <x v="1"/>
    <s v="Bihar"/>
    <s v="Bhagalpur"/>
    <x v="1"/>
    <s v="Cookware"/>
    <s v="Non-Stick Pan"/>
    <n v="8"/>
    <n v="15997.74"/>
    <n v="0.1"/>
    <n v="2285.6999999999998"/>
  </r>
  <r>
    <s v="ORD-02381"/>
    <s v="2024-01-21"/>
    <x v="17"/>
    <x v="0"/>
    <s v="CUST-0700"/>
    <s v="Kabir Yadav"/>
    <x v="2"/>
    <s v="Gujarat"/>
    <s v="Ahmedabad"/>
    <x v="2"/>
    <s v="Women"/>
    <s v="Women's Top"/>
    <n v="7"/>
    <n v="10439.26"/>
    <n v="0"/>
    <n v="3299.05"/>
  </r>
  <r>
    <s v="ORD-02382"/>
    <s v="2023-08-02"/>
    <x v="27"/>
    <x v="2"/>
    <s v="CUST-0172"/>
    <s v="Aarav Mehta"/>
    <x v="3"/>
    <s v="Uttar Pradesh"/>
    <s v="Noida"/>
    <x v="2"/>
    <s v="Footwear"/>
    <s v="Sandals"/>
    <n v="8"/>
    <n v="13181.43"/>
    <n v="0"/>
    <n v="2812.12"/>
  </r>
  <r>
    <s v="ORD-02383"/>
    <s v="2024-01-07"/>
    <x v="17"/>
    <x v="0"/>
    <s v="CUST-0444"/>
    <s v="Riya Gupta"/>
    <x v="3"/>
    <s v="Haryana"/>
    <s v="Gurgaon"/>
    <x v="1"/>
    <s v="Decor"/>
    <s v="Photo Frame"/>
    <n v="7"/>
    <n v="5324.35"/>
    <n v="0"/>
    <n v="1778.66"/>
  </r>
  <r>
    <s v="ORD-02384"/>
    <s v="2023-05-25"/>
    <x v="20"/>
    <x v="2"/>
    <s v="CUST-0619"/>
    <s v="Rahul Verma"/>
    <x v="0"/>
    <s v="Tamil Nadu"/>
    <s v="Chennai"/>
    <x v="1"/>
    <s v="Cookware"/>
    <s v="Non-Stick Pan"/>
    <n v="2"/>
    <n v="3385.12"/>
    <n v="0.2"/>
    <n v="543.04"/>
  </r>
  <r>
    <s v="ORD-02385"/>
    <s v="2025-09-08"/>
    <x v="2"/>
    <x v="1"/>
    <s v="CUST-0498"/>
    <s v="Priya Das"/>
    <x v="0"/>
    <s v="Kerala"/>
    <s v="Kochi"/>
    <x v="2"/>
    <s v="Footwear"/>
    <s v="Casual Shoes"/>
    <n v="1"/>
    <n v="2174.8200000000002"/>
    <n v="0.25"/>
    <n v="339.52"/>
  </r>
  <r>
    <s v="ORD-02386"/>
    <s v="2025-11-29"/>
    <x v="5"/>
    <x v="1"/>
    <s v="CUST-0795"/>
    <s v="Kavya Das"/>
    <x v="1"/>
    <s v="Jharkhand"/>
    <s v="Dhanbad"/>
    <x v="2"/>
    <s v="Footwear"/>
    <s v="Sandals"/>
    <n v="7"/>
    <n v="9664.67"/>
    <n v="0.15"/>
    <n v="1524.4"/>
  </r>
  <r>
    <s v="ORD-02387"/>
    <s v="2024-04-25"/>
    <x v="16"/>
    <x v="0"/>
    <s v="CUST-0631"/>
    <s v="Kabir Singh"/>
    <x v="2"/>
    <s v="Goa"/>
    <s v="Mapusa"/>
    <x v="0"/>
    <s v="Chair"/>
    <s v="Executive Chair"/>
    <n v="1"/>
    <n v="9123.91"/>
    <n v="0.2"/>
    <n v="1402"/>
  </r>
  <r>
    <s v="ORD-02388"/>
    <s v="2024-08-31"/>
    <x v="15"/>
    <x v="0"/>
    <s v="CUST-0175"/>
    <s v="Arjun Verma"/>
    <x v="1"/>
    <s v="Bihar"/>
    <s v="Gaya"/>
    <x v="2"/>
    <s v="Women"/>
    <s v="Women's Top"/>
    <n v="2"/>
    <n v="2354.1799999999998"/>
    <n v="0.25"/>
    <n v="460.11"/>
  </r>
  <r>
    <s v="ORD-02389"/>
    <s v="2025-05-22"/>
    <x v="9"/>
    <x v="1"/>
    <s v="CUST-0112"/>
    <s v="Arjun Das"/>
    <x v="0"/>
    <s v="Kerala"/>
    <s v="Kozhikode"/>
    <x v="2"/>
    <s v="Women"/>
    <s v="Women's Jacket"/>
    <n v="4"/>
    <n v="19510.330000000002"/>
    <n v="0.05"/>
    <n v="5163.8"/>
  </r>
  <r>
    <s v="ORD-02390"/>
    <s v="2025-03-11"/>
    <x v="21"/>
    <x v="1"/>
    <s v="CUST-0582"/>
    <s v="Nikita Gupta"/>
    <x v="3"/>
    <s v="Punjab"/>
    <s v="Ludhiana"/>
    <x v="2"/>
    <s v="Footwear"/>
    <s v="Sandals"/>
    <n v="4"/>
    <n v="5448.55"/>
    <n v="0.15"/>
    <n v="700.89"/>
  </r>
  <r>
    <s v="ORD-02391"/>
    <s v="2023-04-21"/>
    <x v="12"/>
    <x v="2"/>
    <s v="CUST-0566"/>
    <s v="Nikita Gupta"/>
    <x v="2"/>
    <s v="Goa"/>
    <s v="Margao"/>
    <x v="2"/>
    <s v="Women"/>
    <s v="Women's Jacket"/>
    <n v="4"/>
    <n v="15995.01"/>
    <n v="0.2"/>
    <n v="3276.12"/>
  </r>
  <r>
    <s v="ORD-02392"/>
    <s v="2023-05-28"/>
    <x v="20"/>
    <x v="2"/>
    <s v="CUST-0454"/>
    <s v="Aarav Gupta"/>
    <x v="2"/>
    <s v="Goa"/>
    <s v="Mapusa"/>
    <x v="2"/>
    <s v="Men"/>
    <s v="Men's Jeans"/>
    <n v="1"/>
    <n v="2047.52"/>
    <n v="0.1"/>
    <n v="498.72"/>
  </r>
  <r>
    <s v="ORD-02393"/>
    <s v="2023-07-20"/>
    <x v="25"/>
    <x v="2"/>
    <s v="CUST-0521"/>
    <s v="Kabir Das"/>
    <x v="2"/>
    <s v="Goa"/>
    <s v="Margao"/>
    <x v="3"/>
    <s v="Accessories"/>
    <s v="Smart Watch"/>
    <n v="4"/>
    <n v="19299.419999999998"/>
    <n v="0.05"/>
    <n v="2861.75"/>
  </r>
  <r>
    <s v="ORD-02394"/>
    <s v="2025-12-30"/>
    <x v="26"/>
    <x v="1"/>
    <s v="CUST-0194"/>
    <s v="Pooja Singh"/>
    <x v="0"/>
    <s v="Kerala"/>
    <s v="Kozhikode"/>
    <x v="0"/>
    <s v="Chair"/>
    <s v="Office Chair"/>
    <n v="4"/>
    <n v="21240.13"/>
    <n v="0.2"/>
    <n v="2382.89"/>
  </r>
  <r>
    <s v="ORD-02395"/>
    <s v="2025-04-17"/>
    <x v="30"/>
    <x v="1"/>
    <s v="CUST-0700"/>
    <s v="Kabir Yadav"/>
    <x v="1"/>
    <s v="Jharkhand"/>
    <s v="Dhanbad"/>
    <x v="2"/>
    <s v="Footwear"/>
    <s v="Running Shoes"/>
    <n v="3"/>
    <n v="10066.35"/>
    <n v="0"/>
    <n v="2334.5100000000002"/>
  </r>
  <r>
    <s v="ORD-02396"/>
    <s v="2025-03-15"/>
    <x v="21"/>
    <x v="1"/>
    <s v="CUST-0609"/>
    <s v="Pooja Verma"/>
    <x v="1"/>
    <s v="Jharkhand"/>
    <s v="Jamshedpur"/>
    <x v="1"/>
    <s v="Appliances"/>
    <s v="Air Fryer"/>
    <n v="6"/>
    <n v="34627.97"/>
    <n v="0.25"/>
    <n v="1134.79"/>
  </r>
  <r>
    <s v="ORD-02397"/>
    <s v="2023-04-20"/>
    <x v="12"/>
    <x v="2"/>
    <s v="CUST-0035"/>
    <s v="Neha Kumar"/>
    <x v="0"/>
    <s v="Tamil Nadu"/>
    <s v="Chennai"/>
    <x v="0"/>
    <s v="Table"/>
    <s v="Office Desk"/>
    <n v="8"/>
    <n v="117504.23"/>
    <n v="0"/>
    <n v="23835.62"/>
  </r>
  <r>
    <s v="ORD-02398"/>
    <s v="2024-05-12"/>
    <x v="0"/>
    <x v="0"/>
    <s v="CUST-0076"/>
    <s v="Rohan Mehta"/>
    <x v="1"/>
    <s v="Bihar"/>
    <s v="Gaya"/>
    <x v="2"/>
    <s v="Footwear"/>
    <s v="Casual Shoes"/>
    <n v="1"/>
    <n v="2670.29"/>
    <n v="0"/>
    <n v="637.05999999999995"/>
  </r>
  <r>
    <s v="ORD-02399"/>
    <s v="2024-02-03"/>
    <x v="23"/>
    <x v="0"/>
    <s v="CUST-0578"/>
    <s v="Kabir Mehta"/>
    <x v="2"/>
    <s v="Rajasthan"/>
    <s v="Udaipur"/>
    <x v="2"/>
    <s v="Footwear"/>
    <s v="Casual Shoes"/>
    <n v="8"/>
    <n v="16617.93"/>
    <n v="0.25"/>
    <n v="1545.26"/>
  </r>
  <r>
    <s v="ORD-02400"/>
    <s v="2024-05-25"/>
    <x v="0"/>
    <x v="0"/>
    <s v="CUST-0154"/>
    <s v="Simran Mehta"/>
    <x v="3"/>
    <s v="Haryana"/>
    <s v="Faridabad"/>
    <x v="3"/>
    <s v="Laptop"/>
    <s v="Laptop Air"/>
    <n v="1"/>
    <n v="47899.53"/>
    <n v="0.1"/>
    <n v="5388.56"/>
  </r>
  <r>
    <s v="ORD-02401"/>
    <s v="2024-04-30"/>
    <x v="16"/>
    <x v="0"/>
    <s v="CUST-0332"/>
    <s v="Aditi Yadav"/>
    <x v="3"/>
    <s v="Punjab"/>
    <s v="Amritsar"/>
    <x v="2"/>
    <s v="Women"/>
    <s v="Women's Top"/>
    <n v="6"/>
    <n v="9154.08"/>
    <n v="0"/>
    <n v="2675.36"/>
  </r>
  <r>
    <s v="ORD-02402"/>
    <s v="2024-11-27"/>
    <x v="1"/>
    <x v="0"/>
    <s v="CUST-0621"/>
    <s v="Rahul Yadav"/>
    <x v="1"/>
    <s v="West Bengal"/>
    <s v="Kolkata"/>
    <x v="1"/>
    <s v="Appliances"/>
    <s v="Electric Kettle"/>
    <n v="6"/>
    <n v="9240.43"/>
    <n v="0.1"/>
    <n v="1509.7"/>
  </r>
  <r>
    <s v="ORD-02403"/>
    <s v="2024-09-30"/>
    <x v="13"/>
    <x v="0"/>
    <s v="CUST-0421"/>
    <s v="Aditi Sharma"/>
    <x v="0"/>
    <s v="Tamil Nadu"/>
    <s v="Madurai"/>
    <x v="0"/>
    <s v="Table"/>
    <s v="Office Desk"/>
    <n v="4"/>
    <n v="52138.19"/>
    <n v="0.15"/>
    <n v="9114.74"/>
  </r>
  <r>
    <s v="ORD-02404"/>
    <s v="2023-03-14"/>
    <x v="11"/>
    <x v="2"/>
    <s v="CUST-0435"/>
    <s v="Simran Kumar"/>
    <x v="3"/>
    <s v="Haryana"/>
    <s v="Panipat"/>
    <x v="0"/>
    <s v="Table"/>
    <s v="Coffee Table"/>
    <n v="7"/>
    <n v="34139.919999999998"/>
    <n v="0.2"/>
    <n v="1725.25"/>
  </r>
  <r>
    <s v="ORD-02405"/>
    <s v="2023-02-05"/>
    <x v="7"/>
    <x v="2"/>
    <s v="CUST-0621"/>
    <s v="Rahul Yadav"/>
    <x v="0"/>
    <s v="Tamil Nadu"/>
    <s v="Chennai"/>
    <x v="3"/>
    <s v="Accessories"/>
    <s v="Bluetooth Speaker"/>
    <n v="6"/>
    <n v="20302.189999999999"/>
    <n v="0.05"/>
    <n v="3613.4"/>
  </r>
  <r>
    <s v="ORD-02406"/>
    <s v="2023-03-18"/>
    <x v="11"/>
    <x v="2"/>
    <s v="CUST-0259"/>
    <s v="Aditi Verma"/>
    <x v="2"/>
    <s v="Goa"/>
    <s v="Panaji"/>
    <x v="3"/>
    <s v="Laptop"/>
    <s v="Gaming Laptop"/>
    <n v="2"/>
    <n v="162157.44"/>
    <n v="0"/>
    <n v="22549.119999999999"/>
  </r>
  <r>
    <s v="ORD-02407"/>
    <s v="2024-09-25"/>
    <x v="13"/>
    <x v="0"/>
    <s v="CUST-0244"/>
    <s v="Aarav Gupta"/>
    <x v="3"/>
    <s v="Uttar Pradesh"/>
    <s v="Lucknow"/>
    <x v="1"/>
    <s v="Appliances"/>
    <s v="Mixer Grinder"/>
    <n v="7"/>
    <n v="32218.560000000001"/>
    <n v="0"/>
    <n v="5444"/>
  </r>
  <r>
    <s v="ORD-02408"/>
    <s v="2024-04-18"/>
    <x v="16"/>
    <x v="0"/>
    <s v="CUST-0088"/>
    <s v="Rohan Gupta"/>
    <x v="3"/>
    <s v="Haryana"/>
    <s v="Panipat"/>
    <x v="1"/>
    <s v="Decor"/>
    <s v="Photo Frame"/>
    <n v="3"/>
    <n v="2280.59"/>
    <n v="0"/>
    <n v="722.36"/>
  </r>
  <r>
    <s v="ORD-02409"/>
    <s v="2023-11-23"/>
    <x v="32"/>
    <x v="2"/>
    <s v="CUST-0187"/>
    <s v="Riya Mehta"/>
    <x v="0"/>
    <s v="Kerala"/>
    <s v="Kochi"/>
    <x v="3"/>
    <s v="Accessories"/>
    <s v="Wireless Earbuds"/>
    <n v="3"/>
    <n v="6204.9"/>
    <n v="0.15"/>
    <n v="1007.64"/>
  </r>
  <r>
    <s v="ORD-02410"/>
    <s v="2025-07-18"/>
    <x v="8"/>
    <x v="1"/>
    <s v="CUST-0410"/>
    <s v="Kabir Singh"/>
    <x v="3"/>
    <s v="Punjab"/>
    <s v="Amritsar"/>
    <x v="2"/>
    <s v="Women"/>
    <s v="Women's Jacket"/>
    <n v="8"/>
    <n v="28999.54"/>
    <n v="0.25"/>
    <n v="4115.43"/>
  </r>
  <r>
    <s v="ORD-02411"/>
    <s v="2024-02-01"/>
    <x v="23"/>
    <x v="0"/>
    <s v="CUST-0721"/>
    <s v="Nikita Mehta"/>
    <x v="0"/>
    <s v="Tamil Nadu"/>
    <s v="Madurai"/>
    <x v="3"/>
    <s v="Mobile"/>
    <s v="Smartphone A"/>
    <n v="7"/>
    <n v="107671.98"/>
    <n v="0.15"/>
    <n v="4960.6099999999997"/>
  </r>
  <r>
    <s v="ORD-02412"/>
    <s v="2025-05-08"/>
    <x v="9"/>
    <x v="1"/>
    <s v="CUST-0663"/>
    <s v="Arjun Verma"/>
    <x v="1"/>
    <s v="Bihar"/>
    <s v="Patna"/>
    <x v="2"/>
    <s v="Women"/>
    <s v="Women's Top"/>
    <n v="1"/>
    <n v="1132.6400000000001"/>
    <n v="0.25"/>
    <n v="187.65"/>
  </r>
  <r>
    <s v="ORD-02413"/>
    <s v="2025-05-23"/>
    <x v="9"/>
    <x v="1"/>
    <s v="CUST-0481"/>
    <s v="Nikita Verma"/>
    <x v="1"/>
    <s v="Odisha"/>
    <s v="Bhubaneswar"/>
    <x v="2"/>
    <s v="Women"/>
    <s v="Women's Dress"/>
    <n v="6"/>
    <n v="14692.89"/>
    <n v="0.1"/>
    <n v="4472.74"/>
  </r>
  <r>
    <s v="ORD-02414"/>
    <s v="2025-10-10"/>
    <x v="31"/>
    <x v="1"/>
    <s v="CUST-0055"/>
    <s v="Neha Kumar"/>
    <x v="1"/>
    <s v="West Bengal"/>
    <s v="Siliguri"/>
    <x v="3"/>
    <s v="Accessories"/>
    <s v="Smart Watch"/>
    <n v="5"/>
    <n v="22090.68"/>
    <n v="0.1"/>
    <n v="3409.34"/>
  </r>
  <r>
    <s v="ORD-02415"/>
    <s v="2025-06-07"/>
    <x v="3"/>
    <x v="1"/>
    <s v="CUST-0525"/>
    <s v="Kavya Verma"/>
    <x v="3"/>
    <s v="Haryana"/>
    <s v="Panipat"/>
    <x v="1"/>
    <s v="Appliances"/>
    <s v="Electric Kettle"/>
    <n v="5"/>
    <n v="8909"/>
    <n v="0"/>
    <n v="1816.99"/>
  </r>
  <r>
    <s v="ORD-02416"/>
    <s v="2023-10-28"/>
    <x v="24"/>
    <x v="2"/>
    <s v="CUST-0661"/>
    <s v="Riya Mehta"/>
    <x v="2"/>
    <s v="Maharashtra"/>
    <s v="Nagpur"/>
    <x v="1"/>
    <s v="Cookware"/>
    <s v="Cookware Set"/>
    <n v="8"/>
    <n v="45606.29"/>
    <n v="0"/>
    <n v="10929.51"/>
  </r>
  <r>
    <s v="ORD-02417"/>
    <s v="2025-11-22"/>
    <x v="5"/>
    <x v="1"/>
    <s v="CUST-0657"/>
    <s v="Aditi Yadav"/>
    <x v="2"/>
    <s v="Maharashtra"/>
    <s v="Pune"/>
    <x v="1"/>
    <s v="Decor"/>
    <s v="Photo Frame"/>
    <n v="7"/>
    <n v="4767.29"/>
    <n v="0.15"/>
    <n v="1154.92"/>
  </r>
  <r>
    <s v="ORD-02418"/>
    <s v="2025-04-02"/>
    <x v="30"/>
    <x v="1"/>
    <s v="CUST-0179"/>
    <s v="Sneha Kumar"/>
    <x v="2"/>
    <s v="Rajasthan"/>
    <s v="Udaipur"/>
    <x v="2"/>
    <s v="Footwear"/>
    <s v="Running Shoes"/>
    <n v="3"/>
    <n v="9528.09"/>
    <n v="0.1"/>
    <n v="1914.99"/>
  </r>
  <r>
    <s v="ORD-02419"/>
    <s v="2024-06-21"/>
    <x v="10"/>
    <x v="0"/>
    <s v="CUST-0619"/>
    <s v="Rahul Verma"/>
    <x v="0"/>
    <s v="Telangana"/>
    <s v="Hyderabad"/>
    <x v="2"/>
    <s v="Footwear"/>
    <s v="Sandals"/>
    <n v="5"/>
    <n v="8270.76"/>
    <n v="0"/>
    <n v="1668.45"/>
  </r>
  <r>
    <s v="ORD-02420"/>
    <s v="2023-06-25"/>
    <x v="33"/>
    <x v="2"/>
    <s v="CUST-0410"/>
    <s v="Kabir Singh"/>
    <x v="1"/>
    <s v="West Bengal"/>
    <s v="Durgapur"/>
    <x v="1"/>
    <s v="Appliances"/>
    <s v="Electric Kettle"/>
    <n v="2"/>
    <n v="3078.38"/>
    <n v="0.1"/>
    <n v="496.66"/>
  </r>
  <r>
    <s v="ORD-02421"/>
    <s v="2025-09-22"/>
    <x v="2"/>
    <x v="1"/>
    <s v="CUST-0292"/>
    <s v="Pooja Sharma"/>
    <x v="3"/>
    <s v="Punjab"/>
    <s v="Ludhiana"/>
    <x v="3"/>
    <s v="Laptop"/>
    <s v="Laptop Air"/>
    <n v="2"/>
    <n v="86936.12"/>
    <n v="0.2"/>
    <n v="5183.17"/>
  </r>
  <r>
    <s v="ORD-02422"/>
    <s v="2024-04-08"/>
    <x v="16"/>
    <x v="0"/>
    <s v="CUST-0086"/>
    <s v="Kabir Singh"/>
    <x v="0"/>
    <s v="Kerala"/>
    <s v="Kozhikode"/>
    <x v="2"/>
    <s v="Footwear"/>
    <s v="Casual Shoes"/>
    <n v="7"/>
    <n v="17991.72"/>
    <n v="0.1"/>
    <n v="3261.41"/>
  </r>
  <r>
    <s v="ORD-02423"/>
    <s v="2023-04-20"/>
    <x v="12"/>
    <x v="2"/>
    <s v="CUST-0755"/>
    <s v="Shreya Mehta"/>
    <x v="1"/>
    <s v="West Bengal"/>
    <s v="Kolkata"/>
    <x v="3"/>
    <s v="Accessories"/>
    <s v="Wireless Earbuds"/>
    <n v="1"/>
    <n v="1993.8"/>
    <n v="0.2"/>
    <n v="208.76"/>
  </r>
  <r>
    <s v="ORD-02424"/>
    <s v="2025-01-11"/>
    <x v="29"/>
    <x v="1"/>
    <s v="CUST-0642"/>
    <s v="Nikita Jain"/>
    <x v="3"/>
    <s v="Haryana"/>
    <s v="Gurgaon"/>
    <x v="2"/>
    <s v="Men"/>
    <s v="Men's T-Shirt"/>
    <n v="6"/>
    <n v="5638.5"/>
    <n v="0.2"/>
    <n v="1532.94"/>
  </r>
  <r>
    <s v="ORD-02425"/>
    <s v="2024-04-15"/>
    <x v="16"/>
    <x v="0"/>
    <s v="CUST-0664"/>
    <s v="Ishita Kumar"/>
    <x v="0"/>
    <s v="Karnataka"/>
    <s v="Bengaluru"/>
    <x v="3"/>
    <s v="Accessories"/>
    <s v="Wireless Earbuds"/>
    <n v="8"/>
    <n v="19768.490000000002"/>
    <n v="0.05"/>
    <n v="3769.22"/>
  </r>
  <r>
    <s v="ORD-02426"/>
    <s v="2025-08-01"/>
    <x v="22"/>
    <x v="1"/>
    <s v="CUST-0155"/>
    <s v="Sneha Gupta"/>
    <x v="1"/>
    <s v="Jharkhand"/>
    <s v="Dhanbad"/>
    <x v="1"/>
    <s v="Cookware"/>
    <s v="Pressure Cooker"/>
    <n v="8"/>
    <n v="21972.68"/>
    <n v="0.2"/>
    <n v="1507.16"/>
  </r>
  <r>
    <s v="ORD-02427"/>
    <s v="2025-02-24"/>
    <x v="14"/>
    <x v="1"/>
    <s v="CUST-0041"/>
    <s v="Ishita Kumar"/>
    <x v="1"/>
    <s v="Jharkhand"/>
    <s v="Jamshedpur"/>
    <x v="2"/>
    <s v="Men"/>
    <s v="Men's Jeans"/>
    <n v="5"/>
    <n v="10834.14"/>
    <n v="0"/>
    <n v="3425.88"/>
  </r>
  <r>
    <s v="ORD-02428"/>
    <s v="2025-01-20"/>
    <x v="29"/>
    <x v="1"/>
    <s v="CUST-0790"/>
    <s v="Amit Jain"/>
    <x v="3"/>
    <s v="Haryana"/>
    <s v="Gurgaon"/>
    <x v="1"/>
    <s v="Decor"/>
    <s v="Wall Clock"/>
    <n v="8"/>
    <n v="8931.3700000000008"/>
    <n v="0.25"/>
    <n v="1519.97"/>
  </r>
  <r>
    <s v="ORD-02429"/>
    <s v="2025-07-05"/>
    <x v="8"/>
    <x v="1"/>
    <s v="CUST-0309"/>
    <s v="Kavya Yadav"/>
    <x v="2"/>
    <s v="Maharashtra"/>
    <s v="Nagpur"/>
    <x v="1"/>
    <s v="Appliances"/>
    <s v="Electric Kettle"/>
    <n v="6"/>
    <n v="10256.31"/>
    <n v="0.05"/>
    <n v="2017.59"/>
  </r>
  <r>
    <s v="ORD-02430"/>
    <s v="2023-04-06"/>
    <x v="12"/>
    <x v="2"/>
    <s v="CUST-0217"/>
    <s v="Kavya Mehta"/>
    <x v="1"/>
    <s v="Bihar"/>
    <s v="Bhagalpur"/>
    <x v="1"/>
    <s v="Decor"/>
    <s v="Photo Frame"/>
    <n v="2"/>
    <n v="1485.48"/>
    <n v="0.05"/>
    <n v="484.66"/>
  </r>
  <r>
    <s v="ORD-02431"/>
    <s v="2024-11-22"/>
    <x v="1"/>
    <x v="0"/>
    <s v="CUST-0572"/>
    <s v="Ananya Jain"/>
    <x v="2"/>
    <s v="Gujarat"/>
    <s v="Surat"/>
    <x v="3"/>
    <s v="Accessories"/>
    <s v="Bluetooth Speaker"/>
    <n v="8"/>
    <n v="25976.32"/>
    <n v="0.05"/>
    <n v="4970.47"/>
  </r>
  <r>
    <s v="ORD-02432"/>
    <s v="2025-06-13"/>
    <x v="3"/>
    <x v="1"/>
    <s v="CUST-0093"/>
    <s v="Neha Jain"/>
    <x v="0"/>
    <s v="Tamil Nadu"/>
    <s v="Coimbatore"/>
    <x v="2"/>
    <s v="Men"/>
    <s v="Men's Jeans"/>
    <n v="3"/>
    <n v="6080.56"/>
    <n v="0.1"/>
    <n v="1909.04"/>
  </r>
  <r>
    <s v="ORD-02433"/>
    <s v="2023-04-27"/>
    <x v="12"/>
    <x v="2"/>
    <s v="CUST-0611"/>
    <s v="Pooja Gupta"/>
    <x v="1"/>
    <s v="West Bengal"/>
    <s v="Durgapur"/>
    <x v="2"/>
    <s v="Women"/>
    <s v="Women's Jacket"/>
    <n v="7"/>
    <n v="30076.32"/>
    <n v="0.15"/>
    <n v="6049.32"/>
  </r>
  <r>
    <s v="ORD-02434"/>
    <s v="2024-03-31"/>
    <x v="19"/>
    <x v="0"/>
    <s v="CUST-0741"/>
    <s v="Pooja Gupta"/>
    <x v="0"/>
    <s v="Karnataka"/>
    <s v="Bengaluru"/>
    <x v="2"/>
    <s v="Footwear"/>
    <s v="Casual Shoes"/>
    <n v="2"/>
    <n v="4839.0200000000004"/>
    <n v="0.15"/>
    <n v="995.41"/>
  </r>
  <r>
    <s v="ORD-02435"/>
    <s v="2024-02-11"/>
    <x v="23"/>
    <x v="0"/>
    <s v="CUST-0679"/>
    <s v="Ishita Patel"/>
    <x v="1"/>
    <s v="West Bengal"/>
    <s v="Kolkata"/>
    <x v="0"/>
    <s v="Chair"/>
    <s v="Executive Chair"/>
    <n v="7"/>
    <n v="77045.81"/>
    <n v="0.05"/>
    <n v="16385.669999999998"/>
  </r>
  <r>
    <s v="ORD-02436"/>
    <s v="2023-10-02"/>
    <x v="24"/>
    <x v="2"/>
    <s v="CUST-0066"/>
    <s v="Ishita Gupta"/>
    <x v="3"/>
    <s v="Punjab"/>
    <s v="Amritsar"/>
    <x v="2"/>
    <s v="Footwear"/>
    <s v="Running Shoes"/>
    <n v="8"/>
    <n v="21100.93"/>
    <n v="0.25"/>
    <n v="3823.37"/>
  </r>
  <r>
    <s v="ORD-02437"/>
    <s v="2024-07-31"/>
    <x v="4"/>
    <x v="0"/>
    <s v="CUST-0107"/>
    <s v="Ishita Singh"/>
    <x v="2"/>
    <s v="Rajasthan"/>
    <s v="Jodhpur"/>
    <x v="2"/>
    <s v="Women"/>
    <s v="Women's Top"/>
    <n v="7"/>
    <n v="10284.42"/>
    <n v="0"/>
    <n v="3354.04"/>
  </r>
  <r>
    <s v="ORD-02438"/>
    <s v="2025-09-13"/>
    <x v="2"/>
    <x v="1"/>
    <s v="CUST-0278"/>
    <s v="Priya Kumar"/>
    <x v="1"/>
    <s v="Odisha"/>
    <s v="Bhubaneswar"/>
    <x v="3"/>
    <s v="Laptop"/>
    <s v="Laptop Air"/>
    <n v="2"/>
    <n v="90634.39"/>
    <n v="0.1"/>
    <n v="9196.1200000000008"/>
  </r>
  <r>
    <s v="ORD-02439"/>
    <s v="2024-12-05"/>
    <x v="6"/>
    <x v="0"/>
    <s v="CUST-0339"/>
    <s v="Simran Kumar"/>
    <x v="0"/>
    <s v="Tamil Nadu"/>
    <s v="Coimbatore"/>
    <x v="1"/>
    <s v="Cookware"/>
    <s v="Pressure Cooker"/>
    <n v="8"/>
    <n v="24973.7"/>
    <n v="0.15"/>
    <n v="3288.6"/>
  </r>
  <r>
    <s v="ORD-02440"/>
    <s v="2024-08-23"/>
    <x v="15"/>
    <x v="0"/>
    <s v="CUST-0140"/>
    <s v="Vivaan Patel"/>
    <x v="1"/>
    <s v="Bihar"/>
    <s v="Bhagalpur"/>
    <x v="2"/>
    <s v="Women"/>
    <s v="Women's Top"/>
    <n v="2"/>
    <n v="2933.29"/>
    <n v="0"/>
    <n v="899.41"/>
  </r>
  <r>
    <s v="ORD-02441"/>
    <s v="2024-03-12"/>
    <x v="19"/>
    <x v="0"/>
    <s v="CUST-0716"/>
    <s v="Pooja Gupta"/>
    <x v="2"/>
    <s v="Maharashtra"/>
    <s v="Nagpur"/>
    <x v="2"/>
    <s v="Footwear"/>
    <s v="Casual Shoes"/>
    <n v="3"/>
    <n v="6688.87"/>
    <n v="0.2"/>
    <n v="835.99"/>
  </r>
  <r>
    <s v="ORD-02442"/>
    <s v="2024-03-03"/>
    <x v="19"/>
    <x v="0"/>
    <s v="CUST-0619"/>
    <s v="Rahul Verma"/>
    <x v="1"/>
    <s v="Odisha"/>
    <s v="Bhubaneswar"/>
    <x v="3"/>
    <s v="Mobile"/>
    <s v="Smartphone A"/>
    <n v="5"/>
    <n v="70722.81"/>
    <n v="0.25"/>
    <n v="3313.96"/>
  </r>
  <r>
    <s v="ORD-02443"/>
    <s v="2024-05-11"/>
    <x v="0"/>
    <x v="0"/>
    <s v="CUST-0246"/>
    <s v="Pooja Yadav"/>
    <x v="2"/>
    <s v="Rajasthan"/>
    <s v="Udaipur"/>
    <x v="3"/>
    <s v="Mobile"/>
    <s v="Smartphone B"/>
    <n v="7"/>
    <n v="153261.85"/>
    <n v="0.15"/>
    <n v="16234.41"/>
  </r>
  <r>
    <s v="ORD-02444"/>
    <s v="2023-05-08"/>
    <x v="20"/>
    <x v="2"/>
    <s v="CUST-0388"/>
    <s v="Rahul Kumar"/>
    <x v="2"/>
    <s v="Maharashtra"/>
    <s v="Nagpur"/>
    <x v="1"/>
    <s v="Cookware"/>
    <s v="Pressure Cooker"/>
    <n v="5"/>
    <n v="14176.26"/>
    <n v="0.15"/>
    <n v="1791.59"/>
  </r>
  <r>
    <s v="ORD-02445"/>
    <s v="2023-03-13"/>
    <x v="11"/>
    <x v="2"/>
    <s v="CUST-0667"/>
    <s v="Sneha Jain"/>
    <x v="0"/>
    <s v="Tamil Nadu"/>
    <s v="Coimbatore"/>
    <x v="2"/>
    <s v="Men"/>
    <s v="Men's T-Shirt"/>
    <n v="1"/>
    <n v="1240.44"/>
    <n v="0"/>
    <n v="406.04"/>
  </r>
  <r>
    <s v="ORD-02446"/>
    <s v="2025-10-04"/>
    <x v="31"/>
    <x v="1"/>
    <s v="CUST-0108"/>
    <s v="Simran Yadav"/>
    <x v="3"/>
    <s v="Uttar Pradesh"/>
    <s v="Kanpur"/>
    <x v="0"/>
    <s v="Table"/>
    <s v="Office Desk"/>
    <n v="8"/>
    <n v="93369.04"/>
    <n v="0.25"/>
    <n v="10579.09"/>
  </r>
  <r>
    <s v="ORD-02447"/>
    <s v="2023-09-24"/>
    <x v="35"/>
    <x v="2"/>
    <s v="CUST-0405"/>
    <s v="Vivaan Gupta"/>
    <x v="3"/>
    <s v="Haryana"/>
    <s v="Panipat"/>
    <x v="3"/>
    <s v="Laptop"/>
    <s v="Gaming Laptop"/>
    <n v="3"/>
    <n v="225508.41"/>
    <n v="0.15"/>
    <n v="14366.6"/>
  </r>
  <r>
    <s v="ORD-02448"/>
    <s v="2025-05-02"/>
    <x v="9"/>
    <x v="1"/>
    <s v="CUST-0726"/>
    <s v="Ananya Kumar"/>
    <x v="3"/>
    <s v="Punjab"/>
    <s v="Jalandhar"/>
    <x v="2"/>
    <s v="Women"/>
    <s v="Women's Jacket"/>
    <n v="6"/>
    <n v="25248.42"/>
    <n v="0.15"/>
    <n v="5445.38"/>
  </r>
  <r>
    <s v="ORD-02449"/>
    <s v="2024-08-30"/>
    <x v="15"/>
    <x v="0"/>
    <s v="CUST-0444"/>
    <s v="Riya Gupta"/>
    <x v="3"/>
    <s v="Delhi"/>
    <s v="New Delhi"/>
    <x v="0"/>
    <s v="Table"/>
    <s v="Study Table"/>
    <n v="2"/>
    <n v="15622.31"/>
    <n v="0"/>
    <n v="2992.16"/>
  </r>
  <r>
    <s v="ORD-02450"/>
    <s v="2023-03-26"/>
    <x v="11"/>
    <x v="2"/>
    <s v="CUST-0037"/>
    <s v="Aditi Singh"/>
    <x v="1"/>
    <s v="Bihar"/>
    <s v="Gaya"/>
    <x v="2"/>
    <s v="Men"/>
    <s v="Men's Jacket"/>
    <n v="3"/>
    <n v="11167.95"/>
    <n v="0.2"/>
    <n v="1666.82"/>
  </r>
  <r>
    <s v="ORD-02451"/>
    <s v="2024-11-03"/>
    <x v="1"/>
    <x v="0"/>
    <s v="CUST-0094"/>
    <s v="Shreya Jain"/>
    <x v="0"/>
    <s v="Karnataka"/>
    <s v="Bengaluru"/>
    <x v="3"/>
    <s v="Accessories"/>
    <s v="Wireless Earbuds"/>
    <n v="3"/>
    <n v="5690.75"/>
    <n v="0.25"/>
    <n v="627.13"/>
  </r>
  <r>
    <s v="ORD-02452"/>
    <s v="2023-12-10"/>
    <x v="18"/>
    <x v="2"/>
    <s v="CUST-0493"/>
    <s v="Amit Jain"/>
    <x v="0"/>
    <s v="Tamil Nadu"/>
    <s v="Chennai"/>
    <x v="0"/>
    <s v="Table"/>
    <s v="Office Desk"/>
    <n v="7"/>
    <n v="96027.09"/>
    <n v="0.05"/>
    <n v="19465.810000000001"/>
  </r>
  <r>
    <s v="ORD-02453"/>
    <s v="2025-03-08"/>
    <x v="21"/>
    <x v="1"/>
    <s v="CUST-0250"/>
    <s v="Shreya Jain"/>
    <x v="0"/>
    <s v="Kerala"/>
    <s v="Kozhikode"/>
    <x v="2"/>
    <s v="Men"/>
    <s v="Men's Jeans"/>
    <n v="3"/>
    <n v="5589.11"/>
    <n v="0.15"/>
    <n v="1315.17"/>
  </r>
  <r>
    <s v="ORD-02454"/>
    <s v="2023-11-03"/>
    <x v="32"/>
    <x v="2"/>
    <s v="CUST-0228"/>
    <s v="Priya Sharma"/>
    <x v="3"/>
    <s v="Uttar Pradesh"/>
    <s v="Lucknow"/>
    <x v="0"/>
    <s v="Table"/>
    <s v="Office Desk"/>
    <n v="2"/>
    <n v="22817.41"/>
    <n v="0.2"/>
    <n v="3343.09"/>
  </r>
  <r>
    <s v="ORD-02455"/>
    <s v="2024-06-28"/>
    <x v="10"/>
    <x v="0"/>
    <s v="CUST-0464"/>
    <s v="Rohan Patel"/>
    <x v="1"/>
    <s v="Bihar"/>
    <s v="Gaya"/>
    <x v="0"/>
    <s v="Table"/>
    <s v="Office Desk"/>
    <n v="3"/>
    <n v="47043.18"/>
    <n v="0"/>
    <n v="10480.15"/>
  </r>
  <r>
    <s v="ORD-02456"/>
    <s v="2025-10-20"/>
    <x v="31"/>
    <x v="1"/>
    <s v="CUST-0795"/>
    <s v="Kavya Das"/>
    <x v="3"/>
    <s v="Delhi"/>
    <s v="Dwarka"/>
    <x v="2"/>
    <s v="Men"/>
    <s v="Men's Jeans"/>
    <n v="6"/>
    <n v="10648.72"/>
    <n v="0.2"/>
    <n v="2926.63"/>
  </r>
  <r>
    <s v="ORD-02457"/>
    <s v="2025-08-04"/>
    <x v="22"/>
    <x v="1"/>
    <s v="CUST-0157"/>
    <s v="Amit Gupta"/>
    <x v="0"/>
    <s v="Tamil Nadu"/>
    <s v="Chennai"/>
    <x v="2"/>
    <s v="Women"/>
    <s v="Women's Dress"/>
    <n v="5"/>
    <n v="10822.8"/>
    <n v="0.2"/>
    <n v="3071.87"/>
  </r>
  <r>
    <s v="ORD-02458"/>
    <s v="2024-11-09"/>
    <x v="1"/>
    <x v="0"/>
    <s v="CUST-0665"/>
    <s v="Pooja Jain"/>
    <x v="1"/>
    <s v="Bihar"/>
    <s v="Gaya"/>
    <x v="1"/>
    <s v="Decor"/>
    <s v="Photo Frame"/>
    <n v="4"/>
    <n v="2800.45"/>
    <n v="0.15"/>
    <n v="795.26"/>
  </r>
  <r>
    <s v="ORD-02459"/>
    <s v="2023-03-21"/>
    <x v="11"/>
    <x v="2"/>
    <s v="CUST-0293"/>
    <s v="Rahul Das"/>
    <x v="1"/>
    <s v="West Bengal"/>
    <s v="Kolkata"/>
    <x v="1"/>
    <s v="Cookware"/>
    <s v="Pressure Cooker"/>
    <n v="2"/>
    <n v="6842"/>
    <n v="0.05"/>
    <n v="1222.5899999999999"/>
  </r>
  <r>
    <s v="ORD-02460"/>
    <s v="2025-03-29"/>
    <x v="21"/>
    <x v="1"/>
    <s v="CUST-0271"/>
    <s v="Riya Mehta"/>
    <x v="2"/>
    <s v="Gujarat"/>
    <s v="Vadodara"/>
    <x v="1"/>
    <s v="Cookware"/>
    <s v="Non-Stick Pan"/>
    <n v="1"/>
    <n v="2186.96"/>
    <n v="0.05"/>
    <n v="456.73"/>
  </r>
  <r>
    <s v="ORD-02461"/>
    <s v="2025-06-02"/>
    <x v="3"/>
    <x v="1"/>
    <s v="CUST-0548"/>
    <s v="Riya Gupta"/>
    <x v="2"/>
    <s v="Gujarat"/>
    <s v="Ahmedabad"/>
    <x v="0"/>
    <s v="Storage"/>
    <s v="Bookshelf"/>
    <n v="2"/>
    <n v="13914.77"/>
    <n v="0.2"/>
    <n v="1162.1199999999999"/>
  </r>
  <r>
    <s v="ORD-02462"/>
    <s v="2025-08-10"/>
    <x v="22"/>
    <x v="1"/>
    <s v="CUST-0164"/>
    <s v="Ishita Kumar"/>
    <x v="2"/>
    <s v="Maharashtra"/>
    <s v="Mumbai"/>
    <x v="1"/>
    <s v="Appliances"/>
    <s v="Mixer Grinder"/>
    <n v="5"/>
    <n v="21551.74"/>
    <n v="0.05"/>
    <n v="3583.74"/>
  </r>
  <r>
    <s v="ORD-02463"/>
    <s v="2025-05-13"/>
    <x v="9"/>
    <x v="1"/>
    <s v="CUST-0231"/>
    <s v="Rahul Patel"/>
    <x v="1"/>
    <s v="West Bengal"/>
    <s v="Siliguri"/>
    <x v="1"/>
    <s v="Appliances"/>
    <s v="Electric Kettle"/>
    <n v="6"/>
    <n v="10323.89"/>
    <n v="0"/>
    <n v="2154.9699999999998"/>
  </r>
  <r>
    <s v="ORD-02464"/>
    <s v="2024-05-16"/>
    <x v="0"/>
    <x v="0"/>
    <s v="CUST-0055"/>
    <s v="Neha Kumar"/>
    <x v="3"/>
    <s v="Delhi"/>
    <s v="New Delhi"/>
    <x v="1"/>
    <s v="Appliances"/>
    <s v="Air Fryer"/>
    <n v="3"/>
    <n v="19836.650000000001"/>
    <n v="0.15"/>
    <n v="2026.41"/>
  </r>
  <r>
    <s v="ORD-02465"/>
    <s v="2024-10-18"/>
    <x v="28"/>
    <x v="0"/>
    <s v="CUST-0414"/>
    <s v="Pooja Yadav"/>
    <x v="3"/>
    <s v="Delhi"/>
    <s v="Rohini"/>
    <x v="3"/>
    <s v="Mobile"/>
    <s v="Smartphone B"/>
    <n v="4"/>
    <n v="99570.34"/>
    <n v="0"/>
    <n v="14968.14"/>
  </r>
  <r>
    <s v="ORD-02466"/>
    <s v="2025-07-27"/>
    <x v="8"/>
    <x v="1"/>
    <s v="CUST-0442"/>
    <s v="Simran Gupta"/>
    <x v="3"/>
    <s v="Haryana"/>
    <s v="Panipat"/>
    <x v="1"/>
    <s v="Cookware"/>
    <s v="Cookware Set"/>
    <n v="8"/>
    <n v="50390.33"/>
    <n v="0"/>
    <n v="11769.12"/>
  </r>
  <r>
    <s v="ORD-02467"/>
    <s v="2025-01-23"/>
    <x v="29"/>
    <x v="1"/>
    <s v="CUST-0351"/>
    <s v="Rohan Mehta"/>
    <x v="2"/>
    <s v="Rajasthan"/>
    <s v="Udaipur"/>
    <x v="1"/>
    <s v="Cookware"/>
    <s v="Pressure Cooker"/>
    <n v="6"/>
    <n v="17975.03"/>
    <n v="0.15"/>
    <n v="1528.04"/>
  </r>
  <r>
    <s v="ORD-02468"/>
    <s v="2024-10-25"/>
    <x v="28"/>
    <x v="0"/>
    <s v="CUST-0077"/>
    <s v="Shreya Sharma"/>
    <x v="0"/>
    <s v="Kerala"/>
    <s v="Kochi"/>
    <x v="3"/>
    <s v="Laptop"/>
    <s v="Laptop Pro"/>
    <n v="5"/>
    <n v="272508.19"/>
    <n v="0.15"/>
    <n v="25929.18"/>
  </r>
  <r>
    <s v="ORD-02469"/>
    <s v="2024-04-04"/>
    <x v="16"/>
    <x v="0"/>
    <s v="CUST-0685"/>
    <s v="Simran Mehta"/>
    <x v="1"/>
    <s v="Jharkhand"/>
    <s v="Dhanbad"/>
    <x v="2"/>
    <s v="Men"/>
    <s v="Men's Jacket"/>
    <n v="6"/>
    <n v="27834.31"/>
    <n v="0"/>
    <n v="7720.55"/>
  </r>
  <r>
    <s v="ORD-02470"/>
    <s v="2025-12-20"/>
    <x v="26"/>
    <x v="1"/>
    <s v="CUST-0728"/>
    <s v="Ananya Patel"/>
    <x v="0"/>
    <s v="Karnataka"/>
    <s v="Mysuru"/>
    <x v="2"/>
    <s v="Men"/>
    <s v="Men's T-Shirt"/>
    <n v="3"/>
    <n v="3527.77"/>
    <n v="0"/>
    <n v="1232.5999999999999"/>
  </r>
  <r>
    <s v="ORD-02471"/>
    <s v="2024-08-28"/>
    <x v="15"/>
    <x v="0"/>
    <s v="CUST-0475"/>
    <s v="Shreya Patel"/>
    <x v="1"/>
    <s v="Jharkhand"/>
    <s v="Jamshedpur"/>
    <x v="0"/>
    <s v="Chair"/>
    <s v="Executive Chair"/>
    <n v="3"/>
    <n v="32823.39"/>
    <n v="0.1"/>
    <n v="5808.07"/>
  </r>
  <r>
    <s v="ORD-02472"/>
    <s v="2024-02-19"/>
    <x v="23"/>
    <x v="0"/>
    <s v="CUST-0173"/>
    <s v="Ananya Verma"/>
    <x v="3"/>
    <s v="Haryana"/>
    <s v="Faridabad"/>
    <x v="3"/>
    <s v="Mobile"/>
    <s v="Budget Phone"/>
    <n v="6"/>
    <n v="59663.48"/>
    <n v="0.2"/>
    <n v="3647.3"/>
  </r>
  <r>
    <s v="ORD-02473"/>
    <s v="2024-08-05"/>
    <x v="15"/>
    <x v="0"/>
    <s v="CUST-0590"/>
    <s v="Arjun Jain"/>
    <x v="1"/>
    <s v="West Bengal"/>
    <s v="Durgapur"/>
    <x v="0"/>
    <s v="Storage"/>
    <s v="Bookshelf"/>
    <n v="7"/>
    <n v="61674.239999999998"/>
    <n v="0"/>
    <n v="11736.33"/>
  </r>
  <r>
    <s v="ORD-02474"/>
    <s v="2024-05-28"/>
    <x v="0"/>
    <x v="0"/>
    <s v="CUST-0325"/>
    <s v="Rahul Sharma"/>
    <x v="3"/>
    <s v="Haryana"/>
    <s v="Panipat"/>
    <x v="3"/>
    <s v="Accessories"/>
    <s v="Wireless Earbuds"/>
    <n v="6"/>
    <n v="12396.54"/>
    <n v="0.2"/>
    <n v="1935.53"/>
  </r>
  <r>
    <s v="ORD-02475"/>
    <s v="2023-05-06"/>
    <x v="20"/>
    <x v="2"/>
    <s v="CUST-0609"/>
    <s v="Pooja Verma"/>
    <x v="3"/>
    <s v="Punjab"/>
    <s v="Amritsar"/>
    <x v="2"/>
    <s v="Men"/>
    <s v="Men's T-Shirt"/>
    <n v="4"/>
    <n v="4715.96"/>
    <n v="0"/>
    <n v="1514.03"/>
  </r>
  <r>
    <s v="ORD-02476"/>
    <s v="2023-06-28"/>
    <x v="33"/>
    <x v="2"/>
    <s v="CUST-0639"/>
    <s v="Vivaan Singh"/>
    <x v="3"/>
    <s v="Haryana"/>
    <s v="Faridabad"/>
    <x v="0"/>
    <s v="Table"/>
    <s v="Coffee Table"/>
    <n v="6"/>
    <n v="31002.45"/>
    <n v="0.1"/>
    <n v="4455.53"/>
  </r>
  <r>
    <s v="ORD-02477"/>
    <s v="2025-06-04"/>
    <x v="3"/>
    <x v="1"/>
    <s v="CUST-0155"/>
    <s v="Sneha Gupta"/>
    <x v="0"/>
    <s v="Kerala"/>
    <s v="Thiruvananthapuram"/>
    <x v="1"/>
    <s v="Appliances"/>
    <s v="Mixer Grinder"/>
    <n v="8"/>
    <n v="35245.269999999997"/>
    <n v="0"/>
    <n v="6684.2"/>
  </r>
  <r>
    <s v="ORD-02478"/>
    <s v="2023-02-23"/>
    <x v="7"/>
    <x v="2"/>
    <s v="CUST-0036"/>
    <s v="Priya Verma"/>
    <x v="0"/>
    <s v="Karnataka"/>
    <s v="Mangaluru"/>
    <x v="0"/>
    <s v="Storage"/>
    <s v="Bookshelf"/>
    <n v="4"/>
    <n v="34532.160000000003"/>
    <n v="0"/>
    <n v="5973.77"/>
  </r>
  <r>
    <s v="ORD-02479"/>
    <s v="2023-11-30"/>
    <x v="32"/>
    <x v="2"/>
    <s v="CUST-0111"/>
    <s v="Rahul Verma"/>
    <x v="3"/>
    <s v="Delhi"/>
    <s v="Rohini"/>
    <x v="1"/>
    <s v="Decor"/>
    <s v="Table Lamp"/>
    <n v="5"/>
    <n v="9244.18"/>
    <n v="0.25"/>
    <n v="1857.34"/>
  </r>
  <r>
    <s v="ORD-02480"/>
    <s v="2023-03-15"/>
    <x v="11"/>
    <x v="2"/>
    <s v="CUST-0156"/>
    <s v="Rahul Patel"/>
    <x v="0"/>
    <s v="Karnataka"/>
    <s v="Mangaluru"/>
    <x v="0"/>
    <s v="Chair"/>
    <s v="Study Chair"/>
    <n v="7"/>
    <n v="21297.85"/>
    <n v="0.15"/>
    <n v="1971.15"/>
  </r>
  <r>
    <s v="ORD-02481"/>
    <s v="2024-04-23"/>
    <x v="16"/>
    <x v="0"/>
    <s v="CUST-0562"/>
    <s v="Ananya Sharma"/>
    <x v="2"/>
    <s v="Goa"/>
    <s v="Margao"/>
    <x v="3"/>
    <s v="Laptop"/>
    <s v="Gaming Laptop"/>
    <n v="2"/>
    <n v="146651.66"/>
    <n v="0.1"/>
    <n v="9778.59"/>
  </r>
  <r>
    <s v="ORD-02482"/>
    <s v="2023-07-08"/>
    <x v="25"/>
    <x v="2"/>
    <s v="CUST-0255"/>
    <s v="Ananya Kumar"/>
    <x v="3"/>
    <s v="Uttar Pradesh"/>
    <s v="Lucknow"/>
    <x v="3"/>
    <s v="Laptop"/>
    <s v="Laptop Pro"/>
    <n v="2"/>
    <n v="132888.29999999999"/>
    <n v="0"/>
    <n v="21637.58"/>
  </r>
  <r>
    <s v="ORD-02483"/>
    <s v="2024-07-11"/>
    <x v="4"/>
    <x v="0"/>
    <s v="CUST-0733"/>
    <s v="Amit Mehta"/>
    <x v="1"/>
    <s v="Bihar"/>
    <s v="Gaya"/>
    <x v="3"/>
    <s v="Laptop"/>
    <s v="Laptop Pro"/>
    <n v="5"/>
    <n v="275552.45"/>
    <n v="0.15"/>
    <n v="29904.7"/>
  </r>
  <r>
    <s v="ORD-02484"/>
    <s v="2025-10-12"/>
    <x v="31"/>
    <x v="1"/>
    <s v="CUST-0214"/>
    <s v="Sneha Gupta"/>
    <x v="2"/>
    <s v="Rajasthan"/>
    <s v="Jodhpur"/>
    <x v="0"/>
    <s v="Table"/>
    <s v="Coffee Table"/>
    <n v="8"/>
    <n v="46685.25"/>
    <n v="0"/>
    <n v="8342.69"/>
  </r>
  <r>
    <s v="ORD-02485"/>
    <s v="2023-08-29"/>
    <x v="27"/>
    <x v="2"/>
    <s v="CUST-0788"/>
    <s v="Aditya Mehta"/>
    <x v="2"/>
    <s v="Maharashtra"/>
    <s v="Mumbai"/>
    <x v="1"/>
    <s v="Decor"/>
    <s v="Photo Frame"/>
    <n v="2"/>
    <n v="1624.37"/>
    <n v="0"/>
    <n v="596.30999999999995"/>
  </r>
  <r>
    <s v="ORD-02486"/>
    <s v="2023-04-23"/>
    <x v="12"/>
    <x v="2"/>
    <s v="CUST-0473"/>
    <s v="Riya Das"/>
    <x v="1"/>
    <s v="Odisha"/>
    <s v="Bhubaneswar"/>
    <x v="0"/>
    <s v="Storage"/>
    <s v="Cabinet"/>
    <n v="7"/>
    <n v="59317.83"/>
    <n v="0.25"/>
    <n v="7640.15"/>
  </r>
  <r>
    <s v="ORD-02487"/>
    <s v="2023-02-16"/>
    <x v="7"/>
    <x v="2"/>
    <s v="CUST-0785"/>
    <s v="Shreya Singh"/>
    <x v="3"/>
    <s v="Punjab"/>
    <s v="Jalandhar"/>
    <x v="2"/>
    <s v="Women"/>
    <s v="Women's Jacket"/>
    <n v="7"/>
    <n v="32087.22"/>
    <n v="0.1"/>
    <n v="7871.75"/>
  </r>
  <r>
    <s v="ORD-02488"/>
    <s v="2024-05-22"/>
    <x v="0"/>
    <x v="0"/>
    <s v="CUST-0068"/>
    <s v="Ananya Das"/>
    <x v="0"/>
    <s v="Kerala"/>
    <s v="Kochi"/>
    <x v="3"/>
    <s v="Laptop"/>
    <s v="Laptop Pro"/>
    <n v="6"/>
    <n v="342067.96"/>
    <n v="0.15"/>
    <n v="33231.49"/>
  </r>
  <r>
    <s v="ORD-02489"/>
    <s v="2024-07-15"/>
    <x v="4"/>
    <x v="0"/>
    <s v="CUST-0548"/>
    <s v="Riya Gupta"/>
    <x v="3"/>
    <s v="Uttar Pradesh"/>
    <s v="Noida"/>
    <x v="0"/>
    <s v="Chair"/>
    <s v="Office Chair"/>
    <n v="5"/>
    <n v="33619.24"/>
    <n v="0"/>
    <n v="6597.74"/>
  </r>
  <r>
    <s v="ORD-02490"/>
    <s v="2025-10-02"/>
    <x v="31"/>
    <x v="1"/>
    <s v="CUST-0592"/>
    <s v="Simran Das"/>
    <x v="1"/>
    <s v="Bihar"/>
    <s v="Bhagalpur"/>
    <x v="0"/>
    <s v="Storage"/>
    <s v="Cabinet"/>
    <n v="3"/>
    <n v="32894.800000000003"/>
    <n v="0"/>
    <n v="5927.91"/>
  </r>
  <r>
    <s v="ORD-02491"/>
    <s v="2025-10-06"/>
    <x v="31"/>
    <x v="1"/>
    <s v="CUST-0365"/>
    <s v="Priya Patel"/>
    <x v="0"/>
    <s v="Tamil Nadu"/>
    <s v="Madurai"/>
    <x v="2"/>
    <s v="Footwear"/>
    <s v="Sandals"/>
    <n v="3"/>
    <n v="3791.55"/>
    <n v="0.2"/>
    <n v="375.12"/>
  </r>
  <r>
    <s v="ORD-02492"/>
    <s v="2024-10-09"/>
    <x v="28"/>
    <x v="0"/>
    <s v="CUST-0770"/>
    <s v="Ananya Gupta"/>
    <x v="3"/>
    <s v="Haryana"/>
    <s v="Panipat"/>
    <x v="3"/>
    <s v="Accessories"/>
    <s v="Bluetooth Speaker"/>
    <n v="1"/>
    <n v="3646.77"/>
    <n v="0"/>
    <n v="680.5"/>
  </r>
  <r>
    <s v="ORD-02493"/>
    <s v="2024-04-26"/>
    <x v="16"/>
    <x v="0"/>
    <s v="CUST-0149"/>
    <s v="Arjun Yadav"/>
    <x v="2"/>
    <s v="Goa"/>
    <s v="Mapusa"/>
    <x v="0"/>
    <s v="Storage"/>
    <s v="Cabinet"/>
    <n v="8"/>
    <n v="87088.14"/>
    <n v="0"/>
    <n v="17887.580000000002"/>
  </r>
  <r>
    <s v="ORD-02494"/>
    <s v="2024-05-07"/>
    <x v="0"/>
    <x v="0"/>
    <s v="CUST-0281"/>
    <s v="Priya Jain"/>
    <x v="3"/>
    <s v="Delhi"/>
    <s v="Dwarka"/>
    <x v="0"/>
    <s v="Table"/>
    <s v="Office Desk"/>
    <n v="8"/>
    <n v="114215.25"/>
    <n v="0.05"/>
    <n v="23336.38"/>
  </r>
  <r>
    <s v="ORD-02495"/>
    <s v="2025-11-25"/>
    <x v="5"/>
    <x v="1"/>
    <s v="CUST-0109"/>
    <s v="Nikita Kumar"/>
    <x v="2"/>
    <s v="Goa"/>
    <s v="Mapusa"/>
    <x v="2"/>
    <s v="Men"/>
    <s v="Men's Jeans"/>
    <n v="4"/>
    <n v="8131.25"/>
    <n v="0.1"/>
    <n v="2309.37"/>
  </r>
  <r>
    <s v="ORD-02496"/>
    <s v="2025-07-25"/>
    <x v="8"/>
    <x v="1"/>
    <s v="CUST-0106"/>
    <s v="Nikita Kumar"/>
    <x v="1"/>
    <s v="Bihar"/>
    <s v="Patna"/>
    <x v="1"/>
    <s v="Cookware"/>
    <s v="Non-Stick Pan"/>
    <n v="1"/>
    <n v="2147.23"/>
    <n v="0"/>
    <n v="425.61"/>
  </r>
  <r>
    <s v="ORD-02497"/>
    <s v="2023-08-16"/>
    <x v="27"/>
    <x v="2"/>
    <s v="CUST-0071"/>
    <s v="Shreya Singh"/>
    <x v="1"/>
    <s v="Bihar"/>
    <s v="Patna"/>
    <x v="2"/>
    <s v="Women"/>
    <s v="Women's Dress"/>
    <n v="2"/>
    <n v="4395.6000000000004"/>
    <n v="0.2"/>
    <n v="1170.44"/>
  </r>
  <r>
    <s v="ORD-02498"/>
    <s v="2023-05-29"/>
    <x v="20"/>
    <x v="2"/>
    <s v="CUST-0623"/>
    <s v="Sneha Kumar"/>
    <x v="2"/>
    <s v="Goa"/>
    <s v="Panaji"/>
    <x v="3"/>
    <s v="Laptop"/>
    <s v="Laptop Air"/>
    <n v="1"/>
    <n v="37823.15"/>
    <n v="0.25"/>
    <n v="1735.65"/>
  </r>
  <r>
    <s v="ORD-02499"/>
    <s v="2023-12-07"/>
    <x v="18"/>
    <x v="2"/>
    <s v="CUST-0408"/>
    <s v="Nikita Verma"/>
    <x v="2"/>
    <s v="Maharashtra"/>
    <s v="Pune"/>
    <x v="2"/>
    <s v="Women"/>
    <s v="Women's Jacket"/>
    <n v="5"/>
    <n v="23560.53"/>
    <n v="0.1"/>
    <n v="4595.92"/>
  </r>
  <r>
    <s v="ORD-02500"/>
    <s v="2025-10-22"/>
    <x v="31"/>
    <x v="1"/>
    <s v="CUST-0693"/>
    <s v="Aditi Yadav"/>
    <x v="0"/>
    <s v="Kerala"/>
    <s v="Kozhikode"/>
    <x v="2"/>
    <s v="Men"/>
    <s v="Men's Jeans"/>
    <n v="8"/>
    <n v="18460"/>
    <n v="0"/>
    <n v="5550.88"/>
  </r>
  <r>
    <s v="ORD-02501"/>
    <s v="2024-07-12"/>
    <x v="4"/>
    <x v="0"/>
    <s v="CUST-0095"/>
    <s v="Arjun Kumar"/>
    <x v="1"/>
    <s v="Bihar"/>
    <s v="Gaya"/>
    <x v="2"/>
    <s v="Footwear"/>
    <s v="Casual Shoes"/>
    <n v="7"/>
    <n v="18637.38"/>
    <n v="0"/>
    <n v="4787.18"/>
  </r>
  <r>
    <s v="ORD-02502"/>
    <s v="2025-04-27"/>
    <x v="30"/>
    <x v="1"/>
    <s v="CUST-0708"/>
    <s v="Sneha Yadav"/>
    <x v="0"/>
    <s v="Tamil Nadu"/>
    <s v="Coimbatore"/>
    <x v="0"/>
    <s v="Chair"/>
    <s v="Executive Chair"/>
    <n v="7"/>
    <n v="63548.38"/>
    <n v="0.25"/>
    <n v="4403.1499999999996"/>
  </r>
  <r>
    <s v="ORD-02503"/>
    <s v="2023-07-22"/>
    <x v="25"/>
    <x v="2"/>
    <s v="CUST-0600"/>
    <s v="Arjun Singh"/>
    <x v="2"/>
    <s v="Gujarat"/>
    <s v="Surat"/>
    <x v="0"/>
    <s v="Storage"/>
    <s v="Wardrobe"/>
    <n v="1"/>
    <n v="18372.46"/>
    <n v="0.15"/>
    <n v="1487.21"/>
  </r>
  <r>
    <s v="ORD-02504"/>
    <s v="2024-02-01"/>
    <x v="23"/>
    <x v="0"/>
    <s v="CUST-0710"/>
    <s v="Vivaan Singh"/>
    <x v="1"/>
    <s v="West Bengal"/>
    <s v="Durgapur"/>
    <x v="3"/>
    <s v="Laptop"/>
    <s v="Gaming Laptop"/>
    <n v="6"/>
    <n v="512223.39"/>
    <n v="0"/>
    <n v="65415.25"/>
  </r>
  <r>
    <s v="ORD-02505"/>
    <s v="2024-06-15"/>
    <x v="10"/>
    <x v="0"/>
    <s v="CUST-0016"/>
    <s v="Sneha Gupta"/>
    <x v="3"/>
    <s v="Haryana"/>
    <s v="Faridabad"/>
    <x v="2"/>
    <s v="Footwear"/>
    <s v="Casual Shoes"/>
    <n v="4"/>
    <n v="8606.2199999999993"/>
    <n v="0.25"/>
    <n v="1111.5899999999999"/>
  </r>
  <r>
    <s v="ORD-02506"/>
    <s v="2025-05-10"/>
    <x v="9"/>
    <x v="1"/>
    <s v="CUST-0364"/>
    <s v="Rahul Patel"/>
    <x v="0"/>
    <s v="Kerala"/>
    <s v="Kozhikode"/>
    <x v="2"/>
    <s v="Footwear"/>
    <s v="Sandals"/>
    <n v="6"/>
    <n v="7391.32"/>
    <n v="0.2"/>
    <n v="791.39"/>
  </r>
  <r>
    <s v="ORD-02507"/>
    <s v="2024-06-06"/>
    <x v="10"/>
    <x v="0"/>
    <s v="CUST-0363"/>
    <s v="Rohan Jain"/>
    <x v="1"/>
    <s v="Odisha"/>
    <s v="Cuttack"/>
    <x v="2"/>
    <s v="Women"/>
    <s v="Women's Dress"/>
    <n v="2"/>
    <n v="4592.7"/>
    <n v="0.2"/>
    <n v="1202.2"/>
  </r>
  <r>
    <s v="ORD-02508"/>
    <s v="2025-06-10"/>
    <x v="3"/>
    <x v="1"/>
    <s v="CUST-0736"/>
    <s v="Vivaan Das"/>
    <x v="0"/>
    <s v="Kerala"/>
    <s v="Thiruvananthapuram"/>
    <x v="0"/>
    <s v="Storage"/>
    <s v="Bookshelf"/>
    <n v="1"/>
    <n v="8923.42"/>
    <n v="0"/>
    <n v="1731.18"/>
  </r>
  <r>
    <s v="ORD-02509"/>
    <s v="2023-05-17"/>
    <x v="20"/>
    <x v="2"/>
    <s v="CUST-0691"/>
    <s v="Simran Kumar"/>
    <x v="2"/>
    <s v="Gujarat"/>
    <s v="Surat"/>
    <x v="2"/>
    <s v="Women"/>
    <s v="Women's Jacket"/>
    <n v="5"/>
    <n v="20502.52"/>
    <n v="0.2"/>
    <n v="3362.17"/>
  </r>
  <r>
    <s v="ORD-02510"/>
    <s v="2023-08-29"/>
    <x v="27"/>
    <x v="2"/>
    <s v="CUST-0700"/>
    <s v="Kabir Yadav"/>
    <x v="2"/>
    <s v="Gujarat"/>
    <s v="Vadodara"/>
    <x v="0"/>
    <s v="Chair"/>
    <s v="Study Chair"/>
    <n v="5"/>
    <n v="14020.14"/>
    <n v="0.2"/>
    <n v="1172.6099999999999"/>
  </r>
  <r>
    <s v="ORD-02511"/>
    <s v="2023-04-05"/>
    <x v="12"/>
    <x v="2"/>
    <s v="CUST-0346"/>
    <s v="Sneha Sharma"/>
    <x v="3"/>
    <s v="Delhi"/>
    <s v="Dwarka"/>
    <x v="3"/>
    <s v="Laptop"/>
    <s v="Gaming Laptop"/>
    <n v="2"/>
    <n v="173112.5"/>
    <n v="0"/>
    <n v="23117.91"/>
  </r>
  <r>
    <s v="ORD-02512"/>
    <s v="2025-07-07"/>
    <x v="8"/>
    <x v="1"/>
    <s v="CUST-0178"/>
    <s v="Aditi Kumar"/>
    <x v="2"/>
    <s v="Maharashtra"/>
    <s v="Nagpur"/>
    <x v="0"/>
    <s v="Chair"/>
    <s v="Study Chair"/>
    <n v="5"/>
    <n v="14550.49"/>
    <n v="0.15"/>
    <n v="1566.69"/>
  </r>
  <r>
    <s v="ORD-02513"/>
    <s v="2024-05-17"/>
    <x v="0"/>
    <x v="0"/>
    <s v="CUST-0416"/>
    <s v="Amit Mehta"/>
    <x v="1"/>
    <s v="Bihar"/>
    <s v="Patna"/>
    <x v="0"/>
    <s v="Storage"/>
    <s v="Bookshelf"/>
    <n v="8"/>
    <n v="73256.42"/>
    <n v="0"/>
    <n v="13747.73"/>
  </r>
  <r>
    <s v="ORD-02514"/>
    <s v="2025-10-04"/>
    <x v="31"/>
    <x v="1"/>
    <s v="CUST-0085"/>
    <s v="Aditya Mehta"/>
    <x v="3"/>
    <s v="Haryana"/>
    <s v="Gurgaon"/>
    <x v="0"/>
    <s v="Table"/>
    <s v="Office Desk"/>
    <n v="7"/>
    <n v="101118.71"/>
    <n v="0.05"/>
    <n v="17948.71"/>
  </r>
  <r>
    <s v="ORD-02515"/>
    <s v="2024-11-30"/>
    <x v="1"/>
    <x v="0"/>
    <s v="CUST-0591"/>
    <s v="Neha Gupta"/>
    <x v="0"/>
    <s v="Karnataka"/>
    <s v="Mangaluru"/>
    <x v="1"/>
    <s v="Appliances"/>
    <s v="Electric Kettle"/>
    <n v="5"/>
    <n v="9389.1200000000008"/>
    <n v="0"/>
    <n v="1873.18"/>
  </r>
  <r>
    <s v="ORD-02516"/>
    <s v="2023-09-05"/>
    <x v="35"/>
    <x v="2"/>
    <s v="CUST-0597"/>
    <s v="Aditi Kumar"/>
    <x v="3"/>
    <s v="Uttar Pradesh"/>
    <s v="Noida"/>
    <x v="3"/>
    <s v="Laptop"/>
    <s v="Laptop Air"/>
    <n v="5"/>
    <n v="244081.07"/>
    <n v="0.05"/>
    <n v="33233.370000000003"/>
  </r>
  <r>
    <s v="ORD-02517"/>
    <s v="2025-10-30"/>
    <x v="31"/>
    <x v="1"/>
    <s v="CUST-0750"/>
    <s v="Aditya Das"/>
    <x v="0"/>
    <s v="Karnataka"/>
    <s v="Mangaluru"/>
    <x v="1"/>
    <s v="Cookware"/>
    <s v="Non-Stick Pan"/>
    <n v="3"/>
    <n v="5421.21"/>
    <n v="0.2"/>
    <n v="541.77"/>
  </r>
  <r>
    <s v="ORD-02518"/>
    <s v="2025-11-23"/>
    <x v="5"/>
    <x v="1"/>
    <s v="CUST-0470"/>
    <s v="Sneha Verma"/>
    <x v="1"/>
    <s v="Jharkhand"/>
    <s v="Jamshedpur"/>
    <x v="1"/>
    <s v="Decor"/>
    <s v="Photo Frame"/>
    <n v="8"/>
    <n v="6116.22"/>
    <n v="0.05"/>
    <n v="2051.0700000000002"/>
  </r>
  <r>
    <s v="ORD-02519"/>
    <s v="2023-01-10"/>
    <x v="34"/>
    <x v="2"/>
    <s v="CUST-0769"/>
    <s v="Nikita Jain"/>
    <x v="3"/>
    <s v="Uttar Pradesh"/>
    <s v="Kanpur"/>
    <x v="3"/>
    <s v="Accessories"/>
    <s v="Wireless Earbuds"/>
    <n v="6"/>
    <n v="14508.87"/>
    <n v="0"/>
    <n v="2972.87"/>
  </r>
  <r>
    <s v="ORD-02520"/>
    <s v="2023-03-05"/>
    <x v="11"/>
    <x v="2"/>
    <s v="CUST-0152"/>
    <s v="Aditi Verma"/>
    <x v="0"/>
    <s v="Tamil Nadu"/>
    <s v="Coimbatore"/>
    <x v="1"/>
    <s v="Decor"/>
    <s v="Photo Frame"/>
    <n v="1"/>
    <n v="673.82"/>
    <n v="0.15"/>
    <n v="203.01"/>
  </r>
  <r>
    <s v="ORD-02521"/>
    <s v="2025-05-31"/>
    <x v="9"/>
    <x v="1"/>
    <s v="CUST-0685"/>
    <s v="Simran Mehta"/>
    <x v="1"/>
    <s v="Jharkhand"/>
    <s v="Dhanbad"/>
    <x v="0"/>
    <s v="Storage"/>
    <s v="Cabinet"/>
    <n v="6"/>
    <n v="56805.27"/>
    <n v="0.1"/>
    <n v="9719.23"/>
  </r>
  <r>
    <s v="ORD-02522"/>
    <s v="2025-12-20"/>
    <x v="26"/>
    <x v="1"/>
    <s v="CUST-0022"/>
    <s v="Priya Sharma"/>
    <x v="0"/>
    <s v="Karnataka"/>
    <s v="Mangaluru"/>
    <x v="3"/>
    <s v="Mobile"/>
    <s v="Smartphone A"/>
    <n v="8"/>
    <n v="148780.32"/>
    <n v="0"/>
    <n v="22257.22"/>
  </r>
  <r>
    <s v="ORD-02523"/>
    <s v="2025-07-04"/>
    <x v="8"/>
    <x v="1"/>
    <s v="CUST-0594"/>
    <s v="Amit Jain"/>
    <x v="3"/>
    <s v="Haryana"/>
    <s v="Faridabad"/>
    <x v="3"/>
    <s v="Accessories"/>
    <s v="Smart Watch"/>
    <n v="7"/>
    <n v="28574.14"/>
    <n v="0.2"/>
    <n v="3191.78"/>
  </r>
  <r>
    <s v="ORD-02524"/>
    <s v="2024-04-05"/>
    <x v="16"/>
    <x v="0"/>
    <s v="CUST-0709"/>
    <s v="Aditi Verma"/>
    <x v="0"/>
    <s v="Karnataka"/>
    <s v="Mysuru"/>
    <x v="3"/>
    <s v="Accessories"/>
    <s v="Smart Watch"/>
    <n v="4"/>
    <n v="19008.75"/>
    <n v="0.05"/>
    <n v="3256.82"/>
  </r>
  <r>
    <s v="ORD-02525"/>
    <s v="2025-06-10"/>
    <x v="3"/>
    <x v="1"/>
    <s v="CUST-0294"/>
    <s v="Kavya Yadav"/>
    <x v="2"/>
    <s v="Rajasthan"/>
    <s v="Jodhpur"/>
    <x v="1"/>
    <s v="Cookware"/>
    <s v="Pressure Cooker"/>
    <n v="3"/>
    <n v="8844.5400000000009"/>
    <n v="0.15"/>
    <n v="1310.7"/>
  </r>
  <r>
    <s v="ORD-02526"/>
    <s v="2024-07-04"/>
    <x v="4"/>
    <x v="0"/>
    <s v="CUST-0523"/>
    <s v="Nikita Gupta"/>
    <x v="1"/>
    <s v="Odisha"/>
    <s v="Cuttack"/>
    <x v="1"/>
    <s v="Appliances"/>
    <s v="Air Fryer"/>
    <n v="8"/>
    <n v="56796.2"/>
    <n v="0.1"/>
    <n v="7425.03"/>
  </r>
  <r>
    <s v="ORD-02527"/>
    <s v="2023-11-25"/>
    <x v="32"/>
    <x v="2"/>
    <s v="CUST-0342"/>
    <s v="Simran Sharma"/>
    <x v="3"/>
    <s v="Uttar Pradesh"/>
    <s v="Kanpur"/>
    <x v="2"/>
    <s v="Women"/>
    <s v="Women's Top"/>
    <n v="6"/>
    <n v="9323.19"/>
    <n v="0"/>
    <n v="2625.69"/>
  </r>
  <r>
    <s v="ORD-02528"/>
    <s v="2023-09-29"/>
    <x v="35"/>
    <x v="2"/>
    <s v="CUST-0262"/>
    <s v="Kavya Jain"/>
    <x v="0"/>
    <s v="Karnataka"/>
    <s v="Bengaluru"/>
    <x v="1"/>
    <s v="Appliances"/>
    <s v="Air Fryer"/>
    <n v="4"/>
    <n v="31093.46"/>
    <n v="0"/>
    <n v="4864.45"/>
  </r>
  <r>
    <s v="ORD-02529"/>
    <s v="2024-12-08"/>
    <x v="6"/>
    <x v="0"/>
    <s v="CUST-0041"/>
    <s v="Ishita Kumar"/>
    <x v="0"/>
    <s v="Telangana"/>
    <s v="Warangal"/>
    <x v="0"/>
    <s v="Chair"/>
    <s v="Office Chair"/>
    <n v="1"/>
    <n v="5998.29"/>
    <n v="0.1"/>
    <n v="899.96"/>
  </r>
  <r>
    <s v="ORD-02530"/>
    <s v="2025-02-19"/>
    <x v="14"/>
    <x v="1"/>
    <s v="CUST-0377"/>
    <s v="Ananya Yadav"/>
    <x v="0"/>
    <s v="Telangana"/>
    <s v="Hyderabad"/>
    <x v="1"/>
    <s v="Decor"/>
    <s v="Table Lamp"/>
    <n v="3"/>
    <n v="5789.09"/>
    <n v="0.2"/>
    <n v="1110.03"/>
  </r>
  <r>
    <s v="ORD-02531"/>
    <s v="2023-09-08"/>
    <x v="35"/>
    <x v="2"/>
    <s v="CUST-0215"/>
    <s v="Aditya Gupta"/>
    <x v="0"/>
    <s v="Telangana"/>
    <s v="Nizamabad"/>
    <x v="0"/>
    <s v="Table"/>
    <s v="Coffee Table"/>
    <n v="1"/>
    <n v="6132.07"/>
    <n v="0"/>
    <n v="1112.98"/>
  </r>
  <r>
    <s v="ORD-02532"/>
    <s v="2025-03-29"/>
    <x v="21"/>
    <x v="1"/>
    <s v="CUST-0364"/>
    <s v="Rahul Patel"/>
    <x v="2"/>
    <s v="Gujarat"/>
    <s v="Ahmedabad"/>
    <x v="0"/>
    <s v="Table"/>
    <s v="Office Desk"/>
    <n v="4"/>
    <n v="62957.46"/>
    <n v="0"/>
    <n v="13307.77"/>
  </r>
  <r>
    <s v="ORD-02533"/>
    <s v="2025-03-30"/>
    <x v="21"/>
    <x v="1"/>
    <s v="CUST-0239"/>
    <s v="Kabir Kumar"/>
    <x v="0"/>
    <s v="Tamil Nadu"/>
    <s v="Coimbatore"/>
    <x v="0"/>
    <s v="Chair"/>
    <s v="Study Chair"/>
    <n v="3"/>
    <n v="10328.870000000001"/>
    <n v="0"/>
    <n v="1711.21"/>
  </r>
  <r>
    <s v="ORD-02534"/>
    <s v="2024-04-14"/>
    <x v="16"/>
    <x v="0"/>
    <s v="CUST-0012"/>
    <s v="Pooja Kumar"/>
    <x v="2"/>
    <s v="Maharashtra"/>
    <s v="Mumbai"/>
    <x v="2"/>
    <s v="Men"/>
    <s v="Men's Jacket"/>
    <n v="4"/>
    <n v="17844.89"/>
    <n v="0.05"/>
    <n v="4992.83"/>
  </r>
  <r>
    <s v="ORD-02535"/>
    <s v="2024-07-01"/>
    <x v="4"/>
    <x v="0"/>
    <s v="CUST-0085"/>
    <s v="Aditya Mehta"/>
    <x v="0"/>
    <s v="Tamil Nadu"/>
    <s v="Chennai"/>
    <x v="0"/>
    <s v="Storage"/>
    <s v="Bookshelf"/>
    <n v="4"/>
    <n v="29929.65"/>
    <n v="0.15"/>
    <n v="3737.98"/>
  </r>
  <r>
    <s v="ORD-02536"/>
    <s v="2023-09-19"/>
    <x v="35"/>
    <x v="2"/>
    <s v="CUST-0642"/>
    <s v="Nikita Jain"/>
    <x v="1"/>
    <s v="Odisha"/>
    <s v="Rourkela"/>
    <x v="3"/>
    <s v="Laptop"/>
    <s v="Laptop Air"/>
    <n v="4"/>
    <n v="179731.24"/>
    <n v="0.1"/>
    <n v="19489.599999999999"/>
  </r>
  <r>
    <s v="ORD-02537"/>
    <s v="2025-01-31"/>
    <x v="29"/>
    <x v="1"/>
    <s v="CUST-0746"/>
    <s v="Aditya Das"/>
    <x v="3"/>
    <s v="Uttar Pradesh"/>
    <s v="Lucknow"/>
    <x v="1"/>
    <s v="Decor"/>
    <s v="Wall Clock"/>
    <n v="7"/>
    <n v="9844.86"/>
    <n v="0.05"/>
    <n v="2587.58"/>
  </r>
  <r>
    <s v="ORD-02538"/>
    <s v="2023-10-23"/>
    <x v="24"/>
    <x v="2"/>
    <s v="CUST-0645"/>
    <s v="Riya Mehta"/>
    <x v="3"/>
    <s v="Punjab"/>
    <s v="Amritsar"/>
    <x v="0"/>
    <s v="Table"/>
    <s v="Coffee Table"/>
    <n v="3"/>
    <n v="15858.77"/>
    <n v="0.1"/>
    <n v="2183.84"/>
  </r>
  <r>
    <s v="ORD-02539"/>
    <s v="2025-07-11"/>
    <x v="8"/>
    <x v="1"/>
    <s v="CUST-0651"/>
    <s v="Pooja Verma"/>
    <x v="0"/>
    <s v="Kerala"/>
    <s v="Kozhikode"/>
    <x v="2"/>
    <s v="Footwear"/>
    <s v="Running Shoes"/>
    <n v="5"/>
    <n v="14646.17"/>
    <n v="0.2"/>
    <n v="2338.67"/>
  </r>
  <r>
    <s v="ORD-02540"/>
    <s v="2023-03-19"/>
    <x v="11"/>
    <x v="2"/>
    <s v="CUST-0169"/>
    <s v="Rohan Jain"/>
    <x v="0"/>
    <s v="Kerala"/>
    <s v="Kozhikode"/>
    <x v="1"/>
    <s v="Decor"/>
    <s v="Photo Frame"/>
    <n v="4"/>
    <n v="2486.0700000000002"/>
    <n v="0.2"/>
    <n v="549.9"/>
  </r>
  <r>
    <s v="ORD-02541"/>
    <s v="2023-07-13"/>
    <x v="25"/>
    <x v="2"/>
    <s v="CUST-0755"/>
    <s v="Shreya Mehta"/>
    <x v="1"/>
    <s v="Odisha"/>
    <s v="Cuttack"/>
    <x v="2"/>
    <s v="Men"/>
    <s v="Men's Jacket"/>
    <n v="1"/>
    <n v="4424.2299999999996"/>
    <n v="0"/>
    <n v="1222.53"/>
  </r>
  <r>
    <s v="ORD-02542"/>
    <s v="2025-12-09"/>
    <x v="26"/>
    <x v="1"/>
    <s v="CUST-0591"/>
    <s v="Neha Gupta"/>
    <x v="2"/>
    <s v="Maharashtra"/>
    <s v="Pune"/>
    <x v="1"/>
    <s v="Appliances"/>
    <s v="Air Fryer"/>
    <n v="8"/>
    <n v="57433.14"/>
    <n v="0.1"/>
    <n v="6131.24"/>
  </r>
  <r>
    <s v="ORD-02543"/>
    <s v="2025-12-25"/>
    <x v="26"/>
    <x v="1"/>
    <s v="CUST-0151"/>
    <s v="Aditi Sharma"/>
    <x v="2"/>
    <s v="Gujarat"/>
    <s v="Ahmedabad"/>
    <x v="2"/>
    <s v="Footwear"/>
    <s v="Sandals"/>
    <n v="2"/>
    <n v="2432.25"/>
    <n v="0.2"/>
    <n v="291.23"/>
  </r>
  <r>
    <s v="ORD-02544"/>
    <s v="2025-08-19"/>
    <x v="22"/>
    <x v="1"/>
    <s v="CUST-0693"/>
    <s v="Aditi Yadav"/>
    <x v="2"/>
    <s v="Gujarat"/>
    <s v="Ahmedabad"/>
    <x v="3"/>
    <s v="Laptop"/>
    <s v="Laptop Air"/>
    <n v="7"/>
    <n v="378834.61"/>
    <n v="0"/>
    <n v="53482.71"/>
  </r>
  <r>
    <s v="ORD-02545"/>
    <s v="2025-04-29"/>
    <x v="30"/>
    <x v="1"/>
    <s v="CUST-0293"/>
    <s v="Rahul Das"/>
    <x v="0"/>
    <s v="Telangana"/>
    <s v="Nizamabad"/>
    <x v="2"/>
    <s v="Footwear"/>
    <s v="Casual Shoes"/>
    <n v="1"/>
    <n v="2815.77"/>
    <n v="0"/>
    <n v="714.69"/>
  </r>
  <r>
    <s v="ORD-02546"/>
    <s v="2025-04-29"/>
    <x v="30"/>
    <x v="1"/>
    <s v="CUST-0757"/>
    <s v="Neha Singh"/>
    <x v="1"/>
    <s v="Odisha"/>
    <s v="Rourkela"/>
    <x v="2"/>
    <s v="Men"/>
    <s v="Men's T-Shirt"/>
    <n v="8"/>
    <n v="9613.01"/>
    <n v="0"/>
    <n v="3064.15"/>
  </r>
  <r>
    <s v="ORD-02547"/>
    <s v="2023-07-06"/>
    <x v="25"/>
    <x v="2"/>
    <s v="CUST-0400"/>
    <s v="Nikita Verma"/>
    <x v="3"/>
    <s v="Haryana"/>
    <s v="Panipat"/>
    <x v="1"/>
    <s v="Appliances"/>
    <s v="Air Fryer"/>
    <n v="7"/>
    <n v="57024.22"/>
    <n v="0"/>
    <n v="8851.85"/>
  </r>
  <r>
    <s v="ORD-02548"/>
    <s v="2025-08-02"/>
    <x v="22"/>
    <x v="1"/>
    <s v="CUST-0684"/>
    <s v="Neha Verma"/>
    <x v="0"/>
    <s v="Tamil Nadu"/>
    <s v="Chennai"/>
    <x v="0"/>
    <s v="Table"/>
    <s v="Coffee Table"/>
    <n v="8"/>
    <n v="45893.120000000003"/>
    <n v="0.05"/>
    <n v="6098.28"/>
  </r>
  <r>
    <s v="ORD-02549"/>
    <s v="2025-03-12"/>
    <x v="21"/>
    <x v="1"/>
    <s v="CUST-0745"/>
    <s v="Riya Patel"/>
    <x v="3"/>
    <s v="Delhi"/>
    <s v="Rohini"/>
    <x v="3"/>
    <s v="Mobile"/>
    <s v="Budget Phone"/>
    <n v="1"/>
    <n v="11455.54"/>
    <n v="0.05"/>
    <n v="1182.6099999999999"/>
  </r>
  <r>
    <s v="ORD-02550"/>
    <s v="2023-02-16"/>
    <x v="7"/>
    <x v="2"/>
    <s v="CUST-0644"/>
    <s v="Simran Verma"/>
    <x v="2"/>
    <s v="Gujarat"/>
    <s v="Vadodara"/>
    <x v="0"/>
    <s v="Table"/>
    <s v="Office Desk"/>
    <n v="5"/>
    <n v="55953.42"/>
    <n v="0.25"/>
    <n v="4256.97"/>
  </r>
  <r>
    <s v="ORD-02551"/>
    <s v="2024-02-09"/>
    <x v="23"/>
    <x v="0"/>
    <s v="CUST-0632"/>
    <s v="Ishita Gupta"/>
    <x v="2"/>
    <s v="Rajasthan"/>
    <s v="Jodhpur"/>
    <x v="2"/>
    <s v="Footwear"/>
    <s v="Casual Shoes"/>
    <n v="2"/>
    <n v="5287.83"/>
    <n v="0.1"/>
    <n v="1024.32"/>
  </r>
  <r>
    <s v="ORD-02552"/>
    <s v="2023-02-17"/>
    <x v="7"/>
    <x v="2"/>
    <s v="CUST-0770"/>
    <s v="Ananya Gupta"/>
    <x v="0"/>
    <s v="Kerala"/>
    <s v="Kochi"/>
    <x v="1"/>
    <s v="Cookware"/>
    <s v="Pressure Cooker"/>
    <n v="6"/>
    <n v="17555.310000000001"/>
    <n v="0.2"/>
    <n v="2207.91"/>
  </r>
  <r>
    <s v="ORD-02553"/>
    <s v="2025-10-02"/>
    <x v="31"/>
    <x v="1"/>
    <s v="CUST-0553"/>
    <s v="Riya Patel"/>
    <x v="0"/>
    <s v="Telangana"/>
    <s v="Warangal"/>
    <x v="1"/>
    <s v="Decor"/>
    <s v="Table Lamp"/>
    <n v="5"/>
    <n v="11579.37"/>
    <n v="0.1"/>
    <n v="2753.92"/>
  </r>
  <r>
    <s v="ORD-02554"/>
    <s v="2025-06-21"/>
    <x v="3"/>
    <x v="1"/>
    <s v="CUST-0454"/>
    <s v="Aarav Gupta"/>
    <x v="3"/>
    <s v="Punjab"/>
    <s v="Ludhiana"/>
    <x v="3"/>
    <s v="Accessories"/>
    <s v="Bluetooth Speaker"/>
    <n v="7"/>
    <n v="21707.72"/>
    <n v="0.1"/>
    <n v="2972.77"/>
  </r>
  <r>
    <s v="ORD-02555"/>
    <s v="2024-09-12"/>
    <x v="13"/>
    <x v="0"/>
    <s v="CUST-0521"/>
    <s v="Kabir Das"/>
    <x v="2"/>
    <s v="Goa"/>
    <s v="Panaji"/>
    <x v="0"/>
    <s v="Table"/>
    <s v="Office Desk"/>
    <n v="4"/>
    <n v="43938.1"/>
    <n v="0.25"/>
    <n v="6692.03"/>
  </r>
  <r>
    <s v="ORD-02556"/>
    <s v="2024-10-15"/>
    <x v="28"/>
    <x v="0"/>
    <s v="CUST-0606"/>
    <s v="Riya Patel"/>
    <x v="0"/>
    <s v="Karnataka"/>
    <s v="Mysuru"/>
    <x v="0"/>
    <s v="Storage"/>
    <s v="Wardrobe"/>
    <n v="1"/>
    <n v="21427.439999999999"/>
    <n v="0"/>
    <n v="3476.83"/>
  </r>
  <r>
    <s v="ORD-02557"/>
    <s v="2025-03-09"/>
    <x v="21"/>
    <x v="1"/>
    <s v="CUST-0610"/>
    <s v="Nikita Yadav"/>
    <x v="1"/>
    <s v="Odisha"/>
    <s v="Rourkela"/>
    <x v="0"/>
    <s v="Table"/>
    <s v="Study Table"/>
    <n v="5"/>
    <n v="29179.31"/>
    <n v="0.25"/>
    <n v="2689.98"/>
  </r>
  <r>
    <s v="ORD-02558"/>
    <s v="2024-11-06"/>
    <x v="1"/>
    <x v="0"/>
    <s v="CUST-0534"/>
    <s v="Riya Singh"/>
    <x v="0"/>
    <s v="Karnataka"/>
    <s v="Bengaluru"/>
    <x v="3"/>
    <s v="Accessories"/>
    <s v="Bluetooth Speaker"/>
    <n v="7"/>
    <n v="25290.23"/>
    <n v="0"/>
    <n v="4616.4799999999996"/>
  </r>
  <r>
    <s v="ORD-02559"/>
    <s v="2023-04-03"/>
    <x v="12"/>
    <x v="2"/>
    <s v="CUST-0218"/>
    <s v="Sneha Sharma"/>
    <x v="0"/>
    <s v="Telangana"/>
    <s v="Warangal"/>
    <x v="1"/>
    <s v="Decor"/>
    <s v="Table Lamp"/>
    <n v="7"/>
    <n v="14963.59"/>
    <n v="0.1"/>
    <n v="3697.59"/>
  </r>
  <r>
    <s v="ORD-02560"/>
    <s v="2025-09-03"/>
    <x v="2"/>
    <x v="1"/>
    <s v="CUST-0182"/>
    <s v="Vivaan Verma"/>
    <x v="2"/>
    <s v="Rajasthan"/>
    <s v="Udaipur"/>
    <x v="2"/>
    <s v="Women"/>
    <s v="Women's Top"/>
    <n v="2"/>
    <n v="2458"/>
    <n v="0.2"/>
    <n v="548.25"/>
  </r>
  <r>
    <s v="ORD-02561"/>
    <s v="2023-08-26"/>
    <x v="27"/>
    <x v="2"/>
    <s v="CUST-0719"/>
    <s v="Pooja Verma"/>
    <x v="1"/>
    <s v="West Bengal"/>
    <s v="Kolkata"/>
    <x v="1"/>
    <s v="Decor"/>
    <s v="Table Lamp"/>
    <n v="6"/>
    <n v="13118.03"/>
    <n v="0.15"/>
    <n v="2596.09"/>
  </r>
  <r>
    <s v="ORD-02562"/>
    <s v="2023-05-24"/>
    <x v="20"/>
    <x v="2"/>
    <s v="CUST-0732"/>
    <s v="Kavya Mehta"/>
    <x v="3"/>
    <s v="Delhi"/>
    <s v="Dwarka"/>
    <x v="3"/>
    <s v="Laptop"/>
    <s v="Gaming Laptop"/>
    <n v="4"/>
    <n v="330366.95"/>
    <n v="0"/>
    <n v="43323.99"/>
  </r>
  <r>
    <s v="ORD-02563"/>
    <s v="2025-04-01"/>
    <x v="30"/>
    <x v="1"/>
    <s v="CUST-0494"/>
    <s v="Ishita Singh"/>
    <x v="3"/>
    <s v="Delhi"/>
    <s v="New Delhi"/>
    <x v="2"/>
    <s v="Women"/>
    <s v="Women's Jacket"/>
    <n v="1"/>
    <n v="3885.98"/>
    <n v="0.25"/>
    <n v="717.4"/>
  </r>
  <r>
    <s v="ORD-02564"/>
    <s v="2024-01-31"/>
    <x v="17"/>
    <x v="0"/>
    <s v="CUST-0384"/>
    <s v="Priya Kumar"/>
    <x v="3"/>
    <s v="Delhi"/>
    <s v="New Delhi"/>
    <x v="3"/>
    <s v="Mobile"/>
    <s v="Smartphone B"/>
    <n v="6"/>
    <n v="112114.1"/>
    <n v="0.25"/>
    <n v="122.46"/>
  </r>
  <r>
    <s v="ORD-02565"/>
    <s v="2023-04-23"/>
    <x v="12"/>
    <x v="2"/>
    <s v="CUST-0038"/>
    <s v="Ishita Kumar"/>
    <x v="2"/>
    <s v="Maharashtra"/>
    <s v="Nagpur"/>
    <x v="2"/>
    <s v="Footwear"/>
    <s v="Sandals"/>
    <n v="2"/>
    <n v="3332.27"/>
    <n v="0"/>
    <n v="765.95"/>
  </r>
  <r>
    <s v="ORD-02566"/>
    <s v="2024-12-30"/>
    <x v="6"/>
    <x v="0"/>
    <s v="CUST-0514"/>
    <s v="Kavya Singh"/>
    <x v="1"/>
    <s v="West Bengal"/>
    <s v="Durgapur"/>
    <x v="3"/>
    <s v="Accessories"/>
    <s v="Smart Watch"/>
    <n v="4"/>
    <n v="15643.05"/>
    <n v="0.25"/>
    <n v="1333.59"/>
  </r>
  <r>
    <s v="ORD-02567"/>
    <s v="2025-06-05"/>
    <x v="3"/>
    <x v="1"/>
    <s v="CUST-0167"/>
    <s v="Aditya Kumar"/>
    <x v="2"/>
    <s v="Maharashtra"/>
    <s v="Pune"/>
    <x v="3"/>
    <s v="Accessories"/>
    <s v="Wireless Earbuds"/>
    <n v="5"/>
    <n v="11100.92"/>
    <n v="0.15"/>
    <n v="1531.61"/>
  </r>
  <r>
    <s v="ORD-02568"/>
    <s v="2025-01-18"/>
    <x v="29"/>
    <x v="1"/>
    <s v="CUST-0077"/>
    <s v="Shreya Sharma"/>
    <x v="3"/>
    <s v="Uttar Pradesh"/>
    <s v="Kanpur"/>
    <x v="3"/>
    <s v="Accessories"/>
    <s v="Bluetooth Speaker"/>
    <n v="2"/>
    <n v="7323.99"/>
    <n v="0"/>
    <n v="1556.43"/>
  </r>
  <r>
    <s v="ORD-02569"/>
    <s v="2024-02-03"/>
    <x v="23"/>
    <x v="0"/>
    <s v="CUST-0490"/>
    <s v="Ananya Mehta"/>
    <x v="1"/>
    <s v="Bihar"/>
    <s v="Patna"/>
    <x v="0"/>
    <s v="Chair"/>
    <s v="Executive Chair"/>
    <n v="5"/>
    <n v="60994.35"/>
    <n v="0"/>
    <n v="14295.92"/>
  </r>
  <r>
    <s v="ORD-02570"/>
    <s v="2023-05-30"/>
    <x v="20"/>
    <x v="2"/>
    <s v="CUST-0708"/>
    <s v="Sneha Yadav"/>
    <x v="2"/>
    <s v="Goa"/>
    <s v="Margao"/>
    <x v="2"/>
    <s v="Women"/>
    <s v="Women's Dress"/>
    <n v="8"/>
    <n v="21367.040000000001"/>
    <n v="0.05"/>
    <n v="6293.58"/>
  </r>
  <r>
    <s v="ORD-02571"/>
    <s v="2024-01-07"/>
    <x v="17"/>
    <x v="0"/>
    <s v="CUST-0440"/>
    <s v="Vivaan Singh"/>
    <x v="2"/>
    <s v="Gujarat"/>
    <s v="Vadodara"/>
    <x v="3"/>
    <s v="Accessories"/>
    <s v="Wireless Earbuds"/>
    <n v="1"/>
    <n v="2270.6799999999998"/>
    <n v="0.1"/>
    <n v="399.94"/>
  </r>
  <r>
    <s v="ORD-02572"/>
    <s v="2024-10-13"/>
    <x v="28"/>
    <x v="0"/>
    <s v="CUST-0125"/>
    <s v="Arjun Sharma"/>
    <x v="2"/>
    <s v="Maharashtra"/>
    <s v="Mumbai"/>
    <x v="3"/>
    <s v="Mobile"/>
    <s v="Budget Phone"/>
    <n v="7"/>
    <n v="86784.28"/>
    <n v="0"/>
    <n v="9543.2199999999993"/>
  </r>
  <r>
    <s v="ORD-02573"/>
    <s v="2023-09-27"/>
    <x v="35"/>
    <x v="2"/>
    <s v="CUST-0738"/>
    <s v="Aditya Patel"/>
    <x v="0"/>
    <s v="Tamil Nadu"/>
    <s v="Chennai"/>
    <x v="3"/>
    <s v="Mobile"/>
    <s v="Smartphone B"/>
    <n v="6"/>
    <n v="132278.91"/>
    <n v="0.15"/>
    <n v="12161.17"/>
  </r>
  <r>
    <s v="ORD-02574"/>
    <s v="2023-10-05"/>
    <x v="24"/>
    <x v="2"/>
    <s v="CUST-0620"/>
    <s v="Riya Verma"/>
    <x v="3"/>
    <s v="Uttar Pradesh"/>
    <s v="Noida"/>
    <x v="0"/>
    <s v="Chair"/>
    <s v="Study Chair"/>
    <n v="6"/>
    <n v="17725.900000000001"/>
    <n v="0.15"/>
    <n v="1827.8"/>
  </r>
  <r>
    <s v="ORD-02575"/>
    <s v="2023-08-04"/>
    <x v="27"/>
    <x v="2"/>
    <s v="CUST-0145"/>
    <s v="Shreya Verma"/>
    <x v="3"/>
    <s v="Uttar Pradesh"/>
    <s v="Kanpur"/>
    <x v="3"/>
    <s v="Accessories"/>
    <s v="Bluetooth Speaker"/>
    <n v="1"/>
    <n v="3278.22"/>
    <n v="0.05"/>
    <n v="543.46"/>
  </r>
  <r>
    <s v="ORD-02576"/>
    <s v="2023-04-11"/>
    <x v="12"/>
    <x v="2"/>
    <s v="CUST-0766"/>
    <s v="Aditi Patel"/>
    <x v="0"/>
    <s v="Kerala"/>
    <s v="Kochi"/>
    <x v="3"/>
    <s v="Laptop"/>
    <s v="Laptop Air"/>
    <n v="2"/>
    <n v="86444.44"/>
    <n v="0.2"/>
    <n v="3164.28"/>
  </r>
  <r>
    <s v="ORD-02577"/>
    <s v="2025-04-13"/>
    <x v="30"/>
    <x v="1"/>
    <s v="CUST-0578"/>
    <s v="Kabir Mehta"/>
    <x v="3"/>
    <s v="Delhi"/>
    <s v="Rohini"/>
    <x v="1"/>
    <s v="Appliances"/>
    <s v="Air Fryer"/>
    <n v="1"/>
    <n v="6164.65"/>
    <n v="0.25"/>
    <n v="78.989999999999995"/>
  </r>
  <r>
    <s v="ORD-02578"/>
    <s v="2024-10-28"/>
    <x v="28"/>
    <x v="0"/>
    <s v="CUST-0514"/>
    <s v="Kavya Singh"/>
    <x v="1"/>
    <s v="Bihar"/>
    <s v="Bhagalpur"/>
    <x v="2"/>
    <s v="Men"/>
    <s v="Men's Jeans"/>
    <n v="1"/>
    <n v="1903.68"/>
    <n v="0.15"/>
    <n v="425.97"/>
  </r>
  <r>
    <s v="ORD-02579"/>
    <s v="2023-03-13"/>
    <x v="11"/>
    <x v="2"/>
    <s v="CUST-0560"/>
    <s v="Simran Patel"/>
    <x v="2"/>
    <s v="Gujarat"/>
    <s v="Vadodara"/>
    <x v="1"/>
    <s v="Cookware"/>
    <s v="Non-Stick Pan"/>
    <n v="7"/>
    <n v="13990.45"/>
    <n v="0.1"/>
    <n v="2666.37"/>
  </r>
  <r>
    <s v="ORD-02580"/>
    <s v="2024-12-14"/>
    <x v="6"/>
    <x v="0"/>
    <s v="CUST-0636"/>
    <s v="Amit Yadav"/>
    <x v="3"/>
    <s v="Uttar Pradesh"/>
    <s v="Lucknow"/>
    <x v="0"/>
    <s v="Storage"/>
    <s v="Wardrobe"/>
    <n v="2"/>
    <n v="40308.050000000003"/>
    <n v="0.05"/>
    <n v="4919.54"/>
  </r>
  <r>
    <s v="ORD-02581"/>
    <s v="2025-01-05"/>
    <x v="29"/>
    <x v="1"/>
    <s v="CUST-0615"/>
    <s v="Neha Verma"/>
    <x v="2"/>
    <s v="Goa"/>
    <s v="Margao"/>
    <x v="0"/>
    <s v="Table"/>
    <s v="Study Table"/>
    <n v="5"/>
    <n v="33433.550000000003"/>
    <n v="0.1"/>
    <n v="4580.3100000000004"/>
  </r>
  <r>
    <s v="ORD-02582"/>
    <s v="2024-12-08"/>
    <x v="6"/>
    <x v="0"/>
    <s v="CUST-0301"/>
    <s v="Amit Jain"/>
    <x v="0"/>
    <s v="Karnataka"/>
    <s v="Bengaluru"/>
    <x v="1"/>
    <s v="Cookware"/>
    <s v="Non-Stick Pan"/>
    <n v="3"/>
    <n v="5879.51"/>
    <n v="0.15"/>
    <n v="925.9"/>
  </r>
  <r>
    <s v="ORD-02583"/>
    <s v="2025-02-07"/>
    <x v="14"/>
    <x v="1"/>
    <s v="CUST-0788"/>
    <s v="Aditya Mehta"/>
    <x v="1"/>
    <s v="West Bengal"/>
    <s v="Kolkata"/>
    <x v="1"/>
    <s v="Appliances"/>
    <s v="Electric Kettle"/>
    <n v="8"/>
    <n v="12421.9"/>
    <n v="0.1"/>
    <n v="1756.29"/>
  </r>
  <r>
    <s v="ORD-02584"/>
    <s v="2025-03-28"/>
    <x v="21"/>
    <x v="1"/>
    <s v="CUST-0647"/>
    <s v="Vivaan Mehta"/>
    <x v="2"/>
    <s v="Maharashtra"/>
    <s v="Mumbai"/>
    <x v="2"/>
    <s v="Footwear"/>
    <s v="Sandals"/>
    <n v="3"/>
    <n v="4700.41"/>
    <n v="0.05"/>
    <n v="946.81"/>
  </r>
  <r>
    <s v="ORD-02585"/>
    <s v="2025-04-25"/>
    <x v="30"/>
    <x v="1"/>
    <s v="CUST-0046"/>
    <s v="Rahul Yadav"/>
    <x v="2"/>
    <s v="Maharashtra"/>
    <s v="Mumbai"/>
    <x v="1"/>
    <s v="Cookware"/>
    <s v="Non-Stick Pan"/>
    <n v="3"/>
    <n v="4948.83"/>
    <n v="0.25"/>
    <n v="556.14"/>
  </r>
  <r>
    <s v="ORD-02586"/>
    <s v="2023-11-20"/>
    <x v="32"/>
    <x v="2"/>
    <s v="CUST-0156"/>
    <s v="Rahul Patel"/>
    <x v="3"/>
    <s v="Punjab"/>
    <s v="Amritsar"/>
    <x v="0"/>
    <s v="Chair"/>
    <s v="Office Chair"/>
    <n v="3"/>
    <n v="17872.84"/>
    <n v="0.05"/>
    <n v="3091.86"/>
  </r>
  <r>
    <s v="ORD-02587"/>
    <s v="2024-11-30"/>
    <x v="1"/>
    <x v="0"/>
    <s v="CUST-0371"/>
    <s v="Nikita Mehta"/>
    <x v="2"/>
    <s v="Maharashtra"/>
    <s v="Mumbai"/>
    <x v="2"/>
    <s v="Footwear"/>
    <s v="Sandals"/>
    <n v="5"/>
    <n v="6725.53"/>
    <n v="0.15"/>
    <n v="1125.18"/>
  </r>
  <r>
    <s v="ORD-02588"/>
    <s v="2023-04-26"/>
    <x v="12"/>
    <x v="2"/>
    <s v="CUST-0279"/>
    <s v="Priya Mehta"/>
    <x v="1"/>
    <s v="Jharkhand"/>
    <s v="Jamshedpur"/>
    <x v="2"/>
    <s v="Footwear"/>
    <s v="Running Shoes"/>
    <n v="6"/>
    <n v="21561.84"/>
    <n v="0"/>
    <n v="4979.74"/>
  </r>
  <r>
    <s v="ORD-02589"/>
    <s v="2025-01-30"/>
    <x v="29"/>
    <x v="1"/>
    <s v="CUST-0007"/>
    <s v="Aarav Verma"/>
    <x v="2"/>
    <s v="Maharashtra"/>
    <s v="Pune"/>
    <x v="0"/>
    <s v="Table"/>
    <s v="Coffee Table"/>
    <n v="3"/>
    <n v="17368.96"/>
    <n v="0"/>
    <n v="3077.39"/>
  </r>
  <r>
    <s v="ORD-02590"/>
    <s v="2023-06-24"/>
    <x v="33"/>
    <x v="2"/>
    <s v="CUST-0552"/>
    <s v="Rohan Verma"/>
    <x v="0"/>
    <s v="Telangana"/>
    <s v="Warangal"/>
    <x v="0"/>
    <s v="Storage"/>
    <s v="Bookshelf"/>
    <n v="5"/>
    <n v="36506.43"/>
    <n v="0.2"/>
    <n v="4854.32"/>
  </r>
  <r>
    <s v="ORD-02591"/>
    <s v="2025-09-21"/>
    <x v="2"/>
    <x v="1"/>
    <s v="CUST-0312"/>
    <s v="Kabir Jain"/>
    <x v="0"/>
    <s v="Telangana"/>
    <s v="Nizamabad"/>
    <x v="0"/>
    <s v="Storage"/>
    <s v="Cabinet"/>
    <n v="8"/>
    <n v="65879.31"/>
    <n v="0.25"/>
    <n v="3756.26"/>
  </r>
  <r>
    <s v="ORD-02592"/>
    <s v="2023-04-03"/>
    <x v="12"/>
    <x v="2"/>
    <s v="CUST-0698"/>
    <s v="Sneha Patel"/>
    <x v="0"/>
    <s v="Karnataka"/>
    <s v="Bengaluru"/>
    <x v="1"/>
    <s v="Decor"/>
    <s v="Wall Clock"/>
    <n v="4"/>
    <n v="5830.21"/>
    <n v="0"/>
    <n v="1772.1"/>
  </r>
  <r>
    <s v="ORD-02593"/>
    <s v="2025-11-24"/>
    <x v="5"/>
    <x v="1"/>
    <s v="CUST-0475"/>
    <s v="Shreya Patel"/>
    <x v="3"/>
    <s v="Delhi"/>
    <s v="Rohini"/>
    <x v="3"/>
    <s v="Mobile"/>
    <s v="Budget Phone"/>
    <n v="7"/>
    <n v="87036.73"/>
    <n v="0"/>
    <n v="10253.07"/>
  </r>
  <r>
    <s v="ORD-02594"/>
    <s v="2025-11-29"/>
    <x v="5"/>
    <x v="1"/>
    <s v="CUST-0131"/>
    <s v="Vivaan Singh"/>
    <x v="2"/>
    <s v="Gujarat"/>
    <s v="Vadodara"/>
    <x v="2"/>
    <s v="Women"/>
    <s v="Women's Jacket"/>
    <n v="8"/>
    <n v="37700.65"/>
    <n v="0.1"/>
    <n v="8664.3799999999992"/>
  </r>
  <r>
    <s v="ORD-02595"/>
    <s v="2025-05-04"/>
    <x v="9"/>
    <x v="1"/>
    <s v="CUST-0191"/>
    <s v="Ishita Sharma"/>
    <x v="0"/>
    <s v="Telangana"/>
    <s v="Nizamabad"/>
    <x v="0"/>
    <s v="Chair"/>
    <s v="Executive Chair"/>
    <n v="8"/>
    <n v="72910.559999999998"/>
    <n v="0.25"/>
    <n v="8813.89"/>
  </r>
  <r>
    <s v="ORD-02596"/>
    <s v="2023-09-20"/>
    <x v="35"/>
    <x v="2"/>
    <s v="CUST-0345"/>
    <s v="Aditya Mehta"/>
    <x v="1"/>
    <s v="Jharkhand"/>
    <s v="Ranchi"/>
    <x v="3"/>
    <s v="Mobile"/>
    <s v="Smartphone B"/>
    <n v="3"/>
    <n v="60723.42"/>
    <n v="0.15"/>
    <n v="6906.57"/>
  </r>
  <r>
    <s v="ORD-02597"/>
    <s v="2025-01-18"/>
    <x v="29"/>
    <x v="1"/>
    <s v="CUST-0726"/>
    <s v="Ananya Kumar"/>
    <x v="0"/>
    <s v="Tamil Nadu"/>
    <s v="Madurai"/>
    <x v="1"/>
    <s v="Appliances"/>
    <s v="Mixer Grinder"/>
    <n v="5"/>
    <n v="20040.84"/>
    <n v="0.1"/>
    <n v="2986.42"/>
  </r>
  <r>
    <s v="ORD-02598"/>
    <s v="2023-04-01"/>
    <x v="12"/>
    <x v="2"/>
    <s v="CUST-0321"/>
    <s v="Ishita Sharma"/>
    <x v="0"/>
    <s v="Kerala"/>
    <s v="Thiruvananthapuram"/>
    <x v="2"/>
    <s v="Footwear"/>
    <s v="Sandals"/>
    <n v="8"/>
    <n v="13085.39"/>
    <n v="0"/>
    <n v="2951.2"/>
  </r>
  <r>
    <s v="ORD-02599"/>
    <s v="2024-03-01"/>
    <x v="19"/>
    <x v="0"/>
    <s v="CUST-0132"/>
    <s v="Kavya Sharma"/>
    <x v="3"/>
    <s v="Haryana"/>
    <s v="Panipat"/>
    <x v="1"/>
    <s v="Decor"/>
    <s v="Table Lamp"/>
    <n v="4"/>
    <n v="9871.42"/>
    <n v="0"/>
    <n v="2471.39"/>
  </r>
  <r>
    <s v="ORD-02600"/>
    <s v="2023-07-15"/>
    <x v="25"/>
    <x v="2"/>
    <s v="CUST-0084"/>
    <s v="Aditya Jain"/>
    <x v="3"/>
    <s v="Uttar Pradesh"/>
    <s v="Lucknow"/>
    <x v="3"/>
    <s v="Laptop"/>
    <s v="Laptop Air"/>
    <n v="4"/>
    <n v="210819.86"/>
    <n v="0"/>
    <n v="33553.68"/>
  </r>
  <r>
    <s v="ORD-02601"/>
    <s v="2024-07-22"/>
    <x v="4"/>
    <x v="0"/>
    <s v="CUST-0628"/>
    <s v="Amit Patel"/>
    <x v="1"/>
    <s v="Bihar"/>
    <s v="Patna"/>
    <x v="1"/>
    <s v="Cookware"/>
    <s v="Non-Stick Pan"/>
    <n v="8"/>
    <n v="16337.48"/>
    <n v="0.05"/>
    <n v="3036.76"/>
  </r>
  <r>
    <s v="ORD-02602"/>
    <s v="2025-09-07"/>
    <x v="2"/>
    <x v="1"/>
    <s v="CUST-0443"/>
    <s v="Riya Verma"/>
    <x v="3"/>
    <s v="Delhi"/>
    <s v="Rohini"/>
    <x v="2"/>
    <s v="Men"/>
    <s v="Men's T-Shirt"/>
    <n v="4"/>
    <n v="4690.18"/>
    <n v="0.05"/>
    <n v="1395.13"/>
  </r>
  <r>
    <s v="ORD-02603"/>
    <s v="2025-08-15"/>
    <x v="22"/>
    <x v="1"/>
    <s v="CUST-0757"/>
    <s v="Neha Singh"/>
    <x v="3"/>
    <s v="Delhi"/>
    <s v="New Delhi"/>
    <x v="3"/>
    <s v="Accessories"/>
    <s v="Wireless Earbuds"/>
    <n v="5"/>
    <n v="12243.12"/>
    <n v="0"/>
    <n v="2691.51"/>
  </r>
  <r>
    <s v="ORD-02604"/>
    <s v="2024-12-29"/>
    <x v="6"/>
    <x v="0"/>
    <s v="CUST-0134"/>
    <s v="Riya Gupta"/>
    <x v="2"/>
    <s v="Maharashtra"/>
    <s v="Nagpur"/>
    <x v="3"/>
    <s v="Laptop"/>
    <s v="Gaming Laptop"/>
    <n v="7"/>
    <n v="621657.79"/>
    <n v="0"/>
    <n v="85809.88"/>
  </r>
  <r>
    <s v="ORD-02605"/>
    <s v="2023-08-25"/>
    <x v="27"/>
    <x v="2"/>
    <s v="CUST-0047"/>
    <s v="Sneha Kumar"/>
    <x v="1"/>
    <s v="Jharkhand"/>
    <s v="Ranchi"/>
    <x v="2"/>
    <s v="Men"/>
    <s v="Men's Jeans"/>
    <n v="7"/>
    <n v="15423.05"/>
    <n v="0"/>
    <n v="4726.58"/>
  </r>
  <r>
    <s v="ORD-02606"/>
    <s v="2024-03-07"/>
    <x v="19"/>
    <x v="0"/>
    <s v="CUST-0297"/>
    <s v="Aarav Patel"/>
    <x v="0"/>
    <s v="Karnataka"/>
    <s v="Bengaluru"/>
    <x v="0"/>
    <s v="Chair"/>
    <s v="Office Chair"/>
    <n v="6"/>
    <n v="37260.25"/>
    <n v="0.05"/>
    <n v="6216.9"/>
  </r>
  <r>
    <s v="ORD-02607"/>
    <s v="2025-07-11"/>
    <x v="8"/>
    <x v="1"/>
    <s v="CUST-0007"/>
    <s v="Aarav Verma"/>
    <x v="0"/>
    <s v="Karnataka"/>
    <s v="Mysuru"/>
    <x v="0"/>
    <s v="Table"/>
    <s v="Coffee Table"/>
    <n v="8"/>
    <n v="45416.83"/>
    <n v="0.05"/>
    <n v="6491.65"/>
  </r>
  <r>
    <s v="ORD-02608"/>
    <s v="2025-07-29"/>
    <x v="8"/>
    <x v="1"/>
    <s v="CUST-0735"/>
    <s v="Aditya Das"/>
    <x v="3"/>
    <s v="Haryana"/>
    <s v="Faridabad"/>
    <x v="1"/>
    <s v="Cookware"/>
    <s v="Non-Stick Pan"/>
    <n v="7"/>
    <n v="14635.75"/>
    <n v="0"/>
    <n v="3141.06"/>
  </r>
  <r>
    <s v="ORD-02609"/>
    <s v="2023-10-13"/>
    <x v="24"/>
    <x v="2"/>
    <s v="CUST-0516"/>
    <s v="Kabir Mehta"/>
    <x v="0"/>
    <s v="Tamil Nadu"/>
    <s v="Chennai"/>
    <x v="0"/>
    <s v="Storage"/>
    <s v="Cabinet"/>
    <n v="3"/>
    <n v="33267.39"/>
    <n v="0"/>
    <n v="7130.82"/>
  </r>
  <r>
    <s v="ORD-02610"/>
    <s v="2025-04-30"/>
    <x v="30"/>
    <x v="1"/>
    <s v="CUST-0012"/>
    <s v="Pooja Kumar"/>
    <x v="0"/>
    <s v="Kerala"/>
    <s v="Kozhikode"/>
    <x v="2"/>
    <s v="Women"/>
    <s v="Women's Dress"/>
    <n v="7"/>
    <n v="19007.88"/>
    <n v="0.05"/>
    <n v="5781.93"/>
  </r>
  <r>
    <s v="ORD-02611"/>
    <s v="2024-09-05"/>
    <x v="13"/>
    <x v="0"/>
    <s v="CUST-0557"/>
    <s v="Rahul Das"/>
    <x v="1"/>
    <s v="Odisha"/>
    <s v="Rourkela"/>
    <x v="0"/>
    <s v="Storage"/>
    <s v="Bookshelf"/>
    <n v="7"/>
    <n v="57607.95"/>
    <n v="0.1"/>
    <n v="8635.2199999999993"/>
  </r>
  <r>
    <s v="ORD-02612"/>
    <s v="2024-12-22"/>
    <x v="6"/>
    <x v="0"/>
    <s v="CUST-0593"/>
    <s v="Neha Verma"/>
    <x v="0"/>
    <s v="Karnataka"/>
    <s v="Bengaluru"/>
    <x v="0"/>
    <s v="Table"/>
    <s v="Coffee Table"/>
    <n v="5"/>
    <n v="31495.439999999999"/>
    <n v="0"/>
    <n v="5597.31"/>
  </r>
  <r>
    <s v="ORD-02613"/>
    <s v="2023-07-07"/>
    <x v="25"/>
    <x v="2"/>
    <s v="CUST-0479"/>
    <s v="Ishita Singh"/>
    <x v="3"/>
    <s v="Punjab"/>
    <s v="Amritsar"/>
    <x v="2"/>
    <s v="Men"/>
    <s v="Men's T-Shirt"/>
    <n v="5"/>
    <n v="5771.01"/>
    <n v="0"/>
    <n v="2120.59"/>
  </r>
  <r>
    <s v="ORD-02614"/>
    <s v="2023-06-30"/>
    <x v="33"/>
    <x v="2"/>
    <s v="CUST-0371"/>
    <s v="Nikita Mehta"/>
    <x v="2"/>
    <s v="Maharashtra"/>
    <s v="Pune"/>
    <x v="0"/>
    <s v="Table"/>
    <s v="Office Desk"/>
    <n v="2"/>
    <n v="30567.89"/>
    <n v="0"/>
    <n v="6521.17"/>
  </r>
  <r>
    <s v="ORD-02615"/>
    <s v="2025-02-01"/>
    <x v="14"/>
    <x v="1"/>
    <s v="CUST-0706"/>
    <s v="Sneha Singh"/>
    <x v="1"/>
    <s v="Jharkhand"/>
    <s v="Jamshedpur"/>
    <x v="0"/>
    <s v="Table"/>
    <s v="Coffee Table"/>
    <n v="4"/>
    <n v="23300.58"/>
    <n v="0"/>
    <n v="3718.22"/>
  </r>
  <r>
    <s v="ORD-02616"/>
    <s v="2025-03-17"/>
    <x v="21"/>
    <x v="1"/>
    <s v="CUST-0370"/>
    <s v="Amit Das"/>
    <x v="1"/>
    <s v="Odisha"/>
    <s v="Bhubaneswar"/>
    <x v="1"/>
    <s v="Cookware"/>
    <s v="Non-Stick Pan"/>
    <n v="7"/>
    <n v="13080.01"/>
    <n v="0.15"/>
    <n v="2031.27"/>
  </r>
  <r>
    <s v="ORD-02617"/>
    <s v="2025-05-20"/>
    <x v="9"/>
    <x v="1"/>
    <s v="CUST-0025"/>
    <s v="Aditya Mehta"/>
    <x v="3"/>
    <s v="Haryana"/>
    <s v="Faridabad"/>
    <x v="3"/>
    <s v="Laptop"/>
    <s v="Laptop Air"/>
    <n v="2"/>
    <n v="87039.05"/>
    <n v="0.15"/>
    <n v="6317.57"/>
  </r>
  <r>
    <s v="ORD-02618"/>
    <s v="2024-09-01"/>
    <x v="13"/>
    <x v="0"/>
    <s v="CUST-0029"/>
    <s v="Vivaan Kumar"/>
    <x v="0"/>
    <s v="Kerala"/>
    <s v="Thiruvananthapuram"/>
    <x v="0"/>
    <s v="Chair"/>
    <s v="Office Chair"/>
    <n v="1"/>
    <n v="5361.93"/>
    <n v="0.2"/>
    <n v="406.01"/>
  </r>
  <r>
    <s v="ORD-02619"/>
    <s v="2023-03-09"/>
    <x v="11"/>
    <x v="2"/>
    <s v="CUST-0768"/>
    <s v="Riya Verma"/>
    <x v="3"/>
    <s v="Delhi"/>
    <s v="New Delhi"/>
    <x v="0"/>
    <s v="Storage"/>
    <s v="Bookshelf"/>
    <n v="6"/>
    <n v="51431.79"/>
    <n v="0.05"/>
    <n v="8240.82"/>
  </r>
  <r>
    <s v="ORD-02620"/>
    <s v="2024-02-12"/>
    <x v="23"/>
    <x v="0"/>
    <s v="CUST-0100"/>
    <s v="Amit Sharma"/>
    <x v="2"/>
    <s v="Rajasthan"/>
    <s v="Udaipur"/>
    <x v="0"/>
    <s v="Chair"/>
    <s v="Study Chair"/>
    <n v="1"/>
    <n v="3325.89"/>
    <n v="0"/>
    <n v="652.63"/>
  </r>
  <r>
    <s v="ORD-02621"/>
    <s v="2025-02-26"/>
    <x v="14"/>
    <x v="1"/>
    <s v="CUST-0028"/>
    <s v="Rahul Verma"/>
    <x v="1"/>
    <s v="Odisha"/>
    <s v="Rourkela"/>
    <x v="3"/>
    <s v="Laptop"/>
    <s v="Gaming Laptop"/>
    <n v="2"/>
    <n v="169272.04"/>
    <n v="0.05"/>
    <n v="18371.080000000002"/>
  </r>
  <r>
    <s v="ORD-02622"/>
    <s v="2025-02-20"/>
    <x v="14"/>
    <x v="1"/>
    <s v="CUST-0186"/>
    <s v="Priya Singh"/>
    <x v="2"/>
    <s v="Goa"/>
    <s v="Margao"/>
    <x v="0"/>
    <s v="Table"/>
    <s v="Office Desk"/>
    <n v="3"/>
    <n v="45378.15"/>
    <n v="0"/>
    <n v="8662.34"/>
  </r>
  <r>
    <s v="ORD-02623"/>
    <s v="2024-02-01"/>
    <x v="23"/>
    <x v="0"/>
    <s v="CUST-0450"/>
    <s v="Sneha Yadav"/>
    <x v="2"/>
    <s v="Gujarat"/>
    <s v="Surat"/>
    <x v="2"/>
    <s v="Men"/>
    <s v="Men's Jacket"/>
    <n v="3"/>
    <n v="13316.18"/>
    <n v="0"/>
    <n v="3778.95"/>
  </r>
  <r>
    <s v="ORD-02624"/>
    <s v="2023-11-21"/>
    <x v="32"/>
    <x v="2"/>
    <s v="CUST-0787"/>
    <s v="Arjun Patel"/>
    <x v="1"/>
    <s v="Bihar"/>
    <s v="Bhagalpur"/>
    <x v="1"/>
    <s v="Appliances"/>
    <s v="Electric Kettle"/>
    <n v="6"/>
    <n v="10685.8"/>
    <n v="0.05"/>
    <n v="1792.46"/>
  </r>
  <r>
    <s v="ORD-02625"/>
    <s v="2025-09-28"/>
    <x v="2"/>
    <x v="1"/>
    <s v="CUST-0512"/>
    <s v="Vivaan Patel"/>
    <x v="2"/>
    <s v="Maharashtra"/>
    <s v="Mumbai"/>
    <x v="3"/>
    <s v="Accessories"/>
    <s v="Bluetooth Speaker"/>
    <n v="5"/>
    <n v="14166.01"/>
    <n v="0.2"/>
    <n v="1172.3699999999999"/>
  </r>
  <r>
    <s v="ORD-02626"/>
    <s v="2024-02-26"/>
    <x v="23"/>
    <x v="0"/>
    <s v="CUST-0564"/>
    <s v="Aarav Yadav"/>
    <x v="0"/>
    <s v="Kerala"/>
    <s v="Kochi"/>
    <x v="1"/>
    <s v="Decor"/>
    <s v="Table Lamp"/>
    <n v="7"/>
    <n v="14952.09"/>
    <n v="0.15"/>
    <n v="3079.85"/>
  </r>
  <r>
    <s v="ORD-02627"/>
    <s v="2025-05-10"/>
    <x v="9"/>
    <x v="1"/>
    <s v="CUST-0491"/>
    <s v="Priya Das"/>
    <x v="3"/>
    <s v="Delhi"/>
    <s v="Rohini"/>
    <x v="2"/>
    <s v="Footwear"/>
    <s v="Sandals"/>
    <n v="8"/>
    <n v="13365.46"/>
    <n v="0"/>
    <n v="3226.39"/>
  </r>
  <r>
    <s v="ORD-02628"/>
    <s v="2024-08-23"/>
    <x v="15"/>
    <x v="0"/>
    <s v="CUST-0505"/>
    <s v="Nikita Patel"/>
    <x v="0"/>
    <s v="Tamil Nadu"/>
    <s v="Coimbatore"/>
    <x v="2"/>
    <s v="Women"/>
    <s v="Women's Top"/>
    <n v="1"/>
    <n v="1482.4"/>
    <n v="0"/>
    <n v="435.44"/>
  </r>
  <r>
    <s v="ORD-02629"/>
    <s v="2025-05-18"/>
    <x v="9"/>
    <x v="1"/>
    <s v="CUST-0454"/>
    <s v="Aarav Gupta"/>
    <x v="1"/>
    <s v="Odisha"/>
    <s v="Cuttack"/>
    <x v="2"/>
    <s v="Footwear"/>
    <s v="Casual Shoes"/>
    <n v="7"/>
    <n v="17849.95"/>
    <n v="0.1"/>
    <n v="3339.32"/>
  </r>
  <r>
    <s v="ORD-02630"/>
    <s v="2023-06-10"/>
    <x v="33"/>
    <x v="2"/>
    <s v="CUST-0260"/>
    <s v="Riya Das"/>
    <x v="1"/>
    <s v="Bihar"/>
    <s v="Bhagalpur"/>
    <x v="0"/>
    <s v="Table"/>
    <s v="Office Desk"/>
    <n v="5"/>
    <n v="55235.9"/>
    <n v="0.25"/>
    <n v="8168.21"/>
  </r>
  <r>
    <s v="ORD-02631"/>
    <s v="2023-02-18"/>
    <x v="7"/>
    <x v="2"/>
    <s v="CUST-0626"/>
    <s v="Ishita Kumar"/>
    <x v="1"/>
    <s v="Jharkhand"/>
    <s v="Ranchi"/>
    <x v="1"/>
    <s v="Appliances"/>
    <s v="Electric Kettle"/>
    <n v="1"/>
    <n v="1564.42"/>
    <n v="0.15"/>
    <n v="199.91"/>
  </r>
  <r>
    <s v="ORD-02632"/>
    <s v="2025-03-26"/>
    <x v="21"/>
    <x v="1"/>
    <s v="CUST-0034"/>
    <s v="Rohan Patel"/>
    <x v="1"/>
    <s v="Jharkhand"/>
    <s v="Dhanbad"/>
    <x v="2"/>
    <s v="Women"/>
    <s v="Women's Dress"/>
    <n v="4"/>
    <n v="10387.17"/>
    <n v="0.1"/>
    <n v="3160.54"/>
  </r>
  <r>
    <s v="ORD-02633"/>
    <s v="2025-09-14"/>
    <x v="2"/>
    <x v="1"/>
    <s v="CUST-0254"/>
    <s v="Aditya Kumar"/>
    <x v="3"/>
    <s v="Punjab"/>
    <s v="Ludhiana"/>
    <x v="0"/>
    <s v="Chair"/>
    <s v="Executive Chair"/>
    <n v="6"/>
    <n v="65320.639999999999"/>
    <n v="0.1"/>
    <n v="12512.71"/>
  </r>
  <r>
    <s v="ORD-02634"/>
    <s v="2025-04-13"/>
    <x v="30"/>
    <x v="1"/>
    <s v="CUST-0282"/>
    <s v="Aditya Gupta"/>
    <x v="2"/>
    <s v="Rajasthan"/>
    <s v="Jodhpur"/>
    <x v="3"/>
    <s v="Accessories"/>
    <s v="Bluetooth Speaker"/>
    <n v="1"/>
    <n v="3062.24"/>
    <n v="0.1"/>
    <n v="558.01"/>
  </r>
  <r>
    <s v="ORD-02635"/>
    <s v="2023-06-28"/>
    <x v="33"/>
    <x v="2"/>
    <s v="CUST-0145"/>
    <s v="Shreya Verma"/>
    <x v="1"/>
    <s v="West Bengal"/>
    <s v="Durgapur"/>
    <x v="1"/>
    <s v="Appliances"/>
    <s v="Mixer Grinder"/>
    <n v="5"/>
    <n v="16080.72"/>
    <n v="0.25"/>
    <n v="1827.42"/>
  </r>
  <r>
    <s v="ORD-02636"/>
    <s v="2025-04-14"/>
    <x v="30"/>
    <x v="1"/>
    <s v="CUST-0288"/>
    <s v="Kabir Kumar"/>
    <x v="1"/>
    <s v="Jharkhand"/>
    <s v="Dhanbad"/>
    <x v="1"/>
    <s v="Decor"/>
    <s v="Photo Frame"/>
    <n v="7"/>
    <n v="5433.17"/>
    <n v="0"/>
    <n v="1861.51"/>
  </r>
  <r>
    <s v="ORD-02637"/>
    <s v="2025-05-24"/>
    <x v="9"/>
    <x v="1"/>
    <s v="CUST-0271"/>
    <s v="Riya Mehta"/>
    <x v="1"/>
    <s v="Odisha"/>
    <s v="Cuttack"/>
    <x v="3"/>
    <s v="Mobile"/>
    <s v="Smartphone A"/>
    <n v="3"/>
    <n v="47125.31"/>
    <n v="0.1"/>
    <n v="4036.04"/>
  </r>
  <r>
    <s v="ORD-02638"/>
    <s v="2023-08-17"/>
    <x v="27"/>
    <x v="2"/>
    <s v="CUST-0547"/>
    <s v="Kabir Kumar"/>
    <x v="1"/>
    <s v="Jharkhand"/>
    <s v="Jamshedpur"/>
    <x v="2"/>
    <s v="Men"/>
    <s v="Men's T-Shirt"/>
    <n v="2"/>
    <n v="2322.9699999999998"/>
    <n v="0"/>
    <n v="739.04"/>
  </r>
  <r>
    <s v="ORD-02639"/>
    <s v="2023-08-14"/>
    <x v="27"/>
    <x v="2"/>
    <s v="CUST-0242"/>
    <s v="Simran Gupta"/>
    <x v="1"/>
    <s v="West Bengal"/>
    <s v="Siliguri"/>
    <x v="2"/>
    <s v="Footwear"/>
    <s v="Casual Shoes"/>
    <n v="8"/>
    <n v="20292.62"/>
    <n v="0.1"/>
    <n v="3996.58"/>
  </r>
  <r>
    <s v="ORD-02640"/>
    <s v="2023-02-14"/>
    <x v="7"/>
    <x v="2"/>
    <s v="CUST-0541"/>
    <s v="Pooja Yadav"/>
    <x v="2"/>
    <s v="Maharashtra"/>
    <s v="Pune"/>
    <x v="2"/>
    <s v="Men"/>
    <s v="Men's Jeans"/>
    <n v="8"/>
    <n v="13405"/>
    <n v="0.25"/>
    <n v="3366.36"/>
  </r>
  <r>
    <s v="ORD-02641"/>
    <s v="2024-03-06"/>
    <x v="19"/>
    <x v="0"/>
    <s v="CUST-0482"/>
    <s v="Aarav Yadav"/>
    <x v="1"/>
    <s v="West Bengal"/>
    <s v="Siliguri"/>
    <x v="0"/>
    <s v="Table"/>
    <s v="Study Table"/>
    <n v="3"/>
    <n v="16819.89"/>
    <n v="0.25"/>
    <n v="989.67"/>
  </r>
  <r>
    <s v="ORD-02642"/>
    <s v="2024-11-15"/>
    <x v="1"/>
    <x v="0"/>
    <s v="CUST-0098"/>
    <s v="Simran Mehta"/>
    <x v="2"/>
    <s v="Goa"/>
    <s v="Panaji"/>
    <x v="1"/>
    <s v="Appliances"/>
    <s v="Electric Kettle"/>
    <n v="2"/>
    <n v="3635.9"/>
    <n v="0"/>
    <n v="759"/>
  </r>
  <r>
    <s v="ORD-02643"/>
    <s v="2024-03-23"/>
    <x v="19"/>
    <x v="0"/>
    <s v="CUST-0689"/>
    <s v="Ishita Patel"/>
    <x v="3"/>
    <s v="Haryana"/>
    <s v="Gurgaon"/>
    <x v="1"/>
    <s v="Cookware"/>
    <s v="Non-Stick Pan"/>
    <n v="6"/>
    <n v="11382.25"/>
    <n v="0.15"/>
    <n v="1651.82"/>
  </r>
  <r>
    <s v="ORD-02644"/>
    <s v="2023-07-29"/>
    <x v="25"/>
    <x v="2"/>
    <s v="CUST-0502"/>
    <s v="Simran Yadav"/>
    <x v="0"/>
    <s v="Tamil Nadu"/>
    <s v="Coimbatore"/>
    <x v="1"/>
    <s v="Decor"/>
    <s v="Table Lamp"/>
    <n v="1"/>
    <n v="2473.96"/>
    <n v="0.05"/>
    <n v="670.72"/>
  </r>
  <r>
    <s v="ORD-02645"/>
    <s v="2023-05-16"/>
    <x v="20"/>
    <x v="2"/>
    <s v="CUST-0210"/>
    <s v="Riya Patel"/>
    <x v="3"/>
    <s v="Uttar Pradesh"/>
    <s v="Kanpur"/>
    <x v="2"/>
    <s v="Men"/>
    <s v="Men's T-Shirt"/>
    <n v="7"/>
    <n v="7613.58"/>
    <n v="0.05"/>
    <n v="2541.09"/>
  </r>
  <r>
    <s v="ORD-02646"/>
    <s v="2024-09-09"/>
    <x v="13"/>
    <x v="0"/>
    <s v="CUST-0337"/>
    <s v="Kavya Das"/>
    <x v="2"/>
    <s v="Rajasthan"/>
    <s v="Jodhpur"/>
    <x v="0"/>
    <s v="Chair"/>
    <s v="Office Chair"/>
    <n v="5"/>
    <n v="28568.19"/>
    <n v="0.15"/>
    <n v="3808.37"/>
  </r>
  <r>
    <s v="ORD-02647"/>
    <s v="2024-08-06"/>
    <x v="15"/>
    <x v="0"/>
    <s v="CUST-0519"/>
    <s v="Arjun Mehta"/>
    <x v="3"/>
    <s v="Punjab"/>
    <s v="Amritsar"/>
    <x v="0"/>
    <s v="Table"/>
    <s v="Study Table"/>
    <n v="1"/>
    <n v="6062.56"/>
    <n v="0.15"/>
    <n v="873.21"/>
  </r>
  <r>
    <s v="ORD-02648"/>
    <s v="2024-05-16"/>
    <x v="0"/>
    <x v="0"/>
    <s v="CUST-0274"/>
    <s v="Aditi Mehta"/>
    <x v="2"/>
    <s v="Rajasthan"/>
    <s v="Jaipur"/>
    <x v="3"/>
    <s v="Laptop"/>
    <s v="Laptop Air"/>
    <n v="6"/>
    <n v="252699.41"/>
    <n v="0.2"/>
    <n v="9281.93"/>
  </r>
  <r>
    <s v="ORD-02649"/>
    <s v="2023-03-27"/>
    <x v="11"/>
    <x v="2"/>
    <s v="CUST-0731"/>
    <s v="Rohan Singh"/>
    <x v="1"/>
    <s v="Jharkhand"/>
    <s v="Jamshedpur"/>
    <x v="0"/>
    <s v="Chair"/>
    <s v="Executive Chair"/>
    <n v="1"/>
    <n v="10936.44"/>
    <n v="0.1"/>
    <n v="1774.99"/>
  </r>
  <r>
    <s v="ORD-02650"/>
    <s v="2024-12-01"/>
    <x v="6"/>
    <x v="0"/>
    <s v="CUST-0134"/>
    <s v="Riya Gupta"/>
    <x v="0"/>
    <s v="Kerala"/>
    <s v="Kozhikode"/>
    <x v="3"/>
    <s v="Mobile"/>
    <s v="Budget Phone"/>
    <n v="6"/>
    <n v="69888.399999999994"/>
    <n v="0"/>
    <n v="7611.29"/>
  </r>
  <r>
    <s v="ORD-02651"/>
    <s v="2025-04-03"/>
    <x v="30"/>
    <x v="1"/>
    <s v="CUST-0004"/>
    <s v="Arjun Mehta"/>
    <x v="2"/>
    <s v="Gujarat"/>
    <s v="Ahmedabad"/>
    <x v="3"/>
    <s v="Accessories"/>
    <s v="Wireless Earbuds"/>
    <n v="4"/>
    <n v="9832.2000000000007"/>
    <n v="0.05"/>
    <n v="1869.31"/>
  </r>
  <r>
    <s v="ORD-02652"/>
    <s v="2024-05-16"/>
    <x v="0"/>
    <x v="0"/>
    <s v="CUST-0027"/>
    <s v="Neha Yadav"/>
    <x v="3"/>
    <s v="Uttar Pradesh"/>
    <s v="Kanpur"/>
    <x v="3"/>
    <s v="Laptop"/>
    <s v="Laptop Air"/>
    <n v="1"/>
    <n v="37752"/>
    <n v="0.25"/>
    <n v="1687.76"/>
  </r>
  <r>
    <s v="ORD-02653"/>
    <s v="2023-08-29"/>
    <x v="27"/>
    <x v="2"/>
    <s v="CUST-0545"/>
    <s v="Aditi Kumar"/>
    <x v="0"/>
    <s v="Telangana"/>
    <s v="Hyderabad"/>
    <x v="3"/>
    <s v="Accessories"/>
    <s v="Bluetooth Speaker"/>
    <n v="1"/>
    <n v="3427.27"/>
    <n v="0"/>
    <n v="707.98"/>
  </r>
  <r>
    <s v="ORD-02654"/>
    <s v="2023-10-14"/>
    <x v="24"/>
    <x v="2"/>
    <s v="CUST-0058"/>
    <s v="Vivaan Verma"/>
    <x v="3"/>
    <s v="Uttar Pradesh"/>
    <s v="Kanpur"/>
    <x v="0"/>
    <s v="Chair"/>
    <s v="Study Chair"/>
    <n v="2"/>
    <n v="5351.39"/>
    <n v="0.25"/>
    <n v="352.27"/>
  </r>
  <r>
    <s v="ORD-02655"/>
    <s v="2024-12-10"/>
    <x v="6"/>
    <x v="0"/>
    <s v="CUST-0210"/>
    <s v="Riya Patel"/>
    <x v="1"/>
    <s v="Bihar"/>
    <s v="Bhagalpur"/>
    <x v="1"/>
    <s v="Appliances"/>
    <s v="Electric Kettle"/>
    <n v="6"/>
    <n v="9969.31"/>
    <n v="0.1"/>
    <n v="1534.64"/>
  </r>
  <r>
    <s v="ORD-02656"/>
    <s v="2025-12-12"/>
    <x v="26"/>
    <x v="1"/>
    <s v="CUST-0549"/>
    <s v="Riya Gupta"/>
    <x v="0"/>
    <s v="Telangana"/>
    <s v="Nizamabad"/>
    <x v="2"/>
    <s v="Footwear"/>
    <s v="Sandals"/>
    <n v="6"/>
    <n v="9625.2199999999993"/>
    <n v="0"/>
    <n v="2269.17"/>
  </r>
  <r>
    <s v="ORD-02657"/>
    <s v="2023-11-18"/>
    <x v="32"/>
    <x v="2"/>
    <s v="CUST-0101"/>
    <s v="Aditya Sharma"/>
    <x v="2"/>
    <s v="Gujarat"/>
    <s v="Vadodara"/>
    <x v="0"/>
    <s v="Storage"/>
    <s v="Bookshelf"/>
    <n v="7"/>
    <n v="61956.43"/>
    <n v="0.05"/>
    <n v="10360.9"/>
  </r>
  <r>
    <s v="ORD-02658"/>
    <s v="2025-10-30"/>
    <x v="31"/>
    <x v="1"/>
    <s v="CUST-0345"/>
    <s v="Aditya Mehta"/>
    <x v="1"/>
    <s v="Jharkhand"/>
    <s v="Ranchi"/>
    <x v="2"/>
    <s v="Footwear"/>
    <s v="Casual Shoes"/>
    <n v="7"/>
    <n v="14740.96"/>
    <n v="0.25"/>
    <n v="1923.64"/>
  </r>
  <r>
    <s v="ORD-02659"/>
    <s v="2024-11-24"/>
    <x v="1"/>
    <x v="0"/>
    <s v="CUST-0106"/>
    <s v="Nikita Kumar"/>
    <x v="3"/>
    <s v="Haryana"/>
    <s v="Gurgaon"/>
    <x v="3"/>
    <s v="Accessories"/>
    <s v="Bluetooth Speaker"/>
    <n v="6"/>
    <n v="15440.25"/>
    <n v="0.25"/>
    <n v="968.67"/>
  </r>
  <r>
    <s v="ORD-02660"/>
    <s v="2024-11-24"/>
    <x v="1"/>
    <x v="0"/>
    <s v="CUST-0140"/>
    <s v="Vivaan Patel"/>
    <x v="3"/>
    <s v="Punjab"/>
    <s v="Jalandhar"/>
    <x v="2"/>
    <s v="Footwear"/>
    <s v="Sandals"/>
    <n v="2"/>
    <n v="2648.4"/>
    <n v="0.2"/>
    <n v="294.67"/>
  </r>
  <r>
    <s v="ORD-02661"/>
    <s v="2024-06-06"/>
    <x v="10"/>
    <x v="0"/>
    <s v="CUST-0370"/>
    <s v="Amit Das"/>
    <x v="1"/>
    <s v="Odisha"/>
    <s v="Rourkela"/>
    <x v="2"/>
    <s v="Men"/>
    <s v="Men's T-Shirt"/>
    <n v="6"/>
    <n v="7159.41"/>
    <n v="0"/>
    <n v="2553.73"/>
  </r>
  <r>
    <s v="ORD-02662"/>
    <s v="2024-12-10"/>
    <x v="6"/>
    <x v="0"/>
    <s v="CUST-0157"/>
    <s v="Amit Gupta"/>
    <x v="1"/>
    <s v="Jharkhand"/>
    <s v="Ranchi"/>
    <x v="2"/>
    <s v="Footwear"/>
    <s v="Sandals"/>
    <n v="2"/>
    <n v="2294.88"/>
    <n v="0.25"/>
    <n v="174.06"/>
  </r>
  <r>
    <s v="ORD-02663"/>
    <s v="2025-07-03"/>
    <x v="8"/>
    <x v="1"/>
    <s v="CUST-0291"/>
    <s v="Ishita Jain"/>
    <x v="2"/>
    <s v="Rajasthan"/>
    <s v="Udaipur"/>
    <x v="1"/>
    <s v="Cookware"/>
    <s v="Pressure Cooker"/>
    <n v="8"/>
    <n v="24624.2"/>
    <n v="0.1"/>
    <n v="3273.33"/>
  </r>
  <r>
    <s v="ORD-02664"/>
    <s v="2023-08-29"/>
    <x v="27"/>
    <x v="2"/>
    <s v="CUST-0064"/>
    <s v="Priya Mehta"/>
    <x v="0"/>
    <s v="Tamil Nadu"/>
    <s v="Madurai"/>
    <x v="1"/>
    <s v="Appliances"/>
    <s v="Air Fryer"/>
    <n v="4"/>
    <n v="29076.87"/>
    <n v="0.1"/>
    <n v="2899.28"/>
  </r>
  <r>
    <s v="ORD-02665"/>
    <s v="2024-08-06"/>
    <x v="15"/>
    <x v="0"/>
    <s v="CUST-0109"/>
    <s v="Nikita Kumar"/>
    <x v="1"/>
    <s v="Bihar"/>
    <s v="Bhagalpur"/>
    <x v="2"/>
    <s v="Footwear"/>
    <s v="Casual Shoes"/>
    <n v="7"/>
    <n v="18339.23"/>
    <n v="0.1"/>
    <n v="3492.26"/>
  </r>
  <r>
    <s v="ORD-02666"/>
    <s v="2025-06-12"/>
    <x v="3"/>
    <x v="1"/>
    <s v="CUST-0031"/>
    <s v="Amit Verma"/>
    <x v="2"/>
    <s v="Gujarat"/>
    <s v="Ahmedabad"/>
    <x v="2"/>
    <s v="Women"/>
    <s v="Women's Jacket"/>
    <n v="8"/>
    <n v="38616.15"/>
    <n v="0"/>
    <n v="9844.56"/>
  </r>
  <r>
    <s v="ORD-02667"/>
    <s v="2023-12-12"/>
    <x v="18"/>
    <x v="2"/>
    <s v="CUST-0157"/>
    <s v="Amit Gupta"/>
    <x v="2"/>
    <s v="Goa"/>
    <s v="Margao"/>
    <x v="2"/>
    <s v="Footwear"/>
    <s v="Sandals"/>
    <n v="1"/>
    <n v="1411.36"/>
    <n v="0.1"/>
    <n v="250.06"/>
  </r>
  <r>
    <s v="ORD-02668"/>
    <s v="2025-10-02"/>
    <x v="31"/>
    <x v="1"/>
    <s v="CUST-0283"/>
    <s v="Amit Gupta"/>
    <x v="0"/>
    <s v="Kerala"/>
    <s v="Thiruvananthapuram"/>
    <x v="2"/>
    <s v="Men"/>
    <s v="Men's T-Shirt"/>
    <n v="5"/>
    <n v="4440.5200000000004"/>
    <n v="0.25"/>
    <n v="1257.69"/>
  </r>
  <r>
    <s v="ORD-02669"/>
    <s v="2023-07-31"/>
    <x v="25"/>
    <x v="2"/>
    <s v="CUST-0345"/>
    <s v="Aditya Mehta"/>
    <x v="2"/>
    <s v="Maharashtra"/>
    <s v="Mumbai"/>
    <x v="2"/>
    <s v="Women"/>
    <s v="Women's Top"/>
    <n v="6"/>
    <n v="7451.6"/>
    <n v="0.15"/>
    <n v="1773.75"/>
  </r>
  <r>
    <s v="ORD-02670"/>
    <s v="2025-01-14"/>
    <x v="29"/>
    <x v="1"/>
    <s v="CUST-0717"/>
    <s v="Rahul Mehta"/>
    <x v="2"/>
    <s v="Gujarat"/>
    <s v="Ahmedabad"/>
    <x v="1"/>
    <s v="Decor"/>
    <s v="Photo Frame"/>
    <n v="4"/>
    <n v="3159.36"/>
    <n v="0"/>
    <n v="1140.72"/>
  </r>
  <r>
    <s v="ORD-02671"/>
    <s v="2025-04-29"/>
    <x v="30"/>
    <x v="1"/>
    <s v="CUST-0206"/>
    <s v="Priya Singh"/>
    <x v="2"/>
    <s v="Maharashtra"/>
    <s v="Nagpur"/>
    <x v="2"/>
    <s v="Men"/>
    <s v="Men's Jeans"/>
    <n v="2"/>
    <n v="4401.21"/>
    <n v="0"/>
    <n v="1281.8599999999999"/>
  </r>
  <r>
    <s v="ORD-02672"/>
    <s v="2023-06-12"/>
    <x v="33"/>
    <x v="2"/>
    <s v="CUST-0598"/>
    <s v="Aditya Jain"/>
    <x v="2"/>
    <s v="Maharashtra"/>
    <s v="Pune"/>
    <x v="2"/>
    <s v="Footwear"/>
    <s v="Casual Shoes"/>
    <n v="6"/>
    <n v="12169.93"/>
    <n v="0.25"/>
    <n v="1420.75"/>
  </r>
  <r>
    <s v="ORD-02673"/>
    <s v="2024-04-19"/>
    <x v="16"/>
    <x v="0"/>
    <s v="CUST-0590"/>
    <s v="Arjun Jain"/>
    <x v="0"/>
    <s v="Kerala"/>
    <s v="Kozhikode"/>
    <x v="1"/>
    <s v="Appliances"/>
    <s v="Electric Kettle"/>
    <n v="4"/>
    <n v="5167.03"/>
    <n v="0.25"/>
    <n v="325.8"/>
  </r>
  <r>
    <s v="ORD-02674"/>
    <s v="2025-11-26"/>
    <x v="5"/>
    <x v="1"/>
    <s v="CUST-0178"/>
    <s v="Aditi Kumar"/>
    <x v="1"/>
    <s v="West Bengal"/>
    <s v="Kolkata"/>
    <x v="3"/>
    <s v="Laptop"/>
    <s v="Laptop Air"/>
    <n v="4"/>
    <n v="169343.97"/>
    <n v="0.15"/>
    <n v="19178.79"/>
  </r>
  <r>
    <s v="ORD-02675"/>
    <s v="2023-03-31"/>
    <x v="11"/>
    <x v="2"/>
    <s v="CUST-0585"/>
    <s v="Kabir Kumar"/>
    <x v="0"/>
    <s v="Kerala"/>
    <s v="Thiruvananthapuram"/>
    <x v="3"/>
    <s v="Mobile"/>
    <s v="Budget Phone"/>
    <n v="4"/>
    <n v="39083"/>
    <n v="0.2"/>
    <n v="1880.87"/>
  </r>
  <r>
    <s v="ORD-02676"/>
    <s v="2025-06-06"/>
    <x v="3"/>
    <x v="1"/>
    <s v="CUST-0671"/>
    <s v="Priya Patel"/>
    <x v="0"/>
    <s v="Kerala"/>
    <s v="Kozhikode"/>
    <x v="3"/>
    <s v="Mobile"/>
    <s v="Smartphone A"/>
    <n v="4"/>
    <n v="61570.36"/>
    <n v="0.15"/>
    <n v="4349.8100000000004"/>
  </r>
  <r>
    <s v="ORD-02677"/>
    <s v="2023-05-09"/>
    <x v="20"/>
    <x v="2"/>
    <s v="CUST-0280"/>
    <s v="Nikita Kumar"/>
    <x v="0"/>
    <s v="Telangana"/>
    <s v="Warangal"/>
    <x v="1"/>
    <s v="Decor"/>
    <s v="Wall Clock"/>
    <n v="7"/>
    <n v="7837.83"/>
    <n v="0.25"/>
    <n v="1621.23"/>
  </r>
  <r>
    <s v="ORD-02678"/>
    <s v="2023-10-04"/>
    <x v="24"/>
    <x v="2"/>
    <s v="CUST-0153"/>
    <s v="Pooja Yadav"/>
    <x v="3"/>
    <s v="Haryana"/>
    <s v="Faridabad"/>
    <x v="3"/>
    <s v="Mobile"/>
    <s v="Smartphone B"/>
    <n v="3"/>
    <n v="61595.55"/>
    <n v="0.2"/>
    <n v="4614.3100000000004"/>
  </r>
  <r>
    <s v="ORD-02679"/>
    <s v="2025-04-25"/>
    <x v="30"/>
    <x v="1"/>
    <s v="CUST-0445"/>
    <s v="Kavya Gupta"/>
    <x v="1"/>
    <s v="Bihar"/>
    <s v="Patna"/>
    <x v="2"/>
    <s v="Women"/>
    <s v="Women's Jacket"/>
    <n v="4"/>
    <n v="15276.34"/>
    <n v="0.25"/>
    <n v="2912.59"/>
  </r>
  <r>
    <s v="ORD-02680"/>
    <s v="2025-04-12"/>
    <x v="30"/>
    <x v="1"/>
    <s v="CUST-0173"/>
    <s v="Ananya Verma"/>
    <x v="0"/>
    <s v="Kerala"/>
    <s v="Kozhikode"/>
    <x v="2"/>
    <s v="Footwear"/>
    <s v="Running Shoes"/>
    <n v="8"/>
    <n v="26018.47"/>
    <n v="0.1"/>
    <n v="5660.67"/>
  </r>
  <r>
    <s v="ORD-02681"/>
    <s v="2024-09-29"/>
    <x v="13"/>
    <x v="0"/>
    <s v="CUST-0721"/>
    <s v="Nikita Mehta"/>
    <x v="2"/>
    <s v="Goa"/>
    <s v="Mapusa"/>
    <x v="3"/>
    <s v="Laptop"/>
    <s v="Laptop Air"/>
    <n v="7"/>
    <n v="275999.18"/>
    <n v="0.25"/>
    <n v="-3015.18"/>
  </r>
  <r>
    <s v="ORD-02682"/>
    <s v="2024-11-16"/>
    <x v="1"/>
    <x v="0"/>
    <s v="CUST-0157"/>
    <s v="Amit Gupta"/>
    <x v="0"/>
    <s v="Karnataka"/>
    <s v="Mysuru"/>
    <x v="2"/>
    <s v="Women"/>
    <s v="Women's Top"/>
    <n v="5"/>
    <n v="5786.5"/>
    <n v="0.2"/>
    <n v="1048.0899999999999"/>
  </r>
  <r>
    <s v="ORD-02683"/>
    <s v="2025-02-14"/>
    <x v="14"/>
    <x v="1"/>
    <s v="CUST-0591"/>
    <s v="Neha Gupta"/>
    <x v="3"/>
    <s v="Uttar Pradesh"/>
    <s v="Lucknow"/>
    <x v="1"/>
    <s v="Cookware"/>
    <s v="Non-Stick Pan"/>
    <n v="2"/>
    <n v="4470.97"/>
    <n v="0"/>
    <n v="1050.46"/>
  </r>
  <r>
    <s v="ORD-02684"/>
    <s v="2023-10-26"/>
    <x v="24"/>
    <x v="2"/>
    <s v="CUST-0498"/>
    <s v="Priya Das"/>
    <x v="0"/>
    <s v="Tamil Nadu"/>
    <s v="Coimbatore"/>
    <x v="1"/>
    <s v="Decor"/>
    <s v="Table Lamp"/>
    <n v="3"/>
    <n v="7802.49"/>
    <n v="0"/>
    <n v="1983.55"/>
  </r>
  <r>
    <s v="ORD-02685"/>
    <s v="2024-07-06"/>
    <x v="4"/>
    <x v="0"/>
    <s v="CUST-0335"/>
    <s v="Simran Sharma"/>
    <x v="3"/>
    <s v="Uttar Pradesh"/>
    <s v="Kanpur"/>
    <x v="3"/>
    <s v="Mobile"/>
    <s v="Budget Phone"/>
    <n v="7"/>
    <n v="78774.58"/>
    <n v="0.1"/>
    <n v="5770.78"/>
  </r>
  <r>
    <s v="ORD-02686"/>
    <s v="2025-10-12"/>
    <x v="31"/>
    <x v="1"/>
    <s v="CUST-0461"/>
    <s v="Nikita Patel"/>
    <x v="0"/>
    <s v="Karnataka"/>
    <s v="Mysuru"/>
    <x v="2"/>
    <s v="Women"/>
    <s v="Women's Jacket"/>
    <n v="7"/>
    <n v="28840.23"/>
    <n v="0.2"/>
    <n v="4443.55"/>
  </r>
  <r>
    <s v="ORD-02687"/>
    <s v="2025-03-28"/>
    <x v="21"/>
    <x v="1"/>
    <s v="CUST-0135"/>
    <s v="Pooja Mehta"/>
    <x v="1"/>
    <s v="Odisha"/>
    <s v="Rourkela"/>
    <x v="1"/>
    <s v="Decor"/>
    <s v="Photo Frame"/>
    <n v="1"/>
    <n v="830.94"/>
    <n v="0"/>
    <n v="311.17"/>
  </r>
  <r>
    <s v="ORD-02688"/>
    <s v="2025-03-21"/>
    <x v="21"/>
    <x v="1"/>
    <s v="CUST-0421"/>
    <s v="Aditi Sharma"/>
    <x v="2"/>
    <s v="Goa"/>
    <s v="Margao"/>
    <x v="2"/>
    <s v="Footwear"/>
    <s v="Casual Shoes"/>
    <n v="4"/>
    <n v="10498.81"/>
    <n v="0.1"/>
    <n v="1984.86"/>
  </r>
  <r>
    <s v="ORD-02689"/>
    <s v="2023-08-08"/>
    <x v="27"/>
    <x v="2"/>
    <s v="CUST-0523"/>
    <s v="Nikita Gupta"/>
    <x v="1"/>
    <s v="Odisha"/>
    <s v="Cuttack"/>
    <x v="0"/>
    <s v="Table"/>
    <s v="Office Desk"/>
    <n v="3"/>
    <n v="43026.53"/>
    <n v="0"/>
    <n v="9904.2199999999993"/>
  </r>
  <r>
    <s v="ORD-02690"/>
    <s v="2025-06-02"/>
    <x v="3"/>
    <x v="1"/>
    <s v="CUST-0541"/>
    <s v="Pooja Yadav"/>
    <x v="2"/>
    <s v="Rajasthan"/>
    <s v="Udaipur"/>
    <x v="3"/>
    <s v="Laptop"/>
    <s v="Laptop Pro"/>
    <n v="1"/>
    <n v="63867.68"/>
    <n v="0"/>
    <n v="10559.68"/>
  </r>
  <r>
    <s v="ORD-02691"/>
    <s v="2024-12-12"/>
    <x v="6"/>
    <x v="0"/>
    <s v="CUST-0557"/>
    <s v="Rahul Das"/>
    <x v="3"/>
    <s v="Punjab"/>
    <s v="Amritsar"/>
    <x v="2"/>
    <s v="Footwear"/>
    <s v="Running Shoes"/>
    <n v="4"/>
    <n v="13743.24"/>
    <n v="0"/>
    <n v="3311.78"/>
  </r>
  <r>
    <s v="ORD-02692"/>
    <s v="2023-06-29"/>
    <x v="33"/>
    <x v="2"/>
    <s v="CUST-0502"/>
    <s v="Simran Yadav"/>
    <x v="1"/>
    <s v="Jharkhand"/>
    <s v="Jamshedpur"/>
    <x v="0"/>
    <s v="Storage"/>
    <s v="Cabinet"/>
    <n v="8"/>
    <n v="78493.19"/>
    <n v="0.1"/>
    <n v="9945.8799999999992"/>
  </r>
  <r>
    <s v="ORD-02693"/>
    <s v="2023-04-08"/>
    <x v="12"/>
    <x v="2"/>
    <s v="CUST-0631"/>
    <s v="Kabir Singh"/>
    <x v="1"/>
    <s v="Jharkhand"/>
    <s v="Jamshedpur"/>
    <x v="0"/>
    <s v="Storage"/>
    <s v="Bookshelf"/>
    <n v="1"/>
    <n v="7727.85"/>
    <n v="0.1"/>
    <n v="948.09"/>
  </r>
  <r>
    <s v="ORD-02694"/>
    <s v="2023-06-08"/>
    <x v="33"/>
    <x v="2"/>
    <s v="CUST-0798"/>
    <s v="Aditya Patel"/>
    <x v="2"/>
    <s v="Maharashtra"/>
    <s v="Mumbai"/>
    <x v="2"/>
    <s v="Men"/>
    <s v="Men's T-Shirt"/>
    <n v="2"/>
    <n v="1992.52"/>
    <n v="0.15"/>
    <n v="606.22"/>
  </r>
  <r>
    <s v="ORD-02695"/>
    <s v="2024-08-28"/>
    <x v="15"/>
    <x v="0"/>
    <s v="CUST-0098"/>
    <s v="Simran Mehta"/>
    <x v="2"/>
    <s v="Rajasthan"/>
    <s v="Jodhpur"/>
    <x v="3"/>
    <s v="Laptop"/>
    <s v="Laptop Pro"/>
    <n v="8"/>
    <n v="530571.11"/>
    <n v="0"/>
    <n v="97803.21"/>
  </r>
  <r>
    <s v="ORD-02696"/>
    <s v="2023-08-20"/>
    <x v="27"/>
    <x v="2"/>
    <s v="CUST-0376"/>
    <s v="Kavya Kumar"/>
    <x v="1"/>
    <s v="Jharkhand"/>
    <s v="Ranchi"/>
    <x v="0"/>
    <s v="Chair"/>
    <s v="Study Chair"/>
    <n v="1"/>
    <n v="2795.51"/>
    <n v="0.2"/>
    <n v="209.48"/>
  </r>
  <r>
    <s v="ORD-02697"/>
    <s v="2023-09-10"/>
    <x v="35"/>
    <x v="2"/>
    <s v="CUST-0348"/>
    <s v="Arjun Das"/>
    <x v="0"/>
    <s v="Karnataka"/>
    <s v="Mysuru"/>
    <x v="3"/>
    <s v="Mobile"/>
    <s v="Budget Phone"/>
    <n v="3"/>
    <n v="34591.449999999997"/>
    <n v="0"/>
    <n v="4114.26"/>
  </r>
  <r>
    <s v="ORD-02698"/>
    <s v="2024-02-16"/>
    <x v="23"/>
    <x v="0"/>
    <s v="CUST-0255"/>
    <s v="Ananya Kumar"/>
    <x v="2"/>
    <s v="Maharashtra"/>
    <s v="Pune"/>
    <x v="1"/>
    <s v="Appliances"/>
    <s v="Mixer Grinder"/>
    <n v="1"/>
    <n v="4166.34"/>
    <n v="0.05"/>
    <n v="639.75"/>
  </r>
  <r>
    <s v="ORD-02699"/>
    <s v="2023-06-28"/>
    <x v="33"/>
    <x v="2"/>
    <s v="CUST-0365"/>
    <s v="Priya Patel"/>
    <x v="0"/>
    <s v="Kerala"/>
    <s v="Thiruvananthapuram"/>
    <x v="1"/>
    <s v="Cookware"/>
    <s v="Non-Stick Pan"/>
    <n v="1"/>
    <n v="2138.77"/>
    <n v="0"/>
    <n v="508.58"/>
  </r>
  <r>
    <s v="ORD-02700"/>
    <s v="2024-11-26"/>
    <x v="1"/>
    <x v="0"/>
    <s v="CUST-0056"/>
    <s v="Kabir Mehta"/>
    <x v="3"/>
    <s v="Uttar Pradesh"/>
    <s v="Noida"/>
    <x v="2"/>
    <s v="Women"/>
    <s v="Women's Top"/>
    <n v="6"/>
    <n v="8250.57"/>
    <n v="0.05"/>
    <n v="2130.7600000000002"/>
  </r>
  <r>
    <s v="ORD-02701"/>
    <s v="2024-05-10"/>
    <x v="0"/>
    <x v="0"/>
    <s v="CUST-0767"/>
    <s v="Sneha Singh"/>
    <x v="2"/>
    <s v="Goa"/>
    <s v="Mapusa"/>
    <x v="3"/>
    <s v="Mobile"/>
    <s v="Smartphone B"/>
    <n v="6"/>
    <n v="142615.74"/>
    <n v="0"/>
    <n v="22162.47"/>
  </r>
  <r>
    <s v="ORD-02702"/>
    <s v="2025-06-13"/>
    <x v="3"/>
    <x v="1"/>
    <s v="CUST-0094"/>
    <s v="Shreya Jain"/>
    <x v="2"/>
    <s v="Maharashtra"/>
    <s v="Pune"/>
    <x v="3"/>
    <s v="Laptop"/>
    <s v="Laptop Air"/>
    <n v="2"/>
    <n v="74653.78"/>
    <n v="0.25"/>
    <n v="5410.55"/>
  </r>
  <r>
    <s v="ORD-02703"/>
    <s v="2025-02-23"/>
    <x v="14"/>
    <x v="1"/>
    <s v="CUST-0380"/>
    <s v="Neha Das"/>
    <x v="2"/>
    <s v="Gujarat"/>
    <s v="Ahmedabad"/>
    <x v="0"/>
    <s v="Table"/>
    <s v="Study Table"/>
    <n v="4"/>
    <n v="22941.59"/>
    <n v="0.25"/>
    <n v="2456.39"/>
  </r>
  <r>
    <s v="ORD-02704"/>
    <s v="2024-07-12"/>
    <x v="4"/>
    <x v="0"/>
    <s v="CUST-0724"/>
    <s v="Aditi Sharma"/>
    <x v="1"/>
    <s v="Bihar"/>
    <s v="Patna"/>
    <x v="1"/>
    <s v="Cookware"/>
    <s v="Non-Stick Pan"/>
    <n v="1"/>
    <n v="1996.17"/>
    <n v="0.1"/>
    <n v="401.21"/>
  </r>
  <r>
    <s v="ORD-02705"/>
    <s v="2025-12-17"/>
    <x v="26"/>
    <x v="1"/>
    <s v="CUST-0701"/>
    <s v="Kavya Verma"/>
    <x v="0"/>
    <s v="Karnataka"/>
    <s v="Bengaluru"/>
    <x v="2"/>
    <s v="Men"/>
    <s v="Men's Jeans"/>
    <n v="5"/>
    <n v="10147.379999999999"/>
    <n v="0.1"/>
    <n v="2743.73"/>
  </r>
  <r>
    <s v="ORD-02706"/>
    <s v="2024-11-08"/>
    <x v="1"/>
    <x v="0"/>
    <s v="CUST-0324"/>
    <s v="Aarav Kumar"/>
    <x v="3"/>
    <s v="Delhi"/>
    <s v="New Delhi"/>
    <x v="3"/>
    <s v="Laptop"/>
    <s v="Laptop Pro"/>
    <n v="2"/>
    <n v="126094.67"/>
    <n v="0.05"/>
    <n v="17902.66"/>
  </r>
  <r>
    <s v="ORD-02707"/>
    <s v="2023-07-21"/>
    <x v="25"/>
    <x v="2"/>
    <s v="CUST-0324"/>
    <s v="Aarav Kumar"/>
    <x v="3"/>
    <s v="Haryana"/>
    <s v="Gurgaon"/>
    <x v="2"/>
    <s v="Women"/>
    <s v="Women's Top"/>
    <n v="4"/>
    <n v="6288.31"/>
    <n v="0"/>
    <n v="1787.68"/>
  </r>
  <r>
    <s v="ORD-02708"/>
    <s v="2025-09-14"/>
    <x v="2"/>
    <x v="1"/>
    <s v="CUST-0790"/>
    <s v="Amit Jain"/>
    <x v="1"/>
    <s v="Bihar"/>
    <s v="Patna"/>
    <x v="1"/>
    <s v="Decor"/>
    <s v="Wall Clock"/>
    <n v="1"/>
    <n v="1315.75"/>
    <n v="0.15"/>
    <n v="253.48"/>
  </r>
  <r>
    <s v="ORD-02709"/>
    <s v="2024-06-23"/>
    <x v="10"/>
    <x v="0"/>
    <s v="CUST-0277"/>
    <s v="Nikita Jain"/>
    <x v="0"/>
    <s v="Kerala"/>
    <s v="Thiruvananthapuram"/>
    <x v="3"/>
    <s v="Accessories"/>
    <s v="Smart Watch"/>
    <n v="3"/>
    <n v="15429.43"/>
    <n v="0"/>
    <n v="3205.2"/>
  </r>
  <r>
    <s v="ORD-02710"/>
    <s v="2025-06-21"/>
    <x v="3"/>
    <x v="1"/>
    <s v="CUST-0218"/>
    <s v="Sneha Sharma"/>
    <x v="3"/>
    <s v="Delhi"/>
    <s v="New Delhi"/>
    <x v="2"/>
    <s v="Footwear"/>
    <s v="Sandals"/>
    <n v="3"/>
    <n v="4242.6000000000004"/>
    <n v="0.15"/>
    <n v="530.79"/>
  </r>
  <r>
    <s v="ORD-02711"/>
    <s v="2025-08-21"/>
    <x v="22"/>
    <x v="1"/>
    <s v="CUST-0619"/>
    <s v="Rahul Verma"/>
    <x v="3"/>
    <s v="Uttar Pradesh"/>
    <s v="Kanpur"/>
    <x v="2"/>
    <s v="Women"/>
    <s v="Women's Jacket"/>
    <n v="2"/>
    <n v="8890.73"/>
    <n v="0.1"/>
    <n v="1833.03"/>
  </r>
  <r>
    <s v="ORD-02712"/>
    <s v="2023-07-13"/>
    <x v="25"/>
    <x v="2"/>
    <s v="CUST-0604"/>
    <s v="Amit Mehta"/>
    <x v="2"/>
    <s v="Gujarat"/>
    <s v="Vadodara"/>
    <x v="0"/>
    <s v="Chair"/>
    <s v="Executive Chair"/>
    <n v="2"/>
    <n v="24445.51"/>
    <n v="0"/>
    <n v="5800.16"/>
  </r>
  <r>
    <s v="ORD-02713"/>
    <s v="2023-06-21"/>
    <x v="33"/>
    <x v="2"/>
    <s v="CUST-0731"/>
    <s v="Rohan Singh"/>
    <x v="2"/>
    <s v="Gujarat"/>
    <s v="Ahmedabad"/>
    <x v="3"/>
    <s v="Laptop"/>
    <s v="Gaming Laptop"/>
    <n v="4"/>
    <n v="299498.19"/>
    <n v="0.1"/>
    <n v="25559.96"/>
  </r>
  <r>
    <s v="ORD-02714"/>
    <s v="2024-06-11"/>
    <x v="10"/>
    <x v="0"/>
    <s v="CUST-0585"/>
    <s v="Kabir Kumar"/>
    <x v="1"/>
    <s v="West Bengal"/>
    <s v="Siliguri"/>
    <x v="2"/>
    <s v="Footwear"/>
    <s v="Sandals"/>
    <n v="5"/>
    <n v="5912.97"/>
    <n v="0.25"/>
    <n v="883.52"/>
  </r>
  <r>
    <s v="ORD-02715"/>
    <s v="2024-02-19"/>
    <x v="23"/>
    <x v="0"/>
    <s v="CUST-0551"/>
    <s v="Ananya Mehta"/>
    <x v="1"/>
    <s v="Odisha"/>
    <s v="Bhubaneswar"/>
    <x v="1"/>
    <s v="Cookware"/>
    <s v="Non-Stick Pan"/>
    <n v="1"/>
    <n v="1825.3"/>
    <n v="0.15"/>
    <n v="282.83999999999997"/>
  </r>
  <r>
    <s v="ORD-02716"/>
    <s v="2024-10-18"/>
    <x v="28"/>
    <x v="0"/>
    <s v="CUST-0647"/>
    <s v="Vivaan Mehta"/>
    <x v="2"/>
    <s v="Gujarat"/>
    <s v="Vadodara"/>
    <x v="0"/>
    <s v="Table"/>
    <s v="Study Table"/>
    <n v="3"/>
    <n v="19290.29"/>
    <n v="0.1"/>
    <n v="3350.24"/>
  </r>
  <r>
    <s v="ORD-02717"/>
    <s v="2025-02-23"/>
    <x v="14"/>
    <x v="1"/>
    <s v="CUST-0447"/>
    <s v="Nikita Jain"/>
    <x v="3"/>
    <s v="Delhi"/>
    <s v="Rohini"/>
    <x v="1"/>
    <s v="Decor"/>
    <s v="Wall Clock"/>
    <n v="2"/>
    <n v="3146.96"/>
    <n v="0"/>
    <n v="998.46"/>
  </r>
  <r>
    <s v="ORD-02718"/>
    <s v="2023-01-07"/>
    <x v="34"/>
    <x v="2"/>
    <s v="CUST-0707"/>
    <s v="Neha Gupta"/>
    <x v="3"/>
    <s v="Punjab"/>
    <s v="Jalandhar"/>
    <x v="3"/>
    <s v="Accessories"/>
    <s v="Wireless Earbuds"/>
    <n v="8"/>
    <n v="19097.98"/>
    <n v="0"/>
    <n v="3895.63"/>
  </r>
  <r>
    <s v="ORD-02719"/>
    <s v="2025-04-11"/>
    <x v="30"/>
    <x v="1"/>
    <s v="CUST-0138"/>
    <s v="Rahul Sharma"/>
    <x v="0"/>
    <s v="Karnataka"/>
    <s v="Mysuru"/>
    <x v="1"/>
    <s v="Cookware"/>
    <s v="Non-Stick Pan"/>
    <n v="8"/>
    <n v="12605.67"/>
    <n v="0.25"/>
    <n v="1664.55"/>
  </r>
  <r>
    <s v="ORD-02720"/>
    <s v="2025-02-28"/>
    <x v="14"/>
    <x v="1"/>
    <s v="CUST-0651"/>
    <s v="Pooja Verma"/>
    <x v="0"/>
    <s v="Karnataka"/>
    <s v="Bengaluru"/>
    <x v="2"/>
    <s v="Women"/>
    <s v="Women's Jacket"/>
    <n v="7"/>
    <n v="33030.6"/>
    <n v="0.05"/>
    <n v="7789.14"/>
  </r>
  <r>
    <s v="ORD-02721"/>
    <s v="2024-10-13"/>
    <x v="28"/>
    <x v="0"/>
    <s v="CUST-0210"/>
    <s v="Riya Patel"/>
    <x v="1"/>
    <s v="Odisha"/>
    <s v="Rourkela"/>
    <x v="3"/>
    <s v="Accessories"/>
    <s v="Wireless Earbuds"/>
    <n v="3"/>
    <n v="7390.58"/>
    <n v="0"/>
    <n v="1737.89"/>
  </r>
  <r>
    <s v="ORD-02722"/>
    <s v="2025-01-24"/>
    <x v="29"/>
    <x v="1"/>
    <s v="CUST-0479"/>
    <s v="Ishita Singh"/>
    <x v="2"/>
    <s v="Gujarat"/>
    <s v="Vadodara"/>
    <x v="1"/>
    <s v="Cookware"/>
    <s v="Pressure Cooker"/>
    <n v="3"/>
    <n v="9521.02"/>
    <n v="0.05"/>
    <n v="1469.76"/>
  </r>
  <r>
    <s v="ORD-02723"/>
    <s v="2024-06-28"/>
    <x v="10"/>
    <x v="0"/>
    <s v="CUST-0461"/>
    <s v="Nikita Patel"/>
    <x v="2"/>
    <s v="Goa"/>
    <s v="Panaji"/>
    <x v="2"/>
    <s v="Footwear"/>
    <s v="Running Shoes"/>
    <n v="3"/>
    <n v="8074.92"/>
    <n v="0.2"/>
    <n v="1090.9000000000001"/>
  </r>
  <r>
    <s v="ORD-02724"/>
    <s v="2024-07-31"/>
    <x v="4"/>
    <x v="0"/>
    <s v="CUST-0396"/>
    <s v="Ishita Singh"/>
    <x v="2"/>
    <s v="Goa"/>
    <s v="Mapusa"/>
    <x v="0"/>
    <s v="Table"/>
    <s v="Coffee Table"/>
    <n v="6"/>
    <n v="28944.19"/>
    <n v="0.2"/>
    <n v="2815.34"/>
  </r>
  <r>
    <s v="ORD-02725"/>
    <s v="2025-08-19"/>
    <x v="22"/>
    <x v="1"/>
    <s v="CUST-0592"/>
    <s v="Simran Das"/>
    <x v="3"/>
    <s v="Haryana"/>
    <s v="Faridabad"/>
    <x v="0"/>
    <s v="Chair"/>
    <s v="Office Chair"/>
    <n v="4"/>
    <n v="26512.27"/>
    <n v="0"/>
    <n v="5223.75"/>
  </r>
  <r>
    <s v="ORD-02726"/>
    <s v="2023-09-10"/>
    <x v="35"/>
    <x v="2"/>
    <s v="CUST-0039"/>
    <s v="Rohan Jain"/>
    <x v="0"/>
    <s v="Kerala"/>
    <s v="Thiruvananthapuram"/>
    <x v="3"/>
    <s v="Accessories"/>
    <s v="Wireless Earbuds"/>
    <n v="7"/>
    <n v="14986.85"/>
    <n v="0.15"/>
    <n v="2412.64"/>
  </r>
  <r>
    <s v="ORD-02727"/>
    <s v="2024-03-11"/>
    <x v="19"/>
    <x v="0"/>
    <s v="CUST-0756"/>
    <s v="Rahul Patel"/>
    <x v="3"/>
    <s v="Haryana"/>
    <s v="Panipat"/>
    <x v="1"/>
    <s v="Decor"/>
    <s v="Wall Clock"/>
    <n v="1"/>
    <n v="1445.15"/>
    <n v="0.05"/>
    <n v="401.4"/>
  </r>
  <r>
    <s v="ORD-02728"/>
    <s v="2025-09-04"/>
    <x v="2"/>
    <x v="1"/>
    <s v="CUST-0795"/>
    <s v="Kavya Das"/>
    <x v="1"/>
    <s v="Jharkhand"/>
    <s v="Jamshedpur"/>
    <x v="2"/>
    <s v="Women"/>
    <s v="Women's Dress"/>
    <n v="7"/>
    <n v="15165.17"/>
    <n v="0.2"/>
    <n v="4381.82"/>
  </r>
  <r>
    <s v="ORD-02729"/>
    <s v="2025-10-02"/>
    <x v="31"/>
    <x v="1"/>
    <s v="CUST-0764"/>
    <s v="Simran Yadav"/>
    <x v="1"/>
    <s v="Odisha"/>
    <s v="Rourkela"/>
    <x v="3"/>
    <s v="Mobile"/>
    <s v="Smartphone A"/>
    <n v="3"/>
    <n v="49041.73"/>
    <n v="0.1"/>
    <n v="4073.55"/>
  </r>
  <r>
    <s v="ORD-02730"/>
    <s v="2025-01-24"/>
    <x v="29"/>
    <x v="1"/>
    <s v="CUST-0009"/>
    <s v="Shreya Yadav"/>
    <x v="3"/>
    <s v="Uttar Pradesh"/>
    <s v="Noida"/>
    <x v="0"/>
    <s v="Chair"/>
    <s v="Office Chair"/>
    <n v="4"/>
    <n v="25845.29"/>
    <n v="0"/>
    <n v="5098.24"/>
  </r>
  <r>
    <s v="ORD-02731"/>
    <s v="2024-05-15"/>
    <x v="0"/>
    <x v="0"/>
    <s v="CUST-0577"/>
    <s v="Rohan Kumar"/>
    <x v="1"/>
    <s v="Odisha"/>
    <s v="Cuttack"/>
    <x v="3"/>
    <s v="Laptop"/>
    <s v="Laptop Air"/>
    <n v="8"/>
    <n v="338130.35"/>
    <n v="0.2"/>
    <n v="15006.08"/>
  </r>
  <r>
    <s v="ORD-02732"/>
    <s v="2023-06-11"/>
    <x v="33"/>
    <x v="2"/>
    <s v="CUST-0515"/>
    <s v="Nikita Sharma"/>
    <x v="2"/>
    <s v="Rajasthan"/>
    <s v="Jaipur"/>
    <x v="3"/>
    <s v="Mobile"/>
    <s v="Budget Phone"/>
    <n v="5"/>
    <n v="58810.86"/>
    <n v="0"/>
    <n v="6845.22"/>
  </r>
  <r>
    <s v="ORD-02733"/>
    <s v="2023-06-06"/>
    <x v="33"/>
    <x v="2"/>
    <s v="CUST-0751"/>
    <s v="Ananya Patel"/>
    <x v="3"/>
    <s v="Punjab"/>
    <s v="Amritsar"/>
    <x v="2"/>
    <s v="Men"/>
    <s v="Men's Jacket"/>
    <n v="3"/>
    <n v="11734.37"/>
    <n v="0.1"/>
    <n v="2710.18"/>
  </r>
  <r>
    <s v="ORD-02734"/>
    <s v="2024-01-21"/>
    <x v="17"/>
    <x v="0"/>
    <s v="CUST-0472"/>
    <s v="Aarav Mehta"/>
    <x v="2"/>
    <s v="Rajasthan"/>
    <s v="Udaipur"/>
    <x v="2"/>
    <s v="Women"/>
    <s v="Women's Dress"/>
    <n v="5"/>
    <n v="13579.25"/>
    <n v="0"/>
    <n v="4650.04"/>
  </r>
  <r>
    <s v="ORD-02735"/>
    <s v="2023-01-10"/>
    <x v="34"/>
    <x v="2"/>
    <s v="CUST-0109"/>
    <s v="Nikita Kumar"/>
    <x v="1"/>
    <s v="Bihar"/>
    <s v="Patna"/>
    <x v="1"/>
    <s v="Decor"/>
    <s v="Table Lamp"/>
    <n v="4"/>
    <n v="7817.05"/>
    <n v="0.25"/>
    <n v="1068.33"/>
  </r>
  <r>
    <s v="ORD-02736"/>
    <s v="2023-05-04"/>
    <x v="20"/>
    <x v="2"/>
    <s v="CUST-0154"/>
    <s v="Simran Mehta"/>
    <x v="3"/>
    <s v="Delhi"/>
    <s v="Dwarka"/>
    <x v="0"/>
    <s v="Table"/>
    <s v="Coffee Table"/>
    <n v="8"/>
    <n v="46157.39"/>
    <n v="0.05"/>
    <n v="7422.31"/>
  </r>
  <r>
    <s v="ORD-02737"/>
    <s v="2023-08-23"/>
    <x v="27"/>
    <x v="2"/>
    <s v="CUST-0160"/>
    <s v="Sneha Verma"/>
    <x v="3"/>
    <s v="Delhi"/>
    <s v="Rohini"/>
    <x v="3"/>
    <s v="Accessories"/>
    <s v="Smart Watch"/>
    <n v="7"/>
    <n v="30921.11"/>
    <n v="0.15"/>
    <n v="3285.51"/>
  </r>
  <r>
    <s v="ORD-02738"/>
    <s v="2024-05-17"/>
    <x v="0"/>
    <x v="0"/>
    <s v="CUST-0194"/>
    <s v="Pooja Singh"/>
    <x v="1"/>
    <s v="Odisha"/>
    <s v="Cuttack"/>
    <x v="0"/>
    <s v="Storage"/>
    <s v="Wardrobe"/>
    <n v="2"/>
    <n v="42192.27"/>
    <n v="0"/>
    <n v="6126.43"/>
  </r>
  <r>
    <s v="ORD-02739"/>
    <s v="2024-09-05"/>
    <x v="13"/>
    <x v="0"/>
    <s v="CUST-0192"/>
    <s v="Neha Yadav"/>
    <x v="2"/>
    <s v="Rajasthan"/>
    <s v="Udaipur"/>
    <x v="3"/>
    <s v="Accessories"/>
    <s v="Wireless Earbuds"/>
    <n v="7"/>
    <n v="17192.849999999999"/>
    <n v="0.05"/>
    <n v="3044.19"/>
  </r>
  <r>
    <s v="ORD-02740"/>
    <s v="2024-09-10"/>
    <x v="13"/>
    <x v="0"/>
    <s v="CUST-0399"/>
    <s v="Ananya Singh"/>
    <x v="1"/>
    <s v="Bihar"/>
    <s v="Gaya"/>
    <x v="1"/>
    <s v="Appliances"/>
    <s v="Mixer Grinder"/>
    <n v="3"/>
    <n v="13946.21"/>
    <n v="0"/>
    <n v="2385.13"/>
  </r>
  <r>
    <s v="ORD-02741"/>
    <s v="2023-12-14"/>
    <x v="18"/>
    <x v="2"/>
    <s v="CUST-0395"/>
    <s v="Ananya Sharma"/>
    <x v="0"/>
    <s v="Tamil Nadu"/>
    <s v="Madurai"/>
    <x v="2"/>
    <s v="Men"/>
    <s v="Men's Jeans"/>
    <n v="2"/>
    <n v="3281.79"/>
    <n v="0.25"/>
    <n v="592.41999999999996"/>
  </r>
  <r>
    <s v="ORD-02742"/>
    <s v="2025-02-23"/>
    <x v="14"/>
    <x v="1"/>
    <s v="CUST-0539"/>
    <s v="Pooja Singh"/>
    <x v="3"/>
    <s v="Punjab"/>
    <s v="Amritsar"/>
    <x v="1"/>
    <s v="Decor"/>
    <s v="Wall Clock"/>
    <n v="1"/>
    <n v="1289.3499999999999"/>
    <n v="0.1"/>
    <n v="340.51"/>
  </r>
  <r>
    <s v="ORD-02743"/>
    <s v="2023-06-07"/>
    <x v="33"/>
    <x v="2"/>
    <s v="CUST-0088"/>
    <s v="Rohan Gupta"/>
    <x v="3"/>
    <s v="Uttar Pradesh"/>
    <s v="Kanpur"/>
    <x v="2"/>
    <s v="Men"/>
    <s v="Men's Jeans"/>
    <n v="4"/>
    <n v="8053.57"/>
    <n v="0.05"/>
    <n v="2562.4699999999998"/>
  </r>
  <r>
    <s v="ORD-02744"/>
    <s v="2023-12-30"/>
    <x v="18"/>
    <x v="2"/>
    <s v="CUST-0622"/>
    <s v="Aarav Sharma"/>
    <x v="3"/>
    <s v="Haryana"/>
    <s v="Gurgaon"/>
    <x v="2"/>
    <s v="Footwear"/>
    <s v="Running Shoes"/>
    <n v="8"/>
    <n v="26332.3"/>
    <n v="0.05"/>
    <n v="5497.37"/>
  </r>
  <r>
    <s v="ORD-02745"/>
    <s v="2024-11-22"/>
    <x v="1"/>
    <x v="0"/>
    <s v="CUST-0402"/>
    <s v="Ananya Jain"/>
    <x v="2"/>
    <s v="Rajasthan"/>
    <s v="Jodhpur"/>
    <x v="3"/>
    <s v="Accessories"/>
    <s v="Smart Watch"/>
    <n v="6"/>
    <n v="27422.26"/>
    <n v="0.05"/>
    <n v="4460.05"/>
  </r>
  <r>
    <s v="ORD-02746"/>
    <s v="2025-01-06"/>
    <x v="29"/>
    <x v="1"/>
    <s v="CUST-0450"/>
    <s v="Sneha Yadav"/>
    <x v="3"/>
    <s v="Haryana"/>
    <s v="Panipat"/>
    <x v="2"/>
    <s v="Footwear"/>
    <s v="Running Shoes"/>
    <n v="6"/>
    <n v="19271.650000000001"/>
    <n v="0.1"/>
    <n v="3696.31"/>
  </r>
  <r>
    <s v="ORD-02747"/>
    <s v="2023-07-22"/>
    <x v="25"/>
    <x v="2"/>
    <s v="CUST-0088"/>
    <s v="Rohan Gupta"/>
    <x v="1"/>
    <s v="Odisha"/>
    <s v="Rourkela"/>
    <x v="0"/>
    <s v="Storage"/>
    <s v="Bookshelf"/>
    <n v="6"/>
    <n v="55283.71"/>
    <n v="0"/>
    <n v="9310.7800000000007"/>
  </r>
  <r>
    <s v="ORD-02748"/>
    <s v="2023-08-26"/>
    <x v="27"/>
    <x v="2"/>
    <s v="CUST-0526"/>
    <s v="Sneha Mehta"/>
    <x v="3"/>
    <s v="Punjab"/>
    <s v="Ludhiana"/>
    <x v="2"/>
    <s v="Footwear"/>
    <s v="Running Shoes"/>
    <n v="5"/>
    <n v="17122.43"/>
    <n v="0"/>
    <n v="4037.81"/>
  </r>
  <r>
    <s v="ORD-02749"/>
    <s v="2025-01-11"/>
    <x v="29"/>
    <x v="1"/>
    <s v="CUST-0728"/>
    <s v="Ananya Patel"/>
    <x v="2"/>
    <s v="Gujarat"/>
    <s v="Vadodara"/>
    <x v="3"/>
    <s v="Laptop"/>
    <s v="Laptop Pro"/>
    <n v="7"/>
    <n v="417287.07"/>
    <n v="0.05"/>
    <n v="66436.149999999994"/>
  </r>
  <r>
    <s v="ORD-02750"/>
    <s v="2023-03-04"/>
    <x v="11"/>
    <x v="2"/>
    <s v="CUST-0534"/>
    <s v="Riya Singh"/>
    <x v="3"/>
    <s v="Uttar Pradesh"/>
    <s v="Lucknow"/>
    <x v="3"/>
    <s v="Mobile"/>
    <s v="Smartphone A"/>
    <n v="5"/>
    <n v="70612.009999999995"/>
    <n v="0.2"/>
    <n v="2864.32"/>
  </r>
  <r>
    <s v="ORD-02751"/>
    <s v="2025-03-11"/>
    <x v="21"/>
    <x v="1"/>
    <s v="CUST-0678"/>
    <s v="Simran Mehta"/>
    <x v="2"/>
    <s v="Rajasthan"/>
    <s v="Jodhpur"/>
    <x v="2"/>
    <s v="Footwear"/>
    <s v="Running Shoes"/>
    <n v="3"/>
    <n v="9153.85"/>
    <n v="0.1"/>
    <n v="1634.3"/>
  </r>
  <r>
    <s v="ORD-02752"/>
    <s v="2025-02-28"/>
    <x v="14"/>
    <x v="1"/>
    <s v="CUST-0321"/>
    <s v="Ishita Sharma"/>
    <x v="2"/>
    <s v="Rajasthan"/>
    <s v="Jodhpur"/>
    <x v="3"/>
    <s v="Laptop"/>
    <s v="Laptop Air"/>
    <n v="5"/>
    <n v="210896.7"/>
    <n v="0.2"/>
    <n v="20555.53"/>
  </r>
  <r>
    <s v="ORD-02753"/>
    <s v="2024-01-27"/>
    <x v="17"/>
    <x v="0"/>
    <s v="CUST-0368"/>
    <s v="Aarav Mehta"/>
    <x v="0"/>
    <s v="Karnataka"/>
    <s v="Mangaluru"/>
    <x v="3"/>
    <s v="Mobile"/>
    <s v="Smartphone A"/>
    <n v="4"/>
    <n v="72125.149999999994"/>
    <n v="0"/>
    <n v="9527.4699999999993"/>
  </r>
  <r>
    <s v="ORD-02754"/>
    <s v="2025-04-04"/>
    <x v="30"/>
    <x v="1"/>
    <s v="CUST-0258"/>
    <s v="Amit Jain"/>
    <x v="0"/>
    <s v="Tamil Nadu"/>
    <s v="Coimbatore"/>
    <x v="0"/>
    <s v="Storage"/>
    <s v="Wardrobe"/>
    <n v="1"/>
    <n v="16940.68"/>
    <n v="0.2"/>
    <n v="719.35"/>
  </r>
  <r>
    <s v="ORD-02755"/>
    <s v="2025-03-19"/>
    <x v="21"/>
    <x v="1"/>
    <s v="CUST-0776"/>
    <s v="Neha Gupta"/>
    <x v="0"/>
    <s v="Kerala"/>
    <s v="Thiruvananthapuram"/>
    <x v="3"/>
    <s v="Accessories"/>
    <s v="Wireless Earbuds"/>
    <n v="3"/>
    <n v="7871.24"/>
    <n v="0"/>
    <n v="1883.12"/>
  </r>
  <r>
    <s v="ORD-02756"/>
    <s v="2024-06-02"/>
    <x v="10"/>
    <x v="0"/>
    <s v="CUST-0750"/>
    <s v="Aditya Das"/>
    <x v="0"/>
    <s v="Tamil Nadu"/>
    <s v="Madurai"/>
    <x v="1"/>
    <s v="Cookware"/>
    <s v="Cookware Set"/>
    <n v="8"/>
    <n v="42702.62"/>
    <n v="0.1"/>
    <n v="8017.84"/>
  </r>
  <r>
    <s v="ORD-02757"/>
    <s v="2024-02-10"/>
    <x v="23"/>
    <x v="0"/>
    <s v="CUST-0138"/>
    <s v="Rahul Sharma"/>
    <x v="2"/>
    <s v="Goa"/>
    <s v="Mapusa"/>
    <x v="1"/>
    <s v="Cookware"/>
    <s v="Non-Stick Pan"/>
    <n v="1"/>
    <n v="1907.55"/>
    <n v="0.15"/>
    <n v="245.57"/>
  </r>
  <r>
    <s v="ORD-02758"/>
    <s v="2023-06-03"/>
    <x v="33"/>
    <x v="2"/>
    <s v="CUST-0380"/>
    <s v="Neha Das"/>
    <x v="3"/>
    <s v="Uttar Pradesh"/>
    <s v="Kanpur"/>
    <x v="2"/>
    <s v="Men"/>
    <s v="Men's Jeans"/>
    <n v="1"/>
    <n v="2143.04"/>
    <n v="0"/>
    <n v="622.11"/>
  </r>
  <r>
    <s v="ORD-02759"/>
    <s v="2023-05-30"/>
    <x v="20"/>
    <x v="2"/>
    <s v="CUST-0448"/>
    <s v="Aditya Yadav"/>
    <x v="3"/>
    <s v="Uttar Pradesh"/>
    <s v="Noida"/>
    <x v="2"/>
    <s v="Women"/>
    <s v="Women's Dress"/>
    <n v="6"/>
    <n v="15453.82"/>
    <n v="0.05"/>
    <n v="5335.9"/>
  </r>
  <r>
    <s v="ORD-02760"/>
    <s v="2025-12-25"/>
    <x v="26"/>
    <x v="1"/>
    <s v="CUST-0674"/>
    <s v="Aditya Verma"/>
    <x v="0"/>
    <s v="Tamil Nadu"/>
    <s v="Coimbatore"/>
    <x v="1"/>
    <s v="Decor"/>
    <s v="Photo Frame"/>
    <n v="4"/>
    <n v="2733.85"/>
    <n v="0.15"/>
    <n v="698.13"/>
  </r>
  <r>
    <s v="ORD-02761"/>
    <s v="2023-07-31"/>
    <x v="25"/>
    <x v="2"/>
    <s v="CUST-0022"/>
    <s v="Priya Sharma"/>
    <x v="0"/>
    <s v="Tamil Nadu"/>
    <s v="Coimbatore"/>
    <x v="0"/>
    <s v="Storage"/>
    <s v="Cabinet"/>
    <n v="3"/>
    <n v="25577.14"/>
    <n v="0.25"/>
    <n v="2080.9"/>
  </r>
  <r>
    <s v="ORD-02762"/>
    <s v="2025-09-06"/>
    <x v="2"/>
    <x v="1"/>
    <s v="CUST-0073"/>
    <s v="Ananya Mehta"/>
    <x v="3"/>
    <s v="Punjab"/>
    <s v="Ludhiana"/>
    <x v="0"/>
    <s v="Table"/>
    <s v="Office Desk"/>
    <n v="4"/>
    <n v="60126.39"/>
    <n v="0"/>
    <n v="12825.57"/>
  </r>
  <r>
    <s v="ORD-02763"/>
    <s v="2023-06-15"/>
    <x v="33"/>
    <x v="2"/>
    <s v="CUST-0008"/>
    <s v="Rahul Kumar"/>
    <x v="2"/>
    <s v="Gujarat"/>
    <s v="Vadodara"/>
    <x v="3"/>
    <s v="Accessories"/>
    <s v="Wireless Earbuds"/>
    <n v="6"/>
    <n v="14718.69"/>
    <n v="0"/>
    <n v="2951.23"/>
  </r>
  <r>
    <s v="ORD-02764"/>
    <s v="2025-08-19"/>
    <x v="22"/>
    <x v="1"/>
    <s v="CUST-0410"/>
    <s v="Kabir Singh"/>
    <x v="3"/>
    <s v="Uttar Pradesh"/>
    <s v="Lucknow"/>
    <x v="2"/>
    <s v="Men"/>
    <s v="Men's Jacket"/>
    <n v="5"/>
    <n v="18709.13"/>
    <n v="0.15"/>
    <n v="3975.34"/>
  </r>
  <r>
    <s v="ORD-02765"/>
    <s v="2024-02-10"/>
    <x v="23"/>
    <x v="0"/>
    <s v="CUST-0334"/>
    <s v="Ananya Verma"/>
    <x v="1"/>
    <s v="Odisha"/>
    <s v="Cuttack"/>
    <x v="1"/>
    <s v="Decor"/>
    <s v="Table Lamp"/>
    <n v="3"/>
    <n v="5383.51"/>
    <n v="0.25"/>
    <n v="742.31"/>
  </r>
  <r>
    <s v="ORD-02766"/>
    <s v="2025-01-04"/>
    <x v="29"/>
    <x v="1"/>
    <s v="CUST-0345"/>
    <s v="Aditya Mehta"/>
    <x v="3"/>
    <s v="Punjab"/>
    <s v="Jalandhar"/>
    <x v="2"/>
    <s v="Footwear"/>
    <s v="Casual Shoes"/>
    <n v="5"/>
    <n v="10831.87"/>
    <n v="0.2"/>
    <n v="1299.0999999999999"/>
  </r>
  <r>
    <s v="ORD-02767"/>
    <s v="2023-07-26"/>
    <x v="25"/>
    <x v="2"/>
    <s v="CUST-0706"/>
    <s v="Sneha Singh"/>
    <x v="0"/>
    <s v="Tamil Nadu"/>
    <s v="Madurai"/>
    <x v="3"/>
    <s v="Accessories"/>
    <s v="Bluetooth Speaker"/>
    <n v="2"/>
    <n v="6513.11"/>
    <n v="0.05"/>
    <n v="1078.56"/>
  </r>
  <r>
    <s v="ORD-02768"/>
    <s v="2024-12-26"/>
    <x v="6"/>
    <x v="0"/>
    <s v="CUST-0440"/>
    <s v="Vivaan Singh"/>
    <x v="3"/>
    <s v="Delhi"/>
    <s v="New Delhi"/>
    <x v="1"/>
    <s v="Cookware"/>
    <s v="Non-Stick Pan"/>
    <n v="6"/>
    <n v="13427.73"/>
    <n v="0"/>
    <n v="3135.3"/>
  </r>
  <r>
    <s v="ORD-02769"/>
    <s v="2024-04-14"/>
    <x v="16"/>
    <x v="0"/>
    <s v="CUST-0146"/>
    <s v="Rohan Verma"/>
    <x v="2"/>
    <s v="Rajasthan"/>
    <s v="Jodhpur"/>
    <x v="3"/>
    <s v="Laptop"/>
    <s v="Gaming Laptop"/>
    <n v="1"/>
    <n v="77236.45"/>
    <n v="0.05"/>
    <n v="9375.5499999999993"/>
  </r>
  <r>
    <s v="ORD-02770"/>
    <s v="2023-10-16"/>
    <x v="24"/>
    <x v="2"/>
    <s v="CUST-0695"/>
    <s v="Aditi Gupta"/>
    <x v="0"/>
    <s v="Telangana"/>
    <s v="Hyderabad"/>
    <x v="1"/>
    <s v="Decor"/>
    <s v="Table Lamp"/>
    <n v="8"/>
    <n v="15690.81"/>
    <n v="0.25"/>
    <n v="3327.54"/>
  </r>
  <r>
    <s v="ORD-02771"/>
    <s v="2023-12-20"/>
    <x v="18"/>
    <x v="2"/>
    <s v="CUST-0699"/>
    <s v="Aarav Singh"/>
    <x v="0"/>
    <s v="Karnataka"/>
    <s v="Bengaluru"/>
    <x v="3"/>
    <s v="Laptop"/>
    <s v="Laptop Pro"/>
    <n v="4"/>
    <n v="257979.99"/>
    <n v="0.05"/>
    <n v="41153.040000000001"/>
  </r>
  <r>
    <s v="ORD-02772"/>
    <s v="2024-10-17"/>
    <x v="28"/>
    <x v="0"/>
    <s v="CUST-0223"/>
    <s v="Pooja Patel"/>
    <x v="0"/>
    <s v="Karnataka"/>
    <s v="Bengaluru"/>
    <x v="0"/>
    <s v="Table"/>
    <s v="Coffee Table"/>
    <n v="6"/>
    <n v="30364.720000000001"/>
    <n v="0.15"/>
    <n v="2642.36"/>
  </r>
  <r>
    <s v="ORD-02773"/>
    <s v="2023-05-25"/>
    <x v="20"/>
    <x v="2"/>
    <s v="CUST-0443"/>
    <s v="Riya Verma"/>
    <x v="3"/>
    <s v="Punjab"/>
    <s v="Jalandhar"/>
    <x v="0"/>
    <s v="Chair"/>
    <s v="Office Chair"/>
    <n v="1"/>
    <n v="5527.14"/>
    <n v="0.15"/>
    <n v="800.66"/>
  </r>
  <r>
    <s v="ORD-02774"/>
    <s v="2024-11-15"/>
    <x v="1"/>
    <x v="0"/>
    <s v="CUST-0733"/>
    <s v="Amit Mehta"/>
    <x v="1"/>
    <s v="West Bengal"/>
    <s v="Kolkata"/>
    <x v="0"/>
    <s v="Storage"/>
    <s v="Bookshelf"/>
    <n v="1"/>
    <n v="9184.49"/>
    <n v="0"/>
    <n v="1802.6"/>
  </r>
  <r>
    <s v="ORD-02775"/>
    <s v="2023-07-09"/>
    <x v="25"/>
    <x v="2"/>
    <s v="CUST-0047"/>
    <s v="Sneha Kumar"/>
    <x v="3"/>
    <s v="Delhi"/>
    <s v="New Delhi"/>
    <x v="3"/>
    <s v="Accessories"/>
    <s v="Wireless Earbuds"/>
    <n v="5"/>
    <n v="12758.03"/>
    <n v="0"/>
    <n v="2575.06"/>
  </r>
  <r>
    <s v="ORD-02776"/>
    <s v="2023-10-03"/>
    <x v="24"/>
    <x v="2"/>
    <s v="CUST-0778"/>
    <s v="Aditi Yadav"/>
    <x v="1"/>
    <s v="Odisha"/>
    <s v="Bhubaneswar"/>
    <x v="1"/>
    <s v="Decor"/>
    <s v="Photo Frame"/>
    <n v="8"/>
    <n v="5410.41"/>
    <n v="0.15"/>
    <n v="1345.05"/>
  </r>
  <r>
    <s v="ORD-02777"/>
    <s v="2023-05-12"/>
    <x v="20"/>
    <x v="2"/>
    <s v="CUST-0219"/>
    <s v="Arjun Gupta"/>
    <x v="1"/>
    <s v="Odisha"/>
    <s v="Bhubaneswar"/>
    <x v="0"/>
    <s v="Storage"/>
    <s v="Bookshelf"/>
    <n v="1"/>
    <n v="8282.99"/>
    <n v="0.05"/>
    <n v="1334.63"/>
  </r>
  <r>
    <s v="ORD-02778"/>
    <s v="2024-02-24"/>
    <x v="23"/>
    <x v="0"/>
    <s v="CUST-0405"/>
    <s v="Vivaan Gupta"/>
    <x v="1"/>
    <s v="Bihar"/>
    <s v="Patna"/>
    <x v="3"/>
    <s v="Mobile"/>
    <s v="Smartphone B"/>
    <n v="6"/>
    <n v="155561.82999999999"/>
    <n v="0"/>
    <n v="23865.57"/>
  </r>
  <r>
    <s v="ORD-02779"/>
    <s v="2023-01-04"/>
    <x v="34"/>
    <x v="2"/>
    <s v="CUST-0585"/>
    <s v="Kabir Kumar"/>
    <x v="3"/>
    <s v="Delhi"/>
    <s v="Rohini"/>
    <x v="2"/>
    <s v="Men"/>
    <s v="Men's T-Shirt"/>
    <n v="2"/>
    <n v="2360.69"/>
    <n v="0"/>
    <n v="866.76"/>
  </r>
  <r>
    <s v="ORD-02780"/>
    <s v="2024-09-13"/>
    <x v="13"/>
    <x v="0"/>
    <s v="CUST-0710"/>
    <s v="Vivaan Singh"/>
    <x v="0"/>
    <s v="Karnataka"/>
    <s v="Mangaluru"/>
    <x v="1"/>
    <s v="Appliances"/>
    <s v="Electric Kettle"/>
    <n v="3"/>
    <n v="4204.2299999999996"/>
    <n v="0.2"/>
    <n v="302.99"/>
  </r>
  <r>
    <s v="ORD-02781"/>
    <s v="2025-08-08"/>
    <x v="22"/>
    <x v="1"/>
    <s v="CUST-0434"/>
    <s v="Amit Gupta"/>
    <x v="0"/>
    <s v="Karnataka"/>
    <s v="Mysuru"/>
    <x v="1"/>
    <s v="Appliances"/>
    <s v="Electric Kettle"/>
    <n v="8"/>
    <n v="11581.89"/>
    <n v="0.2"/>
    <n v="941.89"/>
  </r>
  <r>
    <s v="ORD-02782"/>
    <s v="2025-09-02"/>
    <x v="2"/>
    <x v="1"/>
    <s v="CUST-0087"/>
    <s v="Nikita Mehta"/>
    <x v="2"/>
    <s v="Rajasthan"/>
    <s v="Jaipur"/>
    <x v="0"/>
    <s v="Storage"/>
    <s v="Wardrobe"/>
    <n v="8"/>
    <n v="134836.51"/>
    <n v="0.2"/>
    <n v="6446.55"/>
  </r>
  <r>
    <s v="ORD-02783"/>
    <s v="2025-12-27"/>
    <x v="26"/>
    <x v="1"/>
    <s v="CUST-0327"/>
    <s v="Amit Singh"/>
    <x v="0"/>
    <s v="Kerala"/>
    <s v="Kozhikode"/>
    <x v="0"/>
    <s v="Chair"/>
    <s v="Study Chair"/>
    <n v="8"/>
    <n v="26708.74"/>
    <n v="0"/>
    <n v="4891.16"/>
  </r>
  <r>
    <s v="ORD-02784"/>
    <s v="2024-11-30"/>
    <x v="1"/>
    <x v="0"/>
    <s v="CUST-0593"/>
    <s v="Neha Verma"/>
    <x v="2"/>
    <s v="Maharashtra"/>
    <s v="Nagpur"/>
    <x v="1"/>
    <s v="Decor"/>
    <s v="Wall Clock"/>
    <n v="5"/>
    <n v="7528.91"/>
    <n v="0"/>
    <n v="2046.64"/>
  </r>
  <r>
    <s v="ORD-02785"/>
    <s v="2025-04-04"/>
    <x v="30"/>
    <x v="1"/>
    <s v="CUST-0786"/>
    <s v="Vivaan Jain"/>
    <x v="1"/>
    <s v="West Bengal"/>
    <s v="Kolkata"/>
    <x v="3"/>
    <s v="Laptop"/>
    <s v="Laptop Air"/>
    <n v="6"/>
    <n v="260730.1"/>
    <n v="0.15"/>
    <n v="26679.23"/>
  </r>
  <r>
    <s v="ORD-02786"/>
    <s v="2024-10-28"/>
    <x v="28"/>
    <x v="0"/>
    <s v="CUST-0188"/>
    <s v="Pooja Mehta"/>
    <x v="0"/>
    <s v="Kerala"/>
    <s v="Kozhikode"/>
    <x v="0"/>
    <s v="Chair"/>
    <s v="Study Chair"/>
    <n v="5"/>
    <n v="12869.94"/>
    <n v="0.25"/>
    <n v="1199.1600000000001"/>
  </r>
  <r>
    <s v="ORD-02787"/>
    <s v="2025-07-06"/>
    <x v="8"/>
    <x v="1"/>
    <s v="CUST-0056"/>
    <s v="Kabir Mehta"/>
    <x v="3"/>
    <s v="Punjab"/>
    <s v="Amritsar"/>
    <x v="3"/>
    <s v="Laptop"/>
    <s v="Laptop Pro"/>
    <n v="6"/>
    <n v="290173.94"/>
    <n v="0.25"/>
    <n v="19360.14"/>
  </r>
  <r>
    <s v="ORD-02788"/>
    <s v="2025-08-16"/>
    <x v="22"/>
    <x v="1"/>
    <s v="CUST-0665"/>
    <s v="Pooja Jain"/>
    <x v="3"/>
    <s v="Punjab"/>
    <s v="Ludhiana"/>
    <x v="1"/>
    <s v="Decor"/>
    <s v="Photo Frame"/>
    <n v="5"/>
    <n v="3822.07"/>
    <n v="0"/>
    <n v="1300.01"/>
  </r>
  <r>
    <s v="ORD-02789"/>
    <s v="2024-12-14"/>
    <x v="6"/>
    <x v="0"/>
    <s v="CUST-0694"/>
    <s v="Ishita Sharma"/>
    <x v="1"/>
    <s v="Jharkhand"/>
    <s v="Dhanbad"/>
    <x v="2"/>
    <s v="Women"/>
    <s v="Women's Top"/>
    <n v="1"/>
    <n v="1384.94"/>
    <n v="0.1"/>
    <n v="343.72"/>
  </r>
  <r>
    <s v="ORD-02790"/>
    <s v="2025-04-26"/>
    <x v="30"/>
    <x v="1"/>
    <s v="CUST-0467"/>
    <s v="Ishita Sharma"/>
    <x v="2"/>
    <s v="Goa"/>
    <s v="Mapusa"/>
    <x v="0"/>
    <s v="Storage"/>
    <s v="Cabinet"/>
    <n v="3"/>
    <n v="23774.49"/>
    <n v="0.25"/>
    <n v="1121.29"/>
  </r>
  <r>
    <s v="ORD-02791"/>
    <s v="2023-10-14"/>
    <x v="24"/>
    <x v="2"/>
    <s v="CUST-0376"/>
    <s v="Kavya Kumar"/>
    <x v="3"/>
    <s v="Punjab"/>
    <s v="Ludhiana"/>
    <x v="2"/>
    <s v="Women"/>
    <s v="Women's Dress"/>
    <n v="2"/>
    <n v="4062.99"/>
    <n v="0.25"/>
    <n v="1000.19"/>
  </r>
  <r>
    <s v="ORD-02792"/>
    <s v="2025-10-04"/>
    <x v="31"/>
    <x v="1"/>
    <s v="CUST-0280"/>
    <s v="Nikita Kumar"/>
    <x v="3"/>
    <s v="Punjab"/>
    <s v="Ludhiana"/>
    <x v="3"/>
    <s v="Accessories"/>
    <s v="Bluetooth Speaker"/>
    <n v="7"/>
    <n v="22013.56"/>
    <n v="0.1"/>
    <n v="3228.07"/>
  </r>
  <r>
    <s v="ORD-02793"/>
    <s v="2023-11-02"/>
    <x v="32"/>
    <x v="2"/>
    <s v="CUST-0017"/>
    <s v="Kabir Kumar"/>
    <x v="2"/>
    <s v="Gujarat"/>
    <s v="Surat"/>
    <x v="2"/>
    <s v="Women"/>
    <s v="Women's Dress"/>
    <n v="5"/>
    <n v="11957.85"/>
    <n v="0.15"/>
    <n v="3027.45"/>
  </r>
  <r>
    <s v="ORD-02794"/>
    <s v="2023-08-29"/>
    <x v="27"/>
    <x v="2"/>
    <s v="CUST-0230"/>
    <s v="Shreya Mehta"/>
    <x v="2"/>
    <s v="Goa"/>
    <s v="Panaji"/>
    <x v="0"/>
    <s v="Chair"/>
    <s v="Office Chair"/>
    <n v="6"/>
    <n v="36070.720000000001"/>
    <n v="0.1"/>
    <n v="5482.18"/>
  </r>
  <r>
    <s v="ORD-02795"/>
    <s v="2023-03-01"/>
    <x v="11"/>
    <x v="2"/>
    <s v="CUST-0674"/>
    <s v="Aditya Verma"/>
    <x v="2"/>
    <s v="Gujarat"/>
    <s v="Ahmedabad"/>
    <x v="2"/>
    <s v="Women"/>
    <s v="Women's Jacket"/>
    <n v="7"/>
    <n v="26329.040000000001"/>
    <n v="0.25"/>
    <n v="3065.56"/>
  </r>
  <r>
    <s v="ORD-02796"/>
    <s v="2024-06-09"/>
    <x v="10"/>
    <x v="0"/>
    <s v="CUST-0513"/>
    <s v="Nikita Das"/>
    <x v="3"/>
    <s v="Haryana"/>
    <s v="Panipat"/>
    <x v="3"/>
    <s v="Laptop"/>
    <s v="Laptop Pro"/>
    <n v="2"/>
    <n v="97149.37"/>
    <n v="0.25"/>
    <n v="5754.56"/>
  </r>
  <r>
    <s v="ORD-02797"/>
    <s v="2023-10-20"/>
    <x v="24"/>
    <x v="2"/>
    <s v="CUST-0697"/>
    <s v="Priya Gupta"/>
    <x v="1"/>
    <s v="Odisha"/>
    <s v="Rourkela"/>
    <x v="0"/>
    <s v="Table"/>
    <s v="Office Desk"/>
    <n v="1"/>
    <n v="14755.98"/>
    <n v="0.05"/>
    <n v="3125.56"/>
  </r>
  <r>
    <s v="ORD-02798"/>
    <s v="2024-01-28"/>
    <x v="17"/>
    <x v="0"/>
    <s v="CUST-0389"/>
    <s v="Nikita Gupta"/>
    <x v="3"/>
    <s v="Delhi"/>
    <s v="Rohini"/>
    <x v="1"/>
    <s v="Cookware"/>
    <s v="Cookware Set"/>
    <n v="3"/>
    <n v="17250.73"/>
    <n v="0"/>
    <n v="4021.99"/>
  </r>
  <r>
    <s v="ORD-02799"/>
    <s v="2025-01-31"/>
    <x v="29"/>
    <x v="1"/>
    <s v="CUST-0778"/>
    <s v="Aditi Yadav"/>
    <x v="3"/>
    <s v="Delhi"/>
    <s v="New Delhi"/>
    <x v="1"/>
    <s v="Cookware"/>
    <s v="Pressure Cooker"/>
    <n v="2"/>
    <n v="5236.68"/>
    <n v="0.25"/>
    <n v="626.35"/>
  </r>
  <r>
    <s v="ORD-02800"/>
    <s v="2025-07-31"/>
    <x v="8"/>
    <x v="1"/>
    <s v="CUST-0706"/>
    <s v="Sneha Singh"/>
    <x v="1"/>
    <s v="Jharkhand"/>
    <s v="Dhanbad"/>
    <x v="0"/>
    <s v="Table"/>
    <s v="Office Desk"/>
    <n v="8"/>
    <n v="108623.01"/>
    <n v="0.05"/>
    <n v="21528.71"/>
  </r>
  <r>
    <s v="ORD-02801"/>
    <s v="2024-11-08"/>
    <x v="1"/>
    <x v="0"/>
    <s v="CUST-0653"/>
    <s v="Aditya Verma"/>
    <x v="0"/>
    <s v="Kerala"/>
    <s v="Kochi"/>
    <x v="2"/>
    <s v="Men"/>
    <s v="Men's Jacket"/>
    <n v="3"/>
    <n v="12991.69"/>
    <n v="0"/>
    <n v="3461.49"/>
  </r>
  <r>
    <s v="ORD-02802"/>
    <s v="2023-05-17"/>
    <x v="20"/>
    <x v="2"/>
    <s v="CUST-0209"/>
    <s v="Amit Kumar"/>
    <x v="3"/>
    <s v="Delhi"/>
    <s v="Rohini"/>
    <x v="0"/>
    <s v="Chair"/>
    <s v="Study Chair"/>
    <n v="1"/>
    <n v="3024.78"/>
    <n v="0.1"/>
    <n v="391.03"/>
  </r>
  <r>
    <s v="ORD-02803"/>
    <s v="2023-04-19"/>
    <x v="12"/>
    <x v="2"/>
    <s v="CUST-0449"/>
    <s v="Vivaan Das"/>
    <x v="3"/>
    <s v="Punjab"/>
    <s v="Ludhiana"/>
    <x v="0"/>
    <s v="Chair"/>
    <s v="Executive Chair"/>
    <n v="5"/>
    <n v="55084.52"/>
    <n v="0.05"/>
    <n v="11073"/>
  </r>
  <r>
    <s v="ORD-02804"/>
    <s v="2024-05-15"/>
    <x v="0"/>
    <x v="0"/>
    <s v="CUST-0702"/>
    <s v="Kabir Sharma"/>
    <x v="1"/>
    <s v="Jharkhand"/>
    <s v="Dhanbad"/>
    <x v="2"/>
    <s v="Footwear"/>
    <s v="Running Shoes"/>
    <n v="6"/>
    <n v="15630.96"/>
    <n v="0.25"/>
    <n v="2687.83"/>
  </r>
  <r>
    <s v="ORD-02805"/>
    <s v="2024-10-02"/>
    <x v="28"/>
    <x v="0"/>
    <s v="CUST-0450"/>
    <s v="Sneha Yadav"/>
    <x v="1"/>
    <s v="Bihar"/>
    <s v="Bhagalpur"/>
    <x v="0"/>
    <s v="Table"/>
    <s v="Coffee Table"/>
    <n v="2"/>
    <n v="9970.7199999999993"/>
    <n v="0.15"/>
    <n v="795.71"/>
  </r>
  <r>
    <s v="ORD-02806"/>
    <s v="2024-10-10"/>
    <x v="28"/>
    <x v="0"/>
    <s v="CUST-0673"/>
    <s v="Aditya Verma"/>
    <x v="0"/>
    <s v="Kerala"/>
    <s v="Kozhikode"/>
    <x v="0"/>
    <s v="Storage"/>
    <s v="Cabinet"/>
    <n v="6"/>
    <n v="66223.460000000006"/>
    <n v="0"/>
    <n v="13541.48"/>
  </r>
  <r>
    <s v="ORD-02807"/>
    <s v="2024-09-28"/>
    <x v="13"/>
    <x v="0"/>
    <s v="CUST-0212"/>
    <s v="Amit Sharma"/>
    <x v="3"/>
    <s v="Haryana"/>
    <s v="Gurgaon"/>
    <x v="0"/>
    <s v="Chair"/>
    <s v="Study Chair"/>
    <n v="6"/>
    <n v="17368.03"/>
    <n v="0.15"/>
    <n v="1924.89"/>
  </r>
  <r>
    <s v="ORD-02808"/>
    <s v="2024-11-13"/>
    <x v="1"/>
    <x v="0"/>
    <s v="CUST-0703"/>
    <s v="Aditya Mehta"/>
    <x v="0"/>
    <s v="Karnataka"/>
    <s v="Mysuru"/>
    <x v="3"/>
    <s v="Laptop"/>
    <s v="Laptop Air"/>
    <n v="1"/>
    <n v="38988.589999999997"/>
    <n v="0.25"/>
    <n v="748.96"/>
  </r>
  <r>
    <s v="ORD-02809"/>
    <s v="2025-07-12"/>
    <x v="8"/>
    <x v="1"/>
    <s v="CUST-0260"/>
    <s v="Riya Das"/>
    <x v="0"/>
    <s v="Telangana"/>
    <s v="Warangal"/>
    <x v="2"/>
    <s v="Men"/>
    <s v="Men's Jeans"/>
    <n v="3"/>
    <n v="6397.75"/>
    <n v="0.05"/>
    <n v="1902.41"/>
  </r>
  <r>
    <s v="ORD-02810"/>
    <s v="2024-08-07"/>
    <x v="15"/>
    <x v="0"/>
    <s v="CUST-0582"/>
    <s v="Nikita Gupta"/>
    <x v="1"/>
    <s v="Odisha"/>
    <s v="Cuttack"/>
    <x v="0"/>
    <s v="Chair"/>
    <s v="Study Chair"/>
    <n v="7"/>
    <n v="23988.92"/>
    <n v="0.05"/>
    <n v="3602.21"/>
  </r>
  <r>
    <s v="ORD-02811"/>
    <s v="2025-12-25"/>
    <x v="26"/>
    <x v="1"/>
    <s v="CUST-0608"/>
    <s v="Simran Singh"/>
    <x v="0"/>
    <s v="Kerala"/>
    <s v="Thiruvananthapuram"/>
    <x v="1"/>
    <s v="Appliances"/>
    <s v="Electric Kettle"/>
    <n v="8"/>
    <n v="14098.92"/>
    <n v="0.05"/>
    <n v="2415.7800000000002"/>
  </r>
  <r>
    <s v="ORD-02812"/>
    <s v="2024-04-11"/>
    <x v="16"/>
    <x v="0"/>
    <s v="CUST-0480"/>
    <s v="Ananya Jain"/>
    <x v="1"/>
    <s v="Bihar"/>
    <s v="Bhagalpur"/>
    <x v="1"/>
    <s v="Appliances"/>
    <s v="Electric Kettle"/>
    <n v="2"/>
    <n v="3463.66"/>
    <n v="0"/>
    <n v="658.67"/>
  </r>
  <r>
    <s v="ORD-02813"/>
    <s v="2023-11-18"/>
    <x v="32"/>
    <x v="2"/>
    <s v="CUST-0630"/>
    <s v="Aarav Gupta"/>
    <x v="1"/>
    <s v="Bihar"/>
    <s v="Gaya"/>
    <x v="0"/>
    <s v="Storage"/>
    <s v="Wardrobe"/>
    <n v="1"/>
    <n v="22562.47"/>
    <n v="0"/>
    <n v="3851.04"/>
  </r>
  <r>
    <s v="ORD-02814"/>
    <s v="2024-03-31"/>
    <x v="19"/>
    <x v="0"/>
    <s v="CUST-0107"/>
    <s v="Ishita Singh"/>
    <x v="0"/>
    <s v="Telangana"/>
    <s v="Warangal"/>
    <x v="3"/>
    <s v="Laptop"/>
    <s v="Gaming Laptop"/>
    <n v="3"/>
    <n v="239877.97"/>
    <n v="0.1"/>
    <n v="23631.14"/>
  </r>
  <r>
    <s v="ORD-02815"/>
    <s v="2025-09-03"/>
    <x v="2"/>
    <x v="1"/>
    <s v="CUST-0710"/>
    <s v="Vivaan Singh"/>
    <x v="1"/>
    <s v="Jharkhand"/>
    <s v="Jamshedpur"/>
    <x v="1"/>
    <s v="Appliances"/>
    <s v="Mixer Grinder"/>
    <n v="3"/>
    <n v="12259.06"/>
    <n v="0.05"/>
    <n v="1943.44"/>
  </r>
  <r>
    <s v="ORD-02816"/>
    <s v="2024-08-31"/>
    <x v="15"/>
    <x v="0"/>
    <s v="CUST-0512"/>
    <s v="Vivaan Patel"/>
    <x v="0"/>
    <s v="Telangana"/>
    <s v="Warangal"/>
    <x v="0"/>
    <s v="Table"/>
    <s v="Coffee Table"/>
    <n v="6"/>
    <n v="36668.44"/>
    <n v="0"/>
    <n v="5723.48"/>
  </r>
  <r>
    <s v="ORD-02817"/>
    <s v="2024-06-25"/>
    <x v="10"/>
    <x v="0"/>
    <s v="CUST-0119"/>
    <s v="Rahul Mehta"/>
    <x v="2"/>
    <s v="Rajasthan"/>
    <s v="Udaipur"/>
    <x v="2"/>
    <s v="Footwear"/>
    <s v="Sandals"/>
    <n v="6"/>
    <n v="7774.6"/>
    <n v="0.2"/>
    <n v="834.71"/>
  </r>
  <r>
    <s v="ORD-02818"/>
    <s v="2023-12-21"/>
    <x v="18"/>
    <x v="2"/>
    <s v="CUST-0747"/>
    <s v="Arjun Kumar"/>
    <x v="2"/>
    <s v="Gujarat"/>
    <s v="Vadodara"/>
    <x v="3"/>
    <s v="Laptop"/>
    <s v="Gaming Laptop"/>
    <n v="5"/>
    <n v="347747.93"/>
    <n v="0.2"/>
    <n v="8817.1299999999992"/>
  </r>
  <r>
    <s v="ORD-02819"/>
    <s v="2023-08-07"/>
    <x v="27"/>
    <x v="2"/>
    <s v="CUST-0133"/>
    <s v="Kavya Gupta"/>
    <x v="0"/>
    <s v="Tamil Nadu"/>
    <s v="Chennai"/>
    <x v="2"/>
    <s v="Men"/>
    <s v="Men's T-Shirt"/>
    <n v="4"/>
    <n v="4269.72"/>
    <n v="0.15"/>
    <n v="1274.18"/>
  </r>
  <r>
    <s v="ORD-02820"/>
    <s v="2025-09-01"/>
    <x v="2"/>
    <x v="1"/>
    <s v="CUST-0399"/>
    <s v="Ananya Singh"/>
    <x v="2"/>
    <s v="Maharashtra"/>
    <s v="Pune"/>
    <x v="1"/>
    <s v="Cookware"/>
    <s v="Pressure Cooker"/>
    <n v="1"/>
    <n v="2668.66"/>
    <n v="0.25"/>
    <n v="75.62"/>
  </r>
  <r>
    <s v="ORD-02821"/>
    <s v="2024-11-19"/>
    <x v="1"/>
    <x v="0"/>
    <s v="CUST-0007"/>
    <s v="Aarav Verma"/>
    <x v="1"/>
    <s v="West Bengal"/>
    <s v="Kolkata"/>
    <x v="0"/>
    <s v="Storage"/>
    <s v="Wardrobe"/>
    <n v="4"/>
    <n v="71654.320000000007"/>
    <n v="0.15"/>
    <n v="7451.1"/>
  </r>
  <r>
    <s v="ORD-02822"/>
    <s v="2023-10-06"/>
    <x v="24"/>
    <x v="2"/>
    <s v="CUST-0736"/>
    <s v="Vivaan Das"/>
    <x v="0"/>
    <s v="Tamil Nadu"/>
    <s v="Chennai"/>
    <x v="1"/>
    <s v="Decor"/>
    <s v="Table Lamp"/>
    <n v="6"/>
    <n v="12567.05"/>
    <n v="0.15"/>
    <n v="2524.6"/>
  </r>
  <r>
    <s v="ORD-02823"/>
    <s v="2023-10-04"/>
    <x v="24"/>
    <x v="2"/>
    <s v="CUST-0771"/>
    <s v="Simran Sharma"/>
    <x v="2"/>
    <s v="Goa"/>
    <s v="Margao"/>
    <x v="1"/>
    <s v="Cookware"/>
    <s v="Cookware Set"/>
    <n v="4"/>
    <n v="19808.8"/>
    <n v="0.15"/>
    <n v="3000.26"/>
  </r>
  <r>
    <s v="ORD-02824"/>
    <s v="2024-04-14"/>
    <x v="16"/>
    <x v="0"/>
    <s v="CUST-0353"/>
    <s v="Ishita Jain"/>
    <x v="2"/>
    <s v="Gujarat"/>
    <s v="Vadodara"/>
    <x v="0"/>
    <s v="Storage"/>
    <s v="Wardrobe"/>
    <n v="4"/>
    <n v="74188.36"/>
    <n v="0.15"/>
    <n v="5405.73"/>
  </r>
  <r>
    <s v="ORD-02825"/>
    <s v="2023-09-03"/>
    <x v="35"/>
    <x v="2"/>
    <s v="CUST-0642"/>
    <s v="Nikita Jain"/>
    <x v="3"/>
    <s v="Delhi"/>
    <s v="New Delhi"/>
    <x v="1"/>
    <s v="Appliances"/>
    <s v="Air Fryer"/>
    <n v="8"/>
    <n v="46392.639999999999"/>
    <n v="0.25"/>
    <n v="3591.2"/>
  </r>
  <r>
    <s v="ORD-02826"/>
    <s v="2024-05-29"/>
    <x v="0"/>
    <x v="0"/>
    <s v="CUST-0186"/>
    <s v="Priya Singh"/>
    <x v="2"/>
    <s v="Goa"/>
    <s v="Margao"/>
    <x v="0"/>
    <s v="Table"/>
    <s v="Study Table"/>
    <n v="6"/>
    <n v="42649.120000000003"/>
    <n v="0.05"/>
    <n v="6767.07"/>
  </r>
  <r>
    <s v="ORD-02827"/>
    <s v="2023-01-09"/>
    <x v="34"/>
    <x v="2"/>
    <s v="CUST-0461"/>
    <s v="Nikita Patel"/>
    <x v="0"/>
    <s v="Karnataka"/>
    <s v="Mangaluru"/>
    <x v="1"/>
    <s v="Appliances"/>
    <s v="Mixer Grinder"/>
    <n v="6"/>
    <n v="26936.04"/>
    <n v="0"/>
    <n v="4589.5200000000004"/>
  </r>
  <r>
    <s v="ORD-02828"/>
    <s v="2024-04-11"/>
    <x v="16"/>
    <x v="0"/>
    <s v="CUST-0786"/>
    <s v="Vivaan Jain"/>
    <x v="3"/>
    <s v="Haryana"/>
    <s v="Panipat"/>
    <x v="1"/>
    <s v="Appliances"/>
    <s v="Air Fryer"/>
    <n v="2"/>
    <n v="12558.52"/>
    <n v="0.2"/>
    <n v="1121.8499999999999"/>
  </r>
  <r>
    <s v="ORD-02829"/>
    <s v="2023-11-24"/>
    <x v="32"/>
    <x v="2"/>
    <s v="CUST-0155"/>
    <s v="Sneha Gupta"/>
    <x v="2"/>
    <s v="Rajasthan"/>
    <s v="Jodhpur"/>
    <x v="3"/>
    <s v="Accessories"/>
    <s v="Wireless Earbuds"/>
    <n v="7"/>
    <n v="15196.57"/>
    <n v="0.15"/>
    <n v="2528.4299999999998"/>
  </r>
  <r>
    <s v="ORD-02830"/>
    <s v="2023-12-20"/>
    <x v="18"/>
    <x v="2"/>
    <s v="CUST-0332"/>
    <s v="Aditi Yadav"/>
    <x v="3"/>
    <s v="Uttar Pradesh"/>
    <s v="Noida"/>
    <x v="0"/>
    <s v="Chair"/>
    <s v="Executive Chair"/>
    <n v="5"/>
    <n v="55175.93"/>
    <n v="0.05"/>
    <n v="11100.09"/>
  </r>
  <r>
    <s v="ORD-02831"/>
    <s v="2025-04-26"/>
    <x v="30"/>
    <x v="1"/>
    <s v="CUST-0031"/>
    <s v="Amit Verma"/>
    <x v="3"/>
    <s v="Haryana"/>
    <s v="Gurgaon"/>
    <x v="0"/>
    <s v="Chair"/>
    <s v="Study Chair"/>
    <n v="8"/>
    <n v="25575.87"/>
    <n v="0.05"/>
    <n v="4336.82"/>
  </r>
  <r>
    <s v="ORD-02832"/>
    <s v="2024-02-09"/>
    <x v="23"/>
    <x v="0"/>
    <s v="CUST-0752"/>
    <s v="Amit Patel"/>
    <x v="0"/>
    <s v="Tamil Nadu"/>
    <s v="Chennai"/>
    <x v="3"/>
    <s v="Laptop"/>
    <s v="Laptop Pro"/>
    <n v="5"/>
    <n v="323857.84999999998"/>
    <n v="0"/>
    <n v="63596.22"/>
  </r>
  <r>
    <s v="ORD-02833"/>
    <s v="2024-07-26"/>
    <x v="4"/>
    <x v="0"/>
    <s v="CUST-0333"/>
    <s v="Arjun Singh"/>
    <x v="3"/>
    <s v="Haryana"/>
    <s v="Gurgaon"/>
    <x v="3"/>
    <s v="Laptop"/>
    <s v="Gaming Laptop"/>
    <n v="7"/>
    <n v="543512.47"/>
    <n v="0.1"/>
    <n v="48438.39"/>
  </r>
  <r>
    <s v="ORD-02834"/>
    <s v="2024-11-28"/>
    <x v="1"/>
    <x v="0"/>
    <s v="CUST-0181"/>
    <s v="Nikita Gupta"/>
    <x v="1"/>
    <s v="West Bengal"/>
    <s v="Durgapur"/>
    <x v="2"/>
    <s v="Footwear"/>
    <s v="Running Shoes"/>
    <n v="5"/>
    <n v="15865.39"/>
    <n v="0.05"/>
    <n v="3863.72"/>
  </r>
  <r>
    <s v="ORD-02835"/>
    <s v="2024-05-23"/>
    <x v="0"/>
    <x v="0"/>
    <s v="CUST-0554"/>
    <s v="Simran Gupta"/>
    <x v="2"/>
    <s v="Goa"/>
    <s v="Mapusa"/>
    <x v="2"/>
    <s v="Footwear"/>
    <s v="Casual Shoes"/>
    <n v="3"/>
    <n v="7316.55"/>
    <n v="0.1"/>
    <n v="1400.86"/>
  </r>
  <r>
    <s v="ORD-02836"/>
    <s v="2023-09-13"/>
    <x v="35"/>
    <x v="2"/>
    <s v="CUST-0706"/>
    <s v="Sneha Singh"/>
    <x v="1"/>
    <s v="Jharkhand"/>
    <s v="Jamshedpur"/>
    <x v="2"/>
    <s v="Men"/>
    <s v="Men's Jacket"/>
    <n v="5"/>
    <n v="17148.59"/>
    <n v="0.25"/>
    <n v="2242.38"/>
  </r>
  <r>
    <s v="ORD-02837"/>
    <s v="2024-06-14"/>
    <x v="10"/>
    <x v="0"/>
    <s v="CUST-0294"/>
    <s v="Kavya Yadav"/>
    <x v="2"/>
    <s v="Gujarat"/>
    <s v="Ahmedabad"/>
    <x v="1"/>
    <s v="Cookware"/>
    <s v="Non-Stick Pan"/>
    <n v="4"/>
    <n v="8447.59"/>
    <n v="0.05"/>
    <n v="1744.32"/>
  </r>
  <r>
    <s v="ORD-02838"/>
    <s v="2023-08-07"/>
    <x v="27"/>
    <x v="2"/>
    <s v="CUST-0369"/>
    <s v="Rahul Verma"/>
    <x v="2"/>
    <s v="Goa"/>
    <s v="Margao"/>
    <x v="2"/>
    <s v="Men"/>
    <s v="Men's Jeans"/>
    <n v="7"/>
    <n v="13104.06"/>
    <n v="0.15"/>
    <n v="3311.84"/>
  </r>
  <r>
    <s v="ORD-02839"/>
    <s v="2025-12-27"/>
    <x v="26"/>
    <x v="1"/>
    <s v="CUST-0440"/>
    <s v="Vivaan Singh"/>
    <x v="1"/>
    <s v="Odisha"/>
    <s v="Cuttack"/>
    <x v="3"/>
    <s v="Mobile"/>
    <s v="Smartphone A"/>
    <n v="7"/>
    <n v="103935.35"/>
    <n v="0.2"/>
    <n v="5884.14"/>
  </r>
  <r>
    <s v="ORD-02840"/>
    <s v="2024-08-16"/>
    <x v="15"/>
    <x v="0"/>
    <s v="CUST-0054"/>
    <s v="Simran Das"/>
    <x v="3"/>
    <s v="Uttar Pradesh"/>
    <s v="Kanpur"/>
    <x v="0"/>
    <s v="Storage"/>
    <s v="Cabinet"/>
    <n v="8"/>
    <n v="75631.399999999994"/>
    <n v="0.15"/>
    <n v="10752.73"/>
  </r>
  <r>
    <s v="ORD-02841"/>
    <s v="2023-05-29"/>
    <x v="20"/>
    <x v="2"/>
    <s v="CUST-0265"/>
    <s v="Arjun Das"/>
    <x v="0"/>
    <s v="Telangana"/>
    <s v="Nizamabad"/>
    <x v="0"/>
    <s v="Chair"/>
    <s v="Study Chair"/>
    <n v="5"/>
    <n v="16917.25"/>
    <n v="0.05"/>
    <n v="2893.7"/>
  </r>
  <r>
    <s v="ORD-02842"/>
    <s v="2024-05-20"/>
    <x v="0"/>
    <x v="0"/>
    <s v="CUST-0522"/>
    <s v="Kabir Verma"/>
    <x v="2"/>
    <s v="Maharashtra"/>
    <s v="Pune"/>
    <x v="1"/>
    <s v="Appliances"/>
    <s v="Air Fryer"/>
    <n v="1"/>
    <n v="7292.35"/>
    <n v="0.1"/>
    <n v="897.08"/>
  </r>
  <r>
    <s v="ORD-02843"/>
    <s v="2025-07-04"/>
    <x v="8"/>
    <x v="1"/>
    <s v="CUST-0226"/>
    <s v="Arjun Das"/>
    <x v="1"/>
    <s v="Odisha"/>
    <s v="Rourkela"/>
    <x v="0"/>
    <s v="Table"/>
    <s v="Coffee Table"/>
    <n v="3"/>
    <n v="12892.74"/>
    <n v="0.25"/>
    <n v="141.85"/>
  </r>
  <r>
    <s v="ORD-02844"/>
    <s v="2023-11-22"/>
    <x v="32"/>
    <x v="2"/>
    <s v="CUST-0159"/>
    <s v="Ananya Jain"/>
    <x v="2"/>
    <s v="Gujarat"/>
    <s v="Surat"/>
    <x v="1"/>
    <s v="Appliances"/>
    <s v="Mixer Grinder"/>
    <n v="6"/>
    <n v="25250.19"/>
    <n v="0.1"/>
    <n v="3198.6"/>
  </r>
  <r>
    <s v="ORD-02845"/>
    <s v="2024-05-25"/>
    <x v="0"/>
    <x v="0"/>
    <s v="CUST-0313"/>
    <s v="Rohan Sharma"/>
    <x v="3"/>
    <s v="Delhi"/>
    <s v="Rohini"/>
    <x v="2"/>
    <s v="Women"/>
    <s v="Women's Jacket"/>
    <n v="6"/>
    <n v="22695.7"/>
    <n v="0.25"/>
    <n v="3597.9"/>
  </r>
  <r>
    <s v="ORD-02846"/>
    <s v="2024-01-07"/>
    <x v="17"/>
    <x v="0"/>
    <s v="CUST-0418"/>
    <s v="Riya Gupta"/>
    <x v="1"/>
    <s v="Odisha"/>
    <s v="Cuttack"/>
    <x v="3"/>
    <s v="Mobile"/>
    <s v="Budget Phone"/>
    <n v="1"/>
    <n v="8850.2800000000007"/>
    <n v="0.25"/>
    <n v="74.81"/>
  </r>
  <r>
    <s v="ORD-02847"/>
    <s v="2023-04-05"/>
    <x v="12"/>
    <x v="2"/>
    <s v="CUST-0445"/>
    <s v="Kavya Gupta"/>
    <x v="0"/>
    <s v="Karnataka"/>
    <s v="Bengaluru"/>
    <x v="2"/>
    <s v="Men"/>
    <s v="Men's T-Shirt"/>
    <n v="7"/>
    <n v="8103.08"/>
    <n v="0.05"/>
    <n v="2722.99"/>
  </r>
  <r>
    <s v="ORD-02848"/>
    <s v="2024-06-30"/>
    <x v="10"/>
    <x v="0"/>
    <s v="CUST-0285"/>
    <s v="Ishita Verma"/>
    <x v="2"/>
    <s v="Goa"/>
    <s v="Panaji"/>
    <x v="1"/>
    <s v="Appliances"/>
    <s v="Air Fryer"/>
    <n v="1"/>
    <n v="7998.98"/>
    <n v="0"/>
    <n v="1177.27"/>
  </r>
  <r>
    <s v="ORD-02849"/>
    <s v="2024-05-05"/>
    <x v="0"/>
    <x v="0"/>
    <s v="CUST-0291"/>
    <s v="Ishita Jain"/>
    <x v="0"/>
    <s v="Kerala"/>
    <s v="Kochi"/>
    <x v="3"/>
    <s v="Laptop"/>
    <s v="Gaming Laptop"/>
    <n v="2"/>
    <n v="141000.51"/>
    <n v="0.2"/>
    <n v="5552.43"/>
  </r>
  <r>
    <s v="ORD-02850"/>
    <s v="2024-02-08"/>
    <x v="23"/>
    <x v="0"/>
    <s v="CUST-0490"/>
    <s v="Ananya Mehta"/>
    <x v="2"/>
    <s v="Goa"/>
    <s v="Panaji"/>
    <x v="1"/>
    <s v="Appliances"/>
    <s v="Electric Kettle"/>
    <n v="8"/>
    <n v="12553.65"/>
    <n v="0.1"/>
    <n v="2095.6999999999998"/>
  </r>
  <r>
    <s v="ORD-02851"/>
    <s v="2025-09-30"/>
    <x v="2"/>
    <x v="1"/>
    <s v="CUST-0742"/>
    <s v="Arjun Das"/>
    <x v="1"/>
    <s v="West Bengal"/>
    <s v="Durgapur"/>
    <x v="2"/>
    <s v="Women"/>
    <s v="Women's Top"/>
    <n v="7"/>
    <n v="9092.73"/>
    <n v="0.1"/>
    <n v="2573.58"/>
  </r>
  <r>
    <s v="ORD-02852"/>
    <s v="2025-10-19"/>
    <x v="31"/>
    <x v="1"/>
    <s v="CUST-0619"/>
    <s v="Rahul Verma"/>
    <x v="1"/>
    <s v="West Bengal"/>
    <s v="Siliguri"/>
    <x v="0"/>
    <s v="Table"/>
    <s v="Coffee Table"/>
    <n v="6"/>
    <n v="36459.96"/>
    <n v="0"/>
    <n v="6478.09"/>
  </r>
  <r>
    <s v="ORD-02853"/>
    <s v="2025-10-27"/>
    <x v="31"/>
    <x v="1"/>
    <s v="CUST-0591"/>
    <s v="Neha Gupta"/>
    <x v="2"/>
    <s v="Gujarat"/>
    <s v="Surat"/>
    <x v="0"/>
    <s v="Storage"/>
    <s v="Wardrobe"/>
    <n v="3"/>
    <n v="66877.75"/>
    <n v="0"/>
    <n v="11157.9"/>
  </r>
  <r>
    <s v="ORD-02854"/>
    <s v="2025-12-09"/>
    <x v="26"/>
    <x v="1"/>
    <s v="CUST-0297"/>
    <s v="Aarav Patel"/>
    <x v="0"/>
    <s v="Karnataka"/>
    <s v="Mysuru"/>
    <x v="3"/>
    <s v="Mobile"/>
    <s v="Smartphone B"/>
    <n v="2"/>
    <n v="51805.83"/>
    <n v="0"/>
    <n v="8613.93"/>
  </r>
  <r>
    <s v="ORD-02855"/>
    <s v="2024-07-13"/>
    <x v="4"/>
    <x v="0"/>
    <s v="CUST-0476"/>
    <s v="Aditi Jain"/>
    <x v="1"/>
    <s v="Bihar"/>
    <s v="Gaya"/>
    <x v="1"/>
    <s v="Cookware"/>
    <s v="Cookware Set"/>
    <n v="6"/>
    <n v="27884.6"/>
    <n v="0.25"/>
    <n v="4405.0200000000004"/>
  </r>
  <r>
    <s v="ORD-02856"/>
    <s v="2025-02-16"/>
    <x v="14"/>
    <x v="1"/>
    <s v="CUST-0757"/>
    <s v="Neha Singh"/>
    <x v="2"/>
    <s v="Maharashtra"/>
    <s v="Pune"/>
    <x v="2"/>
    <s v="Women"/>
    <s v="Women's Jacket"/>
    <n v="4"/>
    <n v="16293.68"/>
    <n v="0.15"/>
    <n v="3828.81"/>
  </r>
  <r>
    <s v="ORD-02857"/>
    <s v="2024-09-27"/>
    <x v="13"/>
    <x v="0"/>
    <s v="CUST-0737"/>
    <s v="Aarav Jain"/>
    <x v="1"/>
    <s v="Odisha"/>
    <s v="Rourkela"/>
    <x v="1"/>
    <s v="Cookware"/>
    <s v="Pressure Cooker"/>
    <n v="8"/>
    <n v="21660.639999999999"/>
    <n v="0.25"/>
    <n v="789.49"/>
  </r>
  <r>
    <s v="ORD-02858"/>
    <s v="2025-06-05"/>
    <x v="3"/>
    <x v="1"/>
    <s v="CUST-0657"/>
    <s v="Aditi Yadav"/>
    <x v="2"/>
    <s v="Goa"/>
    <s v="Margao"/>
    <x v="1"/>
    <s v="Cookware"/>
    <s v="Cookware Set"/>
    <n v="6"/>
    <n v="34230.31"/>
    <n v="0"/>
    <n v="8919.0400000000009"/>
  </r>
  <r>
    <s v="ORD-02859"/>
    <s v="2023-10-14"/>
    <x v="24"/>
    <x v="2"/>
    <s v="CUST-0507"/>
    <s v="Ishita Das"/>
    <x v="2"/>
    <s v="Rajasthan"/>
    <s v="Udaipur"/>
    <x v="2"/>
    <s v="Men"/>
    <s v="Men's T-Shirt"/>
    <n v="8"/>
    <n v="8720.57"/>
    <n v="0.05"/>
    <n v="2864.42"/>
  </r>
  <r>
    <s v="ORD-02860"/>
    <s v="2025-12-19"/>
    <x v="26"/>
    <x v="1"/>
    <s v="CUST-0568"/>
    <s v="Neha Kumar"/>
    <x v="0"/>
    <s v="Kerala"/>
    <s v="Kochi"/>
    <x v="1"/>
    <s v="Cookware"/>
    <s v="Non-Stick Pan"/>
    <n v="5"/>
    <n v="10633.27"/>
    <n v="0"/>
    <n v="2426.7800000000002"/>
  </r>
  <r>
    <s v="ORD-02861"/>
    <s v="2025-01-10"/>
    <x v="29"/>
    <x v="1"/>
    <s v="CUST-0703"/>
    <s v="Aditya Mehta"/>
    <x v="3"/>
    <s v="Uttar Pradesh"/>
    <s v="Kanpur"/>
    <x v="0"/>
    <s v="Storage"/>
    <s v="Cabinet"/>
    <n v="8"/>
    <n v="67184.289999999994"/>
    <n v="0.25"/>
    <n v="4835.2"/>
  </r>
  <r>
    <s v="ORD-02862"/>
    <s v="2024-07-18"/>
    <x v="4"/>
    <x v="0"/>
    <s v="CUST-0167"/>
    <s v="Aditya Kumar"/>
    <x v="3"/>
    <s v="Delhi"/>
    <s v="Dwarka"/>
    <x v="1"/>
    <s v="Appliances"/>
    <s v="Air Fryer"/>
    <n v="7"/>
    <n v="43932.39"/>
    <n v="0.25"/>
    <n v="3081.12"/>
  </r>
  <r>
    <s v="ORD-02863"/>
    <s v="2023-06-29"/>
    <x v="33"/>
    <x v="2"/>
    <s v="CUST-0081"/>
    <s v="Ananya Kumar"/>
    <x v="1"/>
    <s v="Jharkhand"/>
    <s v="Jamshedpur"/>
    <x v="0"/>
    <s v="Chair"/>
    <s v="Executive Chair"/>
    <n v="4"/>
    <n v="42108.71"/>
    <n v="0.15"/>
    <n v="7535.14"/>
  </r>
  <r>
    <s v="ORD-02864"/>
    <s v="2023-08-11"/>
    <x v="27"/>
    <x v="2"/>
    <s v="CUST-0381"/>
    <s v="Ishita Patel"/>
    <x v="3"/>
    <s v="Punjab"/>
    <s v="Jalandhar"/>
    <x v="3"/>
    <s v="Laptop"/>
    <s v="Laptop Air"/>
    <n v="5"/>
    <n v="221702.27"/>
    <n v="0.15"/>
    <n v="20369.509999999998"/>
  </r>
  <r>
    <s v="ORD-02865"/>
    <s v="2023-10-01"/>
    <x v="24"/>
    <x v="2"/>
    <s v="CUST-0355"/>
    <s v="Simran Gupta"/>
    <x v="1"/>
    <s v="Bihar"/>
    <s v="Patna"/>
    <x v="1"/>
    <s v="Appliances"/>
    <s v="Air Fryer"/>
    <n v="2"/>
    <n v="14733.14"/>
    <n v="0.05"/>
    <n v="2167.8200000000002"/>
  </r>
  <r>
    <s v="ORD-02866"/>
    <s v="2025-07-20"/>
    <x v="8"/>
    <x v="1"/>
    <s v="CUST-0248"/>
    <s v="Riya Jain"/>
    <x v="0"/>
    <s v="Telangana"/>
    <s v="Hyderabad"/>
    <x v="1"/>
    <s v="Decor"/>
    <s v="Photo Frame"/>
    <n v="4"/>
    <n v="2560.4299999999998"/>
    <n v="0.2"/>
    <n v="571.02"/>
  </r>
  <r>
    <s v="ORD-02867"/>
    <s v="2024-11-03"/>
    <x v="1"/>
    <x v="0"/>
    <s v="CUST-0728"/>
    <s v="Ananya Patel"/>
    <x v="1"/>
    <s v="Odisha"/>
    <s v="Cuttack"/>
    <x v="1"/>
    <s v="Appliances"/>
    <s v="Electric Kettle"/>
    <n v="4"/>
    <n v="5584.12"/>
    <n v="0.25"/>
    <n v="375.77"/>
  </r>
  <r>
    <s v="ORD-02868"/>
    <s v="2025-06-14"/>
    <x v="3"/>
    <x v="1"/>
    <s v="CUST-0114"/>
    <s v="Pooja Jain"/>
    <x v="1"/>
    <s v="West Bengal"/>
    <s v="Siliguri"/>
    <x v="0"/>
    <s v="Table"/>
    <s v="Coffee Table"/>
    <n v="7"/>
    <n v="42808.5"/>
    <n v="0"/>
    <n v="7641.28"/>
  </r>
  <r>
    <s v="ORD-02869"/>
    <s v="2025-06-04"/>
    <x v="3"/>
    <x v="1"/>
    <s v="CUST-0701"/>
    <s v="Kavya Verma"/>
    <x v="0"/>
    <s v="Telangana"/>
    <s v="Warangal"/>
    <x v="2"/>
    <s v="Footwear"/>
    <s v="Casual Shoes"/>
    <n v="7"/>
    <n v="16384"/>
    <n v="0.2"/>
    <n v="2287.27"/>
  </r>
  <r>
    <s v="ORD-02870"/>
    <s v="2024-08-04"/>
    <x v="15"/>
    <x v="0"/>
    <s v="CUST-0050"/>
    <s v="Priya Singh"/>
    <x v="0"/>
    <s v="Kerala"/>
    <s v="Kozhikode"/>
    <x v="2"/>
    <s v="Men"/>
    <s v="Men's Jeans"/>
    <n v="8"/>
    <n v="17484.03"/>
    <n v="0"/>
    <n v="5973.62"/>
  </r>
  <r>
    <s v="ORD-02871"/>
    <s v="2023-07-05"/>
    <x v="25"/>
    <x v="2"/>
    <s v="CUST-0759"/>
    <s v="Kabir Gupta"/>
    <x v="3"/>
    <s v="Haryana"/>
    <s v="Panipat"/>
    <x v="1"/>
    <s v="Appliances"/>
    <s v="Electric Kettle"/>
    <n v="1"/>
    <n v="1481.27"/>
    <n v="0.2"/>
    <n v="159.29"/>
  </r>
  <r>
    <s v="ORD-02872"/>
    <s v="2023-09-18"/>
    <x v="35"/>
    <x v="2"/>
    <s v="CUST-0586"/>
    <s v="Kavya Mehta"/>
    <x v="3"/>
    <s v="Haryana"/>
    <s v="Panipat"/>
    <x v="1"/>
    <s v="Appliances"/>
    <s v="Mixer Grinder"/>
    <n v="3"/>
    <n v="13872.39"/>
    <n v="0"/>
    <n v="2565.42"/>
  </r>
  <r>
    <s v="ORD-02873"/>
    <s v="2023-03-26"/>
    <x v="11"/>
    <x v="2"/>
    <s v="CUST-0345"/>
    <s v="Aditya Mehta"/>
    <x v="1"/>
    <s v="Bihar"/>
    <s v="Bhagalpur"/>
    <x v="1"/>
    <s v="Appliances"/>
    <s v="Air Fryer"/>
    <n v="5"/>
    <n v="36679.06"/>
    <n v="0.1"/>
    <n v="4346.57"/>
  </r>
  <r>
    <s v="ORD-02874"/>
    <s v="2025-05-20"/>
    <x v="9"/>
    <x v="1"/>
    <s v="CUST-0393"/>
    <s v="Ananya Kumar"/>
    <x v="2"/>
    <s v="Gujarat"/>
    <s v="Vadodara"/>
    <x v="0"/>
    <s v="Storage"/>
    <s v="Bookshelf"/>
    <n v="6"/>
    <n v="54118.39"/>
    <n v="0"/>
    <n v="10192.9"/>
  </r>
  <r>
    <s v="ORD-02875"/>
    <s v="2023-09-20"/>
    <x v="35"/>
    <x v="2"/>
    <s v="CUST-0610"/>
    <s v="Nikita Yadav"/>
    <x v="1"/>
    <s v="Jharkhand"/>
    <s v="Dhanbad"/>
    <x v="3"/>
    <s v="Laptop"/>
    <s v="Laptop Pro"/>
    <n v="4"/>
    <n v="263723.33"/>
    <n v="0"/>
    <n v="51689.35"/>
  </r>
  <r>
    <s v="ORD-02876"/>
    <s v="2025-12-15"/>
    <x v="26"/>
    <x v="1"/>
    <s v="CUST-0051"/>
    <s v="Amit Mehta"/>
    <x v="1"/>
    <s v="West Bengal"/>
    <s v="Durgapur"/>
    <x v="2"/>
    <s v="Men"/>
    <s v="Men's T-Shirt"/>
    <n v="3"/>
    <n v="3429.99"/>
    <n v="0.05"/>
    <n v="1247.19"/>
  </r>
  <r>
    <s v="ORD-02877"/>
    <s v="2025-09-26"/>
    <x v="2"/>
    <x v="1"/>
    <s v="CUST-0579"/>
    <s v="Neha Mehta"/>
    <x v="1"/>
    <s v="Bihar"/>
    <s v="Patna"/>
    <x v="0"/>
    <s v="Storage"/>
    <s v="Bookshelf"/>
    <n v="3"/>
    <n v="21926.68"/>
    <n v="0.15"/>
    <n v="2563.34"/>
  </r>
  <r>
    <s v="ORD-02878"/>
    <s v="2025-08-11"/>
    <x v="22"/>
    <x v="1"/>
    <s v="CUST-0099"/>
    <s v="Amit Yadav"/>
    <x v="3"/>
    <s v="Haryana"/>
    <s v="Faridabad"/>
    <x v="2"/>
    <s v="Men"/>
    <s v="Men's Jeans"/>
    <n v="4"/>
    <n v="8381.16"/>
    <n v="0"/>
    <n v="2664.84"/>
  </r>
  <r>
    <s v="ORD-02879"/>
    <s v="2023-12-23"/>
    <x v="18"/>
    <x v="2"/>
    <s v="CUST-0264"/>
    <s v="Kabir Sharma"/>
    <x v="0"/>
    <s v="Telangana"/>
    <s v="Nizamabad"/>
    <x v="0"/>
    <s v="Chair"/>
    <s v="Study Chair"/>
    <n v="8"/>
    <n v="22720.48"/>
    <n v="0.2"/>
    <n v="2003.88"/>
  </r>
  <r>
    <s v="ORD-02880"/>
    <s v="2025-06-21"/>
    <x v="3"/>
    <x v="1"/>
    <s v="CUST-0296"/>
    <s v="Kavya Jain"/>
    <x v="2"/>
    <s v="Maharashtra"/>
    <s v="Pune"/>
    <x v="0"/>
    <s v="Table"/>
    <s v="Office Desk"/>
    <n v="8"/>
    <n v="118050.64"/>
    <n v="0"/>
    <n v="26906.53"/>
  </r>
  <r>
    <s v="ORD-02881"/>
    <s v="2025-08-16"/>
    <x v="22"/>
    <x v="1"/>
    <s v="CUST-0763"/>
    <s v="Nikita Jain"/>
    <x v="3"/>
    <s v="Haryana"/>
    <s v="Faridabad"/>
    <x v="1"/>
    <s v="Cookware"/>
    <s v="Cookware Set"/>
    <n v="6"/>
    <n v="28071.54"/>
    <n v="0.2"/>
    <n v="5109.4399999999996"/>
  </r>
  <r>
    <s v="ORD-02882"/>
    <s v="2023-09-19"/>
    <x v="35"/>
    <x v="2"/>
    <s v="CUST-0228"/>
    <s v="Priya Sharma"/>
    <x v="1"/>
    <s v="Jharkhand"/>
    <s v="Ranchi"/>
    <x v="3"/>
    <s v="Mobile"/>
    <s v="Smartphone A"/>
    <n v="6"/>
    <n v="112684.36"/>
    <n v="0"/>
    <n v="16989.61"/>
  </r>
  <r>
    <s v="ORD-02883"/>
    <s v="2024-05-26"/>
    <x v="0"/>
    <x v="0"/>
    <s v="CUST-0194"/>
    <s v="Pooja Singh"/>
    <x v="3"/>
    <s v="Uttar Pradesh"/>
    <s v="Noida"/>
    <x v="1"/>
    <s v="Decor"/>
    <s v="Photo Frame"/>
    <n v="6"/>
    <n v="3949.82"/>
    <n v="0.15"/>
    <n v="1153.58"/>
  </r>
  <r>
    <s v="ORD-02884"/>
    <s v="2024-03-16"/>
    <x v="19"/>
    <x v="0"/>
    <s v="CUST-0614"/>
    <s v="Riya Kumar"/>
    <x v="3"/>
    <s v="Haryana"/>
    <s v="Panipat"/>
    <x v="3"/>
    <s v="Mobile"/>
    <s v="Smartphone B"/>
    <n v="2"/>
    <n v="40402.06"/>
    <n v="0.2"/>
    <n v="3919.43"/>
  </r>
  <r>
    <s v="ORD-02885"/>
    <s v="2024-05-11"/>
    <x v="0"/>
    <x v="0"/>
    <s v="CUST-0182"/>
    <s v="Vivaan Verma"/>
    <x v="1"/>
    <s v="Bihar"/>
    <s v="Gaya"/>
    <x v="3"/>
    <s v="Laptop"/>
    <s v="Laptop Pro"/>
    <n v="2"/>
    <n v="99834.1"/>
    <n v="0.25"/>
    <n v="7784.09"/>
  </r>
  <r>
    <s v="ORD-02886"/>
    <s v="2023-03-10"/>
    <x v="11"/>
    <x v="2"/>
    <s v="CUST-0402"/>
    <s v="Ananya Jain"/>
    <x v="2"/>
    <s v="Rajasthan"/>
    <s v="Jodhpur"/>
    <x v="3"/>
    <s v="Mobile"/>
    <s v="Smartphone A"/>
    <n v="5"/>
    <n v="65822.14"/>
    <n v="0.25"/>
    <n v="2697.58"/>
  </r>
  <r>
    <s v="ORD-02887"/>
    <s v="2024-06-30"/>
    <x v="10"/>
    <x v="0"/>
    <s v="CUST-0725"/>
    <s v="Aarav Kumar"/>
    <x v="1"/>
    <s v="Bihar"/>
    <s v="Patna"/>
    <x v="0"/>
    <s v="Storage"/>
    <s v="Cabinet"/>
    <n v="7"/>
    <n v="62785.56"/>
    <n v="0.15"/>
    <n v="10014.19"/>
  </r>
  <r>
    <s v="ORD-02888"/>
    <s v="2023-01-16"/>
    <x v="34"/>
    <x v="2"/>
    <s v="CUST-0049"/>
    <s v="Riya Singh"/>
    <x v="3"/>
    <s v="Uttar Pradesh"/>
    <s v="Kanpur"/>
    <x v="0"/>
    <s v="Chair"/>
    <s v="Study Chair"/>
    <n v="7"/>
    <n v="19600.439999999999"/>
    <n v="0.2"/>
    <n v="2032"/>
  </r>
  <r>
    <s v="ORD-02889"/>
    <s v="2025-11-04"/>
    <x v="5"/>
    <x v="1"/>
    <s v="CUST-0045"/>
    <s v="Priya Verma"/>
    <x v="2"/>
    <s v="Rajasthan"/>
    <s v="Jodhpur"/>
    <x v="1"/>
    <s v="Appliances"/>
    <s v="Mixer Grinder"/>
    <n v="4"/>
    <n v="18072.73"/>
    <n v="0"/>
    <n v="2953.48"/>
  </r>
  <r>
    <s v="ORD-02890"/>
    <s v="2023-03-30"/>
    <x v="11"/>
    <x v="2"/>
    <s v="CUST-0291"/>
    <s v="Ishita Jain"/>
    <x v="3"/>
    <s v="Uttar Pradesh"/>
    <s v="Noida"/>
    <x v="0"/>
    <s v="Table"/>
    <s v="Coffee Table"/>
    <n v="7"/>
    <n v="35136.660000000003"/>
    <n v="0.2"/>
    <n v="1719.98"/>
  </r>
  <r>
    <s v="ORD-02891"/>
    <s v="2025-04-04"/>
    <x v="30"/>
    <x v="1"/>
    <s v="CUST-0432"/>
    <s v="Ananya Gupta"/>
    <x v="1"/>
    <s v="Odisha"/>
    <s v="Bhubaneswar"/>
    <x v="1"/>
    <s v="Appliances"/>
    <s v="Electric Kettle"/>
    <n v="5"/>
    <n v="8224.92"/>
    <n v="0.1"/>
    <n v="1298.55"/>
  </r>
  <r>
    <s v="ORD-02892"/>
    <s v="2024-03-19"/>
    <x v="19"/>
    <x v="0"/>
    <s v="CUST-0067"/>
    <s v="Sneha Verma"/>
    <x v="0"/>
    <s v="Tamil Nadu"/>
    <s v="Madurai"/>
    <x v="2"/>
    <s v="Women"/>
    <s v="Women's Top"/>
    <n v="7"/>
    <n v="8161.54"/>
    <n v="0.25"/>
    <n v="1815.68"/>
  </r>
  <r>
    <s v="ORD-02893"/>
    <s v="2024-11-15"/>
    <x v="1"/>
    <x v="0"/>
    <s v="CUST-0070"/>
    <s v="Aarav Gupta"/>
    <x v="1"/>
    <s v="Odisha"/>
    <s v="Rourkela"/>
    <x v="0"/>
    <s v="Table"/>
    <s v="Study Table"/>
    <n v="8"/>
    <n v="56971.96"/>
    <n v="0.05"/>
    <n v="10707.54"/>
  </r>
  <r>
    <s v="ORD-02894"/>
    <s v="2025-11-20"/>
    <x v="5"/>
    <x v="1"/>
    <s v="CUST-0419"/>
    <s v="Simran Das"/>
    <x v="1"/>
    <s v="West Bengal"/>
    <s v="Durgapur"/>
    <x v="1"/>
    <s v="Cookware"/>
    <s v="Pressure Cooker"/>
    <n v="7"/>
    <n v="23748.959999999999"/>
    <n v="0.05"/>
    <n v="4272.5200000000004"/>
  </r>
  <r>
    <s v="ORD-02895"/>
    <s v="2024-11-01"/>
    <x v="1"/>
    <x v="0"/>
    <s v="CUST-0755"/>
    <s v="Shreya Mehta"/>
    <x v="2"/>
    <s v="Maharashtra"/>
    <s v="Mumbai"/>
    <x v="0"/>
    <s v="Storage"/>
    <s v="Bookshelf"/>
    <n v="8"/>
    <n v="56533.11"/>
    <n v="0.2"/>
    <n v="6972.25"/>
  </r>
  <r>
    <s v="ORD-02896"/>
    <s v="2024-07-11"/>
    <x v="4"/>
    <x v="0"/>
    <s v="CUST-0492"/>
    <s v="Nikita Jain"/>
    <x v="1"/>
    <s v="Jharkhand"/>
    <s v="Jamshedpur"/>
    <x v="3"/>
    <s v="Accessories"/>
    <s v="Wireless Earbuds"/>
    <n v="3"/>
    <n v="7369.55"/>
    <n v="0"/>
    <n v="1568.94"/>
  </r>
  <r>
    <s v="ORD-02897"/>
    <s v="2025-01-24"/>
    <x v="29"/>
    <x v="1"/>
    <s v="CUST-0440"/>
    <s v="Vivaan Singh"/>
    <x v="0"/>
    <s v="Kerala"/>
    <s v="Kozhikode"/>
    <x v="0"/>
    <s v="Chair"/>
    <s v="Study Chair"/>
    <n v="7"/>
    <n v="21046.89"/>
    <n v="0.1"/>
    <n v="2975.14"/>
  </r>
  <r>
    <s v="ORD-02898"/>
    <s v="2024-09-20"/>
    <x v="13"/>
    <x v="0"/>
    <s v="CUST-0147"/>
    <s v="Aditi Verma"/>
    <x v="0"/>
    <s v="Karnataka"/>
    <s v="Bengaluru"/>
    <x v="1"/>
    <s v="Appliances"/>
    <s v="Electric Kettle"/>
    <n v="2"/>
    <n v="3704.43"/>
    <n v="0"/>
    <n v="754.27"/>
  </r>
  <r>
    <s v="ORD-02899"/>
    <s v="2023-09-07"/>
    <x v="35"/>
    <x v="2"/>
    <s v="CUST-0090"/>
    <s v="Pooja Kumar"/>
    <x v="3"/>
    <s v="Haryana"/>
    <s v="Faridabad"/>
    <x v="0"/>
    <s v="Table"/>
    <s v="Coffee Table"/>
    <n v="4"/>
    <n v="19691.77"/>
    <n v="0.15"/>
    <n v="1842.11"/>
  </r>
  <r>
    <s v="ORD-02900"/>
    <s v="2024-09-17"/>
    <x v="13"/>
    <x v="0"/>
    <s v="CUST-0618"/>
    <s v="Kavya Gupta"/>
    <x v="2"/>
    <s v="Gujarat"/>
    <s v="Vadodara"/>
    <x v="2"/>
    <s v="Men"/>
    <s v="Men's Jeans"/>
    <n v="7"/>
    <n v="12500.38"/>
    <n v="0.2"/>
    <n v="2687.92"/>
  </r>
  <r>
    <s v="ORD-02901"/>
    <s v="2023-04-22"/>
    <x v="12"/>
    <x v="2"/>
    <s v="CUST-0518"/>
    <s v="Arjun Jain"/>
    <x v="2"/>
    <s v="Gujarat"/>
    <s v="Vadodara"/>
    <x v="2"/>
    <s v="Women"/>
    <s v="Women's Top"/>
    <n v="8"/>
    <n v="9718.75"/>
    <n v="0.2"/>
    <n v="2618.64"/>
  </r>
  <r>
    <s v="ORD-02902"/>
    <s v="2023-11-16"/>
    <x v="32"/>
    <x v="2"/>
    <s v="CUST-0005"/>
    <s v="Aditya Yadav"/>
    <x v="1"/>
    <s v="Bihar"/>
    <s v="Gaya"/>
    <x v="1"/>
    <s v="Cookware"/>
    <s v="Non-Stick Pan"/>
    <n v="5"/>
    <n v="8854.57"/>
    <n v="0.2"/>
    <n v="1243.8800000000001"/>
  </r>
  <r>
    <s v="ORD-02903"/>
    <s v="2024-09-25"/>
    <x v="13"/>
    <x v="0"/>
    <s v="CUST-0343"/>
    <s v="Neha Mehta"/>
    <x v="0"/>
    <s v="Kerala"/>
    <s v="Kozhikode"/>
    <x v="0"/>
    <s v="Storage"/>
    <s v="Cabinet"/>
    <n v="6"/>
    <n v="50246.59"/>
    <n v="0.2"/>
    <n v="6321.29"/>
  </r>
  <r>
    <s v="ORD-02904"/>
    <s v="2025-05-24"/>
    <x v="9"/>
    <x v="1"/>
    <s v="CUST-0753"/>
    <s v="Rohan Verma"/>
    <x v="0"/>
    <s v="Kerala"/>
    <s v="Kochi"/>
    <x v="1"/>
    <s v="Cookware"/>
    <s v="Pressure Cooker"/>
    <n v="3"/>
    <n v="10822.55"/>
    <n v="0"/>
    <n v="1985.3"/>
  </r>
  <r>
    <s v="ORD-02905"/>
    <s v="2023-11-22"/>
    <x v="32"/>
    <x v="2"/>
    <s v="CUST-0182"/>
    <s v="Vivaan Verma"/>
    <x v="2"/>
    <s v="Gujarat"/>
    <s v="Vadodara"/>
    <x v="2"/>
    <s v="Footwear"/>
    <s v="Casual Shoes"/>
    <n v="3"/>
    <n v="7908.47"/>
    <n v="0.1"/>
    <n v="1402.65"/>
  </r>
  <r>
    <s v="ORD-02906"/>
    <s v="2024-01-30"/>
    <x v="17"/>
    <x v="0"/>
    <s v="CUST-0614"/>
    <s v="Riya Kumar"/>
    <x v="0"/>
    <s v="Telangana"/>
    <s v="Nizamabad"/>
    <x v="2"/>
    <s v="Women"/>
    <s v="Women's Top"/>
    <n v="7"/>
    <n v="10023.27"/>
    <n v="0"/>
    <n v="3281.47"/>
  </r>
  <r>
    <s v="ORD-02907"/>
    <s v="2025-03-02"/>
    <x v="21"/>
    <x v="1"/>
    <s v="CUST-0483"/>
    <s v="Amit Singh"/>
    <x v="3"/>
    <s v="Delhi"/>
    <s v="Dwarka"/>
    <x v="1"/>
    <s v="Appliances"/>
    <s v="Electric Kettle"/>
    <n v="7"/>
    <n v="9675.69"/>
    <n v="0.25"/>
    <n v="830.92"/>
  </r>
  <r>
    <s v="ORD-02908"/>
    <s v="2023-12-13"/>
    <x v="18"/>
    <x v="2"/>
    <s v="CUST-0428"/>
    <s v="Aarav Das"/>
    <x v="1"/>
    <s v="Bihar"/>
    <s v="Bhagalpur"/>
    <x v="2"/>
    <s v="Men"/>
    <s v="Men's T-Shirt"/>
    <n v="6"/>
    <n v="7214.5"/>
    <n v="0"/>
    <n v="2629.75"/>
  </r>
  <r>
    <s v="ORD-02909"/>
    <s v="2023-06-27"/>
    <x v="33"/>
    <x v="2"/>
    <s v="CUST-0558"/>
    <s v="Nikita Verma"/>
    <x v="0"/>
    <s v="Telangana"/>
    <s v="Warangal"/>
    <x v="3"/>
    <s v="Accessories"/>
    <s v="Smart Watch"/>
    <n v="4"/>
    <n v="16249.24"/>
    <n v="0.2"/>
    <n v="1155.6600000000001"/>
  </r>
  <r>
    <s v="ORD-02910"/>
    <s v="2023-02-26"/>
    <x v="7"/>
    <x v="2"/>
    <s v="CUST-0209"/>
    <s v="Amit Kumar"/>
    <x v="3"/>
    <s v="Uttar Pradesh"/>
    <s v="Kanpur"/>
    <x v="0"/>
    <s v="Table"/>
    <s v="Office Desk"/>
    <n v="7"/>
    <n v="85395.44"/>
    <n v="0.15"/>
    <n v="14971.62"/>
  </r>
  <r>
    <s v="ORD-02911"/>
    <s v="2025-10-08"/>
    <x v="31"/>
    <x v="1"/>
    <s v="CUST-0099"/>
    <s v="Amit Yadav"/>
    <x v="2"/>
    <s v="Gujarat"/>
    <s v="Vadodara"/>
    <x v="3"/>
    <s v="Mobile"/>
    <s v="Budget Phone"/>
    <n v="3"/>
    <n v="37549.370000000003"/>
    <n v="0"/>
    <n v="4402.79"/>
  </r>
  <r>
    <s v="ORD-02912"/>
    <s v="2025-10-23"/>
    <x v="31"/>
    <x v="1"/>
    <s v="CUST-0200"/>
    <s v="Pooja Yadav"/>
    <x v="1"/>
    <s v="Jharkhand"/>
    <s v="Jamshedpur"/>
    <x v="3"/>
    <s v="Accessories"/>
    <s v="Wireless Earbuds"/>
    <n v="4"/>
    <n v="8159.5"/>
    <n v="0.15"/>
    <n v="1293.98"/>
  </r>
  <r>
    <s v="ORD-02913"/>
    <s v="2024-05-11"/>
    <x v="0"/>
    <x v="0"/>
    <s v="CUST-0563"/>
    <s v="Kavya Gupta"/>
    <x v="2"/>
    <s v="Gujarat"/>
    <s v="Vadodara"/>
    <x v="3"/>
    <s v="Laptop"/>
    <s v="Laptop Pro"/>
    <n v="3"/>
    <n v="188525.25"/>
    <n v="0"/>
    <n v="32199.85"/>
  </r>
  <r>
    <s v="ORD-02914"/>
    <s v="2025-05-23"/>
    <x v="9"/>
    <x v="1"/>
    <s v="CUST-0680"/>
    <s v="Arjun Das"/>
    <x v="2"/>
    <s v="Gujarat"/>
    <s v="Ahmedabad"/>
    <x v="3"/>
    <s v="Mobile"/>
    <s v="Budget Phone"/>
    <n v="6"/>
    <n v="58251.19"/>
    <n v="0.15"/>
    <n v="1747.36"/>
  </r>
  <r>
    <s v="ORD-02915"/>
    <s v="2025-07-23"/>
    <x v="8"/>
    <x v="1"/>
    <s v="CUST-0767"/>
    <s v="Sneha Singh"/>
    <x v="2"/>
    <s v="Rajasthan"/>
    <s v="Udaipur"/>
    <x v="3"/>
    <s v="Mobile"/>
    <s v="Budget Phone"/>
    <n v="1"/>
    <n v="9220.99"/>
    <n v="0.2"/>
    <n v="237.79"/>
  </r>
  <r>
    <s v="ORD-02916"/>
    <s v="2023-06-12"/>
    <x v="33"/>
    <x v="2"/>
    <s v="CUST-0523"/>
    <s v="Nikita Gupta"/>
    <x v="2"/>
    <s v="Goa"/>
    <s v="Margao"/>
    <x v="0"/>
    <s v="Chair"/>
    <s v="Study Chair"/>
    <n v="5"/>
    <n v="14485.96"/>
    <n v="0.15"/>
    <n v="1271.1099999999999"/>
  </r>
  <r>
    <s v="ORD-02917"/>
    <s v="2025-09-12"/>
    <x v="2"/>
    <x v="1"/>
    <s v="CUST-0642"/>
    <s v="Nikita Jain"/>
    <x v="3"/>
    <s v="Punjab"/>
    <s v="Ludhiana"/>
    <x v="2"/>
    <s v="Women"/>
    <s v="Women's Jacket"/>
    <n v="8"/>
    <n v="37754.379999999997"/>
    <n v="0.05"/>
    <n v="9567.65"/>
  </r>
  <r>
    <s v="ORD-02918"/>
    <s v="2023-04-30"/>
    <x v="12"/>
    <x v="2"/>
    <s v="CUST-0673"/>
    <s v="Aditya Verma"/>
    <x v="2"/>
    <s v="Maharashtra"/>
    <s v="Mumbai"/>
    <x v="1"/>
    <s v="Appliances"/>
    <s v="Electric Kettle"/>
    <n v="3"/>
    <n v="5585.63"/>
    <n v="0"/>
    <n v="1144.6600000000001"/>
  </r>
  <r>
    <s v="ORD-02919"/>
    <s v="2025-11-30"/>
    <x v="5"/>
    <x v="1"/>
    <s v="CUST-0615"/>
    <s v="Neha Verma"/>
    <x v="3"/>
    <s v="Haryana"/>
    <s v="Faridabad"/>
    <x v="3"/>
    <s v="Mobile"/>
    <s v="Smartphone A"/>
    <n v="3"/>
    <n v="53354.37"/>
    <n v="0"/>
    <n v="6760.01"/>
  </r>
  <r>
    <s v="ORD-02920"/>
    <s v="2024-03-15"/>
    <x v="19"/>
    <x v="0"/>
    <s v="CUST-0394"/>
    <s v="Neha Singh"/>
    <x v="0"/>
    <s v="Telangana"/>
    <s v="Nizamabad"/>
    <x v="3"/>
    <s v="Accessories"/>
    <s v="Wireless Earbuds"/>
    <n v="3"/>
    <n v="6141.62"/>
    <n v="0.2"/>
    <n v="908.83"/>
  </r>
  <r>
    <s v="ORD-02921"/>
    <s v="2023-11-25"/>
    <x v="32"/>
    <x v="2"/>
    <s v="CUST-0298"/>
    <s v="Ananya Das"/>
    <x v="1"/>
    <s v="Jharkhand"/>
    <s v="Dhanbad"/>
    <x v="3"/>
    <s v="Mobile"/>
    <s v="Smartphone A"/>
    <n v="4"/>
    <n v="69110.84"/>
    <n v="0"/>
    <n v="9378.14"/>
  </r>
  <r>
    <s v="ORD-02922"/>
    <s v="2023-12-06"/>
    <x v="18"/>
    <x v="2"/>
    <s v="CUST-0116"/>
    <s v="Vivaan Das"/>
    <x v="0"/>
    <s v="Tamil Nadu"/>
    <s v="Coimbatore"/>
    <x v="1"/>
    <s v="Decor"/>
    <s v="Wall Clock"/>
    <n v="2"/>
    <n v="2461.79"/>
    <n v="0.2"/>
    <n v="537.09"/>
  </r>
  <r>
    <s v="ORD-02923"/>
    <s v="2025-06-05"/>
    <x v="3"/>
    <x v="1"/>
    <s v="CUST-0263"/>
    <s v="Kavya Kumar"/>
    <x v="2"/>
    <s v="Goa"/>
    <s v="Mapusa"/>
    <x v="0"/>
    <s v="Storage"/>
    <s v="Bookshelf"/>
    <n v="3"/>
    <n v="24613.360000000001"/>
    <n v="0.05"/>
    <n v="3946.76"/>
  </r>
  <r>
    <s v="ORD-02924"/>
    <s v="2023-12-13"/>
    <x v="18"/>
    <x v="2"/>
    <s v="CUST-0347"/>
    <s v="Pooja Jain"/>
    <x v="2"/>
    <s v="Goa"/>
    <s v="Panaji"/>
    <x v="3"/>
    <s v="Mobile"/>
    <s v="Smartphone A"/>
    <n v="1"/>
    <n v="15412.26"/>
    <n v="0.15"/>
    <n v="1558.2"/>
  </r>
  <r>
    <s v="ORD-02925"/>
    <s v="2024-03-03"/>
    <x v="19"/>
    <x v="0"/>
    <s v="CUST-0351"/>
    <s v="Rohan Mehta"/>
    <x v="3"/>
    <s v="Punjab"/>
    <s v="Jalandhar"/>
    <x v="3"/>
    <s v="Laptop"/>
    <s v="Laptop Pro"/>
    <n v="2"/>
    <n v="110742.06"/>
    <n v="0.15"/>
    <n v="9670.9699999999993"/>
  </r>
  <r>
    <s v="ORD-02926"/>
    <s v="2023-02-26"/>
    <x v="7"/>
    <x v="2"/>
    <s v="CUST-0064"/>
    <s v="Priya Mehta"/>
    <x v="2"/>
    <s v="Rajasthan"/>
    <s v="Udaipur"/>
    <x v="3"/>
    <s v="Accessories"/>
    <s v="Bluetooth Speaker"/>
    <n v="6"/>
    <n v="21100.27"/>
    <n v="0"/>
    <n v="4211.1000000000004"/>
  </r>
  <r>
    <s v="ORD-02927"/>
    <s v="2024-04-21"/>
    <x v="16"/>
    <x v="0"/>
    <s v="CUST-0025"/>
    <s v="Aditya Mehta"/>
    <x v="2"/>
    <s v="Rajasthan"/>
    <s v="Udaipur"/>
    <x v="1"/>
    <s v="Decor"/>
    <s v="Table Lamp"/>
    <n v="1"/>
    <n v="1901.39"/>
    <n v="0.2"/>
    <n v="301.27999999999997"/>
  </r>
  <r>
    <s v="ORD-02928"/>
    <s v="2025-07-09"/>
    <x v="8"/>
    <x v="1"/>
    <s v="CUST-0168"/>
    <s v="Neha Gupta"/>
    <x v="2"/>
    <s v="Rajasthan"/>
    <s v="Jodhpur"/>
    <x v="2"/>
    <s v="Men"/>
    <s v="Men's Jeans"/>
    <n v="4"/>
    <n v="8215.93"/>
    <n v="0.05"/>
    <n v="2181.35"/>
  </r>
  <r>
    <s v="ORD-02929"/>
    <s v="2025-06-23"/>
    <x v="3"/>
    <x v="1"/>
    <s v="CUST-0561"/>
    <s v="Simran Gupta"/>
    <x v="0"/>
    <s v="Kerala"/>
    <s v="Kozhikode"/>
    <x v="1"/>
    <s v="Appliances"/>
    <s v="Electric Kettle"/>
    <n v="3"/>
    <n v="4446.5200000000004"/>
    <n v="0.15"/>
    <n v="765.31"/>
  </r>
  <r>
    <s v="ORD-02930"/>
    <s v="2024-04-28"/>
    <x v="16"/>
    <x v="0"/>
    <s v="CUST-0393"/>
    <s v="Ananya Kumar"/>
    <x v="0"/>
    <s v="Karnataka"/>
    <s v="Mysuru"/>
    <x v="3"/>
    <s v="Mobile"/>
    <s v="Smartphone A"/>
    <n v="2"/>
    <n v="26171.85"/>
    <n v="0.25"/>
    <n v="2110.52"/>
  </r>
  <r>
    <s v="ORD-02931"/>
    <s v="2025-12-29"/>
    <x v="26"/>
    <x v="1"/>
    <s v="CUST-0481"/>
    <s v="Nikita Verma"/>
    <x v="3"/>
    <s v="Delhi"/>
    <s v="Rohini"/>
    <x v="3"/>
    <s v="Laptop"/>
    <s v="Laptop Pro"/>
    <n v="3"/>
    <n v="176755.5"/>
    <n v="0.05"/>
    <n v="26021.26"/>
  </r>
  <r>
    <s v="ORD-02932"/>
    <s v="2024-07-13"/>
    <x v="4"/>
    <x v="0"/>
    <s v="CUST-0581"/>
    <s v="Rohan Gupta"/>
    <x v="2"/>
    <s v="Maharashtra"/>
    <s v="Nagpur"/>
    <x v="3"/>
    <s v="Laptop"/>
    <s v="Laptop Pro"/>
    <n v="7"/>
    <n v="434012.25"/>
    <n v="0.05"/>
    <n v="69163.839999999997"/>
  </r>
  <r>
    <s v="ORD-02933"/>
    <s v="2025-06-11"/>
    <x v="3"/>
    <x v="1"/>
    <s v="CUST-0305"/>
    <s v="Sneha Das"/>
    <x v="2"/>
    <s v="Gujarat"/>
    <s v="Vadodara"/>
    <x v="3"/>
    <s v="Mobile"/>
    <s v="Smartphone B"/>
    <n v="1"/>
    <n v="23036.12"/>
    <n v="0.1"/>
    <n v="2455.08"/>
  </r>
  <r>
    <s v="ORD-02934"/>
    <s v="2023-06-14"/>
    <x v="33"/>
    <x v="2"/>
    <s v="CUST-0712"/>
    <s v="Vivaan Verma"/>
    <x v="0"/>
    <s v="Karnataka"/>
    <s v="Mangaluru"/>
    <x v="3"/>
    <s v="Mobile"/>
    <s v="Smartphone A"/>
    <n v="5"/>
    <n v="70259.3"/>
    <n v="0.25"/>
    <n v="536.05999999999995"/>
  </r>
  <r>
    <s v="ORD-02935"/>
    <s v="2025-04-03"/>
    <x v="30"/>
    <x v="1"/>
    <s v="CUST-0040"/>
    <s v="Kavya Gupta"/>
    <x v="2"/>
    <s v="Goa"/>
    <s v="Margao"/>
    <x v="3"/>
    <s v="Accessories"/>
    <s v="Bluetooth Speaker"/>
    <n v="3"/>
    <n v="10039.33"/>
    <n v="0.05"/>
    <n v="1594.26"/>
  </r>
  <r>
    <s v="ORD-02936"/>
    <s v="2023-11-10"/>
    <x v="32"/>
    <x v="2"/>
    <s v="CUST-0157"/>
    <s v="Amit Gupta"/>
    <x v="3"/>
    <s v="Uttar Pradesh"/>
    <s v="Lucknow"/>
    <x v="2"/>
    <s v="Women"/>
    <s v="Women's Dress"/>
    <n v="8"/>
    <n v="17552.02"/>
    <n v="0.25"/>
    <n v="3214.02"/>
  </r>
  <r>
    <s v="ORD-02937"/>
    <s v="2024-02-26"/>
    <x v="23"/>
    <x v="0"/>
    <s v="CUST-0331"/>
    <s v="Neha Singh"/>
    <x v="3"/>
    <s v="Punjab"/>
    <s v="Jalandhar"/>
    <x v="2"/>
    <s v="Men"/>
    <s v="Men's Jeans"/>
    <n v="8"/>
    <n v="15519.47"/>
    <n v="0.15"/>
    <n v="4099.0200000000004"/>
  </r>
  <r>
    <s v="ORD-02938"/>
    <s v="2024-01-24"/>
    <x v="17"/>
    <x v="0"/>
    <s v="CUST-0242"/>
    <s v="Simran Gupta"/>
    <x v="0"/>
    <s v="Karnataka"/>
    <s v="Mangaluru"/>
    <x v="2"/>
    <s v="Footwear"/>
    <s v="Sandals"/>
    <n v="3"/>
    <n v="3985.25"/>
    <n v="0.15"/>
    <n v="589.4"/>
  </r>
  <r>
    <s v="ORD-02939"/>
    <s v="2025-01-08"/>
    <x v="29"/>
    <x v="1"/>
    <s v="CUST-0701"/>
    <s v="Kavya Verma"/>
    <x v="2"/>
    <s v="Gujarat"/>
    <s v="Surat"/>
    <x v="0"/>
    <s v="Storage"/>
    <s v="Cabinet"/>
    <n v="4"/>
    <n v="44565.93"/>
    <n v="0"/>
    <n v="8864.34"/>
  </r>
  <r>
    <s v="ORD-02940"/>
    <s v="2023-02-02"/>
    <x v="7"/>
    <x v="2"/>
    <s v="CUST-0316"/>
    <s v="Riya Patel"/>
    <x v="0"/>
    <s v="Telangana"/>
    <s v="Hyderabad"/>
    <x v="0"/>
    <s v="Storage"/>
    <s v="Cabinet"/>
    <n v="7"/>
    <n v="61129.919999999998"/>
    <n v="0.2"/>
    <n v="6019"/>
  </r>
  <r>
    <s v="ORD-02941"/>
    <s v="2025-02-25"/>
    <x v="14"/>
    <x v="1"/>
    <s v="CUST-0694"/>
    <s v="Ishita Sharma"/>
    <x v="1"/>
    <s v="Bihar"/>
    <s v="Gaya"/>
    <x v="0"/>
    <s v="Storage"/>
    <s v="Wardrobe"/>
    <n v="4"/>
    <n v="75228.13"/>
    <n v="0.15"/>
    <n v="8177.59"/>
  </r>
  <r>
    <s v="ORD-02942"/>
    <s v="2024-12-11"/>
    <x v="6"/>
    <x v="0"/>
    <s v="CUST-0485"/>
    <s v="Aarav Mehta"/>
    <x v="0"/>
    <s v="Tamil Nadu"/>
    <s v="Madurai"/>
    <x v="3"/>
    <s v="Accessories"/>
    <s v="Smart Watch"/>
    <n v="7"/>
    <n v="27871.13"/>
    <n v="0.2"/>
    <n v="3864.63"/>
  </r>
  <r>
    <s v="ORD-02943"/>
    <s v="2024-05-24"/>
    <x v="0"/>
    <x v="0"/>
    <s v="CUST-0277"/>
    <s v="Nikita Jain"/>
    <x v="1"/>
    <s v="Jharkhand"/>
    <s v="Jamshedpur"/>
    <x v="2"/>
    <s v="Men"/>
    <s v="Men's Jeans"/>
    <n v="3"/>
    <n v="6832.39"/>
    <n v="0"/>
    <n v="2052.75"/>
  </r>
  <r>
    <s v="ORD-02944"/>
    <s v="2023-05-02"/>
    <x v="20"/>
    <x v="2"/>
    <s v="CUST-0182"/>
    <s v="Vivaan Verma"/>
    <x v="3"/>
    <s v="Punjab"/>
    <s v="Jalandhar"/>
    <x v="0"/>
    <s v="Chair"/>
    <s v="Study Chair"/>
    <n v="7"/>
    <n v="19004.64"/>
    <n v="0.2"/>
    <n v="1238.8"/>
  </r>
  <r>
    <s v="ORD-02945"/>
    <s v="2025-05-01"/>
    <x v="9"/>
    <x v="1"/>
    <s v="CUST-0372"/>
    <s v="Amit Jain"/>
    <x v="0"/>
    <s v="Kerala"/>
    <s v="Kochi"/>
    <x v="1"/>
    <s v="Appliances"/>
    <s v="Mixer Grinder"/>
    <n v="4"/>
    <n v="17030.52"/>
    <n v="0.05"/>
    <n v="2627.32"/>
  </r>
  <r>
    <s v="ORD-02946"/>
    <s v="2023-08-29"/>
    <x v="27"/>
    <x v="2"/>
    <s v="CUST-0301"/>
    <s v="Amit Jain"/>
    <x v="1"/>
    <s v="Jharkhand"/>
    <s v="Ranchi"/>
    <x v="2"/>
    <s v="Men"/>
    <s v="Men's T-Shirt"/>
    <n v="2"/>
    <n v="2392.13"/>
    <n v="0"/>
    <n v="849.95"/>
  </r>
  <r>
    <s v="ORD-02947"/>
    <s v="2024-11-11"/>
    <x v="1"/>
    <x v="0"/>
    <s v="CUST-0518"/>
    <s v="Arjun Jain"/>
    <x v="2"/>
    <s v="Rajasthan"/>
    <s v="Jaipur"/>
    <x v="3"/>
    <s v="Accessories"/>
    <s v="Smart Watch"/>
    <n v="5"/>
    <n v="25890.73"/>
    <n v="0"/>
    <n v="4799.7700000000004"/>
  </r>
  <r>
    <s v="ORD-02948"/>
    <s v="2023-08-13"/>
    <x v="27"/>
    <x v="2"/>
    <s v="CUST-0677"/>
    <s v="Ishita Sharma"/>
    <x v="1"/>
    <s v="West Bengal"/>
    <s v="Kolkata"/>
    <x v="3"/>
    <s v="Mobile"/>
    <s v="Smartphone B"/>
    <n v="5"/>
    <n v="93666.74"/>
    <n v="0.25"/>
    <n v="3689.2"/>
  </r>
  <r>
    <s v="ORD-02949"/>
    <s v="2025-03-04"/>
    <x v="21"/>
    <x v="1"/>
    <s v="CUST-0634"/>
    <s v="Aarav Singh"/>
    <x v="1"/>
    <s v="Jharkhand"/>
    <s v="Dhanbad"/>
    <x v="1"/>
    <s v="Appliances"/>
    <s v="Air Fryer"/>
    <n v="8"/>
    <n v="49686"/>
    <n v="0.2"/>
    <n v="4989.1099999999997"/>
  </r>
  <r>
    <s v="ORD-02950"/>
    <s v="2025-12-17"/>
    <x v="26"/>
    <x v="1"/>
    <s v="CUST-0667"/>
    <s v="Sneha Jain"/>
    <x v="2"/>
    <s v="Rajasthan"/>
    <s v="Jodhpur"/>
    <x v="3"/>
    <s v="Laptop"/>
    <s v="Laptop Pro"/>
    <n v="1"/>
    <n v="64770.67"/>
    <n v="0"/>
    <n v="11101.64"/>
  </r>
  <r>
    <s v="ORD-02951"/>
    <s v="2023-06-04"/>
    <x v="33"/>
    <x v="2"/>
    <s v="CUST-0267"/>
    <s v="Shreya Jain"/>
    <x v="0"/>
    <s v="Telangana"/>
    <s v="Warangal"/>
    <x v="0"/>
    <s v="Storage"/>
    <s v="Bookshelf"/>
    <n v="1"/>
    <n v="8941.4699999999993"/>
    <n v="0.05"/>
    <n v="1367.96"/>
  </r>
  <r>
    <s v="ORD-02952"/>
    <s v="2024-10-26"/>
    <x v="28"/>
    <x v="0"/>
    <s v="CUST-0656"/>
    <s v="Kabir Gupta"/>
    <x v="0"/>
    <s v="Karnataka"/>
    <s v="Bengaluru"/>
    <x v="3"/>
    <s v="Mobile"/>
    <s v="Smartphone B"/>
    <n v="7"/>
    <n v="172967.98"/>
    <n v="0.05"/>
    <n v="24580.69"/>
  </r>
  <r>
    <s v="ORD-02953"/>
    <s v="2025-02-25"/>
    <x v="14"/>
    <x v="1"/>
    <s v="CUST-0605"/>
    <s v="Kabir Das"/>
    <x v="0"/>
    <s v="Telangana"/>
    <s v="Hyderabad"/>
    <x v="3"/>
    <s v="Accessories"/>
    <s v="Wireless Earbuds"/>
    <n v="5"/>
    <n v="9915.76"/>
    <n v="0.2"/>
    <n v="1411.65"/>
  </r>
  <r>
    <s v="ORD-02954"/>
    <s v="2025-03-08"/>
    <x v="21"/>
    <x v="1"/>
    <s v="CUST-0066"/>
    <s v="Ishita Gupta"/>
    <x v="3"/>
    <s v="Delhi"/>
    <s v="Dwarka"/>
    <x v="1"/>
    <s v="Appliances"/>
    <s v="Electric Kettle"/>
    <n v="8"/>
    <n v="13826.56"/>
    <n v="0.05"/>
    <n v="2183.06"/>
  </r>
  <r>
    <s v="ORD-02955"/>
    <s v="2025-11-28"/>
    <x v="5"/>
    <x v="1"/>
    <s v="CUST-0010"/>
    <s v="Aarav Mehta"/>
    <x v="2"/>
    <s v="Maharashtra"/>
    <s v="Pune"/>
    <x v="2"/>
    <s v="Men"/>
    <s v="Men's Jeans"/>
    <n v="2"/>
    <n v="3390.01"/>
    <n v="0.25"/>
    <n v="702.79"/>
  </r>
  <r>
    <s v="ORD-02956"/>
    <s v="2023-07-29"/>
    <x v="25"/>
    <x v="2"/>
    <s v="CUST-0054"/>
    <s v="Simran Das"/>
    <x v="3"/>
    <s v="Haryana"/>
    <s v="Faridabad"/>
    <x v="3"/>
    <s v="Mobile"/>
    <s v="Budget Phone"/>
    <n v="4"/>
    <n v="47593.51"/>
    <n v="0"/>
    <n v="5430.59"/>
  </r>
  <r>
    <s v="ORD-02957"/>
    <s v="2024-01-19"/>
    <x v="17"/>
    <x v="0"/>
    <s v="CUST-0082"/>
    <s v="Vivaan Kumar"/>
    <x v="2"/>
    <s v="Gujarat"/>
    <s v="Vadodara"/>
    <x v="1"/>
    <s v="Decor"/>
    <s v="Wall Clock"/>
    <n v="3"/>
    <n v="4691.4799999999996"/>
    <n v="0"/>
    <n v="1376.79"/>
  </r>
  <r>
    <s v="ORD-02958"/>
    <s v="2024-06-25"/>
    <x v="10"/>
    <x v="0"/>
    <s v="CUST-0464"/>
    <s v="Rohan Patel"/>
    <x v="1"/>
    <s v="Jharkhand"/>
    <s v="Ranchi"/>
    <x v="3"/>
    <s v="Laptop"/>
    <s v="Gaming Laptop"/>
    <n v="7"/>
    <n v="440927.43"/>
    <n v="0.25"/>
    <n v="3193"/>
  </r>
  <r>
    <s v="ORD-02959"/>
    <s v="2025-10-31"/>
    <x v="31"/>
    <x v="1"/>
    <s v="CUST-0015"/>
    <s v="Rohan Das"/>
    <x v="1"/>
    <s v="Jharkhand"/>
    <s v="Jamshedpur"/>
    <x v="3"/>
    <s v="Accessories"/>
    <s v="Wireless Earbuds"/>
    <n v="5"/>
    <n v="12222.83"/>
    <n v="0"/>
    <n v="2558.54"/>
  </r>
  <r>
    <s v="ORD-02960"/>
    <s v="2025-09-01"/>
    <x v="2"/>
    <x v="1"/>
    <s v="CUST-0532"/>
    <s v="Aditya Das"/>
    <x v="0"/>
    <s v="Kerala"/>
    <s v="Kochi"/>
    <x v="0"/>
    <s v="Storage"/>
    <s v="Cabinet"/>
    <n v="7"/>
    <n v="78681.7"/>
    <n v="0"/>
    <n v="15321.57"/>
  </r>
  <r>
    <s v="ORD-02961"/>
    <s v="2024-10-21"/>
    <x v="28"/>
    <x v="0"/>
    <s v="CUST-0175"/>
    <s v="Arjun Verma"/>
    <x v="1"/>
    <s v="Odisha"/>
    <s v="Cuttack"/>
    <x v="1"/>
    <s v="Decor"/>
    <s v="Table Lamp"/>
    <n v="4"/>
    <n v="7798.25"/>
    <n v="0.25"/>
    <n v="1093.74"/>
  </r>
  <r>
    <s v="ORD-02962"/>
    <s v="2024-04-15"/>
    <x v="16"/>
    <x v="0"/>
    <s v="CUST-0214"/>
    <s v="Sneha Gupta"/>
    <x v="3"/>
    <s v="Punjab"/>
    <s v="Amritsar"/>
    <x v="1"/>
    <s v="Cookware"/>
    <s v="Pressure Cooker"/>
    <n v="8"/>
    <n v="23118.58"/>
    <n v="0.2"/>
    <n v="2193.4699999999998"/>
  </r>
  <r>
    <s v="ORD-02963"/>
    <s v="2025-03-09"/>
    <x v="21"/>
    <x v="1"/>
    <s v="CUST-0689"/>
    <s v="Ishita Patel"/>
    <x v="2"/>
    <s v="Goa"/>
    <s v="Panaji"/>
    <x v="1"/>
    <s v="Cookware"/>
    <s v="Pressure Cooker"/>
    <n v="2"/>
    <n v="6908.28"/>
    <n v="0"/>
    <n v="1252.8800000000001"/>
  </r>
  <r>
    <s v="ORD-02964"/>
    <s v="2023-07-31"/>
    <x v="25"/>
    <x v="2"/>
    <s v="CUST-0137"/>
    <s v="Rahul Gupta"/>
    <x v="1"/>
    <s v="West Bengal"/>
    <s v="Siliguri"/>
    <x v="0"/>
    <s v="Storage"/>
    <s v="Bookshelf"/>
    <n v="4"/>
    <n v="35817.949999999997"/>
    <n v="0.05"/>
    <n v="5148.8900000000003"/>
  </r>
  <r>
    <s v="ORD-02965"/>
    <s v="2025-12-22"/>
    <x v="26"/>
    <x v="1"/>
    <s v="CUST-0480"/>
    <s v="Ananya Jain"/>
    <x v="1"/>
    <s v="Odisha"/>
    <s v="Rourkela"/>
    <x v="1"/>
    <s v="Cookware"/>
    <s v="Pressure Cooker"/>
    <n v="1"/>
    <n v="2655.82"/>
    <n v="0.25"/>
    <n v="271.56"/>
  </r>
  <r>
    <s v="ORD-02966"/>
    <s v="2025-03-15"/>
    <x v="21"/>
    <x v="1"/>
    <s v="CUST-0141"/>
    <s v="Vivaan Sharma"/>
    <x v="3"/>
    <s v="Uttar Pradesh"/>
    <s v="Lucknow"/>
    <x v="3"/>
    <s v="Mobile"/>
    <s v="Smartphone A"/>
    <n v="1"/>
    <n v="18000.740000000002"/>
    <n v="0"/>
    <n v="2351.35"/>
  </r>
  <r>
    <s v="ORD-02967"/>
    <s v="2025-02-16"/>
    <x v="14"/>
    <x v="1"/>
    <s v="CUST-0622"/>
    <s v="Aarav Sharma"/>
    <x v="1"/>
    <s v="Bihar"/>
    <s v="Patna"/>
    <x v="3"/>
    <s v="Mobile"/>
    <s v="Smartphone B"/>
    <n v="6"/>
    <n v="124865.78"/>
    <n v="0.15"/>
    <n v="12651.01"/>
  </r>
  <r>
    <s v="ORD-02968"/>
    <s v="2024-04-24"/>
    <x v="16"/>
    <x v="0"/>
    <s v="CUST-0605"/>
    <s v="Kabir Das"/>
    <x v="1"/>
    <s v="Odisha"/>
    <s v="Cuttack"/>
    <x v="0"/>
    <s v="Table"/>
    <s v="Study Table"/>
    <n v="5"/>
    <n v="29232.52"/>
    <n v="0.2"/>
    <n v="2405.64"/>
  </r>
  <r>
    <s v="ORD-02969"/>
    <s v="2024-11-08"/>
    <x v="1"/>
    <x v="0"/>
    <s v="CUST-0574"/>
    <s v="Neha Singh"/>
    <x v="3"/>
    <s v="Uttar Pradesh"/>
    <s v="Kanpur"/>
    <x v="1"/>
    <s v="Decor"/>
    <s v="Table Lamp"/>
    <n v="6"/>
    <n v="14034.67"/>
    <n v="0.1"/>
    <n v="3393.5"/>
  </r>
  <r>
    <s v="ORD-02970"/>
    <s v="2024-12-23"/>
    <x v="6"/>
    <x v="0"/>
    <s v="CUST-0085"/>
    <s v="Aditya Mehta"/>
    <x v="0"/>
    <s v="Telangana"/>
    <s v="Hyderabad"/>
    <x v="0"/>
    <s v="Chair"/>
    <s v="Study Chair"/>
    <n v="5"/>
    <n v="15683.8"/>
    <n v="0.1"/>
    <n v="2116.9899999999998"/>
  </r>
  <r>
    <s v="ORD-02971"/>
    <s v="2025-10-04"/>
    <x v="31"/>
    <x v="1"/>
    <s v="CUST-0439"/>
    <s v="Kabir Verma"/>
    <x v="1"/>
    <s v="Jharkhand"/>
    <s v="Jamshedpur"/>
    <x v="1"/>
    <s v="Decor"/>
    <s v="Photo Frame"/>
    <n v="3"/>
    <n v="1993.85"/>
    <n v="0.15"/>
    <n v="578.66"/>
  </r>
  <r>
    <s v="ORD-02972"/>
    <s v="2024-11-02"/>
    <x v="1"/>
    <x v="0"/>
    <s v="CUST-0276"/>
    <s v="Riya Singh"/>
    <x v="0"/>
    <s v="Tamil Nadu"/>
    <s v="Madurai"/>
    <x v="1"/>
    <s v="Cookware"/>
    <s v="Non-Stick Pan"/>
    <n v="1"/>
    <n v="2103.25"/>
    <n v="0"/>
    <n v="464.29"/>
  </r>
  <r>
    <s v="ORD-02973"/>
    <s v="2023-03-19"/>
    <x v="11"/>
    <x v="2"/>
    <s v="CUST-0482"/>
    <s v="Aarav Yadav"/>
    <x v="2"/>
    <s v="Maharashtra"/>
    <s v="Mumbai"/>
    <x v="2"/>
    <s v="Men"/>
    <s v="Men's Jeans"/>
    <n v="2"/>
    <n v="4304.46"/>
    <n v="0"/>
    <n v="1443.49"/>
  </r>
  <r>
    <s v="ORD-02974"/>
    <s v="2024-10-17"/>
    <x v="28"/>
    <x v="0"/>
    <s v="CUST-0428"/>
    <s v="Aarav Das"/>
    <x v="0"/>
    <s v="Telangana"/>
    <s v="Hyderabad"/>
    <x v="0"/>
    <s v="Storage"/>
    <s v="Cabinet"/>
    <n v="8"/>
    <n v="80827.03"/>
    <n v="0.1"/>
    <n v="13366.41"/>
  </r>
  <r>
    <s v="ORD-02975"/>
    <s v="2023-05-25"/>
    <x v="20"/>
    <x v="2"/>
    <s v="CUST-0252"/>
    <s v="Ananya Mehta"/>
    <x v="1"/>
    <s v="Jharkhand"/>
    <s v="Dhanbad"/>
    <x v="1"/>
    <s v="Decor"/>
    <s v="Wall Clock"/>
    <n v="1"/>
    <n v="1362.24"/>
    <n v="0.05"/>
    <n v="345.51"/>
  </r>
  <r>
    <s v="ORD-02976"/>
    <s v="2024-02-23"/>
    <x v="23"/>
    <x v="0"/>
    <s v="CUST-0667"/>
    <s v="Sneha Jain"/>
    <x v="1"/>
    <s v="Odisha"/>
    <s v="Bhubaneswar"/>
    <x v="3"/>
    <s v="Accessories"/>
    <s v="Smart Watch"/>
    <n v="8"/>
    <n v="33986.49"/>
    <n v="0.15"/>
    <n v="4285.87"/>
  </r>
  <r>
    <s v="ORD-02977"/>
    <s v="2025-02-22"/>
    <x v="14"/>
    <x v="1"/>
    <s v="CUST-0088"/>
    <s v="Rohan Gupta"/>
    <x v="1"/>
    <s v="Jharkhand"/>
    <s v="Dhanbad"/>
    <x v="0"/>
    <s v="Storage"/>
    <s v="Cabinet"/>
    <n v="1"/>
    <n v="10034.52"/>
    <n v="0.05"/>
    <n v="1543.22"/>
  </r>
  <r>
    <s v="ORD-02978"/>
    <s v="2025-02-26"/>
    <x v="14"/>
    <x v="1"/>
    <s v="CUST-0430"/>
    <s v="Nikita Gupta"/>
    <x v="3"/>
    <s v="Haryana"/>
    <s v="Gurgaon"/>
    <x v="0"/>
    <s v="Chair"/>
    <s v="Executive Chair"/>
    <n v="6"/>
    <n v="66904.58"/>
    <n v="0.05"/>
    <n v="12651.26"/>
  </r>
  <r>
    <s v="ORD-02979"/>
    <s v="2025-05-30"/>
    <x v="9"/>
    <x v="1"/>
    <s v="CUST-0749"/>
    <s v="Kavya Mehta"/>
    <x v="3"/>
    <s v="Haryana"/>
    <s v="Panipat"/>
    <x v="3"/>
    <s v="Accessories"/>
    <s v="Smart Watch"/>
    <n v="4"/>
    <n v="19445.04"/>
    <n v="0"/>
    <n v="3724.33"/>
  </r>
  <r>
    <s v="ORD-02980"/>
    <s v="2023-11-21"/>
    <x v="32"/>
    <x v="2"/>
    <s v="CUST-0427"/>
    <s v="Aditya Singh"/>
    <x v="3"/>
    <s v="Delhi"/>
    <s v="Rohini"/>
    <x v="0"/>
    <s v="Table"/>
    <s v="Office Desk"/>
    <n v="7"/>
    <n v="98653.68"/>
    <n v="0.1"/>
    <n v="15023.92"/>
  </r>
  <r>
    <s v="ORD-02981"/>
    <s v="2024-12-01"/>
    <x v="6"/>
    <x v="0"/>
    <s v="CUST-0517"/>
    <s v="Simran Patel"/>
    <x v="2"/>
    <s v="Goa"/>
    <s v="Margao"/>
    <x v="2"/>
    <s v="Women"/>
    <s v="Women's Top"/>
    <n v="6"/>
    <n v="7945"/>
    <n v="0.15"/>
    <n v="2145.11"/>
  </r>
  <r>
    <s v="ORD-02982"/>
    <s v="2023-08-15"/>
    <x v="27"/>
    <x v="2"/>
    <s v="CUST-0588"/>
    <s v="Kavya Sharma"/>
    <x v="1"/>
    <s v="Bihar"/>
    <s v="Patna"/>
    <x v="2"/>
    <s v="Footwear"/>
    <s v="Sandals"/>
    <n v="2"/>
    <n v="3328.56"/>
    <n v="0"/>
    <n v="750.48"/>
  </r>
  <r>
    <s v="ORD-02983"/>
    <s v="2024-10-07"/>
    <x v="28"/>
    <x v="0"/>
    <s v="CUST-0085"/>
    <s v="Aditya Mehta"/>
    <x v="1"/>
    <s v="Jharkhand"/>
    <s v="Jamshedpur"/>
    <x v="3"/>
    <s v="Accessories"/>
    <s v="Smart Watch"/>
    <n v="3"/>
    <n v="15286.72"/>
    <n v="0"/>
    <n v="3163.67"/>
  </r>
  <r>
    <s v="ORD-02984"/>
    <s v="2024-02-26"/>
    <x v="23"/>
    <x v="0"/>
    <s v="CUST-0142"/>
    <s v="Simran Jain"/>
    <x v="1"/>
    <s v="West Bengal"/>
    <s v="Siliguri"/>
    <x v="2"/>
    <s v="Women"/>
    <s v="Women's Jacket"/>
    <n v="1"/>
    <n v="4285.28"/>
    <n v="0.1"/>
    <n v="890.24"/>
  </r>
  <r>
    <s v="ORD-02985"/>
    <s v="2025-05-15"/>
    <x v="9"/>
    <x v="1"/>
    <s v="CUST-0520"/>
    <s v="Riya Sharma"/>
    <x v="3"/>
    <s v="Uttar Pradesh"/>
    <s v="Lucknow"/>
    <x v="2"/>
    <s v="Footwear"/>
    <s v="Running Shoes"/>
    <n v="6"/>
    <n v="17638.45"/>
    <n v="0.2"/>
    <n v="2374.04"/>
  </r>
  <r>
    <s v="ORD-02986"/>
    <s v="2025-09-04"/>
    <x v="2"/>
    <x v="1"/>
    <s v="CUST-0593"/>
    <s v="Neha Verma"/>
    <x v="2"/>
    <s v="Gujarat"/>
    <s v="Ahmedabad"/>
    <x v="1"/>
    <s v="Cookware"/>
    <s v="Pressure Cooker"/>
    <n v="4"/>
    <n v="11747.4"/>
    <n v="0.2"/>
    <n v="1013.94"/>
  </r>
  <r>
    <s v="ORD-02987"/>
    <s v="2025-07-17"/>
    <x v="8"/>
    <x v="1"/>
    <s v="CUST-0035"/>
    <s v="Neha Kumar"/>
    <x v="0"/>
    <s v="Karnataka"/>
    <s v="Bengaluru"/>
    <x v="2"/>
    <s v="Men"/>
    <s v="Men's Jeans"/>
    <n v="6"/>
    <n v="9878.2099999999991"/>
    <n v="0.25"/>
    <n v="2218.87"/>
  </r>
  <r>
    <s v="ORD-02988"/>
    <s v="2023-11-19"/>
    <x v="32"/>
    <x v="2"/>
    <s v="CUST-0785"/>
    <s v="Shreya Singh"/>
    <x v="0"/>
    <s v="Telangana"/>
    <s v="Nizamabad"/>
    <x v="0"/>
    <s v="Table"/>
    <s v="Office Desk"/>
    <n v="2"/>
    <n v="29622.720000000001"/>
    <n v="0"/>
    <n v="5927.73"/>
  </r>
  <r>
    <s v="ORD-02989"/>
    <s v="2023-06-23"/>
    <x v="33"/>
    <x v="2"/>
    <s v="CUST-0283"/>
    <s v="Amit Gupta"/>
    <x v="1"/>
    <s v="Bihar"/>
    <s v="Patna"/>
    <x v="1"/>
    <s v="Decor"/>
    <s v="Photo Frame"/>
    <n v="6"/>
    <n v="4113.6099999999997"/>
    <n v="0.15"/>
    <n v="1144.71"/>
  </r>
  <r>
    <s v="ORD-02990"/>
    <s v="2024-10-04"/>
    <x v="28"/>
    <x v="0"/>
    <s v="CUST-0380"/>
    <s v="Neha Das"/>
    <x v="2"/>
    <s v="Rajasthan"/>
    <s v="Udaipur"/>
    <x v="1"/>
    <s v="Cookware"/>
    <s v="Non-Stick Pan"/>
    <n v="3"/>
    <n v="6814.28"/>
    <n v="0"/>
    <n v="1426.53"/>
  </r>
  <r>
    <s v="ORD-02991"/>
    <s v="2023-12-14"/>
    <x v="18"/>
    <x v="2"/>
    <s v="CUST-0515"/>
    <s v="Nikita Sharma"/>
    <x v="1"/>
    <s v="Jharkhand"/>
    <s v="Dhanbad"/>
    <x v="1"/>
    <s v="Cookware"/>
    <s v="Pressure Cooker"/>
    <n v="6"/>
    <n v="19462.509999999998"/>
    <n v="0.05"/>
    <n v="3286.62"/>
  </r>
  <r>
    <s v="ORD-02992"/>
    <s v="2025-08-20"/>
    <x v="22"/>
    <x v="1"/>
    <s v="CUST-0772"/>
    <s v="Neha Mehta"/>
    <x v="2"/>
    <s v="Rajasthan"/>
    <s v="Jaipur"/>
    <x v="3"/>
    <s v="Accessories"/>
    <s v="Bluetooth Speaker"/>
    <n v="7"/>
    <n v="23017.74"/>
    <n v="0.1"/>
    <n v="3416.36"/>
  </r>
  <r>
    <s v="ORD-02993"/>
    <s v="2024-04-12"/>
    <x v="16"/>
    <x v="0"/>
    <s v="CUST-0683"/>
    <s v="Aditi Gupta"/>
    <x v="2"/>
    <s v="Goa"/>
    <s v="Panaji"/>
    <x v="2"/>
    <s v="Men"/>
    <s v="Men's Jacket"/>
    <n v="3"/>
    <n v="11701.84"/>
    <n v="0.15"/>
    <n v="2904.44"/>
  </r>
  <r>
    <s v="ORD-02994"/>
    <s v="2023-06-07"/>
    <x v="33"/>
    <x v="2"/>
    <s v="CUST-0109"/>
    <s v="Nikita Kumar"/>
    <x v="2"/>
    <s v="Goa"/>
    <s v="Mapusa"/>
    <x v="3"/>
    <s v="Accessories"/>
    <s v="Bluetooth Speaker"/>
    <n v="4"/>
    <n v="13567.4"/>
    <n v="0.05"/>
    <n v="2513.02"/>
  </r>
  <r>
    <s v="ORD-02995"/>
    <s v="2025-04-27"/>
    <x v="30"/>
    <x v="1"/>
    <s v="CUST-0395"/>
    <s v="Ananya Sharma"/>
    <x v="3"/>
    <s v="Haryana"/>
    <s v="Panipat"/>
    <x v="2"/>
    <s v="Men"/>
    <s v="Men's Jacket"/>
    <n v="8"/>
    <n v="30961.33"/>
    <n v="0.15"/>
    <n v="6314.28"/>
  </r>
  <r>
    <s v="ORD-02996"/>
    <s v="2024-07-03"/>
    <x v="4"/>
    <x v="0"/>
    <s v="CUST-0207"/>
    <s v="Arjun Das"/>
    <x v="1"/>
    <s v="Odisha"/>
    <s v="Cuttack"/>
    <x v="0"/>
    <s v="Table"/>
    <s v="Office Desk"/>
    <n v="5"/>
    <n v="58075.09"/>
    <n v="0.2"/>
    <n v="7542.33"/>
  </r>
  <r>
    <s v="ORD-02997"/>
    <s v="2023-09-15"/>
    <x v="35"/>
    <x v="2"/>
    <s v="CUST-0072"/>
    <s v="Shreya Verma"/>
    <x v="2"/>
    <s v="Goa"/>
    <s v="Mapusa"/>
    <x v="2"/>
    <s v="Men"/>
    <s v="Men's Jeans"/>
    <n v="1"/>
    <n v="2060.64"/>
    <n v="0.1"/>
    <n v="625.78"/>
  </r>
  <r>
    <s v="ORD-02998"/>
    <s v="2024-12-12"/>
    <x v="6"/>
    <x v="0"/>
    <s v="CUST-0309"/>
    <s v="Kavya Yadav"/>
    <x v="1"/>
    <s v="Odisha"/>
    <s v="Bhubaneswar"/>
    <x v="2"/>
    <s v="Women"/>
    <s v="Women's Top"/>
    <n v="7"/>
    <n v="10877.58"/>
    <n v="0"/>
    <n v="3580.31"/>
  </r>
  <r>
    <s v="ORD-02999"/>
    <s v="2023-03-30"/>
    <x v="11"/>
    <x v="2"/>
    <s v="CUST-0123"/>
    <s v="Amit Verma"/>
    <x v="0"/>
    <s v="Kerala"/>
    <s v="Kozhikode"/>
    <x v="0"/>
    <s v="Table"/>
    <s v="Office Desk"/>
    <n v="7"/>
    <n v="79918.87"/>
    <n v="0.2"/>
    <n v="8914.17"/>
  </r>
  <r>
    <s v="ORD-03000"/>
    <s v="2025-04-26"/>
    <x v="30"/>
    <x v="1"/>
    <s v="CUST-0077"/>
    <s v="Shreya Sharma"/>
    <x v="3"/>
    <s v="Delhi"/>
    <s v="New Delhi"/>
    <x v="0"/>
    <s v="Storage"/>
    <s v="Wardrobe"/>
    <n v="7"/>
    <n v="149185.43"/>
    <n v="0"/>
    <n v="23255.98"/>
  </r>
  <r>
    <s v="ORD-03001"/>
    <s v="2025-11-12"/>
    <x v="5"/>
    <x v="1"/>
    <s v="CUST-0582"/>
    <s v="Nikita Gupta"/>
    <x v="0"/>
    <s v="Telangana"/>
    <s v="Warangal"/>
    <x v="1"/>
    <s v="Appliances"/>
    <s v="Electric Kettle"/>
    <n v="3"/>
    <n v="5642.35"/>
    <n v="0"/>
    <n v="1112.5899999999999"/>
  </r>
  <r>
    <s v="ORD-03002"/>
    <s v="2025-07-12"/>
    <x v="8"/>
    <x v="1"/>
    <s v="CUST-0419"/>
    <s v="Simran Das"/>
    <x v="1"/>
    <s v="Odisha"/>
    <s v="Rourkela"/>
    <x v="1"/>
    <s v="Decor"/>
    <s v="Table Lamp"/>
    <n v="8"/>
    <n v="17431.23"/>
    <n v="0.15"/>
    <n v="3597.04"/>
  </r>
  <r>
    <s v="ORD-03003"/>
    <s v="2024-02-10"/>
    <x v="23"/>
    <x v="0"/>
    <s v="CUST-0188"/>
    <s v="Pooja Mehta"/>
    <x v="3"/>
    <s v="Uttar Pradesh"/>
    <s v="Noida"/>
    <x v="3"/>
    <s v="Laptop"/>
    <s v="Laptop Pro"/>
    <n v="8"/>
    <n v="397319.53"/>
    <n v="0.2"/>
    <n v="28479.119999999999"/>
  </r>
  <r>
    <s v="ORD-03004"/>
    <s v="2024-01-05"/>
    <x v="17"/>
    <x v="0"/>
    <s v="CUST-0736"/>
    <s v="Vivaan Das"/>
    <x v="1"/>
    <s v="West Bengal"/>
    <s v="Siliguri"/>
    <x v="2"/>
    <s v="Men"/>
    <s v="Men's T-Shirt"/>
    <n v="1"/>
    <n v="1156.0999999999999"/>
    <n v="0"/>
    <n v="411.63"/>
  </r>
  <r>
    <s v="ORD-03005"/>
    <s v="2023-01-21"/>
    <x v="34"/>
    <x v="2"/>
    <s v="CUST-0699"/>
    <s v="Aarav Singh"/>
    <x v="3"/>
    <s v="Uttar Pradesh"/>
    <s v="Lucknow"/>
    <x v="0"/>
    <s v="Chair"/>
    <s v="Executive Chair"/>
    <n v="2"/>
    <n v="21064.01"/>
    <n v="0.15"/>
    <n v="2613.2399999999998"/>
  </r>
  <r>
    <s v="ORD-03006"/>
    <s v="2023-02-04"/>
    <x v="7"/>
    <x v="2"/>
    <s v="CUST-0482"/>
    <s v="Aarav Yadav"/>
    <x v="1"/>
    <s v="Bihar"/>
    <s v="Patna"/>
    <x v="1"/>
    <s v="Appliances"/>
    <s v="Air Fryer"/>
    <n v="3"/>
    <n v="23262.36"/>
    <n v="0"/>
    <n v="3609.05"/>
  </r>
  <r>
    <s v="ORD-03007"/>
    <s v="2024-02-27"/>
    <x v="23"/>
    <x v="0"/>
    <s v="CUST-0002"/>
    <s v="Priya Kumar"/>
    <x v="1"/>
    <s v="Odisha"/>
    <s v="Cuttack"/>
    <x v="2"/>
    <s v="Women"/>
    <s v="Women's Jacket"/>
    <n v="5"/>
    <n v="25665.88"/>
    <n v="0"/>
    <n v="7346.11"/>
  </r>
  <r>
    <s v="ORD-03008"/>
    <s v="2024-09-02"/>
    <x v="13"/>
    <x v="0"/>
    <s v="CUST-0727"/>
    <s v="Kabir Gupta"/>
    <x v="3"/>
    <s v="Delhi"/>
    <s v="New Delhi"/>
    <x v="0"/>
    <s v="Table"/>
    <s v="Study Table"/>
    <n v="1"/>
    <n v="7689.3"/>
    <n v="0"/>
    <n v="1467.91"/>
  </r>
  <r>
    <s v="ORD-03009"/>
    <s v="2025-06-29"/>
    <x v="3"/>
    <x v="1"/>
    <s v="CUST-0528"/>
    <s v="Nikita Mehta"/>
    <x v="1"/>
    <s v="Odisha"/>
    <s v="Bhubaneswar"/>
    <x v="2"/>
    <s v="Men"/>
    <s v="Men's Jacket"/>
    <n v="4"/>
    <n v="13286.08"/>
    <n v="0.25"/>
    <n v="2160.9899999999998"/>
  </r>
  <r>
    <s v="ORD-03010"/>
    <s v="2023-11-06"/>
    <x v="32"/>
    <x v="2"/>
    <s v="CUST-0069"/>
    <s v="Rohan Jain"/>
    <x v="3"/>
    <s v="Haryana"/>
    <s v="Panipat"/>
    <x v="3"/>
    <s v="Accessories"/>
    <s v="Bluetooth Speaker"/>
    <n v="6"/>
    <n v="18146.66"/>
    <n v="0.15"/>
    <n v="2318.5100000000002"/>
  </r>
  <r>
    <s v="ORD-03011"/>
    <s v="2024-11-16"/>
    <x v="1"/>
    <x v="0"/>
    <s v="CUST-0031"/>
    <s v="Amit Verma"/>
    <x v="0"/>
    <s v="Karnataka"/>
    <s v="Mangaluru"/>
    <x v="3"/>
    <s v="Mobile"/>
    <s v="Budget Phone"/>
    <n v="3"/>
    <n v="31402.05"/>
    <n v="0.15"/>
    <n v="1812.51"/>
  </r>
  <r>
    <s v="ORD-03012"/>
    <s v="2024-03-04"/>
    <x v="19"/>
    <x v="0"/>
    <s v="CUST-0425"/>
    <s v="Rohan Kumar"/>
    <x v="2"/>
    <s v="Goa"/>
    <s v="Margao"/>
    <x v="1"/>
    <s v="Appliances"/>
    <s v="Air Fryer"/>
    <n v="5"/>
    <n v="34830.67"/>
    <n v="0.1"/>
    <n v="4366.13"/>
  </r>
  <r>
    <s v="ORD-03013"/>
    <s v="2024-10-30"/>
    <x v="28"/>
    <x v="0"/>
    <s v="CUST-0285"/>
    <s v="Ishita Verma"/>
    <x v="1"/>
    <s v="Bihar"/>
    <s v="Patna"/>
    <x v="0"/>
    <s v="Chair"/>
    <s v="Executive Chair"/>
    <n v="8"/>
    <n v="77921.87"/>
    <n v="0.15"/>
    <n v="13851.72"/>
  </r>
  <r>
    <s v="ORD-03014"/>
    <s v="2023-03-05"/>
    <x v="11"/>
    <x v="2"/>
    <s v="CUST-0257"/>
    <s v="Aarav Sharma"/>
    <x v="0"/>
    <s v="Kerala"/>
    <s v="Thiruvananthapuram"/>
    <x v="0"/>
    <s v="Table"/>
    <s v="Coffee Table"/>
    <n v="4"/>
    <n v="19665.150000000001"/>
    <n v="0.2"/>
    <n v="1230.17"/>
  </r>
  <r>
    <s v="ORD-03015"/>
    <s v="2024-12-03"/>
    <x v="6"/>
    <x v="0"/>
    <s v="CUST-0750"/>
    <s v="Aditya Das"/>
    <x v="0"/>
    <s v="Kerala"/>
    <s v="Kozhikode"/>
    <x v="2"/>
    <s v="Women"/>
    <s v="Women's Top"/>
    <n v="2"/>
    <n v="2583.5"/>
    <n v="0.15"/>
    <n v="711.9"/>
  </r>
  <r>
    <s v="ORD-03016"/>
    <s v="2024-05-26"/>
    <x v="0"/>
    <x v="0"/>
    <s v="CUST-0338"/>
    <s v="Rahul Verma"/>
    <x v="3"/>
    <s v="Punjab"/>
    <s v="Amritsar"/>
    <x v="1"/>
    <s v="Decor"/>
    <s v="Wall Clock"/>
    <n v="8"/>
    <n v="8610.35"/>
    <n v="0.25"/>
    <n v="1520.03"/>
  </r>
  <r>
    <s v="ORD-03017"/>
    <s v="2023-11-07"/>
    <x v="32"/>
    <x v="2"/>
    <s v="CUST-0515"/>
    <s v="Nikita Sharma"/>
    <x v="1"/>
    <s v="Bihar"/>
    <s v="Bhagalpur"/>
    <x v="3"/>
    <s v="Accessories"/>
    <s v="Bluetooth Speaker"/>
    <n v="3"/>
    <n v="8050.79"/>
    <n v="0.25"/>
    <n v="319.5"/>
  </r>
  <r>
    <s v="ORD-03018"/>
    <s v="2023-12-13"/>
    <x v="18"/>
    <x v="2"/>
    <s v="CUST-0410"/>
    <s v="Kabir Singh"/>
    <x v="3"/>
    <s v="Delhi"/>
    <s v="Dwarka"/>
    <x v="3"/>
    <s v="Laptop"/>
    <s v="Gaming Laptop"/>
    <n v="8"/>
    <n v="611795.09"/>
    <n v="0.1"/>
    <n v="52936.13"/>
  </r>
  <r>
    <s v="ORD-03019"/>
    <s v="2023-06-23"/>
    <x v="33"/>
    <x v="2"/>
    <s v="CUST-0582"/>
    <s v="Nikita Gupta"/>
    <x v="2"/>
    <s v="Rajasthan"/>
    <s v="Udaipur"/>
    <x v="1"/>
    <s v="Cookware"/>
    <s v="Cookware Set"/>
    <n v="3"/>
    <n v="18365.650000000001"/>
    <n v="0"/>
    <n v="4307.8999999999996"/>
  </r>
  <r>
    <s v="ORD-03020"/>
    <s v="2024-11-02"/>
    <x v="1"/>
    <x v="0"/>
    <s v="CUST-0328"/>
    <s v="Nikita Verma"/>
    <x v="1"/>
    <s v="West Bengal"/>
    <s v="Kolkata"/>
    <x v="2"/>
    <s v="Footwear"/>
    <s v="Casual Shoes"/>
    <n v="5"/>
    <n v="14239.26"/>
    <n v="0"/>
    <n v="3250.67"/>
  </r>
  <r>
    <s v="ORD-03021"/>
    <s v="2025-07-27"/>
    <x v="8"/>
    <x v="1"/>
    <s v="CUST-0035"/>
    <s v="Neha Kumar"/>
    <x v="2"/>
    <s v="Goa"/>
    <s v="Margao"/>
    <x v="3"/>
    <s v="Accessories"/>
    <s v="Wireless Earbuds"/>
    <n v="7"/>
    <n v="16833.37"/>
    <n v="0.05"/>
    <n v="3652.55"/>
  </r>
  <r>
    <s v="ORD-03022"/>
    <s v="2023-07-05"/>
    <x v="25"/>
    <x v="2"/>
    <s v="CUST-0760"/>
    <s v="Rahul Singh"/>
    <x v="1"/>
    <s v="Bihar"/>
    <s v="Bhagalpur"/>
    <x v="1"/>
    <s v="Decor"/>
    <s v="Table Lamp"/>
    <n v="4"/>
    <n v="10446.09"/>
    <n v="0"/>
    <n v="2905.72"/>
  </r>
  <r>
    <s v="ORD-03023"/>
    <s v="2025-01-16"/>
    <x v="29"/>
    <x v="1"/>
    <s v="CUST-0576"/>
    <s v="Sneha Das"/>
    <x v="0"/>
    <s v="Kerala"/>
    <s v="Kochi"/>
    <x v="3"/>
    <s v="Accessories"/>
    <s v="Bluetooth Speaker"/>
    <n v="2"/>
    <n v="7095.98"/>
    <n v="0"/>
    <n v="1385.95"/>
  </r>
  <r>
    <s v="ORD-03024"/>
    <s v="2024-11-01"/>
    <x v="1"/>
    <x v="0"/>
    <s v="CUST-0229"/>
    <s v="Pooja Sharma"/>
    <x v="0"/>
    <s v="Kerala"/>
    <s v="Kochi"/>
    <x v="1"/>
    <s v="Decor"/>
    <s v="Wall Clock"/>
    <n v="8"/>
    <n v="11400.86"/>
    <n v="0"/>
    <n v="3695.51"/>
  </r>
  <r>
    <s v="ORD-03025"/>
    <s v="2024-03-15"/>
    <x v="19"/>
    <x v="0"/>
    <s v="CUST-0168"/>
    <s v="Neha Gupta"/>
    <x v="3"/>
    <s v="Delhi"/>
    <s v="New Delhi"/>
    <x v="3"/>
    <s v="Accessories"/>
    <s v="Smart Watch"/>
    <n v="7"/>
    <n v="32610.15"/>
    <n v="0.1"/>
    <n v="4551.43"/>
  </r>
  <r>
    <s v="ORD-03026"/>
    <s v="2023-02-05"/>
    <x v="7"/>
    <x v="2"/>
    <s v="CUST-0104"/>
    <s v="Aditya Mehta"/>
    <x v="0"/>
    <s v="Kerala"/>
    <s v="Kochi"/>
    <x v="2"/>
    <s v="Women"/>
    <s v="Women's Jacket"/>
    <n v="4"/>
    <n v="17750.88"/>
    <n v="0.1"/>
    <n v="3973.96"/>
  </r>
  <r>
    <s v="ORD-03027"/>
    <s v="2023-01-06"/>
    <x v="34"/>
    <x v="2"/>
    <s v="CUST-0401"/>
    <s v="Aarav Yadav"/>
    <x v="1"/>
    <s v="Odisha"/>
    <s v="Rourkela"/>
    <x v="2"/>
    <s v="Women"/>
    <s v="Women's Top"/>
    <n v="4"/>
    <n v="5053.1000000000004"/>
    <n v="0.15"/>
    <n v="1138.33"/>
  </r>
  <r>
    <s v="ORD-03028"/>
    <s v="2025-07-11"/>
    <x v="8"/>
    <x v="1"/>
    <s v="CUST-0436"/>
    <s v="Pooja Verma"/>
    <x v="0"/>
    <s v="Tamil Nadu"/>
    <s v="Chennai"/>
    <x v="1"/>
    <s v="Cookware"/>
    <s v="Pressure Cooker"/>
    <n v="1"/>
    <n v="3107.77"/>
    <n v="0.15"/>
    <n v="275.24"/>
  </r>
  <r>
    <s v="ORD-03029"/>
    <s v="2025-12-26"/>
    <x v="26"/>
    <x v="1"/>
    <s v="CUST-0097"/>
    <s v="Sneha Sharma"/>
    <x v="2"/>
    <s v="Gujarat"/>
    <s v="Vadodara"/>
    <x v="3"/>
    <s v="Laptop"/>
    <s v="Gaming Laptop"/>
    <n v="7"/>
    <n v="486759.69"/>
    <n v="0.15"/>
    <n v="19520.45"/>
  </r>
  <r>
    <s v="ORD-03030"/>
    <s v="2023-10-07"/>
    <x v="24"/>
    <x v="2"/>
    <s v="CUST-0336"/>
    <s v="Ananya Yadav"/>
    <x v="0"/>
    <s v="Kerala"/>
    <s v="Thiruvananthapuram"/>
    <x v="0"/>
    <s v="Table"/>
    <s v="Office Desk"/>
    <n v="8"/>
    <n v="90075.520000000004"/>
    <n v="0.25"/>
    <n v="11646.63"/>
  </r>
  <r>
    <s v="ORD-03031"/>
    <s v="2025-11-22"/>
    <x v="5"/>
    <x v="1"/>
    <s v="CUST-0014"/>
    <s v="Priya Sharma"/>
    <x v="3"/>
    <s v="Punjab"/>
    <s v="Ludhiana"/>
    <x v="3"/>
    <s v="Laptop"/>
    <s v="Laptop Air"/>
    <n v="2"/>
    <n v="76560.77"/>
    <n v="0.25"/>
    <n v="706.2"/>
  </r>
  <r>
    <s v="ORD-03032"/>
    <s v="2023-03-25"/>
    <x v="11"/>
    <x v="2"/>
    <s v="CUST-0777"/>
    <s v="Aditya Verma"/>
    <x v="3"/>
    <s v="Delhi"/>
    <s v="Rohini"/>
    <x v="3"/>
    <s v="Mobile"/>
    <s v="Smartphone B"/>
    <n v="4"/>
    <n v="85054.98"/>
    <n v="0.15"/>
    <n v="8596.1299999999992"/>
  </r>
  <r>
    <s v="ORD-03033"/>
    <s v="2024-04-19"/>
    <x v="16"/>
    <x v="0"/>
    <s v="CUST-0283"/>
    <s v="Amit Gupta"/>
    <x v="1"/>
    <s v="Odisha"/>
    <s v="Cuttack"/>
    <x v="0"/>
    <s v="Table"/>
    <s v="Coffee Table"/>
    <n v="4"/>
    <n v="18132.73"/>
    <n v="0.25"/>
    <n v="193.54"/>
  </r>
  <r>
    <s v="ORD-03034"/>
    <s v="2023-08-03"/>
    <x v="27"/>
    <x v="2"/>
    <s v="CUST-0014"/>
    <s v="Priya Sharma"/>
    <x v="0"/>
    <s v="Karnataka"/>
    <s v="Mangaluru"/>
    <x v="2"/>
    <s v="Footwear"/>
    <s v="Casual Shoes"/>
    <n v="8"/>
    <n v="22453.03"/>
    <n v="0"/>
    <n v="5066.62"/>
  </r>
  <r>
    <s v="ORD-03035"/>
    <s v="2024-12-18"/>
    <x v="6"/>
    <x v="0"/>
    <s v="CUST-0597"/>
    <s v="Aditi Kumar"/>
    <x v="1"/>
    <s v="Jharkhand"/>
    <s v="Dhanbad"/>
    <x v="2"/>
    <s v="Footwear"/>
    <s v="Sandals"/>
    <n v="3"/>
    <n v="4619.3999999999996"/>
    <n v="0.05"/>
    <n v="1037.49"/>
  </r>
  <r>
    <s v="ORD-03036"/>
    <s v="2023-03-27"/>
    <x v="11"/>
    <x v="2"/>
    <s v="CUST-0322"/>
    <s v="Neha Kumar"/>
    <x v="0"/>
    <s v="Telangana"/>
    <s v="Nizamabad"/>
    <x v="2"/>
    <s v="Footwear"/>
    <s v="Running Shoes"/>
    <n v="5"/>
    <n v="17783.21"/>
    <n v="0"/>
    <n v="4735.3900000000003"/>
  </r>
  <r>
    <s v="ORD-03037"/>
    <s v="2025-07-07"/>
    <x v="8"/>
    <x v="1"/>
    <s v="CUST-0038"/>
    <s v="Ishita Kumar"/>
    <x v="3"/>
    <s v="Haryana"/>
    <s v="Gurgaon"/>
    <x v="0"/>
    <s v="Storage"/>
    <s v="Cabinet"/>
    <n v="8"/>
    <n v="69827.91"/>
    <n v="0.2"/>
    <n v="8412.52"/>
  </r>
  <r>
    <s v="ORD-03038"/>
    <s v="2025-03-04"/>
    <x v="21"/>
    <x v="1"/>
    <s v="CUST-0547"/>
    <s v="Kabir Kumar"/>
    <x v="0"/>
    <s v="Telangana"/>
    <s v="Hyderabad"/>
    <x v="0"/>
    <s v="Table"/>
    <s v="Study Table"/>
    <n v="4"/>
    <n v="25785.33"/>
    <n v="0.15"/>
    <n v="2450.0300000000002"/>
  </r>
  <r>
    <s v="ORD-03039"/>
    <s v="2025-08-02"/>
    <x v="22"/>
    <x v="1"/>
    <s v="CUST-0583"/>
    <s v="Sneha Verma"/>
    <x v="1"/>
    <s v="Bihar"/>
    <s v="Bhagalpur"/>
    <x v="0"/>
    <s v="Chair"/>
    <s v="Executive Chair"/>
    <n v="2"/>
    <n v="19780.97"/>
    <n v="0.15"/>
    <n v="3453.38"/>
  </r>
  <r>
    <s v="ORD-03040"/>
    <s v="2024-02-23"/>
    <x v="23"/>
    <x v="0"/>
    <s v="CUST-0082"/>
    <s v="Vivaan Kumar"/>
    <x v="2"/>
    <s v="Maharashtra"/>
    <s v="Mumbai"/>
    <x v="1"/>
    <s v="Cookware"/>
    <s v="Cookware Set"/>
    <n v="3"/>
    <n v="17949.46"/>
    <n v="0"/>
    <n v="4143.24"/>
  </r>
  <r>
    <s v="ORD-03041"/>
    <s v="2024-10-29"/>
    <x v="28"/>
    <x v="0"/>
    <s v="CUST-0464"/>
    <s v="Rohan Patel"/>
    <x v="3"/>
    <s v="Haryana"/>
    <s v="Gurgaon"/>
    <x v="3"/>
    <s v="Mobile"/>
    <s v="Smartphone B"/>
    <n v="7"/>
    <n v="172219.6"/>
    <n v="0"/>
    <n v="27037.05"/>
  </r>
  <r>
    <s v="ORD-03042"/>
    <s v="2025-10-07"/>
    <x v="31"/>
    <x v="1"/>
    <s v="CUST-0449"/>
    <s v="Vivaan Das"/>
    <x v="3"/>
    <s v="Haryana"/>
    <s v="Panipat"/>
    <x v="0"/>
    <s v="Chair"/>
    <s v="Office Chair"/>
    <n v="1"/>
    <n v="6519.93"/>
    <n v="0"/>
    <n v="1289.3599999999999"/>
  </r>
  <r>
    <s v="ORD-03043"/>
    <s v="2024-07-06"/>
    <x v="4"/>
    <x v="0"/>
    <s v="CUST-0494"/>
    <s v="Ishita Singh"/>
    <x v="3"/>
    <s v="Punjab"/>
    <s v="Jalandhar"/>
    <x v="0"/>
    <s v="Chair"/>
    <s v="Executive Chair"/>
    <n v="1"/>
    <n v="11901.17"/>
    <n v="0"/>
    <n v="2612.39"/>
  </r>
  <r>
    <s v="ORD-03044"/>
    <s v="2023-08-15"/>
    <x v="27"/>
    <x v="2"/>
    <s v="CUST-0415"/>
    <s v="Aditi Yadav"/>
    <x v="0"/>
    <s v="Telangana"/>
    <s v="Nizamabad"/>
    <x v="1"/>
    <s v="Decor"/>
    <s v="Wall Clock"/>
    <n v="7"/>
    <n v="9817"/>
    <n v="0.05"/>
    <n v="2418.56"/>
  </r>
  <r>
    <s v="ORD-03045"/>
    <s v="2024-07-31"/>
    <x v="4"/>
    <x v="0"/>
    <s v="CUST-0455"/>
    <s v="Simran Sharma"/>
    <x v="2"/>
    <s v="Goa"/>
    <s v="Margao"/>
    <x v="2"/>
    <s v="Men"/>
    <s v="Men's Jacket"/>
    <n v="5"/>
    <n v="20795.48"/>
    <n v="0.05"/>
    <n v="5065.54"/>
  </r>
  <r>
    <s v="ORD-03046"/>
    <s v="2024-09-07"/>
    <x v="13"/>
    <x v="0"/>
    <s v="CUST-0781"/>
    <s v="Ishita Sharma"/>
    <x v="1"/>
    <s v="Jharkhand"/>
    <s v="Ranchi"/>
    <x v="0"/>
    <s v="Storage"/>
    <s v="Wardrobe"/>
    <n v="1"/>
    <n v="16918"/>
    <n v="0.2"/>
    <n v="1260.02"/>
  </r>
  <r>
    <s v="ORD-03047"/>
    <s v="2023-07-30"/>
    <x v="25"/>
    <x v="2"/>
    <s v="CUST-0294"/>
    <s v="Kavya Yadav"/>
    <x v="3"/>
    <s v="Punjab"/>
    <s v="Jalandhar"/>
    <x v="1"/>
    <s v="Cookware"/>
    <s v="Cookware Set"/>
    <n v="4"/>
    <n v="21143.79"/>
    <n v="0.15"/>
    <n v="4153.4799999999996"/>
  </r>
  <r>
    <s v="ORD-03048"/>
    <s v="2025-05-11"/>
    <x v="9"/>
    <x v="1"/>
    <s v="CUST-0624"/>
    <s v="Kabir Yadav"/>
    <x v="2"/>
    <s v="Maharashtra"/>
    <s v="Nagpur"/>
    <x v="2"/>
    <s v="Men"/>
    <s v="Men's Jacket"/>
    <n v="7"/>
    <n v="24488.87"/>
    <n v="0.25"/>
    <n v="2617.31"/>
  </r>
  <r>
    <s v="ORD-03049"/>
    <s v="2024-02-19"/>
    <x v="23"/>
    <x v="0"/>
    <s v="CUST-0439"/>
    <s v="Kabir Verma"/>
    <x v="0"/>
    <s v="Karnataka"/>
    <s v="Mangaluru"/>
    <x v="0"/>
    <s v="Table"/>
    <s v="Office Desk"/>
    <n v="6"/>
    <n v="68835.83"/>
    <n v="0.2"/>
    <n v="6585.91"/>
  </r>
  <r>
    <s v="ORD-03050"/>
    <s v="2023-04-16"/>
    <x v="12"/>
    <x v="2"/>
    <s v="CUST-0308"/>
    <s v="Ishita Sharma"/>
    <x v="0"/>
    <s v="Telangana"/>
    <s v="Nizamabad"/>
    <x v="2"/>
    <s v="Women"/>
    <s v="Women's Dress"/>
    <n v="4"/>
    <n v="8153.52"/>
    <n v="0.25"/>
    <n v="1694.65"/>
  </r>
  <r>
    <s v="ORD-03051"/>
    <s v="2025-01-06"/>
    <x v="29"/>
    <x v="1"/>
    <s v="CUST-0544"/>
    <s v="Aditi Das"/>
    <x v="0"/>
    <s v="Telangana"/>
    <s v="Warangal"/>
    <x v="1"/>
    <s v="Appliances"/>
    <s v="Air Fryer"/>
    <n v="2"/>
    <n v="15752.63"/>
    <n v="0.05"/>
    <n v="2139.36"/>
  </r>
  <r>
    <s v="ORD-03052"/>
    <s v="2023-10-01"/>
    <x v="24"/>
    <x v="2"/>
    <s v="CUST-0476"/>
    <s v="Aditi Jain"/>
    <x v="2"/>
    <s v="Gujarat"/>
    <s v="Vadodara"/>
    <x v="3"/>
    <s v="Accessories"/>
    <s v="Wireless Earbuds"/>
    <n v="3"/>
    <n v="7477.95"/>
    <n v="0.05"/>
    <n v="1558.75"/>
  </r>
  <r>
    <s v="ORD-03053"/>
    <s v="2023-07-01"/>
    <x v="25"/>
    <x v="2"/>
    <s v="CUST-0428"/>
    <s v="Aarav Das"/>
    <x v="2"/>
    <s v="Maharashtra"/>
    <s v="Nagpur"/>
    <x v="1"/>
    <s v="Appliances"/>
    <s v="Electric Kettle"/>
    <n v="7"/>
    <n v="11176.45"/>
    <n v="0.15"/>
    <n v="1114.9100000000001"/>
  </r>
  <r>
    <s v="ORD-03054"/>
    <s v="2024-01-04"/>
    <x v="17"/>
    <x v="0"/>
    <s v="CUST-0771"/>
    <s v="Simran Sharma"/>
    <x v="0"/>
    <s v="Kerala"/>
    <s v="Kochi"/>
    <x v="0"/>
    <s v="Storage"/>
    <s v="Cabinet"/>
    <n v="6"/>
    <n v="55406.080000000002"/>
    <n v="0.2"/>
    <n v="6550.21"/>
  </r>
  <r>
    <s v="ORD-03055"/>
    <s v="2024-01-15"/>
    <x v="17"/>
    <x v="0"/>
    <s v="CUST-0730"/>
    <s v="Nikita Das"/>
    <x v="2"/>
    <s v="Maharashtra"/>
    <s v="Nagpur"/>
    <x v="0"/>
    <s v="Chair"/>
    <s v="Executive Chair"/>
    <n v="3"/>
    <n v="36806.050000000003"/>
    <n v="0"/>
    <n v="7433.8"/>
  </r>
  <r>
    <s v="ORD-03056"/>
    <s v="2023-12-26"/>
    <x v="18"/>
    <x v="2"/>
    <s v="CUST-0514"/>
    <s v="Kavya Singh"/>
    <x v="0"/>
    <s v="Tamil Nadu"/>
    <s v="Madurai"/>
    <x v="3"/>
    <s v="Laptop"/>
    <s v="Laptop Pro"/>
    <n v="6"/>
    <n v="397222.92"/>
    <n v="0"/>
    <n v="74822.66"/>
  </r>
  <r>
    <s v="ORD-03057"/>
    <s v="2025-01-08"/>
    <x v="29"/>
    <x v="1"/>
    <s v="CUST-0245"/>
    <s v="Ananya Kumar"/>
    <x v="1"/>
    <s v="Bihar"/>
    <s v="Gaya"/>
    <x v="2"/>
    <s v="Men"/>
    <s v="Men's Jacket"/>
    <n v="3"/>
    <n v="12874.73"/>
    <n v="0.05"/>
    <n v="3587.02"/>
  </r>
  <r>
    <s v="ORD-03058"/>
    <s v="2023-06-25"/>
    <x v="33"/>
    <x v="2"/>
    <s v="CUST-0442"/>
    <s v="Simran Gupta"/>
    <x v="1"/>
    <s v="West Bengal"/>
    <s v="Kolkata"/>
    <x v="0"/>
    <s v="Table"/>
    <s v="Office Desk"/>
    <n v="4"/>
    <n v="58218.15"/>
    <n v="0"/>
    <n v="12238.25"/>
  </r>
  <r>
    <s v="ORD-03059"/>
    <s v="2025-08-30"/>
    <x v="22"/>
    <x v="1"/>
    <s v="CUST-0369"/>
    <s v="Rahul Verma"/>
    <x v="0"/>
    <s v="Telangana"/>
    <s v="Nizamabad"/>
    <x v="2"/>
    <s v="Footwear"/>
    <s v="Running Shoes"/>
    <n v="5"/>
    <n v="15875.33"/>
    <n v="0.1"/>
    <n v="3371.59"/>
  </r>
  <r>
    <s v="ORD-03060"/>
    <s v="2025-06-26"/>
    <x v="3"/>
    <x v="1"/>
    <s v="CUST-0538"/>
    <s v="Neha Patel"/>
    <x v="3"/>
    <s v="Uttar Pradesh"/>
    <s v="Kanpur"/>
    <x v="1"/>
    <s v="Decor"/>
    <s v="Wall Clock"/>
    <n v="2"/>
    <n v="2894.33"/>
    <n v="0"/>
    <n v="845.15"/>
  </r>
  <r>
    <s v="ORD-03061"/>
    <s v="2025-05-05"/>
    <x v="9"/>
    <x v="1"/>
    <s v="CUST-0552"/>
    <s v="Rohan Verma"/>
    <x v="0"/>
    <s v="Kerala"/>
    <s v="Kozhikode"/>
    <x v="2"/>
    <s v="Women"/>
    <s v="Women's Top"/>
    <n v="4"/>
    <n v="5664.8"/>
    <n v="0.05"/>
    <n v="1681.36"/>
  </r>
  <r>
    <s v="ORD-03062"/>
    <s v="2023-12-25"/>
    <x v="18"/>
    <x v="2"/>
    <s v="CUST-0405"/>
    <s v="Vivaan Gupta"/>
    <x v="0"/>
    <s v="Karnataka"/>
    <s v="Mangaluru"/>
    <x v="0"/>
    <s v="Table"/>
    <s v="Coffee Table"/>
    <n v="8"/>
    <n v="48099.19"/>
    <n v="0"/>
    <n v="8405.6"/>
  </r>
  <r>
    <s v="ORD-03063"/>
    <s v="2025-08-14"/>
    <x v="22"/>
    <x v="1"/>
    <s v="CUST-0481"/>
    <s v="Nikita Verma"/>
    <x v="0"/>
    <s v="Kerala"/>
    <s v="Kochi"/>
    <x v="3"/>
    <s v="Laptop"/>
    <s v="Laptop Pro"/>
    <n v="4"/>
    <n v="269150.18"/>
    <n v="0"/>
    <n v="44008.13"/>
  </r>
  <r>
    <s v="ORD-03064"/>
    <s v="2023-11-19"/>
    <x v="32"/>
    <x v="2"/>
    <s v="CUST-0684"/>
    <s v="Neha Verma"/>
    <x v="2"/>
    <s v="Gujarat"/>
    <s v="Vadodara"/>
    <x v="3"/>
    <s v="Mobile"/>
    <s v="Smartphone A"/>
    <n v="7"/>
    <n v="121000.72"/>
    <n v="0.05"/>
    <n v="15058.9"/>
  </r>
  <r>
    <s v="ORD-03065"/>
    <s v="2025-10-20"/>
    <x v="31"/>
    <x v="1"/>
    <s v="CUST-0036"/>
    <s v="Priya Verma"/>
    <x v="1"/>
    <s v="West Bengal"/>
    <s v="Durgapur"/>
    <x v="3"/>
    <s v="Laptop"/>
    <s v="Laptop Pro"/>
    <n v="5"/>
    <n v="247454.95"/>
    <n v="0.25"/>
    <n v="25912.12"/>
  </r>
  <r>
    <s v="ORD-03066"/>
    <s v="2024-04-13"/>
    <x v="16"/>
    <x v="0"/>
    <s v="CUST-0148"/>
    <s v="Amit Das"/>
    <x v="3"/>
    <s v="Delhi"/>
    <s v="Rohini"/>
    <x v="3"/>
    <s v="Laptop"/>
    <s v="Laptop Air"/>
    <n v="4"/>
    <n v="154055.39000000001"/>
    <n v="0.25"/>
    <n v="11263.33"/>
  </r>
  <r>
    <s v="ORD-03067"/>
    <s v="2025-12-09"/>
    <x v="26"/>
    <x v="1"/>
    <s v="CUST-0388"/>
    <s v="Rahul Kumar"/>
    <x v="1"/>
    <s v="Bihar"/>
    <s v="Gaya"/>
    <x v="2"/>
    <s v="Men"/>
    <s v="Men's Jeans"/>
    <n v="1"/>
    <n v="1895.37"/>
    <n v="0.15"/>
    <n v="523.89"/>
  </r>
  <r>
    <s v="ORD-03068"/>
    <s v="2023-11-08"/>
    <x v="32"/>
    <x v="2"/>
    <s v="CUST-0793"/>
    <s v="Rohan Patel"/>
    <x v="0"/>
    <s v="Telangana"/>
    <s v="Hyderabad"/>
    <x v="3"/>
    <s v="Accessories"/>
    <s v="Wireless Earbuds"/>
    <n v="5"/>
    <n v="10547.43"/>
    <n v="0.15"/>
    <n v="1989.79"/>
  </r>
  <r>
    <s v="ORD-03069"/>
    <s v="2025-04-29"/>
    <x v="30"/>
    <x v="1"/>
    <s v="CUST-0676"/>
    <s v="Neha Singh"/>
    <x v="3"/>
    <s v="Delhi"/>
    <s v="New Delhi"/>
    <x v="1"/>
    <s v="Appliances"/>
    <s v="Air Fryer"/>
    <n v="7"/>
    <n v="45303.72"/>
    <n v="0.15"/>
    <n v="5016.3900000000003"/>
  </r>
  <r>
    <s v="ORD-03070"/>
    <s v="2024-11-18"/>
    <x v="1"/>
    <x v="0"/>
    <s v="CUST-0559"/>
    <s v="Amit Das"/>
    <x v="0"/>
    <s v="Karnataka"/>
    <s v="Mangaluru"/>
    <x v="1"/>
    <s v="Appliances"/>
    <s v="Air Fryer"/>
    <n v="5"/>
    <n v="41857.620000000003"/>
    <n v="0"/>
    <n v="6866.64"/>
  </r>
  <r>
    <s v="ORD-03071"/>
    <s v="2024-08-12"/>
    <x v="15"/>
    <x v="0"/>
    <s v="CUST-0217"/>
    <s v="Kavya Mehta"/>
    <x v="1"/>
    <s v="Odisha"/>
    <s v="Bhubaneswar"/>
    <x v="0"/>
    <s v="Chair"/>
    <s v="Study Chair"/>
    <n v="6"/>
    <n v="21787.19"/>
    <n v="0"/>
    <n v="3744.28"/>
  </r>
  <r>
    <s v="ORD-03072"/>
    <s v="2025-12-10"/>
    <x v="26"/>
    <x v="1"/>
    <s v="CUST-0775"/>
    <s v="Vivaan Sharma"/>
    <x v="0"/>
    <s v="Telangana"/>
    <s v="Warangal"/>
    <x v="2"/>
    <s v="Men"/>
    <s v="Men's Jeans"/>
    <n v="2"/>
    <n v="3157.33"/>
    <n v="0.25"/>
    <n v="540.44000000000005"/>
  </r>
  <r>
    <s v="ORD-03073"/>
    <s v="2023-12-18"/>
    <x v="18"/>
    <x v="2"/>
    <s v="CUST-0445"/>
    <s v="Kavya Gupta"/>
    <x v="1"/>
    <s v="West Bengal"/>
    <s v="Kolkata"/>
    <x v="0"/>
    <s v="Storage"/>
    <s v="Cabinet"/>
    <n v="1"/>
    <n v="10594.94"/>
    <n v="0.05"/>
    <n v="1952.32"/>
  </r>
  <r>
    <s v="ORD-03074"/>
    <s v="2025-06-29"/>
    <x v="3"/>
    <x v="1"/>
    <s v="CUST-0589"/>
    <s v="Priya Mehta"/>
    <x v="3"/>
    <s v="Punjab"/>
    <s v="Jalandhar"/>
    <x v="2"/>
    <s v="Men"/>
    <s v="Men's T-Shirt"/>
    <n v="4"/>
    <n v="3463.94"/>
    <n v="0.25"/>
    <n v="695.38"/>
  </r>
  <r>
    <s v="ORD-03075"/>
    <s v="2024-10-10"/>
    <x v="28"/>
    <x v="0"/>
    <s v="CUST-0185"/>
    <s v="Sneha Singh"/>
    <x v="1"/>
    <s v="Bihar"/>
    <s v="Bhagalpur"/>
    <x v="3"/>
    <s v="Mobile"/>
    <s v="Budget Phone"/>
    <n v="3"/>
    <n v="35067.800000000003"/>
    <n v="0.05"/>
    <n v="3132.7"/>
  </r>
  <r>
    <s v="ORD-03076"/>
    <s v="2025-11-05"/>
    <x v="5"/>
    <x v="1"/>
    <s v="CUST-0004"/>
    <s v="Arjun Mehta"/>
    <x v="3"/>
    <s v="Punjab"/>
    <s v="Jalandhar"/>
    <x v="0"/>
    <s v="Chair"/>
    <s v="Executive Chair"/>
    <n v="6"/>
    <n v="69196.77"/>
    <n v="0"/>
    <n v="14895.92"/>
  </r>
  <r>
    <s v="ORD-03077"/>
    <s v="2023-09-04"/>
    <x v="35"/>
    <x v="2"/>
    <s v="CUST-0730"/>
    <s v="Nikita Das"/>
    <x v="0"/>
    <s v="Kerala"/>
    <s v="Kozhikode"/>
    <x v="1"/>
    <s v="Appliances"/>
    <s v="Air Fryer"/>
    <n v="1"/>
    <n v="5896.57"/>
    <n v="0.25"/>
    <n v="566.9"/>
  </r>
  <r>
    <s v="ORD-03078"/>
    <s v="2023-10-06"/>
    <x v="24"/>
    <x v="2"/>
    <s v="CUST-0760"/>
    <s v="Rahul Singh"/>
    <x v="1"/>
    <s v="West Bengal"/>
    <s v="Kolkata"/>
    <x v="2"/>
    <s v="Men"/>
    <s v="Men's T-Shirt"/>
    <n v="4"/>
    <n v="3767.12"/>
    <n v="0.25"/>
    <n v="778.81"/>
  </r>
  <r>
    <s v="ORD-03079"/>
    <s v="2023-12-11"/>
    <x v="18"/>
    <x v="2"/>
    <s v="CUST-0696"/>
    <s v="Aarav Singh"/>
    <x v="2"/>
    <s v="Rajasthan"/>
    <s v="Jodhpur"/>
    <x v="1"/>
    <s v="Appliances"/>
    <s v="Mixer Grinder"/>
    <n v="4"/>
    <n v="16004.23"/>
    <n v="0.15"/>
    <n v="2099.9699999999998"/>
  </r>
  <r>
    <s v="ORD-03080"/>
    <s v="2024-04-20"/>
    <x v="16"/>
    <x v="0"/>
    <s v="CUST-0538"/>
    <s v="Neha Patel"/>
    <x v="2"/>
    <s v="Goa"/>
    <s v="Margao"/>
    <x v="2"/>
    <s v="Men"/>
    <s v="Men's Jacket"/>
    <n v="5"/>
    <n v="23271.7"/>
    <n v="0"/>
    <n v="6328.89"/>
  </r>
  <r>
    <s v="ORD-03081"/>
    <s v="2023-02-09"/>
    <x v="7"/>
    <x v="2"/>
    <s v="CUST-0605"/>
    <s v="Kabir Das"/>
    <x v="0"/>
    <s v="Tamil Nadu"/>
    <s v="Chennai"/>
    <x v="1"/>
    <s v="Decor"/>
    <s v="Table Lamp"/>
    <n v="2"/>
    <n v="4776.8999999999996"/>
    <n v="0.05"/>
    <n v="1244.3699999999999"/>
  </r>
  <r>
    <s v="ORD-03082"/>
    <s v="2023-04-06"/>
    <x v="12"/>
    <x v="2"/>
    <s v="CUST-0121"/>
    <s v="Pooja Singh"/>
    <x v="1"/>
    <s v="West Bengal"/>
    <s v="Siliguri"/>
    <x v="3"/>
    <s v="Laptop"/>
    <s v="Gaming Laptop"/>
    <n v="8"/>
    <n v="522555.94"/>
    <n v="0.2"/>
    <n v="18535.650000000001"/>
  </r>
  <r>
    <s v="ORD-03083"/>
    <s v="2023-09-14"/>
    <x v="35"/>
    <x v="2"/>
    <s v="CUST-0238"/>
    <s v="Ananya Mehta"/>
    <x v="0"/>
    <s v="Kerala"/>
    <s v="Thiruvananthapuram"/>
    <x v="0"/>
    <s v="Chair"/>
    <s v="Office Chair"/>
    <n v="1"/>
    <n v="5705.58"/>
    <n v="0.1"/>
    <n v="953.39"/>
  </r>
  <r>
    <s v="ORD-03084"/>
    <s v="2023-08-08"/>
    <x v="27"/>
    <x v="2"/>
    <s v="CUST-0696"/>
    <s v="Aarav Singh"/>
    <x v="3"/>
    <s v="Uttar Pradesh"/>
    <s v="Noida"/>
    <x v="1"/>
    <s v="Cookware"/>
    <s v="Pressure Cooker"/>
    <n v="1"/>
    <n v="3395.14"/>
    <n v="0"/>
    <n v="631.46"/>
  </r>
  <r>
    <s v="ORD-03085"/>
    <s v="2025-10-29"/>
    <x v="31"/>
    <x v="1"/>
    <s v="CUST-0006"/>
    <s v="Pooja Sharma"/>
    <x v="1"/>
    <s v="Odisha"/>
    <s v="Cuttack"/>
    <x v="1"/>
    <s v="Appliances"/>
    <s v="Air Fryer"/>
    <n v="5"/>
    <n v="29334.41"/>
    <n v="0.25"/>
    <n v="1707.16"/>
  </r>
  <r>
    <s v="ORD-03086"/>
    <s v="2025-06-25"/>
    <x v="3"/>
    <x v="1"/>
    <s v="CUST-0007"/>
    <s v="Aarav Verma"/>
    <x v="0"/>
    <s v="Tamil Nadu"/>
    <s v="Coimbatore"/>
    <x v="1"/>
    <s v="Decor"/>
    <s v="Wall Clock"/>
    <n v="5"/>
    <n v="5839.68"/>
    <n v="0.25"/>
    <n v="1024.27"/>
  </r>
  <r>
    <s v="ORD-03087"/>
    <s v="2023-08-05"/>
    <x v="27"/>
    <x v="2"/>
    <s v="CUST-0600"/>
    <s v="Arjun Singh"/>
    <x v="3"/>
    <s v="Haryana"/>
    <s v="Faridabad"/>
    <x v="0"/>
    <s v="Storage"/>
    <s v="Cabinet"/>
    <n v="3"/>
    <n v="32416.51"/>
    <n v="0.05"/>
    <n v="6032.14"/>
  </r>
  <r>
    <s v="ORD-03088"/>
    <s v="2024-07-31"/>
    <x v="4"/>
    <x v="0"/>
    <s v="CUST-0495"/>
    <s v="Kavya Kumar"/>
    <x v="3"/>
    <s v="Punjab"/>
    <s v="Ludhiana"/>
    <x v="0"/>
    <s v="Table"/>
    <s v="Study Table"/>
    <n v="7"/>
    <n v="50592.84"/>
    <n v="0"/>
    <n v="10013.59"/>
  </r>
  <r>
    <s v="ORD-03089"/>
    <s v="2025-06-22"/>
    <x v="3"/>
    <x v="1"/>
    <s v="CUST-0438"/>
    <s v="Kabir Gupta"/>
    <x v="1"/>
    <s v="Jharkhand"/>
    <s v="Dhanbad"/>
    <x v="1"/>
    <s v="Cookware"/>
    <s v="Pressure Cooker"/>
    <n v="5"/>
    <n v="15522.54"/>
    <n v="0.15"/>
    <n v="2269.2199999999998"/>
  </r>
  <r>
    <s v="ORD-03090"/>
    <s v="2024-02-07"/>
    <x v="23"/>
    <x v="0"/>
    <s v="CUST-0250"/>
    <s v="Shreya Jain"/>
    <x v="2"/>
    <s v="Goa"/>
    <s v="Mapusa"/>
    <x v="3"/>
    <s v="Laptop"/>
    <s v="Laptop Air"/>
    <n v="3"/>
    <n v="153153.25"/>
    <n v="0.05"/>
    <n v="18389.240000000002"/>
  </r>
  <r>
    <s v="ORD-03091"/>
    <s v="2025-09-25"/>
    <x v="2"/>
    <x v="1"/>
    <s v="CUST-0614"/>
    <s v="Riya Kumar"/>
    <x v="2"/>
    <s v="Rajasthan"/>
    <s v="Jaipur"/>
    <x v="0"/>
    <s v="Storage"/>
    <s v="Bookshelf"/>
    <n v="1"/>
    <n v="9410.69"/>
    <n v="0"/>
    <n v="1645.78"/>
  </r>
  <r>
    <s v="ORD-03092"/>
    <s v="2025-01-20"/>
    <x v="29"/>
    <x v="1"/>
    <s v="CUST-0261"/>
    <s v="Simran Kumar"/>
    <x v="0"/>
    <s v="Kerala"/>
    <s v="Kochi"/>
    <x v="2"/>
    <s v="Men"/>
    <s v="Men's T-Shirt"/>
    <n v="8"/>
    <n v="9398.67"/>
    <n v="0"/>
    <n v="3021.76"/>
  </r>
  <r>
    <s v="ORD-03093"/>
    <s v="2025-09-28"/>
    <x v="2"/>
    <x v="1"/>
    <s v="CUST-0283"/>
    <s v="Amit Gupta"/>
    <x v="1"/>
    <s v="Odisha"/>
    <s v="Cuttack"/>
    <x v="2"/>
    <s v="Footwear"/>
    <s v="Casual Shoes"/>
    <n v="4"/>
    <n v="9291.01"/>
    <n v="0.2"/>
    <n v="1420.64"/>
  </r>
  <r>
    <s v="ORD-03094"/>
    <s v="2023-03-23"/>
    <x v="11"/>
    <x v="2"/>
    <s v="CUST-0491"/>
    <s v="Priya Das"/>
    <x v="2"/>
    <s v="Goa"/>
    <s v="Mapusa"/>
    <x v="3"/>
    <s v="Accessories"/>
    <s v="Bluetooth Speaker"/>
    <n v="6"/>
    <n v="16209.67"/>
    <n v="0.25"/>
    <n v="624.55999999999995"/>
  </r>
  <r>
    <s v="ORD-03095"/>
    <s v="2025-07-12"/>
    <x v="8"/>
    <x v="1"/>
    <s v="CUST-0555"/>
    <s v="Pooja Gupta"/>
    <x v="0"/>
    <s v="Kerala"/>
    <s v="Kochi"/>
    <x v="3"/>
    <s v="Accessories"/>
    <s v="Wireless Earbuds"/>
    <n v="5"/>
    <n v="12303.9"/>
    <n v="0"/>
    <n v="2921.79"/>
  </r>
  <r>
    <s v="ORD-03096"/>
    <s v="2023-07-17"/>
    <x v="25"/>
    <x v="2"/>
    <s v="CUST-0033"/>
    <s v="Riya Patel"/>
    <x v="3"/>
    <s v="Delhi"/>
    <s v="Dwarka"/>
    <x v="3"/>
    <s v="Accessories"/>
    <s v="Smart Watch"/>
    <n v="8"/>
    <n v="37731.4"/>
    <n v="0.05"/>
    <n v="6700.3"/>
  </r>
  <r>
    <s v="ORD-03097"/>
    <s v="2025-08-28"/>
    <x v="22"/>
    <x v="1"/>
    <s v="CUST-0104"/>
    <s v="Aditya Mehta"/>
    <x v="0"/>
    <s v="Karnataka"/>
    <s v="Mangaluru"/>
    <x v="1"/>
    <s v="Decor"/>
    <s v="Table Lamp"/>
    <n v="2"/>
    <n v="4087.56"/>
    <n v="0.2"/>
    <n v="596.62"/>
  </r>
  <r>
    <s v="ORD-03098"/>
    <s v="2025-03-03"/>
    <x v="21"/>
    <x v="1"/>
    <s v="CUST-0340"/>
    <s v="Arjun Gupta"/>
    <x v="1"/>
    <s v="Odisha"/>
    <s v="Bhubaneswar"/>
    <x v="0"/>
    <s v="Table"/>
    <s v="Study Table"/>
    <n v="5"/>
    <n v="26916.03"/>
    <n v="0.25"/>
    <n v="3370.97"/>
  </r>
  <r>
    <s v="ORD-03099"/>
    <s v="2025-06-19"/>
    <x v="3"/>
    <x v="1"/>
    <s v="CUST-0148"/>
    <s v="Amit Das"/>
    <x v="2"/>
    <s v="Goa"/>
    <s v="Panaji"/>
    <x v="0"/>
    <s v="Table"/>
    <s v="Office Desk"/>
    <n v="8"/>
    <n v="92734.2"/>
    <n v="0.2"/>
    <n v="8757.9599999999991"/>
  </r>
  <r>
    <s v="ORD-03100"/>
    <s v="2023-08-29"/>
    <x v="27"/>
    <x v="2"/>
    <s v="CUST-0415"/>
    <s v="Aditi Yadav"/>
    <x v="0"/>
    <s v="Kerala"/>
    <s v="Kozhikode"/>
    <x v="2"/>
    <s v="Footwear"/>
    <s v="Running Shoes"/>
    <n v="5"/>
    <n v="15552.23"/>
    <n v="0.15"/>
    <n v="2830.07"/>
  </r>
  <r>
    <s v="ORD-03101"/>
    <s v="2023-02-22"/>
    <x v="7"/>
    <x v="2"/>
    <s v="CUST-0285"/>
    <s v="Ishita Verma"/>
    <x v="1"/>
    <s v="West Bengal"/>
    <s v="Durgapur"/>
    <x v="2"/>
    <s v="Footwear"/>
    <s v="Sandals"/>
    <n v="6"/>
    <n v="8840.2900000000009"/>
    <n v="0.05"/>
    <n v="1558.51"/>
  </r>
  <r>
    <s v="ORD-03102"/>
    <s v="2024-03-15"/>
    <x v="19"/>
    <x v="0"/>
    <s v="CUST-0127"/>
    <s v="Aditya Kumar"/>
    <x v="2"/>
    <s v="Goa"/>
    <s v="Panaji"/>
    <x v="3"/>
    <s v="Accessories"/>
    <s v="Bluetooth Speaker"/>
    <n v="6"/>
    <n v="17677.849999999999"/>
    <n v="0.15"/>
    <n v="2345.39"/>
  </r>
  <r>
    <s v="ORD-03103"/>
    <s v="2025-06-10"/>
    <x v="3"/>
    <x v="1"/>
    <s v="CUST-0456"/>
    <s v="Rohan Jain"/>
    <x v="1"/>
    <s v="Bihar"/>
    <s v="Bhagalpur"/>
    <x v="3"/>
    <s v="Laptop"/>
    <s v="Gaming Laptop"/>
    <n v="5"/>
    <n v="403953.06"/>
    <n v="0"/>
    <n v="50116.41"/>
  </r>
  <r>
    <s v="ORD-03104"/>
    <s v="2025-01-26"/>
    <x v="29"/>
    <x v="1"/>
    <s v="CUST-0622"/>
    <s v="Aarav Sharma"/>
    <x v="2"/>
    <s v="Maharashtra"/>
    <s v="Mumbai"/>
    <x v="0"/>
    <s v="Chair"/>
    <s v="Office Chair"/>
    <n v="7"/>
    <n v="45252.21"/>
    <n v="0.05"/>
    <n v="8902.33"/>
  </r>
  <r>
    <s v="ORD-03105"/>
    <s v="2025-09-22"/>
    <x v="2"/>
    <x v="1"/>
    <s v="CUST-0761"/>
    <s v="Aditi Singh"/>
    <x v="0"/>
    <s v="Kerala"/>
    <s v="Kozhikode"/>
    <x v="0"/>
    <s v="Chair"/>
    <s v="Executive Chair"/>
    <n v="6"/>
    <n v="59282.09"/>
    <n v="0.2"/>
    <n v="10140.82"/>
  </r>
  <r>
    <s v="ORD-03106"/>
    <s v="2024-07-01"/>
    <x v="4"/>
    <x v="0"/>
    <s v="CUST-0330"/>
    <s v="Riya Gupta"/>
    <x v="1"/>
    <s v="Odisha"/>
    <s v="Rourkela"/>
    <x v="0"/>
    <s v="Table"/>
    <s v="Study Table"/>
    <n v="8"/>
    <n v="46535.55"/>
    <n v="0.2"/>
    <n v="5115.38"/>
  </r>
  <r>
    <s v="ORD-03107"/>
    <s v="2024-07-18"/>
    <x v="4"/>
    <x v="0"/>
    <s v="CUST-0718"/>
    <s v="Arjun Patel"/>
    <x v="2"/>
    <s v="Rajasthan"/>
    <s v="Jodhpur"/>
    <x v="1"/>
    <s v="Decor"/>
    <s v="Photo Frame"/>
    <n v="4"/>
    <n v="2555.98"/>
    <n v="0.2"/>
    <n v="686.81"/>
  </r>
  <r>
    <s v="ORD-03108"/>
    <s v="2024-10-22"/>
    <x v="28"/>
    <x v="0"/>
    <s v="CUST-0003"/>
    <s v="Amit Singh"/>
    <x v="0"/>
    <s v="Tamil Nadu"/>
    <s v="Coimbatore"/>
    <x v="3"/>
    <s v="Laptop"/>
    <s v="Gaming Laptop"/>
    <n v="8"/>
    <n v="588766.78"/>
    <n v="0.1"/>
    <n v="56521.79"/>
  </r>
  <r>
    <s v="ORD-03109"/>
    <s v="2023-08-07"/>
    <x v="27"/>
    <x v="2"/>
    <s v="CUST-0124"/>
    <s v="Riya Mehta"/>
    <x v="2"/>
    <s v="Rajasthan"/>
    <s v="Jaipur"/>
    <x v="3"/>
    <s v="Laptop"/>
    <s v="Laptop Pro"/>
    <n v="3"/>
    <n v="182971.81"/>
    <n v="0.05"/>
    <n v="25229.75"/>
  </r>
  <r>
    <s v="ORD-03110"/>
    <s v="2024-02-16"/>
    <x v="23"/>
    <x v="0"/>
    <s v="CUST-0160"/>
    <s v="Sneha Verma"/>
    <x v="3"/>
    <s v="Uttar Pradesh"/>
    <s v="Kanpur"/>
    <x v="1"/>
    <s v="Cookware"/>
    <s v="Non-Stick Pan"/>
    <n v="6"/>
    <n v="13173.99"/>
    <n v="0"/>
    <n v="2862.23"/>
  </r>
  <r>
    <s v="ORD-03111"/>
    <s v="2025-07-06"/>
    <x v="8"/>
    <x v="1"/>
    <s v="CUST-0714"/>
    <s v="Pooja Jain"/>
    <x v="2"/>
    <s v="Maharashtra"/>
    <s v="Pune"/>
    <x v="1"/>
    <s v="Appliances"/>
    <s v="Electric Kettle"/>
    <n v="6"/>
    <n v="10703.27"/>
    <n v="0"/>
    <n v="2053.16"/>
  </r>
  <r>
    <s v="ORD-03112"/>
    <s v="2025-07-28"/>
    <x v="8"/>
    <x v="1"/>
    <s v="CUST-0172"/>
    <s v="Aarav Mehta"/>
    <x v="0"/>
    <s v="Karnataka"/>
    <s v="Mangaluru"/>
    <x v="2"/>
    <s v="Men"/>
    <s v="Men's Jacket"/>
    <n v="2"/>
    <n v="8430.84"/>
    <n v="0.1"/>
    <n v="1971.34"/>
  </r>
  <r>
    <s v="ORD-03113"/>
    <s v="2025-06-16"/>
    <x v="3"/>
    <x v="1"/>
    <s v="CUST-0327"/>
    <s v="Amit Singh"/>
    <x v="3"/>
    <s v="Haryana"/>
    <s v="Panipat"/>
    <x v="2"/>
    <s v="Women"/>
    <s v="Women's Dress"/>
    <n v="2"/>
    <n v="5110.74"/>
    <n v="0.1"/>
    <n v="1428.21"/>
  </r>
  <r>
    <s v="ORD-03114"/>
    <s v="2025-11-11"/>
    <x v="5"/>
    <x v="1"/>
    <s v="CUST-0525"/>
    <s v="Kavya Verma"/>
    <x v="1"/>
    <s v="Odisha"/>
    <s v="Cuttack"/>
    <x v="1"/>
    <s v="Appliances"/>
    <s v="Air Fryer"/>
    <n v="7"/>
    <n v="57826.5"/>
    <n v="0"/>
    <n v="9191.9"/>
  </r>
  <r>
    <s v="ORD-03115"/>
    <s v="2023-11-19"/>
    <x v="32"/>
    <x v="2"/>
    <s v="CUST-0190"/>
    <s v="Aditya Singh"/>
    <x v="3"/>
    <s v="Haryana"/>
    <s v="Faridabad"/>
    <x v="3"/>
    <s v="Laptop"/>
    <s v="Gaming Laptop"/>
    <n v="2"/>
    <n v="164891.97"/>
    <n v="0.05"/>
    <n v="15462.91"/>
  </r>
  <r>
    <s v="ORD-03116"/>
    <s v="2025-03-15"/>
    <x v="21"/>
    <x v="1"/>
    <s v="CUST-0689"/>
    <s v="Ishita Patel"/>
    <x v="3"/>
    <s v="Haryana"/>
    <s v="Faridabad"/>
    <x v="3"/>
    <s v="Accessories"/>
    <s v="Smart Watch"/>
    <n v="8"/>
    <n v="38374.39"/>
    <n v="0"/>
    <n v="7718.34"/>
  </r>
  <r>
    <s v="ORD-03117"/>
    <s v="2023-04-24"/>
    <x v="12"/>
    <x v="2"/>
    <s v="CUST-0285"/>
    <s v="Ishita Verma"/>
    <x v="2"/>
    <s v="Goa"/>
    <s v="Margao"/>
    <x v="1"/>
    <s v="Cookware"/>
    <s v="Non-Stick Pan"/>
    <n v="5"/>
    <n v="8363.74"/>
    <n v="0.2"/>
    <n v="1299.2"/>
  </r>
  <r>
    <s v="ORD-03118"/>
    <s v="2023-11-18"/>
    <x v="32"/>
    <x v="2"/>
    <s v="CUST-0076"/>
    <s v="Rohan Mehta"/>
    <x v="3"/>
    <s v="Uttar Pradesh"/>
    <s v="Kanpur"/>
    <x v="2"/>
    <s v="Men"/>
    <s v="Men's Jeans"/>
    <n v="4"/>
    <n v="6805.33"/>
    <n v="0.2"/>
    <n v="1375.72"/>
  </r>
  <r>
    <s v="ORD-03119"/>
    <s v="2025-08-13"/>
    <x v="22"/>
    <x v="1"/>
    <s v="CUST-0795"/>
    <s v="Kavya Das"/>
    <x v="3"/>
    <s v="Punjab"/>
    <s v="Jalandhar"/>
    <x v="3"/>
    <s v="Mobile"/>
    <s v="Budget Phone"/>
    <n v="1"/>
    <n v="11346.52"/>
    <n v="0.05"/>
    <n v="1112.27"/>
  </r>
  <r>
    <s v="ORD-03120"/>
    <s v="2025-06-27"/>
    <x v="3"/>
    <x v="1"/>
    <s v="CUST-0753"/>
    <s v="Rohan Verma"/>
    <x v="2"/>
    <s v="Rajasthan"/>
    <s v="Udaipur"/>
    <x v="2"/>
    <s v="Women"/>
    <s v="Women's Dress"/>
    <n v="7"/>
    <n v="19237.990000000002"/>
    <n v="0"/>
    <n v="5901.39"/>
  </r>
  <r>
    <s v="ORD-03121"/>
    <s v="2024-12-13"/>
    <x v="6"/>
    <x v="0"/>
    <s v="CUST-0274"/>
    <s v="Aditi Mehta"/>
    <x v="1"/>
    <s v="Odisha"/>
    <s v="Bhubaneswar"/>
    <x v="2"/>
    <s v="Men"/>
    <s v="Men's Jacket"/>
    <n v="6"/>
    <n v="27167.75"/>
    <n v="0"/>
    <n v="8199.5300000000007"/>
  </r>
  <r>
    <s v="ORD-03122"/>
    <s v="2024-08-15"/>
    <x v="15"/>
    <x v="0"/>
    <s v="CUST-0612"/>
    <s v="Vivaan Patel"/>
    <x v="3"/>
    <s v="Haryana"/>
    <s v="Gurgaon"/>
    <x v="2"/>
    <s v="Footwear"/>
    <s v="Sandals"/>
    <n v="7"/>
    <n v="8667.31"/>
    <n v="0.2"/>
    <n v="836.18"/>
  </r>
  <r>
    <s v="ORD-03123"/>
    <s v="2023-11-05"/>
    <x v="32"/>
    <x v="2"/>
    <s v="CUST-0090"/>
    <s v="Pooja Kumar"/>
    <x v="2"/>
    <s v="Gujarat"/>
    <s v="Surat"/>
    <x v="1"/>
    <s v="Appliances"/>
    <s v="Mixer Grinder"/>
    <n v="7"/>
    <n v="24411.46"/>
    <n v="0.2"/>
    <n v="1710"/>
  </r>
  <r>
    <s v="ORD-03124"/>
    <s v="2025-09-15"/>
    <x v="2"/>
    <x v="1"/>
    <s v="CUST-0466"/>
    <s v="Ananya Das"/>
    <x v="2"/>
    <s v="Rajasthan"/>
    <s v="Jaipur"/>
    <x v="0"/>
    <s v="Table"/>
    <s v="Coffee Table"/>
    <n v="5"/>
    <n v="25078.17"/>
    <n v="0.15"/>
    <n v="3531.02"/>
  </r>
  <r>
    <s v="ORD-03125"/>
    <s v="2024-02-10"/>
    <x v="23"/>
    <x v="0"/>
    <s v="CUST-0427"/>
    <s v="Aditya Singh"/>
    <x v="1"/>
    <s v="Bihar"/>
    <s v="Gaya"/>
    <x v="3"/>
    <s v="Accessories"/>
    <s v="Wireless Earbuds"/>
    <n v="8"/>
    <n v="18337.89"/>
    <n v="0.1"/>
    <n v="3799.73"/>
  </r>
  <r>
    <s v="ORD-03126"/>
    <s v="2023-07-02"/>
    <x v="25"/>
    <x v="2"/>
    <s v="CUST-0155"/>
    <s v="Sneha Gupta"/>
    <x v="2"/>
    <s v="Rajasthan"/>
    <s v="Jodhpur"/>
    <x v="1"/>
    <s v="Appliances"/>
    <s v="Air Fryer"/>
    <n v="3"/>
    <n v="19784.7"/>
    <n v="0.2"/>
    <n v="1444.14"/>
  </r>
  <r>
    <s v="ORD-03127"/>
    <s v="2023-10-17"/>
    <x v="24"/>
    <x v="2"/>
    <s v="CUST-0597"/>
    <s v="Aditi Kumar"/>
    <x v="0"/>
    <s v="Telangana"/>
    <s v="Warangal"/>
    <x v="3"/>
    <s v="Accessories"/>
    <s v="Smart Watch"/>
    <n v="2"/>
    <n v="9607.2099999999991"/>
    <n v="0"/>
    <n v="1682.31"/>
  </r>
  <r>
    <s v="ORD-03128"/>
    <s v="2025-06-25"/>
    <x v="3"/>
    <x v="1"/>
    <s v="CUST-0751"/>
    <s v="Ananya Patel"/>
    <x v="3"/>
    <s v="Punjab"/>
    <s v="Ludhiana"/>
    <x v="2"/>
    <s v="Men"/>
    <s v="Men's Jeans"/>
    <n v="5"/>
    <n v="9505.23"/>
    <n v="0.15"/>
    <n v="2226.02"/>
  </r>
  <r>
    <s v="ORD-03129"/>
    <s v="2023-09-02"/>
    <x v="35"/>
    <x v="2"/>
    <s v="CUST-0528"/>
    <s v="Nikita Mehta"/>
    <x v="0"/>
    <s v="Kerala"/>
    <s v="Kozhikode"/>
    <x v="3"/>
    <s v="Laptop"/>
    <s v="Gaming Laptop"/>
    <n v="4"/>
    <n v="347746.16"/>
    <n v="0"/>
    <n v="40850.11"/>
  </r>
  <r>
    <s v="ORD-03130"/>
    <s v="2023-01-25"/>
    <x v="34"/>
    <x v="2"/>
    <s v="CUST-0035"/>
    <s v="Neha Kumar"/>
    <x v="1"/>
    <s v="West Bengal"/>
    <s v="Durgapur"/>
    <x v="3"/>
    <s v="Laptop"/>
    <s v="Laptop Pro"/>
    <n v="4"/>
    <n v="254348.11"/>
    <n v="0"/>
    <n v="44316.85"/>
  </r>
  <r>
    <s v="ORD-03131"/>
    <s v="2023-08-19"/>
    <x v="27"/>
    <x v="2"/>
    <s v="CUST-0109"/>
    <s v="Nikita Kumar"/>
    <x v="3"/>
    <s v="Punjab"/>
    <s v="Amritsar"/>
    <x v="0"/>
    <s v="Table"/>
    <s v="Coffee Table"/>
    <n v="7"/>
    <n v="32451.34"/>
    <n v="0.25"/>
    <n v="1615.31"/>
  </r>
  <r>
    <s v="ORD-03132"/>
    <s v="2024-04-28"/>
    <x v="16"/>
    <x v="0"/>
    <s v="CUST-0298"/>
    <s v="Ananya Das"/>
    <x v="3"/>
    <s v="Delhi"/>
    <s v="Dwarka"/>
    <x v="1"/>
    <s v="Decor"/>
    <s v="Table Lamp"/>
    <n v="7"/>
    <n v="18181.990000000002"/>
    <n v="0"/>
    <n v="4491.95"/>
  </r>
  <r>
    <s v="ORD-03133"/>
    <s v="2025-05-30"/>
    <x v="9"/>
    <x v="1"/>
    <s v="CUST-0195"/>
    <s v="Vivaan Gupta"/>
    <x v="2"/>
    <s v="Goa"/>
    <s v="Margao"/>
    <x v="0"/>
    <s v="Storage"/>
    <s v="Bookshelf"/>
    <n v="3"/>
    <n v="22000.51"/>
    <n v="0.2"/>
    <n v="1600.96"/>
  </r>
  <r>
    <s v="ORD-03134"/>
    <s v="2025-03-23"/>
    <x v="21"/>
    <x v="1"/>
    <s v="CUST-0177"/>
    <s v="Priya Gupta"/>
    <x v="0"/>
    <s v="Karnataka"/>
    <s v="Mysuru"/>
    <x v="2"/>
    <s v="Footwear"/>
    <s v="Sandals"/>
    <n v="5"/>
    <n v="7072.99"/>
    <n v="0.15"/>
    <n v="1002.84"/>
  </r>
  <r>
    <s v="ORD-03135"/>
    <s v="2025-03-07"/>
    <x v="21"/>
    <x v="1"/>
    <s v="CUST-0508"/>
    <s v="Riya Patel"/>
    <x v="3"/>
    <s v="Haryana"/>
    <s v="Gurgaon"/>
    <x v="0"/>
    <s v="Chair"/>
    <s v="Office Chair"/>
    <n v="5"/>
    <n v="25825.11"/>
    <n v="0.2"/>
    <n v="3124.27"/>
  </r>
  <r>
    <s v="ORD-03136"/>
    <s v="2023-09-03"/>
    <x v="35"/>
    <x v="2"/>
    <s v="CUST-0059"/>
    <s v="Kabir Singh"/>
    <x v="2"/>
    <s v="Goa"/>
    <s v="Margao"/>
    <x v="1"/>
    <s v="Decor"/>
    <s v="Photo Frame"/>
    <n v="2"/>
    <n v="1523.63"/>
    <n v="0"/>
    <n v="546.46"/>
  </r>
  <r>
    <s v="ORD-03137"/>
    <s v="2024-09-12"/>
    <x v="13"/>
    <x v="0"/>
    <s v="CUST-0578"/>
    <s v="Kabir Mehta"/>
    <x v="0"/>
    <s v="Kerala"/>
    <s v="Thiruvananthapuram"/>
    <x v="3"/>
    <s v="Laptop"/>
    <s v="Laptop Air"/>
    <n v="6"/>
    <n v="312884.93"/>
    <n v="0"/>
    <n v="49036.36"/>
  </r>
  <r>
    <s v="ORD-03138"/>
    <s v="2024-10-23"/>
    <x v="28"/>
    <x v="0"/>
    <s v="CUST-0501"/>
    <s v="Ananya Gupta"/>
    <x v="0"/>
    <s v="Tamil Nadu"/>
    <s v="Chennai"/>
    <x v="0"/>
    <s v="Chair"/>
    <s v="Study Chair"/>
    <n v="3"/>
    <n v="10367.36"/>
    <n v="0.05"/>
    <n v="1549.67"/>
  </r>
  <r>
    <s v="ORD-03139"/>
    <s v="2025-02-28"/>
    <x v="14"/>
    <x v="1"/>
    <s v="CUST-0329"/>
    <s v="Simran Kumar"/>
    <x v="1"/>
    <s v="West Bengal"/>
    <s v="Kolkata"/>
    <x v="1"/>
    <s v="Appliances"/>
    <s v="Mixer Grinder"/>
    <n v="6"/>
    <n v="20938.060000000001"/>
    <n v="0.25"/>
    <n v="826.91"/>
  </r>
  <r>
    <s v="ORD-03140"/>
    <s v="2025-03-23"/>
    <x v="21"/>
    <x v="1"/>
    <s v="CUST-0278"/>
    <s v="Priya Kumar"/>
    <x v="3"/>
    <s v="Delhi"/>
    <s v="Rohini"/>
    <x v="2"/>
    <s v="Footwear"/>
    <s v="Running Shoes"/>
    <n v="4"/>
    <n v="13811.4"/>
    <n v="0.05"/>
    <n v="3086.6"/>
  </r>
  <r>
    <s v="ORD-03141"/>
    <s v="2024-07-25"/>
    <x v="4"/>
    <x v="0"/>
    <s v="CUST-0391"/>
    <s v="Aditi Gupta"/>
    <x v="0"/>
    <s v="Kerala"/>
    <s v="Kozhikode"/>
    <x v="2"/>
    <s v="Footwear"/>
    <s v="Sandals"/>
    <n v="2"/>
    <n v="2630.78"/>
    <n v="0.15"/>
    <n v="402.08"/>
  </r>
  <r>
    <s v="ORD-03142"/>
    <s v="2024-02-06"/>
    <x v="23"/>
    <x v="0"/>
    <s v="CUST-0085"/>
    <s v="Aditya Mehta"/>
    <x v="0"/>
    <s v="Telangana"/>
    <s v="Nizamabad"/>
    <x v="1"/>
    <s v="Appliances"/>
    <s v="Air Fryer"/>
    <n v="7"/>
    <n v="43291.28"/>
    <n v="0.2"/>
    <n v="3961.43"/>
  </r>
  <r>
    <s v="ORD-03143"/>
    <s v="2023-12-23"/>
    <x v="18"/>
    <x v="2"/>
    <s v="CUST-0348"/>
    <s v="Arjun Das"/>
    <x v="2"/>
    <s v="Rajasthan"/>
    <s v="Jaipur"/>
    <x v="2"/>
    <s v="Men"/>
    <s v="Men's Jacket"/>
    <n v="4"/>
    <n v="15666.48"/>
    <n v="0.15"/>
    <n v="3451.06"/>
  </r>
  <r>
    <s v="ORD-03144"/>
    <s v="2025-08-21"/>
    <x v="22"/>
    <x v="1"/>
    <s v="CUST-0304"/>
    <s v="Aarav Das"/>
    <x v="3"/>
    <s v="Haryana"/>
    <s v="Gurgaon"/>
    <x v="3"/>
    <s v="Mobile"/>
    <s v="Smartphone B"/>
    <n v="8"/>
    <n v="203558.88"/>
    <n v="0"/>
    <n v="30158.92"/>
  </r>
  <r>
    <s v="ORD-03145"/>
    <s v="2025-01-13"/>
    <x v="29"/>
    <x v="1"/>
    <s v="CUST-0285"/>
    <s v="Ishita Verma"/>
    <x v="3"/>
    <s v="Haryana"/>
    <s v="Panipat"/>
    <x v="1"/>
    <s v="Decor"/>
    <s v="Photo Frame"/>
    <n v="5"/>
    <n v="3782.84"/>
    <n v="0.05"/>
    <n v="1258.5899999999999"/>
  </r>
  <r>
    <s v="ORD-03146"/>
    <s v="2023-07-15"/>
    <x v="25"/>
    <x v="2"/>
    <s v="CUST-0542"/>
    <s v="Rohan Singh"/>
    <x v="1"/>
    <s v="Jharkhand"/>
    <s v="Dhanbad"/>
    <x v="3"/>
    <s v="Mobile"/>
    <s v="Budget Phone"/>
    <n v="4"/>
    <n v="50158.95"/>
    <n v="0"/>
    <n v="5566.07"/>
  </r>
  <r>
    <s v="ORD-03147"/>
    <s v="2025-06-02"/>
    <x v="3"/>
    <x v="1"/>
    <s v="CUST-0770"/>
    <s v="Ananya Gupta"/>
    <x v="2"/>
    <s v="Goa"/>
    <s v="Mapusa"/>
    <x v="3"/>
    <s v="Laptop"/>
    <s v="Laptop Air"/>
    <n v="8"/>
    <n v="324713.21000000002"/>
    <n v="0.2"/>
    <n v="20486.16"/>
  </r>
  <r>
    <s v="ORD-03148"/>
    <s v="2023-04-16"/>
    <x v="12"/>
    <x v="2"/>
    <s v="CUST-0178"/>
    <s v="Aditi Kumar"/>
    <x v="3"/>
    <s v="Delhi"/>
    <s v="Rohini"/>
    <x v="3"/>
    <s v="Laptop"/>
    <s v="Laptop Pro"/>
    <n v="4"/>
    <n v="215482.13"/>
    <n v="0.15"/>
    <n v="22579.17"/>
  </r>
  <r>
    <s v="ORD-03149"/>
    <s v="2025-03-18"/>
    <x v="21"/>
    <x v="1"/>
    <s v="CUST-0765"/>
    <s v="Riya Yadav"/>
    <x v="3"/>
    <s v="Delhi"/>
    <s v="Rohini"/>
    <x v="1"/>
    <s v="Cookware"/>
    <s v="Pressure Cooker"/>
    <n v="8"/>
    <n v="21253.83"/>
    <n v="0.25"/>
    <n v="1864.99"/>
  </r>
  <r>
    <s v="ORD-03150"/>
    <s v="2024-08-01"/>
    <x v="15"/>
    <x v="0"/>
    <s v="CUST-0489"/>
    <s v="Kabir Jain"/>
    <x v="0"/>
    <s v="Tamil Nadu"/>
    <s v="Coimbatore"/>
    <x v="0"/>
    <s v="Storage"/>
    <s v="Bookshelf"/>
    <n v="3"/>
    <n v="26361.93"/>
    <n v="0"/>
    <n v="4995.8599999999997"/>
  </r>
  <r>
    <s v="ORD-03151"/>
    <s v="2025-07-12"/>
    <x v="8"/>
    <x v="1"/>
    <s v="CUST-0539"/>
    <s v="Pooja Singh"/>
    <x v="0"/>
    <s v="Kerala"/>
    <s v="Thiruvananthapuram"/>
    <x v="2"/>
    <s v="Women"/>
    <s v="Women's Top"/>
    <n v="6"/>
    <n v="8698.3700000000008"/>
    <n v="0"/>
    <n v="2768.44"/>
  </r>
  <r>
    <s v="ORD-03152"/>
    <s v="2024-12-06"/>
    <x v="6"/>
    <x v="0"/>
    <s v="CUST-0597"/>
    <s v="Aditi Kumar"/>
    <x v="0"/>
    <s v="Karnataka"/>
    <s v="Bengaluru"/>
    <x v="2"/>
    <s v="Footwear"/>
    <s v="Casual Shoes"/>
    <n v="7"/>
    <n v="19065.46"/>
    <n v="0"/>
    <n v="4604.3"/>
  </r>
  <r>
    <s v="ORD-03153"/>
    <s v="2025-03-22"/>
    <x v="21"/>
    <x v="1"/>
    <s v="CUST-0602"/>
    <s v="Ananya Jain"/>
    <x v="2"/>
    <s v="Rajasthan"/>
    <s v="Jaipur"/>
    <x v="3"/>
    <s v="Accessories"/>
    <s v="Smart Watch"/>
    <n v="5"/>
    <n v="22120.26"/>
    <n v="0.1"/>
    <n v="3157.78"/>
  </r>
  <r>
    <s v="ORD-03154"/>
    <s v="2024-05-20"/>
    <x v="0"/>
    <x v="0"/>
    <s v="CUST-0661"/>
    <s v="Riya Mehta"/>
    <x v="1"/>
    <s v="Bihar"/>
    <s v="Gaya"/>
    <x v="1"/>
    <s v="Appliances"/>
    <s v="Air Fryer"/>
    <n v="4"/>
    <n v="25829.74"/>
    <n v="0.2"/>
    <n v="1663.16"/>
  </r>
  <r>
    <s v="ORD-03155"/>
    <s v="2023-04-22"/>
    <x v="12"/>
    <x v="2"/>
    <s v="CUST-0661"/>
    <s v="Riya Mehta"/>
    <x v="0"/>
    <s v="Telangana"/>
    <s v="Warangal"/>
    <x v="1"/>
    <s v="Appliances"/>
    <s v="Air Fryer"/>
    <n v="8"/>
    <n v="56849.39"/>
    <n v="0.15"/>
    <n v="6102.17"/>
  </r>
  <r>
    <s v="ORD-03156"/>
    <s v="2025-07-15"/>
    <x v="8"/>
    <x v="1"/>
    <s v="CUST-0653"/>
    <s v="Aditya Verma"/>
    <x v="3"/>
    <s v="Uttar Pradesh"/>
    <s v="Noida"/>
    <x v="1"/>
    <s v="Decor"/>
    <s v="Wall Clock"/>
    <n v="4"/>
    <n v="4533.3900000000003"/>
    <n v="0.25"/>
    <n v="762.98"/>
  </r>
  <r>
    <s v="ORD-03157"/>
    <s v="2024-11-02"/>
    <x v="1"/>
    <x v="0"/>
    <s v="CUST-0090"/>
    <s v="Pooja Kumar"/>
    <x v="0"/>
    <s v="Karnataka"/>
    <s v="Bengaluru"/>
    <x v="2"/>
    <s v="Footwear"/>
    <s v="Casual Shoes"/>
    <n v="3"/>
    <n v="8780.4"/>
    <n v="0"/>
    <n v="2162.2399999999998"/>
  </r>
  <r>
    <s v="ORD-03158"/>
    <s v="2024-07-29"/>
    <x v="4"/>
    <x v="0"/>
    <s v="CUST-0389"/>
    <s v="Nikita Gupta"/>
    <x v="2"/>
    <s v="Gujarat"/>
    <s v="Surat"/>
    <x v="1"/>
    <s v="Decor"/>
    <s v="Table Lamp"/>
    <n v="3"/>
    <n v="6867.91"/>
    <n v="0.1"/>
    <n v="1630.91"/>
  </r>
  <r>
    <s v="ORD-03159"/>
    <s v="2024-12-24"/>
    <x v="6"/>
    <x v="0"/>
    <s v="CUST-0139"/>
    <s v="Simran Mehta"/>
    <x v="1"/>
    <s v="Odisha"/>
    <s v="Rourkela"/>
    <x v="1"/>
    <s v="Decor"/>
    <s v="Wall Clock"/>
    <n v="8"/>
    <n v="10329.59"/>
    <n v="0.15"/>
    <n v="2807.31"/>
  </r>
  <r>
    <s v="ORD-03160"/>
    <s v="2023-02-11"/>
    <x v="7"/>
    <x v="2"/>
    <s v="CUST-0060"/>
    <s v="Pooja Yadav"/>
    <x v="3"/>
    <s v="Delhi"/>
    <s v="New Delhi"/>
    <x v="3"/>
    <s v="Mobile"/>
    <s v="Budget Phone"/>
    <n v="5"/>
    <n v="60027.66"/>
    <n v="0"/>
    <n v="7082.62"/>
  </r>
  <r>
    <s v="ORD-03161"/>
    <s v="2025-03-20"/>
    <x v="21"/>
    <x v="1"/>
    <s v="CUST-0044"/>
    <s v="Sneha Das"/>
    <x v="0"/>
    <s v="Telangana"/>
    <s v="Hyderabad"/>
    <x v="2"/>
    <s v="Women"/>
    <s v="Women's Top"/>
    <n v="6"/>
    <n v="8778.02"/>
    <n v="0"/>
    <n v="2767.58"/>
  </r>
  <r>
    <s v="ORD-03162"/>
    <s v="2025-03-25"/>
    <x v="21"/>
    <x v="1"/>
    <s v="CUST-0712"/>
    <s v="Vivaan Verma"/>
    <x v="2"/>
    <s v="Maharashtra"/>
    <s v="Nagpur"/>
    <x v="3"/>
    <s v="Accessories"/>
    <s v="Smart Watch"/>
    <n v="1"/>
    <n v="5106.59"/>
    <n v="0"/>
    <n v="941.73"/>
  </r>
  <r>
    <s v="ORD-03163"/>
    <s v="2025-09-17"/>
    <x v="2"/>
    <x v="1"/>
    <s v="CUST-0721"/>
    <s v="Nikita Mehta"/>
    <x v="0"/>
    <s v="Telangana"/>
    <s v="Hyderabad"/>
    <x v="0"/>
    <s v="Table"/>
    <s v="Coffee Table"/>
    <n v="5"/>
    <n v="24461.43"/>
    <n v="0.2"/>
    <n v="1043.26"/>
  </r>
  <r>
    <s v="ORD-03164"/>
    <s v="2023-09-21"/>
    <x v="35"/>
    <x v="2"/>
    <s v="CUST-0669"/>
    <s v="Arjun Patel"/>
    <x v="1"/>
    <s v="Jharkhand"/>
    <s v="Jamshedpur"/>
    <x v="2"/>
    <s v="Men"/>
    <s v="Men's Jeans"/>
    <n v="2"/>
    <n v="3726.82"/>
    <n v="0.15"/>
    <n v="809.37"/>
  </r>
  <r>
    <s v="ORD-03165"/>
    <s v="2024-03-20"/>
    <x v="19"/>
    <x v="0"/>
    <s v="CUST-0218"/>
    <s v="Sneha Sharma"/>
    <x v="1"/>
    <s v="Jharkhand"/>
    <s v="Jamshedpur"/>
    <x v="2"/>
    <s v="Men"/>
    <s v="Men's Jeans"/>
    <n v="8"/>
    <n v="17013.46"/>
    <n v="0.05"/>
    <n v="4998.01"/>
  </r>
  <r>
    <s v="ORD-03166"/>
    <s v="2024-05-28"/>
    <x v="0"/>
    <x v="0"/>
    <s v="CUST-0449"/>
    <s v="Vivaan Das"/>
    <x v="0"/>
    <s v="Kerala"/>
    <s v="Thiruvananthapuram"/>
    <x v="1"/>
    <s v="Cookware"/>
    <s v="Cookware Set"/>
    <n v="4"/>
    <n v="18373.63"/>
    <n v="0.2"/>
    <n v="3140.4"/>
  </r>
  <r>
    <s v="ORD-03167"/>
    <s v="2023-07-08"/>
    <x v="25"/>
    <x v="2"/>
    <s v="CUST-0677"/>
    <s v="Ishita Sharma"/>
    <x v="1"/>
    <s v="West Bengal"/>
    <s v="Siliguri"/>
    <x v="1"/>
    <s v="Appliances"/>
    <s v="Electric Kettle"/>
    <n v="3"/>
    <n v="4054.05"/>
    <n v="0.25"/>
    <n v="167.08"/>
  </r>
  <r>
    <s v="ORD-03168"/>
    <s v="2023-03-14"/>
    <x v="11"/>
    <x v="2"/>
    <s v="CUST-0768"/>
    <s v="Riya Verma"/>
    <x v="2"/>
    <s v="Rajasthan"/>
    <s v="Udaipur"/>
    <x v="1"/>
    <s v="Decor"/>
    <s v="Table Lamp"/>
    <n v="8"/>
    <n v="15252.76"/>
    <n v="0.25"/>
    <n v="2584.4699999999998"/>
  </r>
  <r>
    <s v="ORD-03169"/>
    <s v="2023-07-04"/>
    <x v="25"/>
    <x v="2"/>
    <s v="CUST-0753"/>
    <s v="Rohan Verma"/>
    <x v="2"/>
    <s v="Maharashtra"/>
    <s v="Mumbai"/>
    <x v="2"/>
    <s v="Men"/>
    <s v="Men's Jeans"/>
    <n v="7"/>
    <n v="13860.63"/>
    <n v="0.1"/>
    <n v="3845.74"/>
  </r>
  <r>
    <s v="ORD-03170"/>
    <s v="2023-04-14"/>
    <x v="12"/>
    <x v="2"/>
    <s v="CUST-0746"/>
    <s v="Aditya Das"/>
    <x v="0"/>
    <s v="Tamil Nadu"/>
    <s v="Coimbatore"/>
    <x v="0"/>
    <s v="Table"/>
    <s v="Coffee Table"/>
    <n v="6"/>
    <n v="27775.89"/>
    <n v="0.2"/>
    <n v="2544"/>
  </r>
  <r>
    <s v="ORD-03171"/>
    <s v="2025-02-16"/>
    <x v="14"/>
    <x v="1"/>
    <s v="CUST-0230"/>
    <s v="Shreya Mehta"/>
    <x v="2"/>
    <s v="Gujarat"/>
    <s v="Surat"/>
    <x v="3"/>
    <s v="Laptop"/>
    <s v="Gaming Laptop"/>
    <n v="2"/>
    <n v="129953.27"/>
    <n v="0.2"/>
    <n v="5229.7700000000004"/>
  </r>
  <r>
    <s v="ORD-03172"/>
    <s v="2024-09-01"/>
    <x v="13"/>
    <x v="0"/>
    <s v="CUST-0655"/>
    <s v="Kabir Verma"/>
    <x v="2"/>
    <s v="Goa"/>
    <s v="Margao"/>
    <x v="1"/>
    <s v="Decor"/>
    <s v="Photo Frame"/>
    <n v="2"/>
    <n v="1628.78"/>
    <n v="0"/>
    <n v="582.54999999999995"/>
  </r>
  <r>
    <s v="ORD-03173"/>
    <s v="2024-02-24"/>
    <x v="23"/>
    <x v="0"/>
    <s v="CUST-0781"/>
    <s v="Ishita Sharma"/>
    <x v="2"/>
    <s v="Gujarat"/>
    <s v="Ahmedabad"/>
    <x v="1"/>
    <s v="Appliances"/>
    <s v="Air Fryer"/>
    <n v="6"/>
    <n v="44055.51"/>
    <n v="0.1"/>
    <n v="5585.01"/>
  </r>
  <r>
    <s v="ORD-03174"/>
    <s v="2023-03-20"/>
    <x v="11"/>
    <x v="2"/>
    <s v="CUST-0729"/>
    <s v="Arjun Sharma"/>
    <x v="1"/>
    <s v="West Bengal"/>
    <s v="Durgapur"/>
    <x v="2"/>
    <s v="Women"/>
    <s v="Women's Top"/>
    <n v="4"/>
    <n v="5737"/>
    <n v="0"/>
    <n v="1683.26"/>
  </r>
  <r>
    <s v="ORD-03175"/>
    <s v="2023-08-30"/>
    <x v="27"/>
    <x v="2"/>
    <s v="CUST-0730"/>
    <s v="Nikita Das"/>
    <x v="3"/>
    <s v="Punjab"/>
    <s v="Jalandhar"/>
    <x v="3"/>
    <s v="Laptop"/>
    <s v="Laptop Air"/>
    <n v="1"/>
    <n v="46848.75"/>
    <n v="0.1"/>
    <n v="4618.54"/>
  </r>
  <r>
    <s v="ORD-03176"/>
    <s v="2023-04-24"/>
    <x v="12"/>
    <x v="2"/>
    <s v="CUST-0705"/>
    <s v="Pooja Jain"/>
    <x v="1"/>
    <s v="West Bengal"/>
    <s v="Kolkata"/>
    <x v="0"/>
    <s v="Storage"/>
    <s v="Cabinet"/>
    <n v="6"/>
    <n v="51299.59"/>
    <n v="0.25"/>
    <n v="3425.21"/>
  </r>
  <r>
    <s v="ORD-03177"/>
    <s v="2025-09-02"/>
    <x v="2"/>
    <x v="1"/>
    <s v="CUST-0402"/>
    <s v="Ananya Jain"/>
    <x v="0"/>
    <s v="Kerala"/>
    <s v="Thiruvananthapuram"/>
    <x v="0"/>
    <s v="Table"/>
    <s v="Coffee Table"/>
    <n v="3"/>
    <n v="13907.45"/>
    <n v="0.25"/>
    <n v="1106.8900000000001"/>
  </r>
  <r>
    <s v="ORD-03178"/>
    <s v="2025-06-21"/>
    <x v="3"/>
    <x v="1"/>
    <s v="CUST-0092"/>
    <s v="Ananya Das"/>
    <x v="2"/>
    <s v="Goa"/>
    <s v="Mapusa"/>
    <x v="3"/>
    <s v="Laptop"/>
    <s v="Laptop Air"/>
    <n v="5"/>
    <n v="223049.21"/>
    <n v="0.15"/>
    <n v="14095.86"/>
  </r>
  <r>
    <s v="ORD-03179"/>
    <s v="2024-01-09"/>
    <x v="17"/>
    <x v="0"/>
    <s v="CUST-0588"/>
    <s v="Kavya Sharma"/>
    <x v="2"/>
    <s v="Maharashtra"/>
    <s v="Pune"/>
    <x v="2"/>
    <s v="Footwear"/>
    <s v="Sandals"/>
    <n v="3"/>
    <n v="3758.68"/>
    <n v="0.25"/>
    <n v="606.89"/>
  </r>
  <r>
    <s v="ORD-03180"/>
    <s v="2024-05-21"/>
    <x v="0"/>
    <x v="0"/>
    <s v="CUST-0256"/>
    <s v="Rahul Singh"/>
    <x v="0"/>
    <s v="Karnataka"/>
    <s v="Bengaluru"/>
    <x v="0"/>
    <s v="Table"/>
    <s v="Coffee Table"/>
    <n v="4"/>
    <n v="22281.200000000001"/>
    <n v="0.1"/>
    <n v="2659.7"/>
  </r>
  <r>
    <s v="ORD-03181"/>
    <s v="2025-06-08"/>
    <x v="3"/>
    <x v="1"/>
    <s v="CUST-0718"/>
    <s v="Arjun Patel"/>
    <x v="1"/>
    <s v="West Bengal"/>
    <s v="Siliguri"/>
    <x v="1"/>
    <s v="Cookware"/>
    <s v="Cookware Set"/>
    <n v="3"/>
    <n v="14554.84"/>
    <n v="0.2"/>
    <n v="2561.15"/>
  </r>
  <r>
    <s v="ORD-03182"/>
    <s v="2025-02-05"/>
    <x v="14"/>
    <x v="1"/>
    <s v="CUST-0378"/>
    <s v="Neha Jain"/>
    <x v="3"/>
    <s v="Punjab"/>
    <s v="Amritsar"/>
    <x v="3"/>
    <s v="Laptop"/>
    <s v="Laptop Air"/>
    <n v="6"/>
    <n v="298118.38"/>
    <n v="0.05"/>
    <n v="37815.769999999997"/>
  </r>
  <r>
    <s v="ORD-03183"/>
    <s v="2025-01-10"/>
    <x v="29"/>
    <x v="1"/>
    <s v="CUST-0561"/>
    <s v="Simran Gupta"/>
    <x v="0"/>
    <s v="Telangana"/>
    <s v="Nizamabad"/>
    <x v="1"/>
    <s v="Decor"/>
    <s v="Wall Clock"/>
    <n v="7"/>
    <n v="9981.0300000000007"/>
    <n v="0"/>
    <n v="3154.67"/>
  </r>
  <r>
    <s v="ORD-03184"/>
    <s v="2023-12-30"/>
    <x v="18"/>
    <x v="2"/>
    <s v="CUST-0613"/>
    <s v="Rahul Jain"/>
    <x v="0"/>
    <s v="Tamil Nadu"/>
    <s v="Coimbatore"/>
    <x v="0"/>
    <s v="Storage"/>
    <s v="Wardrobe"/>
    <n v="8"/>
    <n v="173792.33"/>
    <n v="0"/>
    <n v="26976.74"/>
  </r>
  <r>
    <s v="ORD-03185"/>
    <s v="2025-04-19"/>
    <x v="30"/>
    <x v="1"/>
    <s v="CUST-0369"/>
    <s v="Rahul Verma"/>
    <x v="1"/>
    <s v="Odisha"/>
    <s v="Bhubaneswar"/>
    <x v="1"/>
    <s v="Decor"/>
    <s v="Photo Frame"/>
    <n v="5"/>
    <n v="3071.26"/>
    <n v="0.25"/>
    <n v="765.53"/>
  </r>
  <r>
    <s v="ORD-03186"/>
    <s v="2024-10-19"/>
    <x v="28"/>
    <x v="0"/>
    <s v="CUST-0362"/>
    <s v="Nikita Patel"/>
    <x v="3"/>
    <s v="Uttar Pradesh"/>
    <s v="Kanpur"/>
    <x v="0"/>
    <s v="Storage"/>
    <s v="Bookshelf"/>
    <n v="2"/>
    <n v="12838.24"/>
    <n v="0.25"/>
    <n v="296.63"/>
  </r>
  <r>
    <s v="ORD-03187"/>
    <s v="2023-04-11"/>
    <x v="12"/>
    <x v="2"/>
    <s v="CUST-0667"/>
    <s v="Sneha Jain"/>
    <x v="3"/>
    <s v="Uttar Pradesh"/>
    <s v="Lucknow"/>
    <x v="1"/>
    <s v="Decor"/>
    <s v="Table Lamp"/>
    <n v="6"/>
    <n v="10716.26"/>
    <n v="0.25"/>
    <n v="1510.3"/>
  </r>
  <r>
    <s v="ORD-03188"/>
    <s v="2023-01-25"/>
    <x v="34"/>
    <x v="2"/>
    <s v="CUST-0512"/>
    <s v="Vivaan Patel"/>
    <x v="1"/>
    <s v="West Bengal"/>
    <s v="Kolkata"/>
    <x v="3"/>
    <s v="Accessories"/>
    <s v="Smart Watch"/>
    <n v="7"/>
    <n v="31797.8"/>
    <n v="0.1"/>
    <n v="4021.61"/>
  </r>
  <r>
    <s v="ORD-03189"/>
    <s v="2025-06-10"/>
    <x v="3"/>
    <x v="1"/>
    <s v="CUST-0225"/>
    <s v="Aditi Mehta"/>
    <x v="3"/>
    <s v="Haryana"/>
    <s v="Faridabad"/>
    <x v="1"/>
    <s v="Cookware"/>
    <s v="Cookware Set"/>
    <n v="7"/>
    <n v="31922.1"/>
    <n v="0.25"/>
    <n v="4275.45"/>
  </r>
  <r>
    <s v="ORD-03190"/>
    <s v="2024-04-24"/>
    <x v="16"/>
    <x v="0"/>
    <s v="CUST-0152"/>
    <s v="Aditi Verma"/>
    <x v="1"/>
    <s v="Odisha"/>
    <s v="Cuttack"/>
    <x v="2"/>
    <s v="Footwear"/>
    <s v="Sandals"/>
    <n v="7"/>
    <n v="10862.47"/>
    <n v="0"/>
    <n v="2578.13"/>
  </r>
  <r>
    <s v="ORD-03191"/>
    <s v="2023-11-16"/>
    <x v="32"/>
    <x v="2"/>
    <s v="CUST-0655"/>
    <s v="Kabir Verma"/>
    <x v="2"/>
    <s v="Gujarat"/>
    <s v="Vadodara"/>
    <x v="3"/>
    <s v="Accessories"/>
    <s v="Wireless Earbuds"/>
    <n v="6"/>
    <n v="14521.98"/>
    <n v="0"/>
    <n v="3007.45"/>
  </r>
  <r>
    <s v="ORD-03192"/>
    <s v="2025-10-18"/>
    <x v="31"/>
    <x v="1"/>
    <s v="CUST-0259"/>
    <s v="Aditi Verma"/>
    <x v="0"/>
    <s v="Telangana"/>
    <s v="Warangal"/>
    <x v="3"/>
    <s v="Laptop"/>
    <s v="Laptop Pro"/>
    <n v="2"/>
    <n v="108177.21"/>
    <n v="0.15"/>
    <n v="13697.49"/>
  </r>
  <r>
    <s v="ORD-03193"/>
    <s v="2025-08-27"/>
    <x v="22"/>
    <x v="1"/>
    <s v="CUST-0499"/>
    <s v="Sneha Mehta"/>
    <x v="0"/>
    <s v="Kerala"/>
    <s v="Kochi"/>
    <x v="1"/>
    <s v="Decor"/>
    <s v="Photo Frame"/>
    <n v="7"/>
    <n v="5653.3"/>
    <n v="0"/>
    <n v="2156.5300000000002"/>
  </r>
  <r>
    <s v="ORD-03194"/>
    <s v="2025-07-12"/>
    <x v="8"/>
    <x v="1"/>
    <s v="CUST-0306"/>
    <s v="Rohan Jain"/>
    <x v="0"/>
    <s v="Kerala"/>
    <s v="Thiruvananthapuram"/>
    <x v="3"/>
    <s v="Accessories"/>
    <s v="Smart Watch"/>
    <n v="6"/>
    <n v="24517.87"/>
    <n v="0.15"/>
    <n v="2884.53"/>
  </r>
  <r>
    <s v="ORD-03195"/>
    <s v="2025-09-19"/>
    <x v="2"/>
    <x v="1"/>
    <s v="CUST-0307"/>
    <s v="Kabir Yadav"/>
    <x v="0"/>
    <s v="Kerala"/>
    <s v="Thiruvananthapuram"/>
    <x v="2"/>
    <s v="Men"/>
    <s v="Men's Jacket"/>
    <n v="8"/>
    <n v="28882.71"/>
    <n v="0.2"/>
    <n v="5776.26"/>
  </r>
  <r>
    <s v="ORD-03196"/>
    <s v="2025-11-02"/>
    <x v="5"/>
    <x v="1"/>
    <s v="CUST-0400"/>
    <s v="Nikita Verma"/>
    <x v="1"/>
    <s v="Bihar"/>
    <s v="Gaya"/>
    <x v="3"/>
    <s v="Mobile"/>
    <s v="Smartphone A"/>
    <n v="5"/>
    <n v="83481.740000000005"/>
    <n v="0.05"/>
    <n v="9508.6299999999992"/>
  </r>
  <r>
    <s v="ORD-03197"/>
    <s v="2023-05-13"/>
    <x v="20"/>
    <x v="2"/>
    <s v="CUST-0656"/>
    <s v="Kabir Gupta"/>
    <x v="2"/>
    <s v="Gujarat"/>
    <s v="Vadodara"/>
    <x v="2"/>
    <s v="Men"/>
    <s v="Men's Jeans"/>
    <n v="8"/>
    <n v="16682.330000000002"/>
    <n v="0.05"/>
    <n v="4707.2"/>
  </r>
  <r>
    <s v="ORD-03198"/>
    <s v="2023-11-20"/>
    <x v="32"/>
    <x v="2"/>
    <s v="CUST-0636"/>
    <s v="Amit Yadav"/>
    <x v="3"/>
    <s v="Haryana"/>
    <s v="Gurgaon"/>
    <x v="2"/>
    <s v="Footwear"/>
    <s v="Casual Shoes"/>
    <n v="8"/>
    <n v="21032.06"/>
    <n v="0.05"/>
    <n v="4695.6400000000003"/>
  </r>
  <r>
    <s v="ORD-03199"/>
    <s v="2023-06-16"/>
    <x v="33"/>
    <x v="2"/>
    <s v="CUST-0798"/>
    <s v="Aditya Patel"/>
    <x v="2"/>
    <s v="Rajasthan"/>
    <s v="Udaipur"/>
    <x v="1"/>
    <s v="Decor"/>
    <s v="Photo Frame"/>
    <n v="4"/>
    <n v="3273.75"/>
    <n v="0"/>
    <n v="1040.51"/>
  </r>
  <r>
    <s v="ORD-03200"/>
    <s v="2023-02-28"/>
    <x v="7"/>
    <x v="2"/>
    <s v="CUST-0374"/>
    <s v="Aarav Verma"/>
    <x v="3"/>
    <s v="Punjab"/>
    <s v="Jalandhar"/>
    <x v="3"/>
    <s v="Laptop"/>
    <s v="Laptop Air"/>
    <n v="6"/>
    <n v="239948.22"/>
    <n v="0.2"/>
    <n v="18880.939999999999"/>
  </r>
  <r>
    <s v="ORD-03201"/>
    <s v="2024-08-05"/>
    <x v="15"/>
    <x v="0"/>
    <s v="CUST-0674"/>
    <s v="Aditya Verma"/>
    <x v="3"/>
    <s v="Punjab"/>
    <s v="Jalandhar"/>
    <x v="3"/>
    <s v="Accessories"/>
    <s v="Wireless Earbuds"/>
    <n v="5"/>
    <n v="12380.35"/>
    <n v="0.05"/>
    <n v="2310.0700000000002"/>
  </r>
  <r>
    <s v="ORD-03202"/>
    <s v="2025-08-19"/>
    <x v="22"/>
    <x v="1"/>
    <s v="CUST-0731"/>
    <s v="Rohan Singh"/>
    <x v="3"/>
    <s v="Haryana"/>
    <s v="Gurgaon"/>
    <x v="0"/>
    <s v="Chair"/>
    <s v="Office Chair"/>
    <n v="7"/>
    <n v="42087.08"/>
    <n v="0.05"/>
    <n v="8020.03"/>
  </r>
  <r>
    <s v="ORD-03203"/>
    <s v="2025-01-24"/>
    <x v="29"/>
    <x v="1"/>
    <s v="CUST-0001"/>
    <s v="Arjun Sharma"/>
    <x v="2"/>
    <s v="Rajasthan"/>
    <s v="Jodhpur"/>
    <x v="3"/>
    <s v="Accessories"/>
    <s v="Bluetooth Speaker"/>
    <n v="3"/>
    <n v="8644.67"/>
    <n v="0.15"/>
    <n v="1059.28"/>
  </r>
  <r>
    <s v="ORD-03204"/>
    <s v="2025-12-11"/>
    <x v="26"/>
    <x v="1"/>
    <s v="CUST-0436"/>
    <s v="Pooja Verma"/>
    <x v="2"/>
    <s v="Goa"/>
    <s v="Mapusa"/>
    <x v="2"/>
    <s v="Footwear"/>
    <s v="Casual Shoes"/>
    <n v="3"/>
    <n v="6426.98"/>
    <n v="0.25"/>
    <n v="783.1"/>
  </r>
  <r>
    <s v="ORD-03205"/>
    <s v="2024-05-21"/>
    <x v="0"/>
    <x v="0"/>
    <s v="CUST-0512"/>
    <s v="Vivaan Patel"/>
    <x v="3"/>
    <s v="Uttar Pradesh"/>
    <s v="Lucknow"/>
    <x v="0"/>
    <s v="Storage"/>
    <s v="Cabinet"/>
    <n v="4"/>
    <n v="32793.24"/>
    <n v="0.25"/>
    <n v="2940.09"/>
  </r>
  <r>
    <s v="ORD-03206"/>
    <s v="2025-10-18"/>
    <x v="31"/>
    <x v="1"/>
    <s v="CUST-0144"/>
    <s v="Rohan Sharma"/>
    <x v="1"/>
    <s v="Bihar"/>
    <s v="Patna"/>
    <x v="3"/>
    <s v="Accessories"/>
    <s v="Smart Watch"/>
    <n v="5"/>
    <n v="24927.89"/>
    <n v="0.05"/>
    <n v="4048.66"/>
  </r>
  <r>
    <s v="ORD-03207"/>
    <s v="2025-03-29"/>
    <x v="21"/>
    <x v="1"/>
    <s v="CUST-0152"/>
    <s v="Aditi Verma"/>
    <x v="0"/>
    <s v="Karnataka"/>
    <s v="Mangaluru"/>
    <x v="3"/>
    <s v="Mobile"/>
    <s v="Smartphone B"/>
    <n v="4"/>
    <n v="77455.73"/>
    <n v="0.2"/>
    <n v="2585.9299999999998"/>
  </r>
  <r>
    <s v="ORD-03208"/>
    <s v="2025-07-07"/>
    <x v="8"/>
    <x v="1"/>
    <s v="CUST-0512"/>
    <s v="Vivaan Patel"/>
    <x v="0"/>
    <s v="Telangana"/>
    <s v="Warangal"/>
    <x v="1"/>
    <s v="Appliances"/>
    <s v="Mixer Grinder"/>
    <n v="6"/>
    <n v="22500.84"/>
    <n v="0.15"/>
    <n v="3008.26"/>
  </r>
  <r>
    <s v="ORD-03209"/>
    <s v="2023-09-05"/>
    <x v="35"/>
    <x v="2"/>
    <s v="CUST-0734"/>
    <s v="Ishita Patel"/>
    <x v="3"/>
    <s v="Uttar Pradesh"/>
    <s v="Lucknow"/>
    <x v="2"/>
    <s v="Men"/>
    <s v="Men's Jacket"/>
    <n v="8"/>
    <n v="35200.660000000003"/>
    <n v="0"/>
    <n v="9961.8700000000008"/>
  </r>
  <r>
    <s v="ORD-03210"/>
    <s v="2025-07-31"/>
    <x v="8"/>
    <x v="1"/>
    <s v="CUST-0201"/>
    <s v="Kabir Kumar"/>
    <x v="3"/>
    <s v="Punjab"/>
    <s v="Ludhiana"/>
    <x v="1"/>
    <s v="Cookware"/>
    <s v="Pressure Cooker"/>
    <n v="6"/>
    <n v="15278.26"/>
    <n v="0.25"/>
    <n v="996.54"/>
  </r>
  <r>
    <s v="ORD-03211"/>
    <s v="2025-03-13"/>
    <x v="21"/>
    <x v="1"/>
    <s v="CUST-0358"/>
    <s v="Riya Kumar"/>
    <x v="1"/>
    <s v="Odisha"/>
    <s v="Bhubaneswar"/>
    <x v="1"/>
    <s v="Decor"/>
    <s v="Wall Clock"/>
    <n v="6"/>
    <n v="9242.48"/>
    <n v="0"/>
    <n v="3035.46"/>
  </r>
  <r>
    <s v="ORD-03212"/>
    <s v="2023-06-18"/>
    <x v="33"/>
    <x v="2"/>
    <s v="CUST-0249"/>
    <s v="Riya Kumar"/>
    <x v="0"/>
    <s v="Karnataka"/>
    <s v="Mysuru"/>
    <x v="1"/>
    <s v="Cookware"/>
    <s v="Cookware Set"/>
    <n v="2"/>
    <n v="8665.64"/>
    <n v="0.25"/>
    <n v="1413.29"/>
  </r>
  <r>
    <s v="ORD-03213"/>
    <s v="2025-07-10"/>
    <x v="8"/>
    <x v="1"/>
    <s v="CUST-0318"/>
    <s v="Priya Das"/>
    <x v="3"/>
    <s v="Haryana"/>
    <s v="Faridabad"/>
    <x v="2"/>
    <s v="Men"/>
    <s v="Men's Jeans"/>
    <n v="3"/>
    <n v="6460.6"/>
    <n v="0"/>
    <n v="2097.7800000000002"/>
  </r>
  <r>
    <s v="ORD-03214"/>
    <s v="2023-06-22"/>
    <x v="33"/>
    <x v="2"/>
    <s v="CUST-0381"/>
    <s v="Ishita Patel"/>
    <x v="0"/>
    <s v="Kerala"/>
    <s v="Kochi"/>
    <x v="1"/>
    <s v="Appliances"/>
    <s v="Mixer Grinder"/>
    <n v="7"/>
    <n v="24424.38"/>
    <n v="0.2"/>
    <n v="3390.26"/>
  </r>
  <r>
    <s v="ORD-03215"/>
    <s v="2025-12-22"/>
    <x v="26"/>
    <x v="1"/>
    <s v="CUST-0127"/>
    <s v="Aditya Kumar"/>
    <x v="0"/>
    <s v="Karnataka"/>
    <s v="Mysuru"/>
    <x v="2"/>
    <s v="Footwear"/>
    <s v="Sandals"/>
    <n v="4"/>
    <n v="4764.0200000000004"/>
    <n v="0.25"/>
    <n v="306.63"/>
  </r>
  <r>
    <s v="ORD-03216"/>
    <s v="2025-05-17"/>
    <x v="9"/>
    <x v="1"/>
    <s v="CUST-0359"/>
    <s v="Riya Yadav"/>
    <x v="2"/>
    <s v="Gujarat"/>
    <s v="Ahmedabad"/>
    <x v="1"/>
    <s v="Cookware"/>
    <s v="Non-Stick Pan"/>
    <n v="7"/>
    <n v="16068.83"/>
    <n v="0"/>
    <n v="3444.21"/>
  </r>
  <r>
    <s v="ORD-03217"/>
    <s v="2024-12-29"/>
    <x v="6"/>
    <x v="0"/>
    <s v="CUST-0453"/>
    <s v="Simran Yadav"/>
    <x v="2"/>
    <s v="Gujarat"/>
    <s v="Vadodara"/>
    <x v="2"/>
    <s v="Women"/>
    <s v="Women's Dress"/>
    <n v="1"/>
    <n v="2777.96"/>
    <n v="0.05"/>
    <n v="897.06"/>
  </r>
  <r>
    <s v="ORD-03218"/>
    <s v="2025-09-12"/>
    <x v="2"/>
    <x v="1"/>
    <s v="CUST-0756"/>
    <s v="Rahul Patel"/>
    <x v="0"/>
    <s v="Telangana"/>
    <s v="Hyderabad"/>
    <x v="2"/>
    <s v="Men"/>
    <s v="Men's T-Shirt"/>
    <n v="6"/>
    <n v="5947.25"/>
    <n v="0.2"/>
    <n v="1471.05"/>
  </r>
  <r>
    <s v="ORD-03219"/>
    <s v="2025-10-25"/>
    <x v="31"/>
    <x v="1"/>
    <s v="CUST-0369"/>
    <s v="Rahul Verma"/>
    <x v="3"/>
    <s v="Delhi"/>
    <s v="Rohini"/>
    <x v="2"/>
    <s v="Women"/>
    <s v="Women's Jacket"/>
    <n v="8"/>
    <n v="38844.92"/>
    <n v="0"/>
    <n v="10051.74"/>
  </r>
  <r>
    <s v="ORD-03220"/>
    <s v="2025-08-25"/>
    <x v="22"/>
    <x v="1"/>
    <s v="CUST-0479"/>
    <s v="Ishita Singh"/>
    <x v="0"/>
    <s v="Karnataka"/>
    <s v="Mangaluru"/>
    <x v="3"/>
    <s v="Mobile"/>
    <s v="Smartphone B"/>
    <n v="2"/>
    <n v="51464.85"/>
    <n v="0"/>
    <n v="7508.54"/>
  </r>
  <r>
    <s v="ORD-03221"/>
    <s v="2024-09-12"/>
    <x v="13"/>
    <x v="0"/>
    <s v="CUST-0651"/>
    <s v="Pooja Verma"/>
    <x v="0"/>
    <s v="Karnataka"/>
    <s v="Mysuru"/>
    <x v="1"/>
    <s v="Appliances"/>
    <s v="Electric Kettle"/>
    <n v="2"/>
    <n v="3326.35"/>
    <n v="0.1"/>
    <n v="433.58"/>
  </r>
  <r>
    <s v="ORD-03222"/>
    <s v="2025-01-21"/>
    <x v="29"/>
    <x v="1"/>
    <s v="CUST-0044"/>
    <s v="Sneha Das"/>
    <x v="2"/>
    <s v="Goa"/>
    <s v="Panaji"/>
    <x v="0"/>
    <s v="Storage"/>
    <s v="Wardrobe"/>
    <n v="1"/>
    <n v="17204.87"/>
    <n v="0.2"/>
    <n v="951.07"/>
  </r>
  <r>
    <s v="ORD-03223"/>
    <s v="2023-03-26"/>
    <x v="11"/>
    <x v="2"/>
    <s v="CUST-0585"/>
    <s v="Kabir Kumar"/>
    <x v="1"/>
    <s v="Bihar"/>
    <s v="Bhagalpur"/>
    <x v="2"/>
    <s v="Men"/>
    <s v="Men's Jacket"/>
    <n v="3"/>
    <n v="13670.36"/>
    <n v="0"/>
    <n v="4114.12"/>
  </r>
  <r>
    <s v="ORD-03224"/>
    <s v="2023-03-18"/>
    <x v="11"/>
    <x v="2"/>
    <s v="CUST-0666"/>
    <s v="Amit Das"/>
    <x v="2"/>
    <s v="Rajasthan"/>
    <s v="Jodhpur"/>
    <x v="2"/>
    <s v="Footwear"/>
    <s v="Running Shoes"/>
    <n v="6"/>
    <n v="19181.849999999999"/>
    <n v="0.1"/>
    <n v="4012.96"/>
  </r>
  <r>
    <s v="ORD-03225"/>
    <s v="2025-11-02"/>
    <x v="5"/>
    <x v="1"/>
    <s v="CUST-0372"/>
    <s v="Amit Jain"/>
    <x v="3"/>
    <s v="Haryana"/>
    <s v="Panipat"/>
    <x v="1"/>
    <s v="Appliances"/>
    <s v="Electric Kettle"/>
    <n v="4"/>
    <n v="6345.79"/>
    <n v="0.1"/>
    <n v="1002.87"/>
  </r>
  <r>
    <s v="ORD-03226"/>
    <s v="2024-10-28"/>
    <x v="28"/>
    <x v="0"/>
    <s v="CUST-0189"/>
    <s v="Aarav Verma"/>
    <x v="3"/>
    <s v="Uttar Pradesh"/>
    <s v="Noida"/>
    <x v="0"/>
    <s v="Chair"/>
    <s v="Study Chair"/>
    <n v="2"/>
    <n v="5388.17"/>
    <n v="0.25"/>
    <n v="486.71"/>
  </r>
  <r>
    <s v="ORD-03227"/>
    <s v="2024-06-17"/>
    <x v="10"/>
    <x v="0"/>
    <s v="CUST-0606"/>
    <s v="Riya Patel"/>
    <x v="1"/>
    <s v="Odisha"/>
    <s v="Cuttack"/>
    <x v="0"/>
    <s v="Storage"/>
    <s v="Cabinet"/>
    <n v="1"/>
    <n v="7871.02"/>
    <n v="0.25"/>
    <n v="1024.6500000000001"/>
  </r>
  <r>
    <s v="ORD-03228"/>
    <s v="2023-02-07"/>
    <x v="7"/>
    <x v="2"/>
    <s v="CUST-0053"/>
    <s v="Simran Das"/>
    <x v="1"/>
    <s v="Odisha"/>
    <s v="Cuttack"/>
    <x v="0"/>
    <s v="Table"/>
    <s v="Study Table"/>
    <n v="5"/>
    <n v="38202.839999999997"/>
    <n v="0"/>
    <n v="7605.12"/>
  </r>
  <r>
    <s v="ORD-03229"/>
    <s v="2025-10-25"/>
    <x v="31"/>
    <x v="1"/>
    <s v="CUST-0106"/>
    <s v="Nikita Kumar"/>
    <x v="2"/>
    <s v="Gujarat"/>
    <s v="Ahmedabad"/>
    <x v="1"/>
    <s v="Appliances"/>
    <s v="Electric Kettle"/>
    <n v="2"/>
    <n v="3392.16"/>
    <n v="0.1"/>
    <n v="501.57"/>
  </r>
  <r>
    <s v="ORD-03230"/>
    <s v="2024-04-01"/>
    <x v="16"/>
    <x v="0"/>
    <s v="CUST-0391"/>
    <s v="Aditi Gupta"/>
    <x v="3"/>
    <s v="Haryana"/>
    <s v="Panipat"/>
    <x v="2"/>
    <s v="Women"/>
    <s v="Women's Jacket"/>
    <n v="2"/>
    <n v="7744.51"/>
    <n v="0.2"/>
    <n v="1497.89"/>
  </r>
  <r>
    <s v="ORD-03231"/>
    <s v="2024-05-31"/>
    <x v="0"/>
    <x v="0"/>
    <s v="CUST-0111"/>
    <s v="Rahul Verma"/>
    <x v="1"/>
    <s v="Bihar"/>
    <s v="Gaya"/>
    <x v="1"/>
    <s v="Appliances"/>
    <s v="Air Fryer"/>
    <n v="8"/>
    <n v="61514.9"/>
    <n v="0"/>
    <n v="9289.31"/>
  </r>
  <r>
    <s v="ORD-03232"/>
    <s v="2023-09-18"/>
    <x v="35"/>
    <x v="2"/>
    <s v="CUST-0511"/>
    <s v="Amit Das"/>
    <x v="2"/>
    <s v="Goa"/>
    <s v="Mapusa"/>
    <x v="1"/>
    <s v="Cookware"/>
    <s v="Cookware Set"/>
    <n v="3"/>
    <n v="13845.49"/>
    <n v="0.25"/>
    <n v="1194.57"/>
  </r>
  <r>
    <s v="ORD-03233"/>
    <s v="2024-09-24"/>
    <x v="13"/>
    <x v="0"/>
    <s v="CUST-0777"/>
    <s v="Aditya Verma"/>
    <x v="2"/>
    <s v="Rajasthan"/>
    <s v="Udaipur"/>
    <x v="3"/>
    <s v="Accessories"/>
    <s v="Wireless Earbuds"/>
    <n v="8"/>
    <n v="19932.490000000002"/>
    <n v="0"/>
    <n v="4139.99"/>
  </r>
  <r>
    <s v="ORD-03234"/>
    <s v="2024-11-20"/>
    <x v="1"/>
    <x v="0"/>
    <s v="CUST-0459"/>
    <s v="Simran Das"/>
    <x v="2"/>
    <s v="Maharashtra"/>
    <s v="Pune"/>
    <x v="3"/>
    <s v="Laptop"/>
    <s v="Laptop Pro"/>
    <n v="7"/>
    <n v="327002.34000000003"/>
    <n v="0.25"/>
    <n v="11743.36"/>
  </r>
  <r>
    <s v="ORD-03235"/>
    <s v="2023-06-29"/>
    <x v="33"/>
    <x v="2"/>
    <s v="CUST-0676"/>
    <s v="Neha Singh"/>
    <x v="2"/>
    <s v="Rajasthan"/>
    <s v="Jaipur"/>
    <x v="2"/>
    <s v="Women"/>
    <s v="Women's Dress"/>
    <n v="6"/>
    <n v="16682.64"/>
    <n v="0"/>
    <n v="5496.26"/>
  </r>
  <r>
    <s v="ORD-03236"/>
    <s v="2025-10-21"/>
    <x v="31"/>
    <x v="1"/>
    <s v="CUST-0118"/>
    <s v="Amit Kumar"/>
    <x v="0"/>
    <s v="Kerala"/>
    <s v="Kozhikode"/>
    <x v="2"/>
    <s v="Footwear"/>
    <s v="Casual Shoes"/>
    <n v="5"/>
    <n v="14223.8"/>
    <n v="0"/>
    <n v="3617.28"/>
  </r>
  <r>
    <s v="ORD-03237"/>
    <s v="2024-03-24"/>
    <x v="19"/>
    <x v="0"/>
    <s v="CUST-0253"/>
    <s v="Aditi Patel"/>
    <x v="2"/>
    <s v="Maharashtra"/>
    <s v="Pune"/>
    <x v="1"/>
    <s v="Cookware"/>
    <s v="Cookware Set"/>
    <n v="1"/>
    <n v="4941.57"/>
    <n v="0.15"/>
    <n v="786.73"/>
  </r>
  <r>
    <s v="ORD-03238"/>
    <s v="2025-03-14"/>
    <x v="21"/>
    <x v="1"/>
    <s v="CUST-0124"/>
    <s v="Riya Mehta"/>
    <x v="1"/>
    <s v="Jharkhand"/>
    <s v="Ranchi"/>
    <x v="0"/>
    <s v="Table"/>
    <s v="Coffee Table"/>
    <n v="7"/>
    <n v="42861.14"/>
    <n v="0"/>
    <n v="7519.41"/>
  </r>
  <r>
    <s v="ORD-03239"/>
    <s v="2024-09-28"/>
    <x v="13"/>
    <x v="0"/>
    <s v="CUST-0350"/>
    <s v="Kabir Das"/>
    <x v="2"/>
    <s v="Rajasthan"/>
    <s v="Udaipur"/>
    <x v="3"/>
    <s v="Mobile"/>
    <s v="Smartphone B"/>
    <n v="2"/>
    <n v="49261.52"/>
    <n v="0"/>
    <n v="7606.85"/>
  </r>
  <r>
    <s v="ORD-03240"/>
    <s v="2025-02-28"/>
    <x v="14"/>
    <x v="1"/>
    <s v="CUST-0369"/>
    <s v="Rahul Verma"/>
    <x v="3"/>
    <s v="Haryana"/>
    <s v="Gurgaon"/>
    <x v="1"/>
    <s v="Decor"/>
    <s v="Wall Clock"/>
    <n v="2"/>
    <n v="3010.01"/>
    <n v="0"/>
    <n v="968.58"/>
  </r>
  <r>
    <s v="ORD-03241"/>
    <s v="2024-12-06"/>
    <x v="6"/>
    <x v="0"/>
    <s v="CUST-0412"/>
    <s v="Aditya Kumar"/>
    <x v="3"/>
    <s v="Delhi"/>
    <s v="Rohini"/>
    <x v="2"/>
    <s v="Women"/>
    <s v="Women's Dress"/>
    <n v="6"/>
    <n v="12148.12"/>
    <n v="0.25"/>
    <n v="2511.5300000000002"/>
  </r>
  <r>
    <s v="ORD-03242"/>
    <s v="2025-10-27"/>
    <x v="31"/>
    <x v="1"/>
    <s v="CUST-0315"/>
    <s v="Sneha Kumar"/>
    <x v="3"/>
    <s v="Punjab"/>
    <s v="Jalandhar"/>
    <x v="0"/>
    <s v="Storage"/>
    <s v="Bookshelf"/>
    <n v="8"/>
    <n v="71789.850000000006"/>
    <n v="0"/>
    <n v="12116.21"/>
  </r>
  <r>
    <s v="ORD-03243"/>
    <s v="2023-03-08"/>
    <x v="11"/>
    <x v="2"/>
    <s v="CUST-0420"/>
    <s v="Ananya Yadav"/>
    <x v="0"/>
    <s v="Tamil Nadu"/>
    <s v="Coimbatore"/>
    <x v="3"/>
    <s v="Accessories"/>
    <s v="Wireless Earbuds"/>
    <n v="3"/>
    <n v="6729.66"/>
    <n v="0.1"/>
    <n v="1129.79"/>
  </r>
  <r>
    <s v="ORD-03244"/>
    <s v="2023-09-14"/>
    <x v="35"/>
    <x v="2"/>
    <s v="CUST-0127"/>
    <s v="Aditya Kumar"/>
    <x v="2"/>
    <s v="Goa"/>
    <s v="Mapusa"/>
    <x v="1"/>
    <s v="Cookware"/>
    <s v="Non-Stick Pan"/>
    <n v="7"/>
    <n v="12874.99"/>
    <n v="0.15"/>
    <n v="1961.74"/>
  </r>
  <r>
    <s v="ORD-03245"/>
    <s v="2024-08-22"/>
    <x v="15"/>
    <x v="0"/>
    <s v="CUST-0075"/>
    <s v="Kabir Patel"/>
    <x v="2"/>
    <s v="Goa"/>
    <s v="Mapusa"/>
    <x v="1"/>
    <s v="Cookware"/>
    <s v="Pressure Cooker"/>
    <n v="3"/>
    <n v="8737.15"/>
    <n v="0.15"/>
    <n v="952.07"/>
  </r>
  <r>
    <s v="ORD-03246"/>
    <s v="2024-02-17"/>
    <x v="23"/>
    <x v="0"/>
    <s v="CUST-0005"/>
    <s v="Aditya Yadav"/>
    <x v="2"/>
    <s v="Goa"/>
    <s v="Margao"/>
    <x v="1"/>
    <s v="Appliances"/>
    <s v="Electric Kettle"/>
    <n v="7"/>
    <n v="11345.25"/>
    <n v="0.1"/>
    <n v="1697.97"/>
  </r>
  <r>
    <s v="ORD-03247"/>
    <s v="2024-11-07"/>
    <x v="1"/>
    <x v="0"/>
    <s v="CUST-0731"/>
    <s v="Rohan Singh"/>
    <x v="0"/>
    <s v="Kerala"/>
    <s v="Kozhikode"/>
    <x v="1"/>
    <s v="Cookware"/>
    <s v="Pressure Cooker"/>
    <n v="4"/>
    <n v="10171.06"/>
    <n v="0.25"/>
    <n v="1079.4100000000001"/>
  </r>
  <r>
    <s v="ORD-03248"/>
    <s v="2024-02-27"/>
    <x v="23"/>
    <x v="0"/>
    <s v="CUST-0194"/>
    <s v="Pooja Singh"/>
    <x v="3"/>
    <s v="Uttar Pradesh"/>
    <s v="Lucknow"/>
    <x v="3"/>
    <s v="Laptop"/>
    <s v="Laptop Pro"/>
    <n v="5"/>
    <n v="338492.02"/>
    <n v="0"/>
    <n v="61343.02"/>
  </r>
  <r>
    <s v="ORD-03249"/>
    <s v="2024-02-13"/>
    <x v="23"/>
    <x v="0"/>
    <s v="CUST-0256"/>
    <s v="Rahul Singh"/>
    <x v="3"/>
    <s v="Punjab"/>
    <s v="Jalandhar"/>
    <x v="3"/>
    <s v="Accessories"/>
    <s v="Wireless Earbuds"/>
    <n v="2"/>
    <n v="4456.2700000000004"/>
    <n v="0.1"/>
    <n v="697.11"/>
  </r>
  <r>
    <s v="ORD-03250"/>
    <s v="2025-05-17"/>
    <x v="9"/>
    <x v="1"/>
    <s v="CUST-0685"/>
    <s v="Simran Mehta"/>
    <x v="0"/>
    <s v="Karnataka"/>
    <s v="Bengaluru"/>
    <x v="0"/>
    <s v="Storage"/>
    <s v="Cabinet"/>
    <n v="6"/>
    <n v="63174.95"/>
    <n v="0"/>
    <n v="13329.65"/>
  </r>
  <r>
    <s v="ORD-03251"/>
    <s v="2024-05-08"/>
    <x v="0"/>
    <x v="0"/>
    <s v="CUST-0387"/>
    <s v="Ishita Singh"/>
    <x v="2"/>
    <s v="Maharashtra"/>
    <s v="Pune"/>
    <x v="1"/>
    <s v="Appliances"/>
    <s v="Air Fryer"/>
    <n v="2"/>
    <n v="11781.03"/>
    <n v="0.25"/>
    <n v="182.74"/>
  </r>
  <r>
    <s v="ORD-03252"/>
    <s v="2025-05-23"/>
    <x v="9"/>
    <x v="1"/>
    <s v="CUST-0669"/>
    <s v="Arjun Patel"/>
    <x v="3"/>
    <s v="Uttar Pradesh"/>
    <s v="Noida"/>
    <x v="0"/>
    <s v="Storage"/>
    <s v="Wardrobe"/>
    <n v="6"/>
    <n v="129224.09"/>
    <n v="0"/>
    <n v="19191.939999999999"/>
  </r>
  <r>
    <s v="ORD-03253"/>
    <s v="2023-12-24"/>
    <x v="18"/>
    <x v="2"/>
    <s v="CUST-0437"/>
    <s v="Ishita Kumar"/>
    <x v="0"/>
    <s v="Telangana"/>
    <s v="Warangal"/>
    <x v="0"/>
    <s v="Chair"/>
    <s v="Study Chair"/>
    <n v="2"/>
    <n v="5757.82"/>
    <n v="0.2"/>
    <n v="270.47000000000003"/>
  </r>
  <r>
    <s v="ORD-03254"/>
    <s v="2023-07-23"/>
    <x v="25"/>
    <x v="2"/>
    <s v="CUST-0629"/>
    <s v="Kabir Yadav"/>
    <x v="0"/>
    <s v="Telangana"/>
    <s v="Hyderabad"/>
    <x v="1"/>
    <s v="Appliances"/>
    <s v="Mixer Grinder"/>
    <n v="1"/>
    <n v="3744.33"/>
    <n v="0.15"/>
    <n v="554.01"/>
  </r>
  <r>
    <s v="ORD-03255"/>
    <s v="2025-10-13"/>
    <x v="31"/>
    <x v="1"/>
    <s v="CUST-0406"/>
    <s v="Nikita Verma"/>
    <x v="3"/>
    <s v="Uttar Pradesh"/>
    <s v="Noida"/>
    <x v="3"/>
    <s v="Mobile"/>
    <s v="Budget Phone"/>
    <n v="8"/>
    <n v="75677.320000000007"/>
    <n v="0.2"/>
    <n v="46.14"/>
  </r>
  <r>
    <s v="ORD-03256"/>
    <s v="2025-05-06"/>
    <x v="9"/>
    <x v="1"/>
    <s v="CUST-0168"/>
    <s v="Neha Gupta"/>
    <x v="1"/>
    <s v="West Bengal"/>
    <s v="Durgapur"/>
    <x v="0"/>
    <s v="Table"/>
    <s v="Coffee Table"/>
    <n v="2"/>
    <n v="8902.2000000000007"/>
    <n v="0.25"/>
    <n v="133.57"/>
  </r>
  <r>
    <s v="ORD-03257"/>
    <s v="2023-08-21"/>
    <x v="27"/>
    <x v="2"/>
    <s v="CUST-0773"/>
    <s v="Aditya Gupta"/>
    <x v="1"/>
    <s v="West Bengal"/>
    <s v="Siliguri"/>
    <x v="0"/>
    <s v="Table"/>
    <s v="Study Table"/>
    <n v="1"/>
    <n v="6493.51"/>
    <n v="0.15"/>
    <n v="882.54"/>
  </r>
  <r>
    <s v="ORD-03258"/>
    <s v="2024-02-09"/>
    <x v="23"/>
    <x v="0"/>
    <s v="CUST-0182"/>
    <s v="Vivaan Verma"/>
    <x v="3"/>
    <s v="Haryana"/>
    <s v="Panipat"/>
    <x v="3"/>
    <s v="Accessories"/>
    <s v="Wireless Earbuds"/>
    <n v="1"/>
    <n v="2460.3200000000002"/>
    <n v="0"/>
    <n v="559.13"/>
  </r>
  <r>
    <s v="ORD-03259"/>
    <s v="2025-03-25"/>
    <x v="21"/>
    <x v="1"/>
    <s v="CUST-0639"/>
    <s v="Vivaan Singh"/>
    <x v="3"/>
    <s v="Uttar Pradesh"/>
    <s v="Noida"/>
    <x v="0"/>
    <s v="Storage"/>
    <s v="Wardrobe"/>
    <n v="8"/>
    <n v="167428.49"/>
    <n v="0.05"/>
    <n v="24326.400000000001"/>
  </r>
  <r>
    <s v="ORD-03260"/>
    <s v="2025-12-07"/>
    <x v="26"/>
    <x v="1"/>
    <s v="CUST-0213"/>
    <s v="Rahul Das"/>
    <x v="0"/>
    <s v="Karnataka"/>
    <s v="Bengaluru"/>
    <x v="0"/>
    <s v="Table"/>
    <s v="Study Table"/>
    <n v="2"/>
    <n v="14875.98"/>
    <n v="0.05"/>
    <n v="2742.81"/>
  </r>
  <r>
    <s v="ORD-03261"/>
    <s v="2023-12-21"/>
    <x v="18"/>
    <x v="2"/>
    <s v="CUST-0564"/>
    <s v="Aarav Yadav"/>
    <x v="0"/>
    <s v="Kerala"/>
    <s v="Kozhikode"/>
    <x v="0"/>
    <s v="Table"/>
    <s v="Office Desk"/>
    <n v="1"/>
    <n v="14695.07"/>
    <n v="0"/>
    <n v="3194.57"/>
  </r>
  <r>
    <s v="ORD-03262"/>
    <s v="2024-08-28"/>
    <x v="15"/>
    <x v="0"/>
    <s v="CUST-0054"/>
    <s v="Simran Das"/>
    <x v="2"/>
    <s v="Rajasthan"/>
    <s v="Udaipur"/>
    <x v="0"/>
    <s v="Storage"/>
    <s v="Bookshelf"/>
    <n v="7"/>
    <n v="46358.33"/>
    <n v="0.25"/>
    <n v="2640.65"/>
  </r>
  <r>
    <s v="ORD-03263"/>
    <s v="2023-04-28"/>
    <x v="12"/>
    <x v="2"/>
    <s v="CUST-0359"/>
    <s v="Riya Yadav"/>
    <x v="2"/>
    <s v="Gujarat"/>
    <s v="Vadodara"/>
    <x v="2"/>
    <s v="Women"/>
    <s v="Women's Dress"/>
    <n v="7"/>
    <n v="18499.05"/>
    <n v="0.1"/>
    <n v="4940.13"/>
  </r>
  <r>
    <s v="ORD-03264"/>
    <s v="2025-01-06"/>
    <x v="29"/>
    <x v="1"/>
    <s v="CUST-0476"/>
    <s v="Aditi Jain"/>
    <x v="1"/>
    <s v="West Bengal"/>
    <s v="Siliguri"/>
    <x v="2"/>
    <s v="Footwear"/>
    <s v="Running Shoes"/>
    <n v="8"/>
    <n v="25372.92"/>
    <n v="0.05"/>
    <n v="5582.07"/>
  </r>
  <r>
    <s v="ORD-03265"/>
    <s v="2023-03-06"/>
    <x v="11"/>
    <x v="2"/>
    <s v="CUST-0513"/>
    <s v="Nikita Das"/>
    <x v="3"/>
    <s v="Haryana"/>
    <s v="Gurgaon"/>
    <x v="1"/>
    <s v="Appliances"/>
    <s v="Mixer Grinder"/>
    <n v="2"/>
    <n v="6565.74"/>
    <n v="0.25"/>
    <n v="542.76"/>
  </r>
  <r>
    <s v="ORD-03266"/>
    <s v="2023-01-05"/>
    <x v="34"/>
    <x v="2"/>
    <s v="CUST-0320"/>
    <s v="Nikita Sharma"/>
    <x v="1"/>
    <s v="Jharkhand"/>
    <s v="Jamshedpur"/>
    <x v="0"/>
    <s v="Chair"/>
    <s v="Study Chair"/>
    <n v="7"/>
    <n v="20659.490000000002"/>
    <n v="0.15"/>
    <n v="2657.56"/>
  </r>
  <r>
    <s v="ORD-03267"/>
    <s v="2025-04-10"/>
    <x v="30"/>
    <x v="1"/>
    <s v="CUST-0393"/>
    <s v="Ananya Kumar"/>
    <x v="3"/>
    <s v="Delhi"/>
    <s v="Rohini"/>
    <x v="0"/>
    <s v="Chair"/>
    <s v="Study Chair"/>
    <n v="3"/>
    <n v="10866.67"/>
    <n v="0"/>
    <n v="2146.21"/>
  </r>
  <r>
    <s v="ORD-03268"/>
    <s v="2023-04-22"/>
    <x v="12"/>
    <x v="2"/>
    <s v="CUST-0300"/>
    <s v="Ishita Yadav"/>
    <x v="0"/>
    <s v="Karnataka"/>
    <s v="Mysuru"/>
    <x v="2"/>
    <s v="Men"/>
    <s v="Men's Jeans"/>
    <n v="7"/>
    <n v="12054.59"/>
    <n v="0.25"/>
    <n v="2757.17"/>
  </r>
  <r>
    <s v="ORD-03269"/>
    <s v="2023-04-18"/>
    <x v="12"/>
    <x v="2"/>
    <s v="CUST-0325"/>
    <s v="Rahul Sharma"/>
    <x v="0"/>
    <s v="Tamil Nadu"/>
    <s v="Chennai"/>
    <x v="3"/>
    <s v="Mobile"/>
    <s v="Smartphone B"/>
    <n v="2"/>
    <n v="39795.51"/>
    <n v="0.2"/>
    <n v="2501.14"/>
  </r>
  <r>
    <s v="ORD-03270"/>
    <s v="2025-08-10"/>
    <x v="22"/>
    <x v="1"/>
    <s v="CUST-0006"/>
    <s v="Pooja Sharma"/>
    <x v="1"/>
    <s v="West Bengal"/>
    <s v="Siliguri"/>
    <x v="3"/>
    <s v="Accessories"/>
    <s v="Smart Watch"/>
    <n v="6"/>
    <n v="30162.240000000002"/>
    <n v="0"/>
    <n v="5971.24"/>
  </r>
  <r>
    <s v="ORD-03271"/>
    <s v="2024-11-12"/>
    <x v="1"/>
    <x v="0"/>
    <s v="CUST-0245"/>
    <s v="Ananya Kumar"/>
    <x v="2"/>
    <s v="Goa"/>
    <s v="Panaji"/>
    <x v="2"/>
    <s v="Men"/>
    <s v="Men's Jeans"/>
    <n v="4"/>
    <n v="8442.01"/>
    <n v="0.05"/>
    <n v="2735.98"/>
  </r>
  <r>
    <s v="ORD-03272"/>
    <s v="2025-01-10"/>
    <x v="29"/>
    <x v="1"/>
    <s v="CUST-0776"/>
    <s v="Neha Gupta"/>
    <x v="0"/>
    <s v="Telangana"/>
    <s v="Hyderabad"/>
    <x v="0"/>
    <s v="Storage"/>
    <s v="Bookshelf"/>
    <n v="3"/>
    <n v="20921.150000000001"/>
    <n v="0.2"/>
    <n v="1172.1600000000001"/>
  </r>
  <r>
    <s v="ORD-03273"/>
    <s v="2025-02-09"/>
    <x v="14"/>
    <x v="1"/>
    <s v="CUST-0376"/>
    <s v="Kavya Kumar"/>
    <x v="2"/>
    <s v="Maharashtra"/>
    <s v="Mumbai"/>
    <x v="1"/>
    <s v="Cookware"/>
    <s v="Non-Stick Pan"/>
    <n v="7"/>
    <n v="14889.54"/>
    <n v="0"/>
    <n v="3581.56"/>
  </r>
  <r>
    <s v="ORD-03274"/>
    <s v="2025-07-01"/>
    <x v="8"/>
    <x v="1"/>
    <s v="CUST-0132"/>
    <s v="Kavya Sharma"/>
    <x v="2"/>
    <s v="Goa"/>
    <s v="Margao"/>
    <x v="3"/>
    <s v="Accessories"/>
    <s v="Bluetooth Speaker"/>
    <n v="1"/>
    <n v="3315.3"/>
    <n v="0.05"/>
    <n v="552.28"/>
  </r>
  <r>
    <s v="ORD-03275"/>
    <s v="2025-10-12"/>
    <x v="31"/>
    <x v="1"/>
    <s v="CUST-0610"/>
    <s v="Nikita Yadav"/>
    <x v="2"/>
    <s v="Rajasthan"/>
    <s v="Jaipur"/>
    <x v="1"/>
    <s v="Appliances"/>
    <s v="Air Fryer"/>
    <n v="8"/>
    <n v="55076.99"/>
    <n v="0.15"/>
    <n v="4056.83"/>
  </r>
  <r>
    <s v="ORD-03276"/>
    <s v="2023-08-25"/>
    <x v="27"/>
    <x v="2"/>
    <s v="CUST-0161"/>
    <s v="Aarav Jain"/>
    <x v="2"/>
    <s v="Gujarat"/>
    <s v="Ahmedabad"/>
    <x v="1"/>
    <s v="Appliances"/>
    <s v="Air Fryer"/>
    <n v="2"/>
    <n v="15306.71"/>
    <n v="0"/>
    <n v="2333.0300000000002"/>
  </r>
  <r>
    <s v="ORD-03277"/>
    <s v="2024-08-22"/>
    <x v="15"/>
    <x v="0"/>
    <s v="CUST-0482"/>
    <s v="Aarav Yadav"/>
    <x v="1"/>
    <s v="Bihar"/>
    <s v="Gaya"/>
    <x v="1"/>
    <s v="Cookware"/>
    <s v="Cookware Set"/>
    <n v="2"/>
    <n v="10017.82"/>
    <n v="0.2"/>
    <n v="1678.79"/>
  </r>
  <r>
    <s v="ORD-03278"/>
    <s v="2024-06-24"/>
    <x v="10"/>
    <x v="0"/>
    <s v="CUST-0361"/>
    <s v="Sneha Sharma"/>
    <x v="3"/>
    <s v="Delhi"/>
    <s v="Rohini"/>
    <x v="1"/>
    <s v="Cookware"/>
    <s v="Pressure Cooker"/>
    <n v="6"/>
    <n v="20757.37"/>
    <n v="0.05"/>
    <n v="3235.39"/>
  </r>
  <r>
    <s v="ORD-03279"/>
    <s v="2025-09-01"/>
    <x v="2"/>
    <x v="1"/>
    <s v="CUST-0397"/>
    <s v="Priya Sharma"/>
    <x v="3"/>
    <s v="Haryana"/>
    <s v="Faridabad"/>
    <x v="3"/>
    <s v="Mobile"/>
    <s v="Budget Phone"/>
    <n v="2"/>
    <n v="21391.16"/>
    <n v="0.1"/>
    <n v="1246.97"/>
  </r>
  <r>
    <s v="ORD-03280"/>
    <s v="2023-08-02"/>
    <x v="27"/>
    <x v="2"/>
    <s v="CUST-0535"/>
    <s v="Ananya Sharma"/>
    <x v="0"/>
    <s v="Karnataka"/>
    <s v="Bengaluru"/>
    <x v="3"/>
    <s v="Accessories"/>
    <s v="Wireless Earbuds"/>
    <n v="8"/>
    <n v="20064.52"/>
    <n v="0"/>
    <n v="4559.57"/>
  </r>
  <r>
    <s v="ORD-03281"/>
    <s v="2023-06-29"/>
    <x v="33"/>
    <x v="2"/>
    <s v="CUST-0066"/>
    <s v="Ishita Gupta"/>
    <x v="2"/>
    <s v="Gujarat"/>
    <s v="Ahmedabad"/>
    <x v="0"/>
    <s v="Table"/>
    <s v="Office Desk"/>
    <n v="7"/>
    <n v="104288.81"/>
    <n v="0.05"/>
    <n v="17793.53"/>
  </r>
  <r>
    <s v="ORD-03282"/>
    <s v="2023-05-11"/>
    <x v="20"/>
    <x v="2"/>
    <s v="CUST-0126"/>
    <s v="Ishita Sharma"/>
    <x v="1"/>
    <s v="Bihar"/>
    <s v="Patna"/>
    <x v="1"/>
    <s v="Decor"/>
    <s v="Wall Clock"/>
    <n v="8"/>
    <n v="10526.3"/>
    <n v="0.15"/>
    <n v="2557.6999999999998"/>
  </r>
  <r>
    <s v="ORD-03283"/>
    <s v="2025-05-12"/>
    <x v="9"/>
    <x v="1"/>
    <s v="CUST-0299"/>
    <s v="Pooja Mehta"/>
    <x v="1"/>
    <s v="Jharkhand"/>
    <s v="Ranchi"/>
    <x v="0"/>
    <s v="Table"/>
    <s v="Coffee Table"/>
    <n v="2"/>
    <n v="8659.89"/>
    <n v="0.25"/>
    <n v="169.22"/>
  </r>
  <r>
    <s v="ORD-03284"/>
    <s v="2025-03-21"/>
    <x v="21"/>
    <x v="1"/>
    <s v="CUST-0761"/>
    <s v="Aditi Singh"/>
    <x v="2"/>
    <s v="Gujarat"/>
    <s v="Surat"/>
    <x v="0"/>
    <s v="Chair"/>
    <s v="Office Chair"/>
    <n v="1"/>
    <n v="5161.22"/>
    <n v="0.2"/>
    <n v="349.24"/>
  </r>
  <r>
    <s v="ORD-03285"/>
    <s v="2023-05-31"/>
    <x v="20"/>
    <x v="2"/>
    <s v="CUST-0101"/>
    <s v="Aditya Sharma"/>
    <x v="3"/>
    <s v="Uttar Pradesh"/>
    <s v="Kanpur"/>
    <x v="2"/>
    <s v="Women"/>
    <s v="Women's Dress"/>
    <n v="4"/>
    <n v="9811.9699999999993"/>
    <n v="0.15"/>
    <n v="2563.0500000000002"/>
  </r>
  <r>
    <s v="ORD-03286"/>
    <s v="2024-11-23"/>
    <x v="1"/>
    <x v="0"/>
    <s v="CUST-0333"/>
    <s v="Arjun Singh"/>
    <x v="0"/>
    <s v="Tamil Nadu"/>
    <s v="Coimbatore"/>
    <x v="1"/>
    <s v="Cookware"/>
    <s v="Non-Stick Pan"/>
    <n v="3"/>
    <n v="6828.03"/>
    <n v="0"/>
    <n v="1479.54"/>
  </r>
  <r>
    <s v="ORD-03287"/>
    <s v="2024-01-21"/>
    <x v="17"/>
    <x v="0"/>
    <s v="CUST-0106"/>
    <s v="Nikita Kumar"/>
    <x v="0"/>
    <s v="Karnataka"/>
    <s v="Mysuru"/>
    <x v="2"/>
    <s v="Footwear"/>
    <s v="Casual Shoes"/>
    <n v="1"/>
    <n v="2402.5"/>
    <n v="0.1"/>
    <n v="516.66"/>
  </r>
  <r>
    <s v="ORD-03288"/>
    <s v="2023-07-16"/>
    <x v="25"/>
    <x v="2"/>
    <s v="CUST-0108"/>
    <s v="Simran Yadav"/>
    <x v="0"/>
    <s v="Kerala"/>
    <s v="Kozhikode"/>
    <x v="3"/>
    <s v="Mobile"/>
    <s v="Budget Phone"/>
    <n v="5"/>
    <n v="47641.4"/>
    <n v="0.2"/>
    <n v="-35.42"/>
  </r>
  <r>
    <s v="ORD-03289"/>
    <s v="2023-01-25"/>
    <x v="34"/>
    <x v="2"/>
    <s v="CUST-0785"/>
    <s v="Shreya Singh"/>
    <x v="2"/>
    <s v="Maharashtra"/>
    <s v="Nagpur"/>
    <x v="1"/>
    <s v="Decor"/>
    <s v="Table Lamp"/>
    <n v="6"/>
    <n v="13834.38"/>
    <n v="0.1"/>
    <n v="3398.4"/>
  </r>
  <r>
    <s v="ORD-03290"/>
    <s v="2025-12-15"/>
    <x v="26"/>
    <x v="1"/>
    <s v="CUST-0314"/>
    <s v="Priya Das"/>
    <x v="0"/>
    <s v="Karnataka"/>
    <s v="Mysuru"/>
    <x v="3"/>
    <s v="Accessories"/>
    <s v="Smart Watch"/>
    <n v="6"/>
    <n v="24860.799999999999"/>
    <n v="0.2"/>
    <n v="2800.24"/>
  </r>
  <r>
    <s v="ORD-03291"/>
    <s v="2025-10-17"/>
    <x v="31"/>
    <x v="1"/>
    <s v="CUST-0681"/>
    <s v="Neha Das"/>
    <x v="0"/>
    <s v="Tamil Nadu"/>
    <s v="Coimbatore"/>
    <x v="0"/>
    <s v="Table"/>
    <s v="Coffee Table"/>
    <n v="8"/>
    <n v="47673.69"/>
    <n v="0"/>
    <n v="7349.88"/>
  </r>
  <r>
    <s v="ORD-03292"/>
    <s v="2025-05-23"/>
    <x v="9"/>
    <x v="1"/>
    <s v="CUST-0578"/>
    <s v="Kabir Mehta"/>
    <x v="1"/>
    <s v="Jharkhand"/>
    <s v="Ranchi"/>
    <x v="0"/>
    <s v="Chair"/>
    <s v="Executive Chair"/>
    <n v="8"/>
    <n v="74610.7"/>
    <n v="0.25"/>
    <n v="12488.34"/>
  </r>
  <r>
    <s v="ORD-03293"/>
    <s v="2024-03-14"/>
    <x v="19"/>
    <x v="0"/>
    <s v="CUST-0756"/>
    <s v="Rahul Patel"/>
    <x v="2"/>
    <s v="Maharashtra"/>
    <s v="Mumbai"/>
    <x v="3"/>
    <s v="Accessories"/>
    <s v="Bluetooth Speaker"/>
    <n v="7"/>
    <n v="20975.56"/>
    <n v="0.15"/>
    <n v="2927.19"/>
  </r>
  <r>
    <s v="ORD-03294"/>
    <s v="2025-01-04"/>
    <x v="29"/>
    <x v="1"/>
    <s v="CUST-0274"/>
    <s v="Aditi Mehta"/>
    <x v="0"/>
    <s v="Karnataka"/>
    <s v="Mysuru"/>
    <x v="2"/>
    <s v="Men"/>
    <s v="Men's Jacket"/>
    <n v="6"/>
    <n v="25324.73"/>
    <n v="0.1"/>
    <n v="5757.38"/>
  </r>
  <r>
    <s v="ORD-03295"/>
    <s v="2025-07-04"/>
    <x v="8"/>
    <x v="1"/>
    <s v="CUST-0612"/>
    <s v="Vivaan Patel"/>
    <x v="0"/>
    <s v="Kerala"/>
    <s v="Thiruvananthapuram"/>
    <x v="3"/>
    <s v="Laptop"/>
    <s v="Laptop Pro"/>
    <n v="3"/>
    <n v="177413.27"/>
    <n v="0.05"/>
    <n v="24243.97"/>
  </r>
  <r>
    <s v="ORD-03296"/>
    <s v="2024-12-10"/>
    <x v="6"/>
    <x v="0"/>
    <s v="CUST-0546"/>
    <s v="Nikita Yadav"/>
    <x v="1"/>
    <s v="West Bengal"/>
    <s v="Durgapur"/>
    <x v="1"/>
    <s v="Appliances"/>
    <s v="Electric Kettle"/>
    <n v="8"/>
    <n v="12418.8"/>
    <n v="0.15"/>
    <n v="1224.77"/>
  </r>
  <r>
    <s v="ORD-03297"/>
    <s v="2023-04-21"/>
    <x v="12"/>
    <x v="2"/>
    <s v="CUST-0568"/>
    <s v="Neha Kumar"/>
    <x v="2"/>
    <s v="Gujarat"/>
    <s v="Ahmedabad"/>
    <x v="3"/>
    <s v="Mobile"/>
    <s v="Budget Phone"/>
    <n v="2"/>
    <n v="22542.95"/>
    <n v="0.1"/>
    <n v="1709.2"/>
  </r>
  <r>
    <s v="ORD-03298"/>
    <s v="2023-11-01"/>
    <x v="32"/>
    <x v="2"/>
    <s v="CUST-0726"/>
    <s v="Ananya Kumar"/>
    <x v="0"/>
    <s v="Tamil Nadu"/>
    <s v="Chennai"/>
    <x v="3"/>
    <s v="Mobile"/>
    <s v="Smartphone B"/>
    <n v="7"/>
    <n v="157474.31"/>
    <n v="0.1"/>
    <n v="20316.650000000001"/>
  </r>
  <r>
    <s v="ORD-03299"/>
    <s v="2024-03-14"/>
    <x v="19"/>
    <x v="0"/>
    <s v="CUST-0286"/>
    <s v="Kabir Singh"/>
    <x v="1"/>
    <s v="Odisha"/>
    <s v="Bhubaneswar"/>
    <x v="1"/>
    <s v="Appliances"/>
    <s v="Electric Kettle"/>
    <n v="8"/>
    <n v="11077.78"/>
    <n v="0.2"/>
    <n v="740.7"/>
  </r>
  <r>
    <s v="ORD-03300"/>
    <s v="2023-12-24"/>
    <x v="18"/>
    <x v="2"/>
    <s v="CUST-0104"/>
    <s v="Aditya Mehta"/>
    <x v="2"/>
    <s v="Goa"/>
    <s v="Panaji"/>
    <x v="0"/>
    <s v="Chair"/>
    <s v="Study Chair"/>
    <n v="8"/>
    <n v="28558.71"/>
    <n v="0"/>
    <n v="4811.47"/>
  </r>
  <r>
    <s v="ORD-03301"/>
    <s v="2024-09-25"/>
    <x v="13"/>
    <x v="0"/>
    <s v="CUST-0666"/>
    <s v="Amit Das"/>
    <x v="0"/>
    <s v="Karnataka"/>
    <s v="Mangaluru"/>
    <x v="2"/>
    <s v="Men"/>
    <s v="Men's T-Shirt"/>
    <n v="8"/>
    <n v="7946.58"/>
    <n v="0.15"/>
    <n v="2078.96"/>
  </r>
  <r>
    <s v="ORD-03302"/>
    <s v="2025-11-06"/>
    <x v="5"/>
    <x v="1"/>
    <s v="CUST-0338"/>
    <s v="Rahul Verma"/>
    <x v="2"/>
    <s v="Maharashtra"/>
    <s v="Nagpur"/>
    <x v="2"/>
    <s v="Men"/>
    <s v="Men's Jeans"/>
    <n v="1"/>
    <n v="1676.81"/>
    <n v="0.25"/>
    <n v="245.43"/>
  </r>
  <r>
    <s v="ORD-03303"/>
    <s v="2024-04-08"/>
    <x v="16"/>
    <x v="0"/>
    <s v="CUST-0472"/>
    <s v="Aarav Mehta"/>
    <x v="3"/>
    <s v="Punjab"/>
    <s v="Amritsar"/>
    <x v="1"/>
    <s v="Cookware"/>
    <s v="Pressure Cooker"/>
    <n v="4"/>
    <n v="12342.18"/>
    <n v="0.1"/>
    <n v="1645.78"/>
  </r>
  <r>
    <s v="ORD-03304"/>
    <s v="2024-12-14"/>
    <x v="6"/>
    <x v="0"/>
    <s v="CUST-0105"/>
    <s v="Amit Gupta"/>
    <x v="2"/>
    <s v="Gujarat"/>
    <s v="Ahmedabad"/>
    <x v="3"/>
    <s v="Laptop"/>
    <s v="Gaming Laptop"/>
    <n v="2"/>
    <n v="171410.92"/>
    <n v="0"/>
    <n v="21483.98"/>
  </r>
  <r>
    <s v="ORD-03305"/>
    <s v="2023-05-31"/>
    <x v="20"/>
    <x v="2"/>
    <s v="CUST-0267"/>
    <s v="Shreya Jain"/>
    <x v="0"/>
    <s v="Tamil Nadu"/>
    <s v="Chennai"/>
    <x v="3"/>
    <s v="Mobile"/>
    <s v="Smartphone B"/>
    <n v="6"/>
    <n v="148094.34"/>
    <n v="0"/>
    <n v="21535.77"/>
  </r>
  <r>
    <s v="ORD-03306"/>
    <s v="2025-04-09"/>
    <x v="30"/>
    <x v="1"/>
    <s v="CUST-0035"/>
    <s v="Neha Kumar"/>
    <x v="1"/>
    <s v="Bihar"/>
    <s v="Bhagalpur"/>
    <x v="3"/>
    <s v="Mobile"/>
    <s v="Smartphone A"/>
    <n v="3"/>
    <n v="41428.6"/>
    <n v="0.25"/>
    <n v="2634.53"/>
  </r>
  <r>
    <s v="ORD-03307"/>
    <s v="2025-09-18"/>
    <x v="2"/>
    <x v="1"/>
    <s v="CUST-0013"/>
    <s v="Riya Yadav"/>
    <x v="0"/>
    <s v="Telangana"/>
    <s v="Nizamabad"/>
    <x v="1"/>
    <s v="Appliances"/>
    <s v="Electric Kettle"/>
    <n v="5"/>
    <n v="9076.2900000000009"/>
    <n v="0"/>
    <n v="1723.97"/>
  </r>
  <r>
    <s v="ORD-03308"/>
    <s v="2025-12-14"/>
    <x v="26"/>
    <x v="1"/>
    <s v="CUST-0759"/>
    <s v="Kabir Gupta"/>
    <x v="1"/>
    <s v="Odisha"/>
    <s v="Rourkela"/>
    <x v="0"/>
    <s v="Table"/>
    <s v="Coffee Table"/>
    <n v="3"/>
    <n v="17505.34"/>
    <n v="0"/>
    <n v="2930.82"/>
  </r>
  <r>
    <s v="ORD-03309"/>
    <s v="2024-01-16"/>
    <x v="17"/>
    <x v="0"/>
    <s v="CUST-0460"/>
    <s v="Nikita Verma"/>
    <x v="0"/>
    <s v="Kerala"/>
    <s v="Kozhikode"/>
    <x v="3"/>
    <s v="Accessories"/>
    <s v="Wireless Earbuds"/>
    <n v="4"/>
    <n v="8610.85"/>
    <n v="0.1"/>
    <n v="1554.29"/>
  </r>
  <r>
    <s v="ORD-03310"/>
    <s v="2024-09-09"/>
    <x v="13"/>
    <x v="0"/>
    <s v="CUST-0127"/>
    <s v="Aditya Kumar"/>
    <x v="1"/>
    <s v="Jharkhand"/>
    <s v="Dhanbad"/>
    <x v="3"/>
    <s v="Mobile"/>
    <s v="Smartphone B"/>
    <n v="5"/>
    <n v="99376.71"/>
    <n v="0.2"/>
    <n v="4773.82"/>
  </r>
  <r>
    <s v="ORD-03311"/>
    <s v="2023-07-16"/>
    <x v="25"/>
    <x v="2"/>
    <s v="CUST-0032"/>
    <s v="Kavya Gupta"/>
    <x v="0"/>
    <s v="Tamil Nadu"/>
    <s v="Coimbatore"/>
    <x v="3"/>
    <s v="Accessories"/>
    <s v="Bluetooth Speaker"/>
    <n v="5"/>
    <n v="15228.75"/>
    <n v="0.1"/>
    <n v="2071.52"/>
  </r>
  <r>
    <s v="ORD-03312"/>
    <s v="2025-06-19"/>
    <x v="3"/>
    <x v="1"/>
    <s v="CUST-0271"/>
    <s v="Riya Mehta"/>
    <x v="2"/>
    <s v="Maharashtra"/>
    <s v="Mumbai"/>
    <x v="2"/>
    <s v="Men"/>
    <s v="Men's Jeans"/>
    <n v="6"/>
    <n v="11028.15"/>
    <n v="0.2"/>
    <n v="2698.34"/>
  </r>
  <r>
    <s v="ORD-03313"/>
    <s v="2023-07-27"/>
    <x v="25"/>
    <x v="2"/>
    <s v="CUST-0747"/>
    <s v="Arjun Kumar"/>
    <x v="3"/>
    <s v="Delhi"/>
    <s v="Rohini"/>
    <x v="0"/>
    <s v="Storage"/>
    <s v="Cabinet"/>
    <n v="4"/>
    <n v="39241.699999999997"/>
    <n v="0.15"/>
    <n v="6777.58"/>
  </r>
  <r>
    <s v="ORD-03314"/>
    <s v="2025-12-31"/>
    <x v="26"/>
    <x v="1"/>
    <s v="CUST-0437"/>
    <s v="Ishita Kumar"/>
    <x v="1"/>
    <s v="Odisha"/>
    <s v="Cuttack"/>
    <x v="0"/>
    <s v="Table"/>
    <s v="Coffee Table"/>
    <n v="8"/>
    <n v="37839.769999999997"/>
    <n v="0.2"/>
    <n v="3443.17"/>
  </r>
  <r>
    <s v="ORD-03315"/>
    <s v="2024-08-26"/>
    <x v="15"/>
    <x v="0"/>
    <s v="CUST-0506"/>
    <s v="Sneha Mehta"/>
    <x v="3"/>
    <s v="Punjab"/>
    <s v="Ludhiana"/>
    <x v="0"/>
    <s v="Storage"/>
    <s v="Bookshelf"/>
    <n v="8"/>
    <n v="51387.14"/>
    <n v="0.25"/>
    <n v="4068.33"/>
  </r>
  <r>
    <s v="ORD-03316"/>
    <s v="2023-05-05"/>
    <x v="20"/>
    <x v="2"/>
    <s v="CUST-0605"/>
    <s v="Kabir Das"/>
    <x v="2"/>
    <s v="Gujarat"/>
    <s v="Ahmedabad"/>
    <x v="3"/>
    <s v="Mobile"/>
    <s v="Budget Phone"/>
    <n v="2"/>
    <n v="19067.04"/>
    <n v="0.2"/>
    <n v="1098.03"/>
  </r>
  <r>
    <s v="ORD-03317"/>
    <s v="2024-11-11"/>
    <x v="1"/>
    <x v="0"/>
    <s v="CUST-0505"/>
    <s v="Nikita Patel"/>
    <x v="1"/>
    <s v="Jharkhand"/>
    <s v="Jamshedpur"/>
    <x v="0"/>
    <s v="Table"/>
    <s v="Study Table"/>
    <n v="2"/>
    <n v="10901.6"/>
    <n v="0.25"/>
    <n v="608.32000000000005"/>
  </r>
  <r>
    <s v="ORD-03318"/>
    <s v="2023-06-08"/>
    <x v="33"/>
    <x v="2"/>
    <s v="CUST-0053"/>
    <s v="Simran Das"/>
    <x v="2"/>
    <s v="Maharashtra"/>
    <s v="Mumbai"/>
    <x v="1"/>
    <s v="Decor"/>
    <s v="Photo Frame"/>
    <n v="4"/>
    <n v="3172.53"/>
    <n v="0"/>
    <n v="1128.31"/>
  </r>
  <r>
    <s v="ORD-03319"/>
    <s v="2023-01-30"/>
    <x v="34"/>
    <x v="2"/>
    <s v="CUST-0710"/>
    <s v="Vivaan Singh"/>
    <x v="1"/>
    <s v="Bihar"/>
    <s v="Bhagalpur"/>
    <x v="0"/>
    <s v="Chair"/>
    <s v="Study Chair"/>
    <n v="3"/>
    <n v="7557.24"/>
    <n v="0.25"/>
    <n v="715.59"/>
  </r>
  <r>
    <s v="ORD-03320"/>
    <s v="2024-09-03"/>
    <x v="13"/>
    <x v="0"/>
    <s v="CUST-0435"/>
    <s v="Simran Kumar"/>
    <x v="0"/>
    <s v="Telangana"/>
    <s v="Warangal"/>
    <x v="2"/>
    <s v="Women"/>
    <s v="Women's Dress"/>
    <n v="3"/>
    <n v="8282.5"/>
    <n v="0.05"/>
    <n v="2335"/>
  </r>
  <r>
    <s v="ORD-03321"/>
    <s v="2024-11-03"/>
    <x v="1"/>
    <x v="0"/>
    <s v="CUST-0766"/>
    <s v="Aditi Patel"/>
    <x v="0"/>
    <s v="Karnataka"/>
    <s v="Mysuru"/>
    <x v="0"/>
    <s v="Table"/>
    <s v="Office Desk"/>
    <n v="2"/>
    <n v="28572.69"/>
    <n v="0"/>
    <n v="5590.93"/>
  </r>
  <r>
    <s v="ORD-03322"/>
    <s v="2023-03-12"/>
    <x v="11"/>
    <x v="2"/>
    <s v="CUST-0772"/>
    <s v="Neha Mehta"/>
    <x v="1"/>
    <s v="Odisha"/>
    <s v="Rourkela"/>
    <x v="3"/>
    <s v="Mobile"/>
    <s v="Smartphone B"/>
    <n v="6"/>
    <n v="156305.9"/>
    <n v="0"/>
    <n v="25350.92"/>
  </r>
  <r>
    <s v="ORD-03323"/>
    <s v="2025-04-28"/>
    <x v="30"/>
    <x v="1"/>
    <s v="CUST-0747"/>
    <s v="Arjun Kumar"/>
    <x v="1"/>
    <s v="Bihar"/>
    <s v="Gaya"/>
    <x v="1"/>
    <s v="Cookware"/>
    <s v="Pressure Cooker"/>
    <n v="8"/>
    <n v="22841.33"/>
    <n v="0.2"/>
    <n v="2027.36"/>
  </r>
  <r>
    <s v="ORD-03324"/>
    <s v="2025-07-04"/>
    <x v="8"/>
    <x v="1"/>
    <s v="CUST-0379"/>
    <s v="Ishita Mehta"/>
    <x v="1"/>
    <s v="Bihar"/>
    <s v="Patna"/>
    <x v="3"/>
    <s v="Laptop"/>
    <s v="Laptop Air"/>
    <n v="1"/>
    <n v="41024.1"/>
    <n v="0.2"/>
    <n v="4124.67"/>
  </r>
  <r>
    <s v="ORD-03325"/>
    <s v="2024-10-29"/>
    <x v="28"/>
    <x v="0"/>
    <s v="CUST-0616"/>
    <s v="Neha Mehta"/>
    <x v="2"/>
    <s v="Goa"/>
    <s v="Margao"/>
    <x v="3"/>
    <s v="Accessories"/>
    <s v="Wireless Earbuds"/>
    <n v="1"/>
    <n v="2557.34"/>
    <n v="0"/>
    <n v="596.25"/>
  </r>
  <r>
    <s v="ORD-03326"/>
    <s v="2024-05-12"/>
    <x v="0"/>
    <x v="0"/>
    <s v="CUST-0054"/>
    <s v="Simran Das"/>
    <x v="3"/>
    <s v="Delhi"/>
    <s v="New Delhi"/>
    <x v="0"/>
    <s v="Table"/>
    <s v="Coffee Table"/>
    <n v="2"/>
    <n v="11825.36"/>
    <n v="0.05"/>
    <n v="1825.9"/>
  </r>
  <r>
    <s v="ORD-03327"/>
    <s v="2025-03-04"/>
    <x v="21"/>
    <x v="1"/>
    <s v="CUST-0014"/>
    <s v="Priya Sharma"/>
    <x v="2"/>
    <s v="Maharashtra"/>
    <s v="Nagpur"/>
    <x v="3"/>
    <s v="Laptop"/>
    <s v="Laptop Air"/>
    <n v="7"/>
    <n v="339206.6"/>
    <n v="0.05"/>
    <n v="49171.22"/>
  </r>
  <r>
    <s v="ORD-03328"/>
    <s v="2023-03-24"/>
    <x v="11"/>
    <x v="2"/>
    <s v="CUST-0217"/>
    <s v="Kavya Mehta"/>
    <x v="1"/>
    <s v="West Bengal"/>
    <s v="Kolkata"/>
    <x v="2"/>
    <s v="Footwear"/>
    <s v="Casual Shoes"/>
    <n v="5"/>
    <n v="10351.719999999999"/>
    <n v="0.25"/>
    <n v="1164.83"/>
  </r>
  <r>
    <s v="ORD-03329"/>
    <s v="2024-08-28"/>
    <x v="15"/>
    <x v="0"/>
    <s v="CUST-0436"/>
    <s v="Pooja Verma"/>
    <x v="2"/>
    <s v="Rajasthan"/>
    <s v="Jaipur"/>
    <x v="2"/>
    <s v="Women"/>
    <s v="Women's Dress"/>
    <n v="5"/>
    <n v="11996.34"/>
    <n v="0.15"/>
    <n v="3372.96"/>
  </r>
  <r>
    <s v="ORD-03330"/>
    <s v="2023-10-03"/>
    <x v="24"/>
    <x v="2"/>
    <s v="CUST-0520"/>
    <s v="Riya Sharma"/>
    <x v="1"/>
    <s v="Odisha"/>
    <s v="Cuttack"/>
    <x v="3"/>
    <s v="Mobile"/>
    <s v="Smartphone A"/>
    <n v="1"/>
    <n v="14357.54"/>
    <n v="0.2"/>
    <n v="834.8"/>
  </r>
  <r>
    <s v="ORD-03331"/>
    <s v="2023-08-18"/>
    <x v="27"/>
    <x v="2"/>
    <s v="CUST-0617"/>
    <s v="Neha Sharma"/>
    <x v="0"/>
    <s v="Karnataka"/>
    <s v="Mysuru"/>
    <x v="2"/>
    <s v="Men"/>
    <s v="Men's Jacket"/>
    <n v="6"/>
    <n v="27153.56"/>
    <n v="0"/>
    <n v="7703.58"/>
  </r>
  <r>
    <s v="ORD-03332"/>
    <s v="2023-02-16"/>
    <x v="7"/>
    <x v="2"/>
    <s v="CUST-0282"/>
    <s v="Aditya Gupta"/>
    <x v="1"/>
    <s v="Jharkhand"/>
    <s v="Jamshedpur"/>
    <x v="2"/>
    <s v="Men"/>
    <s v="Men's Jeans"/>
    <n v="2"/>
    <n v="3299.1"/>
    <n v="0.25"/>
    <n v="814.95"/>
  </r>
  <r>
    <s v="ORD-03333"/>
    <s v="2025-09-12"/>
    <x v="2"/>
    <x v="1"/>
    <s v="CUST-0470"/>
    <s v="Sneha Verma"/>
    <x v="2"/>
    <s v="Goa"/>
    <s v="Panaji"/>
    <x v="3"/>
    <s v="Accessories"/>
    <s v="Wireless Earbuds"/>
    <n v="4"/>
    <n v="7742.24"/>
    <n v="0.25"/>
    <n v="625.76"/>
  </r>
  <r>
    <s v="ORD-03334"/>
    <s v="2025-04-03"/>
    <x v="30"/>
    <x v="1"/>
    <s v="CUST-0608"/>
    <s v="Simran Singh"/>
    <x v="2"/>
    <s v="Maharashtra"/>
    <s v="Mumbai"/>
    <x v="2"/>
    <s v="Women"/>
    <s v="Women's Top"/>
    <n v="2"/>
    <n v="2702.67"/>
    <n v="0.1"/>
    <n v="615.14"/>
  </r>
  <r>
    <s v="ORD-03335"/>
    <s v="2025-05-08"/>
    <x v="9"/>
    <x v="1"/>
    <s v="CUST-0792"/>
    <s v="Shreya Yadav"/>
    <x v="1"/>
    <s v="Bihar"/>
    <s v="Bhagalpur"/>
    <x v="0"/>
    <s v="Table"/>
    <s v="Coffee Table"/>
    <n v="5"/>
    <n v="31324.42"/>
    <n v="0"/>
    <n v="4989.8999999999996"/>
  </r>
  <r>
    <s v="ORD-03336"/>
    <s v="2023-05-18"/>
    <x v="20"/>
    <x v="2"/>
    <s v="CUST-0161"/>
    <s v="Aarav Jain"/>
    <x v="3"/>
    <s v="Haryana"/>
    <s v="Faridabad"/>
    <x v="0"/>
    <s v="Table"/>
    <s v="Coffee Table"/>
    <n v="5"/>
    <n v="22484.51"/>
    <n v="0.25"/>
    <n v="867.03"/>
  </r>
  <r>
    <s v="ORD-03337"/>
    <s v="2025-07-26"/>
    <x v="8"/>
    <x v="1"/>
    <s v="CUST-0348"/>
    <s v="Arjun Das"/>
    <x v="1"/>
    <s v="West Bengal"/>
    <s v="Durgapur"/>
    <x v="2"/>
    <s v="Women"/>
    <s v="Women's Jacket"/>
    <n v="5"/>
    <n v="25972.68"/>
    <n v="0"/>
    <n v="6745.49"/>
  </r>
  <r>
    <s v="ORD-03338"/>
    <s v="2024-06-06"/>
    <x v="10"/>
    <x v="0"/>
    <s v="CUST-0019"/>
    <s v="Aditya Das"/>
    <x v="2"/>
    <s v="Gujarat"/>
    <s v="Vadodara"/>
    <x v="0"/>
    <s v="Storage"/>
    <s v="Cabinet"/>
    <n v="5"/>
    <n v="47878.78"/>
    <n v="0.15"/>
    <n v="5474.32"/>
  </r>
  <r>
    <s v="ORD-03339"/>
    <s v="2025-09-03"/>
    <x v="2"/>
    <x v="1"/>
    <s v="CUST-0152"/>
    <s v="Aditi Verma"/>
    <x v="0"/>
    <s v="Kerala"/>
    <s v="Thiruvananthapuram"/>
    <x v="1"/>
    <s v="Cookware"/>
    <s v="Non-Stick Pan"/>
    <n v="8"/>
    <n v="17516.87"/>
    <n v="0"/>
    <n v="3659.66"/>
  </r>
  <r>
    <s v="ORD-03340"/>
    <s v="2024-12-19"/>
    <x v="6"/>
    <x v="0"/>
    <s v="CUST-0469"/>
    <s v="Sneha Gupta"/>
    <x v="3"/>
    <s v="Delhi"/>
    <s v="Rohini"/>
    <x v="1"/>
    <s v="Appliances"/>
    <s v="Air Fryer"/>
    <n v="3"/>
    <n v="18068.810000000001"/>
    <n v="0.25"/>
    <n v="944.01"/>
  </r>
  <r>
    <s v="ORD-03341"/>
    <s v="2025-06-04"/>
    <x v="3"/>
    <x v="1"/>
    <s v="CUST-0591"/>
    <s v="Neha Gupta"/>
    <x v="2"/>
    <s v="Goa"/>
    <s v="Panaji"/>
    <x v="3"/>
    <s v="Accessories"/>
    <s v="Wireless Earbuds"/>
    <n v="4"/>
    <n v="9180.5"/>
    <n v="0.05"/>
    <n v="1620.07"/>
  </r>
  <r>
    <s v="ORD-03342"/>
    <s v="2024-03-07"/>
    <x v="19"/>
    <x v="0"/>
    <s v="CUST-0027"/>
    <s v="Neha Yadav"/>
    <x v="3"/>
    <s v="Uttar Pradesh"/>
    <s v="Lucknow"/>
    <x v="1"/>
    <s v="Appliances"/>
    <s v="Electric Kettle"/>
    <n v="6"/>
    <n v="9964.9699999999993"/>
    <n v="0.1"/>
    <n v="1589.03"/>
  </r>
  <r>
    <s v="ORD-03343"/>
    <s v="2025-02-06"/>
    <x v="14"/>
    <x v="1"/>
    <s v="CUST-0114"/>
    <s v="Pooja Jain"/>
    <x v="2"/>
    <s v="Gujarat"/>
    <s v="Vadodara"/>
    <x v="1"/>
    <s v="Cookware"/>
    <s v="Cookware Set"/>
    <n v="5"/>
    <n v="21999.31"/>
    <n v="0.25"/>
    <n v="3197.79"/>
  </r>
  <r>
    <s v="ORD-03344"/>
    <s v="2024-07-10"/>
    <x v="4"/>
    <x v="0"/>
    <s v="CUST-0289"/>
    <s v="Aditya Das"/>
    <x v="3"/>
    <s v="Punjab"/>
    <s v="Amritsar"/>
    <x v="1"/>
    <s v="Appliances"/>
    <s v="Mixer Grinder"/>
    <n v="6"/>
    <n v="20559.47"/>
    <n v="0.2"/>
    <n v="2465.44"/>
  </r>
  <r>
    <s v="ORD-03345"/>
    <s v="2024-06-08"/>
    <x v="10"/>
    <x v="0"/>
    <s v="CUST-0274"/>
    <s v="Aditi Mehta"/>
    <x v="1"/>
    <s v="West Bengal"/>
    <s v="Durgapur"/>
    <x v="2"/>
    <s v="Women"/>
    <s v="Women's Top"/>
    <n v="3"/>
    <n v="4227.74"/>
    <n v="0.05"/>
    <n v="1160.03"/>
  </r>
  <r>
    <s v="ORD-03346"/>
    <s v="2024-07-05"/>
    <x v="4"/>
    <x v="0"/>
    <s v="CUST-0216"/>
    <s v="Neha Mehta"/>
    <x v="1"/>
    <s v="Bihar"/>
    <s v="Bhagalpur"/>
    <x v="2"/>
    <s v="Footwear"/>
    <s v="Sandals"/>
    <n v="8"/>
    <n v="12029.45"/>
    <n v="0.1"/>
    <n v="1959.23"/>
  </r>
  <r>
    <s v="ORD-03347"/>
    <s v="2024-05-10"/>
    <x v="0"/>
    <x v="0"/>
    <s v="CUST-0703"/>
    <s v="Aditya Mehta"/>
    <x v="1"/>
    <s v="Bihar"/>
    <s v="Patna"/>
    <x v="3"/>
    <s v="Accessories"/>
    <s v="Bluetooth Speaker"/>
    <n v="1"/>
    <n v="3093.55"/>
    <n v="0.15"/>
    <n v="344.27"/>
  </r>
  <r>
    <s v="ORD-03348"/>
    <s v="2025-07-09"/>
    <x v="8"/>
    <x v="1"/>
    <s v="CUST-0570"/>
    <s v="Priya Singh"/>
    <x v="0"/>
    <s v="Kerala"/>
    <s v="Kozhikode"/>
    <x v="1"/>
    <s v="Appliances"/>
    <s v="Electric Kettle"/>
    <n v="3"/>
    <n v="4806.09"/>
    <n v="0.1"/>
    <n v="779.37"/>
  </r>
  <r>
    <s v="ORD-03349"/>
    <s v="2025-10-16"/>
    <x v="31"/>
    <x v="1"/>
    <s v="CUST-0652"/>
    <s v="Nikita Jain"/>
    <x v="3"/>
    <s v="Punjab"/>
    <s v="Ludhiana"/>
    <x v="1"/>
    <s v="Cookware"/>
    <s v="Cookware Set"/>
    <n v="4"/>
    <n v="22518.27"/>
    <n v="0.1"/>
    <n v="4144.1099999999997"/>
  </r>
  <r>
    <s v="ORD-03350"/>
    <s v="2024-01-19"/>
    <x v="17"/>
    <x v="0"/>
    <s v="CUST-0293"/>
    <s v="Rahul Das"/>
    <x v="2"/>
    <s v="Goa"/>
    <s v="Mapusa"/>
    <x v="2"/>
    <s v="Women"/>
    <s v="Women's Jacket"/>
    <n v="3"/>
    <n v="12485.36"/>
    <n v="0.2"/>
    <n v="2286.4899999999998"/>
  </r>
  <r>
    <s v="ORD-03351"/>
    <s v="2024-02-07"/>
    <x v="23"/>
    <x v="0"/>
    <s v="CUST-0479"/>
    <s v="Ishita Singh"/>
    <x v="1"/>
    <s v="West Bengal"/>
    <s v="Kolkata"/>
    <x v="1"/>
    <s v="Decor"/>
    <s v="Table Lamp"/>
    <n v="2"/>
    <n v="4434.7"/>
    <n v="0.1"/>
    <n v="1075.93"/>
  </r>
  <r>
    <s v="ORD-03352"/>
    <s v="2025-12-12"/>
    <x v="26"/>
    <x v="1"/>
    <s v="CUST-0697"/>
    <s v="Priya Gupta"/>
    <x v="1"/>
    <s v="Jharkhand"/>
    <s v="Ranchi"/>
    <x v="1"/>
    <s v="Appliances"/>
    <s v="Air Fryer"/>
    <n v="5"/>
    <n v="35682.92"/>
    <n v="0.15"/>
    <n v="3046.85"/>
  </r>
  <r>
    <s v="ORD-03353"/>
    <s v="2025-05-27"/>
    <x v="9"/>
    <x v="1"/>
    <s v="CUST-0438"/>
    <s v="Kabir Gupta"/>
    <x v="1"/>
    <s v="West Bengal"/>
    <s v="Durgapur"/>
    <x v="1"/>
    <s v="Appliances"/>
    <s v="Air Fryer"/>
    <n v="3"/>
    <n v="21742.25"/>
    <n v="0.05"/>
    <n v="2779.3"/>
  </r>
  <r>
    <s v="ORD-03354"/>
    <s v="2025-09-02"/>
    <x v="2"/>
    <x v="1"/>
    <s v="CUST-0773"/>
    <s v="Aditya Gupta"/>
    <x v="3"/>
    <s v="Uttar Pradesh"/>
    <s v="Kanpur"/>
    <x v="0"/>
    <s v="Chair"/>
    <s v="Office Chair"/>
    <n v="8"/>
    <n v="39711.699999999997"/>
    <n v="0.2"/>
    <n v="4032.01"/>
  </r>
  <r>
    <s v="ORD-03355"/>
    <s v="2024-09-22"/>
    <x v="13"/>
    <x v="0"/>
    <s v="CUST-0777"/>
    <s v="Aditya Verma"/>
    <x v="3"/>
    <s v="Haryana"/>
    <s v="Gurgaon"/>
    <x v="1"/>
    <s v="Cookware"/>
    <s v="Cookware Set"/>
    <n v="3"/>
    <n v="14157.75"/>
    <n v="0.25"/>
    <n v="1773.52"/>
  </r>
  <r>
    <s v="ORD-03356"/>
    <s v="2024-07-24"/>
    <x v="4"/>
    <x v="0"/>
    <s v="CUST-0121"/>
    <s v="Pooja Singh"/>
    <x v="1"/>
    <s v="West Bengal"/>
    <s v="Durgapur"/>
    <x v="3"/>
    <s v="Mobile"/>
    <s v="Budget Phone"/>
    <n v="7"/>
    <n v="67718.91"/>
    <n v="0.2"/>
    <n v="2893.61"/>
  </r>
  <r>
    <s v="ORD-03357"/>
    <s v="2023-08-30"/>
    <x v="27"/>
    <x v="2"/>
    <s v="CUST-0097"/>
    <s v="Sneha Sharma"/>
    <x v="0"/>
    <s v="Telangana"/>
    <s v="Warangal"/>
    <x v="2"/>
    <s v="Men"/>
    <s v="Men's T-Shirt"/>
    <n v="2"/>
    <n v="2410.1799999999998"/>
    <n v="0"/>
    <n v="926.82"/>
  </r>
  <r>
    <s v="ORD-03358"/>
    <s v="2024-06-22"/>
    <x v="10"/>
    <x v="0"/>
    <s v="CUST-0768"/>
    <s v="Riya Verma"/>
    <x v="2"/>
    <s v="Rajasthan"/>
    <s v="Jodhpur"/>
    <x v="2"/>
    <s v="Men"/>
    <s v="Men's T-Shirt"/>
    <n v="3"/>
    <n v="3711.5"/>
    <n v="0"/>
    <n v="1315.36"/>
  </r>
  <r>
    <s v="ORD-03359"/>
    <s v="2023-05-02"/>
    <x v="20"/>
    <x v="2"/>
    <s v="CUST-0194"/>
    <s v="Pooja Singh"/>
    <x v="1"/>
    <s v="Odisha"/>
    <s v="Cuttack"/>
    <x v="1"/>
    <s v="Decor"/>
    <s v="Photo Frame"/>
    <n v="5"/>
    <n v="3886.74"/>
    <n v="0"/>
    <n v="1303.25"/>
  </r>
  <r>
    <s v="ORD-03360"/>
    <s v="2024-03-01"/>
    <x v="19"/>
    <x v="0"/>
    <s v="CUST-0643"/>
    <s v="Neha Mehta"/>
    <x v="2"/>
    <s v="Rajasthan"/>
    <s v="Jodhpur"/>
    <x v="2"/>
    <s v="Men"/>
    <s v="Men's Jacket"/>
    <n v="5"/>
    <n v="19728.23"/>
    <n v="0.1"/>
    <n v="4232.0200000000004"/>
  </r>
  <r>
    <s v="ORD-03361"/>
    <s v="2024-10-26"/>
    <x v="28"/>
    <x v="0"/>
    <s v="CUST-0077"/>
    <s v="Shreya Sharma"/>
    <x v="3"/>
    <s v="Haryana"/>
    <s v="Gurgaon"/>
    <x v="0"/>
    <s v="Table"/>
    <s v="Office Desk"/>
    <n v="3"/>
    <n v="37054.400000000001"/>
    <n v="0.2"/>
    <n v="3022.8"/>
  </r>
  <r>
    <s v="ORD-03362"/>
    <s v="2025-04-01"/>
    <x v="30"/>
    <x v="1"/>
    <s v="CUST-0671"/>
    <s v="Priya Patel"/>
    <x v="0"/>
    <s v="Telangana"/>
    <s v="Hyderabad"/>
    <x v="2"/>
    <s v="Women"/>
    <s v="Women's Dress"/>
    <n v="3"/>
    <n v="7517.3"/>
    <n v="0.1"/>
    <n v="2088.56"/>
  </r>
  <r>
    <s v="ORD-03363"/>
    <s v="2024-09-17"/>
    <x v="13"/>
    <x v="0"/>
    <s v="CUST-0523"/>
    <s v="Nikita Gupta"/>
    <x v="0"/>
    <s v="Kerala"/>
    <s v="Kochi"/>
    <x v="1"/>
    <s v="Decor"/>
    <s v="Photo Frame"/>
    <n v="8"/>
    <n v="4899.55"/>
    <n v="0.25"/>
    <n v="1061.8399999999999"/>
  </r>
  <r>
    <s v="ORD-03364"/>
    <s v="2025-12-14"/>
    <x v="26"/>
    <x v="1"/>
    <s v="CUST-0632"/>
    <s v="Ishita Gupta"/>
    <x v="1"/>
    <s v="West Bengal"/>
    <s v="Kolkata"/>
    <x v="1"/>
    <s v="Cookware"/>
    <s v="Cookware Set"/>
    <n v="8"/>
    <n v="42150.720000000001"/>
    <n v="0.1"/>
    <n v="7552.95"/>
  </r>
  <r>
    <s v="ORD-03365"/>
    <s v="2023-06-20"/>
    <x v="33"/>
    <x v="2"/>
    <s v="CUST-0322"/>
    <s v="Neha Kumar"/>
    <x v="3"/>
    <s v="Punjab"/>
    <s v="Ludhiana"/>
    <x v="1"/>
    <s v="Cookware"/>
    <s v="Pressure Cooker"/>
    <n v="3"/>
    <n v="8815.36"/>
    <n v="0.15"/>
    <n v="1076.01"/>
  </r>
  <r>
    <s v="ORD-03366"/>
    <s v="2024-01-10"/>
    <x v="17"/>
    <x v="0"/>
    <s v="CUST-0271"/>
    <s v="Riya Mehta"/>
    <x v="1"/>
    <s v="West Bengal"/>
    <s v="Durgapur"/>
    <x v="2"/>
    <s v="Women"/>
    <s v="Women's Dress"/>
    <n v="2"/>
    <n v="4486.18"/>
    <n v="0.2"/>
    <n v="1196.8800000000001"/>
  </r>
  <r>
    <s v="ORD-03367"/>
    <s v="2023-06-08"/>
    <x v="33"/>
    <x v="2"/>
    <s v="CUST-0185"/>
    <s v="Sneha Singh"/>
    <x v="3"/>
    <s v="Uttar Pradesh"/>
    <s v="Noida"/>
    <x v="3"/>
    <s v="Mobile"/>
    <s v="Budget Phone"/>
    <n v="5"/>
    <n v="61720.28"/>
    <n v="0"/>
    <n v="6749.08"/>
  </r>
  <r>
    <s v="ORD-03368"/>
    <s v="2025-05-14"/>
    <x v="9"/>
    <x v="1"/>
    <s v="CUST-0215"/>
    <s v="Aditya Gupta"/>
    <x v="1"/>
    <s v="Odisha"/>
    <s v="Rourkela"/>
    <x v="3"/>
    <s v="Laptop"/>
    <s v="Gaming Laptop"/>
    <n v="7"/>
    <n v="612871.66"/>
    <n v="0"/>
    <n v="72963.990000000005"/>
  </r>
  <r>
    <s v="ORD-03369"/>
    <s v="2025-01-27"/>
    <x v="29"/>
    <x v="1"/>
    <s v="CUST-0094"/>
    <s v="Shreya Jain"/>
    <x v="0"/>
    <s v="Karnataka"/>
    <s v="Mangaluru"/>
    <x v="3"/>
    <s v="Mobile"/>
    <s v="Smartphone A"/>
    <n v="6"/>
    <n v="89983.67"/>
    <n v="0.15"/>
    <n v="7573.78"/>
  </r>
  <r>
    <s v="ORD-03370"/>
    <s v="2024-03-24"/>
    <x v="19"/>
    <x v="0"/>
    <s v="CUST-0462"/>
    <s v="Pooja Patel"/>
    <x v="2"/>
    <s v="Maharashtra"/>
    <s v="Nagpur"/>
    <x v="3"/>
    <s v="Accessories"/>
    <s v="Smart Watch"/>
    <n v="2"/>
    <n v="8154.44"/>
    <n v="0.2"/>
    <n v="902.53"/>
  </r>
  <r>
    <s v="ORD-03371"/>
    <s v="2025-01-06"/>
    <x v="29"/>
    <x v="1"/>
    <s v="CUST-0456"/>
    <s v="Rohan Jain"/>
    <x v="2"/>
    <s v="Maharashtra"/>
    <s v="Pune"/>
    <x v="0"/>
    <s v="Chair"/>
    <s v="Office Chair"/>
    <n v="2"/>
    <n v="10850.57"/>
    <n v="0.2"/>
    <n v="814.35"/>
  </r>
  <r>
    <s v="ORD-03372"/>
    <s v="2024-03-12"/>
    <x v="19"/>
    <x v="0"/>
    <s v="CUST-0297"/>
    <s v="Aarav Patel"/>
    <x v="2"/>
    <s v="Gujarat"/>
    <s v="Ahmedabad"/>
    <x v="1"/>
    <s v="Decor"/>
    <s v="Photo Frame"/>
    <n v="1"/>
    <n v="827.32"/>
    <n v="0"/>
    <n v="266.26"/>
  </r>
  <r>
    <s v="ORD-03373"/>
    <s v="2023-12-18"/>
    <x v="18"/>
    <x v="2"/>
    <s v="CUST-0391"/>
    <s v="Aditi Gupta"/>
    <x v="2"/>
    <s v="Gujarat"/>
    <s v="Ahmedabad"/>
    <x v="0"/>
    <s v="Chair"/>
    <s v="Executive Chair"/>
    <n v="5"/>
    <n v="62896.95"/>
    <n v="0"/>
    <n v="13031.21"/>
  </r>
  <r>
    <s v="ORD-03374"/>
    <s v="2024-11-16"/>
    <x v="1"/>
    <x v="0"/>
    <s v="CUST-0556"/>
    <s v="Riya Gupta"/>
    <x v="1"/>
    <s v="Odisha"/>
    <s v="Cuttack"/>
    <x v="3"/>
    <s v="Mobile"/>
    <s v="Budget Phone"/>
    <n v="6"/>
    <n v="51759.05"/>
    <n v="0.25"/>
    <n v="-1844.3"/>
  </r>
  <r>
    <s v="ORD-03375"/>
    <s v="2023-03-26"/>
    <x v="11"/>
    <x v="2"/>
    <s v="CUST-0324"/>
    <s v="Aarav Kumar"/>
    <x v="1"/>
    <s v="Odisha"/>
    <s v="Bhubaneswar"/>
    <x v="3"/>
    <s v="Accessories"/>
    <s v="Smart Watch"/>
    <n v="1"/>
    <n v="3574.7"/>
    <n v="0.25"/>
    <n v="316.42"/>
  </r>
  <r>
    <s v="ORD-03376"/>
    <s v="2024-05-11"/>
    <x v="0"/>
    <x v="0"/>
    <s v="CUST-0800"/>
    <s v="Kavya Gupta"/>
    <x v="3"/>
    <s v="Delhi"/>
    <s v="Rohini"/>
    <x v="2"/>
    <s v="Footwear"/>
    <s v="Sandals"/>
    <n v="7"/>
    <n v="11570.19"/>
    <n v="0"/>
    <n v="2497.71"/>
  </r>
  <r>
    <s v="ORD-03377"/>
    <s v="2024-01-26"/>
    <x v="17"/>
    <x v="0"/>
    <s v="CUST-0154"/>
    <s v="Simran Mehta"/>
    <x v="1"/>
    <s v="Odisha"/>
    <s v="Cuttack"/>
    <x v="1"/>
    <s v="Cookware"/>
    <s v="Cookware Set"/>
    <n v="6"/>
    <n v="35611.67"/>
    <n v="0.05"/>
    <n v="7249.85"/>
  </r>
  <r>
    <s v="ORD-03378"/>
    <s v="2024-10-10"/>
    <x v="28"/>
    <x v="0"/>
    <s v="CUST-0270"/>
    <s v="Riya Singh"/>
    <x v="2"/>
    <s v="Rajasthan"/>
    <s v="Jaipur"/>
    <x v="2"/>
    <s v="Men"/>
    <s v="Men's T-Shirt"/>
    <n v="5"/>
    <n v="5597.05"/>
    <n v="0.1"/>
    <n v="1612.19"/>
  </r>
  <r>
    <s v="ORD-03379"/>
    <s v="2025-10-21"/>
    <x v="31"/>
    <x v="1"/>
    <s v="CUST-0119"/>
    <s v="Rahul Mehta"/>
    <x v="2"/>
    <s v="Maharashtra"/>
    <s v="Nagpur"/>
    <x v="1"/>
    <s v="Cookware"/>
    <s v="Non-Stick Pan"/>
    <n v="2"/>
    <n v="3526.41"/>
    <n v="0.2"/>
    <n v="458.72"/>
  </r>
  <r>
    <s v="ORD-03380"/>
    <s v="2024-09-06"/>
    <x v="13"/>
    <x v="0"/>
    <s v="CUST-0502"/>
    <s v="Simran Yadav"/>
    <x v="3"/>
    <s v="Uttar Pradesh"/>
    <s v="Noida"/>
    <x v="2"/>
    <s v="Footwear"/>
    <s v="Running Shoes"/>
    <n v="2"/>
    <n v="5949.53"/>
    <n v="0.15"/>
    <n v="950.42"/>
  </r>
  <r>
    <s v="ORD-03381"/>
    <s v="2023-03-28"/>
    <x v="11"/>
    <x v="2"/>
    <s v="CUST-0286"/>
    <s v="Kabir Singh"/>
    <x v="0"/>
    <s v="Kerala"/>
    <s v="Thiruvananthapuram"/>
    <x v="1"/>
    <s v="Cookware"/>
    <s v="Cookware Set"/>
    <n v="5"/>
    <n v="29167.25"/>
    <n v="0.05"/>
    <n v="6317.62"/>
  </r>
  <r>
    <s v="ORD-03382"/>
    <s v="2023-10-09"/>
    <x v="24"/>
    <x v="2"/>
    <s v="CUST-0067"/>
    <s v="Sneha Verma"/>
    <x v="1"/>
    <s v="Jharkhand"/>
    <s v="Dhanbad"/>
    <x v="1"/>
    <s v="Cookware"/>
    <s v="Pressure Cooker"/>
    <n v="1"/>
    <n v="2986.55"/>
    <n v="0.15"/>
    <n v="352.99"/>
  </r>
  <r>
    <s v="ORD-03383"/>
    <s v="2024-11-03"/>
    <x v="1"/>
    <x v="0"/>
    <s v="CUST-0261"/>
    <s v="Simran Kumar"/>
    <x v="3"/>
    <s v="Haryana"/>
    <s v="Faridabad"/>
    <x v="1"/>
    <s v="Appliances"/>
    <s v="Air Fryer"/>
    <n v="5"/>
    <n v="35521.040000000001"/>
    <n v="0.15"/>
    <n v="3263.79"/>
  </r>
  <r>
    <s v="ORD-03384"/>
    <s v="2023-05-09"/>
    <x v="20"/>
    <x v="2"/>
    <s v="CUST-0440"/>
    <s v="Vivaan Singh"/>
    <x v="2"/>
    <s v="Maharashtra"/>
    <s v="Pune"/>
    <x v="0"/>
    <s v="Chair"/>
    <s v="Study Chair"/>
    <n v="7"/>
    <n v="19676.39"/>
    <n v="0.2"/>
    <n v="1683.97"/>
  </r>
  <r>
    <s v="ORD-03385"/>
    <s v="2025-12-31"/>
    <x v="26"/>
    <x v="1"/>
    <s v="CUST-0479"/>
    <s v="Ishita Singh"/>
    <x v="3"/>
    <s v="Punjab"/>
    <s v="Ludhiana"/>
    <x v="1"/>
    <s v="Cookware"/>
    <s v="Pressure Cooker"/>
    <n v="8"/>
    <n v="28480.74"/>
    <n v="0"/>
    <n v="5680"/>
  </r>
  <r>
    <s v="ORD-03386"/>
    <s v="2025-03-12"/>
    <x v="21"/>
    <x v="1"/>
    <s v="CUST-0507"/>
    <s v="Ishita Das"/>
    <x v="2"/>
    <s v="Maharashtra"/>
    <s v="Nagpur"/>
    <x v="3"/>
    <s v="Laptop"/>
    <s v="Laptop Air"/>
    <n v="2"/>
    <n v="77680.12"/>
    <n v="0.25"/>
    <n v="5579.69"/>
  </r>
  <r>
    <s v="ORD-03387"/>
    <s v="2025-06-04"/>
    <x v="3"/>
    <x v="1"/>
    <s v="CUST-0184"/>
    <s v="Vivaan Sharma"/>
    <x v="3"/>
    <s v="Delhi"/>
    <s v="Rohini"/>
    <x v="1"/>
    <s v="Cookware"/>
    <s v="Cookware Set"/>
    <n v="1"/>
    <n v="6239.47"/>
    <n v="0"/>
    <n v="1513.52"/>
  </r>
  <r>
    <s v="ORD-03388"/>
    <s v="2025-11-04"/>
    <x v="5"/>
    <x v="1"/>
    <s v="CUST-0135"/>
    <s v="Pooja Mehta"/>
    <x v="1"/>
    <s v="Bihar"/>
    <s v="Gaya"/>
    <x v="1"/>
    <s v="Cookware"/>
    <s v="Cookware Set"/>
    <n v="7"/>
    <n v="37732.79"/>
    <n v="0.1"/>
    <n v="7927.48"/>
  </r>
  <r>
    <s v="ORD-03389"/>
    <s v="2023-07-09"/>
    <x v="25"/>
    <x v="2"/>
    <s v="CUST-0155"/>
    <s v="Sneha Gupta"/>
    <x v="0"/>
    <s v="Tamil Nadu"/>
    <s v="Madurai"/>
    <x v="0"/>
    <s v="Table"/>
    <s v="Coffee Table"/>
    <n v="2"/>
    <n v="11064.04"/>
    <n v="0.05"/>
    <n v="1560.37"/>
  </r>
  <r>
    <s v="ORD-03390"/>
    <s v="2023-08-15"/>
    <x v="27"/>
    <x v="2"/>
    <s v="CUST-0288"/>
    <s v="Kabir Kumar"/>
    <x v="1"/>
    <s v="Jharkhand"/>
    <s v="Ranchi"/>
    <x v="0"/>
    <s v="Storage"/>
    <s v="Wardrobe"/>
    <n v="8"/>
    <n v="145441.84"/>
    <n v="0.15"/>
    <n v="15055.69"/>
  </r>
  <r>
    <s v="ORD-03391"/>
    <s v="2023-04-22"/>
    <x v="12"/>
    <x v="2"/>
    <s v="CUST-0401"/>
    <s v="Aarav Yadav"/>
    <x v="3"/>
    <s v="Haryana"/>
    <s v="Panipat"/>
    <x v="3"/>
    <s v="Laptop"/>
    <s v="Gaming Laptop"/>
    <n v="5"/>
    <n v="311947.08"/>
    <n v="0.25"/>
    <n v="7035.59"/>
  </r>
  <r>
    <s v="ORD-03392"/>
    <s v="2025-12-28"/>
    <x v="26"/>
    <x v="1"/>
    <s v="CUST-0573"/>
    <s v="Vivaan Yadav"/>
    <x v="3"/>
    <s v="Delhi"/>
    <s v="New Delhi"/>
    <x v="0"/>
    <s v="Table"/>
    <s v="Office Desk"/>
    <n v="3"/>
    <n v="45144.53"/>
    <n v="0"/>
    <n v="9941.07"/>
  </r>
  <r>
    <s v="ORD-03393"/>
    <s v="2023-03-20"/>
    <x v="11"/>
    <x v="2"/>
    <s v="CUST-0469"/>
    <s v="Sneha Gupta"/>
    <x v="0"/>
    <s v="Telangana"/>
    <s v="Warangal"/>
    <x v="3"/>
    <s v="Mobile"/>
    <s v="Smartphone B"/>
    <n v="3"/>
    <n v="57283.59"/>
    <n v="0.2"/>
    <n v="3449.45"/>
  </r>
  <r>
    <s v="ORD-03394"/>
    <s v="2023-05-08"/>
    <x v="20"/>
    <x v="2"/>
    <s v="CUST-0447"/>
    <s v="Nikita Jain"/>
    <x v="0"/>
    <s v="Telangana"/>
    <s v="Warangal"/>
    <x v="2"/>
    <s v="Footwear"/>
    <s v="Running Shoes"/>
    <n v="6"/>
    <n v="20771.990000000002"/>
    <n v="0"/>
    <n v="5456.05"/>
  </r>
  <r>
    <s v="ORD-03395"/>
    <s v="2025-04-26"/>
    <x v="30"/>
    <x v="1"/>
    <s v="CUST-0385"/>
    <s v="Arjun Kumar"/>
    <x v="0"/>
    <s v="Kerala"/>
    <s v="Thiruvananthapuram"/>
    <x v="1"/>
    <s v="Decor"/>
    <s v="Wall Clock"/>
    <n v="7"/>
    <n v="8258.41"/>
    <n v="0.25"/>
    <n v="1799.8"/>
  </r>
  <r>
    <s v="ORD-03396"/>
    <s v="2025-11-17"/>
    <x v="5"/>
    <x v="1"/>
    <s v="CUST-0021"/>
    <s v="Neha Yadav"/>
    <x v="2"/>
    <s v="Gujarat"/>
    <s v="Ahmedabad"/>
    <x v="3"/>
    <s v="Accessories"/>
    <s v="Wireless Earbuds"/>
    <n v="3"/>
    <n v="7390.83"/>
    <n v="0.05"/>
    <n v="1570.77"/>
  </r>
  <r>
    <s v="ORD-03397"/>
    <s v="2025-03-04"/>
    <x v="21"/>
    <x v="1"/>
    <s v="CUST-0100"/>
    <s v="Amit Sharma"/>
    <x v="1"/>
    <s v="West Bengal"/>
    <s v="Durgapur"/>
    <x v="1"/>
    <s v="Decor"/>
    <s v="Table Lamp"/>
    <n v="4"/>
    <n v="7843.96"/>
    <n v="0.25"/>
    <n v="1131.3599999999999"/>
  </r>
  <r>
    <s v="ORD-03398"/>
    <s v="2024-02-14"/>
    <x v="23"/>
    <x v="0"/>
    <s v="CUST-0247"/>
    <s v="Aditi Patel"/>
    <x v="1"/>
    <s v="West Bengal"/>
    <s v="Kolkata"/>
    <x v="3"/>
    <s v="Accessories"/>
    <s v="Wireless Earbuds"/>
    <n v="7"/>
    <n v="15470.62"/>
    <n v="0.1"/>
    <n v="2714.85"/>
  </r>
  <r>
    <s v="ORD-03399"/>
    <s v="2024-04-18"/>
    <x v="16"/>
    <x v="0"/>
    <s v="CUST-0624"/>
    <s v="Kabir Yadav"/>
    <x v="3"/>
    <s v="Delhi"/>
    <s v="Dwarka"/>
    <x v="1"/>
    <s v="Appliances"/>
    <s v="Mixer Grinder"/>
    <n v="6"/>
    <n v="20553.97"/>
    <n v="0.25"/>
    <n v="1629.32"/>
  </r>
  <r>
    <s v="ORD-03400"/>
    <s v="2025-10-13"/>
    <x v="31"/>
    <x v="1"/>
    <s v="CUST-0651"/>
    <s v="Pooja Verma"/>
    <x v="3"/>
    <s v="Uttar Pradesh"/>
    <s v="Lucknow"/>
    <x v="0"/>
    <s v="Table"/>
    <s v="Office Desk"/>
    <n v="1"/>
    <n v="13940.28"/>
    <n v="0.05"/>
    <n v="2746.28"/>
  </r>
  <r>
    <s v="ORD-03401"/>
    <s v="2024-10-06"/>
    <x v="28"/>
    <x v="0"/>
    <s v="CUST-0436"/>
    <s v="Pooja Verma"/>
    <x v="0"/>
    <s v="Karnataka"/>
    <s v="Mysuru"/>
    <x v="1"/>
    <s v="Appliances"/>
    <s v="Mixer Grinder"/>
    <n v="8"/>
    <n v="28885.73"/>
    <n v="0.2"/>
    <n v="3958.73"/>
  </r>
  <r>
    <s v="ORD-03402"/>
    <s v="2024-06-22"/>
    <x v="10"/>
    <x v="0"/>
    <s v="CUST-0639"/>
    <s v="Vivaan Singh"/>
    <x v="1"/>
    <s v="West Bengal"/>
    <s v="Kolkata"/>
    <x v="3"/>
    <s v="Accessories"/>
    <s v="Wireless Earbuds"/>
    <n v="6"/>
    <n v="12354.09"/>
    <n v="0.2"/>
    <n v="1120.9100000000001"/>
  </r>
  <r>
    <s v="ORD-03403"/>
    <s v="2024-11-02"/>
    <x v="1"/>
    <x v="0"/>
    <s v="CUST-0164"/>
    <s v="Ishita Kumar"/>
    <x v="2"/>
    <s v="Rajasthan"/>
    <s v="Udaipur"/>
    <x v="1"/>
    <s v="Appliances"/>
    <s v="Electric Kettle"/>
    <n v="1"/>
    <n v="1496.76"/>
    <n v="0.15"/>
    <n v="180.7"/>
  </r>
  <r>
    <s v="ORD-03404"/>
    <s v="2025-11-11"/>
    <x v="5"/>
    <x v="1"/>
    <s v="CUST-0550"/>
    <s v="Aarav Jain"/>
    <x v="0"/>
    <s v="Telangana"/>
    <s v="Hyderabad"/>
    <x v="1"/>
    <s v="Appliances"/>
    <s v="Air Fryer"/>
    <n v="6"/>
    <n v="46482.16"/>
    <n v="0"/>
    <n v="6901.72"/>
  </r>
  <r>
    <s v="ORD-03405"/>
    <s v="2025-01-08"/>
    <x v="29"/>
    <x v="1"/>
    <s v="CUST-0567"/>
    <s v="Amit Yadav"/>
    <x v="3"/>
    <s v="Punjab"/>
    <s v="Amritsar"/>
    <x v="3"/>
    <s v="Mobile"/>
    <s v="Smartphone A"/>
    <n v="6"/>
    <n v="105331.23"/>
    <n v="0"/>
    <n v="15634.03"/>
  </r>
  <r>
    <s v="ORD-03406"/>
    <s v="2025-11-10"/>
    <x v="5"/>
    <x v="1"/>
    <s v="CUST-0767"/>
    <s v="Sneha Singh"/>
    <x v="2"/>
    <s v="Rajasthan"/>
    <s v="Jaipur"/>
    <x v="2"/>
    <s v="Men"/>
    <s v="Men's T-Shirt"/>
    <n v="2"/>
    <n v="2067.56"/>
    <n v="0.15"/>
    <n v="574.80999999999995"/>
  </r>
  <r>
    <s v="ORD-03407"/>
    <s v="2023-07-09"/>
    <x v="25"/>
    <x v="2"/>
    <s v="CUST-0383"/>
    <s v="Priya Gupta"/>
    <x v="1"/>
    <s v="West Bengal"/>
    <s v="Kolkata"/>
    <x v="3"/>
    <s v="Accessories"/>
    <s v="Wireless Earbuds"/>
    <n v="8"/>
    <n v="19250.71"/>
    <n v="0.05"/>
    <n v="3799.31"/>
  </r>
  <r>
    <s v="ORD-03408"/>
    <s v="2023-05-19"/>
    <x v="20"/>
    <x v="2"/>
    <s v="CUST-0576"/>
    <s v="Sneha Das"/>
    <x v="1"/>
    <s v="Odisha"/>
    <s v="Rourkela"/>
    <x v="0"/>
    <s v="Chair"/>
    <s v="Office Chair"/>
    <n v="8"/>
    <n v="47736.74"/>
    <n v="0.1"/>
    <n v="8519.36"/>
  </r>
  <r>
    <s v="ORD-03409"/>
    <s v="2024-06-27"/>
    <x v="10"/>
    <x v="0"/>
    <s v="CUST-0209"/>
    <s v="Amit Kumar"/>
    <x v="2"/>
    <s v="Gujarat"/>
    <s v="Vadodara"/>
    <x v="1"/>
    <s v="Decor"/>
    <s v="Wall Clock"/>
    <n v="1"/>
    <n v="1330.55"/>
    <n v="0.15"/>
    <n v="276.42"/>
  </r>
  <r>
    <s v="ORD-03410"/>
    <s v="2023-04-10"/>
    <x v="12"/>
    <x v="2"/>
    <s v="CUST-0127"/>
    <s v="Aditya Kumar"/>
    <x v="2"/>
    <s v="Maharashtra"/>
    <s v="Pune"/>
    <x v="1"/>
    <s v="Appliances"/>
    <s v="Air Fryer"/>
    <n v="1"/>
    <n v="6898.29"/>
    <n v="0.1"/>
    <n v="901.12"/>
  </r>
  <r>
    <s v="ORD-03411"/>
    <s v="2024-02-21"/>
    <x v="23"/>
    <x v="0"/>
    <s v="CUST-0228"/>
    <s v="Priya Sharma"/>
    <x v="2"/>
    <s v="Gujarat"/>
    <s v="Vadodara"/>
    <x v="2"/>
    <s v="Footwear"/>
    <s v="Running Shoes"/>
    <n v="3"/>
    <n v="8242.8700000000008"/>
    <n v="0.2"/>
    <n v="910.93"/>
  </r>
  <r>
    <s v="ORD-03412"/>
    <s v="2025-05-31"/>
    <x v="9"/>
    <x v="1"/>
    <s v="CUST-0757"/>
    <s v="Neha Singh"/>
    <x v="2"/>
    <s v="Rajasthan"/>
    <s v="Jaipur"/>
    <x v="1"/>
    <s v="Cookware"/>
    <s v="Cookware Set"/>
    <n v="7"/>
    <n v="40610.18"/>
    <n v="0.05"/>
    <n v="9367.0300000000007"/>
  </r>
  <r>
    <s v="ORD-03413"/>
    <s v="2024-10-07"/>
    <x v="28"/>
    <x v="0"/>
    <s v="CUST-0669"/>
    <s v="Arjun Patel"/>
    <x v="1"/>
    <s v="Bihar"/>
    <s v="Gaya"/>
    <x v="3"/>
    <s v="Laptop"/>
    <s v="Laptop Pro"/>
    <n v="6"/>
    <n v="406229.73"/>
    <n v="0"/>
    <n v="69212.44"/>
  </r>
  <r>
    <s v="ORD-03414"/>
    <s v="2023-08-09"/>
    <x v="27"/>
    <x v="2"/>
    <s v="CUST-0216"/>
    <s v="Neha Mehta"/>
    <x v="2"/>
    <s v="Goa"/>
    <s v="Margao"/>
    <x v="0"/>
    <s v="Chair"/>
    <s v="Executive Chair"/>
    <n v="1"/>
    <n v="11638.17"/>
    <n v="0"/>
    <n v="2719.37"/>
  </r>
  <r>
    <s v="ORD-03415"/>
    <s v="2024-05-07"/>
    <x v="0"/>
    <x v="0"/>
    <s v="CUST-0017"/>
    <s v="Kabir Kumar"/>
    <x v="0"/>
    <s v="Tamil Nadu"/>
    <s v="Chennai"/>
    <x v="1"/>
    <s v="Appliances"/>
    <s v="Mixer Grinder"/>
    <n v="6"/>
    <n v="27298.57"/>
    <n v="0"/>
    <n v="4573.28"/>
  </r>
  <r>
    <s v="ORD-03416"/>
    <s v="2024-06-13"/>
    <x v="10"/>
    <x v="0"/>
    <s v="CUST-0668"/>
    <s v="Kavya Das"/>
    <x v="3"/>
    <s v="Delhi"/>
    <s v="Dwarka"/>
    <x v="0"/>
    <s v="Storage"/>
    <s v="Wardrobe"/>
    <n v="7"/>
    <n v="138809.25"/>
    <n v="0.1"/>
    <n v="17151.330000000002"/>
  </r>
  <r>
    <s v="ORD-03417"/>
    <s v="2023-11-09"/>
    <x v="32"/>
    <x v="2"/>
    <s v="CUST-0424"/>
    <s v="Priya Verma"/>
    <x v="2"/>
    <s v="Maharashtra"/>
    <s v="Nagpur"/>
    <x v="0"/>
    <s v="Table"/>
    <s v="Office Desk"/>
    <n v="8"/>
    <n v="96059.9"/>
    <n v="0.2"/>
    <n v="11975.4"/>
  </r>
  <r>
    <s v="ORD-03418"/>
    <s v="2025-10-28"/>
    <x v="31"/>
    <x v="1"/>
    <s v="CUST-0207"/>
    <s v="Arjun Das"/>
    <x v="3"/>
    <s v="Punjab"/>
    <s v="Ludhiana"/>
    <x v="1"/>
    <s v="Appliances"/>
    <s v="Electric Kettle"/>
    <n v="1"/>
    <n v="1357.39"/>
    <n v="0.25"/>
    <n v="125.89"/>
  </r>
  <r>
    <s v="ORD-03419"/>
    <s v="2024-01-24"/>
    <x v="17"/>
    <x v="0"/>
    <s v="CUST-0371"/>
    <s v="Nikita Mehta"/>
    <x v="3"/>
    <s v="Uttar Pradesh"/>
    <s v="Noida"/>
    <x v="3"/>
    <s v="Accessories"/>
    <s v="Smart Watch"/>
    <n v="3"/>
    <n v="14198.9"/>
    <n v="0.05"/>
    <n v="2599.94"/>
  </r>
  <r>
    <s v="ORD-03420"/>
    <s v="2023-07-23"/>
    <x v="25"/>
    <x v="2"/>
    <s v="CUST-0703"/>
    <s v="Aditya Mehta"/>
    <x v="2"/>
    <s v="Gujarat"/>
    <s v="Ahmedabad"/>
    <x v="3"/>
    <s v="Accessories"/>
    <s v="Smart Watch"/>
    <n v="7"/>
    <n v="25431.32"/>
    <n v="0.25"/>
    <n v="2251.6799999999998"/>
  </r>
  <r>
    <s v="ORD-03421"/>
    <s v="2023-12-23"/>
    <x v="18"/>
    <x v="2"/>
    <s v="CUST-0698"/>
    <s v="Sneha Patel"/>
    <x v="3"/>
    <s v="Uttar Pradesh"/>
    <s v="Kanpur"/>
    <x v="1"/>
    <s v="Appliances"/>
    <s v="Mixer Grinder"/>
    <n v="7"/>
    <n v="24532.71"/>
    <n v="0.25"/>
    <n v="2015.32"/>
  </r>
  <r>
    <s v="ORD-03422"/>
    <s v="2025-12-08"/>
    <x v="26"/>
    <x v="1"/>
    <s v="CUST-0516"/>
    <s v="Kabir Mehta"/>
    <x v="3"/>
    <s v="Haryana"/>
    <s v="Faridabad"/>
    <x v="3"/>
    <s v="Laptop"/>
    <s v="Gaming Laptop"/>
    <n v="3"/>
    <n v="234300.77"/>
    <n v="0.05"/>
    <n v="23783.74"/>
  </r>
  <r>
    <s v="ORD-03423"/>
    <s v="2023-02-17"/>
    <x v="7"/>
    <x v="2"/>
    <s v="CUST-0468"/>
    <s v="Riya Verma"/>
    <x v="2"/>
    <s v="Maharashtra"/>
    <s v="Nagpur"/>
    <x v="1"/>
    <s v="Decor"/>
    <s v="Wall Clock"/>
    <n v="3"/>
    <n v="3522.77"/>
    <n v="0.2"/>
    <n v="708.25"/>
  </r>
  <r>
    <s v="ORD-03424"/>
    <s v="2025-06-25"/>
    <x v="3"/>
    <x v="1"/>
    <s v="CUST-0355"/>
    <s v="Simran Gupta"/>
    <x v="3"/>
    <s v="Haryana"/>
    <s v="Gurgaon"/>
    <x v="3"/>
    <s v="Accessories"/>
    <s v="Wireless Earbuds"/>
    <n v="4"/>
    <n v="9555.83"/>
    <n v="0.05"/>
    <n v="2000.26"/>
  </r>
  <r>
    <s v="ORD-03425"/>
    <s v="2024-06-13"/>
    <x v="10"/>
    <x v="0"/>
    <s v="CUST-0387"/>
    <s v="Ishita Singh"/>
    <x v="1"/>
    <s v="Odisha"/>
    <s v="Rourkela"/>
    <x v="3"/>
    <s v="Laptop"/>
    <s v="Gaming Laptop"/>
    <n v="4"/>
    <n v="331669.24"/>
    <n v="0"/>
    <n v="41550.300000000003"/>
  </r>
  <r>
    <s v="ORD-03426"/>
    <s v="2025-07-26"/>
    <x v="8"/>
    <x v="1"/>
    <s v="CUST-0433"/>
    <s v="Riya Verma"/>
    <x v="0"/>
    <s v="Kerala"/>
    <s v="Kochi"/>
    <x v="0"/>
    <s v="Chair"/>
    <s v="Office Chair"/>
    <n v="2"/>
    <n v="10915.66"/>
    <n v="0.2"/>
    <n v="1020.68"/>
  </r>
  <r>
    <s v="ORD-03427"/>
    <s v="2025-04-29"/>
    <x v="30"/>
    <x v="1"/>
    <s v="CUST-0009"/>
    <s v="Shreya Yadav"/>
    <x v="1"/>
    <s v="West Bengal"/>
    <s v="Siliguri"/>
    <x v="1"/>
    <s v="Decor"/>
    <s v="Photo Frame"/>
    <n v="5"/>
    <n v="4056.14"/>
    <n v="0"/>
    <n v="1483.48"/>
  </r>
  <r>
    <s v="ORD-03428"/>
    <s v="2024-03-09"/>
    <x v="19"/>
    <x v="0"/>
    <s v="CUST-0541"/>
    <s v="Pooja Yadav"/>
    <x v="2"/>
    <s v="Gujarat"/>
    <s v="Vadodara"/>
    <x v="2"/>
    <s v="Footwear"/>
    <s v="Running Shoes"/>
    <n v="8"/>
    <n v="26954.82"/>
    <n v="0"/>
    <n v="7243.42"/>
  </r>
  <r>
    <s v="ORD-03429"/>
    <s v="2025-10-13"/>
    <x v="31"/>
    <x v="1"/>
    <s v="CUST-0291"/>
    <s v="Ishita Jain"/>
    <x v="3"/>
    <s v="Punjab"/>
    <s v="Ludhiana"/>
    <x v="2"/>
    <s v="Women"/>
    <s v="Women's Top"/>
    <n v="2"/>
    <n v="3039.52"/>
    <n v="0"/>
    <n v="950.96"/>
  </r>
  <r>
    <s v="ORD-03430"/>
    <s v="2023-12-09"/>
    <x v="18"/>
    <x v="2"/>
    <s v="CUST-0253"/>
    <s v="Aditi Patel"/>
    <x v="3"/>
    <s v="Uttar Pradesh"/>
    <s v="Kanpur"/>
    <x v="2"/>
    <s v="Women"/>
    <s v="Women's Dress"/>
    <n v="5"/>
    <n v="12718.69"/>
    <n v="0.1"/>
    <n v="4038.33"/>
  </r>
  <r>
    <s v="ORD-03431"/>
    <s v="2024-02-07"/>
    <x v="23"/>
    <x v="0"/>
    <s v="CUST-0139"/>
    <s v="Simran Mehta"/>
    <x v="3"/>
    <s v="Uttar Pradesh"/>
    <s v="Kanpur"/>
    <x v="0"/>
    <s v="Table"/>
    <s v="Study Table"/>
    <n v="1"/>
    <n v="7231.36"/>
    <n v="0.05"/>
    <n v="1172.52"/>
  </r>
  <r>
    <s v="ORD-03432"/>
    <s v="2023-03-07"/>
    <x v="11"/>
    <x v="2"/>
    <s v="CUST-0417"/>
    <s v="Kavya Jain"/>
    <x v="1"/>
    <s v="West Bengal"/>
    <s v="Siliguri"/>
    <x v="2"/>
    <s v="Footwear"/>
    <s v="Casual Shoes"/>
    <n v="5"/>
    <n v="14369.56"/>
    <n v="0"/>
    <n v="3413.53"/>
  </r>
  <r>
    <s v="ORD-03433"/>
    <s v="2025-03-01"/>
    <x v="21"/>
    <x v="1"/>
    <s v="CUST-0352"/>
    <s v="Priya Yadav"/>
    <x v="0"/>
    <s v="Karnataka"/>
    <s v="Mangaluru"/>
    <x v="1"/>
    <s v="Decor"/>
    <s v="Photo Frame"/>
    <n v="6"/>
    <n v="3573.88"/>
    <n v="0.25"/>
    <n v="772.44"/>
  </r>
  <r>
    <s v="ORD-03434"/>
    <s v="2024-09-07"/>
    <x v="13"/>
    <x v="0"/>
    <s v="CUST-0166"/>
    <s v="Kabir Patel"/>
    <x v="0"/>
    <s v="Telangana"/>
    <s v="Warangal"/>
    <x v="1"/>
    <s v="Cookware"/>
    <s v="Non-Stick Pan"/>
    <n v="3"/>
    <n v="5429.73"/>
    <n v="0.15"/>
    <n v="871.5"/>
  </r>
  <r>
    <s v="ORD-03435"/>
    <s v="2023-10-05"/>
    <x v="24"/>
    <x v="2"/>
    <s v="CUST-0530"/>
    <s v="Aditya Kumar"/>
    <x v="2"/>
    <s v="Goa"/>
    <s v="Mapusa"/>
    <x v="2"/>
    <s v="Men"/>
    <s v="Men's Jeans"/>
    <n v="1"/>
    <n v="2159.1799999999998"/>
    <n v="0"/>
    <n v="636.24"/>
  </r>
  <r>
    <s v="ORD-03436"/>
    <s v="2023-12-02"/>
    <x v="18"/>
    <x v="2"/>
    <s v="CUST-0683"/>
    <s v="Aditi Gupta"/>
    <x v="2"/>
    <s v="Gujarat"/>
    <s v="Vadodara"/>
    <x v="1"/>
    <s v="Decor"/>
    <s v="Photo Frame"/>
    <n v="4"/>
    <n v="3237.17"/>
    <n v="0"/>
    <n v="1208.77"/>
  </r>
  <r>
    <s v="ORD-03437"/>
    <s v="2025-12-10"/>
    <x v="26"/>
    <x v="1"/>
    <s v="CUST-0442"/>
    <s v="Simran Gupta"/>
    <x v="2"/>
    <s v="Gujarat"/>
    <s v="Ahmedabad"/>
    <x v="2"/>
    <s v="Footwear"/>
    <s v="Casual Shoes"/>
    <n v="7"/>
    <n v="15681.56"/>
    <n v="0.2"/>
    <n v="2481.89"/>
  </r>
  <r>
    <s v="ORD-03438"/>
    <s v="2023-06-27"/>
    <x v="33"/>
    <x v="2"/>
    <s v="CUST-0503"/>
    <s v="Nikita Singh"/>
    <x v="3"/>
    <s v="Haryana"/>
    <s v="Faridabad"/>
    <x v="1"/>
    <s v="Cookware"/>
    <s v="Non-Stick Pan"/>
    <n v="5"/>
    <n v="8848.08"/>
    <n v="0.2"/>
    <n v="1066.46"/>
  </r>
  <r>
    <s v="ORD-03439"/>
    <s v="2023-06-12"/>
    <x v="33"/>
    <x v="2"/>
    <s v="CUST-0153"/>
    <s v="Pooja Yadav"/>
    <x v="1"/>
    <s v="Jharkhand"/>
    <s v="Ranchi"/>
    <x v="0"/>
    <s v="Table"/>
    <s v="Study Table"/>
    <n v="6"/>
    <n v="45663.87"/>
    <n v="0"/>
    <n v="9074.7999999999993"/>
  </r>
  <r>
    <s v="ORD-03440"/>
    <s v="2025-05-26"/>
    <x v="9"/>
    <x v="1"/>
    <s v="CUST-0086"/>
    <s v="Kabir Singh"/>
    <x v="2"/>
    <s v="Rajasthan"/>
    <s v="Udaipur"/>
    <x v="3"/>
    <s v="Accessories"/>
    <s v="Bluetooth Speaker"/>
    <n v="2"/>
    <n v="6719.74"/>
    <n v="0.05"/>
    <n v="1357.26"/>
  </r>
  <r>
    <s v="ORD-03441"/>
    <s v="2023-01-14"/>
    <x v="34"/>
    <x v="2"/>
    <s v="CUST-0040"/>
    <s v="Kavya Gupta"/>
    <x v="3"/>
    <s v="Delhi"/>
    <s v="Dwarka"/>
    <x v="1"/>
    <s v="Cookware"/>
    <s v="Pressure Cooker"/>
    <n v="6"/>
    <n v="19630.439999999999"/>
    <n v="0.05"/>
    <n v="3510.42"/>
  </r>
  <r>
    <s v="ORD-03442"/>
    <s v="2023-04-22"/>
    <x v="12"/>
    <x v="2"/>
    <s v="CUST-0005"/>
    <s v="Aditya Yadav"/>
    <x v="3"/>
    <s v="Uttar Pradesh"/>
    <s v="Kanpur"/>
    <x v="2"/>
    <s v="Women"/>
    <s v="Women's Dress"/>
    <n v="8"/>
    <n v="17558.22"/>
    <n v="0.2"/>
    <n v="4178.68"/>
  </r>
  <r>
    <s v="ORD-03443"/>
    <s v="2024-10-06"/>
    <x v="28"/>
    <x v="0"/>
    <s v="CUST-0407"/>
    <s v="Aditya Das"/>
    <x v="0"/>
    <s v="Tamil Nadu"/>
    <s v="Coimbatore"/>
    <x v="1"/>
    <s v="Decor"/>
    <s v="Wall Clock"/>
    <n v="1"/>
    <n v="1386.95"/>
    <n v="0.1"/>
    <n v="341.44"/>
  </r>
  <r>
    <s v="ORD-03444"/>
    <s v="2025-02-03"/>
    <x v="14"/>
    <x v="1"/>
    <s v="CUST-0096"/>
    <s v="Amit Verma"/>
    <x v="2"/>
    <s v="Maharashtra"/>
    <s v="Mumbai"/>
    <x v="1"/>
    <s v="Appliances"/>
    <s v="Electric Kettle"/>
    <n v="7"/>
    <n v="9835.25"/>
    <n v="0.25"/>
    <n v="533.57000000000005"/>
  </r>
  <r>
    <s v="ORD-03445"/>
    <s v="2024-03-13"/>
    <x v="19"/>
    <x v="0"/>
    <s v="CUST-0431"/>
    <s v="Vivaan Kumar"/>
    <x v="1"/>
    <s v="West Bengal"/>
    <s v="Durgapur"/>
    <x v="0"/>
    <s v="Table"/>
    <s v="Study Table"/>
    <n v="1"/>
    <n v="6594.57"/>
    <n v="0.1"/>
    <n v="1040.4100000000001"/>
  </r>
  <r>
    <s v="ORD-03446"/>
    <s v="2024-06-10"/>
    <x v="10"/>
    <x v="0"/>
    <s v="CUST-0063"/>
    <s v="Riya Mehta"/>
    <x v="0"/>
    <s v="Telangana"/>
    <s v="Nizamabad"/>
    <x v="2"/>
    <s v="Footwear"/>
    <s v="Casual Shoes"/>
    <n v="6"/>
    <n v="17501.59"/>
    <n v="0"/>
    <n v="4548.63"/>
  </r>
  <r>
    <s v="ORD-03447"/>
    <s v="2024-10-17"/>
    <x v="28"/>
    <x v="0"/>
    <s v="CUST-0718"/>
    <s v="Arjun Patel"/>
    <x v="0"/>
    <s v="Telangana"/>
    <s v="Warangal"/>
    <x v="1"/>
    <s v="Decor"/>
    <s v="Table Lamp"/>
    <n v="2"/>
    <n v="5247.98"/>
    <n v="0"/>
    <n v="1419.32"/>
  </r>
  <r>
    <s v="ORD-03448"/>
    <s v="2024-12-22"/>
    <x v="6"/>
    <x v="0"/>
    <s v="CUST-0742"/>
    <s v="Arjun Das"/>
    <x v="0"/>
    <s v="Kerala"/>
    <s v="Thiruvananthapuram"/>
    <x v="2"/>
    <s v="Footwear"/>
    <s v="Sandals"/>
    <n v="8"/>
    <n v="12237.56"/>
    <n v="0.05"/>
    <n v="2150.62"/>
  </r>
  <r>
    <s v="ORD-03449"/>
    <s v="2023-05-23"/>
    <x v="20"/>
    <x v="2"/>
    <s v="CUST-0675"/>
    <s v="Pooja Verma"/>
    <x v="1"/>
    <s v="Bihar"/>
    <s v="Patna"/>
    <x v="0"/>
    <s v="Chair"/>
    <s v="Office Chair"/>
    <n v="2"/>
    <n v="12195.65"/>
    <n v="0.1"/>
    <n v="1893.04"/>
  </r>
  <r>
    <s v="ORD-03450"/>
    <s v="2024-05-19"/>
    <x v="0"/>
    <x v="0"/>
    <s v="CUST-0720"/>
    <s v="Ananya Yadav"/>
    <x v="0"/>
    <s v="Kerala"/>
    <s v="Thiruvananthapuram"/>
    <x v="2"/>
    <s v="Women"/>
    <s v="Women's Jacket"/>
    <n v="5"/>
    <n v="24319.75"/>
    <n v="0"/>
    <n v="6100.75"/>
  </r>
  <r>
    <s v="ORD-03451"/>
    <s v="2024-09-25"/>
    <x v="13"/>
    <x v="0"/>
    <s v="CUST-0466"/>
    <s v="Ananya Das"/>
    <x v="1"/>
    <s v="Odisha"/>
    <s v="Rourkela"/>
    <x v="1"/>
    <s v="Cookware"/>
    <s v="Pressure Cooker"/>
    <n v="5"/>
    <n v="13375.31"/>
    <n v="0.2"/>
    <n v="869.74"/>
  </r>
  <r>
    <s v="ORD-03452"/>
    <s v="2023-09-23"/>
    <x v="35"/>
    <x v="2"/>
    <s v="CUST-0678"/>
    <s v="Simran Mehta"/>
    <x v="1"/>
    <s v="Odisha"/>
    <s v="Rourkela"/>
    <x v="2"/>
    <s v="Footwear"/>
    <s v="Casual Shoes"/>
    <n v="3"/>
    <n v="6531.75"/>
    <n v="0.25"/>
    <n v="678.2"/>
  </r>
  <r>
    <s v="ORD-03453"/>
    <s v="2024-08-28"/>
    <x v="15"/>
    <x v="0"/>
    <s v="CUST-0299"/>
    <s v="Pooja Mehta"/>
    <x v="3"/>
    <s v="Delhi"/>
    <s v="Dwarka"/>
    <x v="1"/>
    <s v="Decor"/>
    <s v="Photo Frame"/>
    <n v="2"/>
    <n v="1525.15"/>
    <n v="0"/>
    <n v="540.11"/>
  </r>
  <r>
    <s v="ORD-03454"/>
    <s v="2023-12-22"/>
    <x v="18"/>
    <x v="2"/>
    <s v="CUST-0358"/>
    <s v="Riya Kumar"/>
    <x v="0"/>
    <s v="Tamil Nadu"/>
    <s v="Chennai"/>
    <x v="1"/>
    <s v="Decor"/>
    <s v="Table Lamp"/>
    <n v="3"/>
    <n v="7221.51"/>
    <n v="0"/>
    <n v="1893.46"/>
  </r>
  <r>
    <s v="ORD-03455"/>
    <s v="2025-08-20"/>
    <x v="22"/>
    <x v="1"/>
    <s v="CUST-0542"/>
    <s v="Rohan Singh"/>
    <x v="3"/>
    <s v="Haryana"/>
    <s v="Faridabad"/>
    <x v="3"/>
    <s v="Mobile"/>
    <s v="Smartphone B"/>
    <n v="6"/>
    <n v="135860.67000000001"/>
    <n v="0.1"/>
    <n v="14833.03"/>
  </r>
  <r>
    <s v="ORD-03456"/>
    <s v="2024-06-18"/>
    <x v="10"/>
    <x v="0"/>
    <s v="CUST-0272"/>
    <s v="Ishita Yadav"/>
    <x v="0"/>
    <s v="Telangana"/>
    <s v="Nizamabad"/>
    <x v="2"/>
    <s v="Women"/>
    <s v="Women's Top"/>
    <n v="2"/>
    <n v="2315.37"/>
    <n v="0.2"/>
    <n v="417.51"/>
  </r>
  <r>
    <s v="ORD-03457"/>
    <s v="2024-07-17"/>
    <x v="4"/>
    <x v="0"/>
    <s v="CUST-0606"/>
    <s v="Riya Patel"/>
    <x v="3"/>
    <s v="Uttar Pradesh"/>
    <s v="Kanpur"/>
    <x v="3"/>
    <s v="Accessories"/>
    <s v="Wireless Earbuds"/>
    <n v="7"/>
    <n v="13324.91"/>
    <n v="0.25"/>
    <n v="2097.59"/>
  </r>
  <r>
    <s v="ORD-03458"/>
    <s v="2024-11-04"/>
    <x v="1"/>
    <x v="0"/>
    <s v="CUST-0708"/>
    <s v="Sneha Yadav"/>
    <x v="1"/>
    <s v="Jharkhand"/>
    <s v="Ranchi"/>
    <x v="1"/>
    <s v="Decor"/>
    <s v="Photo Frame"/>
    <n v="5"/>
    <n v="2947.84"/>
    <n v="0.25"/>
    <n v="836.83"/>
  </r>
  <r>
    <s v="ORD-03459"/>
    <s v="2023-09-10"/>
    <x v="35"/>
    <x v="2"/>
    <s v="CUST-0081"/>
    <s v="Ananya Kumar"/>
    <x v="0"/>
    <s v="Tamil Nadu"/>
    <s v="Chennai"/>
    <x v="3"/>
    <s v="Mobile"/>
    <s v="Smartphone A"/>
    <n v="7"/>
    <n v="121344.53"/>
    <n v="0.05"/>
    <n v="15729.45"/>
  </r>
  <r>
    <s v="ORD-03460"/>
    <s v="2024-10-16"/>
    <x v="28"/>
    <x v="0"/>
    <s v="CUST-0026"/>
    <s v="Ananya Yadav"/>
    <x v="1"/>
    <s v="Bihar"/>
    <s v="Gaya"/>
    <x v="0"/>
    <s v="Table"/>
    <s v="Coffee Table"/>
    <n v="8"/>
    <n v="47940.45"/>
    <n v="0"/>
    <n v="7380.95"/>
  </r>
  <r>
    <s v="ORD-03461"/>
    <s v="2025-01-29"/>
    <x v="29"/>
    <x v="1"/>
    <s v="CUST-0782"/>
    <s v="Riya Yadav"/>
    <x v="3"/>
    <s v="Uttar Pradesh"/>
    <s v="Noida"/>
    <x v="1"/>
    <s v="Decor"/>
    <s v="Wall Clock"/>
    <n v="3"/>
    <n v="4011.39"/>
    <n v="0.1"/>
    <n v="994.42"/>
  </r>
  <r>
    <s v="ORD-03462"/>
    <s v="2024-02-19"/>
    <x v="23"/>
    <x v="0"/>
    <s v="CUST-0493"/>
    <s v="Amit Jain"/>
    <x v="0"/>
    <s v="Kerala"/>
    <s v="Thiruvananthapuram"/>
    <x v="1"/>
    <s v="Appliances"/>
    <s v="Mixer Grinder"/>
    <n v="8"/>
    <n v="30677.34"/>
    <n v="0.15"/>
    <n v="3894.59"/>
  </r>
  <r>
    <s v="ORD-03463"/>
    <s v="2025-11-17"/>
    <x v="5"/>
    <x v="1"/>
    <s v="CUST-0637"/>
    <s v="Sneha Sharma"/>
    <x v="0"/>
    <s v="Kerala"/>
    <s v="Kozhikode"/>
    <x v="1"/>
    <s v="Cookware"/>
    <s v="Pressure Cooker"/>
    <n v="6"/>
    <n v="21420.77"/>
    <n v="0"/>
    <n v="4167.88"/>
  </r>
  <r>
    <s v="ORD-03464"/>
    <s v="2025-06-09"/>
    <x v="3"/>
    <x v="1"/>
    <s v="CUST-0559"/>
    <s v="Amit Das"/>
    <x v="0"/>
    <s v="Kerala"/>
    <s v="Kozhikode"/>
    <x v="3"/>
    <s v="Accessories"/>
    <s v="Bluetooth Speaker"/>
    <n v="6"/>
    <n v="19486.57"/>
    <n v="0.05"/>
    <n v="3519.36"/>
  </r>
  <r>
    <s v="ORD-03465"/>
    <s v="2024-04-04"/>
    <x v="16"/>
    <x v="0"/>
    <s v="CUST-0361"/>
    <s v="Sneha Sharma"/>
    <x v="1"/>
    <s v="Odisha"/>
    <s v="Rourkela"/>
    <x v="0"/>
    <s v="Storage"/>
    <s v="Bookshelf"/>
    <n v="7"/>
    <n v="45581.17"/>
    <n v="0.25"/>
    <n v="2391.87"/>
  </r>
  <r>
    <s v="ORD-03466"/>
    <s v="2023-08-03"/>
    <x v="27"/>
    <x v="2"/>
    <s v="CUST-0210"/>
    <s v="Riya Patel"/>
    <x v="1"/>
    <s v="Bihar"/>
    <s v="Patna"/>
    <x v="1"/>
    <s v="Cookware"/>
    <s v="Non-Stick Pan"/>
    <n v="8"/>
    <n v="17355.57"/>
    <n v="0"/>
    <n v="3607.37"/>
  </r>
  <r>
    <s v="ORD-03467"/>
    <s v="2023-05-25"/>
    <x v="20"/>
    <x v="2"/>
    <s v="CUST-0434"/>
    <s v="Amit Gupta"/>
    <x v="2"/>
    <s v="Gujarat"/>
    <s v="Ahmedabad"/>
    <x v="0"/>
    <s v="Storage"/>
    <s v="Wardrobe"/>
    <n v="8"/>
    <n v="173833.55"/>
    <n v="0.05"/>
    <n v="23106.54"/>
  </r>
  <r>
    <s v="ORD-03468"/>
    <s v="2023-07-14"/>
    <x v="25"/>
    <x v="2"/>
    <s v="CUST-0435"/>
    <s v="Simran Kumar"/>
    <x v="2"/>
    <s v="Goa"/>
    <s v="Margao"/>
    <x v="3"/>
    <s v="Mobile"/>
    <s v="Smartphone A"/>
    <n v="1"/>
    <n v="12852.54"/>
    <n v="0.25"/>
    <n v="940.13"/>
  </r>
  <r>
    <s v="ORD-03469"/>
    <s v="2024-09-22"/>
    <x v="13"/>
    <x v="0"/>
    <s v="CUST-0666"/>
    <s v="Amit Das"/>
    <x v="1"/>
    <s v="Odisha"/>
    <s v="Bhubaneswar"/>
    <x v="3"/>
    <s v="Laptop"/>
    <s v="Laptop Pro"/>
    <n v="3"/>
    <n v="180198.32"/>
    <n v="0.05"/>
    <n v="24541.73"/>
  </r>
  <r>
    <s v="ORD-03470"/>
    <s v="2025-05-13"/>
    <x v="9"/>
    <x v="1"/>
    <s v="CUST-0748"/>
    <s v="Pooja Yadav"/>
    <x v="0"/>
    <s v="Karnataka"/>
    <s v="Mangaluru"/>
    <x v="3"/>
    <s v="Laptop"/>
    <s v="Laptop Pro"/>
    <n v="8"/>
    <n v="405497.88"/>
    <n v="0.25"/>
    <n v="7206.05"/>
  </r>
  <r>
    <s v="ORD-03471"/>
    <s v="2025-08-15"/>
    <x v="22"/>
    <x v="1"/>
    <s v="CUST-0079"/>
    <s v="Nikita Sharma"/>
    <x v="0"/>
    <s v="Kerala"/>
    <s v="Thiruvananthapuram"/>
    <x v="1"/>
    <s v="Appliances"/>
    <s v="Mixer Grinder"/>
    <n v="7"/>
    <n v="27247.11"/>
    <n v="0.15"/>
    <n v="2915.22"/>
  </r>
  <r>
    <s v="ORD-03472"/>
    <s v="2024-12-13"/>
    <x v="6"/>
    <x v="0"/>
    <s v="CUST-0318"/>
    <s v="Priya Das"/>
    <x v="0"/>
    <s v="Telangana"/>
    <s v="Hyderabad"/>
    <x v="1"/>
    <s v="Appliances"/>
    <s v="Electric Kettle"/>
    <n v="1"/>
    <n v="1591.68"/>
    <n v="0.1"/>
    <n v="251.37"/>
  </r>
  <r>
    <s v="ORD-03473"/>
    <s v="2024-09-05"/>
    <x v="13"/>
    <x v="0"/>
    <s v="CUST-0394"/>
    <s v="Neha Singh"/>
    <x v="1"/>
    <s v="Bihar"/>
    <s v="Patna"/>
    <x v="1"/>
    <s v="Decor"/>
    <s v="Table Lamp"/>
    <n v="6"/>
    <n v="12089.63"/>
    <n v="0.2"/>
    <n v="1809.83"/>
  </r>
  <r>
    <s v="ORD-03474"/>
    <s v="2023-12-27"/>
    <x v="18"/>
    <x v="2"/>
    <s v="CUST-0364"/>
    <s v="Rahul Patel"/>
    <x v="1"/>
    <s v="Jharkhand"/>
    <s v="Dhanbad"/>
    <x v="2"/>
    <s v="Men"/>
    <s v="Men's Jacket"/>
    <n v="3"/>
    <n v="10118.08"/>
    <n v="0.25"/>
    <n v="1142.07"/>
  </r>
  <r>
    <s v="ORD-03475"/>
    <s v="2025-07-11"/>
    <x v="8"/>
    <x v="1"/>
    <s v="CUST-0358"/>
    <s v="Riya Kumar"/>
    <x v="0"/>
    <s v="Kerala"/>
    <s v="Kozhikode"/>
    <x v="2"/>
    <s v="Men"/>
    <s v="Men's Jacket"/>
    <n v="8"/>
    <n v="35353.78"/>
    <n v="0"/>
    <n v="9981.49"/>
  </r>
  <r>
    <s v="ORD-03476"/>
    <s v="2023-07-01"/>
    <x v="25"/>
    <x v="2"/>
    <s v="CUST-0108"/>
    <s v="Simran Yadav"/>
    <x v="3"/>
    <s v="Delhi"/>
    <s v="New Delhi"/>
    <x v="3"/>
    <s v="Accessories"/>
    <s v="Smart Watch"/>
    <n v="7"/>
    <n v="30336.33"/>
    <n v="0.1"/>
    <n v="4838.1499999999996"/>
  </r>
  <r>
    <s v="ORD-03477"/>
    <s v="2024-07-14"/>
    <x v="4"/>
    <x v="0"/>
    <s v="CUST-0010"/>
    <s v="Aarav Mehta"/>
    <x v="1"/>
    <s v="Bihar"/>
    <s v="Gaya"/>
    <x v="1"/>
    <s v="Appliances"/>
    <s v="Electric Kettle"/>
    <n v="7"/>
    <n v="9357.7900000000009"/>
    <n v="0.25"/>
    <n v="835.88"/>
  </r>
  <r>
    <s v="ORD-03478"/>
    <s v="2023-07-08"/>
    <x v="25"/>
    <x v="2"/>
    <s v="CUST-0381"/>
    <s v="Ishita Patel"/>
    <x v="1"/>
    <s v="West Bengal"/>
    <s v="Durgapur"/>
    <x v="2"/>
    <s v="Men"/>
    <s v="Men's Jeans"/>
    <n v="1"/>
    <n v="1580.89"/>
    <n v="0.25"/>
    <n v="245.6"/>
  </r>
  <r>
    <s v="ORD-03479"/>
    <s v="2024-12-01"/>
    <x v="6"/>
    <x v="0"/>
    <s v="CUST-0372"/>
    <s v="Amit Jain"/>
    <x v="2"/>
    <s v="Goa"/>
    <s v="Mapusa"/>
    <x v="2"/>
    <s v="Women"/>
    <s v="Women's Top"/>
    <n v="7"/>
    <n v="7987.14"/>
    <n v="0.25"/>
    <n v="1391.91"/>
  </r>
  <r>
    <s v="ORD-03480"/>
    <s v="2025-07-26"/>
    <x v="8"/>
    <x v="1"/>
    <s v="CUST-0630"/>
    <s v="Aarav Gupta"/>
    <x v="0"/>
    <s v="Tamil Nadu"/>
    <s v="Madurai"/>
    <x v="1"/>
    <s v="Cookware"/>
    <s v="Non-Stick Pan"/>
    <n v="2"/>
    <n v="3154.36"/>
    <n v="0.25"/>
    <n v="497.9"/>
  </r>
  <r>
    <s v="ORD-03481"/>
    <s v="2023-02-13"/>
    <x v="7"/>
    <x v="2"/>
    <s v="CUST-0652"/>
    <s v="Nikita Jain"/>
    <x v="0"/>
    <s v="Tamil Nadu"/>
    <s v="Chennai"/>
    <x v="3"/>
    <s v="Accessories"/>
    <s v="Bluetooth Speaker"/>
    <n v="7"/>
    <n v="18747.38"/>
    <n v="0.25"/>
    <n v="2453.62"/>
  </r>
  <r>
    <s v="ORD-03482"/>
    <s v="2023-02-17"/>
    <x v="7"/>
    <x v="2"/>
    <s v="CUST-0304"/>
    <s v="Aarav Das"/>
    <x v="2"/>
    <s v="Maharashtra"/>
    <s v="Pune"/>
    <x v="2"/>
    <s v="Men"/>
    <s v="Men's Jeans"/>
    <n v="4"/>
    <n v="6821.32"/>
    <n v="0.25"/>
    <n v="1644.3"/>
  </r>
  <r>
    <s v="ORD-03483"/>
    <s v="2023-12-04"/>
    <x v="18"/>
    <x v="2"/>
    <s v="CUST-0387"/>
    <s v="Ishita Singh"/>
    <x v="3"/>
    <s v="Uttar Pradesh"/>
    <s v="Kanpur"/>
    <x v="3"/>
    <s v="Accessories"/>
    <s v="Bluetooth Speaker"/>
    <n v="3"/>
    <n v="8659.39"/>
    <n v="0.15"/>
    <n v="977.46"/>
  </r>
  <r>
    <s v="ORD-03484"/>
    <s v="2023-08-17"/>
    <x v="27"/>
    <x v="2"/>
    <s v="CUST-0471"/>
    <s v="Kavya Mehta"/>
    <x v="1"/>
    <s v="West Bengal"/>
    <s v="Siliguri"/>
    <x v="3"/>
    <s v="Mobile"/>
    <s v="Smartphone B"/>
    <n v="7"/>
    <n v="173202.88"/>
    <n v="0"/>
    <n v="27343.69"/>
  </r>
  <r>
    <s v="ORD-03485"/>
    <s v="2023-04-29"/>
    <x v="12"/>
    <x v="2"/>
    <s v="CUST-0590"/>
    <s v="Arjun Jain"/>
    <x v="1"/>
    <s v="West Bengal"/>
    <s v="Siliguri"/>
    <x v="3"/>
    <s v="Mobile"/>
    <s v="Smartphone B"/>
    <n v="8"/>
    <n v="181958.07"/>
    <n v="0.1"/>
    <n v="18096.509999999998"/>
  </r>
  <r>
    <s v="ORD-03486"/>
    <s v="2024-08-06"/>
    <x v="15"/>
    <x v="0"/>
    <s v="CUST-0154"/>
    <s v="Simran Mehta"/>
    <x v="2"/>
    <s v="Goa"/>
    <s v="Panaji"/>
    <x v="1"/>
    <s v="Decor"/>
    <s v="Wall Clock"/>
    <n v="8"/>
    <n v="11532.11"/>
    <n v="0.05"/>
    <n v="3351.5"/>
  </r>
  <r>
    <s v="ORD-03487"/>
    <s v="2025-11-13"/>
    <x v="5"/>
    <x v="1"/>
    <s v="CUST-0517"/>
    <s v="Simran Patel"/>
    <x v="0"/>
    <s v="Karnataka"/>
    <s v="Mangaluru"/>
    <x v="1"/>
    <s v="Decor"/>
    <s v="Photo Frame"/>
    <n v="5"/>
    <n v="3190.11"/>
    <n v="0.2"/>
    <n v="746.03"/>
  </r>
  <r>
    <s v="ORD-03488"/>
    <s v="2023-11-10"/>
    <x v="32"/>
    <x v="2"/>
    <s v="CUST-0260"/>
    <s v="Riya Das"/>
    <x v="1"/>
    <s v="Jharkhand"/>
    <s v="Ranchi"/>
    <x v="2"/>
    <s v="Footwear"/>
    <s v="Casual Shoes"/>
    <n v="7"/>
    <n v="16970.810000000001"/>
    <n v="0.15"/>
    <n v="2396.5"/>
  </r>
  <r>
    <s v="ORD-03489"/>
    <s v="2025-10-25"/>
    <x v="31"/>
    <x v="1"/>
    <s v="CUST-0605"/>
    <s v="Kabir Das"/>
    <x v="0"/>
    <s v="Tamil Nadu"/>
    <s v="Chennai"/>
    <x v="3"/>
    <s v="Accessories"/>
    <s v="Smart Watch"/>
    <n v="8"/>
    <n v="41597.53"/>
    <n v="0"/>
    <n v="8400.4599999999991"/>
  </r>
  <r>
    <s v="ORD-03490"/>
    <s v="2024-12-27"/>
    <x v="6"/>
    <x v="0"/>
    <s v="CUST-0457"/>
    <s v="Shreya Jain"/>
    <x v="3"/>
    <s v="Delhi"/>
    <s v="New Delhi"/>
    <x v="0"/>
    <s v="Table"/>
    <s v="Office Desk"/>
    <n v="3"/>
    <n v="36568.32"/>
    <n v="0.2"/>
    <n v="5463.72"/>
  </r>
  <r>
    <s v="ORD-03491"/>
    <s v="2025-12-04"/>
    <x v="26"/>
    <x v="1"/>
    <s v="CUST-0122"/>
    <s v="Priya Jain"/>
    <x v="3"/>
    <s v="Punjab"/>
    <s v="Ludhiana"/>
    <x v="0"/>
    <s v="Storage"/>
    <s v="Bookshelf"/>
    <n v="5"/>
    <n v="34871.39"/>
    <n v="0.25"/>
    <n v="3087.25"/>
  </r>
  <r>
    <s v="ORD-03492"/>
    <s v="2024-05-06"/>
    <x v="0"/>
    <x v="0"/>
    <s v="CUST-0677"/>
    <s v="Ishita Sharma"/>
    <x v="2"/>
    <s v="Maharashtra"/>
    <s v="Pune"/>
    <x v="2"/>
    <s v="Men"/>
    <s v="Men's Jacket"/>
    <n v="5"/>
    <n v="18251.78"/>
    <n v="0.2"/>
    <n v="3410.99"/>
  </r>
  <r>
    <s v="ORD-03493"/>
    <s v="2023-08-05"/>
    <x v="27"/>
    <x v="2"/>
    <s v="CUST-0065"/>
    <s v="Aarav Verma"/>
    <x v="1"/>
    <s v="Odisha"/>
    <s v="Rourkela"/>
    <x v="0"/>
    <s v="Table"/>
    <s v="Coffee Table"/>
    <n v="2"/>
    <n v="8750.44"/>
    <n v="0.25"/>
    <n v="180.03"/>
  </r>
  <r>
    <s v="ORD-03494"/>
    <s v="2025-01-16"/>
    <x v="29"/>
    <x v="1"/>
    <s v="CUST-0443"/>
    <s v="Riya Verma"/>
    <x v="3"/>
    <s v="Delhi"/>
    <s v="Rohini"/>
    <x v="0"/>
    <s v="Table"/>
    <s v="Coffee Table"/>
    <n v="1"/>
    <n v="5865.46"/>
    <n v="0"/>
    <n v="907.02"/>
  </r>
  <r>
    <s v="ORD-03495"/>
    <s v="2024-09-17"/>
    <x v="13"/>
    <x v="0"/>
    <s v="CUST-0160"/>
    <s v="Sneha Verma"/>
    <x v="1"/>
    <s v="Bihar"/>
    <s v="Patna"/>
    <x v="2"/>
    <s v="Footwear"/>
    <s v="Sandals"/>
    <n v="2"/>
    <n v="2917.87"/>
    <n v="0.05"/>
    <n v="574.11"/>
  </r>
  <r>
    <s v="ORD-03496"/>
    <s v="2025-10-09"/>
    <x v="31"/>
    <x v="1"/>
    <s v="CUST-0695"/>
    <s v="Aditi Gupta"/>
    <x v="3"/>
    <s v="Delhi"/>
    <s v="Rohini"/>
    <x v="0"/>
    <s v="Table"/>
    <s v="Coffee Table"/>
    <n v="1"/>
    <n v="6074.18"/>
    <n v="0"/>
    <n v="1017.32"/>
  </r>
  <r>
    <s v="ORD-03497"/>
    <s v="2023-04-13"/>
    <x v="12"/>
    <x v="2"/>
    <s v="CUST-0478"/>
    <s v="Rahul Gupta"/>
    <x v="2"/>
    <s v="Maharashtra"/>
    <s v="Pune"/>
    <x v="2"/>
    <s v="Men"/>
    <s v="Men's Jeans"/>
    <n v="7"/>
    <n v="11807"/>
    <n v="0.25"/>
    <n v="2913.42"/>
  </r>
  <r>
    <s v="ORD-03498"/>
    <s v="2023-11-08"/>
    <x v="32"/>
    <x v="2"/>
    <s v="CUST-0158"/>
    <s v="Kavya Singh"/>
    <x v="1"/>
    <s v="Jharkhand"/>
    <s v="Jamshedpur"/>
    <x v="1"/>
    <s v="Cookware"/>
    <s v="Cookware Set"/>
    <n v="1"/>
    <n v="5837.02"/>
    <n v="0.05"/>
    <n v="1202.5"/>
  </r>
  <r>
    <s v="ORD-03499"/>
    <s v="2024-07-27"/>
    <x v="4"/>
    <x v="0"/>
    <s v="CUST-0237"/>
    <s v="Sneha Das"/>
    <x v="3"/>
    <s v="Punjab"/>
    <s v="Jalandhar"/>
    <x v="1"/>
    <s v="Cookware"/>
    <s v="Pressure Cooker"/>
    <n v="6"/>
    <n v="16773.39"/>
    <n v="0.2"/>
    <n v="1772.07"/>
  </r>
  <r>
    <s v="ORD-03500"/>
    <s v="2023-05-01"/>
    <x v="20"/>
    <x v="2"/>
    <s v="CUST-0183"/>
    <s v="Pooja Gupta"/>
    <x v="0"/>
    <s v="Karnataka"/>
    <s v="Mysuru"/>
    <x v="3"/>
    <s v="Accessories"/>
    <s v="Smart Watch"/>
    <n v="7"/>
    <n v="34815.629999999997"/>
    <n v="0"/>
    <n v="6758.99"/>
  </r>
  <r>
    <s v="ORD-03501"/>
    <s v="2023-11-08"/>
    <x v="32"/>
    <x v="2"/>
    <s v="CUST-0519"/>
    <s v="Arjun Mehta"/>
    <x v="1"/>
    <s v="Bihar"/>
    <s v="Bhagalpur"/>
    <x v="1"/>
    <s v="Cookware"/>
    <s v="Non-Stick Pan"/>
    <n v="2"/>
    <n v="3654.16"/>
    <n v="0.15"/>
    <n v="441.25"/>
  </r>
  <r>
    <s v="ORD-03502"/>
    <s v="2024-03-09"/>
    <x v="19"/>
    <x v="0"/>
    <s v="CUST-0638"/>
    <s v="Rohan Gupta"/>
    <x v="0"/>
    <s v="Telangana"/>
    <s v="Hyderabad"/>
    <x v="3"/>
    <s v="Mobile"/>
    <s v="Smartphone A"/>
    <n v="3"/>
    <n v="41962.87"/>
    <n v="0.25"/>
    <n v="1469.14"/>
  </r>
  <r>
    <s v="ORD-03503"/>
    <s v="2023-10-02"/>
    <x v="24"/>
    <x v="2"/>
    <s v="CUST-0177"/>
    <s v="Priya Gupta"/>
    <x v="0"/>
    <s v="Kerala"/>
    <s v="Thiruvananthapuram"/>
    <x v="1"/>
    <s v="Appliances"/>
    <s v="Electric Kettle"/>
    <n v="6"/>
    <n v="9001.86"/>
    <n v="0.15"/>
    <n v="1079.1099999999999"/>
  </r>
  <r>
    <s v="ORD-03504"/>
    <s v="2024-04-25"/>
    <x v="16"/>
    <x v="0"/>
    <s v="CUST-0005"/>
    <s v="Aditya Yadav"/>
    <x v="1"/>
    <s v="Bihar"/>
    <s v="Gaya"/>
    <x v="0"/>
    <s v="Storage"/>
    <s v="Wardrobe"/>
    <n v="5"/>
    <n v="96191.3"/>
    <n v="0.15"/>
    <n v="11306.75"/>
  </r>
  <r>
    <s v="ORD-03505"/>
    <s v="2023-08-29"/>
    <x v="27"/>
    <x v="2"/>
    <s v="CUST-0106"/>
    <s v="Nikita Kumar"/>
    <x v="3"/>
    <s v="Punjab"/>
    <s v="Jalandhar"/>
    <x v="2"/>
    <s v="Women"/>
    <s v="Women's Top"/>
    <n v="5"/>
    <n v="5399.81"/>
    <n v="0.25"/>
    <n v="817.37"/>
  </r>
  <r>
    <s v="ORD-03506"/>
    <s v="2024-03-07"/>
    <x v="19"/>
    <x v="0"/>
    <s v="CUST-0121"/>
    <s v="Pooja Singh"/>
    <x v="1"/>
    <s v="Bihar"/>
    <s v="Patna"/>
    <x v="0"/>
    <s v="Chair"/>
    <s v="Study Chair"/>
    <n v="6"/>
    <n v="21008.9"/>
    <n v="0"/>
    <n v="3777.8"/>
  </r>
  <r>
    <s v="ORD-03507"/>
    <s v="2025-08-05"/>
    <x v="22"/>
    <x v="1"/>
    <s v="CUST-0757"/>
    <s v="Neha Singh"/>
    <x v="1"/>
    <s v="Jharkhand"/>
    <s v="Ranchi"/>
    <x v="0"/>
    <s v="Storage"/>
    <s v="Cabinet"/>
    <n v="4"/>
    <n v="43026.54"/>
    <n v="0"/>
    <n v="7993.89"/>
  </r>
  <r>
    <s v="ORD-03508"/>
    <s v="2024-02-23"/>
    <x v="23"/>
    <x v="0"/>
    <s v="CUST-0020"/>
    <s v="Arjun Patel"/>
    <x v="1"/>
    <s v="Odisha"/>
    <s v="Rourkela"/>
    <x v="1"/>
    <s v="Cookware"/>
    <s v="Non-Stick Pan"/>
    <n v="3"/>
    <n v="5333.14"/>
    <n v="0.15"/>
    <n v="859.69"/>
  </r>
  <r>
    <s v="ORD-03509"/>
    <s v="2023-01-26"/>
    <x v="34"/>
    <x v="2"/>
    <s v="CUST-0043"/>
    <s v="Amit Sharma"/>
    <x v="2"/>
    <s v="Rajasthan"/>
    <s v="Jodhpur"/>
    <x v="2"/>
    <s v="Women"/>
    <s v="Women's Jacket"/>
    <n v="1"/>
    <n v="4883.91"/>
    <n v="0.05"/>
    <n v="1338.3"/>
  </r>
  <r>
    <s v="ORD-03510"/>
    <s v="2025-09-01"/>
    <x v="2"/>
    <x v="1"/>
    <s v="CUST-0463"/>
    <s v="Sneha Verma"/>
    <x v="0"/>
    <s v="Kerala"/>
    <s v="Kochi"/>
    <x v="2"/>
    <s v="Footwear"/>
    <s v="Casual Shoes"/>
    <n v="8"/>
    <n v="17346.02"/>
    <n v="0.2"/>
    <n v="3174.15"/>
  </r>
  <r>
    <s v="ORD-03511"/>
    <s v="2023-02-17"/>
    <x v="7"/>
    <x v="2"/>
    <s v="CUST-0137"/>
    <s v="Rahul Gupta"/>
    <x v="2"/>
    <s v="Gujarat"/>
    <s v="Vadodara"/>
    <x v="2"/>
    <s v="Footwear"/>
    <s v="Casual Shoes"/>
    <n v="4"/>
    <n v="9595.6299999999992"/>
    <n v="0.1"/>
    <n v="1979.49"/>
  </r>
  <r>
    <s v="ORD-03512"/>
    <s v="2023-10-06"/>
    <x v="24"/>
    <x v="2"/>
    <s v="CUST-0139"/>
    <s v="Simran Mehta"/>
    <x v="2"/>
    <s v="Gujarat"/>
    <s v="Ahmedabad"/>
    <x v="3"/>
    <s v="Laptop"/>
    <s v="Laptop Air"/>
    <n v="6"/>
    <n v="222770.03"/>
    <n v="0.25"/>
    <n v="16549.2"/>
  </r>
  <r>
    <s v="ORD-03513"/>
    <s v="2025-07-09"/>
    <x v="8"/>
    <x v="1"/>
    <s v="CUST-0714"/>
    <s v="Pooja Jain"/>
    <x v="3"/>
    <s v="Haryana"/>
    <s v="Faridabad"/>
    <x v="3"/>
    <s v="Laptop"/>
    <s v="Laptop Air"/>
    <n v="8"/>
    <n v="405361.37"/>
    <n v="0.05"/>
    <n v="49274.22"/>
  </r>
  <r>
    <s v="ORD-03514"/>
    <s v="2025-05-13"/>
    <x v="9"/>
    <x v="1"/>
    <s v="CUST-0341"/>
    <s v="Aditi Verma"/>
    <x v="0"/>
    <s v="Kerala"/>
    <s v="Kochi"/>
    <x v="0"/>
    <s v="Table"/>
    <s v="Coffee Table"/>
    <n v="8"/>
    <n v="48120.07"/>
    <n v="0"/>
    <n v="8491.75"/>
  </r>
  <r>
    <s v="ORD-03515"/>
    <s v="2024-05-23"/>
    <x v="0"/>
    <x v="0"/>
    <s v="CUST-0200"/>
    <s v="Pooja Yadav"/>
    <x v="0"/>
    <s v="Karnataka"/>
    <s v="Bengaluru"/>
    <x v="0"/>
    <s v="Storage"/>
    <s v="Bookshelf"/>
    <n v="7"/>
    <n v="48798.1"/>
    <n v="0.25"/>
    <n v="3698.31"/>
  </r>
  <r>
    <s v="ORD-03516"/>
    <s v="2025-09-23"/>
    <x v="2"/>
    <x v="1"/>
    <s v="CUST-0673"/>
    <s v="Aditya Verma"/>
    <x v="2"/>
    <s v="Rajasthan"/>
    <s v="Udaipur"/>
    <x v="2"/>
    <s v="Men"/>
    <s v="Men's T-Shirt"/>
    <n v="6"/>
    <n v="6256.24"/>
    <n v="0.1"/>
    <n v="1796.67"/>
  </r>
  <r>
    <s v="ORD-03517"/>
    <s v="2024-02-25"/>
    <x v="23"/>
    <x v="0"/>
    <s v="CUST-0695"/>
    <s v="Aditi Gupta"/>
    <x v="1"/>
    <s v="Odisha"/>
    <s v="Cuttack"/>
    <x v="2"/>
    <s v="Men"/>
    <s v="Men's Jacket"/>
    <n v="7"/>
    <n v="30585.55"/>
    <n v="0"/>
    <n v="7836.31"/>
  </r>
  <r>
    <s v="ORD-03518"/>
    <s v="2025-02-09"/>
    <x v="14"/>
    <x v="1"/>
    <s v="CUST-0542"/>
    <s v="Rohan Singh"/>
    <x v="3"/>
    <s v="Uttar Pradesh"/>
    <s v="Kanpur"/>
    <x v="0"/>
    <s v="Storage"/>
    <s v="Cabinet"/>
    <n v="5"/>
    <n v="50025.4"/>
    <n v="0.05"/>
    <n v="8694.48"/>
  </r>
  <r>
    <s v="ORD-03519"/>
    <s v="2024-02-13"/>
    <x v="23"/>
    <x v="0"/>
    <s v="CUST-0718"/>
    <s v="Arjun Patel"/>
    <x v="0"/>
    <s v="Tamil Nadu"/>
    <s v="Chennai"/>
    <x v="1"/>
    <s v="Appliances"/>
    <s v="Electric Kettle"/>
    <n v="7"/>
    <n v="12355.72"/>
    <n v="0"/>
    <n v="2474.5300000000002"/>
  </r>
  <r>
    <s v="ORD-03520"/>
    <s v="2025-10-11"/>
    <x v="31"/>
    <x v="1"/>
    <s v="CUST-0774"/>
    <s v="Riya Jain"/>
    <x v="3"/>
    <s v="Delhi"/>
    <s v="New Delhi"/>
    <x v="1"/>
    <s v="Decor"/>
    <s v="Wall Clock"/>
    <n v="1"/>
    <n v="1407.42"/>
    <n v="0.05"/>
    <n v="431.11"/>
  </r>
  <r>
    <s v="ORD-03521"/>
    <s v="2025-04-30"/>
    <x v="30"/>
    <x v="1"/>
    <s v="CUST-0561"/>
    <s v="Simran Gupta"/>
    <x v="0"/>
    <s v="Telangana"/>
    <s v="Nizamabad"/>
    <x v="3"/>
    <s v="Accessories"/>
    <s v="Smart Watch"/>
    <n v="7"/>
    <n v="29155.25"/>
    <n v="0.15"/>
    <n v="4048.98"/>
  </r>
  <r>
    <s v="ORD-03522"/>
    <s v="2025-12-18"/>
    <x v="26"/>
    <x v="1"/>
    <s v="CUST-0210"/>
    <s v="Riya Patel"/>
    <x v="3"/>
    <s v="Uttar Pradesh"/>
    <s v="Noida"/>
    <x v="3"/>
    <s v="Mobile"/>
    <s v="Smartphone A"/>
    <n v="8"/>
    <n v="140865.75"/>
    <n v="0"/>
    <n v="21354.46"/>
  </r>
  <r>
    <s v="ORD-03523"/>
    <s v="2025-03-30"/>
    <x v="21"/>
    <x v="1"/>
    <s v="CUST-0279"/>
    <s v="Priya Mehta"/>
    <x v="3"/>
    <s v="Haryana"/>
    <s v="Faridabad"/>
    <x v="3"/>
    <s v="Accessories"/>
    <s v="Smart Watch"/>
    <n v="6"/>
    <n v="25913.98"/>
    <n v="0.15"/>
    <n v="3704.71"/>
  </r>
  <r>
    <s v="ORD-03524"/>
    <s v="2024-03-04"/>
    <x v="19"/>
    <x v="0"/>
    <s v="CUST-0230"/>
    <s v="Shreya Mehta"/>
    <x v="2"/>
    <s v="Gujarat"/>
    <s v="Ahmedabad"/>
    <x v="0"/>
    <s v="Chair"/>
    <s v="Study Chair"/>
    <n v="8"/>
    <n v="26091.27"/>
    <n v="0.1"/>
    <n v="3867.62"/>
  </r>
  <r>
    <s v="ORD-03525"/>
    <s v="2023-05-29"/>
    <x v="20"/>
    <x v="2"/>
    <s v="CUST-0500"/>
    <s v="Priya Sharma"/>
    <x v="3"/>
    <s v="Delhi"/>
    <s v="Dwarka"/>
    <x v="0"/>
    <s v="Storage"/>
    <s v="Wardrobe"/>
    <n v="4"/>
    <n v="90386.02"/>
    <n v="0"/>
    <n v="14664.21"/>
  </r>
  <r>
    <s v="ORD-03526"/>
    <s v="2024-11-05"/>
    <x v="1"/>
    <x v="0"/>
    <s v="CUST-0474"/>
    <s v="Vivaan Kumar"/>
    <x v="2"/>
    <s v="Rajasthan"/>
    <s v="Jaipur"/>
    <x v="3"/>
    <s v="Accessories"/>
    <s v="Wireless Earbuds"/>
    <n v="1"/>
    <n v="2577.6799999999998"/>
    <n v="0"/>
    <n v="563.97"/>
  </r>
  <r>
    <s v="ORD-03527"/>
    <s v="2023-12-07"/>
    <x v="18"/>
    <x v="2"/>
    <s v="CUST-0059"/>
    <s v="Kabir Singh"/>
    <x v="3"/>
    <s v="Haryana"/>
    <s v="Gurgaon"/>
    <x v="3"/>
    <s v="Mobile"/>
    <s v="Smartphone B"/>
    <n v="6"/>
    <n v="129944.85"/>
    <n v="0.15"/>
    <n v="12176.88"/>
  </r>
  <r>
    <s v="ORD-03528"/>
    <s v="2023-09-26"/>
    <x v="35"/>
    <x v="2"/>
    <s v="CUST-0251"/>
    <s v="Rohan Verma"/>
    <x v="0"/>
    <s v="Karnataka"/>
    <s v="Bengaluru"/>
    <x v="3"/>
    <s v="Laptop"/>
    <s v="Gaming Laptop"/>
    <n v="2"/>
    <n v="157384.23000000001"/>
    <n v="0.1"/>
    <n v="15360.34"/>
  </r>
  <r>
    <s v="ORD-03529"/>
    <s v="2023-10-15"/>
    <x v="24"/>
    <x v="2"/>
    <s v="CUST-0268"/>
    <s v="Vivaan Mehta"/>
    <x v="2"/>
    <s v="Rajasthan"/>
    <s v="Jodhpur"/>
    <x v="3"/>
    <s v="Mobile"/>
    <s v="Budget Phone"/>
    <n v="6"/>
    <n v="63108.89"/>
    <n v="0.15"/>
    <n v="4827.12"/>
  </r>
  <r>
    <s v="ORD-03530"/>
    <s v="2023-08-27"/>
    <x v="27"/>
    <x v="2"/>
    <s v="CUST-0231"/>
    <s v="Rahul Patel"/>
    <x v="2"/>
    <s v="Rajasthan"/>
    <s v="Jaipur"/>
    <x v="1"/>
    <s v="Appliances"/>
    <s v="Air Fryer"/>
    <n v="2"/>
    <n v="14127.94"/>
    <n v="0.15"/>
    <n v="1668.01"/>
  </r>
  <r>
    <s v="ORD-03531"/>
    <s v="2023-07-18"/>
    <x v="25"/>
    <x v="2"/>
    <s v="CUST-0174"/>
    <s v="Kabir Gupta"/>
    <x v="3"/>
    <s v="Delhi"/>
    <s v="New Delhi"/>
    <x v="1"/>
    <s v="Decor"/>
    <s v="Photo Frame"/>
    <n v="3"/>
    <n v="1768.29"/>
    <n v="0.25"/>
    <n v="502.94"/>
  </r>
  <r>
    <s v="ORD-03532"/>
    <s v="2023-11-16"/>
    <x v="32"/>
    <x v="2"/>
    <s v="CUST-0094"/>
    <s v="Shreya Jain"/>
    <x v="0"/>
    <s v="Karnataka"/>
    <s v="Bengaluru"/>
    <x v="0"/>
    <s v="Storage"/>
    <s v="Wardrobe"/>
    <n v="1"/>
    <n v="20965.78"/>
    <n v="0"/>
    <n v="3614.39"/>
  </r>
  <r>
    <s v="ORD-03533"/>
    <s v="2024-09-30"/>
    <x v="13"/>
    <x v="0"/>
    <s v="CUST-0477"/>
    <s v="Riya Sharma"/>
    <x v="3"/>
    <s v="Delhi"/>
    <s v="Dwarka"/>
    <x v="1"/>
    <s v="Decor"/>
    <s v="Table Lamp"/>
    <n v="2"/>
    <n v="3826.69"/>
    <n v="0.25"/>
    <n v="437.07"/>
  </r>
  <r>
    <s v="ORD-03534"/>
    <s v="2025-10-11"/>
    <x v="31"/>
    <x v="1"/>
    <s v="CUST-0008"/>
    <s v="Rahul Kumar"/>
    <x v="0"/>
    <s v="Kerala"/>
    <s v="Kochi"/>
    <x v="3"/>
    <s v="Accessories"/>
    <s v="Smart Watch"/>
    <n v="5"/>
    <n v="22677.84"/>
    <n v="0.05"/>
    <n v="4039.49"/>
  </r>
  <r>
    <s v="ORD-03535"/>
    <s v="2025-06-07"/>
    <x v="3"/>
    <x v="1"/>
    <s v="CUST-0334"/>
    <s v="Ananya Verma"/>
    <x v="0"/>
    <s v="Telangana"/>
    <s v="Hyderabad"/>
    <x v="0"/>
    <s v="Chair"/>
    <s v="Study Chair"/>
    <n v="1"/>
    <n v="3659.15"/>
    <n v="0"/>
    <n v="648.27"/>
  </r>
  <r>
    <s v="ORD-03536"/>
    <s v="2023-05-20"/>
    <x v="20"/>
    <x v="2"/>
    <s v="CUST-0747"/>
    <s v="Arjun Kumar"/>
    <x v="3"/>
    <s v="Punjab"/>
    <s v="Jalandhar"/>
    <x v="2"/>
    <s v="Women"/>
    <s v="Women's Dress"/>
    <n v="8"/>
    <n v="21359.51"/>
    <n v="0"/>
    <n v="7502.67"/>
  </r>
  <r>
    <s v="ORD-03537"/>
    <s v="2024-11-23"/>
    <x v="1"/>
    <x v="0"/>
    <s v="CUST-0154"/>
    <s v="Simran Mehta"/>
    <x v="3"/>
    <s v="Haryana"/>
    <s v="Gurgaon"/>
    <x v="0"/>
    <s v="Chair"/>
    <s v="Executive Chair"/>
    <n v="7"/>
    <n v="73354.789999999994"/>
    <n v="0.1"/>
    <n v="12788.1"/>
  </r>
  <r>
    <s v="ORD-03538"/>
    <s v="2024-08-23"/>
    <x v="15"/>
    <x v="0"/>
    <s v="CUST-0243"/>
    <s v="Kavya Mehta"/>
    <x v="3"/>
    <s v="Uttar Pradesh"/>
    <s v="Lucknow"/>
    <x v="3"/>
    <s v="Accessories"/>
    <s v="Wireless Earbuds"/>
    <n v="6"/>
    <n v="12918"/>
    <n v="0.15"/>
    <n v="1966.23"/>
  </r>
  <r>
    <s v="ORD-03539"/>
    <s v="2023-04-13"/>
    <x v="12"/>
    <x v="2"/>
    <s v="CUST-0020"/>
    <s v="Arjun Patel"/>
    <x v="0"/>
    <s v="Kerala"/>
    <s v="Kochi"/>
    <x v="2"/>
    <s v="Women"/>
    <s v="Women's Top"/>
    <n v="4"/>
    <n v="6063.01"/>
    <n v="0"/>
    <n v="1954.81"/>
  </r>
  <r>
    <s v="ORD-03540"/>
    <s v="2023-01-24"/>
    <x v="34"/>
    <x v="2"/>
    <s v="CUST-0532"/>
    <s v="Aditya Das"/>
    <x v="3"/>
    <s v="Punjab"/>
    <s v="Ludhiana"/>
    <x v="1"/>
    <s v="Appliances"/>
    <s v="Electric Kettle"/>
    <n v="7"/>
    <n v="11181.9"/>
    <n v="0.1"/>
    <n v="1842.69"/>
  </r>
  <r>
    <s v="ORD-03541"/>
    <s v="2024-05-08"/>
    <x v="0"/>
    <x v="0"/>
    <s v="CUST-0370"/>
    <s v="Amit Das"/>
    <x v="3"/>
    <s v="Punjab"/>
    <s v="Amritsar"/>
    <x v="2"/>
    <s v="Men"/>
    <s v="Men's T-Shirt"/>
    <n v="4"/>
    <n v="3980.32"/>
    <n v="0.15"/>
    <n v="1198.72"/>
  </r>
  <r>
    <s v="ORD-03542"/>
    <s v="2025-11-12"/>
    <x v="5"/>
    <x v="1"/>
    <s v="CUST-0022"/>
    <s v="Priya Sharma"/>
    <x v="1"/>
    <s v="Odisha"/>
    <s v="Rourkela"/>
    <x v="2"/>
    <s v="Footwear"/>
    <s v="Running Shoes"/>
    <n v="1"/>
    <n v="3500.7"/>
    <n v="0"/>
    <n v="947.79"/>
  </r>
  <r>
    <s v="ORD-03543"/>
    <s v="2023-10-15"/>
    <x v="24"/>
    <x v="2"/>
    <s v="CUST-0762"/>
    <s v="Aditya Singh"/>
    <x v="0"/>
    <s v="Tamil Nadu"/>
    <s v="Chennai"/>
    <x v="3"/>
    <s v="Laptop"/>
    <s v="Laptop Air"/>
    <n v="2"/>
    <n v="88597.15"/>
    <n v="0.15"/>
    <n v="4521.8"/>
  </r>
  <r>
    <s v="ORD-03544"/>
    <s v="2023-02-02"/>
    <x v="7"/>
    <x v="2"/>
    <s v="CUST-0473"/>
    <s v="Riya Das"/>
    <x v="3"/>
    <s v="Uttar Pradesh"/>
    <s v="Lucknow"/>
    <x v="3"/>
    <s v="Laptop"/>
    <s v="Laptop Air"/>
    <n v="2"/>
    <n v="83852.03"/>
    <n v="0.2"/>
    <n v="7761.38"/>
  </r>
  <r>
    <s v="ORD-03545"/>
    <s v="2025-08-27"/>
    <x v="22"/>
    <x v="1"/>
    <s v="CUST-0291"/>
    <s v="Ishita Jain"/>
    <x v="1"/>
    <s v="West Bengal"/>
    <s v="Siliguri"/>
    <x v="1"/>
    <s v="Appliances"/>
    <s v="Air Fryer"/>
    <n v="3"/>
    <n v="18519.099999999999"/>
    <n v="0.2"/>
    <n v="1096.1400000000001"/>
  </r>
  <r>
    <s v="ORD-03546"/>
    <s v="2024-02-06"/>
    <x v="23"/>
    <x v="0"/>
    <s v="CUST-0498"/>
    <s v="Priya Das"/>
    <x v="2"/>
    <s v="Rajasthan"/>
    <s v="Udaipur"/>
    <x v="1"/>
    <s v="Appliances"/>
    <s v="Mixer Grinder"/>
    <n v="3"/>
    <n v="13172.07"/>
    <n v="0"/>
    <n v="2397.39"/>
  </r>
  <r>
    <s v="ORD-03547"/>
    <s v="2023-06-14"/>
    <x v="33"/>
    <x v="2"/>
    <s v="CUST-0147"/>
    <s v="Aditi Verma"/>
    <x v="3"/>
    <s v="Haryana"/>
    <s v="Faridabad"/>
    <x v="2"/>
    <s v="Men"/>
    <s v="Men's Jeans"/>
    <n v="8"/>
    <n v="16239.3"/>
    <n v="0.1"/>
    <n v="4535.78"/>
  </r>
  <r>
    <s v="ORD-03548"/>
    <s v="2025-08-18"/>
    <x v="22"/>
    <x v="1"/>
    <s v="CUST-0053"/>
    <s v="Simran Das"/>
    <x v="3"/>
    <s v="Uttar Pradesh"/>
    <s v="Lucknow"/>
    <x v="2"/>
    <s v="Men"/>
    <s v="Men's T-Shirt"/>
    <n v="5"/>
    <n v="5745.87"/>
    <n v="0.05"/>
    <n v="2072.0100000000002"/>
  </r>
  <r>
    <s v="ORD-03549"/>
    <s v="2023-04-12"/>
    <x v="12"/>
    <x v="2"/>
    <s v="CUST-0460"/>
    <s v="Nikita Verma"/>
    <x v="0"/>
    <s v="Karnataka"/>
    <s v="Mysuru"/>
    <x v="2"/>
    <s v="Women"/>
    <s v="Women's Top"/>
    <n v="4"/>
    <n v="5657.09"/>
    <n v="0.05"/>
    <n v="1411.54"/>
  </r>
  <r>
    <s v="ORD-03550"/>
    <s v="2023-10-12"/>
    <x v="24"/>
    <x v="2"/>
    <s v="CUST-0661"/>
    <s v="Riya Mehta"/>
    <x v="1"/>
    <s v="Jharkhand"/>
    <s v="Ranchi"/>
    <x v="3"/>
    <s v="Mobile"/>
    <s v="Budget Phone"/>
    <n v="1"/>
    <n v="10221.120000000001"/>
    <n v="0.15"/>
    <n v="719.11"/>
  </r>
  <r>
    <s v="ORD-03551"/>
    <s v="2025-12-04"/>
    <x v="26"/>
    <x v="1"/>
    <s v="CUST-0303"/>
    <s v="Pooja Jain"/>
    <x v="3"/>
    <s v="Punjab"/>
    <s v="Jalandhar"/>
    <x v="1"/>
    <s v="Decor"/>
    <s v="Table Lamp"/>
    <n v="8"/>
    <n v="19301.740000000002"/>
    <n v="0"/>
    <n v="4696.6099999999997"/>
  </r>
  <r>
    <s v="ORD-03552"/>
    <s v="2023-08-19"/>
    <x v="27"/>
    <x v="2"/>
    <s v="CUST-0675"/>
    <s v="Pooja Verma"/>
    <x v="2"/>
    <s v="Maharashtra"/>
    <s v="Pune"/>
    <x v="3"/>
    <s v="Mobile"/>
    <s v="Smartphone A"/>
    <n v="6"/>
    <n v="106224.76"/>
    <n v="0"/>
    <n v="13985.58"/>
  </r>
  <r>
    <s v="ORD-03553"/>
    <s v="2023-06-14"/>
    <x v="33"/>
    <x v="2"/>
    <s v="CUST-0071"/>
    <s v="Shreya Singh"/>
    <x v="0"/>
    <s v="Telangana"/>
    <s v="Nizamabad"/>
    <x v="3"/>
    <s v="Laptop"/>
    <s v="Laptop Air"/>
    <n v="3"/>
    <n v="156717.44"/>
    <n v="0"/>
    <n v="22785.59"/>
  </r>
  <r>
    <s v="ORD-03554"/>
    <s v="2025-10-04"/>
    <x v="31"/>
    <x v="1"/>
    <s v="CUST-0568"/>
    <s v="Neha Kumar"/>
    <x v="1"/>
    <s v="Bihar"/>
    <s v="Bhagalpur"/>
    <x v="3"/>
    <s v="Mobile"/>
    <s v="Smartphone B"/>
    <n v="4"/>
    <n v="91026.53"/>
    <n v="0.1"/>
    <n v="11119.29"/>
  </r>
  <r>
    <s v="ORD-03555"/>
    <s v="2023-12-04"/>
    <x v="18"/>
    <x v="2"/>
    <s v="CUST-0782"/>
    <s v="Riya Yadav"/>
    <x v="3"/>
    <s v="Uttar Pradesh"/>
    <s v="Noida"/>
    <x v="0"/>
    <s v="Chair"/>
    <s v="Executive Chair"/>
    <n v="7"/>
    <n v="72332.37"/>
    <n v="0.15"/>
    <n v="13417.5"/>
  </r>
  <r>
    <s v="ORD-03556"/>
    <s v="2023-12-02"/>
    <x v="18"/>
    <x v="2"/>
    <s v="CUST-0492"/>
    <s v="Nikita Jain"/>
    <x v="2"/>
    <s v="Rajasthan"/>
    <s v="Udaipur"/>
    <x v="3"/>
    <s v="Mobile"/>
    <s v="Smartphone A"/>
    <n v="7"/>
    <n v="118340.97"/>
    <n v="0.05"/>
    <n v="14283.56"/>
  </r>
  <r>
    <s v="ORD-03557"/>
    <s v="2025-02-09"/>
    <x v="14"/>
    <x v="1"/>
    <s v="CUST-0697"/>
    <s v="Priya Gupta"/>
    <x v="1"/>
    <s v="Odisha"/>
    <s v="Rourkela"/>
    <x v="2"/>
    <s v="Women"/>
    <s v="Women's Dress"/>
    <n v="6"/>
    <n v="16892.54"/>
    <n v="0"/>
    <n v="5235.71"/>
  </r>
  <r>
    <s v="ORD-03558"/>
    <s v="2023-06-09"/>
    <x v="33"/>
    <x v="2"/>
    <s v="CUST-0009"/>
    <s v="Shreya Yadav"/>
    <x v="1"/>
    <s v="Jharkhand"/>
    <s v="Dhanbad"/>
    <x v="0"/>
    <s v="Table"/>
    <s v="Office Desk"/>
    <n v="1"/>
    <n v="12850.66"/>
    <n v="0.15"/>
    <n v="2056.79"/>
  </r>
  <r>
    <s v="ORD-03559"/>
    <s v="2023-10-23"/>
    <x v="24"/>
    <x v="2"/>
    <s v="CUST-0689"/>
    <s v="Ishita Patel"/>
    <x v="1"/>
    <s v="Bihar"/>
    <s v="Patna"/>
    <x v="2"/>
    <s v="Men"/>
    <s v="Men's Jacket"/>
    <n v="3"/>
    <n v="13060.31"/>
    <n v="0.05"/>
    <n v="3281.29"/>
  </r>
  <r>
    <s v="ORD-03560"/>
    <s v="2025-04-18"/>
    <x v="30"/>
    <x v="1"/>
    <s v="CUST-0620"/>
    <s v="Riya Verma"/>
    <x v="1"/>
    <s v="West Bengal"/>
    <s v="Durgapur"/>
    <x v="3"/>
    <s v="Accessories"/>
    <s v="Smart Watch"/>
    <n v="1"/>
    <n v="3693.33"/>
    <n v="0.25"/>
    <n v="258.89999999999998"/>
  </r>
  <r>
    <s v="ORD-03561"/>
    <s v="2023-03-29"/>
    <x v="11"/>
    <x v="2"/>
    <s v="CUST-0576"/>
    <s v="Sneha Das"/>
    <x v="1"/>
    <s v="Jharkhand"/>
    <s v="Jamshedpur"/>
    <x v="1"/>
    <s v="Cookware"/>
    <s v="Cookware Set"/>
    <n v="1"/>
    <n v="4881.96"/>
    <n v="0.2"/>
    <n v="764.65"/>
  </r>
  <r>
    <s v="ORD-03562"/>
    <s v="2025-12-15"/>
    <x v="26"/>
    <x v="1"/>
    <s v="CUST-0067"/>
    <s v="Sneha Verma"/>
    <x v="1"/>
    <s v="West Bengal"/>
    <s v="Kolkata"/>
    <x v="1"/>
    <s v="Decor"/>
    <s v="Table Lamp"/>
    <n v="8"/>
    <n v="14852.77"/>
    <n v="0.25"/>
    <n v="2978.86"/>
  </r>
  <r>
    <s v="ORD-03563"/>
    <s v="2023-09-09"/>
    <x v="35"/>
    <x v="2"/>
    <s v="CUST-0778"/>
    <s v="Aditi Yadav"/>
    <x v="3"/>
    <s v="Punjab"/>
    <s v="Ludhiana"/>
    <x v="1"/>
    <s v="Appliances"/>
    <s v="Electric Kettle"/>
    <n v="8"/>
    <n v="14546.7"/>
    <n v="0"/>
    <n v="2789.03"/>
  </r>
  <r>
    <s v="ORD-03564"/>
    <s v="2024-09-19"/>
    <x v="13"/>
    <x v="0"/>
    <s v="CUST-0566"/>
    <s v="Nikita Gupta"/>
    <x v="1"/>
    <s v="Bihar"/>
    <s v="Patna"/>
    <x v="1"/>
    <s v="Decor"/>
    <s v="Wall Clock"/>
    <n v="5"/>
    <n v="7507.38"/>
    <n v="0"/>
    <n v="2239.0700000000002"/>
  </r>
  <r>
    <s v="ORD-03565"/>
    <s v="2024-09-17"/>
    <x v="13"/>
    <x v="0"/>
    <s v="CUST-0640"/>
    <s v="Pooja Mehta"/>
    <x v="0"/>
    <s v="Karnataka"/>
    <s v="Mangaluru"/>
    <x v="2"/>
    <s v="Footwear"/>
    <s v="Casual Shoes"/>
    <n v="7"/>
    <n v="17507.009999999998"/>
    <n v="0.1"/>
    <n v="3837.71"/>
  </r>
  <r>
    <s v="ORD-03566"/>
    <s v="2023-12-01"/>
    <x v="18"/>
    <x v="2"/>
    <s v="CUST-0775"/>
    <s v="Vivaan Sharma"/>
    <x v="2"/>
    <s v="Gujarat"/>
    <s v="Vadodara"/>
    <x v="1"/>
    <s v="Appliances"/>
    <s v="Mixer Grinder"/>
    <n v="8"/>
    <n v="34802.639999999999"/>
    <n v="0"/>
    <n v="5924.14"/>
  </r>
  <r>
    <s v="ORD-03567"/>
    <s v="2023-03-29"/>
    <x v="11"/>
    <x v="2"/>
    <s v="CUST-0272"/>
    <s v="Ishita Yadav"/>
    <x v="0"/>
    <s v="Karnataka"/>
    <s v="Mangaluru"/>
    <x v="3"/>
    <s v="Laptop"/>
    <s v="Laptop Air"/>
    <n v="7"/>
    <n v="268117.25"/>
    <n v="0.25"/>
    <n v="1711.45"/>
  </r>
  <r>
    <s v="ORD-03568"/>
    <s v="2023-05-09"/>
    <x v="20"/>
    <x v="2"/>
    <s v="CUST-0712"/>
    <s v="Vivaan Verma"/>
    <x v="0"/>
    <s v="Telangana"/>
    <s v="Hyderabad"/>
    <x v="3"/>
    <s v="Laptop"/>
    <s v="Laptop Air"/>
    <n v="4"/>
    <n v="217345.96"/>
    <n v="0"/>
    <n v="32236.48"/>
  </r>
  <r>
    <s v="ORD-03569"/>
    <s v="2023-06-25"/>
    <x v="33"/>
    <x v="2"/>
    <s v="CUST-0244"/>
    <s v="Aarav Gupta"/>
    <x v="2"/>
    <s v="Maharashtra"/>
    <s v="Pune"/>
    <x v="3"/>
    <s v="Accessories"/>
    <s v="Wireless Earbuds"/>
    <n v="8"/>
    <n v="14261.15"/>
    <n v="0.25"/>
    <n v="1195.29"/>
  </r>
  <r>
    <s v="ORD-03570"/>
    <s v="2025-05-26"/>
    <x v="9"/>
    <x v="1"/>
    <s v="CUST-0198"/>
    <s v="Amit Verma"/>
    <x v="0"/>
    <s v="Kerala"/>
    <s v="Thiruvananthapuram"/>
    <x v="0"/>
    <s v="Table"/>
    <s v="Study Table"/>
    <n v="1"/>
    <n v="7288.39"/>
    <n v="0"/>
    <n v="1521.97"/>
  </r>
  <r>
    <s v="ORD-03571"/>
    <s v="2024-08-11"/>
    <x v="15"/>
    <x v="0"/>
    <s v="CUST-0759"/>
    <s v="Kabir Gupta"/>
    <x v="3"/>
    <s v="Haryana"/>
    <s v="Faridabad"/>
    <x v="1"/>
    <s v="Decor"/>
    <s v="Wall Clock"/>
    <n v="7"/>
    <n v="8451.69"/>
    <n v="0.2"/>
    <n v="1673.64"/>
  </r>
  <r>
    <s v="ORD-03572"/>
    <s v="2024-08-10"/>
    <x v="15"/>
    <x v="0"/>
    <s v="CUST-0751"/>
    <s v="Ananya Patel"/>
    <x v="2"/>
    <s v="Goa"/>
    <s v="Panaji"/>
    <x v="3"/>
    <s v="Laptop"/>
    <s v="Laptop Pro"/>
    <n v="5"/>
    <n v="293631.32"/>
    <n v="0.1"/>
    <n v="36864.82"/>
  </r>
  <r>
    <s v="ORD-03573"/>
    <s v="2024-12-05"/>
    <x v="6"/>
    <x v="0"/>
    <s v="CUST-0101"/>
    <s v="Aditya Sharma"/>
    <x v="1"/>
    <s v="West Bengal"/>
    <s v="Siliguri"/>
    <x v="2"/>
    <s v="Women"/>
    <s v="Women's Top"/>
    <n v="5"/>
    <n v="7021.83"/>
    <n v="0.1"/>
    <n v="1508.92"/>
  </r>
  <r>
    <s v="ORD-03574"/>
    <s v="2025-03-22"/>
    <x v="21"/>
    <x v="1"/>
    <s v="CUST-0275"/>
    <s v="Pooja Mehta"/>
    <x v="1"/>
    <s v="Jharkhand"/>
    <s v="Ranchi"/>
    <x v="1"/>
    <s v="Appliances"/>
    <s v="Air Fryer"/>
    <n v="1"/>
    <n v="8036.35"/>
    <n v="0"/>
    <n v="1385.6"/>
  </r>
  <r>
    <s v="ORD-03575"/>
    <s v="2024-04-02"/>
    <x v="16"/>
    <x v="0"/>
    <s v="CUST-0383"/>
    <s v="Priya Gupta"/>
    <x v="0"/>
    <s v="Karnataka"/>
    <s v="Bengaluru"/>
    <x v="2"/>
    <s v="Footwear"/>
    <s v="Sandals"/>
    <n v="6"/>
    <n v="8646.14"/>
    <n v="0.1"/>
    <n v="1235.49"/>
  </r>
  <r>
    <s v="ORD-03576"/>
    <s v="2025-06-06"/>
    <x v="3"/>
    <x v="1"/>
    <s v="CUST-0412"/>
    <s v="Aditya Kumar"/>
    <x v="3"/>
    <s v="Delhi"/>
    <s v="Rohini"/>
    <x v="2"/>
    <s v="Men"/>
    <s v="Men's Jacket"/>
    <n v="1"/>
    <n v="3526.83"/>
    <n v="0.25"/>
    <n v="690.17"/>
  </r>
  <r>
    <s v="ORD-03577"/>
    <s v="2024-01-14"/>
    <x v="17"/>
    <x v="0"/>
    <s v="CUST-0783"/>
    <s v="Rahul Patel"/>
    <x v="0"/>
    <s v="Kerala"/>
    <s v="Kochi"/>
    <x v="1"/>
    <s v="Appliances"/>
    <s v="Air Fryer"/>
    <n v="7"/>
    <n v="58394.03"/>
    <n v="0"/>
    <n v="9263.65"/>
  </r>
  <r>
    <s v="ORD-03578"/>
    <s v="2025-06-07"/>
    <x v="3"/>
    <x v="1"/>
    <s v="CUST-0756"/>
    <s v="Rahul Patel"/>
    <x v="0"/>
    <s v="Karnataka"/>
    <s v="Mysuru"/>
    <x v="0"/>
    <s v="Storage"/>
    <s v="Bookshelf"/>
    <n v="2"/>
    <n v="17912.560000000001"/>
    <n v="0"/>
    <n v="2999.66"/>
  </r>
  <r>
    <s v="ORD-03579"/>
    <s v="2024-02-17"/>
    <x v="23"/>
    <x v="0"/>
    <s v="CUST-0284"/>
    <s v="Sneha Patel"/>
    <x v="3"/>
    <s v="Punjab"/>
    <s v="Amritsar"/>
    <x v="3"/>
    <s v="Accessories"/>
    <s v="Wireless Earbuds"/>
    <n v="1"/>
    <n v="1949.64"/>
    <n v="0.25"/>
    <n v="214.54"/>
  </r>
  <r>
    <s v="ORD-03580"/>
    <s v="2023-08-18"/>
    <x v="27"/>
    <x v="2"/>
    <s v="CUST-0569"/>
    <s v="Rahul Yadav"/>
    <x v="3"/>
    <s v="Uttar Pradesh"/>
    <s v="Lucknow"/>
    <x v="1"/>
    <s v="Cookware"/>
    <s v="Non-Stick Pan"/>
    <n v="3"/>
    <n v="5268"/>
    <n v="0.2"/>
    <n v="721.66"/>
  </r>
  <r>
    <s v="ORD-03581"/>
    <s v="2023-07-16"/>
    <x v="25"/>
    <x v="2"/>
    <s v="CUST-0572"/>
    <s v="Ananya Jain"/>
    <x v="0"/>
    <s v="Tamil Nadu"/>
    <s v="Madurai"/>
    <x v="1"/>
    <s v="Decor"/>
    <s v="Wall Clock"/>
    <n v="3"/>
    <n v="3595.46"/>
    <n v="0.2"/>
    <n v="706.95"/>
  </r>
  <r>
    <s v="ORD-03582"/>
    <s v="2023-06-03"/>
    <x v="33"/>
    <x v="2"/>
    <s v="CUST-0065"/>
    <s v="Aarav Verma"/>
    <x v="1"/>
    <s v="Bihar"/>
    <s v="Patna"/>
    <x v="0"/>
    <s v="Table"/>
    <s v="Coffee Table"/>
    <n v="4"/>
    <n v="25038.06"/>
    <n v="0"/>
    <n v="4169.2299999999996"/>
  </r>
  <r>
    <s v="ORD-03583"/>
    <s v="2025-04-15"/>
    <x v="30"/>
    <x v="1"/>
    <s v="CUST-0505"/>
    <s v="Nikita Patel"/>
    <x v="3"/>
    <s v="Haryana"/>
    <s v="Gurgaon"/>
    <x v="2"/>
    <s v="Men"/>
    <s v="Men's Jacket"/>
    <n v="8"/>
    <n v="27056.98"/>
    <n v="0.25"/>
    <n v="4461.5600000000004"/>
  </r>
  <r>
    <s v="ORD-03584"/>
    <s v="2024-09-26"/>
    <x v="13"/>
    <x v="0"/>
    <s v="CUST-0255"/>
    <s v="Ananya Kumar"/>
    <x v="3"/>
    <s v="Uttar Pradesh"/>
    <s v="Noida"/>
    <x v="1"/>
    <s v="Decor"/>
    <s v="Photo Frame"/>
    <n v="5"/>
    <n v="3403"/>
    <n v="0.15"/>
    <n v="1104.07"/>
  </r>
  <r>
    <s v="ORD-03585"/>
    <s v="2023-06-30"/>
    <x v="33"/>
    <x v="2"/>
    <s v="CUST-0337"/>
    <s v="Kavya Das"/>
    <x v="2"/>
    <s v="Goa"/>
    <s v="Mapusa"/>
    <x v="3"/>
    <s v="Mobile"/>
    <s v="Budget Phone"/>
    <n v="4"/>
    <n v="43673.4"/>
    <n v="0.1"/>
    <n v="3873.66"/>
  </r>
  <r>
    <s v="ORD-03586"/>
    <s v="2024-04-02"/>
    <x v="16"/>
    <x v="0"/>
    <s v="CUST-0251"/>
    <s v="Rohan Verma"/>
    <x v="3"/>
    <s v="Haryana"/>
    <s v="Gurgaon"/>
    <x v="1"/>
    <s v="Decor"/>
    <s v="Photo Frame"/>
    <n v="2"/>
    <n v="1508.71"/>
    <n v="0.05"/>
    <n v="508.01"/>
  </r>
  <r>
    <s v="ORD-03587"/>
    <s v="2025-05-13"/>
    <x v="9"/>
    <x v="1"/>
    <s v="CUST-0349"/>
    <s v="Neha Jain"/>
    <x v="0"/>
    <s v="Tamil Nadu"/>
    <s v="Chennai"/>
    <x v="3"/>
    <s v="Laptop"/>
    <s v="Laptop Pro"/>
    <n v="5"/>
    <n v="244034.69"/>
    <n v="0.25"/>
    <n v="27195.43"/>
  </r>
  <r>
    <s v="ORD-03588"/>
    <s v="2025-06-03"/>
    <x v="3"/>
    <x v="1"/>
    <s v="CUST-0087"/>
    <s v="Nikita Mehta"/>
    <x v="0"/>
    <s v="Tamil Nadu"/>
    <s v="Chennai"/>
    <x v="1"/>
    <s v="Cookware"/>
    <s v="Pressure Cooker"/>
    <n v="1"/>
    <n v="3562.71"/>
    <n v="0"/>
    <n v="675.73"/>
  </r>
  <r>
    <s v="ORD-03589"/>
    <s v="2024-07-21"/>
    <x v="4"/>
    <x v="0"/>
    <s v="CUST-0576"/>
    <s v="Sneha Das"/>
    <x v="3"/>
    <s v="Haryana"/>
    <s v="Panipat"/>
    <x v="3"/>
    <s v="Laptop"/>
    <s v="Laptop Air"/>
    <n v="8"/>
    <n v="436462.49"/>
    <n v="0"/>
    <n v="60997.31"/>
  </r>
  <r>
    <s v="ORD-03590"/>
    <s v="2024-02-17"/>
    <x v="23"/>
    <x v="0"/>
    <s v="CUST-0570"/>
    <s v="Priya Singh"/>
    <x v="2"/>
    <s v="Gujarat"/>
    <s v="Surat"/>
    <x v="1"/>
    <s v="Cookware"/>
    <s v="Pressure Cooker"/>
    <n v="6"/>
    <n v="18306.2"/>
    <n v="0.1"/>
    <n v="2444.39"/>
  </r>
  <r>
    <s v="ORD-03591"/>
    <s v="2025-05-21"/>
    <x v="9"/>
    <x v="1"/>
    <s v="CUST-0666"/>
    <s v="Amit Das"/>
    <x v="3"/>
    <s v="Uttar Pradesh"/>
    <s v="Noida"/>
    <x v="0"/>
    <s v="Table"/>
    <s v="Office Desk"/>
    <n v="7"/>
    <n v="107136.72"/>
    <n v="0"/>
    <n v="21095.85"/>
  </r>
  <r>
    <s v="ORD-03592"/>
    <s v="2024-11-10"/>
    <x v="1"/>
    <x v="0"/>
    <s v="CUST-0660"/>
    <s v="Shreya Gupta"/>
    <x v="3"/>
    <s v="Haryana"/>
    <s v="Faridabad"/>
    <x v="3"/>
    <s v="Laptop"/>
    <s v="Laptop Air"/>
    <n v="8"/>
    <n v="378382.38"/>
    <n v="0.05"/>
    <n v="49380.11"/>
  </r>
  <r>
    <s v="ORD-03593"/>
    <s v="2024-03-25"/>
    <x v="19"/>
    <x v="0"/>
    <s v="CUST-0520"/>
    <s v="Riya Sharma"/>
    <x v="2"/>
    <s v="Goa"/>
    <s v="Mapusa"/>
    <x v="0"/>
    <s v="Storage"/>
    <s v="Bookshelf"/>
    <n v="8"/>
    <n v="59525.58"/>
    <n v="0.2"/>
    <n v="6304.61"/>
  </r>
  <r>
    <s v="ORD-03594"/>
    <s v="2024-07-11"/>
    <x v="4"/>
    <x v="0"/>
    <s v="CUST-0348"/>
    <s v="Arjun Das"/>
    <x v="1"/>
    <s v="Jharkhand"/>
    <s v="Ranchi"/>
    <x v="1"/>
    <s v="Cookware"/>
    <s v="Non-Stick Pan"/>
    <n v="8"/>
    <n v="14753.84"/>
    <n v="0.15"/>
    <n v="2626.56"/>
  </r>
  <r>
    <s v="ORD-03595"/>
    <s v="2025-10-31"/>
    <x v="31"/>
    <x v="1"/>
    <s v="CUST-0635"/>
    <s v="Aarav Patel"/>
    <x v="0"/>
    <s v="Kerala"/>
    <s v="Kochi"/>
    <x v="0"/>
    <s v="Table"/>
    <s v="Office Desk"/>
    <n v="5"/>
    <n v="66148.12"/>
    <n v="0.15"/>
    <n v="7337.95"/>
  </r>
  <r>
    <s v="ORD-03596"/>
    <s v="2025-02-11"/>
    <x v="14"/>
    <x v="1"/>
    <s v="CUST-0064"/>
    <s v="Priya Mehta"/>
    <x v="3"/>
    <s v="Punjab"/>
    <s v="Ludhiana"/>
    <x v="2"/>
    <s v="Women"/>
    <s v="Women's Top"/>
    <n v="1"/>
    <n v="1477.71"/>
    <n v="0"/>
    <n v="443.01"/>
  </r>
  <r>
    <s v="ORD-03597"/>
    <s v="2023-11-15"/>
    <x v="32"/>
    <x v="2"/>
    <s v="CUST-0449"/>
    <s v="Vivaan Das"/>
    <x v="3"/>
    <s v="Uttar Pradesh"/>
    <s v="Kanpur"/>
    <x v="0"/>
    <s v="Storage"/>
    <s v="Wardrobe"/>
    <n v="2"/>
    <n v="40625.730000000003"/>
    <n v="0.1"/>
    <n v="4707.74"/>
  </r>
  <r>
    <s v="ORD-03598"/>
    <s v="2025-04-21"/>
    <x v="30"/>
    <x v="1"/>
    <s v="CUST-0448"/>
    <s v="Aditya Yadav"/>
    <x v="0"/>
    <s v="Tamil Nadu"/>
    <s v="Madurai"/>
    <x v="2"/>
    <s v="Men"/>
    <s v="Men's T-Shirt"/>
    <n v="1"/>
    <n v="1107.3800000000001"/>
    <n v="0.05"/>
    <n v="377.29"/>
  </r>
  <r>
    <s v="ORD-03599"/>
    <s v="2023-01-20"/>
    <x v="34"/>
    <x v="2"/>
    <s v="CUST-0004"/>
    <s v="Arjun Mehta"/>
    <x v="2"/>
    <s v="Rajasthan"/>
    <s v="Udaipur"/>
    <x v="3"/>
    <s v="Mobile"/>
    <s v="Budget Phone"/>
    <n v="7"/>
    <n v="65225.26"/>
    <n v="0.25"/>
    <n v="-263.92"/>
  </r>
  <r>
    <s v="ORD-03600"/>
    <s v="2025-10-12"/>
    <x v="31"/>
    <x v="1"/>
    <s v="CUST-0298"/>
    <s v="Ananya Das"/>
    <x v="0"/>
    <s v="Tamil Nadu"/>
    <s v="Madurai"/>
    <x v="3"/>
    <s v="Mobile"/>
    <s v="Smartphone A"/>
    <n v="5"/>
    <n v="86998.21"/>
    <n v="0"/>
    <n v="11856.11"/>
  </r>
  <r>
    <s v="ORD-03601"/>
    <s v="2024-01-07"/>
    <x v="17"/>
    <x v="0"/>
    <s v="CUST-0650"/>
    <s v="Nikita Das"/>
    <x v="1"/>
    <s v="West Bengal"/>
    <s v="Kolkata"/>
    <x v="1"/>
    <s v="Cookware"/>
    <s v="Non-Stick Pan"/>
    <n v="6"/>
    <n v="12313.46"/>
    <n v="0.05"/>
    <n v="2420.33"/>
  </r>
  <r>
    <s v="ORD-03602"/>
    <s v="2023-11-01"/>
    <x v="32"/>
    <x v="2"/>
    <s v="CUST-0323"/>
    <s v="Aditya Sharma"/>
    <x v="3"/>
    <s v="Delhi"/>
    <s v="Rohini"/>
    <x v="1"/>
    <s v="Decor"/>
    <s v="Photo Frame"/>
    <n v="1"/>
    <n v="590.45000000000005"/>
    <n v="0.25"/>
    <n v="179.19"/>
  </r>
  <r>
    <s v="ORD-03603"/>
    <s v="2025-09-07"/>
    <x v="2"/>
    <x v="1"/>
    <s v="CUST-0120"/>
    <s v="Riya Singh"/>
    <x v="0"/>
    <s v="Telangana"/>
    <s v="Hyderabad"/>
    <x v="3"/>
    <s v="Accessories"/>
    <s v="Bluetooth Speaker"/>
    <n v="1"/>
    <n v="2501.2800000000002"/>
    <n v="0.25"/>
    <n v="230.29"/>
  </r>
  <r>
    <s v="ORD-03604"/>
    <s v="2025-04-15"/>
    <x v="30"/>
    <x v="1"/>
    <s v="CUST-0384"/>
    <s v="Priya Kumar"/>
    <x v="3"/>
    <s v="Punjab"/>
    <s v="Ludhiana"/>
    <x v="3"/>
    <s v="Laptop"/>
    <s v="Laptop Air"/>
    <n v="7"/>
    <n v="375084.02"/>
    <n v="0"/>
    <n v="53920.63"/>
  </r>
  <r>
    <s v="ORD-03605"/>
    <s v="2025-02-10"/>
    <x v="14"/>
    <x v="1"/>
    <s v="CUST-0635"/>
    <s v="Aarav Patel"/>
    <x v="2"/>
    <s v="Maharashtra"/>
    <s v="Nagpur"/>
    <x v="3"/>
    <s v="Laptop"/>
    <s v="Laptop Pro"/>
    <n v="4"/>
    <n v="198714.23"/>
    <n v="0.25"/>
    <n v="5752.48"/>
  </r>
  <r>
    <s v="ORD-03606"/>
    <s v="2025-07-13"/>
    <x v="8"/>
    <x v="1"/>
    <s v="CUST-0428"/>
    <s v="Aarav Das"/>
    <x v="1"/>
    <s v="Odisha"/>
    <s v="Cuttack"/>
    <x v="2"/>
    <s v="Women"/>
    <s v="Women's Top"/>
    <n v="1"/>
    <n v="1357.64"/>
    <n v="0.1"/>
    <n v="394.62"/>
  </r>
  <r>
    <s v="ORD-03607"/>
    <s v="2023-02-13"/>
    <x v="7"/>
    <x v="2"/>
    <s v="CUST-0744"/>
    <s v="Rohan Yadav"/>
    <x v="1"/>
    <s v="Jharkhand"/>
    <s v="Jamshedpur"/>
    <x v="0"/>
    <s v="Storage"/>
    <s v="Wardrobe"/>
    <n v="7"/>
    <n v="129594.35"/>
    <n v="0.15"/>
    <n v="10326.31"/>
  </r>
  <r>
    <s v="ORD-03608"/>
    <s v="2023-08-25"/>
    <x v="27"/>
    <x v="2"/>
    <s v="CUST-0314"/>
    <s v="Priya Das"/>
    <x v="2"/>
    <s v="Rajasthan"/>
    <s v="Jodhpur"/>
    <x v="3"/>
    <s v="Laptop"/>
    <s v="Laptop Pro"/>
    <n v="5"/>
    <n v="247510.93"/>
    <n v="0.2"/>
    <n v="22556.51"/>
  </r>
  <r>
    <s v="ORD-03609"/>
    <s v="2025-12-14"/>
    <x v="26"/>
    <x v="1"/>
    <s v="CUST-0628"/>
    <s v="Amit Patel"/>
    <x v="2"/>
    <s v="Rajasthan"/>
    <s v="Udaipur"/>
    <x v="3"/>
    <s v="Mobile"/>
    <s v="Budget Phone"/>
    <n v="7"/>
    <n v="87425.72"/>
    <n v="0"/>
    <n v="11260.25"/>
  </r>
  <r>
    <s v="ORD-03610"/>
    <s v="2023-04-26"/>
    <x v="12"/>
    <x v="2"/>
    <s v="CUST-0087"/>
    <s v="Nikita Mehta"/>
    <x v="0"/>
    <s v="Tamil Nadu"/>
    <s v="Madurai"/>
    <x v="0"/>
    <s v="Chair"/>
    <s v="Executive Chair"/>
    <n v="5"/>
    <n v="55378.06"/>
    <n v="0.05"/>
    <n v="10840.2"/>
  </r>
  <r>
    <s v="ORD-03611"/>
    <s v="2024-02-09"/>
    <x v="23"/>
    <x v="0"/>
    <s v="CUST-0774"/>
    <s v="Riya Jain"/>
    <x v="1"/>
    <s v="Bihar"/>
    <s v="Gaya"/>
    <x v="1"/>
    <s v="Decor"/>
    <s v="Photo Frame"/>
    <n v="1"/>
    <n v="798.04"/>
    <n v="0"/>
    <n v="273.02"/>
  </r>
  <r>
    <s v="ORD-03612"/>
    <s v="2025-09-20"/>
    <x v="2"/>
    <x v="1"/>
    <s v="CUST-0715"/>
    <s v="Aditi Jain"/>
    <x v="0"/>
    <s v="Tamil Nadu"/>
    <s v="Chennai"/>
    <x v="1"/>
    <s v="Decor"/>
    <s v="Wall Clock"/>
    <n v="7"/>
    <n v="9921.8799999999992"/>
    <n v="0.05"/>
    <n v="2582.06"/>
  </r>
  <r>
    <s v="ORD-03613"/>
    <s v="2023-05-31"/>
    <x v="20"/>
    <x v="2"/>
    <s v="CUST-0621"/>
    <s v="Rahul Yadav"/>
    <x v="1"/>
    <s v="West Bengal"/>
    <s v="Kolkata"/>
    <x v="2"/>
    <s v="Men"/>
    <s v="Men's T-Shirt"/>
    <n v="7"/>
    <n v="7526.31"/>
    <n v="0.1"/>
    <n v="2373.21"/>
  </r>
  <r>
    <s v="ORD-03614"/>
    <s v="2025-01-09"/>
    <x v="29"/>
    <x v="1"/>
    <s v="CUST-0322"/>
    <s v="Neha Kumar"/>
    <x v="0"/>
    <s v="Tamil Nadu"/>
    <s v="Madurai"/>
    <x v="0"/>
    <s v="Table"/>
    <s v="Coffee Table"/>
    <n v="7"/>
    <n v="36734.5"/>
    <n v="0.1"/>
    <n v="5127.9799999999996"/>
  </r>
  <r>
    <s v="ORD-03615"/>
    <s v="2024-11-03"/>
    <x v="1"/>
    <x v="0"/>
    <s v="CUST-0640"/>
    <s v="Pooja Mehta"/>
    <x v="2"/>
    <s v="Maharashtra"/>
    <s v="Mumbai"/>
    <x v="3"/>
    <s v="Accessories"/>
    <s v="Bluetooth Speaker"/>
    <n v="6"/>
    <n v="20289.18"/>
    <n v="0.05"/>
    <n v="3455.98"/>
  </r>
  <r>
    <s v="ORD-03616"/>
    <s v="2024-07-22"/>
    <x v="4"/>
    <x v="0"/>
    <s v="CUST-0398"/>
    <s v="Vivaan Mehta"/>
    <x v="1"/>
    <s v="Jharkhand"/>
    <s v="Dhanbad"/>
    <x v="0"/>
    <s v="Table"/>
    <s v="Coffee Table"/>
    <n v="8"/>
    <n v="43508.55"/>
    <n v="0.1"/>
    <n v="4399.3599999999997"/>
  </r>
  <r>
    <s v="ORD-03617"/>
    <s v="2025-03-03"/>
    <x v="21"/>
    <x v="1"/>
    <s v="CUST-0435"/>
    <s v="Simran Kumar"/>
    <x v="2"/>
    <s v="Rajasthan"/>
    <s v="Jodhpur"/>
    <x v="1"/>
    <s v="Decor"/>
    <s v="Photo Frame"/>
    <n v="7"/>
    <n v="4936.8900000000003"/>
    <n v="0.15"/>
    <n v="1383.08"/>
  </r>
  <r>
    <s v="ORD-03618"/>
    <s v="2024-04-20"/>
    <x v="16"/>
    <x v="0"/>
    <s v="CUST-0704"/>
    <s v="Rahul Das"/>
    <x v="3"/>
    <s v="Punjab"/>
    <s v="Ludhiana"/>
    <x v="0"/>
    <s v="Table"/>
    <s v="Coffee Table"/>
    <n v="1"/>
    <n v="4907.92"/>
    <n v="0.2"/>
    <n v="351.82"/>
  </r>
  <r>
    <s v="ORD-03619"/>
    <s v="2024-07-30"/>
    <x v="4"/>
    <x v="0"/>
    <s v="CUST-0155"/>
    <s v="Sneha Gupta"/>
    <x v="1"/>
    <s v="Bihar"/>
    <s v="Gaya"/>
    <x v="2"/>
    <s v="Men"/>
    <s v="Men's Jeans"/>
    <n v="1"/>
    <n v="1908.27"/>
    <n v="0.1"/>
    <n v="523.14"/>
  </r>
  <r>
    <s v="ORD-03620"/>
    <s v="2025-09-10"/>
    <x v="2"/>
    <x v="1"/>
    <s v="CUST-0093"/>
    <s v="Neha Jain"/>
    <x v="2"/>
    <s v="Maharashtra"/>
    <s v="Mumbai"/>
    <x v="2"/>
    <s v="Women"/>
    <s v="Women's Top"/>
    <n v="3"/>
    <n v="3815.53"/>
    <n v="0.15"/>
    <n v="787.5"/>
  </r>
  <r>
    <s v="ORD-03621"/>
    <s v="2024-05-18"/>
    <x v="0"/>
    <x v="0"/>
    <s v="CUST-0536"/>
    <s v="Vivaan Patel"/>
    <x v="3"/>
    <s v="Punjab"/>
    <s v="Amritsar"/>
    <x v="3"/>
    <s v="Mobile"/>
    <s v="Smartphone B"/>
    <n v="3"/>
    <n v="66559"/>
    <n v="0.15"/>
    <n v="7731.24"/>
  </r>
  <r>
    <s v="ORD-03622"/>
    <s v="2023-08-24"/>
    <x v="27"/>
    <x v="2"/>
    <s v="CUST-0670"/>
    <s v="Pooja Patel"/>
    <x v="3"/>
    <s v="Punjab"/>
    <s v="Jalandhar"/>
    <x v="1"/>
    <s v="Cookware"/>
    <s v="Non-Stick Pan"/>
    <n v="1"/>
    <n v="1754.67"/>
    <n v="0.2"/>
    <n v="276.01"/>
  </r>
  <r>
    <s v="ORD-03623"/>
    <s v="2024-03-17"/>
    <x v="19"/>
    <x v="0"/>
    <s v="CUST-0782"/>
    <s v="Riya Yadav"/>
    <x v="0"/>
    <s v="Telangana"/>
    <s v="Warangal"/>
    <x v="1"/>
    <s v="Decor"/>
    <s v="Table Lamp"/>
    <n v="5"/>
    <n v="9540.4699999999993"/>
    <n v="0.25"/>
    <n v="1521.53"/>
  </r>
  <r>
    <s v="ORD-03624"/>
    <s v="2025-09-08"/>
    <x v="2"/>
    <x v="1"/>
    <s v="CUST-0072"/>
    <s v="Shreya Verma"/>
    <x v="2"/>
    <s v="Maharashtra"/>
    <s v="Nagpur"/>
    <x v="1"/>
    <s v="Appliances"/>
    <s v="Air Fryer"/>
    <n v="7"/>
    <n v="44529.59"/>
    <n v="0.2"/>
    <n v="2184.16"/>
  </r>
  <r>
    <s v="ORD-03625"/>
    <s v="2025-04-06"/>
    <x v="30"/>
    <x v="1"/>
    <s v="CUST-0420"/>
    <s v="Ananya Yadav"/>
    <x v="0"/>
    <s v="Tamil Nadu"/>
    <s v="Madurai"/>
    <x v="1"/>
    <s v="Appliances"/>
    <s v="Electric Kettle"/>
    <n v="2"/>
    <n v="3423.73"/>
    <n v="0"/>
    <n v="718.19"/>
  </r>
  <r>
    <s v="ORD-03626"/>
    <s v="2023-09-23"/>
    <x v="35"/>
    <x v="2"/>
    <s v="CUST-0464"/>
    <s v="Rohan Patel"/>
    <x v="1"/>
    <s v="Odisha"/>
    <s v="Cuttack"/>
    <x v="3"/>
    <s v="Accessories"/>
    <s v="Bluetooth Speaker"/>
    <n v="7"/>
    <n v="21755.119999999999"/>
    <n v="0.1"/>
    <n v="3130.59"/>
  </r>
  <r>
    <s v="ORD-03627"/>
    <s v="2023-03-04"/>
    <x v="11"/>
    <x v="2"/>
    <s v="CUST-0669"/>
    <s v="Arjun Patel"/>
    <x v="1"/>
    <s v="Jharkhand"/>
    <s v="Ranchi"/>
    <x v="2"/>
    <s v="Women"/>
    <s v="Women's Dress"/>
    <n v="5"/>
    <n v="12078.31"/>
    <n v="0.15"/>
    <n v="3191.89"/>
  </r>
  <r>
    <s v="ORD-03628"/>
    <s v="2025-08-10"/>
    <x v="22"/>
    <x v="1"/>
    <s v="CUST-0520"/>
    <s v="Riya Sharma"/>
    <x v="2"/>
    <s v="Gujarat"/>
    <s v="Ahmedabad"/>
    <x v="3"/>
    <s v="Mobile"/>
    <s v="Budget Phone"/>
    <n v="3"/>
    <n v="27083.8"/>
    <n v="0.25"/>
    <n v="838.24"/>
  </r>
  <r>
    <s v="ORD-03629"/>
    <s v="2023-12-01"/>
    <x v="18"/>
    <x v="2"/>
    <s v="CUST-0409"/>
    <s v="Simran Sharma"/>
    <x v="3"/>
    <s v="Delhi"/>
    <s v="Rohini"/>
    <x v="0"/>
    <s v="Chair"/>
    <s v="Study Chair"/>
    <n v="4"/>
    <n v="10379.59"/>
    <n v="0.25"/>
    <n v="1224.46"/>
  </r>
  <r>
    <s v="ORD-03630"/>
    <s v="2025-12-10"/>
    <x v="26"/>
    <x v="1"/>
    <s v="CUST-0308"/>
    <s v="Ishita Sharma"/>
    <x v="2"/>
    <s v="Goa"/>
    <s v="Mapusa"/>
    <x v="3"/>
    <s v="Mobile"/>
    <s v="Smartphone A"/>
    <n v="3"/>
    <n v="52315.98"/>
    <n v="0"/>
    <n v="7054.91"/>
  </r>
  <r>
    <s v="ORD-03631"/>
    <s v="2023-01-30"/>
    <x v="34"/>
    <x v="2"/>
    <s v="CUST-0096"/>
    <s v="Amit Verma"/>
    <x v="1"/>
    <s v="West Bengal"/>
    <s v="Siliguri"/>
    <x v="1"/>
    <s v="Cookware"/>
    <s v="Pressure Cooker"/>
    <n v="5"/>
    <n v="14422.13"/>
    <n v="0.2"/>
    <n v="1490.99"/>
  </r>
  <r>
    <s v="ORD-03632"/>
    <s v="2023-12-24"/>
    <x v="18"/>
    <x v="2"/>
    <s v="CUST-0159"/>
    <s v="Ananya Jain"/>
    <x v="2"/>
    <s v="Goa"/>
    <s v="Mapusa"/>
    <x v="0"/>
    <s v="Chair"/>
    <s v="Office Chair"/>
    <n v="4"/>
    <n v="19166.02"/>
    <n v="0.25"/>
    <n v="855.64"/>
  </r>
  <r>
    <s v="ORD-03633"/>
    <s v="2023-02-10"/>
    <x v="7"/>
    <x v="2"/>
    <s v="CUST-0180"/>
    <s v="Priya Mehta"/>
    <x v="3"/>
    <s v="Punjab"/>
    <s v="Amritsar"/>
    <x v="2"/>
    <s v="Women"/>
    <s v="Women's Top"/>
    <n v="7"/>
    <n v="10409.879999999999"/>
    <n v="0"/>
    <n v="3228.2"/>
  </r>
  <r>
    <s v="ORD-03634"/>
    <s v="2025-01-15"/>
    <x v="29"/>
    <x v="1"/>
    <s v="CUST-0499"/>
    <s v="Sneha Mehta"/>
    <x v="3"/>
    <s v="Uttar Pradesh"/>
    <s v="Lucknow"/>
    <x v="3"/>
    <s v="Mobile"/>
    <s v="Smartphone A"/>
    <n v="2"/>
    <n v="30009.18"/>
    <n v="0.15"/>
    <n v="2099.2600000000002"/>
  </r>
  <r>
    <s v="ORD-03635"/>
    <s v="2024-05-18"/>
    <x v="0"/>
    <x v="0"/>
    <s v="CUST-0766"/>
    <s v="Aditi Patel"/>
    <x v="0"/>
    <s v="Kerala"/>
    <s v="Thiruvananthapuram"/>
    <x v="0"/>
    <s v="Chair"/>
    <s v="Study Chair"/>
    <n v="7"/>
    <n v="23743.15"/>
    <n v="0.05"/>
    <n v="3395.58"/>
  </r>
  <r>
    <s v="ORD-03636"/>
    <s v="2023-05-11"/>
    <x v="20"/>
    <x v="2"/>
    <s v="CUST-0078"/>
    <s v="Aditi Patel"/>
    <x v="0"/>
    <s v="Karnataka"/>
    <s v="Bengaluru"/>
    <x v="2"/>
    <s v="Footwear"/>
    <s v="Casual Shoes"/>
    <n v="8"/>
    <n v="17334.95"/>
    <n v="0.2"/>
    <n v="3035.21"/>
  </r>
  <r>
    <s v="ORD-03637"/>
    <s v="2025-11-16"/>
    <x v="5"/>
    <x v="1"/>
    <s v="CUST-0733"/>
    <s v="Amit Mehta"/>
    <x v="0"/>
    <s v="Karnataka"/>
    <s v="Mysuru"/>
    <x v="0"/>
    <s v="Table"/>
    <s v="Study Table"/>
    <n v="6"/>
    <n v="34224.6"/>
    <n v="0.25"/>
    <n v="1489.87"/>
  </r>
  <r>
    <s v="ORD-03638"/>
    <s v="2025-05-30"/>
    <x v="9"/>
    <x v="1"/>
    <s v="CUST-0291"/>
    <s v="Ishita Jain"/>
    <x v="0"/>
    <s v="Kerala"/>
    <s v="Kozhikode"/>
    <x v="3"/>
    <s v="Laptop"/>
    <s v="Gaming Laptop"/>
    <n v="2"/>
    <n v="130797.3"/>
    <n v="0.25"/>
    <n v="-1541.7"/>
  </r>
  <r>
    <s v="ORD-03639"/>
    <s v="2025-07-20"/>
    <x v="8"/>
    <x v="1"/>
    <s v="CUST-0384"/>
    <s v="Priya Kumar"/>
    <x v="1"/>
    <s v="West Bengal"/>
    <s v="Kolkata"/>
    <x v="2"/>
    <s v="Men"/>
    <s v="Men's Jeans"/>
    <n v="5"/>
    <n v="8964.98"/>
    <n v="0.15"/>
    <n v="1989.48"/>
  </r>
  <r>
    <s v="ORD-03640"/>
    <s v="2023-10-11"/>
    <x v="24"/>
    <x v="2"/>
    <s v="CUST-0643"/>
    <s v="Neha Mehta"/>
    <x v="1"/>
    <s v="West Bengal"/>
    <s v="Siliguri"/>
    <x v="2"/>
    <s v="Women"/>
    <s v="Women's Top"/>
    <n v="6"/>
    <n v="8668.0300000000007"/>
    <n v="0"/>
    <n v="2352.37"/>
  </r>
  <r>
    <s v="ORD-03641"/>
    <s v="2025-06-01"/>
    <x v="3"/>
    <x v="1"/>
    <s v="CUST-0238"/>
    <s v="Ananya Mehta"/>
    <x v="3"/>
    <s v="Delhi"/>
    <s v="Rohini"/>
    <x v="2"/>
    <s v="Footwear"/>
    <s v="Casual Shoes"/>
    <n v="4"/>
    <n v="8905.91"/>
    <n v="0.2"/>
    <n v="1543.07"/>
  </r>
  <r>
    <s v="ORD-03642"/>
    <s v="2023-09-01"/>
    <x v="35"/>
    <x v="2"/>
    <s v="CUST-0705"/>
    <s v="Pooja Jain"/>
    <x v="1"/>
    <s v="Bihar"/>
    <s v="Gaya"/>
    <x v="2"/>
    <s v="Men"/>
    <s v="Men's Jacket"/>
    <n v="5"/>
    <n v="22212.98"/>
    <n v="0.05"/>
    <n v="5657.77"/>
  </r>
  <r>
    <s v="ORD-03643"/>
    <s v="2024-10-18"/>
    <x v="28"/>
    <x v="0"/>
    <s v="CUST-0574"/>
    <s v="Neha Singh"/>
    <x v="1"/>
    <s v="West Bengal"/>
    <s v="Kolkata"/>
    <x v="0"/>
    <s v="Storage"/>
    <s v="Bookshelf"/>
    <n v="2"/>
    <n v="15078.03"/>
    <n v="0.15"/>
    <n v="1431.51"/>
  </r>
  <r>
    <s v="ORD-03644"/>
    <s v="2025-10-13"/>
    <x v="31"/>
    <x v="1"/>
    <s v="CUST-0215"/>
    <s v="Aditya Gupta"/>
    <x v="0"/>
    <s v="Karnataka"/>
    <s v="Mysuru"/>
    <x v="0"/>
    <s v="Storage"/>
    <s v="Bookshelf"/>
    <n v="1"/>
    <n v="9233.11"/>
    <n v="0"/>
    <n v="1749.57"/>
  </r>
  <r>
    <s v="ORD-03645"/>
    <s v="2024-01-17"/>
    <x v="17"/>
    <x v="0"/>
    <s v="CUST-0743"/>
    <s v="Aarav Patel"/>
    <x v="0"/>
    <s v="Kerala"/>
    <s v="Kochi"/>
    <x v="3"/>
    <s v="Laptop"/>
    <s v="Gaming Laptop"/>
    <n v="6"/>
    <n v="390494.14"/>
    <n v="0.25"/>
    <n v="-1353.42"/>
  </r>
  <r>
    <s v="ORD-03646"/>
    <s v="2025-02-22"/>
    <x v="14"/>
    <x v="1"/>
    <s v="CUST-0235"/>
    <s v="Ananya Mehta"/>
    <x v="0"/>
    <s v="Telangana"/>
    <s v="Nizamabad"/>
    <x v="1"/>
    <s v="Cookware"/>
    <s v="Non-Stick Pan"/>
    <n v="6"/>
    <n v="11007.86"/>
    <n v="0.2"/>
    <n v="1312.24"/>
  </r>
  <r>
    <s v="ORD-03647"/>
    <s v="2024-05-12"/>
    <x v="0"/>
    <x v="0"/>
    <s v="CUST-0456"/>
    <s v="Rohan Jain"/>
    <x v="1"/>
    <s v="Jharkhand"/>
    <s v="Jamshedpur"/>
    <x v="3"/>
    <s v="Accessories"/>
    <s v="Smart Watch"/>
    <n v="6"/>
    <n v="31413.279999999999"/>
    <n v="0"/>
    <n v="5793.63"/>
  </r>
  <r>
    <s v="ORD-03648"/>
    <s v="2025-06-19"/>
    <x v="3"/>
    <x v="1"/>
    <s v="CUST-0073"/>
    <s v="Ananya Mehta"/>
    <x v="0"/>
    <s v="Karnataka"/>
    <s v="Mangaluru"/>
    <x v="2"/>
    <s v="Women"/>
    <s v="Women's Dress"/>
    <n v="4"/>
    <n v="9468.2999999999993"/>
    <n v="0.15"/>
    <n v="2851.56"/>
  </r>
  <r>
    <s v="ORD-03649"/>
    <s v="2025-06-04"/>
    <x v="3"/>
    <x v="1"/>
    <s v="CUST-0387"/>
    <s v="Ishita Singh"/>
    <x v="1"/>
    <s v="Bihar"/>
    <s v="Gaya"/>
    <x v="3"/>
    <s v="Laptop"/>
    <s v="Laptop Air"/>
    <n v="6"/>
    <n v="232117.59"/>
    <n v="0.25"/>
    <n v="4945.17"/>
  </r>
  <r>
    <s v="ORD-03650"/>
    <s v="2025-08-15"/>
    <x v="22"/>
    <x v="1"/>
    <s v="CUST-0594"/>
    <s v="Amit Jain"/>
    <x v="3"/>
    <s v="Haryana"/>
    <s v="Gurgaon"/>
    <x v="1"/>
    <s v="Appliances"/>
    <s v="Electric Kettle"/>
    <n v="8"/>
    <n v="13707.92"/>
    <n v="0.05"/>
    <n v="2135.3200000000002"/>
  </r>
  <r>
    <s v="ORD-03651"/>
    <s v="2023-03-07"/>
    <x v="11"/>
    <x v="2"/>
    <s v="CUST-0474"/>
    <s v="Vivaan Kumar"/>
    <x v="0"/>
    <s v="Karnataka"/>
    <s v="Mysuru"/>
    <x v="2"/>
    <s v="Footwear"/>
    <s v="Running Shoes"/>
    <n v="1"/>
    <n v="3291.88"/>
    <n v="0.05"/>
    <n v="782.41"/>
  </r>
  <r>
    <s v="ORD-03652"/>
    <s v="2024-08-11"/>
    <x v="15"/>
    <x v="0"/>
    <s v="CUST-0153"/>
    <s v="Pooja Yadav"/>
    <x v="0"/>
    <s v="Karnataka"/>
    <s v="Mangaluru"/>
    <x v="1"/>
    <s v="Cookware"/>
    <s v="Pressure Cooker"/>
    <n v="5"/>
    <n v="16530.59"/>
    <n v="0.1"/>
    <n v="2428.9299999999998"/>
  </r>
  <r>
    <s v="ORD-03653"/>
    <s v="2024-09-02"/>
    <x v="13"/>
    <x v="0"/>
    <s v="CUST-0767"/>
    <s v="Sneha Singh"/>
    <x v="1"/>
    <s v="Bihar"/>
    <s v="Patna"/>
    <x v="1"/>
    <s v="Appliances"/>
    <s v="Electric Kettle"/>
    <n v="2"/>
    <n v="3055.04"/>
    <n v="0.15"/>
    <n v="339.91"/>
  </r>
  <r>
    <s v="ORD-03654"/>
    <s v="2023-01-01"/>
    <x v="34"/>
    <x v="2"/>
    <s v="CUST-0405"/>
    <s v="Vivaan Gupta"/>
    <x v="3"/>
    <s v="Delhi"/>
    <s v="New Delhi"/>
    <x v="3"/>
    <s v="Mobile"/>
    <s v="Smartphone B"/>
    <n v="8"/>
    <n v="202208.48"/>
    <n v="0"/>
    <n v="29584"/>
  </r>
  <r>
    <s v="ORD-03655"/>
    <s v="2024-06-01"/>
    <x v="10"/>
    <x v="0"/>
    <s v="CUST-0587"/>
    <s v="Neha Verma"/>
    <x v="0"/>
    <s v="Kerala"/>
    <s v="Kochi"/>
    <x v="1"/>
    <s v="Cookware"/>
    <s v="Pressure Cooker"/>
    <n v="7"/>
    <n v="23236.400000000001"/>
    <n v="0.05"/>
    <n v="3655.64"/>
  </r>
  <r>
    <s v="ORD-03656"/>
    <s v="2024-03-26"/>
    <x v="19"/>
    <x v="0"/>
    <s v="CUST-0702"/>
    <s v="Kabir Sharma"/>
    <x v="1"/>
    <s v="Jharkhand"/>
    <s v="Ranchi"/>
    <x v="2"/>
    <s v="Women"/>
    <s v="Women's Top"/>
    <n v="3"/>
    <n v="3674.61"/>
    <n v="0.2"/>
    <n v="699.08"/>
  </r>
  <r>
    <s v="ORD-03657"/>
    <s v="2024-01-30"/>
    <x v="17"/>
    <x v="0"/>
    <s v="CUST-0048"/>
    <s v="Nikita Das"/>
    <x v="3"/>
    <s v="Delhi"/>
    <s v="New Delhi"/>
    <x v="1"/>
    <s v="Appliances"/>
    <s v="Electric Kettle"/>
    <n v="4"/>
    <n v="6905.22"/>
    <n v="0"/>
    <n v="1400.03"/>
  </r>
  <r>
    <s v="ORD-03658"/>
    <s v="2023-05-02"/>
    <x v="20"/>
    <x v="2"/>
    <s v="CUST-0304"/>
    <s v="Aarav Das"/>
    <x v="2"/>
    <s v="Rajasthan"/>
    <s v="Jaipur"/>
    <x v="1"/>
    <s v="Cookware"/>
    <s v="Pressure Cooker"/>
    <n v="5"/>
    <n v="18286.45"/>
    <n v="0"/>
    <n v="3143.8"/>
  </r>
  <r>
    <s v="ORD-03659"/>
    <s v="2023-10-31"/>
    <x v="24"/>
    <x v="2"/>
    <s v="CUST-0288"/>
    <s v="Kabir Kumar"/>
    <x v="0"/>
    <s v="Karnataka"/>
    <s v="Mysuru"/>
    <x v="1"/>
    <s v="Appliances"/>
    <s v="Mixer Grinder"/>
    <n v="3"/>
    <n v="10622.4"/>
    <n v="0.25"/>
    <n v="882.72"/>
  </r>
  <r>
    <s v="ORD-03660"/>
    <s v="2025-08-29"/>
    <x v="22"/>
    <x v="1"/>
    <s v="CUST-0542"/>
    <s v="Rohan Singh"/>
    <x v="3"/>
    <s v="Delhi"/>
    <s v="Dwarka"/>
    <x v="3"/>
    <s v="Laptop"/>
    <s v="Laptop Pro"/>
    <n v="7"/>
    <n v="428312.07"/>
    <n v="0.1"/>
    <n v="67414.429999999993"/>
  </r>
  <r>
    <s v="ORD-03661"/>
    <s v="2025-12-24"/>
    <x v="26"/>
    <x v="1"/>
    <s v="CUST-0677"/>
    <s v="Ishita Sharma"/>
    <x v="0"/>
    <s v="Karnataka"/>
    <s v="Mysuru"/>
    <x v="3"/>
    <s v="Accessories"/>
    <s v="Wireless Earbuds"/>
    <n v="1"/>
    <n v="2489.7800000000002"/>
    <n v="0"/>
    <n v="495.76"/>
  </r>
  <r>
    <s v="ORD-03662"/>
    <s v="2024-06-10"/>
    <x v="10"/>
    <x v="0"/>
    <s v="CUST-0654"/>
    <s v="Sneha Yadav"/>
    <x v="2"/>
    <s v="Maharashtra"/>
    <s v="Nagpur"/>
    <x v="3"/>
    <s v="Accessories"/>
    <s v="Wireless Earbuds"/>
    <n v="8"/>
    <n v="20469.7"/>
    <n v="0"/>
    <n v="4297.46"/>
  </r>
  <r>
    <s v="ORD-03663"/>
    <s v="2025-05-27"/>
    <x v="9"/>
    <x v="1"/>
    <s v="CUST-0746"/>
    <s v="Aditya Das"/>
    <x v="1"/>
    <s v="Bihar"/>
    <s v="Gaya"/>
    <x v="2"/>
    <s v="Women"/>
    <s v="Women's Jacket"/>
    <n v="1"/>
    <n v="5152.78"/>
    <n v="0"/>
    <n v="1426.99"/>
  </r>
  <r>
    <s v="ORD-03664"/>
    <s v="2024-10-17"/>
    <x v="28"/>
    <x v="0"/>
    <s v="CUST-0734"/>
    <s v="Ishita Patel"/>
    <x v="1"/>
    <s v="Odisha"/>
    <s v="Rourkela"/>
    <x v="3"/>
    <s v="Mobile"/>
    <s v="Budget Phone"/>
    <n v="4"/>
    <n v="39646.53"/>
    <n v="0.2"/>
    <n v="1188.94"/>
  </r>
  <r>
    <s v="ORD-03665"/>
    <s v="2025-04-03"/>
    <x v="30"/>
    <x v="1"/>
    <s v="CUST-0026"/>
    <s v="Ananya Yadav"/>
    <x v="1"/>
    <s v="Jharkhand"/>
    <s v="Jamshedpur"/>
    <x v="3"/>
    <s v="Accessories"/>
    <s v="Wireless Earbuds"/>
    <n v="5"/>
    <n v="12278.05"/>
    <n v="0.05"/>
    <n v="2688.66"/>
  </r>
  <r>
    <s v="ORD-03666"/>
    <s v="2024-06-24"/>
    <x v="10"/>
    <x v="0"/>
    <s v="CUST-0458"/>
    <s v="Priya Singh"/>
    <x v="0"/>
    <s v="Karnataka"/>
    <s v="Mysuru"/>
    <x v="3"/>
    <s v="Mobile"/>
    <s v="Smartphone A"/>
    <n v="3"/>
    <n v="50801.39"/>
    <n v="0.1"/>
    <n v="4731.04"/>
  </r>
  <r>
    <s v="ORD-03667"/>
    <s v="2024-12-12"/>
    <x v="6"/>
    <x v="0"/>
    <s v="CUST-0650"/>
    <s v="Nikita Das"/>
    <x v="0"/>
    <s v="Kerala"/>
    <s v="Thiruvananthapuram"/>
    <x v="3"/>
    <s v="Laptop"/>
    <s v="Laptop Pro"/>
    <n v="3"/>
    <n v="177481.88"/>
    <n v="0.05"/>
    <n v="29843.67"/>
  </r>
  <r>
    <s v="ORD-03668"/>
    <s v="2024-02-19"/>
    <x v="23"/>
    <x v="0"/>
    <s v="CUST-0558"/>
    <s v="Nikita Verma"/>
    <x v="3"/>
    <s v="Haryana"/>
    <s v="Faridabad"/>
    <x v="0"/>
    <s v="Chair"/>
    <s v="Study Chair"/>
    <n v="3"/>
    <n v="9881.5400000000009"/>
    <n v="0.1"/>
    <n v="1353.01"/>
  </r>
  <r>
    <s v="ORD-03669"/>
    <s v="2023-04-19"/>
    <x v="12"/>
    <x v="2"/>
    <s v="CUST-0719"/>
    <s v="Pooja Verma"/>
    <x v="1"/>
    <s v="West Bengal"/>
    <s v="Durgapur"/>
    <x v="1"/>
    <s v="Decor"/>
    <s v="Wall Clock"/>
    <n v="2"/>
    <n v="3081.53"/>
    <n v="0"/>
    <n v="887.96"/>
  </r>
  <r>
    <s v="ORD-03670"/>
    <s v="2024-04-19"/>
    <x v="16"/>
    <x v="0"/>
    <s v="CUST-0109"/>
    <s v="Nikita Kumar"/>
    <x v="3"/>
    <s v="Uttar Pradesh"/>
    <s v="Lucknow"/>
    <x v="1"/>
    <s v="Cookware"/>
    <s v="Cookware Set"/>
    <n v="2"/>
    <n v="11560.25"/>
    <n v="0"/>
    <n v="2721.56"/>
  </r>
  <r>
    <s v="ORD-03671"/>
    <s v="2023-01-02"/>
    <x v="34"/>
    <x v="2"/>
    <s v="CUST-0670"/>
    <s v="Pooja Patel"/>
    <x v="3"/>
    <s v="Uttar Pradesh"/>
    <s v="Lucknow"/>
    <x v="1"/>
    <s v="Appliances"/>
    <s v="Air Fryer"/>
    <n v="3"/>
    <n v="23601.18"/>
    <n v="0"/>
    <n v="3764.1"/>
  </r>
  <r>
    <s v="ORD-03672"/>
    <s v="2025-07-13"/>
    <x v="8"/>
    <x v="1"/>
    <s v="CUST-0315"/>
    <s v="Sneha Kumar"/>
    <x v="3"/>
    <s v="Delhi"/>
    <s v="New Delhi"/>
    <x v="1"/>
    <s v="Appliances"/>
    <s v="Air Fryer"/>
    <n v="7"/>
    <n v="48289.15"/>
    <n v="0.15"/>
    <n v="5625.31"/>
  </r>
  <r>
    <s v="ORD-03673"/>
    <s v="2023-07-26"/>
    <x v="25"/>
    <x v="2"/>
    <s v="CUST-0191"/>
    <s v="Ishita Sharma"/>
    <x v="1"/>
    <s v="Odisha"/>
    <s v="Bhubaneswar"/>
    <x v="2"/>
    <s v="Footwear"/>
    <s v="Casual Shoes"/>
    <n v="7"/>
    <n v="16775.41"/>
    <n v="0.15"/>
    <n v="3182.94"/>
  </r>
  <r>
    <s v="ORD-03674"/>
    <s v="2024-12-03"/>
    <x v="6"/>
    <x v="0"/>
    <s v="CUST-0587"/>
    <s v="Neha Verma"/>
    <x v="0"/>
    <s v="Telangana"/>
    <s v="Warangal"/>
    <x v="1"/>
    <s v="Cookware"/>
    <s v="Pressure Cooker"/>
    <n v="8"/>
    <n v="22360.54"/>
    <n v="0.2"/>
    <n v="1847.13"/>
  </r>
  <r>
    <s v="ORD-03675"/>
    <s v="2025-02-04"/>
    <x v="14"/>
    <x v="1"/>
    <s v="CUST-0031"/>
    <s v="Amit Verma"/>
    <x v="3"/>
    <s v="Uttar Pradesh"/>
    <s v="Kanpur"/>
    <x v="1"/>
    <s v="Appliances"/>
    <s v="Mixer Grinder"/>
    <n v="3"/>
    <n v="10962.88"/>
    <n v="0.2"/>
    <n v="890.03"/>
  </r>
  <r>
    <s v="ORD-03676"/>
    <s v="2023-07-24"/>
    <x v="25"/>
    <x v="2"/>
    <s v="CUST-0660"/>
    <s v="Shreya Gupta"/>
    <x v="1"/>
    <s v="West Bengal"/>
    <s v="Durgapur"/>
    <x v="2"/>
    <s v="Footwear"/>
    <s v="Sandals"/>
    <n v="1"/>
    <n v="1272.31"/>
    <n v="0.2"/>
    <n v="137.79"/>
  </r>
  <r>
    <s v="ORD-03677"/>
    <s v="2023-07-19"/>
    <x v="25"/>
    <x v="2"/>
    <s v="CUST-0429"/>
    <s v="Riya Yadav"/>
    <x v="2"/>
    <s v="Gujarat"/>
    <s v="Ahmedabad"/>
    <x v="0"/>
    <s v="Chair"/>
    <s v="Executive Chair"/>
    <n v="5"/>
    <n v="56218.79"/>
    <n v="0.1"/>
    <n v="11085.82"/>
  </r>
  <r>
    <s v="ORD-03678"/>
    <s v="2023-06-04"/>
    <x v="33"/>
    <x v="2"/>
    <s v="CUST-0403"/>
    <s v="Nikita Jain"/>
    <x v="3"/>
    <s v="Punjab"/>
    <s v="Jalandhar"/>
    <x v="2"/>
    <s v="Footwear"/>
    <s v="Sandals"/>
    <n v="4"/>
    <n v="6594.79"/>
    <n v="0"/>
    <n v="1390.27"/>
  </r>
  <r>
    <s v="ORD-03679"/>
    <s v="2023-09-15"/>
    <x v="35"/>
    <x v="2"/>
    <s v="CUST-0028"/>
    <s v="Rahul Verma"/>
    <x v="3"/>
    <s v="Uttar Pradesh"/>
    <s v="Noida"/>
    <x v="3"/>
    <s v="Laptop"/>
    <s v="Gaming Laptop"/>
    <n v="7"/>
    <n v="511593.65"/>
    <n v="0.1"/>
    <n v="39770.78"/>
  </r>
  <r>
    <s v="ORD-03680"/>
    <s v="2025-12-31"/>
    <x v="26"/>
    <x v="1"/>
    <s v="CUST-0541"/>
    <s v="Pooja Yadav"/>
    <x v="3"/>
    <s v="Punjab"/>
    <s v="Ludhiana"/>
    <x v="0"/>
    <s v="Table"/>
    <s v="Study Table"/>
    <n v="5"/>
    <n v="28314.639999999999"/>
    <n v="0.25"/>
    <n v="2368.96"/>
  </r>
  <r>
    <s v="ORD-03681"/>
    <s v="2023-05-06"/>
    <x v="20"/>
    <x v="2"/>
    <s v="CUST-0475"/>
    <s v="Shreya Patel"/>
    <x v="2"/>
    <s v="Goa"/>
    <s v="Mapusa"/>
    <x v="0"/>
    <s v="Table"/>
    <s v="Office Desk"/>
    <n v="3"/>
    <n v="44469.01"/>
    <n v="0.05"/>
    <n v="8899.4500000000007"/>
  </r>
  <r>
    <s v="ORD-03682"/>
    <s v="2025-03-04"/>
    <x v="21"/>
    <x v="1"/>
    <s v="CUST-0618"/>
    <s v="Kavya Gupta"/>
    <x v="0"/>
    <s v="Karnataka"/>
    <s v="Mangaluru"/>
    <x v="1"/>
    <s v="Decor"/>
    <s v="Table Lamp"/>
    <n v="4"/>
    <n v="10117.23"/>
    <n v="0"/>
    <n v="2623.16"/>
  </r>
  <r>
    <s v="ORD-03683"/>
    <s v="2024-02-16"/>
    <x v="23"/>
    <x v="0"/>
    <s v="CUST-0344"/>
    <s v="Pooja Patel"/>
    <x v="0"/>
    <s v="Kerala"/>
    <s v="Kozhikode"/>
    <x v="0"/>
    <s v="Storage"/>
    <s v="Wardrobe"/>
    <n v="8"/>
    <n v="177831.02"/>
    <n v="0"/>
    <n v="26587.86"/>
  </r>
  <r>
    <s v="ORD-03684"/>
    <s v="2023-08-02"/>
    <x v="27"/>
    <x v="2"/>
    <s v="CUST-0489"/>
    <s v="Kabir Jain"/>
    <x v="2"/>
    <s v="Gujarat"/>
    <s v="Vadodara"/>
    <x v="3"/>
    <s v="Accessories"/>
    <s v="Bluetooth Speaker"/>
    <n v="6"/>
    <n v="20002.3"/>
    <n v="0.05"/>
    <n v="3422.99"/>
  </r>
  <r>
    <s v="ORD-03685"/>
    <s v="2024-02-26"/>
    <x v="23"/>
    <x v="0"/>
    <s v="CUST-0403"/>
    <s v="Nikita Jain"/>
    <x v="0"/>
    <s v="Karnataka"/>
    <s v="Bengaluru"/>
    <x v="2"/>
    <s v="Footwear"/>
    <s v="Running Shoes"/>
    <n v="3"/>
    <n v="8625.58"/>
    <n v="0.2"/>
    <n v="1238.73"/>
  </r>
  <r>
    <s v="ORD-03686"/>
    <s v="2025-04-04"/>
    <x v="30"/>
    <x v="1"/>
    <s v="CUST-0436"/>
    <s v="Pooja Verma"/>
    <x v="0"/>
    <s v="Telangana"/>
    <s v="Hyderabad"/>
    <x v="2"/>
    <s v="Men"/>
    <s v="Men's Jacket"/>
    <n v="8"/>
    <n v="27654.17"/>
    <n v="0.25"/>
    <n v="5808.16"/>
  </r>
  <r>
    <s v="ORD-03687"/>
    <s v="2024-11-29"/>
    <x v="1"/>
    <x v="0"/>
    <s v="CUST-0380"/>
    <s v="Neha Das"/>
    <x v="0"/>
    <s v="Tamil Nadu"/>
    <s v="Coimbatore"/>
    <x v="1"/>
    <s v="Decor"/>
    <s v="Table Lamp"/>
    <n v="6"/>
    <n v="10816.68"/>
    <n v="0.25"/>
    <n v="1464.34"/>
  </r>
  <r>
    <s v="ORD-03688"/>
    <s v="2023-05-28"/>
    <x v="20"/>
    <x v="2"/>
    <s v="CUST-0030"/>
    <s v="Ananya Verma"/>
    <x v="2"/>
    <s v="Maharashtra"/>
    <s v="Mumbai"/>
    <x v="2"/>
    <s v="Footwear"/>
    <s v="Sandals"/>
    <n v="3"/>
    <n v="3860.5"/>
    <n v="0.2"/>
    <n v="570.89"/>
  </r>
  <r>
    <s v="ORD-03689"/>
    <s v="2024-10-31"/>
    <x v="28"/>
    <x v="0"/>
    <s v="CUST-0320"/>
    <s v="Nikita Sharma"/>
    <x v="3"/>
    <s v="Delhi"/>
    <s v="Dwarka"/>
    <x v="1"/>
    <s v="Cookware"/>
    <s v="Pressure Cooker"/>
    <n v="6"/>
    <n v="16844.599999999999"/>
    <n v="0.2"/>
    <n v="2260.9299999999998"/>
  </r>
  <r>
    <s v="ORD-03690"/>
    <s v="2025-12-31"/>
    <x v="26"/>
    <x v="1"/>
    <s v="CUST-0792"/>
    <s v="Shreya Yadav"/>
    <x v="2"/>
    <s v="Rajasthan"/>
    <s v="Jaipur"/>
    <x v="0"/>
    <s v="Storage"/>
    <s v="Cabinet"/>
    <n v="4"/>
    <n v="42586.720000000001"/>
    <n v="0"/>
    <n v="8509.51"/>
  </r>
  <r>
    <s v="ORD-03691"/>
    <s v="2024-04-26"/>
    <x v="16"/>
    <x v="0"/>
    <s v="CUST-0776"/>
    <s v="Neha Gupta"/>
    <x v="0"/>
    <s v="Telangana"/>
    <s v="Nizamabad"/>
    <x v="2"/>
    <s v="Footwear"/>
    <s v="Running Shoes"/>
    <n v="3"/>
    <n v="9837.65"/>
    <n v="0.05"/>
    <n v="2486.77"/>
  </r>
  <r>
    <s v="ORD-03692"/>
    <s v="2023-09-01"/>
    <x v="35"/>
    <x v="2"/>
    <s v="CUST-0418"/>
    <s v="Riya Gupta"/>
    <x v="2"/>
    <s v="Maharashtra"/>
    <s v="Nagpur"/>
    <x v="0"/>
    <s v="Table"/>
    <s v="Study Table"/>
    <n v="5"/>
    <n v="37452.01"/>
    <n v="0"/>
    <n v="6906.46"/>
  </r>
  <r>
    <s v="ORD-03693"/>
    <s v="2023-08-07"/>
    <x v="27"/>
    <x v="2"/>
    <s v="CUST-0657"/>
    <s v="Aditi Yadav"/>
    <x v="1"/>
    <s v="West Bengal"/>
    <s v="Kolkata"/>
    <x v="3"/>
    <s v="Mobile"/>
    <s v="Budget Phone"/>
    <n v="2"/>
    <n v="23195.77"/>
    <n v="0.05"/>
    <n v="2152.46"/>
  </r>
  <r>
    <s v="ORD-03694"/>
    <s v="2023-06-12"/>
    <x v="33"/>
    <x v="2"/>
    <s v="CUST-0454"/>
    <s v="Aarav Gupta"/>
    <x v="0"/>
    <s v="Tamil Nadu"/>
    <s v="Coimbatore"/>
    <x v="2"/>
    <s v="Women"/>
    <s v="Women's Jacket"/>
    <n v="1"/>
    <n v="3839.62"/>
    <n v="0.2"/>
    <n v="643.78"/>
  </r>
  <r>
    <s v="ORD-03695"/>
    <s v="2025-09-30"/>
    <x v="2"/>
    <x v="1"/>
    <s v="CUST-0500"/>
    <s v="Priya Sharma"/>
    <x v="3"/>
    <s v="Punjab"/>
    <s v="Amritsar"/>
    <x v="2"/>
    <s v="Men"/>
    <s v="Men's Jacket"/>
    <n v="1"/>
    <n v="3405.59"/>
    <n v="0.25"/>
    <n v="486.54"/>
  </r>
  <r>
    <s v="ORD-03696"/>
    <s v="2024-05-31"/>
    <x v="0"/>
    <x v="0"/>
    <s v="CUST-0100"/>
    <s v="Amit Sharma"/>
    <x v="3"/>
    <s v="Delhi"/>
    <s v="Rohini"/>
    <x v="0"/>
    <s v="Chair"/>
    <s v="Executive Chair"/>
    <n v="3"/>
    <n v="36238.230000000003"/>
    <n v="0"/>
    <n v="7816.72"/>
  </r>
  <r>
    <s v="ORD-03697"/>
    <s v="2025-03-07"/>
    <x v="21"/>
    <x v="1"/>
    <s v="CUST-0656"/>
    <s v="Kabir Gupta"/>
    <x v="1"/>
    <s v="Bihar"/>
    <s v="Patna"/>
    <x v="0"/>
    <s v="Storage"/>
    <s v="Cabinet"/>
    <n v="4"/>
    <n v="39286.300000000003"/>
    <n v="0.1"/>
    <n v="6778.61"/>
  </r>
  <r>
    <s v="ORD-03698"/>
    <s v="2024-10-15"/>
    <x v="28"/>
    <x v="0"/>
    <s v="CUST-0014"/>
    <s v="Priya Sharma"/>
    <x v="2"/>
    <s v="Gujarat"/>
    <s v="Vadodara"/>
    <x v="3"/>
    <s v="Mobile"/>
    <s v="Smartphone A"/>
    <n v="7"/>
    <n v="118739.78"/>
    <n v="0.05"/>
    <n v="11619.85"/>
  </r>
  <r>
    <s v="ORD-03699"/>
    <s v="2023-01-17"/>
    <x v="34"/>
    <x v="2"/>
    <s v="CUST-0200"/>
    <s v="Pooja Yadav"/>
    <x v="1"/>
    <s v="West Bengal"/>
    <s v="Durgapur"/>
    <x v="3"/>
    <s v="Accessories"/>
    <s v="Smart Watch"/>
    <n v="1"/>
    <n v="5099.5"/>
    <n v="0"/>
    <n v="936.38"/>
  </r>
  <r>
    <s v="ORD-03700"/>
    <s v="2025-07-23"/>
    <x v="8"/>
    <x v="1"/>
    <s v="CUST-0073"/>
    <s v="Ananya Mehta"/>
    <x v="0"/>
    <s v="Kerala"/>
    <s v="Kozhikode"/>
    <x v="1"/>
    <s v="Decor"/>
    <s v="Wall Clock"/>
    <n v="3"/>
    <n v="4683.76"/>
    <n v="0"/>
    <n v="1267.45"/>
  </r>
  <r>
    <s v="ORD-03701"/>
    <s v="2023-05-06"/>
    <x v="20"/>
    <x v="2"/>
    <s v="CUST-0276"/>
    <s v="Riya Singh"/>
    <x v="3"/>
    <s v="Uttar Pradesh"/>
    <s v="Kanpur"/>
    <x v="0"/>
    <s v="Chair"/>
    <s v="Office Chair"/>
    <n v="8"/>
    <n v="48881.48"/>
    <n v="0.1"/>
    <n v="7185.53"/>
  </r>
  <r>
    <s v="ORD-03702"/>
    <s v="2023-05-22"/>
    <x v="20"/>
    <x v="2"/>
    <s v="CUST-0712"/>
    <s v="Vivaan Verma"/>
    <x v="1"/>
    <s v="West Bengal"/>
    <s v="Durgapur"/>
    <x v="3"/>
    <s v="Laptop"/>
    <s v="Laptop Pro"/>
    <n v="3"/>
    <n v="179604.14"/>
    <n v="0.1"/>
    <n v="21827.82"/>
  </r>
  <r>
    <s v="ORD-03703"/>
    <s v="2024-09-23"/>
    <x v="13"/>
    <x v="0"/>
    <s v="CUST-0597"/>
    <s v="Aditi Kumar"/>
    <x v="0"/>
    <s v="Kerala"/>
    <s v="Kochi"/>
    <x v="2"/>
    <s v="Footwear"/>
    <s v="Running Shoes"/>
    <n v="5"/>
    <n v="14380.4"/>
    <n v="0.15"/>
    <n v="2157.2199999999998"/>
  </r>
  <r>
    <s v="ORD-03704"/>
    <s v="2025-09-25"/>
    <x v="2"/>
    <x v="1"/>
    <s v="CUST-0372"/>
    <s v="Amit Jain"/>
    <x v="1"/>
    <s v="Bihar"/>
    <s v="Gaya"/>
    <x v="3"/>
    <s v="Mobile"/>
    <s v="Budget Phone"/>
    <n v="3"/>
    <n v="27739.439999999999"/>
    <n v="0.25"/>
    <n v="907.99"/>
  </r>
  <r>
    <s v="ORD-03705"/>
    <s v="2025-12-10"/>
    <x v="26"/>
    <x v="1"/>
    <s v="CUST-0084"/>
    <s v="Aditya Jain"/>
    <x v="1"/>
    <s v="Odisha"/>
    <s v="Bhubaneswar"/>
    <x v="0"/>
    <s v="Table"/>
    <s v="Office Desk"/>
    <n v="4"/>
    <n v="48075.07"/>
    <n v="0.2"/>
    <n v="5764.47"/>
  </r>
  <r>
    <s v="ORD-03706"/>
    <s v="2023-02-24"/>
    <x v="7"/>
    <x v="2"/>
    <s v="CUST-0737"/>
    <s v="Aarav Jain"/>
    <x v="1"/>
    <s v="Bihar"/>
    <s v="Bhagalpur"/>
    <x v="1"/>
    <s v="Cookware"/>
    <s v="Cookware Set"/>
    <n v="1"/>
    <n v="4865.3999999999996"/>
    <n v="0.2"/>
    <n v="638.36"/>
  </r>
  <r>
    <s v="ORD-03707"/>
    <s v="2023-04-27"/>
    <x v="12"/>
    <x v="2"/>
    <s v="CUST-0521"/>
    <s v="Kabir Das"/>
    <x v="1"/>
    <s v="West Bengal"/>
    <s v="Siliguri"/>
    <x v="1"/>
    <s v="Decor"/>
    <s v="Table Lamp"/>
    <n v="3"/>
    <n v="5725.29"/>
    <n v="0.2"/>
    <n v="1105.73"/>
  </r>
  <r>
    <s v="ORD-03708"/>
    <s v="2023-07-16"/>
    <x v="25"/>
    <x v="2"/>
    <s v="CUST-0529"/>
    <s v="Vivaan Yadav"/>
    <x v="1"/>
    <s v="Bihar"/>
    <s v="Gaya"/>
    <x v="3"/>
    <s v="Mobile"/>
    <s v="Budget Phone"/>
    <n v="2"/>
    <n v="21872.880000000001"/>
    <n v="0.1"/>
    <n v="1575.77"/>
  </r>
  <r>
    <s v="ORD-03709"/>
    <s v="2024-09-08"/>
    <x v="13"/>
    <x v="0"/>
    <s v="CUST-0408"/>
    <s v="Nikita Verma"/>
    <x v="2"/>
    <s v="Rajasthan"/>
    <s v="Jodhpur"/>
    <x v="2"/>
    <s v="Men"/>
    <s v="Men's T-Shirt"/>
    <n v="3"/>
    <n v="3137.57"/>
    <n v="0.1"/>
    <n v="908.37"/>
  </r>
  <r>
    <s v="ORD-03710"/>
    <s v="2024-12-10"/>
    <x v="6"/>
    <x v="0"/>
    <s v="CUST-0510"/>
    <s v="Simran Das"/>
    <x v="3"/>
    <s v="Uttar Pradesh"/>
    <s v="Kanpur"/>
    <x v="0"/>
    <s v="Chair"/>
    <s v="Office Chair"/>
    <n v="1"/>
    <n v="6148.34"/>
    <n v="0.05"/>
    <n v="1166.3399999999999"/>
  </r>
  <r>
    <s v="ORD-03711"/>
    <s v="2024-08-07"/>
    <x v="15"/>
    <x v="0"/>
    <s v="CUST-0383"/>
    <s v="Priya Gupta"/>
    <x v="0"/>
    <s v="Telangana"/>
    <s v="Warangal"/>
    <x v="2"/>
    <s v="Footwear"/>
    <s v="Running Shoes"/>
    <n v="3"/>
    <n v="9819.23"/>
    <n v="0.05"/>
    <n v="2256.9299999999998"/>
  </r>
  <r>
    <s v="ORD-03712"/>
    <s v="2025-05-13"/>
    <x v="9"/>
    <x v="1"/>
    <s v="CUST-0390"/>
    <s v="Simran Mehta"/>
    <x v="3"/>
    <s v="Punjab"/>
    <s v="Amritsar"/>
    <x v="3"/>
    <s v="Mobile"/>
    <s v="Smartphone A"/>
    <n v="6"/>
    <n v="87724.61"/>
    <n v="0.2"/>
    <n v="7513.67"/>
  </r>
  <r>
    <s v="ORD-03713"/>
    <s v="2023-11-09"/>
    <x v="32"/>
    <x v="2"/>
    <s v="CUST-0710"/>
    <s v="Vivaan Singh"/>
    <x v="1"/>
    <s v="Jharkhand"/>
    <s v="Ranchi"/>
    <x v="2"/>
    <s v="Women"/>
    <s v="Women's Jacket"/>
    <n v="1"/>
    <n v="4817.71"/>
    <n v="0"/>
    <n v="1200.9000000000001"/>
  </r>
  <r>
    <s v="ORD-03714"/>
    <s v="2023-03-23"/>
    <x v="11"/>
    <x v="2"/>
    <s v="CUST-0706"/>
    <s v="Sneha Singh"/>
    <x v="2"/>
    <s v="Goa"/>
    <s v="Panaji"/>
    <x v="2"/>
    <s v="Footwear"/>
    <s v="Casual Shoes"/>
    <n v="7"/>
    <n v="19838.13"/>
    <n v="0"/>
    <n v="5200.87"/>
  </r>
  <r>
    <s v="ORD-03715"/>
    <s v="2025-09-19"/>
    <x v="2"/>
    <x v="1"/>
    <s v="CUST-0703"/>
    <s v="Aditya Mehta"/>
    <x v="0"/>
    <s v="Telangana"/>
    <s v="Nizamabad"/>
    <x v="1"/>
    <s v="Cookware"/>
    <s v="Non-Stick Pan"/>
    <n v="8"/>
    <n v="15432.62"/>
    <n v="0.1"/>
    <n v="2236.2600000000002"/>
  </r>
  <r>
    <s v="ORD-03716"/>
    <s v="2025-12-24"/>
    <x v="26"/>
    <x v="1"/>
    <s v="CUST-0734"/>
    <s v="Ishita Patel"/>
    <x v="0"/>
    <s v="Telangana"/>
    <s v="Warangal"/>
    <x v="0"/>
    <s v="Storage"/>
    <s v="Cabinet"/>
    <n v="1"/>
    <n v="8970.85"/>
    <n v="0.15"/>
    <n v="943.76"/>
  </r>
  <r>
    <s v="ORD-03717"/>
    <s v="2025-05-05"/>
    <x v="9"/>
    <x v="1"/>
    <s v="CUST-0047"/>
    <s v="Sneha Kumar"/>
    <x v="0"/>
    <s v="Telangana"/>
    <s v="Nizamabad"/>
    <x v="1"/>
    <s v="Cookware"/>
    <s v="Pressure Cooker"/>
    <n v="2"/>
    <n v="5661.04"/>
    <n v="0.15"/>
    <n v="816.11"/>
  </r>
  <r>
    <s v="ORD-03718"/>
    <s v="2023-11-12"/>
    <x v="32"/>
    <x v="2"/>
    <s v="CUST-0569"/>
    <s v="Rahul Yadav"/>
    <x v="0"/>
    <s v="Tamil Nadu"/>
    <s v="Chennai"/>
    <x v="2"/>
    <s v="Footwear"/>
    <s v="Casual Shoes"/>
    <n v="6"/>
    <n v="14740.78"/>
    <n v="0.1"/>
    <n v="2757.89"/>
  </r>
  <r>
    <s v="ORD-03719"/>
    <s v="2024-01-19"/>
    <x v="17"/>
    <x v="0"/>
    <s v="CUST-0394"/>
    <s v="Neha Singh"/>
    <x v="2"/>
    <s v="Goa"/>
    <s v="Margao"/>
    <x v="1"/>
    <s v="Cookware"/>
    <s v="Pressure Cooker"/>
    <n v="6"/>
    <n v="19229.37"/>
    <n v="0.05"/>
    <n v="3254.46"/>
  </r>
  <r>
    <s v="ORD-03720"/>
    <s v="2025-01-07"/>
    <x v="29"/>
    <x v="1"/>
    <s v="CUST-0115"/>
    <s v="Vivaan Verma"/>
    <x v="3"/>
    <s v="Uttar Pradesh"/>
    <s v="Lucknow"/>
    <x v="2"/>
    <s v="Footwear"/>
    <s v="Casual Shoes"/>
    <n v="3"/>
    <n v="6653.38"/>
    <n v="0.2"/>
    <n v="800.14"/>
  </r>
  <r>
    <s v="ORD-03721"/>
    <s v="2024-04-04"/>
    <x v="16"/>
    <x v="0"/>
    <s v="CUST-0293"/>
    <s v="Rahul Das"/>
    <x v="3"/>
    <s v="Delhi"/>
    <s v="New Delhi"/>
    <x v="0"/>
    <s v="Table"/>
    <s v="Office Desk"/>
    <n v="5"/>
    <n v="68452.25"/>
    <n v="0.1"/>
    <n v="11143.01"/>
  </r>
  <r>
    <s v="ORD-03722"/>
    <s v="2025-06-29"/>
    <x v="3"/>
    <x v="1"/>
    <s v="CUST-0716"/>
    <s v="Pooja Gupta"/>
    <x v="1"/>
    <s v="Jharkhand"/>
    <s v="Dhanbad"/>
    <x v="2"/>
    <s v="Footwear"/>
    <s v="Sandals"/>
    <n v="5"/>
    <n v="7565.89"/>
    <n v="0.05"/>
    <n v="1410"/>
  </r>
  <r>
    <s v="ORD-03723"/>
    <s v="2024-09-29"/>
    <x v="13"/>
    <x v="0"/>
    <s v="CUST-0068"/>
    <s v="Ananya Das"/>
    <x v="1"/>
    <s v="West Bengal"/>
    <s v="Siliguri"/>
    <x v="1"/>
    <s v="Appliances"/>
    <s v="Mixer Grinder"/>
    <n v="8"/>
    <n v="35738.639999999999"/>
    <n v="0"/>
    <n v="6624.35"/>
  </r>
  <r>
    <s v="ORD-03724"/>
    <s v="2025-12-06"/>
    <x v="26"/>
    <x v="1"/>
    <s v="CUST-0578"/>
    <s v="Kabir Mehta"/>
    <x v="3"/>
    <s v="Uttar Pradesh"/>
    <s v="Kanpur"/>
    <x v="3"/>
    <s v="Mobile"/>
    <s v="Budget Phone"/>
    <n v="8"/>
    <n v="74697.740000000005"/>
    <n v="0.25"/>
    <n v="-579.12"/>
  </r>
  <r>
    <s v="ORD-03725"/>
    <s v="2024-07-26"/>
    <x v="4"/>
    <x v="0"/>
    <s v="CUST-0472"/>
    <s v="Aarav Mehta"/>
    <x v="0"/>
    <s v="Tamil Nadu"/>
    <s v="Madurai"/>
    <x v="3"/>
    <s v="Accessories"/>
    <s v="Wireless Earbuds"/>
    <n v="4"/>
    <n v="7721.41"/>
    <n v="0.2"/>
    <n v="1307.8"/>
  </r>
  <r>
    <s v="ORD-03726"/>
    <s v="2025-08-04"/>
    <x v="22"/>
    <x v="1"/>
    <s v="CUST-0199"/>
    <s v="Neha Mehta"/>
    <x v="3"/>
    <s v="Delhi"/>
    <s v="Rohini"/>
    <x v="3"/>
    <s v="Mobile"/>
    <s v="Budget Phone"/>
    <n v="7"/>
    <n v="77090.350000000006"/>
    <n v="0.1"/>
    <n v="6423.13"/>
  </r>
  <r>
    <s v="ORD-03727"/>
    <s v="2025-02-15"/>
    <x v="14"/>
    <x v="1"/>
    <s v="CUST-0701"/>
    <s v="Kavya Verma"/>
    <x v="3"/>
    <s v="Punjab"/>
    <s v="Jalandhar"/>
    <x v="3"/>
    <s v="Accessories"/>
    <s v="Smart Watch"/>
    <n v="6"/>
    <n v="24620.89"/>
    <n v="0.15"/>
    <n v="3433.49"/>
  </r>
  <r>
    <s v="ORD-03728"/>
    <s v="2025-05-01"/>
    <x v="9"/>
    <x v="1"/>
    <s v="CUST-0733"/>
    <s v="Amit Mehta"/>
    <x v="1"/>
    <s v="Odisha"/>
    <s v="Cuttack"/>
    <x v="0"/>
    <s v="Storage"/>
    <s v="Wardrobe"/>
    <n v="8"/>
    <n v="161524.32"/>
    <n v="0.1"/>
    <n v="18770.86"/>
  </r>
  <r>
    <s v="ORD-03729"/>
    <s v="2025-11-01"/>
    <x v="5"/>
    <x v="1"/>
    <s v="CUST-0537"/>
    <s v="Vivaan Gupta"/>
    <x v="2"/>
    <s v="Maharashtra"/>
    <s v="Pune"/>
    <x v="3"/>
    <s v="Accessories"/>
    <s v="Smart Watch"/>
    <n v="8"/>
    <n v="29878.22"/>
    <n v="0.25"/>
    <n v="3023.22"/>
  </r>
  <r>
    <s v="ORD-03730"/>
    <s v="2023-04-25"/>
    <x v="12"/>
    <x v="2"/>
    <s v="CUST-0754"/>
    <s v="Shreya Verma"/>
    <x v="1"/>
    <s v="Jharkhand"/>
    <s v="Jamshedpur"/>
    <x v="1"/>
    <s v="Decor"/>
    <s v="Table Lamp"/>
    <n v="3"/>
    <n v="5740.41"/>
    <n v="0.2"/>
    <n v="1007.74"/>
  </r>
  <r>
    <s v="ORD-03731"/>
    <s v="2023-03-16"/>
    <x v="11"/>
    <x v="2"/>
    <s v="CUST-0144"/>
    <s v="Rohan Sharma"/>
    <x v="3"/>
    <s v="Punjab"/>
    <s v="Ludhiana"/>
    <x v="3"/>
    <s v="Mobile"/>
    <s v="Smartphone B"/>
    <n v="1"/>
    <n v="23319.07"/>
    <n v="0.05"/>
    <n v="2922.76"/>
  </r>
  <r>
    <s v="ORD-03732"/>
    <s v="2025-12-24"/>
    <x v="26"/>
    <x v="1"/>
    <s v="CUST-0656"/>
    <s v="Kabir Gupta"/>
    <x v="1"/>
    <s v="Bihar"/>
    <s v="Bhagalpur"/>
    <x v="2"/>
    <s v="Footwear"/>
    <s v="Casual Shoes"/>
    <n v="7"/>
    <n v="16361.78"/>
    <n v="0.15"/>
    <n v="2945.87"/>
  </r>
  <r>
    <s v="ORD-03733"/>
    <s v="2023-12-16"/>
    <x v="18"/>
    <x v="2"/>
    <s v="CUST-0707"/>
    <s v="Neha Gupta"/>
    <x v="2"/>
    <s v="Maharashtra"/>
    <s v="Mumbai"/>
    <x v="3"/>
    <s v="Laptop"/>
    <s v="Gaming Laptop"/>
    <n v="4"/>
    <n v="317224.7"/>
    <n v="0.1"/>
    <n v="32052.09"/>
  </r>
  <r>
    <s v="ORD-03734"/>
    <s v="2024-05-10"/>
    <x v="0"/>
    <x v="0"/>
    <s v="CUST-0379"/>
    <s v="Ishita Mehta"/>
    <x v="1"/>
    <s v="Bihar"/>
    <s v="Patna"/>
    <x v="0"/>
    <s v="Storage"/>
    <s v="Bookshelf"/>
    <n v="5"/>
    <n v="43104.83"/>
    <n v="0.05"/>
    <n v="6613.81"/>
  </r>
  <r>
    <s v="ORD-03735"/>
    <s v="2025-11-23"/>
    <x v="5"/>
    <x v="1"/>
    <s v="CUST-0477"/>
    <s v="Riya Sharma"/>
    <x v="3"/>
    <s v="Haryana"/>
    <s v="Faridabad"/>
    <x v="2"/>
    <s v="Women"/>
    <s v="Women's Top"/>
    <n v="2"/>
    <n v="3079.76"/>
    <n v="0"/>
    <n v="981.39"/>
  </r>
  <r>
    <s v="ORD-03736"/>
    <s v="2024-07-06"/>
    <x v="4"/>
    <x v="0"/>
    <s v="CUST-0103"/>
    <s v="Vivaan Patel"/>
    <x v="0"/>
    <s v="Telangana"/>
    <s v="Hyderabad"/>
    <x v="2"/>
    <s v="Footwear"/>
    <s v="Running Shoes"/>
    <n v="7"/>
    <n v="23602.799999999999"/>
    <n v="0"/>
    <n v="5492.2"/>
  </r>
  <r>
    <s v="ORD-03737"/>
    <s v="2025-08-09"/>
    <x v="22"/>
    <x v="1"/>
    <s v="CUST-0304"/>
    <s v="Aarav Das"/>
    <x v="1"/>
    <s v="West Bengal"/>
    <s v="Kolkata"/>
    <x v="3"/>
    <s v="Mobile"/>
    <s v="Smartphone B"/>
    <n v="1"/>
    <n v="18996.23"/>
    <n v="0.25"/>
    <n v="881.73"/>
  </r>
  <r>
    <s v="ORD-03738"/>
    <s v="2024-07-14"/>
    <x v="4"/>
    <x v="0"/>
    <s v="CUST-0728"/>
    <s v="Ananya Patel"/>
    <x v="0"/>
    <s v="Tamil Nadu"/>
    <s v="Coimbatore"/>
    <x v="1"/>
    <s v="Appliances"/>
    <s v="Mixer Grinder"/>
    <n v="7"/>
    <n v="30698.76"/>
    <n v="0"/>
    <n v="5280.14"/>
  </r>
  <r>
    <s v="ORD-03739"/>
    <s v="2025-04-06"/>
    <x v="30"/>
    <x v="1"/>
    <s v="CUST-0656"/>
    <s v="Kabir Gupta"/>
    <x v="0"/>
    <s v="Kerala"/>
    <s v="Kochi"/>
    <x v="0"/>
    <s v="Table"/>
    <s v="Study Table"/>
    <n v="2"/>
    <n v="14565.06"/>
    <n v="0.05"/>
    <n v="2222.5"/>
  </r>
  <r>
    <s v="ORD-03740"/>
    <s v="2024-04-11"/>
    <x v="16"/>
    <x v="0"/>
    <s v="CUST-0675"/>
    <s v="Pooja Verma"/>
    <x v="1"/>
    <s v="West Bengal"/>
    <s v="Siliguri"/>
    <x v="0"/>
    <s v="Storage"/>
    <s v="Bookshelf"/>
    <n v="7"/>
    <n v="52831.66"/>
    <n v="0.15"/>
    <n v="7021.34"/>
  </r>
  <r>
    <s v="ORD-03741"/>
    <s v="2024-09-30"/>
    <x v="13"/>
    <x v="0"/>
    <s v="CUST-0263"/>
    <s v="Kavya Kumar"/>
    <x v="1"/>
    <s v="Jharkhand"/>
    <s v="Ranchi"/>
    <x v="3"/>
    <s v="Accessories"/>
    <s v="Wireless Earbuds"/>
    <n v="4"/>
    <n v="9297.94"/>
    <n v="0.05"/>
    <n v="1980.78"/>
  </r>
  <r>
    <s v="ORD-03742"/>
    <s v="2023-03-14"/>
    <x v="11"/>
    <x v="2"/>
    <s v="CUST-0544"/>
    <s v="Aditi Das"/>
    <x v="1"/>
    <s v="Bihar"/>
    <s v="Patna"/>
    <x v="3"/>
    <s v="Laptop"/>
    <s v="Laptop Pro"/>
    <n v="2"/>
    <n v="131466.5"/>
    <n v="0"/>
    <n v="23027.74"/>
  </r>
  <r>
    <s v="ORD-03743"/>
    <s v="2023-10-04"/>
    <x v="24"/>
    <x v="2"/>
    <s v="CUST-0681"/>
    <s v="Neha Das"/>
    <x v="2"/>
    <s v="Rajasthan"/>
    <s v="Jodhpur"/>
    <x v="0"/>
    <s v="Chair"/>
    <s v="Study Chair"/>
    <n v="1"/>
    <n v="2972.56"/>
    <n v="0.15"/>
    <n v="284.77"/>
  </r>
  <r>
    <s v="ORD-03744"/>
    <s v="2024-04-06"/>
    <x v="16"/>
    <x v="0"/>
    <s v="CUST-0267"/>
    <s v="Shreya Jain"/>
    <x v="0"/>
    <s v="Telangana"/>
    <s v="Warangal"/>
    <x v="2"/>
    <s v="Women"/>
    <s v="Women's Dress"/>
    <n v="6"/>
    <n v="14358.28"/>
    <n v="0.15"/>
    <n v="3621.05"/>
  </r>
  <r>
    <s v="ORD-03745"/>
    <s v="2024-03-05"/>
    <x v="19"/>
    <x v="0"/>
    <s v="CUST-0214"/>
    <s v="Sneha Gupta"/>
    <x v="2"/>
    <s v="Rajasthan"/>
    <s v="Jodhpur"/>
    <x v="1"/>
    <s v="Decor"/>
    <s v="Photo Frame"/>
    <n v="1"/>
    <n v="829.94"/>
    <n v="0"/>
    <n v="289.8"/>
  </r>
  <r>
    <s v="ORD-03746"/>
    <s v="2024-02-19"/>
    <x v="23"/>
    <x v="0"/>
    <s v="CUST-0467"/>
    <s v="Ishita Sharma"/>
    <x v="3"/>
    <s v="Uttar Pradesh"/>
    <s v="Kanpur"/>
    <x v="0"/>
    <s v="Table"/>
    <s v="Coffee Table"/>
    <n v="7"/>
    <n v="42327.62"/>
    <n v="0"/>
    <n v="6913.6"/>
  </r>
  <r>
    <s v="ORD-03747"/>
    <s v="2025-01-28"/>
    <x v="29"/>
    <x v="1"/>
    <s v="CUST-0610"/>
    <s v="Nikita Yadav"/>
    <x v="3"/>
    <s v="Delhi"/>
    <s v="Dwarka"/>
    <x v="2"/>
    <s v="Men"/>
    <s v="Men's Jeans"/>
    <n v="7"/>
    <n v="12737.37"/>
    <n v="0.2"/>
    <n v="2976.41"/>
  </r>
  <r>
    <s v="ORD-03748"/>
    <s v="2023-03-21"/>
    <x v="11"/>
    <x v="2"/>
    <s v="CUST-0246"/>
    <s v="Pooja Yadav"/>
    <x v="2"/>
    <s v="Rajasthan"/>
    <s v="Jodhpur"/>
    <x v="1"/>
    <s v="Decor"/>
    <s v="Table Lamp"/>
    <n v="3"/>
    <n v="7276.47"/>
    <n v="0"/>
    <n v="1784.74"/>
  </r>
  <r>
    <s v="ORD-03749"/>
    <s v="2023-02-07"/>
    <x v="7"/>
    <x v="2"/>
    <s v="CUST-0104"/>
    <s v="Aditya Mehta"/>
    <x v="3"/>
    <s v="Uttar Pradesh"/>
    <s v="Noida"/>
    <x v="3"/>
    <s v="Accessories"/>
    <s v="Wireless Earbuds"/>
    <n v="1"/>
    <n v="1861.8"/>
    <n v="0.25"/>
    <n v="201.02"/>
  </r>
  <r>
    <s v="ORD-03750"/>
    <s v="2024-05-19"/>
    <x v="0"/>
    <x v="0"/>
    <s v="CUST-0561"/>
    <s v="Simran Gupta"/>
    <x v="2"/>
    <s v="Gujarat"/>
    <s v="Surat"/>
    <x v="3"/>
    <s v="Accessories"/>
    <s v="Wireless Earbuds"/>
    <n v="5"/>
    <n v="9646.98"/>
    <n v="0.2"/>
    <n v="1709.61"/>
  </r>
  <r>
    <s v="ORD-03751"/>
    <s v="2025-03-25"/>
    <x v="21"/>
    <x v="1"/>
    <s v="CUST-0003"/>
    <s v="Amit Singh"/>
    <x v="3"/>
    <s v="Haryana"/>
    <s v="Gurgaon"/>
    <x v="0"/>
    <s v="Chair"/>
    <s v="Executive Chair"/>
    <n v="7"/>
    <n v="69593.990000000005"/>
    <n v="0.2"/>
    <n v="5933.03"/>
  </r>
  <r>
    <s v="ORD-03752"/>
    <s v="2023-09-27"/>
    <x v="35"/>
    <x v="2"/>
    <s v="CUST-0135"/>
    <s v="Pooja Mehta"/>
    <x v="1"/>
    <s v="Bihar"/>
    <s v="Gaya"/>
    <x v="0"/>
    <s v="Chair"/>
    <s v="Study Chair"/>
    <n v="3"/>
    <n v="10276.61"/>
    <n v="0"/>
    <n v="1750.43"/>
  </r>
  <r>
    <s v="ORD-03753"/>
    <s v="2023-04-25"/>
    <x v="12"/>
    <x v="2"/>
    <s v="CUST-0341"/>
    <s v="Aditi Verma"/>
    <x v="3"/>
    <s v="Delhi"/>
    <s v="New Delhi"/>
    <x v="0"/>
    <s v="Chair"/>
    <s v="Study Chair"/>
    <n v="3"/>
    <n v="9067.17"/>
    <n v="0.15"/>
    <n v="1243.51"/>
  </r>
  <r>
    <s v="ORD-03754"/>
    <s v="2023-05-06"/>
    <x v="20"/>
    <x v="2"/>
    <s v="CUST-0497"/>
    <s v="Kabir Verma"/>
    <x v="2"/>
    <s v="Maharashtra"/>
    <s v="Nagpur"/>
    <x v="0"/>
    <s v="Table"/>
    <s v="Study Table"/>
    <n v="3"/>
    <n v="18785.939999999999"/>
    <n v="0.15"/>
    <n v="2502.1799999999998"/>
  </r>
  <r>
    <s v="ORD-03755"/>
    <s v="2025-04-21"/>
    <x v="30"/>
    <x v="1"/>
    <s v="CUST-0772"/>
    <s v="Neha Mehta"/>
    <x v="0"/>
    <s v="Telangana"/>
    <s v="Nizamabad"/>
    <x v="2"/>
    <s v="Women"/>
    <s v="Women's Jacket"/>
    <n v="8"/>
    <n v="29627.55"/>
    <n v="0.25"/>
    <n v="6301.96"/>
  </r>
  <r>
    <s v="ORD-03756"/>
    <s v="2025-07-19"/>
    <x v="8"/>
    <x v="1"/>
    <s v="CUST-0056"/>
    <s v="Kabir Mehta"/>
    <x v="2"/>
    <s v="Rajasthan"/>
    <s v="Jaipur"/>
    <x v="1"/>
    <s v="Appliances"/>
    <s v="Air Fryer"/>
    <n v="1"/>
    <n v="6588.67"/>
    <n v="0.15"/>
    <n v="502.4"/>
  </r>
  <r>
    <s v="ORD-03757"/>
    <s v="2025-03-14"/>
    <x v="21"/>
    <x v="1"/>
    <s v="CUST-0742"/>
    <s v="Arjun Das"/>
    <x v="0"/>
    <s v="Tamil Nadu"/>
    <s v="Coimbatore"/>
    <x v="3"/>
    <s v="Mobile"/>
    <s v="Smartphone B"/>
    <n v="4"/>
    <n v="102213.21"/>
    <n v="0"/>
    <n v="16255.61"/>
  </r>
  <r>
    <s v="ORD-03758"/>
    <s v="2023-12-02"/>
    <x v="18"/>
    <x v="2"/>
    <s v="CUST-0482"/>
    <s v="Aarav Yadav"/>
    <x v="2"/>
    <s v="Maharashtra"/>
    <s v="Pune"/>
    <x v="0"/>
    <s v="Table"/>
    <s v="Study Table"/>
    <n v="3"/>
    <n v="20992.92"/>
    <n v="0.05"/>
    <n v="3506.5"/>
  </r>
  <r>
    <s v="ORD-03759"/>
    <s v="2025-07-11"/>
    <x v="8"/>
    <x v="1"/>
    <s v="CUST-0164"/>
    <s v="Ishita Kumar"/>
    <x v="2"/>
    <s v="Gujarat"/>
    <s v="Vadodara"/>
    <x v="0"/>
    <s v="Storage"/>
    <s v="Wardrobe"/>
    <n v="4"/>
    <n v="72228.37"/>
    <n v="0.15"/>
    <n v="7127.4"/>
  </r>
  <r>
    <s v="ORD-03760"/>
    <s v="2023-12-06"/>
    <x v="18"/>
    <x v="2"/>
    <s v="CUST-0168"/>
    <s v="Neha Gupta"/>
    <x v="0"/>
    <s v="Tamil Nadu"/>
    <s v="Madurai"/>
    <x v="0"/>
    <s v="Chair"/>
    <s v="Executive Chair"/>
    <n v="2"/>
    <n v="24000.25"/>
    <n v="0"/>
    <n v="4938.54"/>
  </r>
  <r>
    <s v="ORD-03761"/>
    <s v="2024-03-21"/>
    <x v="19"/>
    <x v="0"/>
    <s v="CUST-0044"/>
    <s v="Sneha Das"/>
    <x v="1"/>
    <s v="West Bengal"/>
    <s v="Siliguri"/>
    <x v="0"/>
    <s v="Table"/>
    <s v="Coffee Table"/>
    <n v="1"/>
    <n v="4536.41"/>
    <n v="0.25"/>
    <n v="181.74"/>
  </r>
  <r>
    <s v="ORD-03762"/>
    <s v="2023-07-16"/>
    <x v="25"/>
    <x v="2"/>
    <s v="CUST-0398"/>
    <s v="Vivaan Mehta"/>
    <x v="1"/>
    <s v="Bihar"/>
    <s v="Patna"/>
    <x v="0"/>
    <s v="Table"/>
    <s v="Office Desk"/>
    <n v="3"/>
    <n v="45406.18"/>
    <n v="0"/>
    <n v="10128.34"/>
  </r>
  <r>
    <s v="ORD-03763"/>
    <s v="2025-06-25"/>
    <x v="3"/>
    <x v="1"/>
    <s v="CUST-0629"/>
    <s v="Kabir Yadav"/>
    <x v="3"/>
    <s v="Haryana"/>
    <s v="Panipat"/>
    <x v="0"/>
    <s v="Storage"/>
    <s v="Cabinet"/>
    <n v="6"/>
    <n v="64544.98"/>
    <n v="0"/>
    <n v="13410.22"/>
  </r>
  <r>
    <s v="ORD-03764"/>
    <s v="2024-01-23"/>
    <x v="17"/>
    <x v="0"/>
    <s v="CUST-0240"/>
    <s v="Pooja Das"/>
    <x v="0"/>
    <s v="Kerala"/>
    <s v="Thiruvananthapuram"/>
    <x v="3"/>
    <s v="Laptop"/>
    <s v="Laptop Pro"/>
    <n v="6"/>
    <n v="342074.83"/>
    <n v="0.15"/>
    <n v="36718.639999999999"/>
  </r>
  <r>
    <s v="ORD-03765"/>
    <s v="2024-02-29"/>
    <x v="23"/>
    <x v="0"/>
    <s v="CUST-0275"/>
    <s v="Pooja Mehta"/>
    <x v="2"/>
    <s v="Rajasthan"/>
    <s v="Jodhpur"/>
    <x v="3"/>
    <s v="Accessories"/>
    <s v="Smart Watch"/>
    <n v="1"/>
    <n v="4627.6000000000004"/>
    <n v="0.05"/>
    <n v="841.17"/>
  </r>
  <r>
    <s v="ORD-03766"/>
    <s v="2024-11-27"/>
    <x v="1"/>
    <x v="0"/>
    <s v="CUST-0759"/>
    <s v="Kabir Gupta"/>
    <x v="2"/>
    <s v="Rajasthan"/>
    <s v="Jodhpur"/>
    <x v="2"/>
    <s v="Men"/>
    <s v="Men's Jacket"/>
    <n v="3"/>
    <n v="13220.81"/>
    <n v="0.05"/>
    <n v="3222.86"/>
  </r>
  <r>
    <s v="ORD-03767"/>
    <s v="2024-01-27"/>
    <x v="17"/>
    <x v="0"/>
    <s v="CUST-0306"/>
    <s v="Rohan Jain"/>
    <x v="3"/>
    <s v="Delhi"/>
    <s v="Dwarka"/>
    <x v="3"/>
    <s v="Accessories"/>
    <s v="Bluetooth Speaker"/>
    <n v="2"/>
    <n v="5911.76"/>
    <n v="0.15"/>
    <n v="672.55"/>
  </r>
  <r>
    <s v="ORD-03768"/>
    <s v="2025-03-17"/>
    <x v="21"/>
    <x v="1"/>
    <s v="CUST-0390"/>
    <s v="Simran Mehta"/>
    <x v="2"/>
    <s v="Rajasthan"/>
    <s v="Udaipur"/>
    <x v="2"/>
    <s v="Men"/>
    <s v="Men's Jacket"/>
    <n v="2"/>
    <n v="8590.7900000000009"/>
    <n v="0.05"/>
    <n v="2368.08"/>
  </r>
  <r>
    <s v="ORD-03769"/>
    <s v="2025-01-13"/>
    <x v="29"/>
    <x v="1"/>
    <s v="CUST-0177"/>
    <s v="Priya Gupta"/>
    <x v="3"/>
    <s v="Uttar Pradesh"/>
    <s v="Kanpur"/>
    <x v="0"/>
    <s v="Storage"/>
    <s v="Bookshelf"/>
    <n v="8"/>
    <n v="56369.06"/>
    <n v="0.25"/>
    <n v="1216.8800000000001"/>
  </r>
  <r>
    <s v="ORD-03770"/>
    <s v="2024-11-12"/>
    <x v="1"/>
    <x v="0"/>
    <s v="CUST-0364"/>
    <s v="Rahul Patel"/>
    <x v="0"/>
    <s v="Telangana"/>
    <s v="Nizamabad"/>
    <x v="2"/>
    <s v="Footwear"/>
    <s v="Running Shoes"/>
    <n v="2"/>
    <n v="5694.05"/>
    <n v="0.2"/>
    <n v="787.23"/>
  </r>
  <r>
    <s v="ORD-03771"/>
    <s v="2025-04-20"/>
    <x v="30"/>
    <x v="1"/>
    <s v="CUST-0663"/>
    <s v="Arjun Verma"/>
    <x v="0"/>
    <s v="Telangana"/>
    <s v="Hyderabad"/>
    <x v="0"/>
    <s v="Table"/>
    <s v="Coffee Table"/>
    <n v="7"/>
    <n v="37500.93"/>
    <n v="0.1"/>
    <n v="4046.7"/>
  </r>
  <r>
    <s v="ORD-03772"/>
    <s v="2024-06-27"/>
    <x v="10"/>
    <x v="0"/>
    <s v="CUST-0296"/>
    <s v="Kavya Jain"/>
    <x v="3"/>
    <s v="Punjab"/>
    <s v="Jalandhar"/>
    <x v="1"/>
    <s v="Cookware"/>
    <s v="Non-Stick Pan"/>
    <n v="1"/>
    <n v="2134.08"/>
    <n v="0"/>
    <n v="438.56"/>
  </r>
  <r>
    <s v="ORD-03773"/>
    <s v="2024-10-27"/>
    <x v="28"/>
    <x v="0"/>
    <s v="CUST-0226"/>
    <s v="Arjun Das"/>
    <x v="0"/>
    <s v="Tamil Nadu"/>
    <s v="Chennai"/>
    <x v="1"/>
    <s v="Cookware"/>
    <s v="Non-Stick Pan"/>
    <n v="4"/>
    <n v="9220.92"/>
    <n v="0"/>
    <n v="1945.4"/>
  </r>
  <r>
    <s v="ORD-03774"/>
    <s v="2024-09-03"/>
    <x v="13"/>
    <x v="0"/>
    <s v="CUST-0693"/>
    <s v="Aditi Yadav"/>
    <x v="3"/>
    <s v="Haryana"/>
    <s v="Faridabad"/>
    <x v="3"/>
    <s v="Laptop"/>
    <s v="Laptop Pro"/>
    <n v="5"/>
    <n v="334583.63"/>
    <n v="0"/>
    <n v="54984.97"/>
  </r>
  <r>
    <s v="ORD-03775"/>
    <s v="2025-04-22"/>
    <x v="30"/>
    <x v="1"/>
    <s v="CUST-0756"/>
    <s v="Rahul Patel"/>
    <x v="0"/>
    <s v="Karnataka"/>
    <s v="Mangaluru"/>
    <x v="2"/>
    <s v="Men"/>
    <s v="Men's Jacket"/>
    <n v="2"/>
    <n v="7551.03"/>
    <n v="0.2"/>
    <n v="1593.22"/>
  </r>
  <r>
    <s v="ORD-03776"/>
    <s v="2025-04-02"/>
    <x v="30"/>
    <x v="1"/>
    <s v="CUST-0289"/>
    <s v="Aditya Das"/>
    <x v="1"/>
    <s v="Odisha"/>
    <s v="Cuttack"/>
    <x v="1"/>
    <s v="Decor"/>
    <s v="Table Lamp"/>
    <n v="1"/>
    <n v="2236.12"/>
    <n v="0.1"/>
    <n v="480.18"/>
  </r>
  <r>
    <s v="ORD-03777"/>
    <s v="2023-12-01"/>
    <x v="18"/>
    <x v="2"/>
    <s v="CUST-0751"/>
    <s v="Ananya Patel"/>
    <x v="2"/>
    <s v="Gujarat"/>
    <s v="Ahmedabad"/>
    <x v="1"/>
    <s v="Decor"/>
    <s v="Photo Frame"/>
    <n v="1"/>
    <n v="721.74"/>
    <n v="0.1"/>
    <n v="223.25"/>
  </r>
  <r>
    <s v="ORD-03778"/>
    <s v="2023-03-17"/>
    <x v="11"/>
    <x v="2"/>
    <s v="CUST-0116"/>
    <s v="Vivaan Das"/>
    <x v="3"/>
    <s v="Haryana"/>
    <s v="Faridabad"/>
    <x v="2"/>
    <s v="Footwear"/>
    <s v="Running Shoes"/>
    <n v="6"/>
    <n v="19100.34"/>
    <n v="0.1"/>
    <n v="3768.27"/>
  </r>
  <r>
    <s v="ORD-03779"/>
    <s v="2025-11-08"/>
    <x v="5"/>
    <x v="1"/>
    <s v="CUST-0741"/>
    <s v="Pooja Gupta"/>
    <x v="2"/>
    <s v="Rajasthan"/>
    <s v="Jodhpur"/>
    <x v="3"/>
    <s v="Mobile"/>
    <s v="Smartphone B"/>
    <n v="5"/>
    <n v="101676.75"/>
    <n v="0.15"/>
    <n v="13258.95"/>
  </r>
  <r>
    <s v="ORD-03780"/>
    <s v="2023-05-07"/>
    <x v="20"/>
    <x v="2"/>
    <s v="CUST-0213"/>
    <s v="Rahul Das"/>
    <x v="2"/>
    <s v="Gujarat"/>
    <s v="Vadodara"/>
    <x v="0"/>
    <s v="Storage"/>
    <s v="Bookshelf"/>
    <n v="5"/>
    <n v="36999.18"/>
    <n v="0.15"/>
    <n v="5275.32"/>
  </r>
  <r>
    <s v="ORD-03781"/>
    <s v="2023-02-03"/>
    <x v="7"/>
    <x v="2"/>
    <s v="CUST-0212"/>
    <s v="Amit Sharma"/>
    <x v="2"/>
    <s v="Rajasthan"/>
    <s v="Jaipur"/>
    <x v="2"/>
    <s v="Men"/>
    <s v="Men's T-Shirt"/>
    <n v="2"/>
    <n v="2390.02"/>
    <n v="0"/>
    <n v="798.78"/>
  </r>
  <r>
    <s v="ORD-03782"/>
    <s v="2023-06-03"/>
    <x v="33"/>
    <x v="2"/>
    <s v="CUST-0397"/>
    <s v="Priya Sharma"/>
    <x v="3"/>
    <s v="Punjab"/>
    <s v="Amritsar"/>
    <x v="3"/>
    <s v="Mobile"/>
    <s v="Smartphone A"/>
    <n v="6"/>
    <n v="86591.75"/>
    <n v="0.2"/>
    <n v="4466.25"/>
  </r>
  <r>
    <s v="ORD-03783"/>
    <s v="2025-04-30"/>
    <x v="30"/>
    <x v="1"/>
    <s v="CUST-0341"/>
    <s v="Aditi Verma"/>
    <x v="3"/>
    <s v="Uttar Pradesh"/>
    <s v="Lucknow"/>
    <x v="2"/>
    <s v="Footwear"/>
    <s v="Running Shoes"/>
    <n v="5"/>
    <n v="17088.54"/>
    <n v="0"/>
    <n v="4645.72"/>
  </r>
  <r>
    <s v="ORD-03784"/>
    <s v="2025-04-05"/>
    <x v="30"/>
    <x v="1"/>
    <s v="CUST-0236"/>
    <s v="Ananya Das"/>
    <x v="3"/>
    <s v="Punjab"/>
    <s v="Ludhiana"/>
    <x v="2"/>
    <s v="Footwear"/>
    <s v="Running Shoes"/>
    <n v="8"/>
    <n v="24070.41"/>
    <n v="0.1"/>
    <n v="5099.97"/>
  </r>
  <r>
    <s v="ORD-03785"/>
    <s v="2025-03-06"/>
    <x v="21"/>
    <x v="1"/>
    <s v="CUST-0213"/>
    <s v="Rahul Das"/>
    <x v="3"/>
    <s v="Delhi"/>
    <s v="Dwarka"/>
    <x v="3"/>
    <s v="Mobile"/>
    <s v="Smartphone A"/>
    <n v="7"/>
    <n v="130599.25"/>
    <n v="0"/>
    <n v="16807.34"/>
  </r>
  <r>
    <s v="ORD-03786"/>
    <s v="2025-01-27"/>
    <x v="29"/>
    <x v="1"/>
    <s v="CUST-0511"/>
    <s v="Amit Das"/>
    <x v="0"/>
    <s v="Telangana"/>
    <s v="Hyderabad"/>
    <x v="3"/>
    <s v="Laptop"/>
    <s v="Laptop Pro"/>
    <n v="7"/>
    <n v="411087.8"/>
    <n v="0.05"/>
    <n v="69399.960000000006"/>
  </r>
  <r>
    <s v="ORD-03787"/>
    <s v="2024-01-18"/>
    <x v="17"/>
    <x v="0"/>
    <s v="CUST-0450"/>
    <s v="Sneha Yadav"/>
    <x v="1"/>
    <s v="Bihar"/>
    <s v="Patna"/>
    <x v="3"/>
    <s v="Accessories"/>
    <s v="Wireless Earbuds"/>
    <n v="8"/>
    <n v="19998.53"/>
    <n v="0"/>
    <n v="4087.85"/>
  </r>
  <r>
    <s v="ORD-03788"/>
    <s v="2023-10-25"/>
    <x v="24"/>
    <x v="2"/>
    <s v="CUST-0036"/>
    <s v="Priya Verma"/>
    <x v="1"/>
    <s v="West Bengal"/>
    <s v="Durgapur"/>
    <x v="2"/>
    <s v="Women"/>
    <s v="Women's Jacket"/>
    <n v="3"/>
    <n v="14857.63"/>
    <n v="0.05"/>
    <n v="3616.58"/>
  </r>
  <r>
    <s v="ORD-03789"/>
    <s v="2025-05-27"/>
    <x v="9"/>
    <x v="1"/>
    <s v="CUST-0628"/>
    <s v="Amit Patel"/>
    <x v="0"/>
    <s v="Telangana"/>
    <s v="Hyderabad"/>
    <x v="0"/>
    <s v="Table"/>
    <s v="Study Table"/>
    <n v="2"/>
    <n v="11417.92"/>
    <n v="0.2"/>
    <n v="783.63"/>
  </r>
  <r>
    <s v="ORD-03790"/>
    <s v="2024-05-01"/>
    <x v="0"/>
    <x v="0"/>
    <s v="CUST-0725"/>
    <s v="Aarav Kumar"/>
    <x v="3"/>
    <s v="Delhi"/>
    <s v="Rohini"/>
    <x v="2"/>
    <s v="Men"/>
    <s v="Men's T-Shirt"/>
    <n v="2"/>
    <n v="2480.31"/>
    <n v="0"/>
    <n v="859.72"/>
  </r>
  <r>
    <s v="ORD-03791"/>
    <s v="2023-08-15"/>
    <x v="27"/>
    <x v="2"/>
    <s v="CUST-0154"/>
    <s v="Simran Mehta"/>
    <x v="0"/>
    <s v="Tamil Nadu"/>
    <s v="Madurai"/>
    <x v="1"/>
    <s v="Cookware"/>
    <s v="Pressure Cooker"/>
    <n v="2"/>
    <n v="6789.64"/>
    <n v="0.05"/>
    <n v="1035"/>
  </r>
  <r>
    <s v="ORD-03792"/>
    <s v="2024-12-29"/>
    <x v="6"/>
    <x v="0"/>
    <s v="CUST-0727"/>
    <s v="Kabir Gupta"/>
    <x v="1"/>
    <s v="Jharkhand"/>
    <s v="Ranchi"/>
    <x v="2"/>
    <s v="Men"/>
    <s v="Men's T-Shirt"/>
    <n v="7"/>
    <n v="7379.01"/>
    <n v="0.1"/>
    <n v="2226.1999999999998"/>
  </r>
  <r>
    <s v="ORD-03793"/>
    <s v="2025-06-06"/>
    <x v="3"/>
    <x v="1"/>
    <s v="CUST-0139"/>
    <s v="Simran Mehta"/>
    <x v="2"/>
    <s v="Goa"/>
    <s v="Margao"/>
    <x v="3"/>
    <s v="Mobile"/>
    <s v="Smartphone A"/>
    <n v="6"/>
    <n v="112883.7"/>
    <n v="0"/>
    <n v="16247.94"/>
  </r>
  <r>
    <s v="ORD-03794"/>
    <s v="2025-08-17"/>
    <x v="22"/>
    <x v="1"/>
    <s v="CUST-0467"/>
    <s v="Ishita Sharma"/>
    <x v="0"/>
    <s v="Telangana"/>
    <s v="Hyderabad"/>
    <x v="3"/>
    <s v="Accessories"/>
    <s v="Bluetooth Speaker"/>
    <n v="8"/>
    <n v="25194.17"/>
    <n v="0.1"/>
    <n v="4015.24"/>
  </r>
  <r>
    <s v="ORD-03795"/>
    <s v="2025-07-28"/>
    <x v="8"/>
    <x v="1"/>
    <s v="CUST-0649"/>
    <s v="Aarav Sharma"/>
    <x v="3"/>
    <s v="Delhi"/>
    <s v="Dwarka"/>
    <x v="3"/>
    <s v="Accessories"/>
    <s v="Smart Watch"/>
    <n v="3"/>
    <n v="14906.41"/>
    <n v="0.05"/>
    <n v="2641.78"/>
  </r>
  <r>
    <s v="ORD-03796"/>
    <s v="2025-01-04"/>
    <x v="29"/>
    <x v="1"/>
    <s v="CUST-0395"/>
    <s v="Ananya Sharma"/>
    <x v="3"/>
    <s v="Haryana"/>
    <s v="Gurgaon"/>
    <x v="3"/>
    <s v="Laptop"/>
    <s v="Laptop Air"/>
    <n v="3"/>
    <n v="156966.06"/>
    <n v="0"/>
    <n v="24917.360000000001"/>
  </r>
  <r>
    <s v="ORD-03797"/>
    <s v="2023-06-21"/>
    <x v="33"/>
    <x v="2"/>
    <s v="CUST-0411"/>
    <s v="Simran Gupta"/>
    <x v="2"/>
    <s v="Gujarat"/>
    <s v="Ahmedabad"/>
    <x v="3"/>
    <s v="Laptop"/>
    <s v="Laptop Pro"/>
    <n v="6"/>
    <n v="300054.61"/>
    <n v="0.2"/>
    <n v="36665.57"/>
  </r>
  <r>
    <s v="ORD-03798"/>
    <s v="2023-04-29"/>
    <x v="12"/>
    <x v="2"/>
    <s v="CUST-0185"/>
    <s v="Sneha Singh"/>
    <x v="2"/>
    <s v="Goa"/>
    <s v="Panaji"/>
    <x v="3"/>
    <s v="Mobile"/>
    <s v="Budget Phone"/>
    <n v="5"/>
    <n v="61040.45"/>
    <n v="0"/>
    <n v="7679.79"/>
  </r>
  <r>
    <s v="ORD-03799"/>
    <s v="2025-09-04"/>
    <x v="2"/>
    <x v="1"/>
    <s v="CUST-0610"/>
    <s v="Nikita Yadav"/>
    <x v="2"/>
    <s v="Goa"/>
    <s v="Panaji"/>
    <x v="1"/>
    <s v="Appliances"/>
    <s v="Electric Kettle"/>
    <n v="7"/>
    <n v="13088.86"/>
    <n v="0"/>
    <n v="2783.33"/>
  </r>
  <r>
    <s v="ORD-03800"/>
    <s v="2024-12-10"/>
    <x v="6"/>
    <x v="0"/>
    <s v="CUST-0662"/>
    <s v="Aditi Das"/>
    <x v="3"/>
    <s v="Uttar Pradesh"/>
    <s v="Lucknow"/>
    <x v="1"/>
    <s v="Decor"/>
    <s v="Table Lamp"/>
    <n v="7"/>
    <n v="18011.080000000002"/>
    <n v="0"/>
    <n v="4395.95"/>
  </r>
  <r>
    <s v="ORD-03801"/>
    <s v="2023-02-24"/>
    <x v="7"/>
    <x v="2"/>
    <s v="CUST-0727"/>
    <s v="Kabir Gupta"/>
    <x v="3"/>
    <s v="Punjab"/>
    <s v="Ludhiana"/>
    <x v="3"/>
    <s v="Accessories"/>
    <s v="Wireless Earbuds"/>
    <n v="1"/>
    <n v="2278.29"/>
    <n v="0.1"/>
    <n v="388.62"/>
  </r>
  <r>
    <s v="ORD-03802"/>
    <s v="2025-10-31"/>
    <x v="31"/>
    <x v="1"/>
    <s v="CUST-0130"/>
    <s v="Rahul Das"/>
    <x v="3"/>
    <s v="Punjab"/>
    <s v="Amritsar"/>
    <x v="1"/>
    <s v="Cookware"/>
    <s v="Non-Stick Pan"/>
    <n v="2"/>
    <n v="3767.64"/>
    <n v="0.15"/>
    <n v="568.66"/>
  </r>
  <r>
    <s v="ORD-03803"/>
    <s v="2024-06-19"/>
    <x v="10"/>
    <x v="0"/>
    <s v="CUST-0625"/>
    <s v="Rahul Verma"/>
    <x v="0"/>
    <s v="Kerala"/>
    <s v="Kochi"/>
    <x v="1"/>
    <s v="Appliances"/>
    <s v="Air Fryer"/>
    <n v="1"/>
    <n v="6195.24"/>
    <n v="0.2"/>
    <n v="399.58"/>
  </r>
  <r>
    <s v="ORD-03804"/>
    <s v="2023-03-28"/>
    <x v="11"/>
    <x v="2"/>
    <s v="CUST-0216"/>
    <s v="Neha Mehta"/>
    <x v="2"/>
    <s v="Goa"/>
    <s v="Panaji"/>
    <x v="3"/>
    <s v="Accessories"/>
    <s v="Smart Watch"/>
    <n v="2"/>
    <n v="8318.6"/>
    <n v="0.2"/>
    <n v="1030.27"/>
  </r>
  <r>
    <s v="ORD-03805"/>
    <s v="2025-04-25"/>
    <x v="30"/>
    <x v="1"/>
    <s v="CUST-0096"/>
    <s v="Amit Verma"/>
    <x v="2"/>
    <s v="Rajasthan"/>
    <s v="Jodhpur"/>
    <x v="3"/>
    <s v="Mobile"/>
    <s v="Smartphone A"/>
    <n v="2"/>
    <n v="32213.53"/>
    <n v="0.1"/>
    <n v="3249.91"/>
  </r>
  <r>
    <s v="ORD-03806"/>
    <s v="2023-09-01"/>
    <x v="35"/>
    <x v="2"/>
    <s v="CUST-0204"/>
    <s v="Rohan Patel"/>
    <x v="2"/>
    <s v="Goa"/>
    <s v="Margao"/>
    <x v="2"/>
    <s v="Women"/>
    <s v="Women's Dress"/>
    <n v="1"/>
    <n v="2577.08"/>
    <n v="0.05"/>
    <n v="841.74"/>
  </r>
  <r>
    <s v="ORD-03807"/>
    <s v="2023-08-04"/>
    <x v="27"/>
    <x v="2"/>
    <s v="CUST-0037"/>
    <s v="Aditi Singh"/>
    <x v="1"/>
    <s v="Odisha"/>
    <s v="Cuttack"/>
    <x v="0"/>
    <s v="Chair"/>
    <s v="Executive Chair"/>
    <n v="6"/>
    <n v="73556.55"/>
    <n v="0"/>
    <n v="16373.23"/>
  </r>
  <r>
    <s v="ORD-03808"/>
    <s v="2024-02-10"/>
    <x v="23"/>
    <x v="0"/>
    <s v="CUST-0377"/>
    <s v="Ananya Yadav"/>
    <x v="3"/>
    <s v="Haryana"/>
    <s v="Faridabad"/>
    <x v="1"/>
    <s v="Cookware"/>
    <s v="Pressure Cooker"/>
    <n v="7"/>
    <n v="22822.47"/>
    <n v="0.1"/>
    <n v="2943.5"/>
  </r>
  <r>
    <s v="ORD-03809"/>
    <s v="2024-02-21"/>
    <x v="23"/>
    <x v="0"/>
    <s v="CUST-0531"/>
    <s v="Ananya Kumar"/>
    <x v="1"/>
    <s v="West Bengal"/>
    <s v="Siliguri"/>
    <x v="0"/>
    <s v="Table"/>
    <s v="Coffee Table"/>
    <n v="8"/>
    <n v="44240.84"/>
    <n v="0.05"/>
    <n v="6137.1"/>
  </r>
  <r>
    <s v="ORD-03810"/>
    <s v="2023-08-03"/>
    <x v="27"/>
    <x v="2"/>
    <s v="CUST-0256"/>
    <s v="Rahul Singh"/>
    <x v="0"/>
    <s v="Karnataka"/>
    <s v="Mysuru"/>
    <x v="3"/>
    <s v="Accessories"/>
    <s v="Wireless Earbuds"/>
    <n v="4"/>
    <n v="9035.7999999999993"/>
    <n v="0.1"/>
    <n v="1340.86"/>
  </r>
  <r>
    <s v="ORD-03811"/>
    <s v="2023-10-21"/>
    <x v="24"/>
    <x v="2"/>
    <s v="CUST-0501"/>
    <s v="Ananya Gupta"/>
    <x v="3"/>
    <s v="Haryana"/>
    <s v="Gurgaon"/>
    <x v="2"/>
    <s v="Men"/>
    <s v="Men's Jeans"/>
    <n v="1"/>
    <n v="1904.66"/>
    <n v="0.15"/>
    <n v="531.41"/>
  </r>
  <r>
    <s v="ORD-03812"/>
    <s v="2025-12-01"/>
    <x v="26"/>
    <x v="1"/>
    <s v="CUST-0614"/>
    <s v="Riya Kumar"/>
    <x v="1"/>
    <s v="West Bengal"/>
    <s v="Siliguri"/>
    <x v="1"/>
    <s v="Appliances"/>
    <s v="Electric Kettle"/>
    <n v="1"/>
    <n v="1681.57"/>
    <n v="0.1"/>
    <n v="263.77999999999997"/>
  </r>
  <r>
    <s v="ORD-03813"/>
    <s v="2023-04-09"/>
    <x v="12"/>
    <x v="2"/>
    <s v="CUST-0707"/>
    <s v="Neha Gupta"/>
    <x v="1"/>
    <s v="Jharkhand"/>
    <s v="Dhanbad"/>
    <x v="2"/>
    <s v="Footwear"/>
    <s v="Sandals"/>
    <n v="7"/>
    <n v="8579.1"/>
    <n v="0.2"/>
    <n v="743.1"/>
  </r>
  <r>
    <s v="ORD-03814"/>
    <s v="2023-12-12"/>
    <x v="18"/>
    <x v="2"/>
    <s v="CUST-0174"/>
    <s v="Kabir Gupta"/>
    <x v="2"/>
    <s v="Goa"/>
    <s v="Panaji"/>
    <x v="1"/>
    <s v="Appliances"/>
    <s v="Mixer Grinder"/>
    <n v="6"/>
    <n v="26369.54"/>
    <n v="0.05"/>
    <n v="4356.5600000000004"/>
  </r>
  <r>
    <s v="ORD-03815"/>
    <s v="2025-02-20"/>
    <x v="14"/>
    <x v="1"/>
    <s v="CUST-0325"/>
    <s v="Rahul Sharma"/>
    <x v="3"/>
    <s v="Haryana"/>
    <s v="Panipat"/>
    <x v="2"/>
    <s v="Women"/>
    <s v="Women's Top"/>
    <n v="6"/>
    <n v="7376.22"/>
    <n v="0.15"/>
    <n v="1907.5"/>
  </r>
  <r>
    <s v="ORD-03816"/>
    <s v="2025-02-23"/>
    <x v="14"/>
    <x v="1"/>
    <s v="CUST-0546"/>
    <s v="Nikita Yadav"/>
    <x v="2"/>
    <s v="Rajasthan"/>
    <s v="Jodhpur"/>
    <x v="0"/>
    <s v="Chair"/>
    <s v="Executive Chair"/>
    <n v="8"/>
    <n v="89852.77"/>
    <n v="0.05"/>
    <n v="18650.64"/>
  </r>
  <r>
    <s v="ORD-03817"/>
    <s v="2023-03-29"/>
    <x v="11"/>
    <x v="2"/>
    <s v="CUST-0750"/>
    <s v="Aditya Das"/>
    <x v="0"/>
    <s v="Tamil Nadu"/>
    <s v="Madurai"/>
    <x v="2"/>
    <s v="Footwear"/>
    <s v="Casual Shoes"/>
    <n v="7"/>
    <n v="20158.400000000001"/>
    <n v="0"/>
    <n v="4600.97"/>
  </r>
  <r>
    <s v="ORD-03818"/>
    <s v="2024-04-04"/>
    <x v="16"/>
    <x v="0"/>
    <s v="CUST-0314"/>
    <s v="Priya Das"/>
    <x v="2"/>
    <s v="Gujarat"/>
    <s v="Surat"/>
    <x v="3"/>
    <s v="Accessories"/>
    <s v="Wireless Earbuds"/>
    <n v="6"/>
    <n v="13283.26"/>
    <n v="0.1"/>
    <n v="2162.91"/>
  </r>
  <r>
    <s v="ORD-03819"/>
    <s v="2025-06-25"/>
    <x v="3"/>
    <x v="1"/>
    <s v="CUST-0608"/>
    <s v="Simran Singh"/>
    <x v="2"/>
    <s v="Gujarat"/>
    <s v="Ahmedabad"/>
    <x v="0"/>
    <s v="Storage"/>
    <s v="Wardrobe"/>
    <n v="3"/>
    <n v="53182.41"/>
    <n v="0.2"/>
    <n v="5546.06"/>
  </r>
  <r>
    <s v="ORD-03820"/>
    <s v="2023-12-06"/>
    <x v="18"/>
    <x v="2"/>
    <s v="CUST-0115"/>
    <s v="Vivaan Verma"/>
    <x v="2"/>
    <s v="Rajasthan"/>
    <s v="Jaipur"/>
    <x v="0"/>
    <s v="Table"/>
    <s v="Office Desk"/>
    <n v="2"/>
    <n v="27272.77"/>
    <n v="0.05"/>
    <n v="5300.14"/>
  </r>
  <r>
    <s v="ORD-03821"/>
    <s v="2025-05-23"/>
    <x v="9"/>
    <x v="1"/>
    <s v="CUST-0325"/>
    <s v="Rahul Sharma"/>
    <x v="2"/>
    <s v="Goa"/>
    <s v="Mapusa"/>
    <x v="3"/>
    <s v="Accessories"/>
    <s v="Smart Watch"/>
    <n v="7"/>
    <n v="33560.19"/>
    <n v="0"/>
    <n v="6876.55"/>
  </r>
  <r>
    <s v="ORD-03822"/>
    <s v="2025-11-01"/>
    <x v="5"/>
    <x v="1"/>
    <s v="CUST-0224"/>
    <s v="Sneha Das"/>
    <x v="2"/>
    <s v="Gujarat"/>
    <s v="Vadodara"/>
    <x v="2"/>
    <s v="Men"/>
    <s v="Men's Jacket"/>
    <n v="6"/>
    <n v="20091.13"/>
    <n v="0.25"/>
    <n v="3426.62"/>
  </r>
  <r>
    <s v="ORD-03823"/>
    <s v="2024-11-06"/>
    <x v="1"/>
    <x v="0"/>
    <s v="CUST-0199"/>
    <s v="Neha Mehta"/>
    <x v="1"/>
    <s v="West Bengal"/>
    <s v="Durgapur"/>
    <x v="2"/>
    <s v="Footwear"/>
    <s v="Casual Shoes"/>
    <n v="6"/>
    <n v="17118.22"/>
    <n v="0"/>
    <n v="4149.8999999999996"/>
  </r>
  <r>
    <s v="ORD-03824"/>
    <s v="2025-12-15"/>
    <x v="26"/>
    <x v="1"/>
    <s v="CUST-0141"/>
    <s v="Vivaan Sharma"/>
    <x v="0"/>
    <s v="Telangana"/>
    <s v="Warangal"/>
    <x v="1"/>
    <s v="Decor"/>
    <s v="Wall Clock"/>
    <n v="2"/>
    <n v="2791.35"/>
    <n v="0.05"/>
    <n v="849.6"/>
  </r>
  <r>
    <s v="ORD-03825"/>
    <s v="2025-04-08"/>
    <x v="30"/>
    <x v="1"/>
    <s v="CUST-0107"/>
    <s v="Ishita Singh"/>
    <x v="1"/>
    <s v="Jharkhand"/>
    <s v="Jamshedpur"/>
    <x v="0"/>
    <s v="Chair"/>
    <s v="Study Chair"/>
    <n v="4"/>
    <n v="13971.12"/>
    <n v="0"/>
    <n v="2565.56"/>
  </r>
  <r>
    <s v="ORD-03826"/>
    <s v="2023-03-28"/>
    <x v="11"/>
    <x v="2"/>
    <s v="CUST-0245"/>
    <s v="Ananya Kumar"/>
    <x v="1"/>
    <s v="Odisha"/>
    <s v="Rourkela"/>
    <x v="1"/>
    <s v="Appliances"/>
    <s v="Mixer Grinder"/>
    <n v="6"/>
    <n v="27042.16"/>
    <n v="0"/>
    <n v="5161.3100000000004"/>
  </r>
  <r>
    <s v="ORD-03827"/>
    <s v="2024-07-21"/>
    <x v="4"/>
    <x v="0"/>
    <s v="CUST-0798"/>
    <s v="Aditya Patel"/>
    <x v="1"/>
    <s v="West Bengal"/>
    <s v="Kolkata"/>
    <x v="0"/>
    <s v="Storage"/>
    <s v="Cabinet"/>
    <n v="5"/>
    <n v="51065.88"/>
    <n v="0.05"/>
    <n v="8933.4500000000007"/>
  </r>
  <r>
    <s v="ORD-03828"/>
    <s v="2025-10-13"/>
    <x v="31"/>
    <x v="1"/>
    <s v="CUST-0539"/>
    <s v="Pooja Singh"/>
    <x v="3"/>
    <s v="Punjab"/>
    <s v="Jalandhar"/>
    <x v="1"/>
    <s v="Decor"/>
    <s v="Table Lamp"/>
    <n v="3"/>
    <n v="6785.59"/>
    <n v="0.05"/>
    <n v="1575.6"/>
  </r>
  <r>
    <s v="ORD-03829"/>
    <s v="2023-09-30"/>
    <x v="35"/>
    <x v="2"/>
    <s v="CUST-0343"/>
    <s v="Neha Mehta"/>
    <x v="3"/>
    <s v="Haryana"/>
    <s v="Panipat"/>
    <x v="2"/>
    <s v="Footwear"/>
    <s v="Running Shoes"/>
    <n v="1"/>
    <n v="3152.63"/>
    <n v="0.1"/>
    <n v="700.89"/>
  </r>
  <r>
    <s v="ORD-03830"/>
    <s v="2023-01-02"/>
    <x v="34"/>
    <x v="2"/>
    <s v="CUST-0214"/>
    <s v="Sneha Gupta"/>
    <x v="3"/>
    <s v="Punjab"/>
    <s v="Ludhiana"/>
    <x v="2"/>
    <s v="Women"/>
    <s v="Women's Jacket"/>
    <n v="7"/>
    <n v="26767.02"/>
    <n v="0.2"/>
    <n v="5806.35"/>
  </r>
  <r>
    <s v="ORD-03831"/>
    <s v="2024-03-20"/>
    <x v="19"/>
    <x v="0"/>
    <s v="CUST-0445"/>
    <s v="Kavya Gupta"/>
    <x v="2"/>
    <s v="Maharashtra"/>
    <s v="Pune"/>
    <x v="0"/>
    <s v="Table"/>
    <s v="Office Desk"/>
    <n v="5"/>
    <n v="78713.19"/>
    <n v="0"/>
    <n v="15184.75"/>
  </r>
  <r>
    <s v="ORD-03832"/>
    <s v="2024-04-03"/>
    <x v="16"/>
    <x v="0"/>
    <s v="CUST-0717"/>
    <s v="Rahul Mehta"/>
    <x v="0"/>
    <s v="Telangana"/>
    <s v="Warangal"/>
    <x v="1"/>
    <s v="Decor"/>
    <s v="Wall Clock"/>
    <n v="5"/>
    <n v="6617.87"/>
    <n v="0.15"/>
    <n v="1475.82"/>
  </r>
  <r>
    <s v="ORD-03833"/>
    <s v="2024-06-25"/>
    <x v="10"/>
    <x v="0"/>
    <s v="CUST-0208"/>
    <s v="Vivaan Jain"/>
    <x v="0"/>
    <s v="Kerala"/>
    <s v="Thiruvananthapuram"/>
    <x v="2"/>
    <s v="Men"/>
    <s v="Men's Jeans"/>
    <n v="3"/>
    <n v="5253.39"/>
    <n v="0.2"/>
    <n v="1265.26"/>
  </r>
  <r>
    <s v="ORD-03834"/>
    <s v="2023-05-04"/>
    <x v="20"/>
    <x v="2"/>
    <s v="CUST-0027"/>
    <s v="Neha Yadav"/>
    <x v="2"/>
    <s v="Maharashtra"/>
    <s v="Pune"/>
    <x v="1"/>
    <s v="Appliances"/>
    <s v="Mixer Grinder"/>
    <n v="8"/>
    <n v="28094.16"/>
    <n v="0.2"/>
    <n v="3374.51"/>
  </r>
  <r>
    <s v="ORD-03835"/>
    <s v="2023-05-04"/>
    <x v="20"/>
    <x v="2"/>
    <s v="CUST-0437"/>
    <s v="Ishita Kumar"/>
    <x v="3"/>
    <s v="Haryana"/>
    <s v="Faridabad"/>
    <x v="1"/>
    <s v="Decor"/>
    <s v="Photo Frame"/>
    <n v="4"/>
    <n v="2442.4499999999998"/>
    <n v="0.25"/>
    <n v="490.46"/>
  </r>
  <r>
    <s v="ORD-03836"/>
    <s v="2023-09-16"/>
    <x v="35"/>
    <x v="2"/>
    <s v="CUST-0483"/>
    <s v="Amit Singh"/>
    <x v="2"/>
    <s v="Gujarat"/>
    <s v="Vadodara"/>
    <x v="1"/>
    <s v="Cookware"/>
    <s v="Non-Stick Pan"/>
    <n v="7"/>
    <n v="14279.92"/>
    <n v="0.05"/>
    <n v="2806.43"/>
  </r>
  <r>
    <s v="ORD-03837"/>
    <s v="2023-09-06"/>
    <x v="35"/>
    <x v="2"/>
    <s v="CUST-0365"/>
    <s v="Priya Patel"/>
    <x v="1"/>
    <s v="Bihar"/>
    <s v="Patna"/>
    <x v="0"/>
    <s v="Table"/>
    <s v="Office Desk"/>
    <n v="1"/>
    <n v="10831.18"/>
    <n v="0.25"/>
    <n v="835.95"/>
  </r>
  <r>
    <s v="ORD-03838"/>
    <s v="2025-06-02"/>
    <x v="3"/>
    <x v="1"/>
    <s v="CUST-0350"/>
    <s v="Kabir Das"/>
    <x v="1"/>
    <s v="Jharkhand"/>
    <s v="Dhanbad"/>
    <x v="0"/>
    <s v="Storage"/>
    <s v="Wardrobe"/>
    <n v="8"/>
    <n v="165335.60999999999"/>
    <n v="0.05"/>
    <n v="24082.37"/>
  </r>
  <r>
    <s v="ORD-03839"/>
    <s v="2024-06-13"/>
    <x v="10"/>
    <x v="0"/>
    <s v="CUST-0644"/>
    <s v="Simran Verma"/>
    <x v="3"/>
    <s v="Haryana"/>
    <s v="Faridabad"/>
    <x v="0"/>
    <s v="Storage"/>
    <s v="Wardrobe"/>
    <n v="6"/>
    <n v="110607.11"/>
    <n v="0.15"/>
    <n v="12352.83"/>
  </r>
  <r>
    <s v="ORD-03840"/>
    <s v="2023-12-14"/>
    <x v="18"/>
    <x v="2"/>
    <s v="CUST-0517"/>
    <s v="Simran Patel"/>
    <x v="0"/>
    <s v="Karnataka"/>
    <s v="Mangaluru"/>
    <x v="2"/>
    <s v="Women"/>
    <s v="Women's Dress"/>
    <n v="6"/>
    <n v="16575.16"/>
    <n v="0.05"/>
    <n v="5156.62"/>
  </r>
  <r>
    <s v="ORD-03841"/>
    <s v="2024-02-16"/>
    <x v="23"/>
    <x v="0"/>
    <s v="CUST-0554"/>
    <s v="Simran Gupta"/>
    <x v="3"/>
    <s v="Delhi"/>
    <s v="Rohini"/>
    <x v="1"/>
    <s v="Cookware"/>
    <s v="Pressure Cooker"/>
    <n v="3"/>
    <n v="7832.69"/>
    <n v="0.25"/>
    <n v="744.35"/>
  </r>
  <r>
    <s v="ORD-03842"/>
    <s v="2024-11-09"/>
    <x v="1"/>
    <x v="0"/>
    <s v="CUST-0026"/>
    <s v="Ananya Yadav"/>
    <x v="0"/>
    <s v="Kerala"/>
    <s v="Kochi"/>
    <x v="2"/>
    <s v="Footwear"/>
    <s v="Sandals"/>
    <n v="4"/>
    <n v="6172.07"/>
    <n v="0.05"/>
    <n v="1144.57"/>
  </r>
  <r>
    <s v="ORD-03843"/>
    <s v="2023-09-27"/>
    <x v="35"/>
    <x v="2"/>
    <s v="CUST-0788"/>
    <s v="Aditya Mehta"/>
    <x v="2"/>
    <s v="Gujarat"/>
    <s v="Vadodara"/>
    <x v="2"/>
    <s v="Women"/>
    <s v="Women's Top"/>
    <n v="3"/>
    <n v="3300.85"/>
    <n v="0.25"/>
    <n v="790.67"/>
  </r>
  <r>
    <s v="ORD-03844"/>
    <s v="2024-06-15"/>
    <x v="10"/>
    <x v="0"/>
    <s v="CUST-0572"/>
    <s v="Ananya Jain"/>
    <x v="3"/>
    <s v="Punjab"/>
    <s v="Jalandhar"/>
    <x v="1"/>
    <s v="Decor"/>
    <s v="Photo Frame"/>
    <n v="7"/>
    <n v="4580.3599999999997"/>
    <n v="0.2"/>
    <n v="1192.3900000000001"/>
  </r>
  <r>
    <s v="ORD-03845"/>
    <s v="2023-04-06"/>
    <x v="12"/>
    <x v="2"/>
    <s v="CUST-0360"/>
    <s v="Aditi Das"/>
    <x v="2"/>
    <s v="Goa"/>
    <s v="Panaji"/>
    <x v="2"/>
    <s v="Footwear"/>
    <s v="Running Shoes"/>
    <n v="8"/>
    <n v="27460.560000000001"/>
    <n v="0"/>
    <n v="6320.87"/>
  </r>
  <r>
    <s v="ORD-03846"/>
    <s v="2025-07-01"/>
    <x v="8"/>
    <x v="1"/>
    <s v="CUST-0217"/>
    <s v="Kavya Mehta"/>
    <x v="2"/>
    <s v="Gujarat"/>
    <s v="Surat"/>
    <x v="3"/>
    <s v="Laptop"/>
    <s v="Laptop Air"/>
    <n v="2"/>
    <n v="80989.25"/>
    <n v="0.25"/>
    <n v="6095.98"/>
  </r>
  <r>
    <s v="ORD-03847"/>
    <s v="2025-02-13"/>
    <x v="14"/>
    <x v="1"/>
    <s v="CUST-0583"/>
    <s v="Sneha Verma"/>
    <x v="2"/>
    <s v="Maharashtra"/>
    <s v="Mumbai"/>
    <x v="1"/>
    <s v="Appliances"/>
    <s v="Mixer Grinder"/>
    <n v="5"/>
    <n v="22947.07"/>
    <n v="0"/>
    <n v="4465.71"/>
  </r>
  <r>
    <s v="ORD-03848"/>
    <s v="2023-08-29"/>
    <x v="27"/>
    <x v="2"/>
    <s v="CUST-0536"/>
    <s v="Vivaan Patel"/>
    <x v="2"/>
    <s v="Goa"/>
    <s v="Margao"/>
    <x v="3"/>
    <s v="Laptop"/>
    <s v="Laptop Pro"/>
    <n v="5"/>
    <n v="264532.58"/>
    <n v="0.2"/>
    <n v="27151.39"/>
  </r>
  <r>
    <s v="ORD-03849"/>
    <s v="2025-06-02"/>
    <x v="3"/>
    <x v="1"/>
    <s v="CUST-0129"/>
    <s v="Nikita Jain"/>
    <x v="2"/>
    <s v="Goa"/>
    <s v="Panaji"/>
    <x v="3"/>
    <s v="Accessories"/>
    <s v="Wireless Earbuds"/>
    <n v="3"/>
    <n v="7099.67"/>
    <n v="0.05"/>
    <n v="1369.64"/>
  </r>
  <r>
    <s v="ORD-03850"/>
    <s v="2024-06-11"/>
    <x v="10"/>
    <x v="0"/>
    <s v="CUST-0532"/>
    <s v="Aditya Das"/>
    <x v="2"/>
    <s v="Goa"/>
    <s v="Mapusa"/>
    <x v="1"/>
    <s v="Cookware"/>
    <s v="Cookware Set"/>
    <n v="8"/>
    <n v="47483.63"/>
    <n v="0"/>
    <n v="11710.3"/>
  </r>
  <r>
    <s v="ORD-03851"/>
    <s v="2025-01-05"/>
    <x v="29"/>
    <x v="1"/>
    <s v="CUST-0057"/>
    <s v="Nikita Verma"/>
    <x v="2"/>
    <s v="Gujarat"/>
    <s v="Surat"/>
    <x v="1"/>
    <s v="Decor"/>
    <s v="Table Lamp"/>
    <n v="3"/>
    <n v="7842.45"/>
    <n v="0"/>
    <n v="2158.8200000000002"/>
  </r>
  <r>
    <s v="ORD-03852"/>
    <s v="2023-02-23"/>
    <x v="7"/>
    <x v="2"/>
    <s v="CUST-0775"/>
    <s v="Vivaan Sharma"/>
    <x v="0"/>
    <s v="Telangana"/>
    <s v="Hyderabad"/>
    <x v="0"/>
    <s v="Table"/>
    <s v="Study Table"/>
    <n v="5"/>
    <n v="34803.440000000002"/>
    <n v="0.05"/>
    <n v="5460.82"/>
  </r>
  <r>
    <s v="ORD-03853"/>
    <s v="2023-07-16"/>
    <x v="25"/>
    <x v="2"/>
    <s v="CUST-0619"/>
    <s v="Rahul Verma"/>
    <x v="3"/>
    <s v="Punjab"/>
    <s v="Amritsar"/>
    <x v="0"/>
    <s v="Chair"/>
    <s v="Office Chair"/>
    <n v="2"/>
    <n v="9814.15"/>
    <n v="0.25"/>
    <n v="1163.42"/>
  </r>
  <r>
    <s v="ORD-03854"/>
    <s v="2023-01-04"/>
    <x v="34"/>
    <x v="2"/>
    <s v="CUST-0100"/>
    <s v="Amit Sharma"/>
    <x v="2"/>
    <s v="Maharashtra"/>
    <s v="Pune"/>
    <x v="1"/>
    <s v="Cookware"/>
    <s v="Pressure Cooker"/>
    <n v="7"/>
    <n v="19807.21"/>
    <n v="0.2"/>
    <n v="1350.95"/>
  </r>
  <r>
    <s v="ORD-03855"/>
    <s v="2025-03-12"/>
    <x v="21"/>
    <x v="1"/>
    <s v="CUST-0370"/>
    <s v="Amit Das"/>
    <x v="1"/>
    <s v="Bihar"/>
    <s v="Patna"/>
    <x v="0"/>
    <s v="Chair"/>
    <s v="Study Chair"/>
    <n v="5"/>
    <n v="17235.37"/>
    <n v="0"/>
    <n v="3322.79"/>
  </r>
  <r>
    <s v="ORD-03856"/>
    <s v="2024-05-16"/>
    <x v="0"/>
    <x v="0"/>
    <s v="CUST-0788"/>
    <s v="Aditya Mehta"/>
    <x v="0"/>
    <s v="Tamil Nadu"/>
    <s v="Madurai"/>
    <x v="3"/>
    <s v="Mobile"/>
    <s v="Smartphone A"/>
    <n v="3"/>
    <n v="53597.95"/>
    <n v="0.05"/>
    <n v="6025.95"/>
  </r>
  <r>
    <s v="ORD-03857"/>
    <s v="2023-05-22"/>
    <x v="20"/>
    <x v="2"/>
    <s v="CUST-0546"/>
    <s v="Nikita Yadav"/>
    <x v="1"/>
    <s v="Bihar"/>
    <s v="Bhagalpur"/>
    <x v="1"/>
    <s v="Cookware"/>
    <s v="Cookware Set"/>
    <n v="4"/>
    <n v="24486.92"/>
    <n v="0"/>
    <n v="5712.75"/>
  </r>
  <r>
    <s v="ORD-03858"/>
    <s v="2023-09-15"/>
    <x v="35"/>
    <x v="2"/>
    <s v="CUST-0198"/>
    <s v="Amit Verma"/>
    <x v="1"/>
    <s v="Jharkhand"/>
    <s v="Jamshedpur"/>
    <x v="3"/>
    <s v="Mobile"/>
    <s v="Smartphone B"/>
    <n v="4"/>
    <n v="93162.85"/>
    <n v="0.05"/>
    <n v="14096.94"/>
  </r>
  <r>
    <s v="ORD-03859"/>
    <s v="2025-03-22"/>
    <x v="21"/>
    <x v="1"/>
    <s v="CUST-0120"/>
    <s v="Riya Singh"/>
    <x v="2"/>
    <s v="Gujarat"/>
    <s v="Surat"/>
    <x v="1"/>
    <s v="Appliances"/>
    <s v="Air Fryer"/>
    <n v="5"/>
    <n v="31398.080000000002"/>
    <n v="0.2"/>
    <n v="2719.14"/>
  </r>
  <r>
    <s v="ORD-03860"/>
    <s v="2023-03-04"/>
    <x v="11"/>
    <x v="2"/>
    <s v="CUST-0282"/>
    <s v="Aditya Gupta"/>
    <x v="2"/>
    <s v="Gujarat"/>
    <s v="Ahmedabad"/>
    <x v="1"/>
    <s v="Cookware"/>
    <s v="Cookware Set"/>
    <n v="3"/>
    <n v="13719.05"/>
    <n v="0.2"/>
    <n v="1802.9"/>
  </r>
  <r>
    <s v="ORD-03861"/>
    <s v="2023-10-15"/>
    <x v="24"/>
    <x v="2"/>
    <s v="CUST-0646"/>
    <s v="Amit Yadav"/>
    <x v="1"/>
    <s v="Jharkhand"/>
    <s v="Dhanbad"/>
    <x v="0"/>
    <s v="Chair"/>
    <s v="Office Chair"/>
    <n v="3"/>
    <n v="18426.63"/>
    <n v="0.05"/>
    <n v="3190.59"/>
  </r>
  <r>
    <s v="ORD-03862"/>
    <s v="2024-11-29"/>
    <x v="1"/>
    <x v="0"/>
    <s v="CUST-0122"/>
    <s v="Priya Jain"/>
    <x v="3"/>
    <s v="Uttar Pradesh"/>
    <s v="Kanpur"/>
    <x v="1"/>
    <s v="Decor"/>
    <s v="Wall Clock"/>
    <n v="1"/>
    <n v="1285.08"/>
    <n v="0.15"/>
    <n v="320.08999999999997"/>
  </r>
  <r>
    <s v="ORD-03863"/>
    <s v="2023-07-13"/>
    <x v="25"/>
    <x v="2"/>
    <s v="CUST-0042"/>
    <s v="Sneha Sharma"/>
    <x v="0"/>
    <s v="Karnataka"/>
    <s v="Bengaluru"/>
    <x v="0"/>
    <s v="Storage"/>
    <s v="Cabinet"/>
    <n v="4"/>
    <n v="38360.080000000002"/>
    <n v="0.15"/>
    <n v="4300.4799999999996"/>
  </r>
  <r>
    <s v="ORD-03864"/>
    <s v="2023-08-03"/>
    <x v="27"/>
    <x v="2"/>
    <s v="CUST-0771"/>
    <s v="Simran Sharma"/>
    <x v="1"/>
    <s v="West Bengal"/>
    <s v="Durgapur"/>
    <x v="2"/>
    <s v="Footwear"/>
    <s v="Casual Shoes"/>
    <n v="5"/>
    <n v="13210.17"/>
    <n v="0.1"/>
    <n v="2831.56"/>
  </r>
  <r>
    <s v="ORD-03865"/>
    <s v="2023-05-05"/>
    <x v="20"/>
    <x v="2"/>
    <s v="CUST-0277"/>
    <s v="Nikita Jain"/>
    <x v="2"/>
    <s v="Maharashtra"/>
    <s v="Mumbai"/>
    <x v="3"/>
    <s v="Laptop"/>
    <s v="Gaming Laptop"/>
    <n v="1"/>
    <n v="88097.67"/>
    <n v="0"/>
    <n v="12558.92"/>
  </r>
  <r>
    <s v="ORD-03866"/>
    <s v="2025-05-10"/>
    <x v="9"/>
    <x v="1"/>
    <s v="CUST-0201"/>
    <s v="Kabir Kumar"/>
    <x v="3"/>
    <s v="Delhi"/>
    <s v="Rohini"/>
    <x v="0"/>
    <s v="Chair"/>
    <s v="Study Chair"/>
    <n v="4"/>
    <n v="13882.8"/>
    <n v="0"/>
    <n v="2495.71"/>
  </r>
  <r>
    <s v="ORD-03867"/>
    <s v="2024-01-16"/>
    <x v="17"/>
    <x v="0"/>
    <s v="CUST-0592"/>
    <s v="Simran Das"/>
    <x v="3"/>
    <s v="Delhi"/>
    <s v="New Delhi"/>
    <x v="2"/>
    <s v="Women"/>
    <s v="Women's Jacket"/>
    <n v="6"/>
    <n v="25834.959999999999"/>
    <n v="0.15"/>
    <n v="5113.42"/>
  </r>
  <r>
    <s v="ORD-03868"/>
    <s v="2023-06-17"/>
    <x v="33"/>
    <x v="2"/>
    <s v="CUST-0502"/>
    <s v="Simran Yadav"/>
    <x v="2"/>
    <s v="Maharashtra"/>
    <s v="Nagpur"/>
    <x v="1"/>
    <s v="Decor"/>
    <s v="Photo Frame"/>
    <n v="1"/>
    <n v="704.77"/>
    <n v="0.15"/>
    <n v="201.59"/>
  </r>
  <r>
    <s v="ORD-03869"/>
    <s v="2025-05-02"/>
    <x v="9"/>
    <x v="1"/>
    <s v="CUST-0077"/>
    <s v="Shreya Sharma"/>
    <x v="1"/>
    <s v="Jharkhand"/>
    <s v="Jamshedpur"/>
    <x v="2"/>
    <s v="Footwear"/>
    <s v="Casual Shoes"/>
    <n v="4"/>
    <n v="8314.25"/>
    <n v="0.25"/>
    <n v="797.85"/>
  </r>
  <r>
    <s v="ORD-03870"/>
    <s v="2025-05-11"/>
    <x v="9"/>
    <x v="1"/>
    <s v="CUST-0373"/>
    <s v="Nikita Jain"/>
    <x v="3"/>
    <s v="Delhi"/>
    <s v="New Delhi"/>
    <x v="2"/>
    <s v="Footwear"/>
    <s v="Running Shoes"/>
    <n v="7"/>
    <n v="24803.97"/>
    <n v="0"/>
    <n v="6335.51"/>
  </r>
  <r>
    <s v="ORD-03871"/>
    <s v="2024-02-05"/>
    <x v="23"/>
    <x v="0"/>
    <s v="CUST-0646"/>
    <s v="Amit Yadav"/>
    <x v="1"/>
    <s v="Odisha"/>
    <s v="Bhubaneswar"/>
    <x v="0"/>
    <s v="Chair"/>
    <s v="Office Chair"/>
    <n v="7"/>
    <n v="47528.94"/>
    <n v="0"/>
    <n v="9191.66"/>
  </r>
  <r>
    <s v="ORD-03872"/>
    <s v="2023-03-01"/>
    <x v="11"/>
    <x v="2"/>
    <s v="CUST-0576"/>
    <s v="Sneha Das"/>
    <x v="1"/>
    <s v="Jharkhand"/>
    <s v="Jamshedpur"/>
    <x v="2"/>
    <s v="Women"/>
    <s v="Women's Jacket"/>
    <n v="3"/>
    <n v="14502.45"/>
    <n v="0.05"/>
    <n v="3477.28"/>
  </r>
  <r>
    <s v="ORD-03873"/>
    <s v="2023-02-05"/>
    <x v="7"/>
    <x v="2"/>
    <s v="CUST-0584"/>
    <s v="Riya Verma"/>
    <x v="1"/>
    <s v="Odisha"/>
    <s v="Bhubaneswar"/>
    <x v="2"/>
    <s v="Women"/>
    <s v="Women's Top"/>
    <n v="6"/>
    <n v="8427.1200000000008"/>
    <n v="0.05"/>
    <n v="2338.4499999999998"/>
  </r>
  <r>
    <s v="ORD-03874"/>
    <s v="2024-03-06"/>
    <x v="19"/>
    <x v="0"/>
    <s v="CUST-0204"/>
    <s v="Rohan Patel"/>
    <x v="0"/>
    <s v="Telangana"/>
    <s v="Hyderabad"/>
    <x v="2"/>
    <s v="Footwear"/>
    <s v="Casual Shoes"/>
    <n v="5"/>
    <n v="13412.77"/>
    <n v="0"/>
    <n v="3029.04"/>
  </r>
  <r>
    <s v="ORD-03875"/>
    <s v="2023-07-21"/>
    <x v="25"/>
    <x v="2"/>
    <s v="CUST-0369"/>
    <s v="Rahul Verma"/>
    <x v="3"/>
    <s v="Haryana"/>
    <s v="Panipat"/>
    <x v="3"/>
    <s v="Accessories"/>
    <s v="Bluetooth Speaker"/>
    <n v="7"/>
    <n v="21919.040000000001"/>
    <n v="0.1"/>
    <n v="4092.68"/>
  </r>
  <r>
    <s v="ORD-03876"/>
    <s v="2023-11-14"/>
    <x v="32"/>
    <x v="2"/>
    <s v="CUST-0605"/>
    <s v="Kabir Das"/>
    <x v="3"/>
    <s v="Punjab"/>
    <s v="Jalandhar"/>
    <x v="1"/>
    <s v="Decor"/>
    <s v="Photo Frame"/>
    <n v="1"/>
    <n v="774.82"/>
    <n v="0.05"/>
    <n v="246.18"/>
  </r>
  <r>
    <s v="ORD-03877"/>
    <s v="2023-01-29"/>
    <x v="34"/>
    <x v="2"/>
    <s v="CUST-0490"/>
    <s v="Ananya Mehta"/>
    <x v="3"/>
    <s v="Haryana"/>
    <s v="Faridabad"/>
    <x v="2"/>
    <s v="Women"/>
    <s v="Women's Jacket"/>
    <n v="4"/>
    <n v="17365.59"/>
    <n v="0.15"/>
    <n v="2760.37"/>
  </r>
  <r>
    <s v="ORD-03878"/>
    <s v="2023-02-18"/>
    <x v="7"/>
    <x v="2"/>
    <s v="CUST-0658"/>
    <s v="Ishita Patel"/>
    <x v="0"/>
    <s v="Kerala"/>
    <s v="Thiruvananthapuram"/>
    <x v="0"/>
    <s v="Chair"/>
    <s v="Office Chair"/>
    <n v="1"/>
    <n v="6463.47"/>
    <n v="0.05"/>
    <n v="1089.68"/>
  </r>
  <r>
    <s v="ORD-03879"/>
    <s v="2024-09-18"/>
    <x v="13"/>
    <x v="0"/>
    <s v="CUST-0741"/>
    <s v="Pooja Gupta"/>
    <x v="1"/>
    <s v="Jharkhand"/>
    <s v="Dhanbad"/>
    <x v="3"/>
    <s v="Laptop"/>
    <s v="Laptop Air"/>
    <n v="8"/>
    <n v="338665.42"/>
    <n v="0.15"/>
    <n v="37517.370000000003"/>
  </r>
  <r>
    <s v="ORD-03880"/>
    <s v="2024-12-15"/>
    <x v="6"/>
    <x v="0"/>
    <s v="CUST-0077"/>
    <s v="Shreya Sharma"/>
    <x v="3"/>
    <s v="Punjab"/>
    <s v="Ludhiana"/>
    <x v="2"/>
    <s v="Men"/>
    <s v="Men's Jacket"/>
    <n v="2"/>
    <n v="7344.75"/>
    <n v="0.15"/>
    <n v="1529.54"/>
  </r>
  <r>
    <s v="ORD-03881"/>
    <s v="2025-10-09"/>
    <x v="31"/>
    <x v="1"/>
    <s v="CUST-0759"/>
    <s v="Kabir Gupta"/>
    <x v="3"/>
    <s v="Delhi"/>
    <s v="New Delhi"/>
    <x v="2"/>
    <s v="Footwear"/>
    <s v="Casual Shoes"/>
    <n v="5"/>
    <n v="11376.03"/>
    <n v="0.2"/>
    <n v="1584.23"/>
  </r>
  <r>
    <s v="ORD-03882"/>
    <s v="2023-10-04"/>
    <x v="24"/>
    <x v="2"/>
    <s v="CUST-0717"/>
    <s v="Rahul Mehta"/>
    <x v="0"/>
    <s v="Telangana"/>
    <s v="Nizamabad"/>
    <x v="3"/>
    <s v="Mobile"/>
    <s v="Budget Phone"/>
    <n v="5"/>
    <n v="47161.72"/>
    <n v="0.2"/>
    <n v="2261.63"/>
  </r>
  <r>
    <s v="ORD-03883"/>
    <s v="2025-02-27"/>
    <x v="14"/>
    <x v="1"/>
    <s v="CUST-0709"/>
    <s v="Aditi Verma"/>
    <x v="0"/>
    <s v="Telangana"/>
    <s v="Warangal"/>
    <x v="1"/>
    <s v="Appliances"/>
    <s v="Air Fryer"/>
    <n v="5"/>
    <n v="41747.07"/>
    <n v="0"/>
    <n v="6968.77"/>
  </r>
  <r>
    <s v="ORD-03884"/>
    <s v="2025-07-01"/>
    <x v="8"/>
    <x v="1"/>
    <s v="CUST-0442"/>
    <s v="Simran Gupta"/>
    <x v="3"/>
    <s v="Delhi"/>
    <s v="New Delhi"/>
    <x v="0"/>
    <s v="Storage"/>
    <s v="Bookshelf"/>
    <n v="2"/>
    <n v="16494.060000000001"/>
    <n v="0.05"/>
    <n v="2676.38"/>
  </r>
  <r>
    <s v="ORD-03885"/>
    <s v="2023-08-13"/>
    <x v="27"/>
    <x v="2"/>
    <s v="CUST-0694"/>
    <s v="Ishita Sharma"/>
    <x v="3"/>
    <s v="Delhi"/>
    <s v="Dwarka"/>
    <x v="0"/>
    <s v="Chair"/>
    <s v="Study Chair"/>
    <n v="1"/>
    <n v="2947.1"/>
    <n v="0.15"/>
    <n v="377.83"/>
  </r>
  <r>
    <s v="ORD-03886"/>
    <s v="2025-04-22"/>
    <x v="30"/>
    <x v="1"/>
    <s v="CUST-0002"/>
    <s v="Priya Kumar"/>
    <x v="3"/>
    <s v="Haryana"/>
    <s v="Gurgaon"/>
    <x v="1"/>
    <s v="Cookware"/>
    <s v="Pressure Cooker"/>
    <n v="5"/>
    <n v="14262.21"/>
    <n v="0.15"/>
    <n v="1616.82"/>
  </r>
  <r>
    <s v="ORD-03887"/>
    <s v="2023-06-07"/>
    <x v="33"/>
    <x v="2"/>
    <s v="CUST-0378"/>
    <s v="Neha Jain"/>
    <x v="3"/>
    <s v="Haryana"/>
    <s v="Panipat"/>
    <x v="0"/>
    <s v="Chair"/>
    <s v="Executive Chair"/>
    <n v="1"/>
    <n v="11903.72"/>
    <n v="0"/>
    <n v="2556.7800000000002"/>
  </r>
  <r>
    <s v="ORD-03888"/>
    <s v="2025-03-10"/>
    <x v="21"/>
    <x v="1"/>
    <s v="CUST-0289"/>
    <s v="Aditya Das"/>
    <x v="2"/>
    <s v="Gujarat"/>
    <s v="Ahmedabad"/>
    <x v="0"/>
    <s v="Storage"/>
    <s v="Cabinet"/>
    <n v="4"/>
    <n v="39619.57"/>
    <n v="0.1"/>
    <n v="6424.63"/>
  </r>
  <r>
    <s v="ORD-03889"/>
    <s v="2025-03-16"/>
    <x v="21"/>
    <x v="1"/>
    <s v="CUST-0525"/>
    <s v="Kavya Verma"/>
    <x v="0"/>
    <s v="Tamil Nadu"/>
    <s v="Madurai"/>
    <x v="3"/>
    <s v="Accessories"/>
    <s v="Bluetooth Speaker"/>
    <n v="5"/>
    <n v="14143.85"/>
    <n v="0.2"/>
    <n v="2256.65"/>
  </r>
  <r>
    <s v="ORD-03890"/>
    <s v="2023-01-28"/>
    <x v="34"/>
    <x v="2"/>
    <s v="CUST-0457"/>
    <s v="Shreya Jain"/>
    <x v="1"/>
    <s v="Bihar"/>
    <s v="Patna"/>
    <x v="2"/>
    <s v="Men"/>
    <s v="Men's Jacket"/>
    <n v="2"/>
    <n v="8135.15"/>
    <n v="0.1"/>
    <n v="1879.59"/>
  </r>
  <r>
    <s v="ORD-03891"/>
    <s v="2025-10-04"/>
    <x v="31"/>
    <x v="1"/>
    <s v="CUST-0082"/>
    <s v="Vivaan Kumar"/>
    <x v="0"/>
    <s v="Karnataka"/>
    <s v="Bengaluru"/>
    <x v="1"/>
    <s v="Appliances"/>
    <s v="Air Fryer"/>
    <n v="5"/>
    <n v="41813.699999999997"/>
    <n v="0"/>
    <n v="6519.83"/>
  </r>
  <r>
    <s v="ORD-03892"/>
    <s v="2024-12-17"/>
    <x v="6"/>
    <x v="0"/>
    <s v="CUST-0638"/>
    <s v="Rohan Gupta"/>
    <x v="2"/>
    <s v="Maharashtra"/>
    <s v="Pune"/>
    <x v="2"/>
    <s v="Women"/>
    <s v="Women's Dress"/>
    <n v="5"/>
    <n v="11730.17"/>
    <n v="0.15"/>
    <n v="2786.86"/>
  </r>
  <r>
    <s v="ORD-03893"/>
    <s v="2025-05-18"/>
    <x v="9"/>
    <x v="1"/>
    <s v="CUST-0796"/>
    <s v="Sneha Yadav"/>
    <x v="1"/>
    <s v="Jharkhand"/>
    <s v="Dhanbad"/>
    <x v="2"/>
    <s v="Men"/>
    <s v="Men's T-Shirt"/>
    <n v="2"/>
    <n v="2094.8200000000002"/>
    <n v="0.1"/>
    <n v="589.1"/>
  </r>
  <r>
    <s v="ORD-03894"/>
    <s v="2025-12-10"/>
    <x v="26"/>
    <x v="1"/>
    <s v="CUST-0177"/>
    <s v="Priya Gupta"/>
    <x v="2"/>
    <s v="Gujarat"/>
    <s v="Vadodara"/>
    <x v="3"/>
    <s v="Accessories"/>
    <s v="Wireless Earbuds"/>
    <n v="1"/>
    <n v="2529.3000000000002"/>
    <n v="0"/>
    <n v="551.88"/>
  </r>
  <r>
    <s v="ORD-03895"/>
    <s v="2025-02-25"/>
    <x v="14"/>
    <x v="1"/>
    <s v="CUST-0772"/>
    <s v="Neha Mehta"/>
    <x v="1"/>
    <s v="West Bengal"/>
    <s v="Durgapur"/>
    <x v="0"/>
    <s v="Storage"/>
    <s v="Wardrobe"/>
    <n v="3"/>
    <n v="64761.63"/>
    <n v="0"/>
    <n v="10342.469999999999"/>
  </r>
  <r>
    <s v="ORD-03896"/>
    <s v="2023-08-16"/>
    <x v="27"/>
    <x v="2"/>
    <s v="CUST-0067"/>
    <s v="Sneha Verma"/>
    <x v="0"/>
    <s v="Karnataka"/>
    <s v="Mysuru"/>
    <x v="2"/>
    <s v="Women"/>
    <s v="Women's Dress"/>
    <n v="6"/>
    <n v="16061.74"/>
    <n v="0"/>
    <n v="5066.16"/>
  </r>
  <r>
    <s v="ORD-03897"/>
    <s v="2024-03-25"/>
    <x v="19"/>
    <x v="0"/>
    <s v="CUST-0255"/>
    <s v="Ananya Kumar"/>
    <x v="3"/>
    <s v="Delhi"/>
    <s v="New Delhi"/>
    <x v="3"/>
    <s v="Mobile"/>
    <s v="Smartphone A"/>
    <n v="5"/>
    <n v="79399.179999999993"/>
    <n v="0.1"/>
    <n v="7475.49"/>
  </r>
  <r>
    <s v="ORD-03898"/>
    <s v="2025-08-10"/>
    <x v="22"/>
    <x v="1"/>
    <s v="CUST-0677"/>
    <s v="Ishita Sharma"/>
    <x v="2"/>
    <s v="Maharashtra"/>
    <s v="Pune"/>
    <x v="2"/>
    <s v="Footwear"/>
    <s v="Sandals"/>
    <n v="3"/>
    <n v="3699.12"/>
    <n v="0.2"/>
    <n v="484.76"/>
  </r>
  <r>
    <s v="ORD-03899"/>
    <s v="2023-09-17"/>
    <x v="35"/>
    <x v="2"/>
    <s v="CUST-0531"/>
    <s v="Ananya Kumar"/>
    <x v="2"/>
    <s v="Maharashtra"/>
    <s v="Nagpur"/>
    <x v="2"/>
    <s v="Footwear"/>
    <s v="Casual Shoes"/>
    <n v="7"/>
    <n v="17384.759999999998"/>
    <n v="0.15"/>
    <n v="3077.68"/>
  </r>
  <r>
    <s v="ORD-03900"/>
    <s v="2025-07-10"/>
    <x v="8"/>
    <x v="1"/>
    <s v="CUST-0445"/>
    <s v="Kavya Gupta"/>
    <x v="0"/>
    <s v="Telangana"/>
    <s v="Warangal"/>
    <x v="1"/>
    <s v="Decor"/>
    <s v="Table Lamp"/>
    <n v="2"/>
    <n v="4855.8500000000004"/>
    <n v="0"/>
    <n v="1297.4000000000001"/>
  </r>
  <r>
    <s v="ORD-03901"/>
    <s v="2024-08-16"/>
    <x v="15"/>
    <x v="0"/>
    <s v="CUST-0454"/>
    <s v="Aarav Gupta"/>
    <x v="2"/>
    <s v="Goa"/>
    <s v="Panaji"/>
    <x v="1"/>
    <s v="Decor"/>
    <s v="Table Lamp"/>
    <n v="4"/>
    <n v="10064.74"/>
    <n v="0"/>
    <n v="2959.65"/>
  </r>
  <r>
    <s v="ORD-03902"/>
    <s v="2023-08-20"/>
    <x v="27"/>
    <x v="2"/>
    <s v="CUST-0496"/>
    <s v="Aditi Mehta"/>
    <x v="3"/>
    <s v="Punjab"/>
    <s v="Amritsar"/>
    <x v="2"/>
    <s v="Men"/>
    <s v="Men's Jacket"/>
    <n v="6"/>
    <n v="20917.47"/>
    <n v="0.2"/>
    <n v="4323.97"/>
  </r>
  <r>
    <s v="ORD-03903"/>
    <s v="2023-01-17"/>
    <x v="34"/>
    <x v="2"/>
    <s v="CUST-0566"/>
    <s v="Nikita Gupta"/>
    <x v="1"/>
    <s v="Jharkhand"/>
    <s v="Jamshedpur"/>
    <x v="2"/>
    <s v="Footwear"/>
    <s v="Sandals"/>
    <n v="4"/>
    <n v="6495.33"/>
    <n v="0"/>
    <n v="1346.16"/>
  </r>
  <r>
    <s v="ORD-03904"/>
    <s v="2023-06-25"/>
    <x v="33"/>
    <x v="2"/>
    <s v="CUST-0315"/>
    <s v="Sneha Kumar"/>
    <x v="1"/>
    <s v="Jharkhand"/>
    <s v="Jamshedpur"/>
    <x v="3"/>
    <s v="Laptop"/>
    <s v="Laptop Pro"/>
    <n v="7"/>
    <n v="419272.65"/>
    <n v="0.1"/>
    <n v="56359.77"/>
  </r>
  <r>
    <s v="ORD-03905"/>
    <s v="2024-09-21"/>
    <x v="13"/>
    <x v="0"/>
    <s v="CUST-0465"/>
    <s v="Pooja Jain"/>
    <x v="2"/>
    <s v="Goa"/>
    <s v="Panaji"/>
    <x v="1"/>
    <s v="Appliances"/>
    <s v="Mixer Grinder"/>
    <n v="6"/>
    <n v="27787.88"/>
    <n v="0"/>
    <n v="4995.8999999999996"/>
  </r>
  <r>
    <s v="ORD-03906"/>
    <s v="2023-09-20"/>
    <x v="35"/>
    <x v="2"/>
    <s v="CUST-0216"/>
    <s v="Neha Mehta"/>
    <x v="0"/>
    <s v="Karnataka"/>
    <s v="Bengaluru"/>
    <x v="1"/>
    <s v="Appliances"/>
    <s v="Air Fryer"/>
    <n v="6"/>
    <n v="40394.65"/>
    <n v="0.15"/>
    <n v="4328.7700000000004"/>
  </r>
  <r>
    <s v="ORD-03907"/>
    <s v="2025-04-05"/>
    <x v="30"/>
    <x v="1"/>
    <s v="CUST-0509"/>
    <s v="Rahul Kumar"/>
    <x v="0"/>
    <s v="Telangana"/>
    <s v="Warangal"/>
    <x v="2"/>
    <s v="Footwear"/>
    <s v="Casual Shoes"/>
    <n v="4"/>
    <n v="9645.74"/>
    <n v="0.1"/>
    <n v="2023.12"/>
  </r>
  <r>
    <s v="ORD-03908"/>
    <s v="2024-12-10"/>
    <x v="6"/>
    <x v="0"/>
    <s v="CUST-0286"/>
    <s v="Kabir Singh"/>
    <x v="3"/>
    <s v="Delhi"/>
    <s v="Dwarka"/>
    <x v="1"/>
    <s v="Decor"/>
    <s v="Wall Clock"/>
    <n v="2"/>
    <n v="2327.63"/>
    <n v="0.25"/>
    <n v="441.13"/>
  </r>
  <r>
    <s v="ORD-03909"/>
    <s v="2023-04-11"/>
    <x v="12"/>
    <x v="2"/>
    <s v="CUST-0210"/>
    <s v="Riya Patel"/>
    <x v="3"/>
    <s v="Haryana"/>
    <s v="Panipat"/>
    <x v="1"/>
    <s v="Cookware"/>
    <s v="Pressure Cooker"/>
    <n v="5"/>
    <n v="17108.32"/>
    <n v="0"/>
    <n v="3212.59"/>
  </r>
  <r>
    <s v="ORD-03910"/>
    <s v="2025-04-11"/>
    <x v="30"/>
    <x v="1"/>
    <s v="CUST-0537"/>
    <s v="Vivaan Gupta"/>
    <x v="2"/>
    <s v="Goa"/>
    <s v="Panaji"/>
    <x v="2"/>
    <s v="Women"/>
    <s v="Women's Jacket"/>
    <n v="7"/>
    <n v="27557.98"/>
    <n v="0.25"/>
    <n v="4115.67"/>
  </r>
  <r>
    <s v="ORD-03911"/>
    <s v="2023-06-05"/>
    <x v="33"/>
    <x v="2"/>
    <s v="CUST-0603"/>
    <s v="Arjun Verma"/>
    <x v="2"/>
    <s v="Maharashtra"/>
    <s v="Nagpur"/>
    <x v="0"/>
    <s v="Storage"/>
    <s v="Wardrobe"/>
    <n v="8"/>
    <n v="136861.26"/>
    <n v="0.2"/>
    <n v="5993.02"/>
  </r>
  <r>
    <s v="ORD-03912"/>
    <s v="2025-05-05"/>
    <x v="9"/>
    <x v="1"/>
    <s v="CUST-0533"/>
    <s v="Arjun Verma"/>
    <x v="2"/>
    <s v="Rajasthan"/>
    <s v="Udaipur"/>
    <x v="0"/>
    <s v="Table"/>
    <s v="Study Table"/>
    <n v="4"/>
    <n v="24321.62"/>
    <n v="0.2"/>
    <n v="3216.46"/>
  </r>
  <r>
    <s v="ORD-03913"/>
    <s v="2023-08-03"/>
    <x v="27"/>
    <x v="2"/>
    <s v="CUST-0361"/>
    <s v="Sneha Sharma"/>
    <x v="1"/>
    <s v="Odisha"/>
    <s v="Cuttack"/>
    <x v="2"/>
    <s v="Women"/>
    <s v="Women's Dress"/>
    <n v="4"/>
    <n v="8261.5"/>
    <n v="0.25"/>
    <n v="1906.71"/>
  </r>
  <r>
    <s v="ORD-03914"/>
    <s v="2024-12-04"/>
    <x v="6"/>
    <x v="0"/>
    <s v="CUST-0647"/>
    <s v="Vivaan Mehta"/>
    <x v="2"/>
    <s v="Goa"/>
    <s v="Mapusa"/>
    <x v="3"/>
    <s v="Accessories"/>
    <s v="Bluetooth Speaker"/>
    <n v="1"/>
    <n v="3273.93"/>
    <n v="0.1"/>
    <n v="521.37"/>
  </r>
  <r>
    <s v="ORD-03915"/>
    <s v="2025-02-03"/>
    <x v="14"/>
    <x v="1"/>
    <s v="CUST-0177"/>
    <s v="Priya Gupta"/>
    <x v="1"/>
    <s v="Jharkhand"/>
    <s v="Jamshedpur"/>
    <x v="3"/>
    <s v="Mobile"/>
    <s v="Smartphone B"/>
    <n v="4"/>
    <n v="102762.23"/>
    <n v="0"/>
    <n v="15295.47"/>
  </r>
  <r>
    <s v="ORD-03916"/>
    <s v="2024-12-20"/>
    <x v="6"/>
    <x v="0"/>
    <s v="CUST-0375"/>
    <s v="Ananya Kumar"/>
    <x v="0"/>
    <s v="Karnataka"/>
    <s v="Mangaluru"/>
    <x v="0"/>
    <s v="Storage"/>
    <s v="Cabinet"/>
    <n v="6"/>
    <n v="59089.919999999998"/>
    <n v="0.1"/>
    <n v="9141.08"/>
  </r>
  <r>
    <s v="ORD-03917"/>
    <s v="2024-12-01"/>
    <x v="6"/>
    <x v="0"/>
    <s v="CUST-0160"/>
    <s v="Sneha Verma"/>
    <x v="0"/>
    <s v="Telangana"/>
    <s v="Hyderabad"/>
    <x v="1"/>
    <s v="Cookware"/>
    <s v="Non-Stick Pan"/>
    <n v="6"/>
    <n v="11667.01"/>
    <n v="0.1"/>
    <n v="1808.7"/>
  </r>
  <r>
    <s v="ORD-03918"/>
    <s v="2024-07-06"/>
    <x v="4"/>
    <x v="0"/>
    <s v="CUST-0075"/>
    <s v="Kabir Patel"/>
    <x v="0"/>
    <s v="Kerala"/>
    <s v="Thiruvananthapuram"/>
    <x v="0"/>
    <s v="Storage"/>
    <s v="Cabinet"/>
    <n v="3"/>
    <n v="23893.47"/>
    <n v="0.25"/>
    <n v="2588.5100000000002"/>
  </r>
  <r>
    <s v="ORD-03919"/>
    <s v="2023-01-08"/>
    <x v="34"/>
    <x v="2"/>
    <s v="CUST-0704"/>
    <s v="Rahul Das"/>
    <x v="2"/>
    <s v="Rajasthan"/>
    <s v="Jodhpur"/>
    <x v="1"/>
    <s v="Appliances"/>
    <s v="Air Fryer"/>
    <n v="3"/>
    <n v="21255.38"/>
    <n v="0.1"/>
    <n v="2467.77"/>
  </r>
  <r>
    <s v="ORD-03920"/>
    <s v="2023-08-07"/>
    <x v="27"/>
    <x v="2"/>
    <s v="CUST-0245"/>
    <s v="Ananya Kumar"/>
    <x v="1"/>
    <s v="Odisha"/>
    <s v="Cuttack"/>
    <x v="3"/>
    <s v="Accessories"/>
    <s v="Bluetooth Speaker"/>
    <n v="8"/>
    <n v="27829.54"/>
    <n v="0"/>
    <n v="5070.4799999999996"/>
  </r>
  <r>
    <s v="ORD-03921"/>
    <s v="2023-11-26"/>
    <x v="32"/>
    <x v="2"/>
    <s v="CUST-0582"/>
    <s v="Nikita Gupta"/>
    <x v="3"/>
    <s v="Punjab"/>
    <s v="Amritsar"/>
    <x v="0"/>
    <s v="Chair"/>
    <s v="Office Chair"/>
    <n v="6"/>
    <n v="29643.34"/>
    <n v="0.2"/>
    <n v="2470.12"/>
  </r>
  <r>
    <s v="ORD-03922"/>
    <s v="2025-03-06"/>
    <x v="21"/>
    <x v="1"/>
    <s v="CUST-0074"/>
    <s v="Aditi Kumar"/>
    <x v="3"/>
    <s v="Punjab"/>
    <s v="Jalandhar"/>
    <x v="2"/>
    <s v="Women"/>
    <s v="Women's Jacket"/>
    <n v="6"/>
    <n v="29152.26"/>
    <n v="0"/>
    <n v="8511.77"/>
  </r>
  <r>
    <s v="ORD-03923"/>
    <s v="2023-07-31"/>
    <x v="25"/>
    <x v="2"/>
    <s v="CUST-0422"/>
    <s v="Aditi Verma"/>
    <x v="3"/>
    <s v="Delhi"/>
    <s v="Rohini"/>
    <x v="0"/>
    <s v="Chair"/>
    <s v="Executive Chair"/>
    <n v="7"/>
    <n v="74873.570000000007"/>
    <n v="0.1"/>
    <n v="13217.98"/>
  </r>
  <r>
    <s v="ORD-03924"/>
    <s v="2023-10-22"/>
    <x v="24"/>
    <x v="2"/>
    <s v="CUST-0184"/>
    <s v="Vivaan Sharma"/>
    <x v="0"/>
    <s v="Tamil Nadu"/>
    <s v="Chennai"/>
    <x v="2"/>
    <s v="Men"/>
    <s v="Men's Jacket"/>
    <n v="8"/>
    <n v="32916.160000000003"/>
    <n v="0.05"/>
    <n v="8711.7800000000007"/>
  </r>
  <r>
    <s v="ORD-03925"/>
    <s v="2025-04-15"/>
    <x v="30"/>
    <x v="1"/>
    <s v="CUST-0184"/>
    <s v="Vivaan Sharma"/>
    <x v="3"/>
    <s v="Punjab"/>
    <s v="Jalandhar"/>
    <x v="1"/>
    <s v="Cookware"/>
    <s v="Cookware Set"/>
    <n v="2"/>
    <n v="11603.77"/>
    <n v="0.05"/>
    <n v="2797.35"/>
  </r>
  <r>
    <s v="ORD-03926"/>
    <s v="2023-03-09"/>
    <x v="11"/>
    <x v="2"/>
    <s v="CUST-0260"/>
    <s v="Riya Das"/>
    <x v="2"/>
    <s v="Maharashtra"/>
    <s v="Pune"/>
    <x v="0"/>
    <s v="Chair"/>
    <s v="Executive Chair"/>
    <n v="1"/>
    <n v="10754.01"/>
    <n v="0.1"/>
    <n v="2050.5"/>
  </r>
  <r>
    <s v="ORD-03927"/>
    <s v="2024-11-11"/>
    <x v="1"/>
    <x v="0"/>
    <s v="CUST-0708"/>
    <s v="Sneha Yadav"/>
    <x v="0"/>
    <s v="Kerala"/>
    <s v="Thiruvananthapuram"/>
    <x v="2"/>
    <s v="Men"/>
    <s v="Men's Jacket"/>
    <n v="7"/>
    <n v="30183.43"/>
    <n v="0"/>
    <n v="9270.26"/>
  </r>
  <r>
    <s v="ORD-03928"/>
    <s v="2025-08-22"/>
    <x v="22"/>
    <x v="1"/>
    <s v="CUST-0595"/>
    <s v="Aarav Yadav"/>
    <x v="2"/>
    <s v="Gujarat"/>
    <s v="Vadodara"/>
    <x v="3"/>
    <s v="Mobile"/>
    <s v="Smartphone A"/>
    <n v="2"/>
    <n v="26207.85"/>
    <n v="0.25"/>
    <n v="298.98"/>
  </r>
  <r>
    <s v="ORD-03929"/>
    <s v="2023-11-05"/>
    <x v="32"/>
    <x v="2"/>
    <s v="CUST-0031"/>
    <s v="Amit Verma"/>
    <x v="0"/>
    <s v="Tamil Nadu"/>
    <s v="Coimbatore"/>
    <x v="0"/>
    <s v="Chair"/>
    <s v="Office Chair"/>
    <n v="8"/>
    <n v="46029.79"/>
    <n v="0.1"/>
    <n v="8005.48"/>
  </r>
  <r>
    <s v="ORD-03930"/>
    <s v="2025-03-25"/>
    <x v="21"/>
    <x v="1"/>
    <s v="CUST-0731"/>
    <s v="Rohan Singh"/>
    <x v="0"/>
    <s v="Tamil Nadu"/>
    <s v="Coimbatore"/>
    <x v="2"/>
    <s v="Footwear"/>
    <s v="Sandals"/>
    <n v="7"/>
    <n v="9282.33"/>
    <n v="0.15"/>
    <n v="1790.03"/>
  </r>
  <r>
    <s v="ORD-03931"/>
    <s v="2023-12-13"/>
    <x v="18"/>
    <x v="2"/>
    <s v="CUST-0585"/>
    <s v="Kabir Kumar"/>
    <x v="2"/>
    <s v="Maharashtra"/>
    <s v="Pune"/>
    <x v="2"/>
    <s v="Women"/>
    <s v="Women's Jacket"/>
    <n v="5"/>
    <n v="24917.71"/>
    <n v="0"/>
    <n v="6941.31"/>
  </r>
  <r>
    <s v="ORD-03932"/>
    <s v="2025-08-18"/>
    <x v="22"/>
    <x v="1"/>
    <s v="CUST-0320"/>
    <s v="Nikita Sharma"/>
    <x v="3"/>
    <s v="Haryana"/>
    <s v="Gurgaon"/>
    <x v="2"/>
    <s v="Footwear"/>
    <s v="Casual Shoes"/>
    <n v="2"/>
    <n v="4428.72"/>
    <n v="0.2"/>
    <n v="575.9"/>
  </r>
  <r>
    <s v="ORD-03933"/>
    <s v="2025-08-27"/>
    <x v="22"/>
    <x v="1"/>
    <s v="CUST-0272"/>
    <s v="Ishita Yadav"/>
    <x v="2"/>
    <s v="Maharashtra"/>
    <s v="Mumbai"/>
    <x v="0"/>
    <s v="Storage"/>
    <s v="Wardrobe"/>
    <n v="6"/>
    <n v="122813.68"/>
    <n v="0.05"/>
    <n v="15154.25"/>
  </r>
  <r>
    <s v="ORD-03934"/>
    <s v="2024-02-11"/>
    <x v="23"/>
    <x v="0"/>
    <s v="CUST-0330"/>
    <s v="Riya Gupta"/>
    <x v="2"/>
    <s v="Goa"/>
    <s v="Panaji"/>
    <x v="0"/>
    <s v="Storage"/>
    <s v="Cabinet"/>
    <n v="7"/>
    <n v="72242.69"/>
    <n v="0.1"/>
    <n v="11319.33"/>
  </r>
  <r>
    <s v="ORD-03935"/>
    <s v="2025-04-26"/>
    <x v="30"/>
    <x v="1"/>
    <s v="CUST-0302"/>
    <s v="Amit Gupta"/>
    <x v="0"/>
    <s v="Tamil Nadu"/>
    <s v="Coimbatore"/>
    <x v="0"/>
    <s v="Table"/>
    <s v="Office Desk"/>
    <n v="5"/>
    <n v="55268.42"/>
    <n v="0.25"/>
    <n v="2621.1799999999998"/>
  </r>
  <r>
    <s v="ORD-03936"/>
    <s v="2025-01-01"/>
    <x v="29"/>
    <x v="1"/>
    <s v="CUST-0497"/>
    <s v="Kabir Verma"/>
    <x v="3"/>
    <s v="Delhi"/>
    <s v="Rohini"/>
    <x v="3"/>
    <s v="Laptop"/>
    <s v="Laptop Air"/>
    <n v="7"/>
    <n v="283492.5"/>
    <n v="0.2"/>
    <n v="9116.9699999999993"/>
  </r>
  <r>
    <s v="ORD-03937"/>
    <s v="2023-05-26"/>
    <x v="20"/>
    <x v="2"/>
    <s v="CUST-0596"/>
    <s v="Ishita Patel"/>
    <x v="3"/>
    <s v="Delhi"/>
    <s v="Dwarka"/>
    <x v="2"/>
    <s v="Men"/>
    <s v="Men's T-Shirt"/>
    <n v="6"/>
    <n v="6249.39"/>
    <n v="0.15"/>
    <n v="1588.25"/>
  </r>
  <r>
    <s v="ORD-03938"/>
    <s v="2023-06-08"/>
    <x v="33"/>
    <x v="2"/>
    <s v="CUST-0339"/>
    <s v="Simran Kumar"/>
    <x v="2"/>
    <s v="Rajasthan"/>
    <s v="Jaipur"/>
    <x v="0"/>
    <s v="Chair"/>
    <s v="Executive Chair"/>
    <n v="3"/>
    <n v="33333.93"/>
    <n v="0.05"/>
    <n v="6815.39"/>
  </r>
  <r>
    <s v="ORD-03939"/>
    <s v="2025-09-06"/>
    <x v="2"/>
    <x v="1"/>
    <s v="CUST-0373"/>
    <s v="Nikita Jain"/>
    <x v="2"/>
    <s v="Maharashtra"/>
    <s v="Pune"/>
    <x v="1"/>
    <s v="Cookware"/>
    <s v="Pressure Cooker"/>
    <n v="8"/>
    <n v="27047.66"/>
    <n v="0"/>
    <n v="5564.31"/>
  </r>
  <r>
    <s v="ORD-03940"/>
    <s v="2025-12-02"/>
    <x v="26"/>
    <x v="1"/>
    <s v="CUST-0751"/>
    <s v="Ananya Patel"/>
    <x v="0"/>
    <s v="Kerala"/>
    <s v="Thiruvananthapuram"/>
    <x v="3"/>
    <s v="Laptop"/>
    <s v="Gaming Laptop"/>
    <n v="4"/>
    <n v="356900.74"/>
    <n v="0"/>
    <n v="46524.93"/>
  </r>
  <r>
    <s v="ORD-03941"/>
    <s v="2024-02-03"/>
    <x v="23"/>
    <x v="0"/>
    <s v="CUST-0531"/>
    <s v="Ananya Kumar"/>
    <x v="2"/>
    <s v="Gujarat"/>
    <s v="Surat"/>
    <x v="3"/>
    <s v="Laptop"/>
    <s v="Gaming Laptop"/>
    <n v="3"/>
    <n v="189128.3"/>
    <n v="0.25"/>
    <n v="2817.41"/>
  </r>
  <r>
    <s v="ORD-03942"/>
    <s v="2023-02-18"/>
    <x v="7"/>
    <x v="2"/>
    <s v="CUST-0374"/>
    <s v="Aarav Verma"/>
    <x v="3"/>
    <s v="Uttar Pradesh"/>
    <s v="Kanpur"/>
    <x v="2"/>
    <s v="Women"/>
    <s v="Women's Top"/>
    <n v="4"/>
    <n v="5715.15"/>
    <n v="0"/>
    <n v="1592.17"/>
  </r>
  <r>
    <s v="ORD-03943"/>
    <s v="2023-01-28"/>
    <x v="34"/>
    <x v="2"/>
    <s v="CUST-0464"/>
    <s v="Rohan Patel"/>
    <x v="0"/>
    <s v="Kerala"/>
    <s v="Kozhikode"/>
    <x v="3"/>
    <s v="Laptop"/>
    <s v="Laptop Air"/>
    <n v="1"/>
    <n v="42676.82"/>
    <n v="0.15"/>
    <n v="5081.72"/>
  </r>
  <r>
    <s v="ORD-03944"/>
    <s v="2023-06-28"/>
    <x v="33"/>
    <x v="2"/>
    <s v="CUST-0593"/>
    <s v="Neha Verma"/>
    <x v="1"/>
    <s v="Jharkhand"/>
    <s v="Dhanbad"/>
    <x v="3"/>
    <s v="Mobile"/>
    <s v="Smartphone B"/>
    <n v="5"/>
    <n v="116145.2"/>
    <n v="0.1"/>
    <n v="13545.88"/>
  </r>
  <r>
    <s v="ORD-03945"/>
    <s v="2023-12-26"/>
    <x v="18"/>
    <x v="2"/>
    <s v="CUST-0626"/>
    <s v="Ishita Kumar"/>
    <x v="0"/>
    <s v="Kerala"/>
    <s v="Kozhikode"/>
    <x v="2"/>
    <s v="Footwear"/>
    <s v="Casual Shoes"/>
    <n v="5"/>
    <n v="13998.24"/>
    <n v="0"/>
    <n v="3612.22"/>
  </r>
  <r>
    <s v="ORD-03946"/>
    <s v="2024-05-19"/>
    <x v="0"/>
    <x v="0"/>
    <s v="CUST-0632"/>
    <s v="Ishita Gupta"/>
    <x v="0"/>
    <s v="Kerala"/>
    <s v="Kozhikode"/>
    <x v="0"/>
    <s v="Chair"/>
    <s v="Study Chair"/>
    <n v="1"/>
    <n v="2791.97"/>
    <n v="0.2"/>
    <n v="185.23"/>
  </r>
  <r>
    <s v="ORD-03947"/>
    <s v="2024-12-08"/>
    <x v="6"/>
    <x v="0"/>
    <s v="CUST-0640"/>
    <s v="Pooja Mehta"/>
    <x v="3"/>
    <s v="Uttar Pradesh"/>
    <s v="Noida"/>
    <x v="3"/>
    <s v="Accessories"/>
    <s v="Smart Watch"/>
    <n v="1"/>
    <n v="4264.5600000000004"/>
    <n v="0.15"/>
    <n v="443.07"/>
  </r>
  <r>
    <s v="ORD-03948"/>
    <s v="2024-03-01"/>
    <x v="19"/>
    <x v="0"/>
    <s v="CUST-0369"/>
    <s v="Rahul Verma"/>
    <x v="0"/>
    <s v="Kerala"/>
    <s v="Kozhikode"/>
    <x v="0"/>
    <s v="Table"/>
    <s v="Study Table"/>
    <n v="5"/>
    <n v="27568.5"/>
    <n v="0.25"/>
    <n v="1152.0999999999999"/>
  </r>
  <r>
    <s v="ORD-03949"/>
    <s v="2024-06-14"/>
    <x v="10"/>
    <x v="0"/>
    <s v="CUST-0357"/>
    <s v="Aditya Gupta"/>
    <x v="0"/>
    <s v="Kerala"/>
    <s v="Thiruvananthapuram"/>
    <x v="0"/>
    <s v="Chair"/>
    <s v="Executive Chair"/>
    <n v="8"/>
    <n v="92979.54"/>
    <n v="0"/>
    <n v="21684.720000000001"/>
  </r>
  <r>
    <s v="ORD-03950"/>
    <s v="2024-05-02"/>
    <x v="0"/>
    <x v="0"/>
    <s v="CUST-0260"/>
    <s v="Riya Das"/>
    <x v="0"/>
    <s v="Telangana"/>
    <s v="Hyderabad"/>
    <x v="3"/>
    <s v="Laptop"/>
    <s v="Gaming Laptop"/>
    <n v="4"/>
    <n v="264530.76"/>
    <n v="0.25"/>
    <n v="3098.46"/>
  </r>
  <r>
    <s v="ORD-03951"/>
    <s v="2025-01-10"/>
    <x v="29"/>
    <x v="1"/>
    <s v="CUST-0304"/>
    <s v="Aarav Das"/>
    <x v="3"/>
    <s v="Delhi"/>
    <s v="Rohini"/>
    <x v="1"/>
    <s v="Cookware"/>
    <s v="Pressure Cooker"/>
    <n v="2"/>
    <n v="5987.66"/>
    <n v="0.1"/>
    <n v="941.47"/>
  </r>
  <r>
    <s v="ORD-03952"/>
    <s v="2024-10-27"/>
    <x v="28"/>
    <x v="0"/>
    <s v="CUST-0153"/>
    <s v="Pooja Yadav"/>
    <x v="3"/>
    <s v="Haryana"/>
    <s v="Gurgaon"/>
    <x v="1"/>
    <s v="Cookware"/>
    <s v="Pressure Cooker"/>
    <n v="1"/>
    <n v="2926.1"/>
    <n v="0.2"/>
    <n v="208.23"/>
  </r>
  <r>
    <s v="ORD-03953"/>
    <s v="2025-04-11"/>
    <x v="30"/>
    <x v="1"/>
    <s v="CUST-0159"/>
    <s v="Ananya Jain"/>
    <x v="2"/>
    <s v="Rajasthan"/>
    <s v="Udaipur"/>
    <x v="3"/>
    <s v="Accessories"/>
    <s v="Wireless Earbuds"/>
    <n v="2"/>
    <n v="5206.28"/>
    <n v="0"/>
    <n v="1031.72"/>
  </r>
  <r>
    <s v="ORD-03954"/>
    <s v="2024-01-31"/>
    <x v="17"/>
    <x v="0"/>
    <s v="CUST-0595"/>
    <s v="Aarav Yadav"/>
    <x v="3"/>
    <s v="Delhi"/>
    <s v="Rohini"/>
    <x v="2"/>
    <s v="Women"/>
    <s v="Women's Top"/>
    <n v="6"/>
    <n v="6449.1"/>
    <n v="0.25"/>
    <n v="1195.1199999999999"/>
  </r>
  <r>
    <s v="ORD-03955"/>
    <s v="2025-11-07"/>
    <x v="5"/>
    <x v="1"/>
    <s v="CUST-0612"/>
    <s v="Vivaan Patel"/>
    <x v="1"/>
    <s v="West Bengal"/>
    <s v="Siliguri"/>
    <x v="1"/>
    <s v="Decor"/>
    <s v="Table Lamp"/>
    <n v="6"/>
    <n v="14421.07"/>
    <n v="0.05"/>
    <n v="3497.99"/>
  </r>
  <r>
    <s v="ORD-03956"/>
    <s v="2025-02-15"/>
    <x v="14"/>
    <x v="1"/>
    <s v="CUST-0588"/>
    <s v="Kavya Sharma"/>
    <x v="2"/>
    <s v="Goa"/>
    <s v="Margao"/>
    <x v="3"/>
    <s v="Accessories"/>
    <s v="Wireless Earbuds"/>
    <n v="3"/>
    <n v="7408.68"/>
    <n v="0"/>
    <n v="1653.41"/>
  </r>
  <r>
    <s v="ORD-03957"/>
    <s v="2024-12-12"/>
    <x v="6"/>
    <x v="0"/>
    <s v="CUST-0622"/>
    <s v="Aarav Sharma"/>
    <x v="3"/>
    <s v="Punjab"/>
    <s v="Ludhiana"/>
    <x v="1"/>
    <s v="Decor"/>
    <s v="Wall Clock"/>
    <n v="5"/>
    <n v="7790.53"/>
    <n v="0"/>
    <n v="2175.9299999999998"/>
  </r>
  <r>
    <s v="ORD-03958"/>
    <s v="2023-08-01"/>
    <x v="27"/>
    <x v="2"/>
    <s v="CUST-0186"/>
    <s v="Priya Singh"/>
    <x v="2"/>
    <s v="Gujarat"/>
    <s v="Surat"/>
    <x v="0"/>
    <s v="Chair"/>
    <s v="Study Chair"/>
    <n v="8"/>
    <n v="25865.15"/>
    <n v="0.1"/>
    <n v="3127.91"/>
  </r>
  <r>
    <s v="ORD-03959"/>
    <s v="2023-10-25"/>
    <x v="24"/>
    <x v="2"/>
    <s v="CUST-0526"/>
    <s v="Sneha Mehta"/>
    <x v="3"/>
    <s v="Haryana"/>
    <s v="Panipat"/>
    <x v="2"/>
    <s v="Men"/>
    <s v="Men's Jacket"/>
    <n v="2"/>
    <n v="6896.22"/>
    <n v="0.25"/>
    <n v="1088.3499999999999"/>
  </r>
  <r>
    <s v="ORD-03960"/>
    <s v="2023-07-09"/>
    <x v="25"/>
    <x v="2"/>
    <s v="CUST-0375"/>
    <s v="Ananya Kumar"/>
    <x v="3"/>
    <s v="Haryana"/>
    <s v="Faridabad"/>
    <x v="1"/>
    <s v="Appliances"/>
    <s v="Mixer Grinder"/>
    <n v="8"/>
    <n v="32835.199999999997"/>
    <n v="0.05"/>
    <n v="5157.51"/>
  </r>
  <r>
    <s v="ORD-03961"/>
    <s v="2024-04-29"/>
    <x v="16"/>
    <x v="0"/>
    <s v="CUST-0331"/>
    <s v="Neha Singh"/>
    <x v="1"/>
    <s v="West Bengal"/>
    <s v="Durgapur"/>
    <x v="0"/>
    <s v="Chair"/>
    <s v="Office Chair"/>
    <n v="8"/>
    <n v="49526.86"/>
    <n v="0"/>
    <n v="10373"/>
  </r>
  <r>
    <s v="ORD-03962"/>
    <s v="2023-06-29"/>
    <x v="33"/>
    <x v="2"/>
    <s v="CUST-0690"/>
    <s v="Arjun Gupta"/>
    <x v="0"/>
    <s v="Telangana"/>
    <s v="Nizamabad"/>
    <x v="1"/>
    <s v="Decor"/>
    <s v="Wall Clock"/>
    <n v="5"/>
    <n v="7174.08"/>
    <n v="0"/>
    <n v="1970.51"/>
  </r>
  <r>
    <s v="ORD-03963"/>
    <s v="2023-05-13"/>
    <x v="20"/>
    <x v="2"/>
    <s v="CUST-0249"/>
    <s v="Riya Kumar"/>
    <x v="2"/>
    <s v="Gujarat"/>
    <s v="Ahmedabad"/>
    <x v="2"/>
    <s v="Women"/>
    <s v="Women's Top"/>
    <n v="2"/>
    <n v="2366.04"/>
    <n v="0.2"/>
    <n v="595.46"/>
  </r>
  <r>
    <s v="ORD-03964"/>
    <s v="2025-11-02"/>
    <x v="5"/>
    <x v="1"/>
    <s v="CUST-0137"/>
    <s v="Rahul Gupta"/>
    <x v="0"/>
    <s v="Telangana"/>
    <s v="Warangal"/>
    <x v="3"/>
    <s v="Laptop"/>
    <s v="Laptop Air"/>
    <n v="3"/>
    <n v="126972.05"/>
    <n v="0.2"/>
    <n v="13412.28"/>
  </r>
  <r>
    <s v="ORD-03965"/>
    <s v="2024-06-05"/>
    <x v="10"/>
    <x v="0"/>
    <s v="CUST-0103"/>
    <s v="Vivaan Patel"/>
    <x v="1"/>
    <s v="West Bengal"/>
    <s v="Kolkata"/>
    <x v="2"/>
    <s v="Women"/>
    <s v="Women's Top"/>
    <n v="2"/>
    <n v="2413.6"/>
    <n v="0.2"/>
    <n v="511.18"/>
  </r>
  <r>
    <s v="ORD-03966"/>
    <s v="2025-11-19"/>
    <x v="5"/>
    <x v="1"/>
    <s v="CUST-0347"/>
    <s v="Pooja Jain"/>
    <x v="3"/>
    <s v="Uttar Pradesh"/>
    <s v="Kanpur"/>
    <x v="0"/>
    <s v="Table"/>
    <s v="Office Desk"/>
    <n v="4"/>
    <n v="62521.69"/>
    <n v="0"/>
    <n v="13732.6"/>
  </r>
  <r>
    <s v="ORD-03967"/>
    <s v="2023-07-24"/>
    <x v="25"/>
    <x v="2"/>
    <s v="CUST-0103"/>
    <s v="Vivaan Patel"/>
    <x v="0"/>
    <s v="Tamil Nadu"/>
    <s v="Madurai"/>
    <x v="1"/>
    <s v="Appliances"/>
    <s v="Mixer Grinder"/>
    <n v="7"/>
    <n v="28895.26"/>
    <n v="0.1"/>
    <n v="3205.22"/>
  </r>
  <r>
    <s v="ORD-03968"/>
    <s v="2025-05-29"/>
    <x v="9"/>
    <x v="1"/>
    <s v="CUST-0392"/>
    <s v="Arjun Kumar"/>
    <x v="3"/>
    <s v="Punjab"/>
    <s v="Amritsar"/>
    <x v="0"/>
    <s v="Chair"/>
    <s v="Study Chair"/>
    <n v="1"/>
    <n v="3229.49"/>
    <n v="0.1"/>
    <n v="424.47"/>
  </r>
  <r>
    <s v="ORD-03969"/>
    <s v="2025-08-19"/>
    <x v="22"/>
    <x v="1"/>
    <s v="CUST-0080"/>
    <s v="Arjun Patel"/>
    <x v="3"/>
    <s v="Haryana"/>
    <s v="Faridabad"/>
    <x v="2"/>
    <s v="Women"/>
    <s v="Women's Dress"/>
    <n v="7"/>
    <n v="17081.32"/>
    <n v="0.15"/>
    <n v="4689.03"/>
  </r>
  <r>
    <s v="ORD-03970"/>
    <s v="2023-12-23"/>
    <x v="18"/>
    <x v="2"/>
    <s v="CUST-0458"/>
    <s v="Priya Singh"/>
    <x v="3"/>
    <s v="Uttar Pradesh"/>
    <s v="Kanpur"/>
    <x v="2"/>
    <s v="Men"/>
    <s v="Men's Jacket"/>
    <n v="7"/>
    <n v="27496.89"/>
    <n v="0.15"/>
    <n v="6557.43"/>
  </r>
  <r>
    <s v="ORD-03971"/>
    <s v="2023-10-16"/>
    <x v="24"/>
    <x v="2"/>
    <s v="CUST-0455"/>
    <s v="Simran Sharma"/>
    <x v="3"/>
    <s v="Punjab"/>
    <s v="Ludhiana"/>
    <x v="1"/>
    <s v="Appliances"/>
    <s v="Electric Kettle"/>
    <n v="4"/>
    <n v="7283.42"/>
    <n v="0"/>
    <n v="1498.89"/>
  </r>
  <r>
    <s v="ORD-03972"/>
    <s v="2025-07-15"/>
    <x v="8"/>
    <x v="1"/>
    <s v="CUST-0373"/>
    <s v="Nikita Jain"/>
    <x v="1"/>
    <s v="Odisha"/>
    <s v="Rourkela"/>
    <x v="2"/>
    <s v="Women"/>
    <s v="Women's Top"/>
    <n v="1"/>
    <n v="1168.1400000000001"/>
    <n v="0.25"/>
    <n v="191.76"/>
  </r>
  <r>
    <s v="ORD-03973"/>
    <s v="2024-12-06"/>
    <x v="6"/>
    <x v="0"/>
    <s v="CUST-0240"/>
    <s v="Pooja Das"/>
    <x v="0"/>
    <s v="Karnataka"/>
    <s v="Mysuru"/>
    <x v="2"/>
    <s v="Women"/>
    <s v="Women's Dress"/>
    <n v="5"/>
    <n v="13025.79"/>
    <n v="0.1"/>
    <n v="3717.78"/>
  </r>
  <r>
    <s v="ORD-03974"/>
    <s v="2024-07-10"/>
    <x v="4"/>
    <x v="0"/>
    <s v="CUST-0648"/>
    <s v="Ananya Jain"/>
    <x v="3"/>
    <s v="Haryana"/>
    <s v="Panipat"/>
    <x v="1"/>
    <s v="Appliances"/>
    <s v="Air Fryer"/>
    <n v="8"/>
    <n v="59470.559999999998"/>
    <n v="0.05"/>
    <n v="8774.0300000000007"/>
  </r>
  <r>
    <s v="ORD-03975"/>
    <s v="2023-04-28"/>
    <x v="12"/>
    <x v="2"/>
    <s v="CUST-0058"/>
    <s v="Vivaan Verma"/>
    <x v="1"/>
    <s v="West Bengal"/>
    <s v="Siliguri"/>
    <x v="0"/>
    <s v="Table"/>
    <s v="Coffee Table"/>
    <n v="1"/>
    <n v="5024.84"/>
    <n v="0.15"/>
    <n v="628.01"/>
  </r>
  <r>
    <s v="ORD-03976"/>
    <s v="2024-03-22"/>
    <x v="19"/>
    <x v="0"/>
    <s v="CUST-0222"/>
    <s v="Arjun Yadav"/>
    <x v="1"/>
    <s v="Bihar"/>
    <s v="Patna"/>
    <x v="0"/>
    <s v="Chair"/>
    <s v="Office Chair"/>
    <n v="4"/>
    <n v="26306.13"/>
    <n v="0"/>
    <n v="5246.7"/>
  </r>
  <r>
    <s v="ORD-03977"/>
    <s v="2024-09-24"/>
    <x v="13"/>
    <x v="0"/>
    <s v="CUST-0254"/>
    <s v="Aditya Kumar"/>
    <x v="0"/>
    <s v="Telangana"/>
    <s v="Nizamabad"/>
    <x v="2"/>
    <s v="Footwear"/>
    <s v="Sandals"/>
    <n v="2"/>
    <n v="2425.5500000000002"/>
    <n v="0.25"/>
    <n v="166.94"/>
  </r>
  <r>
    <s v="ORD-03978"/>
    <s v="2025-11-15"/>
    <x v="5"/>
    <x v="1"/>
    <s v="CUST-0181"/>
    <s v="Nikita Gupta"/>
    <x v="1"/>
    <s v="Odisha"/>
    <s v="Rourkela"/>
    <x v="0"/>
    <s v="Chair"/>
    <s v="Study Chair"/>
    <n v="5"/>
    <n v="17478.54"/>
    <n v="0"/>
    <n v="3096.39"/>
  </r>
  <r>
    <s v="ORD-03979"/>
    <s v="2025-10-26"/>
    <x v="31"/>
    <x v="1"/>
    <s v="CUST-0341"/>
    <s v="Aditi Verma"/>
    <x v="2"/>
    <s v="Maharashtra"/>
    <s v="Mumbai"/>
    <x v="1"/>
    <s v="Appliances"/>
    <s v="Air Fryer"/>
    <n v="6"/>
    <n v="34963.85"/>
    <n v="0.25"/>
    <n v="1204.98"/>
  </r>
  <r>
    <s v="ORD-03980"/>
    <s v="2024-12-11"/>
    <x v="6"/>
    <x v="0"/>
    <s v="CUST-0423"/>
    <s v="Rahul Kumar"/>
    <x v="0"/>
    <s v="Telangana"/>
    <s v="Warangal"/>
    <x v="3"/>
    <s v="Laptop"/>
    <s v="Gaming Laptop"/>
    <n v="6"/>
    <n v="445570.39"/>
    <n v="0.15"/>
    <n v="35995.050000000003"/>
  </r>
  <r>
    <s v="ORD-03981"/>
    <s v="2024-04-27"/>
    <x v="16"/>
    <x v="0"/>
    <s v="CUST-0718"/>
    <s v="Arjun Patel"/>
    <x v="3"/>
    <s v="Uttar Pradesh"/>
    <s v="Kanpur"/>
    <x v="0"/>
    <s v="Storage"/>
    <s v="Wardrobe"/>
    <n v="6"/>
    <n v="106950.33"/>
    <n v="0.2"/>
    <n v="10898.27"/>
  </r>
  <r>
    <s v="ORD-03982"/>
    <s v="2024-09-04"/>
    <x v="13"/>
    <x v="0"/>
    <s v="CUST-0034"/>
    <s v="Rohan Patel"/>
    <x v="0"/>
    <s v="Karnataka"/>
    <s v="Mysuru"/>
    <x v="3"/>
    <s v="Laptop"/>
    <s v="Laptop Pro"/>
    <n v="2"/>
    <n v="120442.55"/>
    <n v="0.05"/>
    <n v="20199.689999999999"/>
  </r>
  <r>
    <s v="ORD-03983"/>
    <s v="2025-04-02"/>
    <x v="30"/>
    <x v="1"/>
    <s v="CUST-0379"/>
    <s v="Ishita Mehta"/>
    <x v="2"/>
    <s v="Goa"/>
    <s v="Panaji"/>
    <x v="2"/>
    <s v="Men"/>
    <s v="Men's Jacket"/>
    <n v="6"/>
    <n v="23720.93"/>
    <n v="0.1"/>
    <n v="6271.66"/>
  </r>
  <r>
    <s v="ORD-03984"/>
    <s v="2023-11-22"/>
    <x v="32"/>
    <x v="2"/>
    <s v="CUST-0052"/>
    <s v="Ishita Gupta"/>
    <x v="2"/>
    <s v="Goa"/>
    <s v="Panaji"/>
    <x v="0"/>
    <s v="Table"/>
    <s v="Office Desk"/>
    <n v="8"/>
    <n v="106707.88"/>
    <n v="0.1"/>
    <n v="17291.54"/>
  </r>
  <r>
    <s v="ORD-03985"/>
    <s v="2025-07-16"/>
    <x v="8"/>
    <x v="1"/>
    <s v="CUST-0101"/>
    <s v="Aditya Sharma"/>
    <x v="2"/>
    <s v="Goa"/>
    <s v="Margao"/>
    <x v="3"/>
    <s v="Accessories"/>
    <s v="Smart Watch"/>
    <n v="1"/>
    <n v="4049.47"/>
    <n v="0.15"/>
    <n v="433.43"/>
  </r>
  <r>
    <s v="ORD-03986"/>
    <s v="2024-08-02"/>
    <x v="15"/>
    <x v="0"/>
    <s v="CUST-0065"/>
    <s v="Aarav Verma"/>
    <x v="3"/>
    <s v="Uttar Pradesh"/>
    <s v="Noida"/>
    <x v="0"/>
    <s v="Table"/>
    <s v="Office Desk"/>
    <n v="2"/>
    <n v="29145.21"/>
    <n v="0.05"/>
    <n v="5835.16"/>
  </r>
  <r>
    <s v="ORD-03987"/>
    <s v="2025-10-19"/>
    <x v="31"/>
    <x v="1"/>
    <s v="CUST-0030"/>
    <s v="Ananya Verma"/>
    <x v="3"/>
    <s v="Haryana"/>
    <s v="Panipat"/>
    <x v="0"/>
    <s v="Chair"/>
    <s v="Office Chair"/>
    <n v="3"/>
    <n v="14358.4"/>
    <n v="0.25"/>
    <n v="835.91"/>
  </r>
  <r>
    <s v="ORD-03988"/>
    <s v="2023-01-09"/>
    <x v="34"/>
    <x v="2"/>
    <s v="CUST-0181"/>
    <s v="Nikita Gupta"/>
    <x v="0"/>
    <s v="Telangana"/>
    <s v="Hyderabad"/>
    <x v="3"/>
    <s v="Accessories"/>
    <s v="Wireless Earbuds"/>
    <n v="5"/>
    <n v="10976.3"/>
    <n v="0.1"/>
    <n v="1971.83"/>
  </r>
  <r>
    <s v="ORD-03989"/>
    <s v="2023-04-23"/>
    <x v="12"/>
    <x v="2"/>
    <s v="CUST-0507"/>
    <s v="Ishita Das"/>
    <x v="1"/>
    <s v="Bihar"/>
    <s v="Gaya"/>
    <x v="0"/>
    <s v="Chair"/>
    <s v="Study Chair"/>
    <n v="4"/>
    <n v="11332.2"/>
    <n v="0.2"/>
    <n v="1358.84"/>
  </r>
  <r>
    <s v="ORD-03990"/>
    <s v="2024-12-07"/>
    <x v="6"/>
    <x v="0"/>
    <s v="CUST-0252"/>
    <s v="Ananya Mehta"/>
    <x v="2"/>
    <s v="Rajasthan"/>
    <s v="Udaipur"/>
    <x v="1"/>
    <s v="Decor"/>
    <s v="Table Lamp"/>
    <n v="5"/>
    <n v="12905.87"/>
    <n v="0"/>
    <n v="3282.99"/>
  </r>
  <r>
    <s v="ORD-03991"/>
    <s v="2024-09-21"/>
    <x v="13"/>
    <x v="0"/>
    <s v="CUST-0092"/>
    <s v="Ananya Das"/>
    <x v="2"/>
    <s v="Rajasthan"/>
    <s v="Jaipur"/>
    <x v="3"/>
    <s v="Mobile"/>
    <s v="Budget Phone"/>
    <n v="5"/>
    <n v="49469.13"/>
    <n v="0.15"/>
    <n v="3639.52"/>
  </r>
  <r>
    <s v="ORD-03992"/>
    <s v="2024-03-02"/>
    <x v="19"/>
    <x v="0"/>
    <s v="CUST-0207"/>
    <s v="Arjun Das"/>
    <x v="3"/>
    <s v="Delhi"/>
    <s v="Dwarka"/>
    <x v="3"/>
    <s v="Laptop"/>
    <s v="Gaming Laptop"/>
    <n v="5"/>
    <n v="352161.8"/>
    <n v="0.2"/>
    <n v="21104.09"/>
  </r>
  <r>
    <s v="ORD-03993"/>
    <s v="2025-01-19"/>
    <x v="29"/>
    <x v="1"/>
    <s v="CUST-0769"/>
    <s v="Nikita Jain"/>
    <x v="0"/>
    <s v="Telangana"/>
    <s v="Hyderabad"/>
    <x v="1"/>
    <s v="Decor"/>
    <s v="Table Lamp"/>
    <n v="4"/>
    <n v="9784.7099999999991"/>
    <n v="0"/>
    <n v="2501.1799999999998"/>
  </r>
  <r>
    <s v="ORD-03994"/>
    <s v="2023-03-28"/>
    <x v="11"/>
    <x v="2"/>
    <s v="CUST-0682"/>
    <s v="Vivaan Gupta"/>
    <x v="2"/>
    <s v="Maharashtra"/>
    <s v="Nagpur"/>
    <x v="0"/>
    <s v="Chair"/>
    <s v="Executive Chair"/>
    <n v="3"/>
    <n v="37083.03"/>
    <n v="0"/>
    <n v="8785.75"/>
  </r>
  <r>
    <s v="ORD-03995"/>
    <s v="2024-01-21"/>
    <x v="17"/>
    <x v="0"/>
    <s v="CUST-0063"/>
    <s v="Riya Mehta"/>
    <x v="0"/>
    <s v="Tamil Nadu"/>
    <s v="Chennai"/>
    <x v="1"/>
    <s v="Cookware"/>
    <s v="Pressure Cooker"/>
    <n v="2"/>
    <n v="5367.58"/>
    <n v="0.2"/>
    <n v="367.2"/>
  </r>
  <r>
    <s v="ORD-03996"/>
    <s v="2023-11-12"/>
    <x v="32"/>
    <x v="2"/>
    <s v="CUST-0325"/>
    <s v="Rahul Sharma"/>
    <x v="0"/>
    <s v="Tamil Nadu"/>
    <s v="Coimbatore"/>
    <x v="1"/>
    <s v="Appliances"/>
    <s v="Electric Kettle"/>
    <n v="3"/>
    <n v="4187.76"/>
    <n v="0.25"/>
    <n v="241.25"/>
  </r>
  <r>
    <s v="ORD-03997"/>
    <s v="2024-05-06"/>
    <x v="0"/>
    <x v="0"/>
    <s v="CUST-0800"/>
    <s v="Kavya Gupta"/>
    <x v="1"/>
    <s v="Odisha"/>
    <s v="Cuttack"/>
    <x v="2"/>
    <s v="Footwear"/>
    <s v="Running Shoes"/>
    <n v="2"/>
    <n v="6042.51"/>
    <n v="0.15"/>
    <n v="1164.8499999999999"/>
  </r>
  <r>
    <s v="ORD-03998"/>
    <s v="2025-07-13"/>
    <x v="8"/>
    <x v="1"/>
    <s v="CUST-0638"/>
    <s v="Rohan Gupta"/>
    <x v="0"/>
    <s v="Kerala"/>
    <s v="Kochi"/>
    <x v="1"/>
    <s v="Appliances"/>
    <s v="Air Fryer"/>
    <n v="1"/>
    <n v="6180.36"/>
    <n v="0.2"/>
    <n v="411.03"/>
  </r>
  <r>
    <s v="ORD-03999"/>
    <s v="2023-10-22"/>
    <x v="24"/>
    <x v="2"/>
    <s v="CUST-0025"/>
    <s v="Aditya Mehta"/>
    <x v="3"/>
    <s v="Haryana"/>
    <s v="Gurgaon"/>
    <x v="1"/>
    <s v="Decor"/>
    <s v="Table Lamp"/>
    <n v="2"/>
    <n v="4664.87"/>
    <n v="0.05"/>
    <n v="1167.79"/>
  </r>
  <r>
    <s v="ORD-04000"/>
    <s v="2024-01-27"/>
    <x v="17"/>
    <x v="0"/>
    <s v="CUST-0092"/>
    <s v="Ananya Das"/>
    <x v="1"/>
    <s v="Odisha"/>
    <s v="Bhubaneswar"/>
    <x v="1"/>
    <s v="Decor"/>
    <s v="Wall Clock"/>
    <n v="6"/>
    <n v="9068.69"/>
    <n v="0"/>
    <n v="2960.18"/>
  </r>
  <r>
    <s v="ORD-04001"/>
    <s v="2023-02-20"/>
    <x v="7"/>
    <x v="2"/>
    <s v="CUST-0780"/>
    <s v="Riya Yadav"/>
    <x v="2"/>
    <s v="Goa"/>
    <s v="Panaji"/>
    <x v="0"/>
    <s v="Chair"/>
    <s v="Executive Chair"/>
    <n v="3"/>
    <n v="32024.16"/>
    <n v="0.1"/>
    <n v="5300.02"/>
  </r>
  <r>
    <s v="ORD-04002"/>
    <s v="2024-08-28"/>
    <x v="15"/>
    <x v="0"/>
    <s v="CUST-0571"/>
    <s v="Arjun Sharma"/>
    <x v="3"/>
    <s v="Haryana"/>
    <s v="Panipat"/>
    <x v="2"/>
    <s v="Footwear"/>
    <s v="Casual Shoes"/>
    <n v="7"/>
    <n v="16852.810000000001"/>
    <n v="0.15"/>
    <n v="2557.64"/>
  </r>
  <r>
    <s v="ORD-04003"/>
    <s v="2025-01-11"/>
    <x v="29"/>
    <x v="1"/>
    <s v="CUST-0710"/>
    <s v="Vivaan Singh"/>
    <x v="1"/>
    <s v="Bihar"/>
    <s v="Bhagalpur"/>
    <x v="0"/>
    <s v="Chair"/>
    <s v="Office Chair"/>
    <n v="1"/>
    <n v="5419.87"/>
    <n v="0.2"/>
    <n v="402.64"/>
  </r>
  <r>
    <s v="ORD-04004"/>
    <s v="2025-01-15"/>
    <x v="29"/>
    <x v="1"/>
    <s v="CUST-0746"/>
    <s v="Aditya Das"/>
    <x v="1"/>
    <s v="Bihar"/>
    <s v="Gaya"/>
    <x v="2"/>
    <s v="Women"/>
    <s v="Women's Jacket"/>
    <n v="3"/>
    <n v="14919.87"/>
    <n v="0"/>
    <n v="3710"/>
  </r>
  <r>
    <s v="ORD-04005"/>
    <s v="2025-08-12"/>
    <x v="22"/>
    <x v="1"/>
    <s v="CUST-0797"/>
    <s v="Vivaan Patel"/>
    <x v="3"/>
    <s v="Haryana"/>
    <s v="Panipat"/>
    <x v="0"/>
    <s v="Chair"/>
    <s v="Office Chair"/>
    <n v="8"/>
    <n v="45996"/>
    <n v="0.1"/>
    <n v="6415.95"/>
  </r>
  <r>
    <s v="ORD-04006"/>
    <s v="2024-05-29"/>
    <x v="0"/>
    <x v="0"/>
    <s v="CUST-0521"/>
    <s v="Kabir Das"/>
    <x v="0"/>
    <s v="Karnataka"/>
    <s v="Bengaluru"/>
    <x v="0"/>
    <s v="Chair"/>
    <s v="Office Chair"/>
    <n v="5"/>
    <n v="33225.089999999997"/>
    <n v="0"/>
    <n v="6627.46"/>
  </r>
  <r>
    <s v="ORD-04007"/>
    <s v="2023-05-19"/>
    <x v="20"/>
    <x v="2"/>
    <s v="CUST-0118"/>
    <s v="Amit Kumar"/>
    <x v="3"/>
    <s v="Haryana"/>
    <s v="Panipat"/>
    <x v="1"/>
    <s v="Appliances"/>
    <s v="Electric Kettle"/>
    <n v="6"/>
    <n v="8369.41"/>
    <n v="0.25"/>
    <n v="852.28"/>
  </r>
  <r>
    <s v="ORD-04008"/>
    <s v="2023-11-15"/>
    <x v="32"/>
    <x v="2"/>
    <s v="CUST-0763"/>
    <s v="Nikita Jain"/>
    <x v="2"/>
    <s v="Gujarat"/>
    <s v="Surat"/>
    <x v="3"/>
    <s v="Accessories"/>
    <s v="Wireless Earbuds"/>
    <n v="8"/>
    <n v="15160.87"/>
    <n v="0.25"/>
    <n v="1325.66"/>
  </r>
  <r>
    <s v="ORD-04009"/>
    <s v="2024-03-09"/>
    <x v="19"/>
    <x v="0"/>
    <s v="CUST-0179"/>
    <s v="Sneha Kumar"/>
    <x v="0"/>
    <s v="Karnataka"/>
    <s v="Bengaluru"/>
    <x v="0"/>
    <s v="Table"/>
    <s v="Study Table"/>
    <n v="8"/>
    <n v="53618.85"/>
    <n v="0.1"/>
    <n v="7228.31"/>
  </r>
  <r>
    <s v="ORD-04010"/>
    <s v="2023-08-30"/>
    <x v="27"/>
    <x v="2"/>
    <s v="CUST-0576"/>
    <s v="Sneha Das"/>
    <x v="0"/>
    <s v="Kerala"/>
    <s v="Thiruvananthapuram"/>
    <x v="1"/>
    <s v="Appliances"/>
    <s v="Mixer Grinder"/>
    <n v="4"/>
    <n v="17645.21"/>
    <n v="0"/>
    <n v="3314"/>
  </r>
  <r>
    <s v="ORD-04011"/>
    <s v="2023-12-29"/>
    <x v="18"/>
    <x v="2"/>
    <s v="CUST-0598"/>
    <s v="Aditya Jain"/>
    <x v="1"/>
    <s v="Odisha"/>
    <s v="Cuttack"/>
    <x v="1"/>
    <s v="Appliances"/>
    <s v="Mixer Grinder"/>
    <n v="3"/>
    <n v="11974.17"/>
    <n v="0.15"/>
    <n v="1500.91"/>
  </r>
  <r>
    <s v="ORD-04012"/>
    <s v="2024-09-14"/>
    <x v="13"/>
    <x v="0"/>
    <s v="CUST-0728"/>
    <s v="Ananya Patel"/>
    <x v="1"/>
    <s v="West Bengal"/>
    <s v="Siliguri"/>
    <x v="1"/>
    <s v="Cookware"/>
    <s v="Cookware Set"/>
    <n v="8"/>
    <n v="44694.6"/>
    <n v="0.1"/>
    <n v="8689.91"/>
  </r>
  <r>
    <s v="ORD-04013"/>
    <s v="2023-12-26"/>
    <x v="18"/>
    <x v="2"/>
    <s v="CUST-0332"/>
    <s v="Aditi Yadav"/>
    <x v="1"/>
    <s v="Odisha"/>
    <s v="Cuttack"/>
    <x v="2"/>
    <s v="Footwear"/>
    <s v="Casual Shoes"/>
    <n v="5"/>
    <n v="12520.58"/>
    <n v="0.1"/>
    <n v="2590.9899999999998"/>
  </r>
  <r>
    <s v="ORD-04014"/>
    <s v="2025-10-14"/>
    <x v="31"/>
    <x v="1"/>
    <s v="CUST-0596"/>
    <s v="Ishita Patel"/>
    <x v="2"/>
    <s v="Maharashtra"/>
    <s v="Pune"/>
    <x v="3"/>
    <s v="Accessories"/>
    <s v="Bluetooth Speaker"/>
    <n v="6"/>
    <n v="15044.8"/>
    <n v="0.25"/>
    <n v="1433.61"/>
  </r>
  <r>
    <s v="ORD-04015"/>
    <s v="2025-04-26"/>
    <x v="30"/>
    <x v="1"/>
    <s v="CUST-0423"/>
    <s v="Rahul Kumar"/>
    <x v="1"/>
    <s v="Bihar"/>
    <s v="Patna"/>
    <x v="3"/>
    <s v="Laptop"/>
    <s v="Gaming Laptop"/>
    <n v="1"/>
    <n v="81688.679999999993"/>
    <n v="0.05"/>
    <n v="8732.35"/>
  </r>
  <r>
    <s v="ORD-04016"/>
    <s v="2025-10-27"/>
    <x v="31"/>
    <x v="1"/>
    <s v="CUST-0559"/>
    <s v="Amit Das"/>
    <x v="2"/>
    <s v="Maharashtra"/>
    <s v="Pune"/>
    <x v="0"/>
    <s v="Table"/>
    <s v="Office Desk"/>
    <n v="7"/>
    <n v="89245.71"/>
    <n v="0.15"/>
    <n v="14421.26"/>
  </r>
  <r>
    <s v="ORD-04017"/>
    <s v="2023-04-07"/>
    <x v="12"/>
    <x v="2"/>
    <s v="CUST-0517"/>
    <s v="Simran Patel"/>
    <x v="1"/>
    <s v="Odisha"/>
    <s v="Cuttack"/>
    <x v="3"/>
    <s v="Accessories"/>
    <s v="Smart Watch"/>
    <n v="7"/>
    <n v="35025.26"/>
    <n v="0"/>
    <n v="7092.3"/>
  </r>
  <r>
    <s v="ORD-04018"/>
    <s v="2025-01-30"/>
    <x v="29"/>
    <x v="1"/>
    <s v="CUST-0655"/>
    <s v="Kabir Verma"/>
    <x v="3"/>
    <s v="Punjab"/>
    <s v="Ludhiana"/>
    <x v="1"/>
    <s v="Appliances"/>
    <s v="Air Fryer"/>
    <n v="6"/>
    <n v="49722.84"/>
    <n v="0"/>
    <n v="7419.06"/>
  </r>
  <r>
    <s v="ORD-04019"/>
    <s v="2023-11-20"/>
    <x v="32"/>
    <x v="2"/>
    <s v="CUST-0717"/>
    <s v="Rahul Mehta"/>
    <x v="0"/>
    <s v="Telangana"/>
    <s v="Hyderabad"/>
    <x v="3"/>
    <s v="Mobile"/>
    <s v="Smartphone A"/>
    <n v="1"/>
    <n v="18145.53"/>
    <n v="0"/>
    <n v="2429.4699999999998"/>
  </r>
  <r>
    <s v="ORD-04020"/>
    <s v="2025-02-21"/>
    <x v="14"/>
    <x v="1"/>
    <s v="CUST-0483"/>
    <s v="Amit Singh"/>
    <x v="0"/>
    <s v="Kerala"/>
    <s v="Thiruvananthapuram"/>
    <x v="0"/>
    <s v="Table"/>
    <s v="Coffee Table"/>
    <n v="2"/>
    <n v="8814.2800000000007"/>
    <n v="0.25"/>
    <n v="548.23"/>
  </r>
  <r>
    <s v="ORD-04021"/>
    <s v="2023-07-07"/>
    <x v="25"/>
    <x v="2"/>
    <s v="CUST-0233"/>
    <s v="Sneha Yadav"/>
    <x v="1"/>
    <s v="West Bengal"/>
    <s v="Kolkata"/>
    <x v="2"/>
    <s v="Women"/>
    <s v="Women's Top"/>
    <n v="4"/>
    <n v="5032.72"/>
    <n v="0.2"/>
    <n v="1222.1199999999999"/>
  </r>
  <r>
    <s v="ORD-04022"/>
    <s v="2024-11-09"/>
    <x v="1"/>
    <x v="0"/>
    <s v="CUST-0330"/>
    <s v="Riya Gupta"/>
    <x v="1"/>
    <s v="West Bengal"/>
    <s v="Siliguri"/>
    <x v="2"/>
    <s v="Men"/>
    <s v="Men's Jeans"/>
    <n v="6"/>
    <n v="12716.18"/>
    <n v="0"/>
    <n v="4193.1099999999997"/>
  </r>
  <r>
    <s v="ORD-04023"/>
    <s v="2023-06-12"/>
    <x v="33"/>
    <x v="2"/>
    <s v="CUST-0785"/>
    <s v="Shreya Singh"/>
    <x v="0"/>
    <s v="Karnataka"/>
    <s v="Mangaluru"/>
    <x v="3"/>
    <s v="Mobile"/>
    <s v="Budget Phone"/>
    <n v="2"/>
    <n v="21961.51"/>
    <n v="0.1"/>
    <n v="1411.83"/>
  </r>
  <r>
    <s v="ORD-04024"/>
    <s v="2023-05-10"/>
    <x v="20"/>
    <x v="2"/>
    <s v="CUST-0056"/>
    <s v="Kabir Mehta"/>
    <x v="3"/>
    <s v="Delhi"/>
    <s v="Dwarka"/>
    <x v="1"/>
    <s v="Appliances"/>
    <s v="Mixer Grinder"/>
    <n v="7"/>
    <n v="22503.89"/>
    <n v="0.25"/>
    <n v="1484.76"/>
  </r>
  <r>
    <s v="ORD-04025"/>
    <s v="2024-10-06"/>
    <x v="28"/>
    <x v="0"/>
    <s v="CUST-0064"/>
    <s v="Priya Mehta"/>
    <x v="3"/>
    <s v="Punjab"/>
    <s v="Jalandhar"/>
    <x v="2"/>
    <s v="Footwear"/>
    <s v="Casual Shoes"/>
    <n v="2"/>
    <n v="4833.5"/>
    <n v="0.15"/>
    <n v="784.16"/>
  </r>
  <r>
    <s v="ORD-04026"/>
    <s v="2023-02-27"/>
    <x v="7"/>
    <x v="2"/>
    <s v="CUST-0734"/>
    <s v="Ishita Patel"/>
    <x v="1"/>
    <s v="Odisha"/>
    <s v="Cuttack"/>
    <x v="0"/>
    <s v="Table"/>
    <s v="Coffee Table"/>
    <n v="5"/>
    <n v="28786.23"/>
    <n v="0.05"/>
    <n v="4017.14"/>
  </r>
  <r>
    <s v="ORD-04027"/>
    <s v="2024-09-05"/>
    <x v="13"/>
    <x v="0"/>
    <s v="CUST-0584"/>
    <s v="Riya Verma"/>
    <x v="0"/>
    <s v="Karnataka"/>
    <s v="Mangaluru"/>
    <x v="2"/>
    <s v="Men"/>
    <s v="Men's Jacket"/>
    <n v="3"/>
    <n v="11620.94"/>
    <n v="0.15"/>
    <n v="2078.83"/>
  </r>
  <r>
    <s v="ORD-04028"/>
    <s v="2023-03-15"/>
    <x v="11"/>
    <x v="2"/>
    <s v="CUST-0050"/>
    <s v="Priya Singh"/>
    <x v="2"/>
    <s v="Goa"/>
    <s v="Panaji"/>
    <x v="2"/>
    <s v="Women"/>
    <s v="Women's Dress"/>
    <n v="6"/>
    <n v="15352.61"/>
    <n v="0.05"/>
    <n v="4364.9799999999996"/>
  </r>
  <r>
    <s v="ORD-04029"/>
    <s v="2024-02-24"/>
    <x v="23"/>
    <x v="0"/>
    <s v="CUST-0095"/>
    <s v="Arjun Kumar"/>
    <x v="2"/>
    <s v="Rajasthan"/>
    <s v="Udaipur"/>
    <x v="1"/>
    <s v="Appliances"/>
    <s v="Air Fryer"/>
    <n v="7"/>
    <n v="46604.07"/>
    <n v="0.2"/>
    <n v="1499.37"/>
  </r>
  <r>
    <s v="ORD-04030"/>
    <s v="2025-05-17"/>
    <x v="9"/>
    <x v="1"/>
    <s v="CUST-0321"/>
    <s v="Ishita Sharma"/>
    <x v="1"/>
    <s v="West Bengal"/>
    <s v="Kolkata"/>
    <x v="2"/>
    <s v="Men"/>
    <s v="Men's T-Shirt"/>
    <n v="5"/>
    <n v="4663.01"/>
    <n v="0.25"/>
    <n v="1331.65"/>
  </r>
  <r>
    <s v="ORD-04031"/>
    <s v="2025-01-07"/>
    <x v="29"/>
    <x v="1"/>
    <s v="CUST-0614"/>
    <s v="Riya Kumar"/>
    <x v="1"/>
    <s v="Jharkhand"/>
    <s v="Ranchi"/>
    <x v="1"/>
    <s v="Decor"/>
    <s v="Wall Clock"/>
    <n v="7"/>
    <n v="9031.5499999999993"/>
    <n v="0.15"/>
    <n v="2132.38"/>
  </r>
  <r>
    <s v="ORD-04032"/>
    <s v="2023-08-15"/>
    <x v="27"/>
    <x v="2"/>
    <s v="CUST-0128"/>
    <s v="Rohan Das"/>
    <x v="1"/>
    <s v="Odisha"/>
    <s v="Rourkela"/>
    <x v="2"/>
    <s v="Footwear"/>
    <s v="Running Shoes"/>
    <n v="7"/>
    <n v="25359.75"/>
    <n v="0"/>
    <n v="6336.55"/>
  </r>
  <r>
    <s v="ORD-04033"/>
    <s v="2023-02-09"/>
    <x v="7"/>
    <x v="2"/>
    <s v="CUST-0601"/>
    <s v="Vivaan Sharma"/>
    <x v="3"/>
    <s v="Haryana"/>
    <s v="Panipat"/>
    <x v="0"/>
    <s v="Table"/>
    <s v="Study Table"/>
    <n v="3"/>
    <n v="23451.51"/>
    <n v="0"/>
    <n v="4240.8599999999997"/>
  </r>
  <r>
    <s v="ORD-04034"/>
    <s v="2025-02-24"/>
    <x v="14"/>
    <x v="1"/>
    <s v="CUST-0206"/>
    <s v="Priya Singh"/>
    <x v="3"/>
    <s v="Punjab"/>
    <s v="Amritsar"/>
    <x v="0"/>
    <s v="Storage"/>
    <s v="Wardrobe"/>
    <n v="5"/>
    <n v="110687.16"/>
    <n v="0"/>
    <n v="18278.25"/>
  </r>
  <r>
    <s v="ORD-04035"/>
    <s v="2024-02-23"/>
    <x v="23"/>
    <x v="0"/>
    <s v="CUST-0542"/>
    <s v="Rohan Singh"/>
    <x v="2"/>
    <s v="Rajasthan"/>
    <s v="Jodhpur"/>
    <x v="2"/>
    <s v="Footwear"/>
    <s v="Sandals"/>
    <n v="2"/>
    <n v="3274.36"/>
    <n v="0"/>
    <n v="776.63"/>
  </r>
  <r>
    <s v="ORD-04036"/>
    <s v="2025-10-16"/>
    <x v="31"/>
    <x v="1"/>
    <s v="CUST-0334"/>
    <s v="Ananya Verma"/>
    <x v="3"/>
    <s v="Delhi"/>
    <s v="Rohini"/>
    <x v="3"/>
    <s v="Accessories"/>
    <s v="Smart Watch"/>
    <n v="2"/>
    <n v="10220.86"/>
    <n v="0"/>
    <n v="1931.57"/>
  </r>
  <r>
    <s v="ORD-04037"/>
    <s v="2023-11-24"/>
    <x v="32"/>
    <x v="2"/>
    <s v="CUST-0777"/>
    <s v="Aditya Verma"/>
    <x v="0"/>
    <s v="Tamil Nadu"/>
    <s v="Chennai"/>
    <x v="2"/>
    <s v="Men"/>
    <s v="Men's T-Shirt"/>
    <n v="5"/>
    <n v="6077.7"/>
    <n v="0"/>
    <n v="2199.16"/>
  </r>
  <r>
    <s v="ORD-04038"/>
    <s v="2023-07-21"/>
    <x v="25"/>
    <x v="2"/>
    <s v="CUST-0662"/>
    <s v="Aditi Das"/>
    <x v="0"/>
    <s v="Kerala"/>
    <s v="Kozhikode"/>
    <x v="1"/>
    <s v="Decor"/>
    <s v="Table Lamp"/>
    <n v="4"/>
    <n v="10245.68"/>
    <n v="0"/>
    <n v="2939.5"/>
  </r>
  <r>
    <s v="ORD-04039"/>
    <s v="2023-03-25"/>
    <x v="11"/>
    <x v="2"/>
    <s v="CUST-0313"/>
    <s v="Rohan Sharma"/>
    <x v="3"/>
    <s v="Haryana"/>
    <s v="Panipat"/>
    <x v="0"/>
    <s v="Chair"/>
    <s v="Executive Chair"/>
    <n v="1"/>
    <n v="9006.74"/>
    <n v="0.25"/>
    <n v="1388.82"/>
  </r>
  <r>
    <s v="ORD-04040"/>
    <s v="2024-07-31"/>
    <x v="4"/>
    <x v="0"/>
    <s v="CUST-0778"/>
    <s v="Aditi Yadav"/>
    <x v="1"/>
    <s v="Jharkhand"/>
    <s v="Ranchi"/>
    <x v="3"/>
    <s v="Accessories"/>
    <s v="Bluetooth Speaker"/>
    <n v="2"/>
    <n v="6539.85"/>
    <n v="0.1"/>
    <n v="986.35"/>
  </r>
  <r>
    <s v="ORD-04041"/>
    <s v="2023-03-12"/>
    <x v="11"/>
    <x v="2"/>
    <s v="CUST-0302"/>
    <s v="Amit Gupta"/>
    <x v="1"/>
    <s v="Jharkhand"/>
    <s v="Dhanbad"/>
    <x v="2"/>
    <s v="Footwear"/>
    <s v="Sandals"/>
    <n v="1"/>
    <n v="1632.53"/>
    <n v="0"/>
    <n v="336.63"/>
  </r>
  <r>
    <s v="ORD-04042"/>
    <s v="2023-12-03"/>
    <x v="18"/>
    <x v="2"/>
    <s v="CUST-0229"/>
    <s v="Pooja Sharma"/>
    <x v="0"/>
    <s v="Telangana"/>
    <s v="Hyderabad"/>
    <x v="1"/>
    <s v="Appliances"/>
    <s v="Electric Kettle"/>
    <n v="2"/>
    <n v="3152.02"/>
    <n v="0.15"/>
    <n v="423.31"/>
  </r>
  <r>
    <s v="ORD-04043"/>
    <s v="2023-07-15"/>
    <x v="25"/>
    <x v="2"/>
    <s v="CUST-0757"/>
    <s v="Neha Singh"/>
    <x v="0"/>
    <s v="Kerala"/>
    <s v="Thiruvananthapuram"/>
    <x v="2"/>
    <s v="Men"/>
    <s v="Men's Jeans"/>
    <n v="1"/>
    <n v="2307.13"/>
    <n v="0"/>
    <n v="788.43"/>
  </r>
  <r>
    <s v="ORD-04044"/>
    <s v="2025-08-26"/>
    <x v="22"/>
    <x v="1"/>
    <s v="CUST-0513"/>
    <s v="Nikita Das"/>
    <x v="0"/>
    <s v="Telangana"/>
    <s v="Nizamabad"/>
    <x v="3"/>
    <s v="Laptop"/>
    <s v="Laptop Pro"/>
    <n v="4"/>
    <n v="270965.09000000003"/>
    <n v="0"/>
    <n v="46165.71"/>
  </r>
  <r>
    <s v="ORD-04045"/>
    <s v="2023-12-01"/>
    <x v="18"/>
    <x v="2"/>
    <s v="CUST-0180"/>
    <s v="Priya Mehta"/>
    <x v="0"/>
    <s v="Karnataka"/>
    <s v="Bengaluru"/>
    <x v="2"/>
    <s v="Men"/>
    <s v="Men's Jacket"/>
    <n v="8"/>
    <n v="30350.48"/>
    <n v="0.15"/>
    <n v="6405.84"/>
  </r>
  <r>
    <s v="ORD-04046"/>
    <s v="2023-06-16"/>
    <x v="33"/>
    <x v="2"/>
    <s v="CUST-0136"/>
    <s v="Nikita Singh"/>
    <x v="3"/>
    <s v="Uttar Pradesh"/>
    <s v="Lucknow"/>
    <x v="3"/>
    <s v="Accessories"/>
    <s v="Wireless Earbuds"/>
    <n v="7"/>
    <n v="16701.22"/>
    <n v="0"/>
    <n v="3384.57"/>
  </r>
  <r>
    <s v="ORD-04047"/>
    <s v="2024-07-02"/>
    <x v="4"/>
    <x v="0"/>
    <s v="CUST-0131"/>
    <s v="Vivaan Singh"/>
    <x v="3"/>
    <s v="Uttar Pradesh"/>
    <s v="Kanpur"/>
    <x v="1"/>
    <s v="Cookware"/>
    <s v="Non-Stick Pan"/>
    <n v="6"/>
    <n v="10894.94"/>
    <n v="0.2"/>
    <n v="1612.5"/>
  </r>
  <r>
    <s v="ORD-04048"/>
    <s v="2023-08-27"/>
    <x v="27"/>
    <x v="2"/>
    <s v="CUST-0594"/>
    <s v="Amit Jain"/>
    <x v="0"/>
    <s v="Telangana"/>
    <s v="Hyderabad"/>
    <x v="3"/>
    <s v="Mobile"/>
    <s v="Smartphone A"/>
    <n v="5"/>
    <n v="89125.33"/>
    <n v="0.05"/>
    <n v="11587.61"/>
  </r>
  <r>
    <s v="ORD-04049"/>
    <s v="2024-10-30"/>
    <x v="28"/>
    <x v="0"/>
    <s v="CUST-0753"/>
    <s v="Rohan Verma"/>
    <x v="3"/>
    <s v="Haryana"/>
    <s v="Panipat"/>
    <x v="3"/>
    <s v="Accessories"/>
    <s v="Bluetooth Speaker"/>
    <n v="5"/>
    <n v="16245.24"/>
    <n v="0.05"/>
    <n v="2796.02"/>
  </r>
  <r>
    <s v="ORD-04050"/>
    <s v="2025-06-18"/>
    <x v="3"/>
    <x v="1"/>
    <s v="CUST-0129"/>
    <s v="Nikita Jain"/>
    <x v="0"/>
    <s v="Telangana"/>
    <s v="Warangal"/>
    <x v="1"/>
    <s v="Appliances"/>
    <s v="Electric Kettle"/>
    <n v="1"/>
    <n v="1708.2"/>
    <n v="0.05"/>
    <n v="282.06"/>
  </r>
  <r>
    <s v="ORD-04051"/>
    <s v="2023-08-09"/>
    <x v="27"/>
    <x v="2"/>
    <s v="CUST-0309"/>
    <s v="Kavya Yadav"/>
    <x v="2"/>
    <s v="Rajasthan"/>
    <s v="Udaipur"/>
    <x v="0"/>
    <s v="Storage"/>
    <s v="Wardrobe"/>
    <n v="1"/>
    <n v="21554.82"/>
    <n v="0.05"/>
    <n v="3265.69"/>
  </r>
  <r>
    <s v="ORD-04052"/>
    <s v="2024-06-13"/>
    <x v="10"/>
    <x v="0"/>
    <s v="CUST-0721"/>
    <s v="Nikita Mehta"/>
    <x v="1"/>
    <s v="Odisha"/>
    <s v="Rourkela"/>
    <x v="2"/>
    <s v="Women"/>
    <s v="Women's Top"/>
    <n v="2"/>
    <n v="2203.29"/>
    <n v="0.25"/>
    <n v="436.59"/>
  </r>
  <r>
    <s v="ORD-04053"/>
    <s v="2025-11-13"/>
    <x v="5"/>
    <x v="1"/>
    <s v="CUST-0572"/>
    <s v="Ananya Jain"/>
    <x v="2"/>
    <s v="Rajasthan"/>
    <s v="Udaipur"/>
    <x v="2"/>
    <s v="Men"/>
    <s v="Men's Jacket"/>
    <n v="4"/>
    <n v="17550"/>
    <n v="0"/>
    <n v="4890.08"/>
  </r>
  <r>
    <s v="ORD-04054"/>
    <s v="2024-08-24"/>
    <x v="15"/>
    <x v="0"/>
    <s v="CUST-0497"/>
    <s v="Kabir Verma"/>
    <x v="0"/>
    <s v="Karnataka"/>
    <s v="Bengaluru"/>
    <x v="3"/>
    <s v="Mobile"/>
    <s v="Smartphone B"/>
    <n v="8"/>
    <n v="185452.02"/>
    <n v="0.05"/>
    <n v="25027.91"/>
  </r>
  <r>
    <s v="ORD-04055"/>
    <s v="2025-09-17"/>
    <x v="2"/>
    <x v="1"/>
    <s v="CUST-0781"/>
    <s v="Ishita Sharma"/>
    <x v="0"/>
    <s v="Kerala"/>
    <s v="Kozhikode"/>
    <x v="3"/>
    <s v="Laptop"/>
    <s v="Laptop Air"/>
    <n v="3"/>
    <n v="152215.22"/>
    <n v="0"/>
    <n v="21998.16"/>
  </r>
  <r>
    <s v="ORD-04056"/>
    <s v="2023-01-04"/>
    <x v="34"/>
    <x v="2"/>
    <s v="CUST-0150"/>
    <s v="Amit Yadav"/>
    <x v="0"/>
    <s v="Tamil Nadu"/>
    <s v="Coimbatore"/>
    <x v="3"/>
    <s v="Mobile"/>
    <s v="Smartphone B"/>
    <n v="8"/>
    <n v="193608.55"/>
    <n v="0"/>
    <n v="33179.72"/>
  </r>
  <r>
    <s v="ORD-04057"/>
    <s v="2023-03-31"/>
    <x v="11"/>
    <x v="2"/>
    <s v="CUST-0166"/>
    <s v="Kabir Patel"/>
    <x v="2"/>
    <s v="Rajasthan"/>
    <s v="Jaipur"/>
    <x v="1"/>
    <s v="Cookware"/>
    <s v="Cookware Set"/>
    <n v="8"/>
    <n v="50126.239999999998"/>
    <n v="0"/>
    <n v="11860.9"/>
  </r>
  <r>
    <s v="ORD-04058"/>
    <s v="2024-04-25"/>
    <x v="16"/>
    <x v="0"/>
    <s v="CUST-0656"/>
    <s v="Kabir Gupta"/>
    <x v="2"/>
    <s v="Goa"/>
    <s v="Panaji"/>
    <x v="0"/>
    <s v="Table"/>
    <s v="Study Table"/>
    <n v="2"/>
    <n v="15046.47"/>
    <n v="0"/>
    <n v="2681.12"/>
  </r>
  <r>
    <s v="ORD-04059"/>
    <s v="2025-07-31"/>
    <x v="8"/>
    <x v="1"/>
    <s v="CUST-0785"/>
    <s v="Shreya Singh"/>
    <x v="1"/>
    <s v="Bihar"/>
    <s v="Bhagalpur"/>
    <x v="0"/>
    <s v="Table"/>
    <s v="Study Table"/>
    <n v="3"/>
    <n v="22561.759999999998"/>
    <n v="0"/>
    <n v="4704.96"/>
  </r>
  <r>
    <s v="ORD-04060"/>
    <s v="2025-01-26"/>
    <x v="29"/>
    <x v="1"/>
    <s v="CUST-0636"/>
    <s v="Amit Yadav"/>
    <x v="3"/>
    <s v="Delhi"/>
    <s v="Rohini"/>
    <x v="2"/>
    <s v="Footwear"/>
    <s v="Sandals"/>
    <n v="2"/>
    <n v="2617.31"/>
    <n v="0.15"/>
    <n v="503.97"/>
  </r>
  <r>
    <s v="ORD-04061"/>
    <s v="2024-07-07"/>
    <x v="4"/>
    <x v="0"/>
    <s v="CUST-0764"/>
    <s v="Simran Yadav"/>
    <x v="0"/>
    <s v="Karnataka"/>
    <s v="Mysuru"/>
    <x v="0"/>
    <s v="Table"/>
    <s v="Study Table"/>
    <n v="1"/>
    <n v="6584.76"/>
    <n v="0.1"/>
    <n v="1120.1500000000001"/>
  </r>
  <r>
    <s v="ORD-04062"/>
    <s v="2024-10-15"/>
    <x v="28"/>
    <x v="0"/>
    <s v="CUST-0013"/>
    <s v="Riya Yadav"/>
    <x v="1"/>
    <s v="Jharkhand"/>
    <s v="Ranchi"/>
    <x v="0"/>
    <s v="Chair"/>
    <s v="Study Chair"/>
    <n v="8"/>
    <n v="21501.29"/>
    <n v="0.2"/>
    <n v="1638.5"/>
  </r>
  <r>
    <s v="ORD-04063"/>
    <s v="2024-07-07"/>
    <x v="4"/>
    <x v="0"/>
    <s v="CUST-0026"/>
    <s v="Ananya Yadav"/>
    <x v="3"/>
    <s v="Haryana"/>
    <s v="Gurgaon"/>
    <x v="2"/>
    <s v="Men"/>
    <s v="Men's Jeans"/>
    <n v="4"/>
    <n v="6683.59"/>
    <n v="0.25"/>
    <n v="1289.08"/>
  </r>
  <r>
    <s v="ORD-04064"/>
    <s v="2023-06-15"/>
    <x v="33"/>
    <x v="2"/>
    <s v="CUST-0681"/>
    <s v="Neha Das"/>
    <x v="2"/>
    <s v="Gujarat"/>
    <s v="Ahmedabad"/>
    <x v="1"/>
    <s v="Appliances"/>
    <s v="Mixer Grinder"/>
    <n v="3"/>
    <n v="13014.74"/>
    <n v="0.05"/>
    <n v="2185.85"/>
  </r>
  <r>
    <s v="ORD-04065"/>
    <s v="2025-10-16"/>
    <x v="31"/>
    <x v="1"/>
    <s v="CUST-0172"/>
    <s v="Aarav Mehta"/>
    <x v="0"/>
    <s v="Telangana"/>
    <s v="Warangal"/>
    <x v="1"/>
    <s v="Decor"/>
    <s v="Wall Clock"/>
    <n v="1"/>
    <n v="1298.54"/>
    <n v="0.1"/>
    <n v="378.82"/>
  </r>
  <r>
    <s v="ORD-04066"/>
    <s v="2025-01-19"/>
    <x v="29"/>
    <x v="1"/>
    <s v="CUST-0675"/>
    <s v="Pooja Verma"/>
    <x v="2"/>
    <s v="Goa"/>
    <s v="Mapusa"/>
    <x v="3"/>
    <s v="Mobile"/>
    <s v="Smartphone A"/>
    <n v="5"/>
    <n v="64877.53"/>
    <n v="0.25"/>
    <n v="-1483.51"/>
  </r>
  <r>
    <s v="ORD-04067"/>
    <s v="2024-01-02"/>
    <x v="17"/>
    <x v="0"/>
    <s v="CUST-0644"/>
    <s v="Simran Verma"/>
    <x v="2"/>
    <s v="Gujarat"/>
    <s v="Surat"/>
    <x v="2"/>
    <s v="Footwear"/>
    <s v="Sandals"/>
    <n v="6"/>
    <n v="10079.59"/>
    <n v="0"/>
    <n v="2248.79"/>
  </r>
  <r>
    <s v="ORD-04068"/>
    <s v="2023-06-07"/>
    <x v="33"/>
    <x v="2"/>
    <s v="CUST-0367"/>
    <s v="Priya Mehta"/>
    <x v="1"/>
    <s v="Jharkhand"/>
    <s v="Dhanbad"/>
    <x v="0"/>
    <s v="Chair"/>
    <s v="Office Chair"/>
    <n v="8"/>
    <n v="46831.51"/>
    <n v="0.1"/>
    <n v="7416"/>
  </r>
  <r>
    <s v="ORD-04069"/>
    <s v="2023-04-26"/>
    <x v="12"/>
    <x v="2"/>
    <s v="CUST-0682"/>
    <s v="Vivaan Gupta"/>
    <x v="3"/>
    <s v="Delhi"/>
    <s v="New Delhi"/>
    <x v="2"/>
    <s v="Women"/>
    <s v="Women's Top"/>
    <n v="1"/>
    <n v="1084.94"/>
    <n v="0.25"/>
    <n v="191.66"/>
  </r>
  <r>
    <s v="ORD-04070"/>
    <s v="2023-09-16"/>
    <x v="35"/>
    <x v="2"/>
    <s v="CUST-0421"/>
    <s v="Aditi Sharma"/>
    <x v="0"/>
    <s v="Karnataka"/>
    <s v="Mysuru"/>
    <x v="0"/>
    <s v="Table"/>
    <s v="Office Desk"/>
    <n v="6"/>
    <n v="85720.53"/>
    <n v="0"/>
    <n v="16977.419999999998"/>
  </r>
  <r>
    <s v="ORD-04071"/>
    <s v="2024-12-15"/>
    <x v="6"/>
    <x v="0"/>
    <s v="CUST-0094"/>
    <s v="Shreya Jain"/>
    <x v="2"/>
    <s v="Rajasthan"/>
    <s v="Jaipur"/>
    <x v="1"/>
    <s v="Decor"/>
    <s v="Wall Clock"/>
    <n v="5"/>
    <n v="5792.6"/>
    <n v="0.25"/>
    <n v="864.52"/>
  </r>
  <r>
    <s v="ORD-04072"/>
    <s v="2024-07-05"/>
    <x v="4"/>
    <x v="0"/>
    <s v="CUST-0417"/>
    <s v="Kavya Jain"/>
    <x v="1"/>
    <s v="West Bengal"/>
    <s v="Siliguri"/>
    <x v="0"/>
    <s v="Chair"/>
    <s v="Office Chair"/>
    <n v="2"/>
    <n v="13119.92"/>
    <n v="0"/>
    <n v="2445"/>
  </r>
  <r>
    <s v="ORD-04073"/>
    <s v="2024-02-01"/>
    <x v="23"/>
    <x v="0"/>
    <s v="CUST-0054"/>
    <s v="Simran Das"/>
    <x v="2"/>
    <s v="Gujarat"/>
    <s v="Surat"/>
    <x v="3"/>
    <s v="Mobile"/>
    <s v="Smartphone A"/>
    <n v="1"/>
    <n v="14933.51"/>
    <n v="0.2"/>
    <n v="212"/>
  </r>
  <r>
    <s v="ORD-04074"/>
    <s v="2023-11-12"/>
    <x v="32"/>
    <x v="2"/>
    <s v="CUST-0179"/>
    <s v="Sneha Kumar"/>
    <x v="2"/>
    <s v="Gujarat"/>
    <s v="Ahmedabad"/>
    <x v="1"/>
    <s v="Appliances"/>
    <s v="Air Fryer"/>
    <n v="1"/>
    <n v="7403.28"/>
    <n v="0.1"/>
    <n v="809.15"/>
  </r>
  <r>
    <s v="ORD-04075"/>
    <s v="2024-12-18"/>
    <x v="6"/>
    <x v="0"/>
    <s v="CUST-0507"/>
    <s v="Ishita Das"/>
    <x v="0"/>
    <s v="Tamil Nadu"/>
    <s v="Madurai"/>
    <x v="0"/>
    <s v="Table"/>
    <s v="Office Desk"/>
    <n v="7"/>
    <n v="104275.87"/>
    <n v="0.05"/>
    <n v="19674.79"/>
  </r>
  <r>
    <s v="ORD-04076"/>
    <s v="2025-02-09"/>
    <x v="14"/>
    <x v="1"/>
    <s v="CUST-0231"/>
    <s v="Rahul Patel"/>
    <x v="0"/>
    <s v="Karnataka"/>
    <s v="Mysuru"/>
    <x v="3"/>
    <s v="Laptop"/>
    <s v="Laptop Air"/>
    <n v="6"/>
    <n v="277191.5"/>
    <n v="0.15"/>
    <n v="29595.81"/>
  </r>
  <r>
    <s v="ORD-04077"/>
    <s v="2024-12-28"/>
    <x v="6"/>
    <x v="0"/>
    <s v="CUST-0172"/>
    <s v="Aarav Mehta"/>
    <x v="1"/>
    <s v="Jharkhand"/>
    <s v="Jamshedpur"/>
    <x v="1"/>
    <s v="Appliances"/>
    <s v="Air Fryer"/>
    <n v="7"/>
    <n v="50157.55"/>
    <n v="0.1"/>
    <n v="6414.98"/>
  </r>
  <r>
    <s v="ORD-04078"/>
    <s v="2025-04-18"/>
    <x v="30"/>
    <x v="1"/>
    <s v="CUST-0344"/>
    <s v="Pooja Patel"/>
    <x v="2"/>
    <s v="Goa"/>
    <s v="Panaji"/>
    <x v="1"/>
    <s v="Cookware"/>
    <s v="Pressure Cooker"/>
    <n v="8"/>
    <n v="22638.240000000002"/>
    <n v="0.15"/>
    <n v="2592.83"/>
  </r>
  <r>
    <s v="ORD-04079"/>
    <s v="2023-12-07"/>
    <x v="18"/>
    <x v="2"/>
    <s v="CUST-0376"/>
    <s v="Kavya Kumar"/>
    <x v="0"/>
    <s v="Telangana"/>
    <s v="Nizamabad"/>
    <x v="0"/>
    <s v="Storage"/>
    <s v="Bookshelf"/>
    <n v="6"/>
    <n v="47193.14"/>
    <n v="0.15"/>
    <n v="6570.55"/>
  </r>
  <r>
    <s v="ORD-04080"/>
    <s v="2024-08-14"/>
    <x v="15"/>
    <x v="0"/>
    <s v="CUST-0041"/>
    <s v="Ishita Kumar"/>
    <x v="2"/>
    <s v="Maharashtra"/>
    <s v="Pune"/>
    <x v="2"/>
    <s v="Men"/>
    <s v="Men's Jeans"/>
    <n v="2"/>
    <n v="3867.89"/>
    <n v="0.15"/>
    <n v="944.21"/>
  </r>
  <r>
    <s v="ORD-04081"/>
    <s v="2024-01-23"/>
    <x v="17"/>
    <x v="0"/>
    <s v="CUST-0580"/>
    <s v="Shreya Gupta"/>
    <x v="1"/>
    <s v="Odisha"/>
    <s v="Bhubaneswar"/>
    <x v="3"/>
    <s v="Mobile"/>
    <s v="Smartphone B"/>
    <n v="1"/>
    <n v="24619.94"/>
    <n v="0"/>
    <n v="3730.06"/>
  </r>
  <r>
    <s v="ORD-04082"/>
    <s v="2025-01-28"/>
    <x v="29"/>
    <x v="1"/>
    <s v="CUST-0219"/>
    <s v="Arjun Gupta"/>
    <x v="0"/>
    <s v="Karnataka"/>
    <s v="Bengaluru"/>
    <x v="2"/>
    <s v="Women"/>
    <s v="Women's Dress"/>
    <n v="5"/>
    <n v="13430.74"/>
    <n v="0"/>
    <n v="4786.8599999999997"/>
  </r>
  <r>
    <s v="ORD-04083"/>
    <s v="2025-08-10"/>
    <x v="22"/>
    <x v="1"/>
    <s v="CUST-0515"/>
    <s v="Nikita Sharma"/>
    <x v="3"/>
    <s v="Uttar Pradesh"/>
    <s v="Kanpur"/>
    <x v="3"/>
    <s v="Accessories"/>
    <s v="Smart Watch"/>
    <n v="4"/>
    <n v="19051.87"/>
    <n v="0.05"/>
    <n v="3339.58"/>
  </r>
  <r>
    <s v="ORD-04084"/>
    <s v="2024-04-04"/>
    <x v="16"/>
    <x v="0"/>
    <s v="CUST-0780"/>
    <s v="Riya Yadav"/>
    <x v="2"/>
    <s v="Rajasthan"/>
    <s v="Udaipur"/>
    <x v="2"/>
    <s v="Footwear"/>
    <s v="Sandals"/>
    <n v="8"/>
    <n v="12482.88"/>
    <n v="0.05"/>
    <n v="2510.41"/>
  </r>
  <r>
    <s v="ORD-04085"/>
    <s v="2025-09-16"/>
    <x v="2"/>
    <x v="1"/>
    <s v="CUST-0172"/>
    <s v="Aarav Mehta"/>
    <x v="1"/>
    <s v="Jharkhand"/>
    <s v="Ranchi"/>
    <x v="2"/>
    <s v="Men"/>
    <s v="Men's Jacket"/>
    <n v="1"/>
    <n v="3696.72"/>
    <n v="0.2"/>
    <n v="743.01"/>
  </r>
  <r>
    <s v="ORD-04086"/>
    <s v="2025-09-04"/>
    <x v="2"/>
    <x v="1"/>
    <s v="CUST-0657"/>
    <s v="Aditi Yadav"/>
    <x v="1"/>
    <s v="Odisha"/>
    <s v="Rourkela"/>
    <x v="2"/>
    <s v="Footwear"/>
    <s v="Casual Shoes"/>
    <n v="6"/>
    <n v="17315.419999999998"/>
    <n v="0"/>
    <n v="4116.74"/>
  </r>
  <r>
    <s v="ORD-04087"/>
    <s v="2025-06-01"/>
    <x v="3"/>
    <x v="1"/>
    <s v="CUST-0450"/>
    <s v="Sneha Yadav"/>
    <x v="2"/>
    <s v="Gujarat"/>
    <s v="Surat"/>
    <x v="0"/>
    <s v="Chair"/>
    <s v="Executive Chair"/>
    <n v="2"/>
    <n v="22868.26"/>
    <n v="0.05"/>
    <n v="4410.37"/>
  </r>
  <r>
    <s v="ORD-04088"/>
    <s v="2025-12-05"/>
    <x v="26"/>
    <x v="1"/>
    <s v="CUST-0658"/>
    <s v="Ishita Patel"/>
    <x v="1"/>
    <s v="Bihar"/>
    <s v="Patna"/>
    <x v="3"/>
    <s v="Accessories"/>
    <s v="Wireless Earbuds"/>
    <n v="3"/>
    <n v="5503.16"/>
    <n v="0.25"/>
    <n v="618.83000000000004"/>
  </r>
  <r>
    <s v="ORD-04089"/>
    <s v="2023-11-13"/>
    <x v="32"/>
    <x v="2"/>
    <s v="CUST-0377"/>
    <s v="Ananya Yadav"/>
    <x v="2"/>
    <s v="Rajasthan"/>
    <s v="Jaipur"/>
    <x v="0"/>
    <s v="Table"/>
    <s v="Study Table"/>
    <n v="1"/>
    <n v="7667.89"/>
    <n v="0"/>
    <n v="1492.65"/>
  </r>
  <r>
    <s v="ORD-04090"/>
    <s v="2025-02-28"/>
    <x v="14"/>
    <x v="1"/>
    <s v="CUST-0252"/>
    <s v="Ananya Mehta"/>
    <x v="0"/>
    <s v="Telangana"/>
    <s v="Hyderabad"/>
    <x v="1"/>
    <s v="Cookware"/>
    <s v="Non-Stick Pan"/>
    <n v="1"/>
    <n v="2028.12"/>
    <n v="0.05"/>
    <n v="418.67"/>
  </r>
  <r>
    <s v="ORD-04091"/>
    <s v="2025-02-09"/>
    <x v="14"/>
    <x v="1"/>
    <s v="CUST-0494"/>
    <s v="Ishita Singh"/>
    <x v="3"/>
    <s v="Haryana"/>
    <s v="Panipat"/>
    <x v="3"/>
    <s v="Mobile"/>
    <s v="Smartphone B"/>
    <n v="5"/>
    <n v="92881.41"/>
    <n v="0.25"/>
    <n v="1580.37"/>
  </r>
  <r>
    <s v="ORD-04092"/>
    <s v="2023-11-19"/>
    <x v="32"/>
    <x v="2"/>
    <s v="CUST-0738"/>
    <s v="Aditya Patel"/>
    <x v="1"/>
    <s v="West Bengal"/>
    <s v="Durgapur"/>
    <x v="3"/>
    <s v="Mobile"/>
    <s v="Smartphone B"/>
    <n v="8"/>
    <n v="190581.14"/>
    <n v="0.05"/>
    <n v="28439.759999999998"/>
  </r>
  <r>
    <s v="ORD-04093"/>
    <s v="2024-03-30"/>
    <x v="19"/>
    <x v="0"/>
    <s v="CUST-0724"/>
    <s v="Aditi Sharma"/>
    <x v="0"/>
    <s v="Telangana"/>
    <s v="Hyderabad"/>
    <x v="3"/>
    <s v="Mobile"/>
    <s v="Smartphone B"/>
    <n v="2"/>
    <n v="36335.99"/>
    <n v="0.25"/>
    <n v="3247.65"/>
  </r>
  <r>
    <s v="ORD-04094"/>
    <s v="2025-09-19"/>
    <x v="2"/>
    <x v="1"/>
    <s v="CUST-0222"/>
    <s v="Arjun Yadav"/>
    <x v="3"/>
    <s v="Uttar Pradesh"/>
    <s v="Noida"/>
    <x v="2"/>
    <s v="Women"/>
    <s v="Women's Top"/>
    <n v="1"/>
    <n v="1270.57"/>
    <n v="0.15"/>
    <n v="258.07"/>
  </r>
  <r>
    <s v="ORD-04095"/>
    <s v="2023-08-05"/>
    <x v="27"/>
    <x v="2"/>
    <s v="CUST-0410"/>
    <s v="Kabir Singh"/>
    <x v="2"/>
    <s v="Gujarat"/>
    <s v="Surat"/>
    <x v="2"/>
    <s v="Footwear"/>
    <s v="Running Shoes"/>
    <n v="8"/>
    <n v="26370.65"/>
    <n v="0.05"/>
    <n v="5668.09"/>
  </r>
  <r>
    <s v="ORD-04096"/>
    <s v="2025-06-25"/>
    <x v="3"/>
    <x v="1"/>
    <s v="CUST-0692"/>
    <s v="Pooja Mehta"/>
    <x v="2"/>
    <s v="Rajasthan"/>
    <s v="Jaipur"/>
    <x v="3"/>
    <s v="Accessories"/>
    <s v="Smart Watch"/>
    <n v="8"/>
    <n v="38251.96"/>
    <n v="0"/>
    <n v="7079.48"/>
  </r>
  <r>
    <s v="ORD-04097"/>
    <s v="2025-03-26"/>
    <x v="21"/>
    <x v="1"/>
    <s v="CUST-0042"/>
    <s v="Sneha Sharma"/>
    <x v="2"/>
    <s v="Maharashtra"/>
    <s v="Nagpur"/>
    <x v="3"/>
    <s v="Laptop"/>
    <s v="Laptop Pro"/>
    <n v="1"/>
    <n v="57517.5"/>
    <n v="0.15"/>
    <n v="5822.93"/>
  </r>
  <r>
    <s v="ORD-04098"/>
    <s v="2023-01-14"/>
    <x v="34"/>
    <x v="2"/>
    <s v="CUST-0224"/>
    <s v="Sneha Das"/>
    <x v="2"/>
    <s v="Maharashtra"/>
    <s v="Mumbai"/>
    <x v="3"/>
    <s v="Mobile"/>
    <s v="Smartphone A"/>
    <n v="3"/>
    <n v="55214.47"/>
    <n v="0"/>
    <n v="7568.88"/>
  </r>
  <r>
    <s v="ORD-04099"/>
    <s v="2023-03-27"/>
    <x v="11"/>
    <x v="2"/>
    <s v="CUST-0603"/>
    <s v="Arjun Verma"/>
    <x v="1"/>
    <s v="West Bengal"/>
    <s v="Durgapur"/>
    <x v="3"/>
    <s v="Mobile"/>
    <s v="Smartphone A"/>
    <n v="2"/>
    <n v="28450.95"/>
    <n v="0.2"/>
    <n v="2016.77"/>
  </r>
  <r>
    <s v="ORD-04100"/>
    <s v="2023-08-18"/>
    <x v="27"/>
    <x v="2"/>
    <s v="CUST-0629"/>
    <s v="Kabir Yadav"/>
    <x v="3"/>
    <s v="Uttar Pradesh"/>
    <s v="Lucknow"/>
    <x v="1"/>
    <s v="Decor"/>
    <s v="Photo Frame"/>
    <n v="8"/>
    <n v="4591.09"/>
    <n v="0.25"/>
    <n v="861.9"/>
  </r>
  <r>
    <s v="ORD-04101"/>
    <s v="2024-09-16"/>
    <x v="13"/>
    <x v="0"/>
    <s v="CUST-0792"/>
    <s v="Shreya Yadav"/>
    <x v="3"/>
    <s v="Delhi"/>
    <s v="Dwarka"/>
    <x v="0"/>
    <s v="Chair"/>
    <s v="Executive Chair"/>
    <n v="3"/>
    <n v="27797.21"/>
    <n v="0.2"/>
    <n v="4369.88"/>
  </r>
  <r>
    <s v="ORD-04102"/>
    <s v="2023-10-04"/>
    <x v="24"/>
    <x v="2"/>
    <s v="CUST-0160"/>
    <s v="Sneha Verma"/>
    <x v="1"/>
    <s v="Odisha"/>
    <s v="Bhubaneswar"/>
    <x v="1"/>
    <s v="Cookware"/>
    <s v="Cookware Set"/>
    <n v="2"/>
    <n v="12477.89"/>
    <n v="0"/>
    <n v="3214.88"/>
  </r>
  <r>
    <s v="ORD-04103"/>
    <s v="2024-10-31"/>
    <x v="28"/>
    <x v="0"/>
    <s v="CUST-0734"/>
    <s v="Ishita Patel"/>
    <x v="1"/>
    <s v="Bihar"/>
    <s v="Bhagalpur"/>
    <x v="1"/>
    <s v="Cookware"/>
    <s v="Non-Stick Pan"/>
    <n v="1"/>
    <n v="2245.34"/>
    <n v="0"/>
    <n v="460.06"/>
  </r>
  <r>
    <s v="ORD-04104"/>
    <s v="2023-06-21"/>
    <x v="33"/>
    <x v="2"/>
    <s v="CUST-0175"/>
    <s v="Arjun Verma"/>
    <x v="0"/>
    <s v="Telangana"/>
    <s v="Warangal"/>
    <x v="3"/>
    <s v="Laptop"/>
    <s v="Gaming Laptop"/>
    <n v="8"/>
    <n v="653602.67000000004"/>
    <n v="0.05"/>
    <n v="57721.279999999999"/>
  </r>
  <r>
    <s v="ORD-04105"/>
    <s v="2024-08-25"/>
    <x v="15"/>
    <x v="0"/>
    <s v="CUST-0329"/>
    <s v="Simran Kumar"/>
    <x v="0"/>
    <s v="Telangana"/>
    <s v="Nizamabad"/>
    <x v="0"/>
    <s v="Table"/>
    <s v="Study Table"/>
    <n v="4"/>
    <n v="27586.400000000001"/>
    <n v="0.05"/>
    <n v="4797.12"/>
  </r>
  <r>
    <s v="ORD-04106"/>
    <s v="2024-08-11"/>
    <x v="15"/>
    <x v="0"/>
    <s v="CUST-0653"/>
    <s v="Aditya Verma"/>
    <x v="2"/>
    <s v="Goa"/>
    <s v="Panaji"/>
    <x v="0"/>
    <s v="Chair"/>
    <s v="Office Chair"/>
    <n v="3"/>
    <n v="19306.21"/>
    <n v="0"/>
    <n v="3950.52"/>
  </r>
  <r>
    <s v="ORD-04107"/>
    <s v="2023-09-24"/>
    <x v="35"/>
    <x v="2"/>
    <s v="CUST-0764"/>
    <s v="Simran Yadav"/>
    <x v="3"/>
    <s v="Haryana"/>
    <s v="Gurgaon"/>
    <x v="1"/>
    <s v="Cookware"/>
    <s v="Non-Stick Pan"/>
    <n v="8"/>
    <n v="16397.68"/>
    <n v="0.05"/>
    <n v="2911.96"/>
  </r>
  <r>
    <s v="ORD-04108"/>
    <s v="2025-09-28"/>
    <x v="2"/>
    <x v="1"/>
    <s v="CUST-0401"/>
    <s v="Aarav Yadav"/>
    <x v="3"/>
    <s v="Uttar Pradesh"/>
    <s v="Noida"/>
    <x v="3"/>
    <s v="Mobile"/>
    <s v="Smartphone B"/>
    <n v="7"/>
    <n v="166797.57"/>
    <n v="0"/>
    <n v="26082.83"/>
  </r>
  <r>
    <s v="ORD-04109"/>
    <s v="2025-07-08"/>
    <x v="8"/>
    <x v="1"/>
    <s v="CUST-0320"/>
    <s v="Nikita Sharma"/>
    <x v="2"/>
    <s v="Gujarat"/>
    <s v="Vadodara"/>
    <x v="1"/>
    <s v="Appliances"/>
    <s v="Electric Kettle"/>
    <n v="3"/>
    <n v="4134.67"/>
    <n v="0.25"/>
    <n v="236.86"/>
  </r>
  <r>
    <s v="ORD-04110"/>
    <s v="2023-05-24"/>
    <x v="20"/>
    <x v="2"/>
    <s v="CUST-0329"/>
    <s v="Simran Kumar"/>
    <x v="3"/>
    <s v="Punjab"/>
    <s v="Jalandhar"/>
    <x v="1"/>
    <s v="Appliances"/>
    <s v="Air Fryer"/>
    <n v="5"/>
    <n v="31493.05"/>
    <n v="0.25"/>
    <n v="1939.65"/>
  </r>
  <r>
    <s v="ORD-04111"/>
    <s v="2025-10-25"/>
    <x v="31"/>
    <x v="1"/>
    <s v="CUST-0353"/>
    <s v="Ishita Jain"/>
    <x v="1"/>
    <s v="Bihar"/>
    <s v="Gaya"/>
    <x v="2"/>
    <s v="Women"/>
    <s v="Women's Top"/>
    <n v="2"/>
    <n v="3056.36"/>
    <n v="0"/>
    <n v="907.78"/>
  </r>
  <r>
    <s v="ORD-04112"/>
    <s v="2024-02-09"/>
    <x v="23"/>
    <x v="0"/>
    <s v="CUST-0480"/>
    <s v="Ananya Jain"/>
    <x v="1"/>
    <s v="Jharkhand"/>
    <s v="Ranchi"/>
    <x v="0"/>
    <s v="Storage"/>
    <s v="Bookshelf"/>
    <n v="8"/>
    <n v="52460.89"/>
    <n v="0.25"/>
    <n v="1316.13"/>
  </r>
  <r>
    <s v="ORD-04113"/>
    <s v="2025-02-12"/>
    <x v="14"/>
    <x v="1"/>
    <s v="CUST-0706"/>
    <s v="Sneha Singh"/>
    <x v="2"/>
    <s v="Rajasthan"/>
    <s v="Udaipur"/>
    <x v="2"/>
    <s v="Men"/>
    <s v="Men's Jeans"/>
    <n v="5"/>
    <n v="8327.58"/>
    <n v="0.25"/>
    <n v="1621.19"/>
  </r>
  <r>
    <s v="ORD-04114"/>
    <s v="2024-09-17"/>
    <x v="13"/>
    <x v="0"/>
    <s v="CUST-0240"/>
    <s v="Pooja Das"/>
    <x v="1"/>
    <s v="Bihar"/>
    <s v="Bhagalpur"/>
    <x v="3"/>
    <s v="Mobile"/>
    <s v="Budget Phone"/>
    <n v="1"/>
    <n v="9146.7999999999993"/>
    <n v="0.2"/>
    <n v="181.48"/>
  </r>
  <r>
    <s v="ORD-04115"/>
    <s v="2025-02-26"/>
    <x v="14"/>
    <x v="1"/>
    <s v="CUST-0341"/>
    <s v="Aditi Verma"/>
    <x v="2"/>
    <s v="Rajasthan"/>
    <s v="Jodhpur"/>
    <x v="2"/>
    <s v="Women"/>
    <s v="Women's Dress"/>
    <n v="3"/>
    <n v="8094.62"/>
    <n v="0"/>
    <n v="2911.5"/>
  </r>
  <r>
    <s v="ORD-04116"/>
    <s v="2024-05-16"/>
    <x v="0"/>
    <x v="0"/>
    <s v="CUST-0426"/>
    <s v="Rohan Mehta"/>
    <x v="0"/>
    <s v="Telangana"/>
    <s v="Warangal"/>
    <x v="1"/>
    <s v="Decor"/>
    <s v="Wall Clock"/>
    <n v="3"/>
    <n v="3463.21"/>
    <n v="0.25"/>
    <n v="644.01"/>
  </r>
  <r>
    <s v="ORD-04117"/>
    <s v="2025-01-17"/>
    <x v="29"/>
    <x v="1"/>
    <s v="CUST-0239"/>
    <s v="Kabir Kumar"/>
    <x v="2"/>
    <s v="Rajasthan"/>
    <s v="Udaipur"/>
    <x v="0"/>
    <s v="Storage"/>
    <s v="Bookshelf"/>
    <n v="4"/>
    <n v="27539.57"/>
    <n v="0.25"/>
    <n v="1595.18"/>
  </r>
  <r>
    <s v="ORD-04118"/>
    <s v="2025-08-13"/>
    <x v="22"/>
    <x v="1"/>
    <s v="CUST-0092"/>
    <s v="Ananya Das"/>
    <x v="2"/>
    <s v="Maharashtra"/>
    <s v="Nagpur"/>
    <x v="3"/>
    <s v="Laptop"/>
    <s v="Gaming Laptop"/>
    <n v="8"/>
    <n v="640813.91"/>
    <n v="0.1"/>
    <n v="62289.2"/>
  </r>
  <r>
    <s v="ORD-04119"/>
    <s v="2023-08-24"/>
    <x v="27"/>
    <x v="2"/>
    <s v="CUST-0562"/>
    <s v="Ananya Sharma"/>
    <x v="3"/>
    <s v="Punjab"/>
    <s v="Jalandhar"/>
    <x v="3"/>
    <s v="Accessories"/>
    <s v="Bluetooth Speaker"/>
    <n v="3"/>
    <n v="10047.59"/>
    <n v="0"/>
    <n v="1918.42"/>
  </r>
  <r>
    <s v="ORD-04120"/>
    <s v="2023-05-31"/>
    <x v="20"/>
    <x v="2"/>
    <s v="CUST-0615"/>
    <s v="Neha Verma"/>
    <x v="3"/>
    <s v="Punjab"/>
    <s v="Jalandhar"/>
    <x v="1"/>
    <s v="Decor"/>
    <s v="Table Lamp"/>
    <n v="6"/>
    <n v="15115.28"/>
    <n v="0"/>
    <n v="3837.88"/>
  </r>
  <r>
    <s v="ORD-04121"/>
    <s v="2025-07-07"/>
    <x v="8"/>
    <x v="1"/>
    <s v="CUST-0619"/>
    <s v="Rahul Verma"/>
    <x v="1"/>
    <s v="West Bengal"/>
    <s v="Siliguri"/>
    <x v="1"/>
    <s v="Decor"/>
    <s v="Photo Frame"/>
    <n v="3"/>
    <n v="2489.2199999999998"/>
    <n v="0"/>
    <n v="790.81"/>
  </r>
  <r>
    <s v="ORD-04122"/>
    <s v="2023-07-09"/>
    <x v="25"/>
    <x v="2"/>
    <s v="CUST-0015"/>
    <s v="Rohan Das"/>
    <x v="3"/>
    <s v="Delhi"/>
    <s v="Rohini"/>
    <x v="2"/>
    <s v="Women"/>
    <s v="Women's Dress"/>
    <n v="1"/>
    <n v="2698.96"/>
    <n v="0"/>
    <n v="851.27"/>
  </r>
  <r>
    <s v="ORD-04123"/>
    <s v="2025-02-07"/>
    <x v="14"/>
    <x v="1"/>
    <s v="CUST-0178"/>
    <s v="Aditi Kumar"/>
    <x v="1"/>
    <s v="Odisha"/>
    <s v="Rourkela"/>
    <x v="2"/>
    <s v="Men"/>
    <s v="Men's Jeans"/>
    <n v="7"/>
    <n v="11936.47"/>
    <n v="0.2"/>
    <n v="3300.16"/>
  </r>
  <r>
    <s v="ORD-04124"/>
    <s v="2025-02-22"/>
    <x v="14"/>
    <x v="1"/>
    <s v="CUST-0765"/>
    <s v="Riya Yadav"/>
    <x v="0"/>
    <s v="Tamil Nadu"/>
    <s v="Coimbatore"/>
    <x v="1"/>
    <s v="Cookware"/>
    <s v="Pressure Cooker"/>
    <n v="4"/>
    <n v="11358.3"/>
    <n v="0.2"/>
    <n v="1433.87"/>
  </r>
  <r>
    <s v="ORD-04125"/>
    <s v="2023-05-06"/>
    <x v="20"/>
    <x v="2"/>
    <s v="CUST-0299"/>
    <s v="Pooja Mehta"/>
    <x v="2"/>
    <s v="Rajasthan"/>
    <s v="Jaipur"/>
    <x v="1"/>
    <s v="Appliances"/>
    <s v="Air Fryer"/>
    <n v="2"/>
    <n v="15732.81"/>
    <n v="0.05"/>
    <n v="1989.53"/>
  </r>
  <r>
    <s v="ORD-04126"/>
    <s v="2023-10-02"/>
    <x v="24"/>
    <x v="2"/>
    <s v="CUST-0746"/>
    <s v="Aditya Das"/>
    <x v="0"/>
    <s v="Karnataka"/>
    <s v="Mysuru"/>
    <x v="2"/>
    <s v="Footwear"/>
    <s v="Casual Shoes"/>
    <n v="2"/>
    <n v="5554.35"/>
    <n v="0.05"/>
    <n v="1135.3699999999999"/>
  </r>
  <r>
    <s v="ORD-04127"/>
    <s v="2025-11-02"/>
    <x v="5"/>
    <x v="1"/>
    <s v="CUST-0319"/>
    <s v="Priya Verma"/>
    <x v="3"/>
    <s v="Uttar Pradesh"/>
    <s v="Lucknow"/>
    <x v="2"/>
    <s v="Footwear"/>
    <s v="Sandals"/>
    <n v="3"/>
    <n v="3855.44"/>
    <n v="0.2"/>
    <n v="454.23"/>
  </r>
  <r>
    <s v="ORD-04128"/>
    <s v="2023-04-15"/>
    <x v="12"/>
    <x v="2"/>
    <s v="CUST-0604"/>
    <s v="Amit Mehta"/>
    <x v="1"/>
    <s v="Bihar"/>
    <s v="Bhagalpur"/>
    <x v="1"/>
    <s v="Cookware"/>
    <s v="Cookware Set"/>
    <n v="5"/>
    <n v="28018.23"/>
    <n v="0.1"/>
    <n v="5883.96"/>
  </r>
  <r>
    <s v="ORD-04129"/>
    <s v="2025-09-18"/>
    <x v="2"/>
    <x v="1"/>
    <s v="CUST-0303"/>
    <s v="Pooja Jain"/>
    <x v="0"/>
    <s v="Telangana"/>
    <s v="Warangal"/>
    <x v="1"/>
    <s v="Decor"/>
    <s v="Photo Frame"/>
    <n v="3"/>
    <n v="2502.1799999999998"/>
    <n v="0"/>
    <n v="848.58"/>
  </r>
  <r>
    <s v="ORD-04130"/>
    <s v="2023-02-24"/>
    <x v="7"/>
    <x v="2"/>
    <s v="CUST-0485"/>
    <s v="Aarav Mehta"/>
    <x v="1"/>
    <s v="Jharkhand"/>
    <s v="Jamshedpur"/>
    <x v="3"/>
    <s v="Mobile"/>
    <s v="Smartphone A"/>
    <n v="5"/>
    <n v="72659.17"/>
    <n v="0.2"/>
    <n v="3888.04"/>
  </r>
  <r>
    <s v="ORD-04131"/>
    <s v="2025-07-01"/>
    <x v="8"/>
    <x v="1"/>
    <s v="CUST-0394"/>
    <s v="Neha Singh"/>
    <x v="1"/>
    <s v="Bihar"/>
    <s v="Gaya"/>
    <x v="0"/>
    <s v="Storage"/>
    <s v="Cabinet"/>
    <n v="1"/>
    <n v="8664.83"/>
    <n v="0.2"/>
    <n v="819.63"/>
  </r>
  <r>
    <s v="ORD-04132"/>
    <s v="2023-09-20"/>
    <x v="35"/>
    <x v="2"/>
    <s v="CUST-0131"/>
    <s v="Vivaan Singh"/>
    <x v="2"/>
    <s v="Gujarat"/>
    <s v="Ahmedabad"/>
    <x v="0"/>
    <s v="Storage"/>
    <s v="Wardrobe"/>
    <n v="4"/>
    <n v="72758.679999999993"/>
    <n v="0.2"/>
    <n v="8082.41"/>
  </r>
  <r>
    <s v="ORD-04133"/>
    <s v="2024-12-10"/>
    <x v="6"/>
    <x v="0"/>
    <s v="CUST-0685"/>
    <s v="Simran Mehta"/>
    <x v="1"/>
    <s v="Jharkhand"/>
    <s v="Dhanbad"/>
    <x v="2"/>
    <s v="Footwear"/>
    <s v="Running Shoes"/>
    <n v="6"/>
    <n v="19265.14"/>
    <n v="0.1"/>
    <n v="4241.3"/>
  </r>
  <r>
    <s v="ORD-04134"/>
    <s v="2024-03-22"/>
    <x v="19"/>
    <x v="0"/>
    <s v="CUST-0120"/>
    <s v="Riya Singh"/>
    <x v="3"/>
    <s v="Haryana"/>
    <s v="Faridabad"/>
    <x v="0"/>
    <s v="Table"/>
    <s v="Office Desk"/>
    <n v="8"/>
    <n v="85787.55"/>
    <n v="0.25"/>
    <n v="9887.24"/>
  </r>
  <r>
    <s v="ORD-04135"/>
    <s v="2023-05-09"/>
    <x v="20"/>
    <x v="2"/>
    <s v="CUST-0577"/>
    <s v="Rohan Kumar"/>
    <x v="2"/>
    <s v="Rajasthan"/>
    <s v="Jaipur"/>
    <x v="1"/>
    <s v="Appliances"/>
    <s v="Electric Kettle"/>
    <n v="4"/>
    <n v="6879.11"/>
    <n v="0.05"/>
    <n v="1329.84"/>
  </r>
  <r>
    <s v="ORD-04136"/>
    <s v="2023-12-28"/>
    <x v="18"/>
    <x v="2"/>
    <s v="CUST-0072"/>
    <s v="Shreya Verma"/>
    <x v="3"/>
    <s v="Punjab"/>
    <s v="Ludhiana"/>
    <x v="2"/>
    <s v="Women"/>
    <s v="Women's Jacket"/>
    <n v="5"/>
    <n v="23085.66"/>
    <n v="0.05"/>
    <n v="5770.25"/>
  </r>
  <r>
    <s v="ORD-04137"/>
    <s v="2025-07-26"/>
    <x v="8"/>
    <x v="1"/>
    <s v="CUST-0790"/>
    <s v="Amit Jain"/>
    <x v="3"/>
    <s v="Haryana"/>
    <s v="Faridabad"/>
    <x v="0"/>
    <s v="Table"/>
    <s v="Coffee Table"/>
    <n v="2"/>
    <n v="12496.78"/>
    <n v="0"/>
    <n v="2030.38"/>
  </r>
  <r>
    <s v="ORD-04138"/>
    <s v="2023-12-23"/>
    <x v="18"/>
    <x v="2"/>
    <s v="CUST-0128"/>
    <s v="Rohan Das"/>
    <x v="1"/>
    <s v="Odisha"/>
    <s v="Bhubaneswar"/>
    <x v="1"/>
    <s v="Appliances"/>
    <s v="Electric Kettle"/>
    <n v="7"/>
    <n v="9242.69"/>
    <n v="0.25"/>
    <n v="609.9"/>
  </r>
  <r>
    <s v="ORD-04139"/>
    <s v="2025-05-31"/>
    <x v="9"/>
    <x v="1"/>
    <s v="CUST-0339"/>
    <s v="Simran Kumar"/>
    <x v="3"/>
    <s v="Haryana"/>
    <s v="Gurgaon"/>
    <x v="0"/>
    <s v="Storage"/>
    <s v="Wardrobe"/>
    <n v="8"/>
    <n v="146507.16"/>
    <n v="0.15"/>
    <n v="12019.65"/>
  </r>
  <r>
    <s v="ORD-04140"/>
    <s v="2023-07-30"/>
    <x v="25"/>
    <x v="2"/>
    <s v="CUST-0394"/>
    <s v="Neha Singh"/>
    <x v="1"/>
    <s v="Jharkhand"/>
    <s v="Ranchi"/>
    <x v="1"/>
    <s v="Appliances"/>
    <s v="Mixer Grinder"/>
    <n v="8"/>
    <n v="28198.67"/>
    <n v="0.25"/>
    <n v="588.79"/>
  </r>
  <r>
    <s v="ORD-04141"/>
    <s v="2025-02-08"/>
    <x v="14"/>
    <x v="1"/>
    <s v="CUST-0586"/>
    <s v="Kavya Mehta"/>
    <x v="3"/>
    <s v="Haryana"/>
    <s v="Panipat"/>
    <x v="2"/>
    <s v="Footwear"/>
    <s v="Casual Shoes"/>
    <n v="6"/>
    <n v="14795.82"/>
    <n v="0.15"/>
    <n v="2693.95"/>
  </r>
  <r>
    <s v="ORD-04142"/>
    <s v="2024-04-29"/>
    <x v="16"/>
    <x v="0"/>
    <s v="CUST-0129"/>
    <s v="Nikita Jain"/>
    <x v="0"/>
    <s v="Karnataka"/>
    <s v="Bengaluru"/>
    <x v="3"/>
    <s v="Laptop"/>
    <s v="Laptop Air"/>
    <n v="6"/>
    <n v="310162.2"/>
    <n v="0.05"/>
    <n v="43659.09"/>
  </r>
  <r>
    <s v="ORD-04143"/>
    <s v="2023-07-23"/>
    <x v="25"/>
    <x v="2"/>
    <s v="CUST-0564"/>
    <s v="Aarav Yadav"/>
    <x v="3"/>
    <s v="Uttar Pradesh"/>
    <s v="Kanpur"/>
    <x v="3"/>
    <s v="Accessories"/>
    <s v="Wireless Earbuds"/>
    <n v="7"/>
    <n v="16922.12"/>
    <n v="0"/>
    <n v="3901.34"/>
  </r>
  <r>
    <s v="ORD-04144"/>
    <s v="2024-10-28"/>
    <x v="28"/>
    <x v="0"/>
    <s v="CUST-0753"/>
    <s v="Rohan Verma"/>
    <x v="0"/>
    <s v="Tamil Nadu"/>
    <s v="Madurai"/>
    <x v="3"/>
    <s v="Laptop"/>
    <s v="Laptop Air"/>
    <n v="7"/>
    <n v="353053.43"/>
    <n v="0"/>
    <n v="56522.3"/>
  </r>
  <r>
    <s v="ORD-04145"/>
    <s v="2024-05-07"/>
    <x v="0"/>
    <x v="0"/>
    <s v="CUST-0476"/>
    <s v="Aditi Jain"/>
    <x v="2"/>
    <s v="Maharashtra"/>
    <s v="Nagpur"/>
    <x v="2"/>
    <s v="Footwear"/>
    <s v="Casual Shoes"/>
    <n v="6"/>
    <n v="15653.44"/>
    <n v="0.05"/>
    <n v="2979.48"/>
  </r>
  <r>
    <s v="ORD-04146"/>
    <s v="2024-08-21"/>
    <x v="15"/>
    <x v="0"/>
    <s v="CUST-0767"/>
    <s v="Sneha Singh"/>
    <x v="1"/>
    <s v="Odisha"/>
    <s v="Rourkela"/>
    <x v="1"/>
    <s v="Cookware"/>
    <s v="Non-Stick Pan"/>
    <n v="2"/>
    <n v="3656.8"/>
    <n v="0.2"/>
    <n v="381.84"/>
  </r>
  <r>
    <s v="ORD-04147"/>
    <s v="2024-12-10"/>
    <x v="6"/>
    <x v="0"/>
    <s v="CUST-0723"/>
    <s v="Amit Das"/>
    <x v="3"/>
    <s v="Haryana"/>
    <s v="Gurgaon"/>
    <x v="1"/>
    <s v="Appliances"/>
    <s v="Mixer Grinder"/>
    <n v="3"/>
    <n v="12468.07"/>
    <n v="0.05"/>
    <n v="2039.79"/>
  </r>
  <r>
    <s v="ORD-04148"/>
    <s v="2025-06-06"/>
    <x v="3"/>
    <x v="1"/>
    <s v="CUST-0465"/>
    <s v="Pooja Jain"/>
    <x v="0"/>
    <s v="Karnataka"/>
    <s v="Mysuru"/>
    <x v="1"/>
    <s v="Decor"/>
    <s v="Table Lamp"/>
    <n v="8"/>
    <n v="16009.03"/>
    <n v="0.2"/>
    <n v="3263.17"/>
  </r>
  <r>
    <s v="ORD-04149"/>
    <s v="2023-04-30"/>
    <x v="12"/>
    <x v="2"/>
    <s v="CUST-0366"/>
    <s v="Priya Yadav"/>
    <x v="0"/>
    <s v="Telangana"/>
    <s v="Hyderabad"/>
    <x v="1"/>
    <s v="Decor"/>
    <s v="Table Lamp"/>
    <n v="7"/>
    <n v="15032.76"/>
    <n v="0.1"/>
    <n v="3547.71"/>
  </r>
  <r>
    <s v="ORD-04150"/>
    <s v="2023-02-09"/>
    <x v="7"/>
    <x v="2"/>
    <s v="CUST-0395"/>
    <s v="Ananya Sharma"/>
    <x v="1"/>
    <s v="Jharkhand"/>
    <s v="Ranchi"/>
    <x v="3"/>
    <s v="Mobile"/>
    <s v="Smartphone B"/>
    <n v="7"/>
    <n v="163692.1"/>
    <n v="0.05"/>
    <n v="20127.419999999998"/>
  </r>
  <r>
    <s v="ORD-04151"/>
    <s v="2024-06-05"/>
    <x v="10"/>
    <x v="0"/>
    <s v="CUST-0447"/>
    <s v="Nikita Jain"/>
    <x v="2"/>
    <s v="Rajasthan"/>
    <s v="Jaipur"/>
    <x v="2"/>
    <s v="Men"/>
    <s v="Men's T-Shirt"/>
    <n v="5"/>
    <n v="6104.62"/>
    <n v="0"/>
    <n v="2006.49"/>
  </r>
  <r>
    <s v="ORD-04152"/>
    <s v="2025-12-01"/>
    <x v="26"/>
    <x v="1"/>
    <s v="CUST-0526"/>
    <s v="Sneha Mehta"/>
    <x v="1"/>
    <s v="Jharkhand"/>
    <s v="Ranchi"/>
    <x v="1"/>
    <s v="Appliances"/>
    <s v="Mixer Grinder"/>
    <n v="1"/>
    <n v="4523.4799999999996"/>
    <n v="0"/>
    <n v="734.06"/>
  </r>
  <r>
    <s v="ORD-04153"/>
    <s v="2025-09-26"/>
    <x v="2"/>
    <x v="1"/>
    <s v="CUST-0149"/>
    <s v="Arjun Yadav"/>
    <x v="3"/>
    <s v="Uttar Pradesh"/>
    <s v="Kanpur"/>
    <x v="0"/>
    <s v="Storage"/>
    <s v="Cabinet"/>
    <n v="2"/>
    <n v="18168.03"/>
    <n v="0.15"/>
    <n v="2272.5100000000002"/>
  </r>
  <r>
    <s v="ORD-04154"/>
    <s v="2025-09-03"/>
    <x v="2"/>
    <x v="1"/>
    <s v="CUST-0538"/>
    <s v="Neha Patel"/>
    <x v="3"/>
    <s v="Delhi"/>
    <s v="Rohini"/>
    <x v="0"/>
    <s v="Storage"/>
    <s v="Bookshelf"/>
    <n v="8"/>
    <n v="58926.879999999997"/>
    <n v="0.15"/>
    <n v="6245.97"/>
  </r>
  <r>
    <s v="ORD-04155"/>
    <s v="2023-06-01"/>
    <x v="33"/>
    <x v="2"/>
    <s v="CUST-0701"/>
    <s v="Kavya Verma"/>
    <x v="2"/>
    <s v="Rajasthan"/>
    <s v="Udaipur"/>
    <x v="1"/>
    <s v="Decor"/>
    <s v="Wall Clock"/>
    <n v="2"/>
    <n v="2430.66"/>
    <n v="0.15"/>
    <n v="586.15"/>
  </r>
  <r>
    <s v="ORD-04156"/>
    <s v="2024-10-16"/>
    <x v="28"/>
    <x v="0"/>
    <s v="CUST-0523"/>
    <s v="Nikita Gupta"/>
    <x v="0"/>
    <s v="Tamil Nadu"/>
    <s v="Coimbatore"/>
    <x v="0"/>
    <s v="Table"/>
    <s v="Coffee Table"/>
    <n v="2"/>
    <n v="10976.71"/>
    <n v="0.05"/>
    <n v="1526.16"/>
  </r>
  <r>
    <s v="ORD-04157"/>
    <s v="2023-08-08"/>
    <x v="27"/>
    <x v="2"/>
    <s v="CUST-0472"/>
    <s v="Aarav Mehta"/>
    <x v="2"/>
    <s v="Goa"/>
    <s v="Margao"/>
    <x v="3"/>
    <s v="Laptop"/>
    <s v="Laptop Air"/>
    <n v="4"/>
    <n v="201889.52"/>
    <n v="0"/>
    <n v="31905.119999999999"/>
  </r>
  <r>
    <s v="ORD-04158"/>
    <s v="2024-08-16"/>
    <x v="15"/>
    <x v="0"/>
    <s v="CUST-0353"/>
    <s v="Ishita Jain"/>
    <x v="0"/>
    <s v="Karnataka"/>
    <s v="Bengaluru"/>
    <x v="2"/>
    <s v="Men"/>
    <s v="Men's Jacket"/>
    <n v="8"/>
    <n v="30096.52"/>
    <n v="0.2"/>
    <n v="5278.95"/>
  </r>
  <r>
    <s v="ORD-04159"/>
    <s v="2024-12-02"/>
    <x v="6"/>
    <x v="0"/>
    <s v="CUST-0346"/>
    <s v="Sneha Sharma"/>
    <x v="0"/>
    <s v="Kerala"/>
    <s v="Thiruvananthapuram"/>
    <x v="2"/>
    <s v="Men"/>
    <s v="Men's T-Shirt"/>
    <n v="3"/>
    <n v="3398.55"/>
    <n v="0.05"/>
    <n v="1114.78"/>
  </r>
  <r>
    <s v="ORD-04160"/>
    <s v="2023-08-14"/>
    <x v="27"/>
    <x v="2"/>
    <s v="CUST-0424"/>
    <s v="Priya Verma"/>
    <x v="2"/>
    <s v="Gujarat"/>
    <s v="Vadodara"/>
    <x v="3"/>
    <s v="Laptop"/>
    <s v="Laptop Pro"/>
    <n v="8"/>
    <n v="533897.91"/>
    <n v="0"/>
    <n v="99815.55"/>
  </r>
  <r>
    <s v="ORD-04161"/>
    <s v="2023-12-19"/>
    <x v="18"/>
    <x v="2"/>
    <s v="CUST-0319"/>
    <s v="Priya Verma"/>
    <x v="3"/>
    <s v="Haryana"/>
    <s v="Faridabad"/>
    <x v="3"/>
    <s v="Mobile"/>
    <s v="Smartphone B"/>
    <n v="1"/>
    <n v="24254.21"/>
    <n v="0"/>
    <n v="4046.46"/>
  </r>
  <r>
    <s v="ORD-04162"/>
    <s v="2025-05-01"/>
    <x v="9"/>
    <x v="1"/>
    <s v="CUST-0146"/>
    <s v="Rohan Verma"/>
    <x v="2"/>
    <s v="Rajasthan"/>
    <s v="Udaipur"/>
    <x v="2"/>
    <s v="Footwear"/>
    <s v="Sandals"/>
    <n v="5"/>
    <n v="7343.89"/>
    <n v="0.1"/>
    <n v="1276.25"/>
  </r>
  <r>
    <s v="ORD-04163"/>
    <s v="2023-08-24"/>
    <x v="27"/>
    <x v="2"/>
    <s v="CUST-0287"/>
    <s v="Amit Das"/>
    <x v="2"/>
    <s v="Gujarat"/>
    <s v="Vadodara"/>
    <x v="0"/>
    <s v="Chair"/>
    <s v="Office Chair"/>
    <n v="6"/>
    <n v="37087.43"/>
    <n v="0.05"/>
    <n v="6830.72"/>
  </r>
  <r>
    <s v="ORD-04164"/>
    <s v="2023-03-23"/>
    <x v="11"/>
    <x v="2"/>
    <s v="CUST-0722"/>
    <s v="Ananya Sharma"/>
    <x v="1"/>
    <s v="West Bengal"/>
    <s v="Kolkata"/>
    <x v="3"/>
    <s v="Laptop"/>
    <s v="Laptop Pro"/>
    <n v="4"/>
    <n v="253524.44"/>
    <n v="0.05"/>
    <n v="36925.089999999997"/>
  </r>
  <r>
    <s v="ORD-04165"/>
    <s v="2025-05-01"/>
    <x v="9"/>
    <x v="1"/>
    <s v="CUST-0504"/>
    <s v="Riya Mehta"/>
    <x v="1"/>
    <s v="Odisha"/>
    <s v="Rourkela"/>
    <x v="1"/>
    <s v="Decor"/>
    <s v="Photo Frame"/>
    <n v="4"/>
    <n v="2717.39"/>
    <n v="0.15"/>
    <n v="802.4"/>
  </r>
  <r>
    <s v="ORD-04166"/>
    <s v="2023-06-10"/>
    <x v="33"/>
    <x v="2"/>
    <s v="CUST-0796"/>
    <s v="Sneha Yadav"/>
    <x v="0"/>
    <s v="Telangana"/>
    <s v="Hyderabad"/>
    <x v="0"/>
    <s v="Table"/>
    <s v="Coffee Table"/>
    <n v="4"/>
    <n v="19779.16"/>
    <n v="0.2"/>
    <n v="1139.6500000000001"/>
  </r>
  <r>
    <s v="ORD-04167"/>
    <s v="2024-05-24"/>
    <x v="0"/>
    <x v="0"/>
    <s v="CUST-0457"/>
    <s v="Shreya Jain"/>
    <x v="1"/>
    <s v="West Bengal"/>
    <s v="Kolkata"/>
    <x v="1"/>
    <s v="Cookware"/>
    <s v="Non-Stick Pan"/>
    <n v="3"/>
    <n v="5739.22"/>
    <n v="0.15"/>
    <n v="727.98"/>
  </r>
  <r>
    <s v="ORD-04168"/>
    <s v="2025-05-13"/>
    <x v="9"/>
    <x v="1"/>
    <s v="CUST-0622"/>
    <s v="Aarav Sharma"/>
    <x v="2"/>
    <s v="Rajasthan"/>
    <s v="Udaipur"/>
    <x v="0"/>
    <s v="Storage"/>
    <s v="Bookshelf"/>
    <n v="7"/>
    <n v="47244.49"/>
    <n v="0.25"/>
    <n v="5038.0200000000004"/>
  </r>
  <r>
    <s v="ORD-04169"/>
    <s v="2024-04-22"/>
    <x v="16"/>
    <x v="0"/>
    <s v="CUST-0701"/>
    <s v="Kavya Verma"/>
    <x v="0"/>
    <s v="Kerala"/>
    <s v="Thiruvananthapuram"/>
    <x v="1"/>
    <s v="Cookware"/>
    <s v="Non-Stick Pan"/>
    <n v="5"/>
    <n v="7915.84"/>
    <n v="0.25"/>
    <n v="608.80999999999995"/>
  </r>
  <r>
    <s v="ORD-04170"/>
    <s v="2024-05-30"/>
    <x v="0"/>
    <x v="0"/>
    <s v="CUST-0638"/>
    <s v="Rohan Gupta"/>
    <x v="0"/>
    <s v="Kerala"/>
    <s v="Kochi"/>
    <x v="3"/>
    <s v="Accessories"/>
    <s v="Wireless Earbuds"/>
    <n v="1"/>
    <n v="2429.46"/>
    <n v="0"/>
    <n v="510.47"/>
  </r>
  <r>
    <s v="ORD-04171"/>
    <s v="2024-05-17"/>
    <x v="0"/>
    <x v="0"/>
    <s v="CUST-0012"/>
    <s v="Pooja Kumar"/>
    <x v="1"/>
    <s v="Jharkhand"/>
    <s v="Ranchi"/>
    <x v="3"/>
    <s v="Laptop"/>
    <s v="Laptop Pro"/>
    <n v="3"/>
    <n v="152971.31"/>
    <n v="0.25"/>
    <n v="15721.04"/>
  </r>
  <r>
    <s v="ORD-04172"/>
    <s v="2025-06-14"/>
    <x v="3"/>
    <x v="1"/>
    <s v="CUST-0521"/>
    <s v="Kabir Das"/>
    <x v="2"/>
    <s v="Goa"/>
    <s v="Margao"/>
    <x v="1"/>
    <s v="Decor"/>
    <s v="Table Lamp"/>
    <n v="2"/>
    <n v="3917.32"/>
    <n v="0.25"/>
    <n v="445.46"/>
  </r>
  <r>
    <s v="ORD-04173"/>
    <s v="2025-10-17"/>
    <x v="31"/>
    <x v="1"/>
    <s v="CUST-0614"/>
    <s v="Riya Kumar"/>
    <x v="2"/>
    <s v="Rajasthan"/>
    <s v="Udaipur"/>
    <x v="1"/>
    <s v="Decor"/>
    <s v="Photo Frame"/>
    <n v="6"/>
    <n v="4406.6499999999996"/>
    <n v="0.1"/>
    <n v="1239.94"/>
  </r>
  <r>
    <s v="ORD-04174"/>
    <s v="2023-06-27"/>
    <x v="33"/>
    <x v="2"/>
    <s v="CUST-0231"/>
    <s v="Rahul Patel"/>
    <x v="2"/>
    <s v="Rajasthan"/>
    <s v="Udaipur"/>
    <x v="3"/>
    <s v="Accessories"/>
    <s v="Smart Watch"/>
    <n v="1"/>
    <n v="4540.01"/>
    <n v="0.1"/>
    <n v="546.48"/>
  </r>
  <r>
    <s v="ORD-04175"/>
    <s v="2024-12-26"/>
    <x v="6"/>
    <x v="0"/>
    <s v="CUST-0621"/>
    <s v="Rahul Yadav"/>
    <x v="3"/>
    <s v="Delhi"/>
    <s v="Rohini"/>
    <x v="0"/>
    <s v="Chair"/>
    <s v="Study Chair"/>
    <n v="7"/>
    <n v="22094.59"/>
    <n v="0.1"/>
    <n v="3335.74"/>
  </r>
  <r>
    <s v="ORD-04176"/>
    <s v="2025-12-11"/>
    <x v="26"/>
    <x v="1"/>
    <s v="CUST-0325"/>
    <s v="Rahul Sharma"/>
    <x v="1"/>
    <s v="Jharkhand"/>
    <s v="Jamshedpur"/>
    <x v="3"/>
    <s v="Mobile"/>
    <s v="Smartphone A"/>
    <n v="7"/>
    <n v="92902.56"/>
    <n v="0.25"/>
    <n v="1363.53"/>
  </r>
  <r>
    <s v="ORD-04177"/>
    <s v="2023-10-14"/>
    <x v="24"/>
    <x v="2"/>
    <s v="CUST-0222"/>
    <s v="Arjun Yadav"/>
    <x v="1"/>
    <s v="West Bengal"/>
    <s v="Kolkata"/>
    <x v="2"/>
    <s v="Men"/>
    <s v="Men's T-Shirt"/>
    <n v="8"/>
    <n v="8531.07"/>
    <n v="0.1"/>
    <n v="2908.11"/>
  </r>
  <r>
    <s v="ORD-04178"/>
    <s v="2024-11-21"/>
    <x v="1"/>
    <x v="0"/>
    <s v="CUST-0706"/>
    <s v="Sneha Singh"/>
    <x v="0"/>
    <s v="Telangana"/>
    <s v="Nizamabad"/>
    <x v="2"/>
    <s v="Women"/>
    <s v="Women's Top"/>
    <n v="1"/>
    <n v="1531.8"/>
    <n v="0"/>
    <n v="465.95"/>
  </r>
  <r>
    <s v="ORD-04179"/>
    <s v="2023-05-25"/>
    <x v="20"/>
    <x v="2"/>
    <s v="CUST-0435"/>
    <s v="Simran Kumar"/>
    <x v="3"/>
    <s v="Punjab"/>
    <s v="Jalandhar"/>
    <x v="0"/>
    <s v="Storage"/>
    <s v="Cabinet"/>
    <n v="8"/>
    <n v="86249.01"/>
    <n v="0"/>
    <n v="17324"/>
  </r>
  <r>
    <s v="ORD-04180"/>
    <s v="2025-06-28"/>
    <x v="3"/>
    <x v="1"/>
    <s v="CUST-0344"/>
    <s v="Pooja Patel"/>
    <x v="2"/>
    <s v="Maharashtra"/>
    <s v="Mumbai"/>
    <x v="1"/>
    <s v="Cookware"/>
    <s v="Non-Stick Pan"/>
    <n v="7"/>
    <n v="14804.84"/>
    <n v="0"/>
    <n v="3489.87"/>
  </r>
  <r>
    <s v="ORD-04181"/>
    <s v="2024-09-06"/>
    <x v="13"/>
    <x v="0"/>
    <s v="CUST-0642"/>
    <s v="Nikita Jain"/>
    <x v="1"/>
    <s v="Odisha"/>
    <s v="Bhubaneswar"/>
    <x v="2"/>
    <s v="Footwear"/>
    <s v="Running Shoes"/>
    <n v="2"/>
    <n v="6810.29"/>
    <n v="0.05"/>
    <n v="1614.18"/>
  </r>
  <r>
    <s v="ORD-04182"/>
    <s v="2024-01-27"/>
    <x v="17"/>
    <x v="0"/>
    <s v="CUST-0049"/>
    <s v="Riya Singh"/>
    <x v="1"/>
    <s v="Bihar"/>
    <s v="Patna"/>
    <x v="3"/>
    <s v="Mobile"/>
    <s v="Smartphone A"/>
    <n v="1"/>
    <n v="15706.92"/>
    <n v="0.15"/>
    <n v="968.66"/>
  </r>
  <r>
    <s v="ORD-04183"/>
    <s v="2023-03-02"/>
    <x v="11"/>
    <x v="2"/>
    <s v="CUST-0741"/>
    <s v="Pooja Gupta"/>
    <x v="0"/>
    <s v="Telangana"/>
    <s v="Hyderabad"/>
    <x v="1"/>
    <s v="Appliances"/>
    <s v="Mixer Grinder"/>
    <n v="7"/>
    <n v="24573.85"/>
    <n v="0.2"/>
    <n v="1542.68"/>
  </r>
  <r>
    <s v="ORD-04184"/>
    <s v="2024-05-23"/>
    <x v="0"/>
    <x v="0"/>
    <s v="CUST-0525"/>
    <s v="Kavya Verma"/>
    <x v="0"/>
    <s v="Karnataka"/>
    <s v="Bengaluru"/>
    <x v="2"/>
    <s v="Footwear"/>
    <s v="Running Shoes"/>
    <n v="5"/>
    <n v="17136.62"/>
    <n v="0"/>
    <n v="3961.91"/>
  </r>
  <r>
    <s v="ORD-04185"/>
    <s v="2025-09-14"/>
    <x v="2"/>
    <x v="1"/>
    <s v="CUST-0101"/>
    <s v="Aditya Sharma"/>
    <x v="2"/>
    <s v="Gujarat"/>
    <s v="Ahmedabad"/>
    <x v="1"/>
    <s v="Cookware"/>
    <s v="Pressure Cooker"/>
    <n v="5"/>
    <n v="13497.55"/>
    <n v="0.2"/>
    <n v="886.71"/>
  </r>
  <r>
    <s v="ORD-04186"/>
    <s v="2023-03-13"/>
    <x v="11"/>
    <x v="2"/>
    <s v="CUST-0786"/>
    <s v="Vivaan Jain"/>
    <x v="3"/>
    <s v="Uttar Pradesh"/>
    <s v="Noida"/>
    <x v="1"/>
    <s v="Cookware"/>
    <s v="Pressure Cooker"/>
    <n v="3"/>
    <n v="10718.96"/>
    <n v="0"/>
    <n v="2200.7199999999998"/>
  </r>
  <r>
    <s v="ORD-04187"/>
    <s v="2024-11-21"/>
    <x v="1"/>
    <x v="0"/>
    <s v="CUST-0282"/>
    <s v="Aditya Gupta"/>
    <x v="3"/>
    <s v="Uttar Pradesh"/>
    <s v="Kanpur"/>
    <x v="1"/>
    <s v="Appliances"/>
    <s v="Mixer Grinder"/>
    <n v="4"/>
    <n v="17592.95"/>
    <n v="0"/>
    <n v="3398.76"/>
  </r>
  <r>
    <s v="ORD-04188"/>
    <s v="2025-03-08"/>
    <x v="21"/>
    <x v="1"/>
    <s v="CUST-0053"/>
    <s v="Simran Das"/>
    <x v="3"/>
    <s v="Uttar Pradesh"/>
    <s v="Kanpur"/>
    <x v="2"/>
    <s v="Men"/>
    <s v="Men's Jacket"/>
    <n v="7"/>
    <n v="27419.27"/>
    <n v="0.1"/>
    <n v="6685.62"/>
  </r>
  <r>
    <s v="ORD-04189"/>
    <s v="2025-05-18"/>
    <x v="9"/>
    <x v="1"/>
    <s v="CUST-0693"/>
    <s v="Aditi Yadav"/>
    <x v="1"/>
    <s v="Odisha"/>
    <s v="Rourkela"/>
    <x v="1"/>
    <s v="Appliances"/>
    <s v="Mixer Grinder"/>
    <n v="8"/>
    <n v="30208.43"/>
    <n v="0.15"/>
    <n v="2921.83"/>
  </r>
  <r>
    <s v="ORD-04190"/>
    <s v="2025-08-06"/>
    <x v="22"/>
    <x v="1"/>
    <s v="CUST-0771"/>
    <s v="Simran Sharma"/>
    <x v="3"/>
    <s v="Haryana"/>
    <s v="Gurgaon"/>
    <x v="0"/>
    <s v="Storage"/>
    <s v="Cabinet"/>
    <n v="2"/>
    <n v="19561.77"/>
    <n v="0.1"/>
    <n v="2558.42"/>
  </r>
  <r>
    <s v="ORD-04191"/>
    <s v="2025-09-29"/>
    <x v="2"/>
    <x v="1"/>
    <s v="CUST-0454"/>
    <s v="Aarav Gupta"/>
    <x v="3"/>
    <s v="Delhi"/>
    <s v="New Delhi"/>
    <x v="0"/>
    <s v="Storage"/>
    <s v="Wardrobe"/>
    <n v="7"/>
    <n v="111582.54"/>
    <n v="0.25"/>
    <n v="7538.1"/>
  </r>
  <r>
    <s v="ORD-04192"/>
    <s v="2025-11-01"/>
    <x v="5"/>
    <x v="1"/>
    <s v="CUST-0294"/>
    <s v="Kavya Yadav"/>
    <x v="1"/>
    <s v="Jharkhand"/>
    <s v="Jamshedpur"/>
    <x v="3"/>
    <s v="Mobile"/>
    <s v="Budget Phone"/>
    <n v="8"/>
    <n v="82718.960000000006"/>
    <n v="0.15"/>
    <n v="7272.01"/>
  </r>
  <r>
    <s v="ORD-04193"/>
    <s v="2025-05-17"/>
    <x v="9"/>
    <x v="1"/>
    <s v="CUST-0667"/>
    <s v="Sneha Jain"/>
    <x v="1"/>
    <s v="Bihar"/>
    <s v="Bhagalpur"/>
    <x v="3"/>
    <s v="Accessories"/>
    <s v="Smart Watch"/>
    <n v="7"/>
    <n v="30182.959999999999"/>
    <n v="0.15"/>
    <n v="2989.25"/>
  </r>
  <r>
    <s v="ORD-04194"/>
    <s v="2025-11-12"/>
    <x v="5"/>
    <x v="1"/>
    <s v="CUST-0413"/>
    <s v="Arjun Mehta"/>
    <x v="2"/>
    <s v="Rajasthan"/>
    <s v="Jodhpur"/>
    <x v="0"/>
    <s v="Storage"/>
    <s v="Bookshelf"/>
    <n v="1"/>
    <n v="9199.5300000000007"/>
    <n v="0"/>
    <n v="1615.54"/>
  </r>
  <r>
    <s v="ORD-04195"/>
    <s v="2025-10-23"/>
    <x v="31"/>
    <x v="1"/>
    <s v="CUST-0294"/>
    <s v="Kavya Yadav"/>
    <x v="2"/>
    <s v="Maharashtra"/>
    <s v="Nagpur"/>
    <x v="0"/>
    <s v="Table"/>
    <s v="Office Desk"/>
    <n v="6"/>
    <n v="74106.259999999995"/>
    <n v="0.2"/>
    <n v="9205.48"/>
  </r>
  <r>
    <s v="ORD-04196"/>
    <s v="2024-11-02"/>
    <x v="1"/>
    <x v="0"/>
    <s v="CUST-0518"/>
    <s v="Arjun Jain"/>
    <x v="2"/>
    <s v="Goa"/>
    <s v="Margao"/>
    <x v="0"/>
    <s v="Chair"/>
    <s v="Executive Chair"/>
    <n v="3"/>
    <n v="35045.57"/>
    <n v="0.05"/>
    <n v="6567.02"/>
  </r>
  <r>
    <s v="ORD-04197"/>
    <s v="2023-08-17"/>
    <x v="27"/>
    <x v="2"/>
    <s v="CUST-0314"/>
    <s v="Priya Das"/>
    <x v="0"/>
    <s v="Tamil Nadu"/>
    <s v="Chennai"/>
    <x v="0"/>
    <s v="Table"/>
    <s v="Office Desk"/>
    <n v="6"/>
    <n v="87828.160000000003"/>
    <n v="0"/>
    <n v="18154.580000000002"/>
  </r>
  <r>
    <s v="ORD-04198"/>
    <s v="2024-05-03"/>
    <x v="0"/>
    <x v="0"/>
    <s v="CUST-0435"/>
    <s v="Simran Kumar"/>
    <x v="1"/>
    <s v="West Bengal"/>
    <s v="Durgapur"/>
    <x v="2"/>
    <s v="Women"/>
    <s v="Women's Top"/>
    <n v="8"/>
    <n v="11517.65"/>
    <n v="0"/>
    <n v="3213.9"/>
  </r>
  <r>
    <s v="ORD-04199"/>
    <s v="2025-05-14"/>
    <x v="9"/>
    <x v="1"/>
    <s v="CUST-0515"/>
    <s v="Nikita Sharma"/>
    <x v="0"/>
    <s v="Tamil Nadu"/>
    <s v="Madurai"/>
    <x v="2"/>
    <s v="Women"/>
    <s v="Women's Top"/>
    <n v="7"/>
    <n v="10186.51"/>
    <n v="0"/>
    <n v="3242.65"/>
  </r>
  <r>
    <s v="ORD-04200"/>
    <s v="2023-05-02"/>
    <x v="20"/>
    <x v="2"/>
    <s v="CUST-0439"/>
    <s v="Kabir Verma"/>
    <x v="2"/>
    <s v="Maharashtra"/>
    <s v="Mumbai"/>
    <x v="3"/>
    <s v="Mobile"/>
    <s v="Smartphone B"/>
    <n v="6"/>
    <n v="130974.76"/>
    <n v="0.15"/>
    <n v="10786.08"/>
  </r>
  <r>
    <s v="ORD-04201"/>
    <s v="2024-07-12"/>
    <x v="4"/>
    <x v="0"/>
    <s v="CUST-0656"/>
    <s v="Kabir Gupta"/>
    <x v="3"/>
    <s v="Uttar Pradesh"/>
    <s v="Kanpur"/>
    <x v="0"/>
    <s v="Storage"/>
    <s v="Cabinet"/>
    <n v="7"/>
    <n v="65308.22"/>
    <n v="0.15"/>
    <n v="10374.99"/>
  </r>
  <r>
    <s v="ORD-04202"/>
    <s v="2024-04-03"/>
    <x v="16"/>
    <x v="0"/>
    <s v="CUST-0409"/>
    <s v="Simran Sharma"/>
    <x v="0"/>
    <s v="Tamil Nadu"/>
    <s v="Madurai"/>
    <x v="0"/>
    <s v="Storage"/>
    <s v="Bookshelf"/>
    <n v="8"/>
    <n v="53619.69"/>
    <n v="0.25"/>
    <n v="3589.75"/>
  </r>
  <r>
    <s v="ORD-04203"/>
    <s v="2025-12-05"/>
    <x v="26"/>
    <x v="1"/>
    <s v="CUST-0761"/>
    <s v="Aditi Singh"/>
    <x v="0"/>
    <s v="Telangana"/>
    <s v="Nizamabad"/>
    <x v="3"/>
    <s v="Laptop"/>
    <s v="Laptop Pro"/>
    <n v="7"/>
    <n v="371376.54"/>
    <n v="0.15"/>
    <n v="29756.9"/>
  </r>
  <r>
    <s v="ORD-04204"/>
    <s v="2023-10-18"/>
    <x v="24"/>
    <x v="2"/>
    <s v="CUST-0369"/>
    <s v="Rahul Verma"/>
    <x v="0"/>
    <s v="Telangana"/>
    <s v="Hyderabad"/>
    <x v="1"/>
    <s v="Decor"/>
    <s v="Photo Frame"/>
    <n v="4"/>
    <n v="2892.5"/>
    <n v="0.1"/>
    <n v="924.43"/>
  </r>
  <r>
    <s v="ORD-04205"/>
    <s v="2023-09-30"/>
    <x v="35"/>
    <x v="2"/>
    <s v="CUST-0609"/>
    <s v="Pooja Verma"/>
    <x v="3"/>
    <s v="Delhi"/>
    <s v="Dwarka"/>
    <x v="2"/>
    <s v="Footwear"/>
    <s v="Casual Shoes"/>
    <n v="1"/>
    <n v="2172.12"/>
    <n v="0.2"/>
    <n v="360.59"/>
  </r>
  <r>
    <s v="ORD-04206"/>
    <s v="2024-12-19"/>
    <x v="6"/>
    <x v="0"/>
    <s v="CUST-0058"/>
    <s v="Vivaan Verma"/>
    <x v="3"/>
    <s v="Uttar Pradesh"/>
    <s v="Lucknow"/>
    <x v="0"/>
    <s v="Storage"/>
    <s v="Bookshelf"/>
    <n v="7"/>
    <n v="51061.14"/>
    <n v="0.2"/>
    <n v="5397.38"/>
  </r>
  <r>
    <s v="ORD-04207"/>
    <s v="2025-07-09"/>
    <x v="8"/>
    <x v="1"/>
    <s v="CUST-0546"/>
    <s v="Nikita Yadav"/>
    <x v="2"/>
    <s v="Goa"/>
    <s v="Margao"/>
    <x v="1"/>
    <s v="Decor"/>
    <s v="Table Lamp"/>
    <n v="8"/>
    <n v="16339.21"/>
    <n v="0.2"/>
    <n v="2668.47"/>
  </r>
  <r>
    <s v="ORD-04208"/>
    <s v="2023-05-19"/>
    <x v="20"/>
    <x v="2"/>
    <s v="CUST-0044"/>
    <s v="Sneha Das"/>
    <x v="3"/>
    <s v="Punjab"/>
    <s v="Jalandhar"/>
    <x v="1"/>
    <s v="Cookware"/>
    <s v="Non-Stick Pan"/>
    <n v="4"/>
    <n v="8389.0400000000009"/>
    <n v="0"/>
    <n v="1840.39"/>
  </r>
  <r>
    <s v="ORD-04209"/>
    <s v="2025-05-19"/>
    <x v="9"/>
    <x v="1"/>
    <s v="CUST-0511"/>
    <s v="Amit Das"/>
    <x v="0"/>
    <s v="Telangana"/>
    <s v="Hyderabad"/>
    <x v="1"/>
    <s v="Appliances"/>
    <s v="Mixer Grinder"/>
    <n v="4"/>
    <n v="17372.57"/>
    <n v="0"/>
    <n v="3247.72"/>
  </r>
  <r>
    <s v="ORD-04210"/>
    <s v="2024-01-20"/>
    <x v="17"/>
    <x v="0"/>
    <s v="CUST-0022"/>
    <s v="Priya Sharma"/>
    <x v="2"/>
    <s v="Rajasthan"/>
    <s v="Jaipur"/>
    <x v="2"/>
    <s v="Footwear"/>
    <s v="Running Shoes"/>
    <n v="7"/>
    <n v="18179.22"/>
    <n v="0.25"/>
    <n v="3072.74"/>
  </r>
  <r>
    <s v="ORD-04211"/>
    <s v="2025-03-30"/>
    <x v="21"/>
    <x v="1"/>
    <s v="CUST-0151"/>
    <s v="Aditi Sharma"/>
    <x v="0"/>
    <s v="Telangana"/>
    <s v="Warangal"/>
    <x v="0"/>
    <s v="Table"/>
    <s v="Office Desk"/>
    <n v="7"/>
    <n v="76418.16"/>
    <n v="0.25"/>
    <n v="7028.9"/>
  </r>
  <r>
    <s v="ORD-04212"/>
    <s v="2025-03-23"/>
    <x v="21"/>
    <x v="1"/>
    <s v="CUST-0538"/>
    <s v="Neha Patel"/>
    <x v="1"/>
    <s v="West Bengal"/>
    <s v="Kolkata"/>
    <x v="1"/>
    <s v="Appliances"/>
    <s v="Electric Kettle"/>
    <n v="5"/>
    <n v="6565.47"/>
    <n v="0.25"/>
    <n v="495.65"/>
  </r>
  <r>
    <s v="ORD-04213"/>
    <s v="2023-01-17"/>
    <x v="34"/>
    <x v="2"/>
    <s v="CUST-0632"/>
    <s v="Ishita Gupta"/>
    <x v="3"/>
    <s v="Uttar Pradesh"/>
    <s v="Lucknow"/>
    <x v="0"/>
    <s v="Storage"/>
    <s v="Wardrobe"/>
    <n v="6"/>
    <n v="100493.36"/>
    <n v="0.2"/>
    <n v="9053.2199999999993"/>
  </r>
  <r>
    <s v="ORD-04214"/>
    <s v="2023-02-28"/>
    <x v="7"/>
    <x v="2"/>
    <s v="CUST-0330"/>
    <s v="Riya Gupta"/>
    <x v="1"/>
    <s v="Odisha"/>
    <s v="Rourkela"/>
    <x v="0"/>
    <s v="Table"/>
    <s v="Coffee Table"/>
    <n v="8"/>
    <n v="44565.87"/>
    <n v="0.05"/>
    <n v="6839.95"/>
  </r>
  <r>
    <s v="ORD-04215"/>
    <s v="2024-04-25"/>
    <x v="16"/>
    <x v="0"/>
    <s v="CUST-0456"/>
    <s v="Rohan Jain"/>
    <x v="2"/>
    <s v="Rajasthan"/>
    <s v="Jodhpur"/>
    <x v="1"/>
    <s v="Appliances"/>
    <s v="Electric Kettle"/>
    <n v="1"/>
    <n v="1619.91"/>
    <n v="0.1"/>
    <n v="228.71"/>
  </r>
  <r>
    <s v="ORD-04216"/>
    <s v="2025-07-23"/>
    <x v="8"/>
    <x v="1"/>
    <s v="CUST-0332"/>
    <s v="Aditi Yadav"/>
    <x v="0"/>
    <s v="Tamil Nadu"/>
    <s v="Chennai"/>
    <x v="0"/>
    <s v="Storage"/>
    <s v="Wardrobe"/>
    <n v="5"/>
    <n v="85861.47"/>
    <n v="0.25"/>
    <n v="1925.19"/>
  </r>
  <r>
    <s v="ORD-04217"/>
    <s v="2024-05-10"/>
    <x v="0"/>
    <x v="0"/>
    <s v="CUST-0488"/>
    <s v="Riya Verma"/>
    <x v="0"/>
    <s v="Karnataka"/>
    <s v="Bengaluru"/>
    <x v="0"/>
    <s v="Table"/>
    <s v="Study Table"/>
    <n v="3"/>
    <n v="20807.21"/>
    <n v="0.1"/>
    <n v="3016.01"/>
  </r>
  <r>
    <s v="ORD-04218"/>
    <s v="2025-05-09"/>
    <x v="9"/>
    <x v="1"/>
    <s v="CUST-0387"/>
    <s v="Ishita Singh"/>
    <x v="2"/>
    <s v="Goa"/>
    <s v="Mapusa"/>
    <x v="0"/>
    <s v="Storage"/>
    <s v="Cabinet"/>
    <n v="1"/>
    <n v="10040.64"/>
    <n v="0.05"/>
    <n v="1944.95"/>
  </r>
  <r>
    <s v="ORD-04219"/>
    <s v="2023-01-21"/>
    <x v="34"/>
    <x v="2"/>
    <s v="CUST-0789"/>
    <s v="Rohan Sharma"/>
    <x v="3"/>
    <s v="Uttar Pradesh"/>
    <s v="Kanpur"/>
    <x v="3"/>
    <s v="Mobile"/>
    <s v="Smartphone A"/>
    <n v="8"/>
    <n v="141893.81"/>
    <n v="0.05"/>
    <n v="17586.73"/>
  </r>
  <r>
    <s v="ORD-04220"/>
    <s v="2023-06-15"/>
    <x v="33"/>
    <x v="2"/>
    <s v="CUST-0447"/>
    <s v="Nikita Jain"/>
    <x v="1"/>
    <s v="Bihar"/>
    <s v="Bhagalpur"/>
    <x v="2"/>
    <s v="Footwear"/>
    <s v="Running Shoes"/>
    <n v="3"/>
    <n v="7594.38"/>
    <n v="0.25"/>
    <n v="1183.25"/>
  </r>
  <r>
    <s v="ORD-04221"/>
    <s v="2024-11-24"/>
    <x v="1"/>
    <x v="0"/>
    <s v="CUST-0586"/>
    <s v="Kavya Mehta"/>
    <x v="0"/>
    <s v="Tamil Nadu"/>
    <s v="Chennai"/>
    <x v="0"/>
    <s v="Chair"/>
    <s v="Study Chair"/>
    <n v="5"/>
    <n v="17068.54"/>
    <n v="0.05"/>
    <n v="2962.88"/>
  </r>
  <r>
    <s v="ORD-04222"/>
    <s v="2025-02-04"/>
    <x v="14"/>
    <x v="1"/>
    <s v="CUST-0043"/>
    <s v="Amit Sharma"/>
    <x v="3"/>
    <s v="Uttar Pradesh"/>
    <s v="Lucknow"/>
    <x v="0"/>
    <s v="Chair"/>
    <s v="Office Chair"/>
    <n v="4"/>
    <n v="21169.89"/>
    <n v="0.15"/>
    <n v="2789.03"/>
  </r>
  <r>
    <s v="ORD-04223"/>
    <s v="2025-09-13"/>
    <x v="2"/>
    <x v="1"/>
    <s v="CUST-0115"/>
    <s v="Vivaan Verma"/>
    <x v="3"/>
    <s v="Punjab"/>
    <s v="Jalandhar"/>
    <x v="1"/>
    <s v="Decor"/>
    <s v="Table Lamp"/>
    <n v="2"/>
    <n v="5169.74"/>
    <n v="0"/>
    <n v="1314.5"/>
  </r>
  <r>
    <s v="ORD-04224"/>
    <s v="2023-05-11"/>
    <x v="20"/>
    <x v="2"/>
    <s v="CUST-0385"/>
    <s v="Arjun Kumar"/>
    <x v="0"/>
    <s v="Kerala"/>
    <s v="Thiruvananthapuram"/>
    <x v="3"/>
    <s v="Accessories"/>
    <s v="Smart Watch"/>
    <n v="2"/>
    <n v="9953.3799999999992"/>
    <n v="0"/>
    <n v="1711.43"/>
  </r>
  <r>
    <s v="ORD-04225"/>
    <s v="2024-04-14"/>
    <x v="16"/>
    <x v="0"/>
    <s v="CUST-0579"/>
    <s v="Neha Mehta"/>
    <x v="0"/>
    <s v="Karnataka"/>
    <s v="Mysuru"/>
    <x v="2"/>
    <s v="Men"/>
    <s v="Men's Jacket"/>
    <n v="8"/>
    <n v="27052.5"/>
    <n v="0.25"/>
    <n v="4322.41"/>
  </r>
  <r>
    <s v="ORD-04226"/>
    <s v="2025-03-23"/>
    <x v="21"/>
    <x v="1"/>
    <s v="CUST-0393"/>
    <s v="Ananya Kumar"/>
    <x v="0"/>
    <s v="Tamil Nadu"/>
    <s v="Chennai"/>
    <x v="0"/>
    <s v="Storage"/>
    <s v="Wardrobe"/>
    <n v="1"/>
    <n v="20157.02"/>
    <n v="0.05"/>
    <n v="2519.77"/>
  </r>
  <r>
    <s v="ORD-04227"/>
    <s v="2023-04-17"/>
    <x v="12"/>
    <x v="2"/>
    <s v="CUST-0541"/>
    <s v="Pooja Yadav"/>
    <x v="0"/>
    <s v="Karnataka"/>
    <s v="Mangaluru"/>
    <x v="3"/>
    <s v="Mobile"/>
    <s v="Budget Phone"/>
    <n v="7"/>
    <n v="82006.460000000006"/>
    <n v="0"/>
    <n v="9553.2000000000007"/>
  </r>
  <r>
    <s v="ORD-04228"/>
    <s v="2025-05-12"/>
    <x v="9"/>
    <x v="1"/>
    <s v="CUST-0439"/>
    <s v="Kabir Verma"/>
    <x v="1"/>
    <s v="Bihar"/>
    <s v="Bhagalpur"/>
    <x v="3"/>
    <s v="Accessories"/>
    <s v="Bluetooth Speaker"/>
    <n v="5"/>
    <n v="17664.91"/>
    <n v="0"/>
    <n v="3846.54"/>
  </r>
  <r>
    <s v="ORD-04229"/>
    <s v="2024-12-24"/>
    <x v="6"/>
    <x v="0"/>
    <s v="CUST-0543"/>
    <s v="Rohan Verma"/>
    <x v="1"/>
    <s v="Odisha"/>
    <s v="Bhubaneswar"/>
    <x v="0"/>
    <s v="Table"/>
    <s v="Coffee Table"/>
    <n v="1"/>
    <n v="5017.3900000000003"/>
    <n v="0.2"/>
    <n v="496.07"/>
  </r>
  <r>
    <s v="ORD-04230"/>
    <s v="2025-08-24"/>
    <x v="22"/>
    <x v="1"/>
    <s v="CUST-0402"/>
    <s v="Ananya Jain"/>
    <x v="3"/>
    <s v="Punjab"/>
    <s v="Amritsar"/>
    <x v="1"/>
    <s v="Appliances"/>
    <s v="Mixer Grinder"/>
    <n v="1"/>
    <n v="3471.48"/>
    <n v="0.25"/>
    <n v="165.99"/>
  </r>
  <r>
    <s v="ORD-04231"/>
    <s v="2023-01-14"/>
    <x v="34"/>
    <x v="2"/>
    <s v="CUST-0689"/>
    <s v="Ishita Patel"/>
    <x v="1"/>
    <s v="Bihar"/>
    <s v="Bhagalpur"/>
    <x v="1"/>
    <s v="Appliances"/>
    <s v="Air Fryer"/>
    <n v="1"/>
    <n v="5758.43"/>
    <n v="0.25"/>
    <n v="84.05"/>
  </r>
  <r>
    <s v="ORD-04232"/>
    <s v="2024-03-28"/>
    <x v="19"/>
    <x v="0"/>
    <s v="CUST-0030"/>
    <s v="Ananya Verma"/>
    <x v="1"/>
    <s v="West Bengal"/>
    <s v="Siliguri"/>
    <x v="1"/>
    <s v="Decor"/>
    <s v="Table Lamp"/>
    <n v="7"/>
    <n v="16279.73"/>
    <n v="0.1"/>
    <n v="3664.19"/>
  </r>
  <r>
    <s v="ORD-04233"/>
    <s v="2024-12-15"/>
    <x v="6"/>
    <x v="0"/>
    <s v="CUST-0488"/>
    <s v="Riya Verma"/>
    <x v="3"/>
    <s v="Punjab"/>
    <s v="Jalandhar"/>
    <x v="2"/>
    <s v="Footwear"/>
    <s v="Casual Shoes"/>
    <n v="7"/>
    <n v="18591.509999999998"/>
    <n v="0.05"/>
    <n v="3674.21"/>
  </r>
  <r>
    <s v="ORD-04234"/>
    <s v="2024-05-24"/>
    <x v="0"/>
    <x v="0"/>
    <s v="CUST-0157"/>
    <s v="Amit Gupta"/>
    <x v="3"/>
    <s v="Punjab"/>
    <s v="Amritsar"/>
    <x v="2"/>
    <s v="Men"/>
    <s v="Men's Jeans"/>
    <n v="3"/>
    <n v="5802.61"/>
    <n v="0.15"/>
    <n v="1524.22"/>
  </r>
  <r>
    <s v="ORD-04235"/>
    <s v="2023-06-19"/>
    <x v="33"/>
    <x v="2"/>
    <s v="CUST-0783"/>
    <s v="Rahul Patel"/>
    <x v="2"/>
    <s v="Maharashtra"/>
    <s v="Nagpur"/>
    <x v="3"/>
    <s v="Mobile"/>
    <s v="Smartphone A"/>
    <n v="8"/>
    <n v="134868.48000000001"/>
    <n v="0.1"/>
    <n v="12838.4"/>
  </r>
  <r>
    <s v="ORD-04236"/>
    <s v="2024-09-23"/>
    <x v="13"/>
    <x v="0"/>
    <s v="CUST-0664"/>
    <s v="Ishita Kumar"/>
    <x v="0"/>
    <s v="Telangana"/>
    <s v="Nizamabad"/>
    <x v="0"/>
    <s v="Chair"/>
    <s v="Office Chair"/>
    <n v="2"/>
    <n v="13407.43"/>
    <n v="0"/>
    <n v="2483.4699999999998"/>
  </r>
  <r>
    <s v="ORD-04237"/>
    <s v="2025-05-03"/>
    <x v="9"/>
    <x v="1"/>
    <s v="CUST-0627"/>
    <s v="Simran Kumar"/>
    <x v="0"/>
    <s v="Tamil Nadu"/>
    <s v="Coimbatore"/>
    <x v="1"/>
    <s v="Appliances"/>
    <s v="Electric Kettle"/>
    <n v="2"/>
    <n v="2624.19"/>
    <n v="0.25"/>
    <n v="129.30000000000001"/>
  </r>
  <r>
    <s v="ORD-04238"/>
    <s v="2024-05-13"/>
    <x v="0"/>
    <x v="0"/>
    <s v="CUST-0186"/>
    <s v="Priya Singh"/>
    <x v="3"/>
    <s v="Punjab"/>
    <s v="Amritsar"/>
    <x v="0"/>
    <s v="Chair"/>
    <s v="Study Chair"/>
    <n v="1"/>
    <n v="3433.04"/>
    <n v="0"/>
    <n v="580.39"/>
  </r>
  <r>
    <s v="ORD-04239"/>
    <s v="2025-11-20"/>
    <x v="5"/>
    <x v="1"/>
    <s v="CUST-0779"/>
    <s v="Shreya Das"/>
    <x v="2"/>
    <s v="Rajasthan"/>
    <s v="Jodhpur"/>
    <x v="0"/>
    <s v="Table"/>
    <s v="Office Desk"/>
    <n v="6"/>
    <n v="84761.72"/>
    <n v="0.1"/>
    <n v="12334.06"/>
  </r>
  <r>
    <s v="ORD-04240"/>
    <s v="2025-12-24"/>
    <x v="26"/>
    <x v="1"/>
    <s v="CUST-0772"/>
    <s v="Neha Mehta"/>
    <x v="3"/>
    <s v="Punjab"/>
    <s v="Jalandhar"/>
    <x v="3"/>
    <s v="Mobile"/>
    <s v="Smartphone A"/>
    <n v="6"/>
    <n v="92495.55"/>
    <n v="0.15"/>
    <n v="8114.02"/>
  </r>
  <r>
    <s v="ORD-04241"/>
    <s v="2024-03-16"/>
    <x v="19"/>
    <x v="0"/>
    <s v="CUST-0342"/>
    <s v="Simran Sharma"/>
    <x v="3"/>
    <s v="Punjab"/>
    <s v="Amritsar"/>
    <x v="2"/>
    <s v="Men"/>
    <s v="Men's T-Shirt"/>
    <n v="6"/>
    <n v="6649.08"/>
    <n v="0.05"/>
    <n v="2253.5700000000002"/>
  </r>
  <r>
    <s v="ORD-04242"/>
    <s v="2025-07-18"/>
    <x v="8"/>
    <x v="1"/>
    <s v="CUST-0544"/>
    <s v="Aditi Das"/>
    <x v="3"/>
    <s v="Delhi"/>
    <s v="Dwarka"/>
    <x v="1"/>
    <s v="Decor"/>
    <s v="Photo Frame"/>
    <n v="5"/>
    <n v="3544.98"/>
    <n v="0.15"/>
    <n v="966.75"/>
  </r>
  <r>
    <s v="ORD-04243"/>
    <s v="2025-11-30"/>
    <x v="5"/>
    <x v="1"/>
    <s v="CUST-0259"/>
    <s v="Aditi Verma"/>
    <x v="3"/>
    <s v="Punjab"/>
    <s v="Jalandhar"/>
    <x v="3"/>
    <s v="Laptop"/>
    <s v="Laptop Air"/>
    <n v="7"/>
    <n v="314255.44"/>
    <n v="0.1"/>
    <n v="32379.23"/>
  </r>
  <r>
    <s v="ORD-04244"/>
    <s v="2023-08-15"/>
    <x v="27"/>
    <x v="2"/>
    <s v="CUST-0567"/>
    <s v="Amit Yadav"/>
    <x v="2"/>
    <s v="Maharashtra"/>
    <s v="Mumbai"/>
    <x v="3"/>
    <s v="Laptop"/>
    <s v="Laptop Air"/>
    <n v="7"/>
    <n v="263213.01"/>
    <n v="0.25"/>
    <n v="12438.79"/>
  </r>
  <r>
    <s v="ORD-04245"/>
    <s v="2025-01-11"/>
    <x v="29"/>
    <x v="1"/>
    <s v="CUST-0370"/>
    <s v="Amit Das"/>
    <x v="1"/>
    <s v="Bihar"/>
    <s v="Bhagalpur"/>
    <x v="2"/>
    <s v="Men"/>
    <s v="Men's Jacket"/>
    <n v="7"/>
    <n v="31492.52"/>
    <n v="0"/>
    <n v="8686.6200000000008"/>
  </r>
  <r>
    <s v="ORD-04246"/>
    <s v="2024-12-22"/>
    <x v="6"/>
    <x v="0"/>
    <s v="CUST-0186"/>
    <s v="Priya Singh"/>
    <x v="3"/>
    <s v="Haryana"/>
    <s v="Panipat"/>
    <x v="0"/>
    <s v="Table"/>
    <s v="Office Desk"/>
    <n v="3"/>
    <n v="46773.29"/>
    <n v="0"/>
    <n v="10479.99"/>
  </r>
  <r>
    <s v="ORD-04247"/>
    <s v="2024-01-13"/>
    <x v="17"/>
    <x v="0"/>
    <s v="CUST-0165"/>
    <s v="Shreya Gupta"/>
    <x v="2"/>
    <s v="Goa"/>
    <s v="Margao"/>
    <x v="2"/>
    <s v="Footwear"/>
    <s v="Sandals"/>
    <n v="2"/>
    <n v="2760.29"/>
    <n v="0.15"/>
    <n v="476.51"/>
  </r>
  <r>
    <s v="ORD-04248"/>
    <s v="2025-11-24"/>
    <x v="5"/>
    <x v="1"/>
    <s v="CUST-0646"/>
    <s v="Amit Yadav"/>
    <x v="0"/>
    <s v="Kerala"/>
    <s v="Kochi"/>
    <x v="2"/>
    <s v="Footwear"/>
    <s v="Running Shoes"/>
    <n v="6"/>
    <n v="15287.95"/>
    <n v="0.25"/>
    <n v="2657.81"/>
  </r>
  <r>
    <s v="ORD-04249"/>
    <s v="2024-02-13"/>
    <x v="23"/>
    <x v="0"/>
    <s v="CUST-0305"/>
    <s v="Sneha Das"/>
    <x v="3"/>
    <s v="Haryana"/>
    <s v="Faridabad"/>
    <x v="1"/>
    <s v="Appliances"/>
    <s v="Mixer Grinder"/>
    <n v="8"/>
    <n v="34789.879999999997"/>
    <n v="0"/>
    <n v="6230.64"/>
  </r>
  <r>
    <s v="ORD-04250"/>
    <s v="2024-09-20"/>
    <x v="13"/>
    <x v="0"/>
    <s v="CUST-0782"/>
    <s v="Riya Yadav"/>
    <x v="2"/>
    <s v="Gujarat"/>
    <s v="Surat"/>
    <x v="0"/>
    <s v="Storage"/>
    <s v="Bookshelf"/>
    <n v="4"/>
    <n v="27325.599999999999"/>
    <n v="0.25"/>
    <n v="928.89"/>
  </r>
  <r>
    <s v="ORD-04251"/>
    <s v="2025-02-17"/>
    <x v="14"/>
    <x v="1"/>
    <s v="CUST-0280"/>
    <s v="Nikita Kumar"/>
    <x v="3"/>
    <s v="Uttar Pradesh"/>
    <s v="Kanpur"/>
    <x v="0"/>
    <s v="Chair"/>
    <s v="Study Chair"/>
    <n v="6"/>
    <n v="17550.96"/>
    <n v="0.2"/>
    <n v="970.08"/>
  </r>
  <r>
    <s v="ORD-04252"/>
    <s v="2024-02-08"/>
    <x v="23"/>
    <x v="0"/>
    <s v="CUST-0029"/>
    <s v="Vivaan Kumar"/>
    <x v="3"/>
    <s v="Haryana"/>
    <s v="Panipat"/>
    <x v="2"/>
    <s v="Footwear"/>
    <s v="Sandals"/>
    <n v="8"/>
    <n v="11570.37"/>
    <n v="0.05"/>
    <n v="2272.96"/>
  </r>
  <r>
    <s v="ORD-04253"/>
    <s v="2025-07-13"/>
    <x v="8"/>
    <x v="1"/>
    <s v="CUST-0057"/>
    <s v="Nikita Verma"/>
    <x v="0"/>
    <s v="Kerala"/>
    <s v="Kochi"/>
    <x v="1"/>
    <s v="Appliances"/>
    <s v="Electric Kettle"/>
    <n v="8"/>
    <n v="13553.22"/>
    <n v="0.05"/>
    <n v="2465.64"/>
  </r>
  <r>
    <s v="ORD-04254"/>
    <s v="2025-02-27"/>
    <x v="14"/>
    <x v="1"/>
    <s v="CUST-0342"/>
    <s v="Simran Sharma"/>
    <x v="3"/>
    <s v="Haryana"/>
    <s v="Panipat"/>
    <x v="2"/>
    <s v="Women"/>
    <s v="Women's Dress"/>
    <n v="6"/>
    <n v="16105.03"/>
    <n v="0"/>
    <n v="5274.49"/>
  </r>
  <r>
    <s v="ORD-04255"/>
    <s v="2024-10-03"/>
    <x v="28"/>
    <x v="0"/>
    <s v="CUST-0437"/>
    <s v="Ishita Kumar"/>
    <x v="3"/>
    <s v="Haryana"/>
    <s v="Faridabad"/>
    <x v="3"/>
    <s v="Laptop"/>
    <s v="Laptop Pro"/>
    <n v="7"/>
    <n v="446413.08"/>
    <n v="0"/>
    <n v="73390.41"/>
  </r>
  <r>
    <s v="ORD-04256"/>
    <s v="2023-06-28"/>
    <x v="33"/>
    <x v="2"/>
    <s v="CUST-0706"/>
    <s v="Sneha Singh"/>
    <x v="2"/>
    <s v="Maharashtra"/>
    <s v="Nagpur"/>
    <x v="1"/>
    <s v="Cookware"/>
    <s v="Pressure Cooker"/>
    <n v="2"/>
    <n v="6520.95"/>
    <n v="0.05"/>
    <n v="1072.26"/>
  </r>
  <r>
    <s v="ORD-04257"/>
    <s v="2024-12-16"/>
    <x v="6"/>
    <x v="0"/>
    <s v="CUST-0306"/>
    <s v="Rohan Jain"/>
    <x v="0"/>
    <s v="Karnataka"/>
    <s v="Bengaluru"/>
    <x v="2"/>
    <s v="Women"/>
    <s v="Women's Jacket"/>
    <n v="2"/>
    <n v="9438.61"/>
    <n v="0.05"/>
    <n v="2247.9"/>
  </r>
  <r>
    <s v="ORD-04258"/>
    <s v="2023-06-06"/>
    <x v="33"/>
    <x v="2"/>
    <s v="CUST-0645"/>
    <s v="Riya Mehta"/>
    <x v="1"/>
    <s v="Odisha"/>
    <s v="Bhubaneswar"/>
    <x v="0"/>
    <s v="Table"/>
    <s v="Office Desk"/>
    <n v="5"/>
    <n v="76678.75"/>
    <n v="0"/>
    <n v="15352.58"/>
  </r>
  <r>
    <s v="ORD-04259"/>
    <s v="2025-10-03"/>
    <x v="31"/>
    <x v="1"/>
    <s v="CUST-0354"/>
    <s v="Riya Das"/>
    <x v="3"/>
    <s v="Delhi"/>
    <s v="Rohini"/>
    <x v="3"/>
    <s v="Laptop"/>
    <s v="Laptop Pro"/>
    <n v="6"/>
    <n v="355996.61"/>
    <n v="0.1"/>
    <n v="43982.79"/>
  </r>
  <r>
    <s v="ORD-04260"/>
    <s v="2023-07-28"/>
    <x v="25"/>
    <x v="2"/>
    <s v="CUST-0218"/>
    <s v="Sneha Sharma"/>
    <x v="1"/>
    <s v="Bihar"/>
    <s v="Patna"/>
    <x v="2"/>
    <s v="Footwear"/>
    <s v="Sandals"/>
    <n v="6"/>
    <n v="9149.3799999999992"/>
    <n v="0.05"/>
    <n v="1858.74"/>
  </r>
  <r>
    <s v="ORD-04261"/>
    <s v="2025-02-24"/>
    <x v="14"/>
    <x v="1"/>
    <s v="CUST-0533"/>
    <s v="Arjun Verma"/>
    <x v="3"/>
    <s v="Uttar Pradesh"/>
    <s v="Noida"/>
    <x v="1"/>
    <s v="Cookware"/>
    <s v="Pressure Cooker"/>
    <n v="2"/>
    <n v="5443.7"/>
    <n v="0.25"/>
    <n v="634.67999999999995"/>
  </r>
  <r>
    <s v="ORD-04262"/>
    <s v="2025-11-28"/>
    <x v="5"/>
    <x v="1"/>
    <s v="CUST-0609"/>
    <s v="Pooja Verma"/>
    <x v="3"/>
    <s v="Uttar Pradesh"/>
    <s v="Kanpur"/>
    <x v="2"/>
    <s v="Footwear"/>
    <s v="Running Shoes"/>
    <n v="8"/>
    <n v="21660.59"/>
    <n v="0.2"/>
    <n v="4301.3599999999997"/>
  </r>
  <r>
    <s v="ORD-04263"/>
    <s v="2023-03-06"/>
    <x v="11"/>
    <x v="2"/>
    <s v="CUST-0003"/>
    <s v="Amit Singh"/>
    <x v="2"/>
    <s v="Maharashtra"/>
    <s v="Pune"/>
    <x v="1"/>
    <s v="Cookware"/>
    <s v="Non-Stick Pan"/>
    <n v="6"/>
    <n v="12851.66"/>
    <n v="0"/>
    <n v="2758.19"/>
  </r>
  <r>
    <s v="ORD-04264"/>
    <s v="2024-06-19"/>
    <x v="10"/>
    <x v="0"/>
    <s v="CUST-0387"/>
    <s v="Ishita Singh"/>
    <x v="1"/>
    <s v="West Bengal"/>
    <s v="Durgapur"/>
    <x v="3"/>
    <s v="Accessories"/>
    <s v="Wireless Earbuds"/>
    <n v="8"/>
    <n v="19422.009999999998"/>
    <n v="0"/>
    <n v="4266.84"/>
  </r>
  <r>
    <s v="ORD-04265"/>
    <s v="2024-05-04"/>
    <x v="0"/>
    <x v="0"/>
    <s v="CUST-0213"/>
    <s v="Rahul Das"/>
    <x v="0"/>
    <s v="Kerala"/>
    <s v="Kochi"/>
    <x v="0"/>
    <s v="Chair"/>
    <s v="Study Chair"/>
    <n v="4"/>
    <n v="10423.06"/>
    <n v="0.25"/>
    <n v="302.13"/>
  </r>
  <r>
    <s v="ORD-04266"/>
    <s v="2023-10-27"/>
    <x v="24"/>
    <x v="2"/>
    <s v="CUST-0776"/>
    <s v="Neha Gupta"/>
    <x v="2"/>
    <s v="Maharashtra"/>
    <s v="Pune"/>
    <x v="3"/>
    <s v="Laptop"/>
    <s v="Laptop Air"/>
    <n v="4"/>
    <n v="191886.28"/>
    <n v="0.05"/>
    <n v="21593.69"/>
  </r>
  <r>
    <s v="ORD-04267"/>
    <s v="2025-01-19"/>
    <x v="29"/>
    <x v="1"/>
    <s v="CUST-0694"/>
    <s v="Ishita Sharma"/>
    <x v="1"/>
    <s v="Jharkhand"/>
    <s v="Jamshedpur"/>
    <x v="2"/>
    <s v="Men"/>
    <s v="Men's Jacket"/>
    <n v="8"/>
    <n v="36967.919999999998"/>
    <n v="0"/>
    <n v="9515.7900000000009"/>
  </r>
  <r>
    <s v="ORD-04268"/>
    <s v="2024-12-11"/>
    <x v="6"/>
    <x v="0"/>
    <s v="CUST-0724"/>
    <s v="Aditi Sharma"/>
    <x v="2"/>
    <s v="Rajasthan"/>
    <s v="Jaipur"/>
    <x v="1"/>
    <s v="Appliances"/>
    <s v="Electric Kettle"/>
    <n v="7"/>
    <n v="9036.0300000000007"/>
    <n v="0.25"/>
    <n v="1234.45"/>
  </r>
  <r>
    <s v="ORD-04269"/>
    <s v="2025-07-27"/>
    <x v="8"/>
    <x v="1"/>
    <s v="CUST-0397"/>
    <s v="Priya Sharma"/>
    <x v="0"/>
    <s v="Kerala"/>
    <s v="Thiruvananthapuram"/>
    <x v="3"/>
    <s v="Accessories"/>
    <s v="Bluetooth Speaker"/>
    <n v="2"/>
    <n v="6752.89"/>
    <n v="0.05"/>
    <n v="1336.27"/>
  </r>
  <r>
    <s v="ORD-04270"/>
    <s v="2024-08-18"/>
    <x v="15"/>
    <x v="0"/>
    <s v="CUST-0780"/>
    <s v="Riya Yadav"/>
    <x v="3"/>
    <s v="Delhi"/>
    <s v="Rohini"/>
    <x v="3"/>
    <s v="Accessories"/>
    <s v="Wireless Earbuds"/>
    <n v="7"/>
    <n v="16491.82"/>
    <n v="0.05"/>
    <n v="3487.14"/>
  </r>
  <r>
    <s v="ORD-04271"/>
    <s v="2023-11-17"/>
    <x v="32"/>
    <x v="2"/>
    <s v="CUST-0172"/>
    <s v="Aarav Mehta"/>
    <x v="1"/>
    <s v="Bihar"/>
    <s v="Patna"/>
    <x v="1"/>
    <s v="Appliances"/>
    <s v="Mixer Grinder"/>
    <n v="7"/>
    <n v="31626.06"/>
    <n v="0"/>
    <n v="5873.59"/>
  </r>
  <r>
    <s v="ORD-04272"/>
    <s v="2024-01-23"/>
    <x v="17"/>
    <x v="0"/>
    <s v="CUST-0377"/>
    <s v="Ananya Yadav"/>
    <x v="1"/>
    <s v="Jharkhand"/>
    <s v="Ranchi"/>
    <x v="1"/>
    <s v="Decor"/>
    <s v="Photo Frame"/>
    <n v="4"/>
    <n v="2759.79"/>
    <n v="0.15"/>
    <n v="821.42"/>
  </r>
  <r>
    <s v="ORD-04273"/>
    <s v="2023-12-09"/>
    <x v="18"/>
    <x v="2"/>
    <s v="CUST-0408"/>
    <s v="Nikita Verma"/>
    <x v="0"/>
    <s v="Telangana"/>
    <s v="Hyderabad"/>
    <x v="1"/>
    <s v="Cookware"/>
    <s v="Non-Stick Pan"/>
    <n v="6"/>
    <n v="13327.36"/>
    <n v="0"/>
    <n v="2907.64"/>
  </r>
  <r>
    <s v="ORD-04274"/>
    <s v="2025-01-20"/>
    <x v="29"/>
    <x v="1"/>
    <s v="CUST-0060"/>
    <s v="Pooja Yadav"/>
    <x v="1"/>
    <s v="West Bengal"/>
    <s v="Kolkata"/>
    <x v="2"/>
    <s v="Women"/>
    <s v="Women's Dress"/>
    <n v="4"/>
    <n v="10070.379999999999"/>
    <n v="0.1"/>
    <n v="3165.18"/>
  </r>
  <r>
    <s v="ORD-04275"/>
    <s v="2024-03-06"/>
    <x v="19"/>
    <x v="0"/>
    <s v="CUST-0529"/>
    <s v="Vivaan Yadav"/>
    <x v="3"/>
    <s v="Delhi"/>
    <s v="New Delhi"/>
    <x v="0"/>
    <s v="Chair"/>
    <s v="Executive Chair"/>
    <n v="2"/>
    <n v="23338.799999999999"/>
    <n v="0"/>
    <n v="5339.74"/>
  </r>
  <r>
    <s v="ORD-04276"/>
    <s v="2025-10-06"/>
    <x v="31"/>
    <x v="1"/>
    <s v="CUST-0296"/>
    <s v="Kavya Jain"/>
    <x v="1"/>
    <s v="Jharkhand"/>
    <s v="Dhanbad"/>
    <x v="2"/>
    <s v="Men"/>
    <s v="Men's T-Shirt"/>
    <n v="5"/>
    <n v="5835.14"/>
    <n v="0.05"/>
    <n v="2058.17"/>
  </r>
  <r>
    <s v="ORD-04277"/>
    <s v="2024-11-10"/>
    <x v="1"/>
    <x v="0"/>
    <s v="CUST-0294"/>
    <s v="Kavya Yadav"/>
    <x v="2"/>
    <s v="Rajasthan"/>
    <s v="Jodhpur"/>
    <x v="0"/>
    <s v="Storage"/>
    <s v="Wardrobe"/>
    <n v="4"/>
    <n v="76244.639999999999"/>
    <n v="0.15"/>
    <n v="7486.61"/>
  </r>
  <r>
    <s v="ORD-04278"/>
    <s v="2024-03-16"/>
    <x v="19"/>
    <x v="0"/>
    <s v="CUST-0389"/>
    <s v="Nikita Gupta"/>
    <x v="3"/>
    <s v="Haryana"/>
    <s v="Faridabad"/>
    <x v="0"/>
    <s v="Table"/>
    <s v="Study Table"/>
    <n v="2"/>
    <n v="13627.52"/>
    <n v="0.05"/>
    <n v="2595"/>
  </r>
  <r>
    <s v="ORD-04279"/>
    <s v="2025-05-10"/>
    <x v="9"/>
    <x v="1"/>
    <s v="CUST-0108"/>
    <s v="Simran Yadav"/>
    <x v="3"/>
    <s v="Uttar Pradesh"/>
    <s v="Kanpur"/>
    <x v="0"/>
    <s v="Storage"/>
    <s v="Wardrobe"/>
    <n v="8"/>
    <n v="184139.75"/>
    <n v="0"/>
    <n v="28406.959999999999"/>
  </r>
  <r>
    <s v="ORD-04280"/>
    <s v="2023-02-05"/>
    <x v="7"/>
    <x v="2"/>
    <s v="CUST-0373"/>
    <s v="Nikita Jain"/>
    <x v="3"/>
    <s v="Delhi"/>
    <s v="New Delhi"/>
    <x v="0"/>
    <s v="Chair"/>
    <s v="Office Chair"/>
    <n v="3"/>
    <n v="19920.7"/>
    <n v="0"/>
    <n v="3855.25"/>
  </r>
  <r>
    <s v="ORD-04281"/>
    <s v="2023-08-07"/>
    <x v="27"/>
    <x v="2"/>
    <s v="CUST-0130"/>
    <s v="Rahul Das"/>
    <x v="0"/>
    <s v="Karnataka"/>
    <s v="Mysuru"/>
    <x v="0"/>
    <s v="Chair"/>
    <s v="Office Chair"/>
    <n v="3"/>
    <n v="16334.81"/>
    <n v="0.15"/>
    <n v="2285.84"/>
  </r>
  <r>
    <s v="ORD-04282"/>
    <s v="2023-12-03"/>
    <x v="18"/>
    <x v="2"/>
    <s v="CUST-0109"/>
    <s v="Nikita Kumar"/>
    <x v="2"/>
    <s v="Gujarat"/>
    <s v="Vadodara"/>
    <x v="0"/>
    <s v="Table"/>
    <s v="Coffee Table"/>
    <n v="3"/>
    <n v="17630.95"/>
    <n v="0"/>
    <n v="3242.14"/>
  </r>
  <r>
    <s v="ORD-04283"/>
    <s v="2024-11-19"/>
    <x v="1"/>
    <x v="0"/>
    <s v="CUST-0034"/>
    <s v="Rohan Patel"/>
    <x v="3"/>
    <s v="Punjab"/>
    <s v="Amritsar"/>
    <x v="3"/>
    <s v="Accessories"/>
    <s v="Bluetooth Speaker"/>
    <n v="8"/>
    <n v="24661.26"/>
    <n v="0.15"/>
    <n v="3276.9"/>
  </r>
  <r>
    <s v="ORD-04284"/>
    <s v="2023-06-10"/>
    <x v="33"/>
    <x v="2"/>
    <s v="CUST-0703"/>
    <s v="Aditya Mehta"/>
    <x v="3"/>
    <s v="Punjab"/>
    <s v="Jalandhar"/>
    <x v="3"/>
    <s v="Mobile"/>
    <s v="Smartphone A"/>
    <n v="7"/>
    <n v="104942.08"/>
    <n v="0.15"/>
    <n v="8905.1"/>
  </r>
  <r>
    <s v="ORD-04285"/>
    <s v="2025-03-16"/>
    <x v="21"/>
    <x v="1"/>
    <s v="CUST-0723"/>
    <s v="Amit Das"/>
    <x v="0"/>
    <s v="Telangana"/>
    <s v="Warangal"/>
    <x v="2"/>
    <s v="Women"/>
    <s v="Women's Jacket"/>
    <n v="1"/>
    <n v="4846.13"/>
    <n v="0"/>
    <n v="1370.24"/>
  </r>
  <r>
    <s v="ORD-04286"/>
    <s v="2024-01-21"/>
    <x v="17"/>
    <x v="0"/>
    <s v="CUST-0301"/>
    <s v="Amit Jain"/>
    <x v="3"/>
    <s v="Delhi"/>
    <s v="Dwarka"/>
    <x v="1"/>
    <s v="Appliances"/>
    <s v="Electric Kettle"/>
    <n v="8"/>
    <n v="13933.42"/>
    <n v="0"/>
    <n v="2563.86"/>
  </r>
  <r>
    <s v="ORD-04287"/>
    <s v="2024-11-28"/>
    <x v="1"/>
    <x v="0"/>
    <s v="CUST-0338"/>
    <s v="Rahul Verma"/>
    <x v="1"/>
    <s v="Jharkhand"/>
    <s v="Ranchi"/>
    <x v="1"/>
    <s v="Cookware"/>
    <s v="Pressure Cooker"/>
    <n v="3"/>
    <n v="8300"/>
    <n v="0.2"/>
    <n v="621.82000000000005"/>
  </r>
  <r>
    <s v="ORD-04288"/>
    <s v="2025-05-29"/>
    <x v="9"/>
    <x v="1"/>
    <s v="CUST-0013"/>
    <s v="Riya Yadav"/>
    <x v="1"/>
    <s v="West Bengal"/>
    <s v="Durgapur"/>
    <x v="0"/>
    <s v="Chair"/>
    <s v="Executive Chair"/>
    <n v="7"/>
    <n v="72164.22"/>
    <n v="0.15"/>
    <n v="13406.43"/>
  </r>
  <r>
    <s v="ORD-04289"/>
    <s v="2025-09-13"/>
    <x v="2"/>
    <x v="1"/>
    <s v="CUST-0662"/>
    <s v="Aditi Das"/>
    <x v="2"/>
    <s v="Goa"/>
    <s v="Mapusa"/>
    <x v="1"/>
    <s v="Decor"/>
    <s v="Photo Frame"/>
    <n v="4"/>
    <n v="2566.3000000000002"/>
    <n v="0.2"/>
    <n v="758.06"/>
  </r>
  <r>
    <s v="ORD-04290"/>
    <s v="2023-09-10"/>
    <x v="35"/>
    <x v="2"/>
    <s v="CUST-0146"/>
    <s v="Rohan Verma"/>
    <x v="1"/>
    <s v="Odisha"/>
    <s v="Cuttack"/>
    <x v="1"/>
    <s v="Appliances"/>
    <s v="Mixer Grinder"/>
    <n v="4"/>
    <n v="13800.2"/>
    <n v="0.2"/>
    <n v="924.93"/>
  </r>
  <r>
    <s v="ORD-04291"/>
    <s v="2024-08-15"/>
    <x v="15"/>
    <x v="0"/>
    <s v="CUST-0210"/>
    <s v="Riya Patel"/>
    <x v="3"/>
    <s v="Punjab"/>
    <s v="Amritsar"/>
    <x v="3"/>
    <s v="Laptop"/>
    <s v="Laptop Air"/>
    <n v="7"/>
    <n v="378510.78"/>
    <n v="0"/>
    <n v="53492"/>
  </r>
  <r>
    <s v="ORD-04292"/>
    <s v="2024-02-20"/>
    <x v="23"/>
    <x v="0"/>
    <s v="CUST-0546"/>
    <s v="Nikita Yadav"/>
    <x v="0"/>
    <s v="Kerala"/>
    <s v="Kochi"/>
    <x v="0"/>
    <s v="Storage"/>
    <s v="Cabinet"/>
    <n v="7"/>
    <n v="72507.16"/>
    <n v="0.1"/>
    <n v="11928.8"/>
  </r>
  <r>
    <s v="ORD-04293"/>
    <s v="2025-01-25"/>
    <x v="29"/>
    <x v="1"/>
    <s v="CUST-0773"/>
    <s v="Aditya Gupta"/>
    <x v="1"/>
    <s v="Jharkhand"/>
    <s v="Jamshedpur"/>
    <x v="3"/>
    <s v="Laptop"/>
    <s v="Laptop Pro"/>
    <n v="2"/>
    <n v="132761.07999999999"/>
    <n v="0"/>
    <n v="23201.74"/>
  </r>
  <r>
    <s v="ORD-04294"/>
    <s v="2023-06-22"/>
    <x v="33"/>
    <x v="2"/>
    <s v="CUST-0349"/>
    <s v="Neha Jain"/>
    <x v="1"/>
    <s v="Bihar"/>
    <s v="Gaya"/>
    <x v="0"/>
    <s v="Storage"/>
    <s v="Wardrobe"/>
    <n v="6"/>
    <n v="108667.04"/>
    <n v="0.2"/>
    <n v="4982.51"/>
  </r>
  <r>
    <s v="ORD-04295"/>
    <s v="2024-12-25"/>
    <x v="6"/>
    <x v="0"/>
    <s v="CUST-0043"/>
    <s v="Amit Sharma"/>
    <x v="2"/>
    <s v="Goa"/>
    <s v="Panaji"/>
    <x v="3"/>
    <s v="Mobile"/>
    <s v="Budget Phone"/>
    <n v="1"/>
    <n v="9861.64"/>
    <n v="0.2"/>
    <n v="331.44"/>
  </r>
  <r>
    <s v="ORD-04296"/>
    <s v="2024-11-08"/>
    <x v="1"/>
    <x v="0"/>
    <s v="CUST-0581"/>
    <s v="Rohan Gupta"/>
    <x v="2"/>
    <s v="Goa"/>
    <s v="Mapusa"/>
    <x v="0"/>
    <s v="Table"/>
    <s v="Coffee Table"/>
    <n v="5"/>
    <n v="29267.55"/>
    <n v="0"/>
    <n v="4577.2700000000004"/>
  </r>
  <r>
    <s v="ORD-04297"/>
    <s v="2024-07-20"/>
    <x v="4"/>
    <x v="0"/>
    <s v="CUST-0775"/>
    <s v="Vivaan Sharma"/>
    <x v="1"/>
    <s v="Jharkhand"/>
    <s v="Dhanbad"/>
    <x v="3"/>
    <s v="Mobile"/>
    <s v="Smartphone B"/>
    <n v="7"/>
    <n v="173674.58"/>
    <n v="0"/>
    <n v="29239.95"/>
  </r>
  <r>
    <s v="ORD-04298"/>
    <s v="2025-11-14"/>
    <x v="5"/>
    <x v="1"/>
    <s v="CUST-0299"/>
    <s v="Pooja Mehta"/>
    <x v="3"/>
    <s v="Delhi"/>
    <s v="Rohini"/>
    <x v="2"/>
    <s v="Men"/>
    <s v="Men's Jacket"/>
    <n v="2"/>
    <n v="8228.6299999999992"/>
    <n v="0.05"/>
    <n v="2142.64"/>
  </r>
  <r>
    <s v="ORD-04299"/>
    <s v="2023-01-05"/>
    <x v="34"/>
    <x v="2"/>
    <s v="CUST-0733"/>
    <s v="Amit Mehta"/>
    <x v="1"/>
    <s v="West Bengal"/>
    <s v="Durgapur"/>
    <x v="2"/>
    <s v="Men"/>
    <s v="Men's Jacket"/>
    <n v="2"/>
    <n v="7014.34"/>
    <n v="0.2"/>
    <n v="1501.74"/>
  </r>
  <r>
    <s v="ORD-04300"/>
    <s v="2023-11-27"/>
    <x v="32"/>
    <x v="2"/>
    <s v="CUST-0274"/>
    <s v="Aditi Mehta"/>
    <x v="2"/>
    <s v="Gujarat"/>
    <s v="Surat"/>
    <x v="2"/>
    <s v="Men"/>
    <s v="Men's T-Shirt"/>
    <n v="3"/>
    <n v="2676.22"/>
    <n v="0.25"/>
    <n v="625.08000000000004"/>
  </r>
  <r>
    <s v="ORD-04301"/>
    <s v="2024-03-24"/>
    <x v="19"/>
    <x v="0"/>
    <s v="CUST-0086"/>
    <s v="Kabir Singh"/>
    <x v="0"/>
    <s v="Telangana"/>
    <s v="Warangal"/>
    <x v="0"/>
    <s v="Storage"/>
    <s v="Cabinet"/>
    <n v="7"/>
    <n v="79673.83"/>
    <n v="0"/>
    <n v="14424.68"/>
  </r>
  <r>
    <s v="ORD-04302"/>
    <s v="2025-07-17"/>
    <x v="8"/>
    <x v="1"/>
    <s v="CUST-0443"/>
    <s v="Riya Verma"/>
    <x v="1"/>
    <s v="Bihar"/>
    <s v="Patna"/>
    <x v="2"/>
    <s v="Footwear"/>
    <s v="Running Shoes"/>
    <n v="7"/>
    <n v="21140.17"/>
    <n v="0.15"/>
    <n v="3316.68"/>
  </r>
  <r>
    <s v="ORD-04303"/>
    <s v="2025-10-27"/>
    <x v="31"/>
    <x v="1"/>
    <s v="CUST-0400"/>
    <s v="Nikita Verma"/>
    <x v="0"/>
    <s v="Karnataka"/>
    <s v="Mangaluru"/>
    <x v="3"/>
    <s v="Accessories"/>
    <s v="Smart Watch"/>
    <n v="2"/>
    <n v="9652.41"/>
    <n v="0"/>
    <n v="1932.71"/>
  </r>
  <r>
    <s v="ORD-04304"/>
    <s v="2023-09-09"/>
    <x v="35"/>
    <x v="2"/>
    <s v="CUST-0723"/>
    <s v="Amit Das"/>
    <x v="1"/>
    <s v="Jharkhand"/>
    <s v="Dhanbad"/>
    <x v="3"/>
    <s v="Accessories"/>
    <s v="Bluetooth Speaker"/>
    <n v="1"/>
    <n v="3327.8"/>
    <n v="0"/>
    <n v="661.31"/>
  </r>
  <r>
    <s v="ORD-04305"/>
    <s v="2023-02-01"/>
    <x v="7"/>
    <x v="2"/>
    <s v="CUST-0451"/>
    <s v="Priya Sharma"/>
    <x v="2"/>
    <s v="Gujarat"/>
    <s v="Surat"/>
    <x v="3"/>
    <s v="Accessories"/>
    <s v="Bluetooth Speaker"/>
    <n v="2"/>
    <n v="6978.43"/>
    <n v="0"/>
    <n v="1321.92"/>
  </r>
  <r>
    <s v="ORD-04306"/>
    <s v="2023-04-23"/>
    <x v="12"/>
    <x v="2"/>
    <s v="CUST-0242"/>
    <s v="Simran Gupta"/>
    <x v="0"/>
    <s v="Telangana"/>
    <s v="Hyderabad"/>
    <x v="0"/>
    <s v="Table"/>
    <s v="Coffee Table"/>
    <n v="8"/>
    <n v="48150.64"/>
    <n v="0"/>
    <n v="8837.3799999999992"/>
  </r>
  <r>
    <s v="ORD-04307"/>
    <s v="2025-08-15"/>
    <x v="22"/>
    <x v="1"/>
    <s v="CUST-0332"/>
    <s v="Aditi Yadav"/>
    <x v="2"/>
    <s v="Rajasthan"/>
    <s v="Jodhpur"/>
    <x v="1"/>
    <s v="Appliances"/>
    <s v="Air Fryer"/>
    <n v="4"/>
    <n v="27608.880000000001"/>
    <n v="0.1"/>
    <n v="3706.41"/>
  </r>
  <r>
    <s v="ORD-04308"/>
    <s v="2024-04-16"/>
    <x v="16"/>
    <x v="0"/>
    <s v="CUST-0782"/>
    <s v="Riya Yadav"/>
    <x v="0"/>
    <s v="Tamil Nadu"/>
    <s v="Chennai"/>
    <x v="3"/>
    <s v="Mobile"/>
    <s v="Smartphone A"/>
    <n v="6"/>
    <n v="97932.73"/>
    <n v="0.1"/>
    <n v="7727.72"/>
  </r>
  <r>
    <s v="ORD-04309"/>
    <s v="2024-05-29"/>
    <x v="0"/>
    <x v="0"/>
    <s v="CUST-0553"/>
    <s v="Riya Patel"/>
    <x v="3"/>
    <s v="Haryana"/>
    <s v="Gurgaon"/>
    <x v="3"/>
    <s v="Mobile"/>
    <s v="Smartphone B"/>
    <n v="2"/>
    <n v="42136.9"/>
    <n v="0.15"/>
    <n v="4396.28"/>
  </r>
  <r>
    <s v="ORD-04310"/>
    <s v="2024-09-08"/>
    <x v="13"/>
    <x v="0"/>
    <s v="CUST-0630"/>
    <s v="Aarav Gupta"/>
    <x v="0"/>
    <s v="Tamil Nadu"/>
    <s v="Coimbatore"/>
    <x v="1"/>
    <s v="Appliances"/>
    <s v="Mixer Grinder"/>
    <n v="6"/>
    <n v="26633.22"/>
    <n v="0.05"/>
    <n v="4790.46"/>
  </r>
  <r>
    <s v="ORD-04311"/>
    <s v="2023-03-02"/>
    <x v="11"/>
    <x v="2"/>
    <s v="CUST-0727"/>
    <s v="Kabir Gupta"/>
    <x v="0"/>
    <s v="Telangana"/>
    <s v="Nizamabad"/>
    <x v="3"/>
    <s v="Mobile"/>
    <s v="Smartphone A"/>
    <n v="6"/>
    <n v="80035.95"/>
    <n v="0.25"/>
    <n v="3709"/>
  </r>
  <r>
    <s v="ORD-04312"/>
    <s v="2025-02-15"/>
    <x v="14"/>
    <x v="1"/>
    <s v="CUST-0333"/>
    <s v="Arjun Singh"/>
    <x v="2"/>
    <s v="Goa"/>
    <s v="Panaji"/>
    <x v="0"/>
    <s v="Table"/>
    <s v="Office Desk"/>
    <n v="7"/>
    <n v="81444.31"/>
    <n v="0.2"/>
    <n v="13555.61"/>
  </r>
  <r>
    <s v="ORD-04313"/>
    <s v="2023-12-12"/>
    <x v="18"/>
    <x v="2"/>
    <s v="CUST-0734"/>
    <s v="Ishita Patel"/>
    <x v="0"/>
    <s v="Tamil Nadu"/>
    <s v="Chennai"/>
    <x v="0"/>
    <s v="Table"/>
    <s v="Coffee Table"/>
    <n v="4"/>
    <n v="17655.830000000002"/>
    <n v="0.25"/>
    <n v="765.81"/>
  </r>
  <r>
    <s v="ORD-04314"/>
    <s v="2025-07-04"/>
    <x v="8"/>
    <x v="1"/>
    <s v="CUST-0181"/>
    <s v="Nikita Gupta"/>
    <x v="0"/>
    <s v="Telangana"/>
    <s v="Nizamabad"/>
    <x v="1"/>
    <s v="Cookware"/>
    <s v="Non-Stick Pan"/>
    <n v="8"/>
    <n v="16803.23"/>
    <n v="0.05"/>
    <n v="2975.4"/>
  </r>
  <r>
    <s v="ORD-04315"/>
    <s v="2023-09-02"/>
    <x v="35"/>
    <x v="2"/>
    <s v="CUST-0756"/>
    <s v="Rahul Patel"/>
    <x v="2"/>
    <s v="Maharashtra"/>
    <s v="Nagpur"/>
    <x v="1"/>
    <s v="Cookware"/>
    <s v="Cookware Set"/>
    <n v="7"/>
    <n v="38257.449999999997"/>
    <n v="0.05"/>
    <n v="8881.9699999999993"/>
  </r>
  <r>
    <s v="ORD-04316"/>
    <s v="2023-06-06"/>
    <x v="33"/>
    <x v="2"/>
    <s v="CUST-0343"/>
    <s v="Neha Mehta"/>
    <x v="1"/>
    <s v="Bihar"/>
    <s v="Patna"/>
    <x v="0"/>
    <s v="Table"/>
    <s v="Office Desk"/>
    <n v="8"/>
    <n v="98984.6"/>
    <n v="0.15"/>
    <n v="11715.32"/>
  </r>
  <r>
    <s v="ORD-04317"/>
    <s v="2023-01-30"/>
    <x v="34"/>
    <x v="2"/>
    <s v="CUST-0017"/>
    <s v="Kabir Kumar"/>
    <x v="3"/>
    <s v="Uttar Pradesh"/>
    <s v="Noida"/>
    <x v="0"/>
    <s v="Table"/>
    <s v="Coffee Table"/>
    <n v="1"/>
    <n v="6090.44"/>
    <n v="0"/>
    <n v="984.16"/>
  </r>
  <r>
    <s v="ORD-04318"/>
    <s v="2024-12-10"/>
    <x v="6"/>
    <x v="0"/>
    <s v="CUST-0416"/>
    <s v="Amit Mehta"/>
    <x v="0"/>
    <s v="Kerala"/>
    <s v="Kozhikode"/>
    <x v="1"/>
    <s v="Appliances"/>
    <s v="Air Fryer"/>
    <n v="5"/>
    <n v="39857.839999999997"/>
    <n v="0"/>
    <n v="5834.09"/>
  </r>
  <r>
    <s v="ORD-04319"/>
    <s v="2024-06-19"/>
    <x v="10"/>
    <x v="0"/>
    <s v="CUST-0491"/>
    <s v="Priya Das"/>
    <x v="1"/>
    <s v="Bihar"/>
    <s v="Patna"/>
    <x v="1"/>
    <s v="Cookware"/>
    <s v="Non-Stick Pan"/>
    <n v="8"/>
    <n v="15642.55"/>
    <n v="0.15"/>
    <n v="2311.98"/>
  </r>
  <r>
    <s v="ORD-04320"/>
    <s v="2024-01-16"/>
    <x v="17"/>
    <x v="0"/>
    <s v="CUST-0755"/>
    <s v="Shreya Mehta"/>
    <x v="2"/>
    <s v="Goa"/>
    <s v="Mapusa"/>
    <x v="0"/>
    <s v="Chair"/>
    <s v="Office Chair"/>
    <n v="4"/>
    <n v="25273.56"/>
    <n v="0"/>
    <n v="5332.6"/>
  </r>
  <r>
    <s v="ORD-04321"/>
    <s v="2023-10-04"/>
    <x v="24"/>
    <x v="2"/>
    <s v="CUST-0618"/>
    <s v="Kavya Gupta"/>
    <x v="3"/>
    <s v="Uttar Pradesh"/>
    <s v="Noida"/>
    <x v="0"/>
    <s v="Storage"/>
    <s v="Wardrobe"/>
    <n v="8"/>
    <n v="177813.28"/>
    <n v="0"/>
    <n v="27292.83"/>
  </r>
  <r>
    <s v="ORD-04322"/>
    <s v="2024-08-02"/>
    <x v="15"/>
    <x v="0"/>
    <s v="CUST-0214"/>
    <s v="Sneha Gupta"/>
    <x v="3"/>
    <s v="Punjab"/>
    <s v="Ludhiana"/>
    <x v="2"/>
    <s v="Footwear"/>
    <s v="Casual Shoes"/>
    <n v="6"/>
    <n v="15801.73"/>
    <n v="0.1"/>
    <n v="2914.27"/>
  </r>
  <r>
    <s v="ORD-04323"/>
    <s v="2024-08-02"/>
    <x v="15"/>
    <x v="0"/>
    <s v="CUST-0728"/>
    <s v="Ananya Patel"/>
    <x v="1"/>
    <s v="Jharkhand"/>
    <s v="Ranchi"/>
    <x v="3"/>
    <s v="Laptop"/>
    <s v="Gaming Laptop"/>
    <n v="3"/>
    <n v="184703.33"/>
    <n v="0.25"/>
    <n v="3242.83"/>
  </r>
  <r>
    <s v="ORD-04324"/>
    <s v="2025-04-07"/>
    <x v="30"/>
    <x v="1"/>
    <s v="CUST-0195"/>
    <s v="Vivaan Gupta"/>
    <x v="3"/>
    <s v="Punjab"/>
    <s v="Ludhiana"/>
    <x v="3"/>
    <s v="Accessories"/>
    <s v="Bluetooth Speaker"/>
    <n v="7"/>
    <n v="24922.41"/>
    <n v="0"/>
    <n v="4655.2299999999996"/>
  </r>
  <r>
    <s v="ORD-04325"/>
    <s v="2023-11-20"/>
    <x v="32"/>
    <x v="2"/>
    <s v="CUST-0057"/>
    <s v="Nikita Verma"/>
    <x v="1"/>
    <s v="Odisha"/>
    <s v="Rourkela"/>
    <x v="3"/>
    <s v="Accessories"/>
    <s v="Smart Watch"/>
    <n v="6"/>
    <n v="23366.28"/>
    <n v="0.25"/>
    <n v="1796.49"/>
  </r>
  <r>
    <s v="ORD-04326"/>
    <s v="2024-03-31"/>
    <x v="19"/>
    <x v="0"/>
    <s v="CUST-0143"/>
    <s v="Shreya Mehta"/>
    <x v="1"/>
    <s v="Odisha"/>
    <s v="Rourkela"/>
    <x v="3"/>
    <s v="Mobile"/>
    <s v="Smartphone A"/>
    <n v="1"/>
    <n v="17943.75"/>
    <n v="0"/>
    <n v="2684.45"/>
  </r>
  <r>
    <s v="ORD-04327"/>
    <s v="2024-04-24"/>
    <x v="16"/>
    <x v="0"/>
    <s v="CUST-0157"/>
    <s v="Amit Gupta"/>
    <x v="1"/>
    <s v="Bihar"/>
    <s v="Bhagalpur"/>
    <x v="3"/>
    <s v="Accessories"/>
    <s v="Smart Watch"/>
    <n v="3"/>
    <n v="12910.81"/>
    <n v="0.15"/>
    <n v="1096.19"/>
  </r>
  <r>
    <s v="ORD-04328"/>
    <s v="2023-10-29"/>
    <x v="24"/>
    <x v="2"/>
    <s v="CUST-0070"/>
    <s v="Aarav Gupta"/>
    <x v="0"/>
    <s v="Karnataka"/>
    <s v="Bengaluru"/>
    <x v="0"/>
    <s v="Table"/>
    <s v="Coffee Table"/>
    <n v="3"/>
    <n v="17503.759999999998"/>
    <n v="0"/>
    <n v="3080.23"/>
  </r>
  <r>
    <s v="ORD-04329"/>
    <s v="2023-08-05"/>
    <x v="27"/>
    <x v="2"/>
    <s v="CUST-0565"/>
    <s v="Vivaan Yadav"/>
    <x v="3"/>
    <s v="Haryana"/>
    <s v="Panipat"/>
    <x v="1"/>
    <s v="Decor"/>
    <s v="Table Lamp"/>
    <n v="4"/>
    <n v="8775.15"/>
    <n v="0.15"/>
    <n v="1675.92"/>
  </r>
  <r>
    <s v="ORD-04330"/>
    <s v="2025-08-16"/>
    <x v="22"/>
    <x v="1"/>
    <s v="CUST-0789"/>
    <s v="Rohan Sharma"/>
    <x v="2"/>
    <s v="Goa"/>
    <s v="Mapusa"/>
    <x v="0"/>
    <s v="Chair"/>
    <s v="Study Chair"/>
    <n v="1"/>
    <n v="2814.38"/>
    <n v="0.2"/>
    <n v="277.70999999999998"/>
  </r>
  <r>
    <s v="ORD-04331"/>
    <s v="2025-02-23"/>
    <x v="14"/>
    <x v="1"/>
    <s v="CUST-0025"/>
    <s v="Aditya Mehta"/>
    <x v="2"/>
    <s v="Rajasthan"/>
    <s v="Jaipur"/>
    <x v="2"/>
    <s v="Women"/>
    <s v="Women's Jacket"/>
    <n v="5"/>
    <n v="18766.830000000002"/>
    <n v="0.25"/>
    <n v="3108.89"/>
  </r>
  <r>
    <s v="ORD-04332"/>
    <s v="2025-04-05"/>
    <x v="30"/>
    <x v="1"/>
    <s v="CUST-0720"/>
    <s v="Ananya Yadav"/>
    <x v="0"/>
    <s v="Karnataka"/>
    <s v="Mysuru"/>
    <x v="3"/>
    <s v="Laptop"/>
    <s v="Gaming Laptop"/>
    <n v="5"/>
    <n v="320854.59000000003"/>
    <n v="0.25"/>
    <n v="1591.87"/>
  </r>
  <r>
    <s v="ORD-04333"/>
    <s v="2025-06-18"/>
    <x v="3"/>
    <x v="1"/>
    <s v="CUST-0224"/>
    <s v="Sneha Das"/>
    <x v="0"/>
    <s v="Karnataka"/>
    <s v="Bengaluru"/>
    <x v="3"/>
    <s v="Mobile"/>
    <s v="Smartphone A"/>
    <n v="1"/>
    <n v="12831.36"/>
    <n v="0.25"/>
    <n v="700.34"/>
  </r>
  <r>
    <s v="ORD-04334"/>
    <s v="2023-09-03"/>
    <x v="35"/>
    <x v="2"/>
    <s v="CUST-0346"/>
    <s v="Sneha Sharma"/>
    <x v="1"/>
    <s v="West Bengal"/>
    <s v="Durgapur"/>
    <x v="3"/>
    <s v="Mobile"/>
    <s v="Budget Phone"/>
    <n v="8"/>
    <n v="80867.320000000007"/>
    <n v="0.15"/>
    <n v="2115.48"/>
  </r>
  <r>
    <s v="ORD-04335"/>
    <s v="2023-01-03"/>
    <x v="34"/>
    <x v="2"/>
    <s v="CUST-0605"/>
    <s v="Kabir Das"/>
    <x v="2"/>
    <s v="Rajasthan"/>
    <s v="Jodhpur"/>
    <x v="2"/>
    <s v="Men"/>
    <s v="Men's Jeans"/>
    <n v="5"/>
    <n v="11381.6"/>
    <n v="0"/>
    <n v="3348.43"/>
  </r>
  <r>
    <s v="ORD-04336"/>
    <s v="2023-12-07"/>
    <x v="18"/>
    <x v="2"/>
    <s v="CUST-0219"/>
    <s v="Arjun Gupta"/>
    <x v="3"/>
    <s v="Haryana"/>
    <s v="Panipat"/>
    <x v="2"/>
    <s v="Footwear"/>
    <s v="Casual Shoes"/>
    <n v="2"/>
    <n v="4319.3100000000004"/>
    <n v="0.25"/>
    <n v="711.5"/>
  </r>
  <r>
    <s v="ORD-04337"/>
    <s v="2025-04-16"/>
    <x v="30"/>
    <x v="1"/>
    <s v="CUST-0015"/>
    <s v="Rohan Das"/>
    <x v="0"/>
    <s v="Telangana"/>
    <s v="Hyderabad"/>
    <x v="2"/>
    <s v="Men"/>
    <s v="Men's Jacket"/>
    <n v="7"/>
    <n v="30343.05"/>
    <n v="0"/>
    <n v="7979.17"/>
  </r>
  <r>
    <s v="ORD-04338"/>
    <s v="2024-10-17"/>
    <x v="28"/>
    <x v="0"/>
    <s v="CUST-0275"/>
    <s v="Pooja Mehta"/>
    <x v="2"/>
    <s v="Rajasthan"/>
    <s v="Jaipur"/>
    <x v="3"/>
    <s v="Mobile"/>
    <s v="Smartphone B"/>
    <n v="7"/>
    <n v="169316.22"/>
    <n v="0"/>
    <n v="26194.45"/>
  </r>
  <r>
    <s v="ORD-04339"/>
    <s v="2023-09-08"/>
    <x v="35"/>
    <x v="2"/>
    <s v="CUST-0122"/>
    <s v="Priya Jain"/>
    <x v="1"/>
    <s v="Jharkhand"/>
    <s v="Ranchi"/>
    <x v="0"/>
    <s v="Storage"/>
    <s v="Wardrobe"/>
    <n v="2"/>
    <n v="32774.410000000003"/>
    <n v="0.25"/>
    <n v="2171.06"/>
  </r>
  <r>
    <s v="ORD-04340"/>
    <s v="2025-04-22"/>
    <x v="30"/>
    <x v="1"/>
    <s v="CUST-0635"/>
    <s v="Aarav Patel"/>
    <x v="1"/>
    <s v="Bihar"/>
    <s v="Bhagalpur"/>
    <x v="1"/>
    <s v="Cookware"/>
    <s v="Pressure Cooker"/>
    <n v="5"/>
    <n v="13097.26"/>
    <n v="0.25"/>
    <n v="552.87"/>
  </r>
  <r>
    <s v="ORD-04341"/>
    <s v="2023-05-01"/>
    <x v="20"/>
    <x v="2"/>
    <s v="CUST-0084"/>
    <s v="Aditya Jain"/>
    <x v="3"/>
    <s v="Delhi"/>
    <s v="New Delhi"/>
    <x v="3"/>
    <s v="Laptop"/>
    <s v="Gaming Laptop"/>
    <n v="6"/>
    <n v="392527.68"/>
    <n v="0.2"/>
    <n v="27561.41"/>
  </r>
  <r>
    <s v="ORD-04342"/>
    <s v="2023-09-05"/>
    <x v="35"/>
    <x v="2"/>
    <s v="CUST-0607"/>
    <s v="Ishita Das"/>
    <x v="3"/>
    <s v="Delhi"/>
    <s v="Dwarka"/>
    <x v="1"/>
    <s v="Appliances"/>
    <s v="Mixer Grinder"/>
    <n v="4"/>
    <n v="13831.48"/>
    <n v="0.25"/>
    <n v="1237.94"/>
  </r>
  <r>
    <s v="ORD-04343"/>
    <s v="2025-03-24"/>
    <x v="21"/>
    <x v="1"/>
    <s v="CUST-0084"/>
    <s v="Aditya Jain"/>
    <x v="0"/>
    <s v="Karnataka"/>
    <s v="Bengaluru"/>
    <x v="2"/>
    <s v="Men"/>
    <s v="Men's Jacket"/>
    <n v="2"/>
    <n v="6507.39"/>
    <n v="0.25"/>
    <n v="1239.75"/>
  </r>
  <r>
    <s v="ORD-04344"/>
    <s v="2025-03-28"/>
    <x v="21"/>
    <x v="1"/>
    <s v="CUST-0649"/>
    <s v="Aarav Sharma"/>
    <x v="2"/>
    <s v="Goa"/>
    <s v="Margao"/>
    <x v="3"/>
    <s v="Mobile"/>
    <s v="Smartphone B"/>
    <n v="2"/>
    <n v="45274.41"/>
    <n v="0.1"/>
    <n v="5819.12"/>
  </r>
  <r>
    <s v="ORD-04345"/>
    <s v="2024-07-16"/>
    <x v="4"/>
    <x v="0"/>
    <s v="CUST-0357"/>
    <s v="Aditya Gupta"/>
    <x v="2"/>
    <s v="Goa"/>
    <s v="Panaji"/>
    <x v="3"/>
    <s v="Accessories"/>
    <s v="Wireless Earbuds"/>
    <n v="4"/>
    <n v="9498.7099999999991"/>
    <n v="0.05"/>
    <n v="1889.35"/>
  </r>
  <r>
    <s v="ORD-04346"/>
    <s v="2023-07-01"/>
    <x v="25"/>
    <x v="2"/>
    <s v="CUST-0117"/>
    <s v="Sneha Verma"/>
    <x v="3"/>
    <s v="Punjab"/>
    <s v="Amritsar"/>
    <x v="0"/>
    <s v="Chair"/>
    <s v="Executive Chair"/>
    <n v="1"/>
    <n v="12597.43"/>
    <n v="0"/>
    <n v="2546.6"/>
  </r>
  <r>
    <s v="ORD-04347"/>
    <s v="2023-06-11"/>
    <x v="33"/>
    <x v="2"/>
    <s v="CUST-0476"/>
    <s v="Aditi Jain"/>
    <x v="1"/>
    <s v="Jharkhand"/>
    <s v="Ranchi"/>
    <x v="3"/>
    <s v="Accessories"/>
    <s v="Bluetooth Speaker"/>
    <n v="4"/>
    <n v="13683.64"/>
    <n v="0"/>
    <n v="2672.03"/>
  </r>
  <r>
    <s v="ORD-04348"/>
    <s v="2025-12-26"/>
    <x v="26"/>
    <x v="1"/>
    <s v="CUST-0539"/>
    <s v="Pooja Singh"/>
    <x v="1"/>
    <s v="Jharkhand"/>
    <s v="Ranchi"/>
    <x v="1"/>
    <s v="Appliances"/>
    <s v="Air Fryer"/>
    <n v="1"/>
    <n v="5712.77"/>
    <n v="0.25"/>
    <n v="499.87"/>
  </r>
  <r>
    <s v="ORD-04349"/>
    <s v="2024-04-08"/>
    <x v="16"/>
    <x v="0"/>
    <s v="CUST-0045"/>
    <s v="Priya Verma"/>
    <x v="0"/>
    <s v="Telangana"/>
    <s v="Warangal"/>
    <x v="3"/>
    <s v="Mobile"/>
    <s v="Smartphone B"/>
    <n v="2"/>
    <n v="41922.129999999997"/>
    <n v="0.15"/>
    <n v="3249.86"/>
  </r>
  <r>
    <s v="ORD-04350"/>
    <s v="2024-03-15"/>
    <x v="19"/>
    <x v="0"/>
    <s v="CUST-0412"/>
    <s v="Aditya Kumar"/>
    <x v="3"/>
    <s v="Uttar Pradesh"/>
    <s v="Lucknow"/>
    <x v="1"/>
    <s v="Appliances"/>
    <s v="Air Fryer"/>
    <n v="1"/>
    <n v="7346.05"/>
    <n v="0.1"/>
    <n v="996.08"/>
  </r>
  <r>
    <s v="ORD-04351"/>
    <s v="2024-07-02"/>
    <x v="4"/>
    <x v="0"/>
    <s v="CUST-0073"/>
    <s v="Ananya Mehta"/>
    <x v="2"/>
    <s v="Rajasthan"/>
    <s v="Jodhpur"/>
    <x v="0"/>
    <s v="Storage"/>
    <s v="Bookshelf"/>
    <n v="8"/>
    <n v="72222.7"/>
    <n v="0"/>
    <n v="14088.53"/>
  </r>
  <r>
    <s v="ORD-04352"/>
    <s v="2025-11-14"/>
    <x v="5"/>
    <x v="1"/>
    <s v="CUST-0379"/>
    <s v="Ishita Mehta"/>
    <x v="3"/>
    <s v="Uttar Pradesh"/>
    <s v="Kanpur"/>
    <x v="1"/>
    <s v="Decor"/>
    <s v="Wall Clock"/>
    <n v="4"/>
    <n v="4401.3500000000004"/>
    <n v="0.25"/>
    <n v="592.80999999999995"/>
  </r>
  <r>
    <s v="ORD-04353"/>
    <s v="2025-06-19"/>
    <x v="3"/>
    <x v="1"/>
    <s v="CUST-0414"/>
    <s v="Pooja Yadav"/>
    <x v="0"/>
    <s v="Telangana"/>
    <s v="Warangal"/>
    <x v="1"/>
    <s v="Appliances"/>
    <s v="Mixer Grinder"/>
    <n v="4"/>
    <n v="13595.45"/>
    <n v="0.25"/>
    <n v="450.28"/>
  </r>
  <r>
    <s v="ORD-04354"/>
    <s v="2023-11-09"/>
    <x v="32"/>
    <x v="2"/>
    <s v="CUST-0070"/>
    <s v="Aarav Gupta"/>
    <x v="3"/>
    <s v="Delhi"/>
    <s v="Dwarka"/>
    <x v="3"/>
    <s v="Accessories"/>
    <s v="Bluetooth Speaker"/>
    <n v="5"/>
    <n v="17459.87"/>
    <n v="0"/>
    <n v="3746.36"/>
  </r>
  <r>
    <s v="ORD-04355"/>
    <s v="2023-02-28"/>
    <x v="7"/>
    <x v="2"/>
    <s v="CUST-0372"/>
    <s v="Amit Jain"/>
    <x v="3"/>
    <s v="Uttar Pradesh"/>
    <s v="Noida"/>
    <x v="1"/>
    <s v="Cookware"/>
    <s v="Pressure Cooker"/>
    <n v="7"/>
    <n v="25278.49"/>
    <n v="0"/>
    <n v="4992.68"/>
  </r>
  <r>
    <s v="ORD-04356"/>
    <s v="2024-03-17"/>
    <x v="19"/>
    <x v="0"/>
    <s v="CUST-0163"/>
    <s v="Arjun Verma"/>
    <x v="1"/>
    <s v="Bihar"/>
    <s v="Bhagalpur"/>
    <x v="3"/>
    <s v="Laptop"/>
    <s v="Laptop Air"/>
    <n v="1"/>
    <n v="40421.300000000003"/>
    <n v="0.25"/>
    <n v="2038.84"/>
  </r>
  <r>
    <s v="ORD-04357"/>
    <s v="2025-05-03"/>
    <x v="9"/>
    <x v="1"/>
    <s v="CUST-0098"/>
    <s v="Simran Mehta"/>
    <x v="1"/>
    <s v="Odisha"/>
    <s v="Cuttack"/>
    <x v="1"/>
    <s v="Decor"/>
    <s v="Table Lamp"/>
    <n v="2"/>
    <n v="3971.35"/>
    <n v="0.2"/>
    <n v="736.16"/>
  </r>
  <r>
    <s v="ORD-04358"/>
    <s v="2024-11-17"/>
    <x v="1"/>
    <x v="0"/>
    <s v="CUST-0346"/>
    <s v="Sneha Sharma"/>
    <x v="2"/>
    <s v="Maharashtra"/>
    <s v="Mumbai"/>
    <x v="3"/>
    <s v="Mobile"/>
    <s v="Smartphone A"/>
    <n v="8"/>
    <n v="138305.76"/>
    <n v="0"/>
    <n v="17495.04"/>
  </r>
  <r>
    <s v="ORD-04359"/>
    <s v="2025-12-14"/>
    <x v="26"/>
    <x v="1"/>
    <s v="CUST-0348"/>
    <s v="Arjun Das"/>
    <x v="0"/>
    <s v="Telangana"/>
    <s v="Nizamabad"/>
    <x v="1"/>
    <s v="Cookware"/>
    <s v="Pressure Cooker"/>
    <n v="3"/>
    <n v="8227.9599999999991"/>
    <n v="0.25"/>
    <n v="692.58"/>
  </r>
  <r>
    <s v="ORD-04360"/>
    <s v="2023-10-09"/>
    <x v="24"/>
    <x v="2"/>
    <s v="CUST-0526"/>
    <s v="Sneha Mehta"/>
    <x v="1"/>
    <s v="Odisha"/>
    <s v="Cuttack"/>
    <x v="3"/>
    <s v="Laptop"/>
    <s v="Laptop Pro"/>
    <n v="4"/>
    <n v="256027.65"/>
    <n v="0"/>
    <n v="48832.54"/>
  </r>
  <r>
    <s v="ORD-04361"/>
    <s v="2024-06-12"/>
    <x v="10"/>
    <x v="0"/>
    <s v="CUST-0149"/>
    <s v="Arjun Yadav"/>
    <x v="3"/>
    <s v="Uttar Pradesh"/>
    <s v="Noida"/>
    <x v="1"/>
    <s v="Decor"/>
    <s v="Photo Frame"/>
    <n v="4"/>
    <n v="2282.41"/>
    <n v="0.25"/>
    <n v="572.17999999999995"/>
  </r>
  <r>
    <s v="ORD-04362"/>
    <s v="2023-11-26"/>
    <x v="32"/>
    <x v="2"/>
    <s v="CUST-0579"/>
    <s v="Neha Mehta"/>
    <x v="2"/>
    <s v="Rajasthan"/>
    <s v="Jaipur"/>
    <x v="0"/>
    <s v="Chair"/>
    <s v="Executive Chair"/>
    <n v="1"/>
    <n v="12254.36"/>
    <n v="0"/>
    <n v="2740.68"/>
  </r>
  <r>
    <s v="ORD-04363"/>
    <s v="2024-03-20"/>
    <x v="19"/>
    <x v="0"/>
    <s v="CUST-0754"/>
    <s v="Shreya Verma"/>
    <x v="3"/>
    <s v="Delhi"/>
    <s v="Dwarka"/>
    <x v="3"/>
    <s v="Mobile"/>
    <s v="Smartphone A"/>
    <n v="8"/>
    <n v="112049.86"/>
    <n v="0.25"/>
    <n v="4637.6400000000003"/>
  </r>
  <r>
    <s v="ORD-04364"/>
    <s v="2023-02-02"/>
    <x v="7"/>
    <x v="2"/>
    <s v="CUST-0689"/>
    <s v="Ishita Patel"/>
    <x v="3"/>
    <s v="Punjab"/>
    <s v="Ludhiana"/>
    <x v="2"/>
    <s v="Women"/>
    <s v="Women's Top"/>
    <n v="1"/>
    <n v="1550.11"/>
    <n v="0"/>
    <n v="463.96"/>
  </r>
  <r>
    <s v="ORD-04365"/>
    <s v="2023-04-06"/>
    <x v="12"/>
    <x v="2"/>
    <s v="CUST-0797"/>
    <s v="Vivaan Patel"/>
    <x v="1"/>
    <s v="West Bengal"/>
    <s v="Kolkata"/>
    <x v="1"/>
    <s v="Decor"/>
    <s v="Photo Frame"/>
    <n v="1"/>
    <n v="751.71"/>
    <n v="0.05"/>
    <n v="265.54000000000002"/>
  </r>
  <r>
    <s v="ORD-04366"/>
    <s v="2023-08-17"/>
    <x v="27"/>
    <x v="2"/>
    <s v="CUST-0199"/>
    <s v="Neha Mehta"/>
    <x v="0"/>
    <s v="Kerala"/>
    <s v="Thiruvananthapuram"/>
    <x v="0"/>
    <s v="Table"/>
    <s v="Study Table"/>
    <n v="7"/>
    <n v="46451.89"/>
    <n v="0.15"/>
    <n v="5825.07"/>
  </r>
  <r>
    <s v="ORD-04367"/>
    <s v="2025-03-07"/>
    <x v="21"/>
    <x v="1"/>
    <s v="CUST-0724"/>
    <s v="Aditi Sharma"/>
    <x v="2"/>
    <s v="Goa"/>
    <s v="Panaji"/>
    <x v="1"/>
    <s v="Decor"/>
    <s v="Table Lamp"/>
    <n v="6"/>
    <n v="15146.59"/>
    <n v="0"/>
    <n v="4237.6899999999996"/>
  </r>
  <r>
    <s v="ORD-04368"/>
    <s v="2024-09-04"/>
    <x v="13"/>
    <x v="0"/>
    <s v="CUST-0099"/>
    <s v="Amit Yadav"/>
    <x v="0"/>
    <s v="Kerala"/>
    <s v="Kozhikode"/>
    <x v="3"/>
    <s v="Laptop"/>
    <s v="Laptop Air"/>
    <n v="8"/>
    <n v="355162.66"/>
    <n v="0.15"/>
    <n v="39121.919999999998"/>
  </r>
  <r>
    <s v="ORD-04369"/>
    <s v="2023-10-11"/>
    <x v="24"/>
    <x v="2"/>
    <s v="CUST-0347"/>
    <s v="Pooja Jain"/>
    <x v="1"/>
    <s v="Bihar"/>
    <s v="Patna"/>
    <x v="1"/>
    <s v="Cookware"/>
    <s v="Cookware Set"/>
    <n v="6"/>
    <n v="37053.32"/>
    <n v="0"/>
    <n v="8843.84"/>
  </r>
  <r>
    <s v="ORD-04370"/>
    <s v="2023-03-25"/>
    <x v="11"/>
    <x v="2"/>
    <s v="CUST-0739"/>
    <s v="Simran Das"/>
    <x v="1"/>
    <s v="Odisha"/>
    <s v="Bhubaneswar"/>
    <x v="2"/>
    <s v="Women"/>
    <s v="Women's Jacket"/>
    <n v="2"/>
    <n v="8706.3799999999992"/>
    <n v="0.15"/>
    <n v="1686.11"/>
  </r>
  <r>
    <s v="ORD-04371"/>
    <s v="2025-12-27"/>
    <x v="26"/>
    <x v="1"/>
    <s v="CUST-0064"/>
    <s v="Priya Mehta"/>
    <x v="2"/>
    <s v="Goa"/>
    <s v="Mapusa"/>
    <x v="2"/>
    <s v="Men"/>
    <s v="Men's T-Shirt"/>
    <n v="4"/>
    <n v="3922.06"/>
    <n v="0.15"/>
    <n v="1095.43"/>
  </r>
  <r>
    <s v="ORD-04372"/>
    <s v="2025-06-16"/>
    <x v="3"/>
    <x v="1"/>
    <s v="CUST-0318"/>
    <s v="Priya Das"/>
    <x v="1"/>
    <s v="West Bengal"/>
    <s v="Siliguri"/>
    <x v="0"/>
    <s v="Chair"/>
    <s v="Office Chair"/>
    <n v="4"/>
    <n v="25530.68"/>
    <n v="0.05"/>
    <n v="4623.83"/>
  </r>
  <r>
    <s v="ORD-04373"/>
    <s v="2024-03-09"/>
    <x v="19"/>
    <x v="0"/>
    <s v="CUST-0367"/>
    <s v="Priya Mehta"/>
    <x v="0"/>
    <s v="Karnataka"/>
    <s v="Mysuru"/>
    <x v="3"/>
    <s v="Laptop"/>
    <s v="Laptop Air"/>
    <n v="3"/>
    <n v="147825.88"/>
    <n v="0.05"/>
    <n v="19899.28"/>
  </r>
  <r>
    <s v="ORD-04374"/>
    <s v="2025-06-20"/>
    <x v="3"/>
    <x v="1"/>
    <s v="CUST-0327"/>
    <s v="Amit Singh"/>
    <x v="0"/>
    <s v="Tamil Nadu"/>
    <s v="Coimbatore"/>
    <x v="0"/>
    <s v="Table"/>
    <s v="Study Table"/>
    <n v="4"/>
    <n v="30004.65"/>
    <n v="0"/>
    <n v="5406.6"/>
  </r>
  <r>
    <s v="ORD-04375"/>
    <s v="2024-08-30"/>
    <x v="15"/>
    <x v="0"/>
    <s v="CUST-0330"/>
    <s v="Riya Gupta"/>
    <x v="1"/>
    <s v="Odisha"/>
    <s v="Rourkela"/>
    <x v="2"/>
    <s v="Men"/>
    <s v="Men's T-Shirt"/>
    <n v="2"/>
    <n v="2004.8"/>
    <n v="0.2"/>
    <n v="644.11"/>
  </r>
  <r>
    <s v="ORD-04376"/>
    <s v="2024-08-29"/>
    <x v="15"/>
    <x v="0"/>
    <s v="CUST-0587"/>
    <s v="Neha Verma"/>
    <x v="2"/>
    <s v="Goa"/>
    <s v="Panaji"/>
    <x v="1"/>
    <s v="Cookware"/>
    <s v="Pressure Cooker"/>
    <n v="4"/>
    <n v="14394.55"/>
    <n v="0"/>
    <n v="2971.24"/>
  </r>
  <r>
    <s v="ORD-04377"/>
    <s v="2023-06-05"/>
    <x v="33"/>
    <x v="2"/>
    <s v="CUST-0221"/>
    <s v="Priya Sharma"/>
    <x v="1"/>
    <s v="Odisha"/>
    <s v="Cuttack"/>
    <x v="1"/>
    <s v="Appliances"/>
    <s v="Air Fryer"/>
    <n v="1"/>
    <n v="6850.5"/>
    <n v="0.15"/>
    <n v="830.55"/>
  </r>
  <r>
    <s v="ORD-04378"/>
    <s v="2024-12-20"/>
    <x v="6"/>
    <x v="0"/>
    <s v="CUST-0035"/>
    <s v="Neha Kumar"/>
    <x v="2"/>
    <s v="Gujarat"/>
    <s v="Surat"/>
    <x v="1"/>
    <s v="Decor"/>
    <s v="Table Lamp"/>
    <n v="3"/>
    <n v="7167.56"/>
    <n v="0"/>
    <n v="1983.95"/>
  </r>
  <r>
    <s v="ORD-04379"/>
    <s v="2023-10-19"/>
    <x v="24"/>
    <x v="2"/>
    <s v="CUST-0353"/>
    <s v="Ishita Jain"/>
    <x v="3"/>
    <s v="Punjab"/>
    <s v="Amritsar"/>
    <x v="2"/>
    <s v="Women"/>
    <s v="Women's Dress"/>
    <n v="1"/>
    <n v="2006.51"/>
    <n v="0.25"/>
    <n v="482.46"/>
  </r>
  <r>
    <s v="ORD-04380"/>
    <s v="2025-05-23"/>
    <x v="9"/>
    <x v="1"/>
    <s v="CUST-0192"/>
    <s v="Neha Yadav"/>
    <x v="2"/>
    <s v="Gujarat"/>
    <s v="Ahmedabad"/>
    <x v="2"/>
    <s v="Footwear"/>
    <s v="Casual Shoes"/>
    <n v="3"/>
    <n v="7463.96"/>
    <n v="0.1"/>
    <n v="1678.33"/>
  </r>
  <r>
    <s v="ORD-04381"/>
    <s v="2023-02-14"/>
    <x v="7"/>
    <x v="2"/>
    <s v="CUST-0329"/>
    <s v="Simran Kumar"/>
    <x v="0"/>
    <s v="Karnataka"/>
    <s v="Mysuru"/>
    <x v="2"/>
    <s v="Footwear"/>
    <s v="Sandals"/>
    <n v="3"/>
    <n v="3751.58"/>
    <n v="0.25"/>
    <n v="531.79999999999995"/>
  </r>
  <r>
    <s v="ORD-04382"/>
    <s v="2024-02-02"/>
    <x v="23"/>
    <x v="0"/>
    <s v="CUST-0190"/>
    <s v="Aditya Singh"/>
    <x v="2"/>
    <s v="Maharashtra"/>
    <s v="Mumbai"/>
    <x v="0"/>
    <s v="Storage"/>
    <s v="Wardrobe"/>
    <n v="7"/>
    <n v="126168.43"/>
    <n v="0.2"/>
    <n v="4258"/>
  </r>
  <r>
    <s v="ORD-04383"/>
    <s v="2023-01-10"/>
    <x v="34"/>
    <x v="2"/>
    <s v="CUST-0494"/>
    <s v="Ishita Singh"/>
    <x v="0"/>
    <s v="Tamil Nadu"/>
    <s v="Madurai"/>
    <x v="2"/>
    <s v="Footwear"/>
    <s v="Sandals"/>
    <n v="4"/>
    <n v="4932.5200000000004"/>
    <n v="0.25"/>
    <n v="660.11"/>
  </r>
  <r>
    <s v="ORD-04384"/>
    <s v="2025-01-18"/>
    <x v="29"/>
    <x v="1"/>
    <s v="CUST-0301"/>
    <s v="Amit Jain"/>
    <x v="2"/>
    <s v="Goa"/>
    <s v="Margao"/>
    <x v="2"/>
    <s v="Women"/>
    <s v="Women's Top"/>
    <n v="6"/>
    <n v="9297.68"/>
    <n v="0"/>
    <n v="3050.17"/>
  </r>
  <r>
    <s v="ORD-04385"/>
    <s v="2025-10-31"/>
    <x v="31"/>
    <x v="1"/>
    <s v="CUST-0353"/>
    <s v="Ishita Jain"/>
    <x v="1"/>
    <s v="Jharkhand"/>
    <s v="Ranchi"/>
    <x v="3"/>
    <s v="Laptop"/>
    <s v="Laptop Air"/>
    <n v="6"/>
    <n v="291139.71999999997"/>
    <n v="0.1"/>
    <n v="25179.93"/>
  </r>
  <r>
    <s v="ORD-04386"/>
    <s v="2025-12-20"/>
    <x v="26"/>
    <x v="1"/>
    <s v="CUST-0460"/>
    <s v="Nikita Verma"/>
    <x v="1"/>
    <s v="Odisha"/>
    <s v="Rourkela"/>
    <x v="2"/>
    <s v="Women"/>
    <s v="Women's Top"/>
    <n v="6"/>
    <n v="9248.16"/>
    <n v="0"/>
    <n v="2650.73"/>
  </r>
  <r>
    <s v="ORD-04387"/>
    <s v="2024-05-10"/>
    <x v="0"/>
    <x v="0"/>
    <s v="CUST-0503"/>
    <s v="Nikita Singh"/>
    <x v="1"/>
    <s v="Odisha"/>
    <s v="Rourkela"/>
    <x v="0"/>
    <s v="Storage"/>
    <s v="Cabinet"/>
    <n v="6"/>
    <n v="65330.18"/>
    <n v="0"/>
    <n v="13502.51"/>
  </r>
  <r>
    <s v="ORD-04388"/>
    <s v="2024-03-01"/>
    <x v="19"/>
    <x v="0"/>
    <s v="CUST-0574"/>
    <s v="Neha Singh"/>
    <x v="1"/>
    <s v="West Bengal"/>
    <s v="Kolkata"/>
    <x v="1"/>
    <s v="Cookware"/>
    <s v="Pressure Cooker"/>
    <n v="7"/>
    <n v="23910.99"/>
    <n v="0"/>
    <n v="4337.5"/>
  </r>
  <r>
    <s v="ORD-04389"/>
    <s v="2025-09-06"/>
    <x v="2"/>
    <x v="1"/>
    <s v="CUST-0198"/>
    <s v="Amit Verma"/>
    <x v="2"/>
    <s v="Goa"/>
    <s v="Margao"/>
    <x v="1"/>
    <s v="Cookware"/>
    <s v="Cookware Set"/>
    <n v="8"/>
    <n v="39248.870000000003"/>
    <n v="0.2"/>
    <n v="4905.84"/>
  </r>
  <r>
    <s v="ORD-04390"/>
    <s v="2023-05-18"/>
    <x v="20"/>
    <x v="2"/>
    <s v="CUST-0686"/>
    <s v="Rahul Singh"/>
    <x v="2"/>
    <s v="Gujarat"/>
    <s v="Surat"/>
    <x v="1"/>
    <s v="Decor"/>
    <s v="Table Lamp"/>
    <n v="1"/>
    <n v="1858.09"/>
    <n v="0.25"/>
    <n v="302.14999999999998"/>
  </r>
  <r>
    <s v="ORD-04391"/>
    <s v="2025-02-21"/>
    <x v="14"/>
    <x v="1"/>
    <s v="CUST-0304"/>
    <s v="Aarav Das"/>
    <x v="2"/>
    <s v="Rajasthan"/>
    <s v="Jodhpur"/>
    <x v="0"/>
    <s v="Chair"/>
    <s v="Study Chair"/>
    <n v="1"/>
    <n v="2889.74"/>
    <n v="0.2"/>
    <n v="302.77"/>
  </r>
  <r>
    <s v="ORD-04392"/>
    <s v="2025-04-06"/>
    <x v="30"/>
    <x v="1"/>
    <s v="CUST-0791"/>
    <s v="Riya Mehta"/>
    <x v="0"/>
    <s v="Tamil Nadu"/>
    <s v="Chennai"/>
    <x v="1"/>
    <s v="Appliances"/>
    <s v="Air Fryer"/>
    <n v="7"/>
    <n v="51032.86"/>
    <n v="0.05"/>
    <n v="7276.87"/>
  </r>
  <r>
    <s v="ORD-04393"/>
    <s v="2023-08-21"/>
    <x v="27"/>
    <x v="2"/>
    <s v="CUST-0631"/>
    <s v="Kabir Singh"/>
    <x v="1"/>
    <s v="Jharkhand"/>
    <s v="Jamshedpur"/>
    <x v="0"/>
    <s v="Chair"/>
    <s v="Study Chair"/>
    <n v="2"/>
    <n v="5800.85"/>
    <n v="0.2"/>
    <n v="391.82"/>
  </r>
  <r>
    <s v="ORD-04394"/>
    <s v="2025-10-24"/>
    <x v="31"/>
    <x v="1"/>
    <s v="CUST-0420"/>
    <s v="Ananya Yadav"/>
    <x v="2"/>
    <s v="Maharashtra"/>
    <s v="Nagpur"/>
    <x v="1"/>
    <s v="Decor"/>
    <s v="Photo Frame"/>
    <n v="7"/>
    <n v="5473.13"/>
    <n v="0.05"/>
    <n v="1660.29"/>
  </r>
  <r>
    <s v="ORD-04395"/>
    <s v="2023-04-19"/>
    <x v="12"/>
    <x v="2"/>
    <s v="CUST-0343"/>
    <s v="Neha Mehta"/>
    <x v="3"/>
    <s v="Uttar Pradesh"/>
    <s v="Noida"/>
    <x v="2"/>
    <s v="Footwear"/>
    <s v="Running Shoes"/>
    <n v="7"/>
    <n v="21029.07"/>
    <n v="0.1"/>
    <n v="4139.1499999999996"/>
  </r>
  <r>
    <s v="ORD-04396"/>
    <s v="2025-01-26"/>
    <x v="29"/>
    <x v="1"/>
    <s v="CUST-0158"/>
    <s v="Kavya Singh"/>
    <x v="0"/>
    <s v="Tamil Nadu"/>
    <s v="Coimbatore"/>
    <x v="2"/>
    <s v="Men"/>
    <s v="Men's Jacket"/>
    <n v="3"/>
    <n v="13459.7"/>
    <n v="0.05"/>
    <n v="3258.7"/>
  </r>
  <r>
    <s v="ORD-04397"/>
    <s v="2025-01-09"/>
    <x v="29"/>
    <x v="1"/>
    <s v="CUST-0475"/>
    <s v="Shreya Patel"/>
    <x v="2"/>
    <s v="Goa"/>
    <s v="Panaji"/>
    <x v="2"/>
    <s v="Men"/>
    <s v="Men's Jeans"/>
    <n v="4"/>
    <n v="8365"/>
    <n v="0"/>
    <n v="2494.3000000000002"/>
  </r>
  <r>
    <s v="ORD-04398"/>
    <s v="2023-09-12"/>
    <x v="35"/>
    <x v="2"/>
    <s v="CUST-0033"/>
    <s v="Riya Patel"/>
    <x v="3"/>
    <s v="Haryana"/>
    <s v="Panipat"/>
    <x v="3"/>
    <s v="Accessories"/>
    <s v="Wireless Earbuds"/>
    <n v="1"/>
    <n v="2395.5700000000002"/>
    <n v="0"/>
    <n v="529.01"/>
  </r>
  <r>
    <s v="ORD-04399"/>
    <s v="2025-12-28"/>
    <x v="26"/>
    <x v="1"/>
    <s v="CUST-0154"/>
    <s v="Simran Mehta"/>
    <x v="1"/>
    <s v="Odisha"/>
    <s v="Rourkela"/>
    <x v="2"/>
    <s v="Women"/>
    <s v="Women's Top"/>
    <n v="8"/>
    <n v="9586.4500000000007"/>
    <n v="0.2"/>
    <n v="2237.25"/>
  </r>
  <r>
    <s v="ORD-04400"/>
    <s v="2024-01-05"/>
    <x v="17"/>
    <x v="0"/>
    <s v="CUST-0595"/>
    <s v="Aarav Yadav"/>
    <x v="0"/>
    <s v="Karnataka"/>
    <s v="Bengaluru"/>
    <x v="0"/>
    <s v="Storage"/>
    <s v="Cabinet"/>
    <n v="2"/>
    <n v="19246.07"/>
    <n v="0.15"/>
    <n v="2354.41"/>
  </r>
  <r>
    <s v="ORD-04401"/>
    <s v="2024-06-21"/>
    <x v="10"/>
    <x v="0"/>
    <s v="CUST-0592"/>
    <s v="Simran Das"/>
    <x v="0"/>
    <s v="Telangana"/>
    <s v="Nizamabad"/>
    <x v="3"/>
    <s v="Accessories"/>
    <s v="Bluetooth Speaker"/>
    <n v="7"/>
    <n v="20858.21"/>
    <n v="0.15"/>
    <n v="2302.31"/>
  </r>
  <r>
    <s v="ORD-04402"/>
    <s v="2025-07-17"/>
    <x v="8"/>
    <x v="1"/>
    <s v="CUST-0307"/>
    <s v="Kabir Yadav"/>
    <x v="1"/>
    <s v="Bihar"/>
    <s v="Gaya"/>
    <x v="1"/>
    <s v="Appliances"/>
    <s v="Air Fryer"/>
    <n v="2"/>
    <n v="12402.64"/>
    <n v="0.2"/>
    <n v="1217.9100000000001"/>
  </r>
  <r>
    <s v="ORD-04403"/>
    <s v="2025-03-14"/>
    <x v="21"/>
    <x v="1"/>
    <s v="CUST-0538"/>
    <s v="Neha Patel"/>
    <x v="1"/>
    <s v="Bihar"/>
    <s v="Bhagalpur"/>
    <x v="3"/>
    <s v="Accessories"/>
    <s v="Wireless Earbuds"/>
    <n v="7"/>
    <n v="16427.240000000002"/>
    <n v="0.1"/>
    <n v="3055.49"/>
  </r>
  <r>
    <s v="ORD-04404"/>
    <s v="2024-02-11"/>
    <x v="23"/>
    <x v="0"/>
    <s v="CUST-0512"/>
    <s v="Vivaan Patel"/>
    <x v="3"/>
    <s v="Uttar Pradesh"/>
    <s v="Noida"/>
    <x v="1"/>
    <s v="Cookware"/>
    <s v="Non-Stick Pan"/>
    <n v="6"/>
    <n v="11663.98"/>
    <n v="0.15"/>
    <n v="1510.2"/>
  </r>
  <r>
    <s v="ORD-04405"/>
    <s v="2023-12-30"/>
    <x v="18"/>
    <x v="2"/>
    <s v="CUST-0044"/>
    <s v="Sneha Das"/>
    <x v="1"/>
    <s v="Bihar"/>
    <s v="Gaya"/>
    <x v="1"/>
    <s v="Appliances"/>
    <s v="Mixer Grinder"/>
    <n v="3"/>
    <n v="10832.32"/>
    <n v="0.2"/>
    <n v="1081.47"/>
  </r>
  <r>
    <s v="ORD-04406"/>
    <s v="2023-12-20"/>
    <x v="18"/>
    <x v="2"/>
    <s v="CUST-0039"/>
    <s v="Rohan Jain"/>
    <x v="2"/>
    <s v="Rajasthan"/>
    <s v="Jodhpur"/>
    <x v="0"/>
    <s v="Storage"/>
    <s v="Cabinet"/>
    <n v="1"/>
    <n v="9364.65"/>
    <n v="0.15"/>
    <n v="1055.52"/>
  </r>
  <r>
    <s v="ORD-04407"/>
    <s v="2024-01-08"/>
    <x v="17"/>
    <x v="0"/>
    <s v="CUST-0298"/>
    <s v="Ananya Das"/>
    <x v="3"/>
    <s v="Punjab"/>
    <s v="Jalandhar"/>
    <x v="3"/>
    <s v="Mobile"/>
    <s v="Budget Phone"/>
    <n v="6"/>
    <n v="69913.53"/>
    <n v="0"/>
    <n v="7604.44"/>
  </r>
  <r>
    <s v="ORD-04408"/>
    <s v="2023-08-10"/>
    <x v="27"/>
    <x v="2"/>
    <s v="CUST-0381"/>
    <s v="Ishita Patel"/>
    <x v="2"/>
    <s v="Rajasthan"/>
    <s v="Jaipur"/>
    <x v="0"/>
    <s v="Table"/>
    <s v="Study Table"/>
    <n v="1"/>
    <n v="5646.05"/>
    <n v="0.25"/>
    <n v="208.24"/>
  </r>
  <r>
    <s v="ORD-04409"/>
    <s v="2023-06-08"/>
    <x v="33"/>
    <x v="2"/>
    <s v="CUST-0522"/>
    <s v="Kabir Verma"/>
    <x v="3"/>
    <s v="Delhi"/>
    <s v="New Delhi"/>
    <x v="0"/>
    <s v="Chair"/>
    <s v="Executive Chair"/>
    <n v="7"/>
    <n v="83796.81"/>
    <n v="0"/>
    <n v="19808.240000000002"/>
  </r>
  <r>
    <s v="ORD-04410"/>
    <s v="2024-08-10"/>
    <x v="15"/>
    <x v="0"/>
    <s v="CUST-0064"/>
    <s v="Priya Mehta"/>
    <x v="0"/>
    <s v="Tamil Nadu"/>
    <s v="Coimbatore"/>
    <x v="1"/>
    <s v="Cookware"/>
    <s v="Pressure Cooker"/>
    <n v="5"/>
    <n v="15391.16"/>
    <n v="0.1"/>
    <n v="1966.64"/>
  </r>
  <r>
    <s v="ORD-04411"/>
    <s v="2024-03-03"/>
    <x v="19"/>
    <x v="0"/>
    <s v="CUST-0765"/>
    <s v="Riya Yadav"/>
    <x v="0"/>
    <s v="Tamil Nadu"/>
    <s v="Chennai"/>
    <x v="2"/>
    <s v="Women"/>
    <s v="Women's Dress"/>
    <n v="8"/>
    <n v="17802.93"/>
    <n v="0.2"/>
    <n v="3690.5"/>
  </r>
  <r>
    <s v="ORD-04412"/>
    <s v="2024-12-29"/>
    <x v="6"/>
    <x v="0"/>
    <s v="CUST-0278"/>
    <s v="Priya Kumar"/>
    <x v="1"/>
    <s v="Jharkhand"/>
    <s v="Jamshedpur"/>
    <x v="1"/>
    <s v="Decor"/>
    <s v="Table Lamp"/>
    <n v="6"/>
    <n v="13336.2"/>
    <n v="0.15"/>
    <n v="2570.58"/>
  </r>
  <r>
    <s v="ORD-04413"/>
    <s v="2024-02-26"/>
    <x v="23"/>
    <x v="0"/>
    <s v="CUST-0173"/>
    <s v="Ananya Verma"/>
    <x v="3"/>
    <s v="Haryana"/>
    <s v="Panipat"/>
    <x v="3"/>
    <s v="Mobile"/>
    <s v="Smartphone B"/>
    <n v="6"/>
    <n v="127523.21"/>
    <n v="0.15"/>
    <n v="12193.54"/>
  </r>
  <r>
    <s v="ORD-04414"/>
    <s v="2024-02-26"/>
    <x v="23"/>
    <x v="0"/>
    <s v="CUST-0462"/>
    <s v="Pooja Patel"/>
    <x v="3"/>
    <s v="Uttar Pradesh"/>
    <s v="Kanpur"/>
    <x v="3"/>
    <s v="Laptop"/>
    <s v="Laptop Pro"/>
    <n v="3"/>
    <n v="150174.76999999999"/>
    <n v="0.25"/>
    <n v="10973.24"/>
  </r>
  <r>
    <s v="ORD-04415"/>
    <s v="2023-04-30"/>
    <x v="12"/>
    <x v="2"/>
    <s v="CUST-0617"/>
    <s v="Neha Sharma"/>
    <x v="2"/>
    <s v="Goa"/>
    <s v="Mapusa"/>
    <x v="0"/>
    <s v="Table"/>
    <s v="Office Desk"/>
    <n v="6"/>
    <n v="87518.9"/>
    <n v="0.05"/>
    <n v="15078.89"/>
  </r>
  <r>
    <s v="ORD-04416"/>
    <s v="2025-06-16"/>
    <x v="3"/>
    <x v="1"/>
    <s v="CUST-0043"/>
    <s v="Amit Sharma"/>
    <x v="3"/>
    <s v="Delhi"/>
    <s v="New Delhi"/>
    <x v="3"/>
    <s v="Laptop"/>
    <s v="Gaming Laptop"/>
    <n v="7"/>
    <n v="447429.33"/>
    <n v="0.25"/>
    <n v="7789.68"/>
  </r>
  <r>
    <s v="ORD-04417"/>
    <s v="2023-09-25"/>
    <x v="35"/>
    <x v="2"/>
    <s v="CUST-0294"/>
    <s v="Kavya Yadav"/>
    <x v="1"/>
    <s v="Jharkhand"/>
    <s v="Ranchi"/>
    <x v="2"/>
    <s v="Women"/>
    <s v="Women's Jacket"/>
    <n v="7"/>
    <n v="35251.620000000003"/>
    <n v="0"/>
    <n v="9379.7800000000007"/>
  </r>
  <r>
    <s v="ORD-04418"/>
    <s v="2025-01-30"/>
    <x v="29"/>
    <x v="1"/>
    <s v="CUST-0192"/>
    <s v="Neha Yadav"/>
    <x v="0"/>
    <s v="Karnataka"/>
    <s v="Bengaluru"/>
    <x v="3"/>
    <s v="Mobile"/>
    <s v="Smartphone B"/>
    <n v="6"/>
    <n v="130203.2"/>
    <n v="0.15"/>
    <n v="13971.18"/>
  </r>
  <r>
    <s v="ORD-04419"/>
    <s v="2025-08-27"/>
    <x v="22"/>
    <x v="1"/>
    <s v="CUST-0241"/>
    <s v="Rohan Yadav"/>
    <x v="1"/>
    <s v="West Bengal"/>
    <s v="Kolkata"/>
    <x v="1"/>
    <s v="Decor"/>
    <s v="Wall Clock"/>
    <n v="3"/>
    <n v="3971.31"/>
    <n v="0.1"/>
    <n v="968.55"/>
  </r>
  <r>
    <s v="ORD-04420"/>
    <s v="2025-06-17"/>
    <x v="3"/>
    <x v="1"/>
    <s v="CUST-0321"/>
    <s v="Ishita Sharma"/>
    <x v="0"/>
    <s v="Karnataka"/>
    <s v="Mysuru"/>
    <x v="0"/>
    <s v="Table"/>
    <s v="Office Desk"/>
    <n v="5"/>
    <n v="66710.009999999995"/>
    <n v="0.15"/>
    <n v="11677.1"/>
  </r>
  <r>
    <s v="ORD-04421"/>
    <s v="2023-01-06"/>
    <x v="34"/>
    <x v="2"/>
    <s v="CUST-0028"/>
    <s v="Rahul Verma"/>
    <x v="3"/>
    <s v="Uttar Pradesh"/>
    <s v="Kanpur"/>
    <x v="2"/>
    <s v="Men"/>
    <s v="Men's Jacket"/>
    <n v="4"/>
    <n v="16953.02"/>
    <n v="0.05"/>
    <n v="4321.83"/>
  </r>
  <r>
    <s v="ORD-04422"/>
    <s v="2023-12-19"/>
    <x v="18"/>
    <x v="2"/>
    <s v="CUST-0057"/>
    <s v="Nikita Verma"/>
    <x v="3"/>
    <s v="Delhi"/>
    <s v="New Delhi"/>
    <x v="1"/>
    <s v="Appliances"/>
    <s v="Electric Kettle"/>
    <n v="1"/>
    <n v="1717.22"/>
    <n v="0"/>
    <n v="321.38"/>
  </r>
  <r>
    <s v="ORD-04423"/>
    <s v="2025-01-05"/>
    <x v="29"/>
    <x v="1"/>
    <s v="CUST-0542"/>
    <s v="Rohan Singh"/>
    <x v="0"/>
    <s v="Tamil Nadu"/>
    <s v="Madurai"/>
    <x v="0"/>
    <s v="Chair"/>
    <s v="Executive Chair"/>
    <n v="4"/>
    <n v="41691.49"/>
    <n v="0.15"/>
    <n v="7003.62"/>
  </r>
  <r>
    <s v="ORD-04424"/>
    <s v="2025-12-18"/>
    <x v="26"/>
    <x v="1"/>
    <s v="CUST-0550"/>
    <s v="Aarav Jain"/>
    <x v="3"/>
    <s v="Punjab"/>
    <s v="Amritsar"/>
    <x v="1"/>
    <s v="Appliances"/>
    <s v="Air Fryer"/>
    <n v="2"/>
    <n v="12419.02"/>
    <n v="0.25"/>
    <n v="131.37"/>
  </r>
  <r>
    <s v="ORD-04425"/>
    <s v="2024-01-07"/>
    <x v="17"/>
    <x v="0"/>
    <s v="CUST-0754"/>
    <s v="Shreya Verma"/>
    <x v="1"/>
    <s v="Odisha"/>
    <s v="Cuttack"/>
    <x v="3"/>
    <s v="Mobile"/>
    <s v="Smartphone B"/>
    <n v="4"/>
    <n v="81123.839999999997"/>
    <n v="0.15"/>
    <n v="7746.52"/>
  </r>
  <r>
    <s v="ORD-04426"/>
    <s v="2025-04-05"/>
    <x v="30"/>
    <x v="1"/>
    <s v="CUST-0357"/>
    <s v="Aditya Gupta"/>
    <x v="1"/>
    <s v="Odisha"/>
    <s v="Rourkela"/>
    <x v="1"/>
    <s v="Appliances"/>
    <s v="Mixer Grinder"/>
    <n v="8"/>
    <n v="34636.03"/>
    <n v="0"/>
    <n v="6644.9"/>
  </r>
  <r>
    <s v="ORD-04427"/>
    <s v="2023-04-19"/>
    <x v="12"/>
    <x v="2"/>
    <s v="CUST-0708"/>
    <s v="Sneha Yadav"/>
    <x v="0"/>
    <s v="Telangana"/>
    <s v="Warangal"/>
    <x v="3"/>
    <s v="Laptop"/>
    <s v="Laptop Pro"/>
    <n v="3"/>
    <n v="155423.07"/>
    <n v="0.2"/>
    <n v="8956.5499999999993"/>
  </r>
  <r>
    <s v="ORD-04428"/>
    <s v="2024-12-16"/>
    <x v="6"/>
    <x v="0"/>
    <s v="CUST-0479"/>
    <s v="Ishita Singh"/>
    <x v="0"/>
    <s v="Telangana"/>
    <s v="Hyderabad"/>
    <x v="1"/>
    <s v="Decor"/>
    <s v="Table Lamp"/>
    <n v="6"/>
    <n v="14036.39"/>
    <n v="0.1"/>
    <n v="3170.29"/>
  </r>
  <r>
    <s v="ORD-04429"/>
    <s v="2025-03-23"/>
    <x v="21"/>
    <x v="1"/>
    <s v="CUST-0715"/>
    <s v="Aditi Jain"/>
    <x v="1"/>
    <s v="Odisha"/>
    <s v="Rourkela"/>
    <x v="3"/>
    <s v="Laptop"/>
    <s v="Laptop Pro"/>
    <n v="5"/>
    <n v="309313.76"/>
    <n v="0"/>
    <n v="59411.26"/>
  </r>
  <r>
    <s v="ORD-04430"/>
    <s v="2023-08-13"/>
    <x v="27"/>
    <x v="2"/>
    <s v="CUST-0520"/>
    <s v="Riya Sharma"/>
    <x v="0"/>
    <s v="Kerala"/>
    <s v="Thiruvananthapuram"/>
    <x v="0"/>
    <s v="Table"/>
    <s v="Coffee Table"/>
    <n v="5"/>
    <n v="27625.49"/>
    <n v="0.1"/>
    <n v="3966.47"/>
  </r>
  <r>
    <s v="ORD-04431"/>
    <s v="2024-01-01"/>
    <x v="17"/>
    <x v="0"/>
    <s v="CUST-0658"/>
    <s v="Ishita Patel"/>
    <x v="0"/>
    <s v="Tamil Nadu"/>
    <s v="Chennai"/>
    <x v="2"/>
    <s v="Footwear"/>
    <s v="Sandals"/>
    <n v="4"/>
    <n v="6387.76"/>
    <n v="0"/>
    <n v="1518.73"/>
  </r>
  <r>
    <s v="ORD-04432"/>
    <s v="2023-10-17"/>
    <x v="24"/>
    <x v="2"/>
    <s v="CUST-0552"/>
    <s v="Rohan Verma"/>
    <x v="0"/>
    <s v="Tamil Nadu"/>
    <s v="Coimbatore"/>
    <x v="2"/>
    <s v="Men"/>
    <s v="Men's T-Shirt"/>
    <n v="6"/>
    <n v="6579.13"/>
    <n v="0.05"/>
    <n v="2099.04"/>
  </r>
  <r>
    <s v="ORD-04433"/>
    <s v="2025-05-13"/>
    <x v="9"/>
    <x v="1"/>
    <s v="CUST-0391"/>
    <s v="Aditi Gupta"/>
    <x v="2"/>
    <s v="Maharashtra"/>
    <s v="Mumbai"/>
    <x v="3"/>
    <s v="Mobile"/>
    <s v="Smartphone A"/>
    <n v="6"/>
    <n v="88002.11"/>
    <n v="0.15"/>
    <n v="3830.58"/>
  </r>
  <r>
    <s v="ORD-04434"/>
    <s v="2023-11-30"/>
    <x v="32"/>
    <x v="2"/>
    <s v="CUST-0132"/>
    <s v="Kavya Sharma"/>
    <x v="1"/>
    <s v="Odisha"/>
    <s v="Rourkela"/>
    <x v="0"/>
    <s v="Storage"/>
    <s v="Bookshelf"/>
    <n v="4"/>
    <n v="34228.050000000003"/>
    <n v="0.05"/>
    <n v="5108.26"/>
  </r>
  <r>
    <s v="ORD-04435"/>
    <s v="2025-03-19"/>
    <x v="21"/>
    <x v="1"/>
    <s v="CUST-0380"/>
    <s v="Neha Das"/>
    <x v="2"/>
    <s v="Gujarat"/>
    <s v="Ahmedabad"/>
    <x v="2"/>
    <s v="Footwear"/>
    <s v="Casual Shoes"/>
    <n v="6"/>
    <n v="13474.54"/>
    <n v="0.2"/>
    <n v="1862.36"/>
  </r>
  <r>
    <s v="ORD-04436"/>
    <s v="2025-10-17"/>
    <x v="31"/>
    <x v="1"/>
    <s v="CUST-0140"/>
    <s v="Vivaan Patel"/>
    <x v="1"/>
    <s v="Odisha"/>
    <s v="Cuttack"/>
    <x v="3"/>
    <s v="Accessories"/>
    <s v="Wireless Earbuds"/>
    <n v="2"/>
    <n v="4432.3100000000004"/>
    <n v="0.15"/>
    <n v="783.16"/>
  </r>
  <r>
    <s v="ORD-04437"/>
    <s v="2024-01-30"/>
    <x v="17"/>
    <x v="0"/>
    <s v="CUST-0203"/>
    <s v="Pooja Sharma"/>
    <x v="2"/>
    <s v="Maharashtra"/>
    <s v="Nagpur"/>
    <x v="2"/>
    <s v="Women"/>
    <s v="Women's Top"/>
    <n v="7"/>
    <n v="9311.2999999999993"/>
    <n v="0.15"/>
    <n v="2086.81"/>
  </r>
  <r>
    <s v="ORD-04438"/>
    <s v="2023-06-29"/>
    <x v="33"/>
    <x v="2"/>
    <s v="CUST-0287"/>
    <s v="Amit Das"/>
    <x v="0"/>
    <s v="Telangana"/>
    <s v="Nizamabad"/>
    <x v="2"/>
    <s v="Men"/>
    <s v="Men's Jacket"/>
    <n v="5"/>
    <n v="22761.31"/>
    <n v="0"/>
    <n v="6249.46"/>
  </r>
  <r>
    <s v="ORD-04439"/>
    <s v="2024-10-23"/>
    <x v="28"/>
    <x v="0"/>
    <s v="CUST-0433"/>
    <s v="Riya Verma"/>
    <x v="2"/>
    <s v="Maharashtra"/>
    <s v="Mumbai"/>
    <x v="1"/>
    <s v="Cookware"/>
    <s v="Cookware Set"/>
    <n v="4"/>
    <n v="18666.78"/>
    <n v="0.25"/>
    <n v="1899.12"/>
  </r>
  <r>
    <s v="ORD-04440"/>
    <s v="2025-01-10"/>
    <x v="29"/>
    <x v="1"/>
    <s v="CUST-0039"/>
    <s v="Rohan Jain"/>
    <x v="0"/>
    <s v="Kerala"/>
    <s v="Kochi"/>
    <x v="2"/>
    <s v="Women"/>
    <s v="Women's Jacket"/>
    <n v="8"/>
    <n v="38735.370000000003"/>
    <n v="0"/>
    <n v="9577.9699999999993"/>
  </r>
  <r>
    <s v="ORD-04441"/>
    <s v="2025-12-29"/>
    <x v="26"/>
    <x v="1"/>
    <s v="CUST-0629"/>
    <s v="Kabir Yadav"/>
    <x v="0"/>
    <s v="Kerala"/>
    <s v="Kochi"/>
    <x v="1"/>
    <s v="Cookware"/>
    <s v="Non-Stick Pan"/>
    <n v="7"/>
    <n v="11867.15"/>
    <n v="0.25"/>
    <n v="1027.2"/>
  </r>
  <r>
    <s v="ORD-04442"/>
    <s v="2023-01-01"/>
    <x v="34"/>
    <x v="2"/>
    <s v="CUST-0103"/>
    <s v="Vivaan Patel"/>
    <x v="2"/>
    <s v="Maharashtra"/>
    <s v="Pune"/>
    <x v="3"/>
    <s v="Accessories"/>
    <s v="Bluetooth Speaker"/>
    <n v="7"/>
    <n v="24771.279999999999"/>
    <n v="0"/>
    <n v="4858.07"/>
  </r>
  <r>
    <s v="ORD-04443"/>
    <s v="2023-06-23"/>
    <x v="33"/>
    <x v="2"/>
    <s v="CUST-0600"/>
    <s v="Arjun Singh"/>
    <x v="0"/>
    <s v="Tamil Nadu"/>
    <s v="Chennai"/>
    <x v="3"/>
    <s v="Laptop"/>
    <s v="Laptop Air"/>
    <n v="7"/>
    <n v="336095.95"/>
    <n v="0.05"/>
    <n v="40206.639999999999"/>
  </r>
  <r>
    <s v="ORD-04444"/>
    <s v="2025-10-06"/>
    <x v="31"/>
    <x v="1"/>
    <s v="CUST-0606"/>
    <s v="Riya Patel"/>
    <x v="1"/>
    <s v="Jharkhand"/>
    <s v="Jamshedpur"/>
    <x v="1"/>
    <s v="Appliances"/>
    <s v="Mixer Grinder"/>
    <n v="5"/>
    <n v="19822.79"/>
    <n v="0.15"/>
    <n v="1702.1"/>
  </r>
  <r>
    <s v="ORD-04445"/>
    <s v="2025-04-15"/>
    <x v="30"/>
    <x v="1"/>
    <s v="CUST-0282"/>
    <s v="Aditya Gupta"/>
    <x v="3"/>
    <s v="Uttar Pradesh"/>
    <s v="Noida"/>
    <x v="1"/>
    <s v="Cookware"/>
    <s v="Pressure Cooker"/>
    <n v="7"/>
    <n v="20683.34"/>
    <n v="0.15"/>
    <n v="2739.56"/>
  </r>
  <r>
    <s v="ORD-04446"/>
    <s v="2025-02-21"/>
    <x v="14"/>
    <x v="1"/>
    <s v="CUST-0012"/>
    <s v="Pooja Kumar"/>
    <x v="1"/>
    <s v="Jharkhand"/>
    <s v="Jamshedpur"/>
    <x v="3"/>
    <s v="Laptop"/>
    <s v="Gaming Laptop"/>
    <n v="3"/>
    <n v="248881.78"/>
    <n v="0.05"/>
    <n v="25231.279999999999"/>
  </r>
  <r>
    <s v="ORD-04447"/>
    <s v="2024-02-10"/>
    <x v="23"/>
    <x v="0"/>
    <s v="CUST-0041"/>
    <s v="Ishita Kumar"/>
    <x v="1"/>
    <s v="West Bengal"/>
    <s v="Durgapur"/>
    <x v="1"/>
    <s v="Cookware"/>
    <s v="Non-Stick Pan"/>
    <n v="4"/>
    <n v="8564.39"/>
    <n v="0.05"/>
    <n v="1744.63"/>
  </r>
  <r>
    <s v="ORD-04448"/>
    <s v="2025-11-04"/>
    <x v="5"/>
    <x v="1"/>
    <s v="CUST-0454"/>
    <s v="Aarav Gupta"/>
    <x v="1"/>
    <s v="Jharkhand"/>
    <s v="Ranchi"/>
    <x v="0"/>
    <s v="Chair"/>
    <s v="Executive Chair"/>
    <n v="3"/>
    <n v="33128.19"/>
    <n v="0.1"/>
    <n v="6184.25"/>
  </r>
  <r>
    <s v="ORD-04449"/>
    <s v="2025-11-02"/>
    <x v="5"/>
    <x v="1"/>
    <s v="CUST-0092"/>
    <s v="Ananya Das"/>
    <x v="0"/>
    <s v="Telangana"/>
    <s v="Hyderabad"/>
    <x v="1"/>
    <s v="Decor"/>
    <s v="Photo Frame"/>
    <n v="4"/>
    <n v="3340.72"/>
    <n v="0"/>
    <n v="1271.8800000000001"/>
  </r>
  <r>
    <s v="ORD-04450"/>
    <s v="2025-03-01"/>
    <x v="21"/>
    <x v="1"/>
    <s v="CUST-0504"/>
    <s v="Riya Mehta"/>
    <x v="2"/>
    <s v="Maharashtra"/>
    <s v="Pune"/>
    <x v="1"/>
    <s v="Decor"/>
    <s v="Wall Clock"/>
    <n v="2"/>
    <n v="2917.77"/>
    <n v="0"/>
    <n v="797.12"/>
  </r>
  <r>
    <s v="ORD-04451"/>
    <s v="2024-03-24"/>
    <x v="19"/>
    <x v="0"/>
    <s v="CUST-0655"/>
    <s v="Kabir Verma"/>
    <x v="2"/>
    <s v="Maharashtra"/>
    <s v="Pune"/>
    <x v="2"/>
    <s v="Women"/>
    <s v="Women's Top"/>
    <n v="5"/>
    <n v="7480.29"/>
    <n v="0"/>
    <n v="2244.9699999999998"/>
  </r>
  <r>
    <s v="ORD-04452"/>
    <s v="2025-12-18"/>
    <x v="26"/>
    <x v="1"/>
    <s v="CUST-0739"/>
    <s v="Simran Das"/>
    <x v="3"/>
    <s v="Delhi"/>
    <s v="New Delhi"/>
    <x v="3"/>
    <s v="Mobile"/>
    <s v="Smartphone A"/>
    <n v="4"/>
    <n v="68824.66"/>
    <n v="0"/>
    <n v="9901.75"/>
  </r>
  <r>
    <s v="ORD-04453"/>
    <s v="2023-08-29"/>
    <x v="27"/>
    <x v="2"/>
    <s v="CUST-0364"/>
    <s v="Rahul Patel"/>
    <x v="1"/>
    <s v="West Bengal"/>
    <s v="Siliguri"/>
    <x v="3"/>
    <s v="Mobile"/>
    <s v="Smartphone A"/>
    <n v="4"/>
    <n v="55551"/>
    <n v="0.25"/>
    <n v="686.04"/>
  </r>
  <r>
    <s v="ORD-04454"/>
    <s v="2023-06-09"/>
    <x v="33"/>
    <x v="2"/>
    <s v="CUST-0387"/>
    <s v="Ishita Singh"/>
    <x v="0"/>
    <s v="Kerala"/>
    <s v="Thiruvananthapuram"/>
    <x v="0"/>
    <s v="Table"/>
    <s v="Office Desk"/>
    <n v="4"/>
    <n v="47751.79"/>
    <n v="0.2"/>
    <n v="5779.26"/>
  </r>
  <r>
    <s v="ORD-04455"/>
    <s v="2023-06-04"/>
    <x v="33"/>
    <x v="2"/>
    <s v="CUST-0454"/>
    <s v="Aarav Gupta"/>
    <x v="1"/>
    <s v="Odisha"/>
    <s v="Rourkela"/>
    <x v="3"/>
    <s v="Laptop"/>
    <s v="Gaming Laptop"/>
    <n v="4"/>
    <n v="354011.55"/>
    <n v="0"/>
    <n v="47135.57"/>
  </r>
  <r>
    <s v="ORD-04456"/>
    <s v="2024-09-25"/>
    <x v="13"/>
    <x v="0"/>
    <s v="CUST-0690"/>
    <s v="Arjun Gupta"/>
    <x v="2"/>
    <s v="Maharashtra"/>
    <s v="Nagpur"/>
    <x v="3"/>
    <s v="Laptop"/>
    <s v="Gaming Laptop"/>
    <n v="8"/>
    <n v="570953.65"/>
    <n v="0.2"/>
    <n v="37719.47"/>
  </r>
  <r>
    <s v="ORD-04457"/>
    <s v="2023-01-31"/>
    <x v="34"/>
    <x v="2"/>
    <s v="CUST-0798"/>
    <s v="Aditya Patel"/>
    <x v="0"/>
    <s v="Tamil Nadu"/>
    <s v="Madurai"/>
    <x v="0"/>
    <s v="Storage"/>
    <s v="Wardrobe"/>
    <n v="6"/>
    <n v="114300.91"/>
    <n v="0.1"/>
    <n v="13640.03"/>
  </r>
  <r>
    <s v="ORD-04458"/>
    <s v="2025-02-14"/>
    <x v="14"/>
    <x v="1"/>
    <s v="CUST-0162"/>
    <s v="Aditi Yadav"/>
    <x v="3"/>
    <s v="Haryana"/>
    <s v="Faridabad"/>
    <x v="1"/>
    <s v="Cookware"/>
    <s v="Pressure Cooker"/>
    <n v="2"/>
    <n v="6444.68"/>
    <n v="0.1"/>
    <n v="927.57"/>
  </r>
  <r>
    <s v="ORD-04459"/>
    <s v="2025-07-26"/>
    <x v="8"/>
    <x v="1"/>
    <s v="CUST-0751"/>
    <s v="Ananya Patel"/>
    <x v="2"/>
    <s v="Maharashtra"/>
    <s v="Nagpur"/>
    <x v="1"/>
    <s v="Decor"/>
    <s v="Table Lamp"/>
    <n v="6"/>
    <n v="14067.31"/>
    <n v="0.1"/>
    <n v="3257.16"/>
  </r>
  <r>
    <s v="ORD-04460"/>
    <s v="2025-05-18"/>
    <x v="9"/>
    <x v="1"/>
    <s v="CUST-0642"/>
    <s v="Nikita Jain"/>
    <x v="1"/>
    <s v="Odisha"/>
    <s v="Cuttack"/>
    <x v="2"/>
    <s v="Footwear"/>
    <s v="Casual Shoes"/>
    <n v="8"/>
    <n v="20124.52"/>
    <n v="0.1"/>
    <n v="3990.21"/>
  </r>
  <r>
    <s v="ORD-04461"/>
    <s v="2025-11-04"/>
    <x v="5"/>
    <x v="1"/>
    <s v="CUST-0487"/>
    <s v="Amit Verma"/>
    <x v="3"/>
    <s v="Delhi"/>
    <s v="Dwarka"/>
    <x v="2"/>
    <s v="Men"/>
    <s v="Men's Jacket"/>
    <n v="7"/>
    <n v="25792.65"/>
    <n v="0.15"/>
    <n v="4976.1499999999996"/>
  </r>
  <r>
    <s v="ORD-04462"/>
    <s v="2024-04-26"/>
    <x v="16"/>
    <x v="0"/>
    <s v="CUST-0415"/>
    <s v="Aditi Yadav"/>
    <x v="0"/>
    <s v="Tamil Nadu"/>
    <s v="Coimbatore"/>
    <x v="1"/>
    <s v="Cookware"/>
    <s v="Pressure Cooker"/>
    <n v="2"/>
    <n v="5722.58"/>
    <n v="0.2"/>
    <n v="609.99"/>
  </r>
  <r>
    <s v="ORD-04463"/>
    <s v="2024-11-22"/>
    <x v="1"/>
    <x v="0"/>
    <s v="CUST-0369"/>
    <s v="Rahul Verma"/>
    <x v="2"/>
    <s v="Maharashtra"/>
    <s v="Pune"/>
    <x v="0"/>
    <s v="Storage"/>
    <s v="Cabinet"/>
    <n v="6"/>
    <n v="64832.52"/>
    <n v="0.05"/>
    <n v="12743.82"/>
  </r>
  <r>
    <s v="ORD-04464"/>
    <s v="2023-11-15"/>
    <x v="32"/>
    <x v="2"/>
    <s v="CUST-0574"/>
    <s v="Neha Singh"/>
    <x v="3"/>
    <s v="Uttar Pradesh"/>
    <s v="Noida"/>
    <x v="0"/>
    <s v="Chair"/>
    <s v="Office Chair"/>
    <n v="4"/>
    <n v="26359.29"/>
    <n v="0"/>
    <n v="5207.3500000000004"/>
  </r>
  <r>
    <s v="ORD-04465"/>
    <s v="2023-12-09"/>
    <x v="18"/>
    <x v="2"/>
    <s v="CUST-0634"/>
    <s v="Aarav Singh"/>
    <x v="3"/>
    <s v="Haryana"/>
    <s v="Panipat"/>
    <x v="0"/>
    <s v="Storage"/>
    <s v="Cabinet"/>
    <n v="6"/>
    <n v="64438.16"/>
    <n v="0.05"/>
    <n v="10959.94"/>
  </r>
  <r>
    <s v="ORD-04466"/>
    <s v="2024-03-22"/>
    <x v="19"/>
    <x v="0"/>
    <s v="CUST-0428"/>
    <s v="Aarav Das"/>
    <x v="3"/>
    <s v="Haryana"/>
    <s v="Faridabad"/>
    <x v="3"/>
    <s v="Laptop"/>
    <s v="Gaming Laptop"/>
    <n v="2"/>
    <n v="129985.81"/>
    <n v="0.25"/>
    <n v="1002.51"/>
  </r>
  <r>
    <s v="ORD-04467"/>
    <s v="2023-09-18"/>
    <x v="35"/>
    <x v="2"/>
    <s v="CUST-0466"/>
    <s v="Ananya Das"/>
    <x v="0"/>
    <s v="Karnataka"/>
    <s v="Mysuru"/>
    <x v="2"/>
    <s v="Men"/>
    <s v="Men's Jeans"/>
    <n v="5"/>
    <n v="8956.1200000000008"/>
    <n v="0.15"/>
    <n v="2006.75"/>
  </r>
  <r>
    <s v="ORD-04468"/>
    <s v="2023-01-07"/>
    <x v="34"/>
    <x v="2"/>
    <s v="CUST-0324"/>
    <s v="Aarav Kumar"/>
    <x v="1"/>
    <s v="Odisha"/>
    <s v="Cuttack"/>
    <x v="3"/>
    <s v="Mobile"/>
    <s v="Budget Phone"/>
    <n v="8"/>
    <n v="73953.27"/>
    <n v="0.25"/>
    <n v="2096.2600000000002"/>
  </r>
  <r>
    <s v="ORD-04469"/>
    <s v="2025-02-11"/>
    <x v="14"/>
    <x v="1"/>
    <s v="CUST-0713"/>
    <s v="Priya Jain"/>
    <x v="0"/>
    <s v="Telangana"/>
    <s v="Hyderabad"/>
    <x v="1"/>
    <s v="Cookware"/>
    <s v="Pressure Cooker"/>
    <n v="1"/>
    <n v="2900.81"/>
    <n v="0.15"/>
    <n v="343.18"/>
  </r>
  <r>
    <s v="ORD-04470"/>
    <s v="2025-03-13"/>
    <x v="21"/>
    <x v="1"/>
    <s v="CUST-0731"/>
    <s v="Rohan Singh"/>
    <x v="2"/>
    <s v="Gujarat"/>
    <s v="Surat"/>
    <x v="3"/>
    <s v="Accessories"/>
    <s v="Smart Watch"/>
    <n v="7"/>
    <n v="35208.75"/>
    <n v="0"/>
    <n v="6132.24"/>
  </r>
  <r>
    <s v="ORD-04471"/>
    <s v="2024-05-20"/>
    <x v="0"/>
    <x v="0"/>
    <s v="CUST-0122"/>
    <s v="Priya Jain"/>
    <x v="0"/>
    <s v="Karnataka"/>
    <s v="Mysuru"/>
    <x v="1"/>
    <s v="Cookware"/>
    <s v="Non-Stick Pan"/>
    <n v="1"/>
    <n v="2238.92"/>
    <n v="0"/>
    <n v="493.63"/>
  </r>
  <r>
    <s v="ORD-04472"/>
    <s v="2025-08-09"/>
    <x v="22"/>
    <x v="1"/>
    <s v="CUST-0529"/>
    <s v="Vivaan Yadav"/>
    <x v="3"/>
    <s v="Delhi"/>
    <s v="Dwarka"/>
    <x v="2"/>
    <s v="Footwear"/>
    <s v="Sandals"/>
    <n v="3"/>
    <n v="3989.93"/>
    <n v="0.2"/>
    <n v="481.89"/>
  </r>
  <r>
    <s v="ORD-04473"/>
    <s v="2023-02-15"/>
    <x v="7"/>
    <x v="2"/>
    <s v="CUST-0112"/>
    <s v="Arjun Das"/>
    <x v="0"/>
    <s v="Tamil Nadu"/>
    <s v="Chennai"/>
    <x v="0"/>
    <s v="Chair"/>
    <s v="Executive Chair"/>
    <n v="7"/>
    <n v="82430.710000000006"/>
    <n v="0"/>
    <n v="17454.5"/>
  </r>
  <r>
    <s v="ORD-04474"/>
    <s v="2023-07-04"/>
    <x v="25"/>
    <x v="2"/>
    <s v="CUST-0308"/>
    <s v="Ishita Sharma"/>
    <x v="2"/>
    <s v="Gujarat"/>
    <s v="Surat"/>
    <x v="3"/>
    <s v="Laptop"/>
    <s v="Gaming Laptop"/>
    <n v="5"/>
    <n v="415600.09"/>
    <n v="0"/>
    <n v="52358.01"/>
  </r>
  <r>
    <s v="ORD-04475"/>
    <s v="2024-11-02"/>
    <x v="1"/>
    <x v="0"/>
    <s v="CUST-0090"/>
    <s v="Pooja Kumar"/>
    <x v="3"/>
    <s v="Haryana"/>
    <s v="Gurgaon"/>
    <x v="0"/>
    <s v="Table"/>
    <s v="Office Desk"/>
    <n v="2"/>
    <n v="27793.3"/>
    <n v="0.1"/>
    <n v="4514.0200000000004"/>
  </r>
  <r>
    <s v="ORD-04476"/>
    <s v="2024-12-15"/>
    <x v="6"/>
    <x v="0"/>
    <s v="CUST-0410"/>
    <s v="Kabir Singh"/>
    <x v="2"/>
    <s v="Goa"/>
    <s v="Panaji"/>
    <x v="3"/>
    <s v="Accessories"/>
    <s v="Wireless Earbuds"/>
    <n v="7"/>
    <n v="17032.22"/>
    <n v="0"/>
    <n v="3603"/>
  </r>
  <r>
    <s v="ORD-04477"/>
    <s v="2024-11-12"/>
    <x v="1"/>
    <x v="0"/>
    <s v="CUST-0066"/>
    <s v="Ishita Gupta"/>
    <x v="3"/>
    <s v="Delhi"/>
    <s v="Dwarka"/>
    <x v="2"/>
    <s v="Women"/>
    <s v="Women's Dress"/>
    <n v="6"/>
    <n v="17470.830000000002"/>
    <n v="0"/>
    <n v="6120.03"/>
  </r>
  <r>
    <s v="ORD-04478"/>
    <s v="2023-06-29"/>
    <x v="33"/>
    <x v="2"/>
    <s v="CUST-0641"/>
    <s v="Arjun Verma"/>
    <x v="2"/>
    <s v="Rajasthan"/>
    <s v="Jaipur"/>
    <x v="1"/>
    <s v="Cookware"/>
    <s v="Non-Stick Pan"/>
    <n v="1"/>
    <n v="1632.32"/>
    <n v="0.25"/>
    <n v="183.34"/>
  </r>
  <r>
    <s v="ORD-04479"/>
    <s v="2025-09-09"/>
    <x v="2"/>
    <x v="1"/>
    <s v="CUST-0444"/>
    <s v="Riya Gupta"/>
    <x v="2"/>
    <s v="Maharashtra"/>
    <s v="Mumbai"/>
    <x v="2"/>
    <s v="Men"/>
    <s v="Men's Jeans"/>
    <n v="6"/>
    <n v="12901.73"/>
    <n v="0"/>
    <n v="4167.82"/>
  </r>
  <r>
    <s v="ORD-04480"/>
    <s v="2024-07-16"/>
    <x v="4"/>
    <x v="0"/>
    <s v="CUST-0078"/>
    <s v="Aditi Patel"/>
    <x v="3"/>
    <s v="Punjab"/>
    <s v="Ludhiana"/>
    <x v="2"/>
    <s v="Men"/>
    <s v="Men's Jacket"/>
    <n v="1"/>
    <n v="3515.58"/>
    <n v="0.2"/>
    <n v="562.87"/>
  </r>
  <r>
    <s v="ORD-04481"/>
    <s v="2025-12-02"/>
    <x v="26"/>
    <x v="1"/>
    <s v="CUST-0210"/>
    <s v="Riya Patel"/>
    <x v="1"/>
    <s v="West Bengal"/>
    <s v="Siliguri"/>
    <x v="0"/>
    <s v="Storage"/>
    <s v="Bookshelf"/>
    <n v="5"/>
    <n v="36834.5"/>
    <n v="0.2"/>
    <n v="3923.73"/>
  </r>
  <r>
    <s v="ORD-04482"/>
    <s v="2023-10-24"/>
    <x v="24"/>
    <x v="2"/>
    <s v="CUST-0797"/>
    <s v="Vivaan Patel"/>
    <x v="2"/>
    <s v="Maharashtra"/>
    <s v="Mumbai"/>
    <x v="3"/>
    <s v="Laptop"/>
    <s v="Gaming Laptop"/>
    <n v="2"/>
    <n v="123330.4"/>
    <n v="0.25"/>
    <n v="-1231.97"/>
  </r>
  <r>
    <s v="ORD-04483"/>
    <s v="2024-07-27"/>
    <x v="4"/>
    <x v="0"/>
    <s v="CUST-0621"/>
    <s v="Rahul Yadav"/>
    <x v="0"/>
    <s v="Telangana"/>
    <s v="Warangal"/>
    <x v="3"/>
    <s v="Accessories"/>
    <s v="Smart Watch"/>
    <n v="2"/>
    <n v="8755.7099999999991"/>
    <n v="0.15"/>
    <n v="967.89"/>
  </r>
  <r>
    <s v="ORD-04484"/>
    <s v="2023-07-14"/>
    <x v="25"/>
    <x v="2"/>
    <s v="CUST-0566"/>
    <s v="Nikita Gupta"/>
    <x v="2"/>
    <s v="Gujarat"/>
    <s v="Ahmedabad"/>
    <x v="0"/>
    <s v="Storage"/>
    <s v="Bookshelf"/>
    <n v="7"/>
    <n v="61852.34"/>
    <n v="0"/>
    <n v="10318.67"/>
  </r>
  <r>
    <s v="ORD-04485"/>
    <s v="2025-05-27"/>
    <x v="9"/>
    <x v="1"/>
    <s v="CUST-0524"/>
    <s v="Sneha Yadav"/>
    <x v="1"/>
    <s v="Odisha"/>
    <s v="Rourkela"/>
    <x v="3"/>
    <s v="Mobile"/>
    <s v="Budget Phone"/>
    <n v="3"/>
    <n v="28204.07"/>
    <n v="0.2"/>
    <n v="626.15"/>
  </r>
  <r>
    <s v="ORD-04486"/>
    <s v="2024-03-09"/>
    <x v="19"/>
    <x v="0"/>
    <s v="CUST-0175"/>
    <s v="Arjun Verma"/>
    <x v="3"/>
    <s v="Delhi"/>
    <s v="Dwarka"/>
    <x v="0"/>
    <s v="Chair"/>
    <s v="Executive Chair"/>
    <n v="2"/>
    <n v="19812.169999999998"/>
    <n v="0.15"/>
    <n v="2596.14"/>
  </r>
  <r>
    <s v="ORD-04487"/>
    <s v="2024-07-03"/>
    <x v="4"/>
    <x v="0"/>
    <s v="CUST-0009"/>
    <s v="Shreya Yadav"/>
    <x v="1"/>
    <s v="West Bengal"/>
    <s v="Siliguri"/>
    <x v="1"/>
    <s v="Decor"/>
    <s v="Wall Clock"/>
    <n v="8"/>
    <n v="10691.98"/>
    <n v="0.1"/>
    <n v="2687.34"/>
  </r>
  <r>
    <s v="ORD-04488"/>
    <s v="2025-10-03"/>
    <x v="31"/>
    <x v="1"/>
    <s v="CUST-0255"/>
    <s v="Ananya Kumar"/>
    <x v="3"/>
    <s v="Delhi"/>
    <s v="Dwarka"/>
    <x v="0"/>
    <s v="Storage"/>
    <s v="Bookshelf"/>
    <n v="4"/>
    <n v="37605.35"/>
    <n v="0"/>
    <n v="6856.96"/>
  </r>
  <r>
    <s v="ORD-04489"/>
    <s v="2024-03-05"/>
    <x v="19"/>
    <x v="0"/>
    <s v="CUST-0141"/>
    <s v="Vivaan Sharma"/>
    <x v="1"/>
    <s v="Jharkhand"/>
    <s v="Jamshedpur"/>
    <x v="2"/>
    <s v="Men"/>
    <s v="Men's Jeans"/>
    <n v="7"/>
    <n v="15726.25"/>
    <n v="0"/>
    <n v="4992.55"/>
  </r>
  <r>
    <s v="ORD-04490"/>
    <s v="2024-09-29"/>
    <x v="13"/>
    <x v="0"/>
    <s v="CUST-0440"/>
    <s v="Vivaan Singh"/>
    <x v="1"/>
    <s v="West Bengal"/>
    <s v="Siliguri"/>
    <x v="3"/>
    <s v="Accessories"/>
    <s v="Bluetooth Speaker"/>
    <n v="2"/>
    <n v="6845.09"/>
    <n v="0.05"/>
    <n v="1094.6300000000001"/>
  </r>
  <r>
    <s v="ORD-04491"/>
    <s v="2023-12-06"/>
    <x v="18"/>
    <x v="2"/>
    <s v="CUST-0385"/>
    <s v="Arjun Kumar"/>
    <x v="0"/>
    <s v="Karnataka"/>
    <s v="Mangaluru"/>
    <x v="0"/>
    <s v="Table"/>
    <s v="Office Desk"/>
    <n v="7"/>
    <n v="86224.86"/>
    <n v="0.15"/>
    <n v="9925.4"/>
  </r>
  <r>
    <s v="ORD-04492"/>
    <s v="2023-09-24"/>
    <x v="35"/>
    <x v="2"/>
    <s v="CUST-0143"/>
    <s v="Shreya Mehta"/>
    <x v="2"/>
    <s v="Maharashtra"/>
    <s v="Mumbai"/>
    <x v="1"/>
    <s v="Decor"/>
    <s v="Table Lamp"/>
    <n v="8"/>
    <n v="19283.02"/>
    <n v="0"/>
    <n v="4912.46"/>
  </r>
  <r>
    <s v="ORD-04493"/>
    <s v="2023-10-10"/>
    <x v="24"/>
    <x v="2"/>
    <s v="CUST-0107"/>
    <s v="Ishita Singh"/>
    <x v="1"/>
    <s v="Jharkhand"/>
    <s v="Ranchi"/>
    <x v="0"/>
    <s v="Table"/>
    <s v="Coffee Table"/>
    <n v="4"/>
    <n v="21626.880000000001"/>
    <n v="0.1"/>
    <n v="2969.98"/>
  </r>
  <r>
    <s v="ORD-04494"/>
    <s v="2024-08-24"/>
    <x v="15"/>
    <x v="0"/>
    <s v="CUST-0714"/>
    <s v="Pooja Jain"/>
    <x v="1"/>
    <s v="Jharkhand"/>
    <s v="Dhanbad"/>
    <x v="1"/>
    <s v="Decor"/>
    <s v="Table Lamp"/>
    <n v="8"/>
    <n v="19210.95"/>
    <n v="0.05"/>
    <n v="4806.8900000000003"/>
  </r>
  <r>
    <s v="ORD-04495"/>
    <s v="2023-07-04"/>
    <x v="25"/>
    <x v="2"/>
    <s v="CUST-0035"/>
    <s v="Neha Kumar"/>
    <x v="2"/>
    <s v="Goa"/>
    <s v="Margao"/>
    <x v="0"/>
    <s v="Table"/>
    <s v="Office Desk"/>
    <n v="2"/>
    <n v="29532.55"/>
    <n v="0"/>
    <n v="6409.88"/>
  </r>
  <r>
    <s v="ORD-04496"/>
    <s v="2025-03-02"/>
    <x v="21"/>
    <x v="1"/>
    <s v="CUST-0551"/>
    <s v="Ananya Mehta"/>
    <x v="1"/>
    <s v="Jharkhand"/>
    <s v="Ranchi"/>
    <x v="0"/>
    <s v="Chair"/>
    <s v="Executive Chair"/>
    <n v="4"/>
    <n v="36972.28"/>
    <n v="0.2"/>
    <n v="5151.24"/>
  </r>
  <r>
    <s v="ORD-04497"/>
    <s v="2024-04-20"/>
    <x v="16"/>
    <x v="0"/>
    <s v="CUST-0735"/>
    <s v="Aditya Das"/>
    <x v="1"/>
    <s v="Bihar"/>
    <s v="Patna"/>
    <x v="2"/>
    <s v="Women"/>
    <s v="Women's Dress"/>
    <n v="8"/>
    <n v="19793.36"/>
    <n v="0.1"/>
    <n v="5587.71"/>
  </r>
  <r>
    <s v="ORD-04498"/>
    <s v="2023-09-05"/>
    <x v="35"/>
    <x v="2"/>
    <s v="CUST-0178"/>
    <s v="Aditi Kumar"/>
    <x v="1"/>
    <s v="Odisha"/>
    <s v="Bhubaneswar"/>
    <x v="1"/>
    <s v="Cookware"/>
    <s v="Cookware Set"/>
    <n v="6"/>
    <n v="27575.67"/>
    <n v="0.25"/>
    <n v="4543.55"/>
  </r>
  <r>
    <s v="ORD-04499"/>
    <s v="2024-01-19"/>
    <x v="17"/>
    <x v="0"/>
    <s v="CUST-0289"/>
    <s v="Aditya Das"/>
    <x v="3"/>
    <s v="Punjab"/>
    <s v="Ludhiana"/>
    <x v="1"/>
    <s v="Cookware"/>
    <s v="Cookware Set"/>
    <n v="5"/>
    <n v="26433.02"/>
    <n v="0.15"/>
    <n v="4462.07"/>
  </r>
  <r>
    <s v="ORD-04500"/>
    <s v="2025-11-26"/>
    <x v="5"/>
    <x v="1"/>
    <s v="CUST-0053"/>
    <s v="Simran Das"/>
    <x v="1"/>
    <s v="Jharkhand"/>
    <s v="Ranchi"/>
    <x v="3"/>
    <s v="Laptop"/>
    <s v="Laptop Pro"/>
    <n v="4"/>
    <n v="255390.76"/>
    <n v="0"/>
    <n v="42600.800000000003"/>
  </r>
  <r>
    <s v="ORD-04501"/>
    <s v="2023-04-07"/>
    <x v="12"/>
    <x v="2"/>
    <s v="CUST-0037"/>
    <s v="Aditi Singh"/>
    <x v="0"/>
    <s v="Karnataka"/>
    <s v="Mangaluru"/>
    <x v="1"/>
    <s v="Decor"/>
    <s v="Photo Frame"/>
    <n v="1"/>
    <n v="680.1"/>
    <n v="0.15"/>
    <n v="164.33"/>
  </r>
  <r>
    <s v="ORD-04502"/>
    <s v="2023-09-22"/>
    <x v="35"/>
    <x v="2"/>
    <s v="CUST-0503"/>
    <s v="Nikita Singh"/>
    <x v="1"/>
    <s v="Jharkhand"/>
    <s v="Dhanbad"/>
    <x v="3"/>
    <s v="Mobile"/>
    <s v="Budget Phone"/>
    <n v="5"/>
    <n v="43398.879999999997"/>
    <n v="0.25"/>
    <n v="-270.66000000000003"/>
  </r>
  <r>
    <s v="ORD-04503"/>
    <s v="2023-06-17"/>
    <x v="33"/>
    <x v="2"/>
    <s v="CUST-0089"/>
    <s v="Shreya Yadav"/>
    <x v="0"/>
    <s v="Karnataka"/>
    <s v="Mangaluru"/>
    <x v="0"/>
    <s v="Table"/>
    <s v="Coffee Table"/>
    <n v="3"/>
    <n v="15829.19"/>
    <n v="0.15"/>
    <n v="1443.5"/>
  </r>
  <r>
    <s v="ORD-04504"/>
    <s v="2023-02-16"/>
    <x v="7"/>
    <x v="2"/>
    <s v="CUST-0585"/>
    <s v="Kabir Kumar"/>
    <x v="3"/>
    <s v="Haryana"/>
    <s v="Gurgaon"/>
    <x v="1"/>
    <s v="Decor"/>
    <s v="Photo Frame"/>
    <n v="3"/>
    <n v="1775"/>
    <n v="0.25"/>
    <n v="468.75"/>
  </r>
  <r>
    <s v="ORD-04505"/>
    <s v="2025-11-15"/>
    <x v="5"/>
    <x v="1"/>
    <s v="CUST-0051"/>
    <s v="Amit Mehta"/>
    <x v="0"/>
    <s v="Telangana"/>
    <s v="Nizamabad"/>
    <x v="2"/>
    <s v="Men"/>
    <s v="Men's T-Shirt"/>
    <n v="7"/>
    <n v="6006.39"/>
    <n v="0.25"/>
    <n v="1513.13"/>
  </r>
  <r>
    <s v="ORD-04506"/>
    <s v="2023-01-10"/>
    <x v="34"/>
    <x v="2"/>
    <s v="CUST-0051"/>
    <s v="Amit Mehta"/>
    <x v="2"/>
    <s v="Goa"/>
    <s v="Mapusa"/>
    <x v="3"/>
    <s v="Mobile"/>
    <s v="Smartphone A"/>
    <n v="8"/>
    <n v="108368.86"/>
    <n v="0.25"/>
    <n v="3257.54"/>
  </r>
  <r>
    <s v="ORD-04507"/>
    <s v="2025-02-16"/>
    <x v="14"/>
    <x v="1"/>
    <s v="CUST-0335"/>
    <s v="Simran Sharma"/>
    <x v="1"/>
    <s v="Jharkhand"/>
    <s v="Ranchi"/>
    <x v="1"/>
    <s v="Appliances"/>
    <s v="Electric Kettle"/>
    <n v="6"/>
    <n v="8161.48"/>
    <n v="0.25"/>
    <n v="311.63"/>
  </r>
  <r>
    <s v="ORD-04508"/>
    <s v="2023-08-28"/>
    <x v="27"/>
    <x v="2"/>
    <s v="CUST-0639"/>
    <s v="Vivaan Singh"/>
    <x v="1"/>
    <s v="West Bengal"/>
    <s v="Kolkata"/>
    <x v="0"/>
    <s v="Storage"/>
    <s v="Cabinet"/>
    <n v="7"/>
    <n v="72504.08"/>
    <n v="0.1"/>
    <n v="12808.93"/>
  </r>
  <r>
    <s v="ORD-04509"/>
    <s v="2025-07-24"/>
    <x v="8"/>
    <x v="1"/>
    <s v="CUST-0513"/>
    <s v="Nikita Das"/>
    <x v="1"/>
    <s v="Bihar"/>
    <s v="Patna"/>
    <x v="3"/>
    <s v="Laptop"/>
    <s v="Laptop Pro"/>
    <n v="6"/>
    <n v="344695.74"/>
    <n v="0.15"/>
    <n v="42456.23"/>
  </r>
  <r>
    <s v="ORD-04510"/>
    <s v="2025-09-27"/>
    <x v="2"/>
    <x v="1"/>
    <s v="CUST-0519"/>
    <s v="Arjun Mehta"/>
    <x v="0"/>
    <s v="Kerala"/>
    <s v="Kochi"/>
    <x v="2"/>
    <s v="Footwear"/>
    <s v="Sandals"/>
    <n v="1"/>
    <n v="1152.68"/>
    <n v="0.25"/>
    <n v="147.31"/>
  </r>
  <r>
    <s v="ORD-04511"/>
    <s v="2024-07-25"/>
    <x v="4"/>
    <x v="0"/>
    <s v="CUST-0344"/>
    <s v="Pooja Patel"/>
    <x v="0"/>
    <s v="Telangana"/>
    <s v="Hyderabad"/>
    <x v="0"/>
    <s v="Storage"/>
    <s v="Cabinet"/>
    <n v="8"/>
    <n v="77949.789999999994"/>
    <n v="0.15"/>
    <n v="10651.79"/>
  </r>
  <r>
    <s v="ORD-04512"/>
    <s v="2024-10-01"/>
    <x v="28"/>
    <x v="0"/>
    <s v="CUST-0479"/>
    <s v="Ishita Singh"/>
    <x v="0"/>
    <s v="Telangana"/>
    <s v="Nizamabad"/>
    <x v="2"/>
    <s v="Women"/>
    <s v="Women's Dress"/>
    <n v="5"/>
    <n v="12816.09"/>
    <n v="0.1"/>
    <n v="3369.35"/>
  </r>
  <r>
    <s v="ORD-04513"/>
    <s v="2023-06-30"/>
    <x v="33"/>
    <x v="2"/>
    <s v="CUST-0641"/>
    <s v="Arjun Verma"/>
    <x v="3"/>
    <s v="Delhi"/>
    <s v="New Delhi"/>
    <x v="2"/>
    <s v="Men"/>
    <s v="Men's T-Shirt"/>
    <n v="7"/>
    <n v="6125.35"/>
    <n v="0.25"/>
    <n v="1438.32"/>
  </r>
  <r>
    <s v="ORD-04514"/>
    <s v="2025-08-20"/>
    <x v="22"/>
    <x v="1"/>
    <s v="CUST-0662"/>
    <s v="Aditi Das"/>
    <x v="0"/>
    <s v="Tamil Nadu"/>
    <s v="Coimbatore"/>
    <x v="3"/>
    <s v="Laptop"/>
    <s v="Gaming Laptop"/>
    <n v="2"/>
    <n v="158601.62"/>
    <n v="0.05"/>
    <n v="16926.34"/>
  </r>
  <r>
    <s v="ORD-04515"/>
    <s v="2025-06-07"/>
    <x v="3"/>
    <x v="1"/>
    <s v="CUST-0119"/>
    <s v="Rahul Mehta"/>
    <x v="2"/>
    <s v="Gujarat"/>
    <s v="Ahmedabad"/>
    <x v="2"/>
    <s v="Footwear"/>
    <s v="Running Shoes"/>
    <n v="8"/>
    <n v="27651.07"/>
    <n v="0"/>
    <n v="6641.65"/>
  </r>
  <r>
    <s v="ORD-04516"/>
    <s v="2023-08-19"/>
    <x v="27"/>
    <x v="2"/>
    <s v="CUST-0239"/>
    <s v="Kabir Kumar"/>
    <x v="1"/>
    <s v="Bihar"/>
    <s v="Bhagalpur"/>
    <x v="3"/>
    <s v="Accessories"/>
    <s v="Wireless Earbuds"/>
    <n v="7"/>
    <n v="16909.98"/>
    <n v="0.05"/>
    <n v="3378.86"/>
  </r>
  <r>
    <s v="ORD-04517"/>
    <s v="2025-03-17"/>
    <x v="21"/>
    <x v="1"/>
    <s v="CUST-0783"/>
    <s v="Rahul Patel"/>
    <x v="2"/>
    <s v="Goa"/>
    <s v="Margao"/>
    <x v="3"/>
    <s v="Laptop"/>
    <s v="Laptop Pro"/>
    <n v="2"/>
    <n v="133757.25"/>
    <n v="0"/>
    <n v="21780.37"/>
  </r>
  <r>
    <s v="ORD-04518"/>
    <s v="2023-01-02"/>
    <x v="34"/>
    <x v="2"/>
    <s v="CUST-0163"/>
    <s v="Arjun Verma"/>
    <x v="3"/>
    <s v="Delhi"/>
    <s v="New Delhi"/>
    <x v="3"/>
    <s v="Mobile"/>
    <s v="Smartphone B"/>
    <n v="4"/>
    <n v="82149.33"/>
    <n v="0.15"/>
    <n v="8315.77"/>
  </r>
  <r>
    <s v="ORD-04519"/>
    <s v="2025-02-26"/>
    <x v="14"/>
    <x v="1"/>
    <s v="CUST-0334"/>
    <s v="Ananya Verma"/>
    <x v="1"/>
    <s v="Bihar"/>
    <s v="Bhagalpur"/>
    <x v="2"/>
    <s v="Men"/>
    <s v="Men's Jacket"/>
    <n v="2"/>
    <n v="7257.08"/>
    <n v="0.2"/>
    <n v="1423.7"/>
  </r>
  <r>
    <s v="ORD-04520"/>
    <s v="2023-05-14"/>
    <x v="20"/>
    <x v="2"/>
    <s v="CUST-0263"/>
    <s v="Kavya Kumar"/>
    <x v="2"/>
    <s v="Maharashtra"/>
    <s v="Pune"/>
    <x v="2"/>
    <s v="Men"/>
    <s v="Men's Jeans"/>
    <n v="1"/>
    <n v="1830.09"/>
    <n v="0.2"/>
    <n v="463.95"/>
  </r>
  <r>
    <s v="ORD-04521"/>
    <s v="2025-12-29"/>
    <x v="26"/>
    <x v="1"/>
    <s v="CUST-0601"/>
    <s v="Vivaan Sharma"/>
    <x v="0"/>
    <s v="Karnataka"/>
    <s v="Mysuru"/>
    <x v="2"/>
    <s v="Men"/>
    <s v="Men's Jacket"/>
    <n v="1"/>
    <n v="3969.75"/>
    <n v="0.15"/>
    <n v="860.32"/>
  </r>
  <r>
    <s v="ORD-04522"/>
    <s v="2024-10-29"/>
    <x v="28"/>
    <x v="0"/>
    <s v="CUST-0395"/>
    <s v="Ananya Sharma"/>
    <x v="2"/>
    <s v="Maharashtra"/>
    <s v="Nagpur"/>
    <x v="0"/>
    <s v="Chair"/>
    <s v="Office Chair"/>
    <n v="2"/>
    <n v="11665.65"/>
    <n v="0.1"/>
    <n v="1488.1"/>
  </r>
  <r>
    <s v="ORD-04523"/>
    <s v="2024-08-12"/>
    <x v="15"/>
    <x v="0"/>
    <s v="CUST-0441"/>
    <s v="Ananya Yadav"/>
    <x v="3"/>
    <s v="Haryana"/>
    <s v="Panipat"/>
    <x v="3"/>
    <s v="Laptop"/>
    <s v="Laptop Air"/>
    <n v="1"/>
    <n v="49715.79"/>
    <n v="0.05"/>
    <n v="5672.02"/>
  </r>
  <r>
    <s v="ORD-04524"/>
    <s v="2024-07-23"/>
    <x v="4"/>
    <x v="0"/>
    <s v="CUST-0019"/>
    <s v="Aditya Das"/>
    <x v="3"/>
    <s v="Delhi"/>
    <s v="New Delhi"/>
    <x v="1"/>
    <s v="Cookware"/>
    <s v="Cookware Set"/>
    <n v="1"/>
    <n v="4898.32"/>
    <n v="0.15"/>
    <n v="787.46"/>
  </r>
  <r>
    <s v="ORD-04525"/>
    <s v="2024-10-29"/>
    <x v="28"/>
    <x v="0"/>
    <s v="CUST-0546"/>
    <s v="Nikita Yadav"/>
    <x v="0"/>
    <s v="Karnataka"/>
    <s v="Mangaluru"/>
    <x v="1"/>
    <s v="Cookware"/>
    <s v="Cookware Set"/>
    <n v="8"/>
    <n v="45961.24"/>
    <n v="0.05"/>
    <n v="9841.91"/>
  </r>
  <r>
    <s v="ORD-04526"/>
    <s v="2024-02-05"/>
    <x v="23"/>
    <x v="0"/>
    <s v="CUST-0252"/>
    <s v="Ananya Mehta"/>
    <x v="0"/>
    <s v="Karnataka"/>
    <s v="Mangaluru"/>
    <x v="2"/>
    <s v="Footwear"/>
    <s v="Casual Shoes"/>
    <n v="7"/>
    <n v="16019.96"/>
    <n v="0.2"/>
    <n v="2750.73"/>
  </r>
  <r>
    <s v="ORD-04527"/>
    <s v="2024-06-07"/>
    <x v="10"/>
    <x v="0"/>
    <s v="CUST-0572"/>
    <s v="Ananya Jain"/>
    <x v="2"/>
    <s v="Maharashtra"/>
    <s v="Mumbai"/>
    <x v="1"/>
    <s v="Decor"/>
    <s v="Photo Frame"/>
    <n v="2"/>
    <n v="1595.03"/>
    <n v="0"/>
    <n v="572.79999999999995"/>
  </r>
  <r>
    <s v="ORD-04528"/>
    <s v="2025-02-08"/>
    <x v="14"/>
    <x v="1"/>
    <s v="CUST-0538"/>
    <s v="Neha Patel"/>
    <x v="0"/>
    <s v="Tamil Nadu"/>
    <s v="Chennai"/>
    <x v="3"/>
    <s v="Accessories"/>
    <s v="Bluetooth Speaker"/>
    <n v="1"/>
    <n v="2888.33"/>
    <n v="0.2"/>
    <n v="438.88"/>
  </r>
  <r>
    <s v="ORD-04529"/>
    <s v="2023-09-05"/>
    <x v="35"/>
    <x v="2"/>
    <s v="CUST-0759"/>
    <s v="Kabir Gupta"/>
    <x v="2"/>
    <s v="Goa"/>
    <s v="Panaji"/>
    <x v="0"/>
    <s v="Storage"/>
    <s v="Bookshelf"/>
    <n v="6"/>
    <n v="53443.05"/>
    <n v="0.05"/>
    <n v="7675.02"/>
  </r>
  <r>
    <s v="ORD-04530"/>
    <s v="2023-08-27"/>
    <x v="27"/>
    <x v="2"/>
    <s v="CUST-0319"/>
    <s v="Priya Verma"/>
    <x v="0"/>
    <s v="Kerala"/>
    <s v="Thiruvananthapuram"/>
    <x v="1"/>
    <s v="Appliances"/>
    <s v="Air Fryer"/>
    <n v="2"/>
    <n v="12960.08"/>
    <n v="0.15"/>
    <n v="870.36"/>
  </r>
  <r>
    <s v="ORD-04531"/>
    <s v="2023-09-17"/>
    <x v="35"/>
    <x v="2"/>
    <s v="CUST-0354"/>
    <s v="Riya Das"/>
    <x v="1"/>
    <s v="Odisha"/>
    <s v="Cuttack"/>
    <x v="1"/>
    <s v="Decor"/>
    <s v="Wall Clock"/>
    <n v="1"/>
    <n v="1477.7"/>
    <n v="0.05"/>
    <n v="421.15"/>
  </r>
  <r>
    <s v="ORD-04532"/>
    <s v="2025-06-27"/>
    <x v="3"/>
    <x v="1"/>
    <s v="CUST-0452"/>
    <s v="Aditya Kumar"/>
    <x v="2"/>
    <s v="Rajasthan"/>
    <s v="Udaipur"/>
    <x v="3"/>
    <s v="Mobile"/>
    <s v="Smartphone B"/>
    <n v="5"/>
    <n v="123197.34"/>
    <n v="0.05"/>
    <n v="17829.650000000001"/>
  </r>
  <r>
    <s v="ORD-04533"/>
    <s v="2024-12-23"/>
    <x v="6"/>
    <x v="0"/>
    <s v="CUST-0029"/>
    <s v="Vivaan Kumar"/>
    <x v="3"/>
    <s v="Uttar Pradesh"/>
    <s v="Noida"/>
    <x v="2"/>
    <s v="Footwear"/>
    <s v="Sandals"/>
    <n v="1"/>
    <n v="1148.01"/>
    <n v="0.25"/>
    <n v="89.02"/>
  </r>
  <r>
    <s v="ORD-04534"/>
    <s v="2023-02-13"/>
    <x v="7"/>
    <x v="2"/>
    <s v="CUST-0113"/>
    <s v="Neha Das"/>
    <x v="1"/>
    <s v="Bihar"/>
    <s v="Bhagalpur"/>
    <x v="2"/>
    <s v="Women"/>
    <s v="Women's Jacket"/>
    <n v="7"/>
    <n v="35522.080000000002"/>
    <n v="0"/>
    <n v="8909.3799999999992"/>
  </r>
  <r>
    <s v="ORD-04535"/>
    <s v="2025-05-12"/>
    <x v="9"/>
    <x v="1"/>
    <s v="CUST-0366"/>
    <s v="Priya Yadav"/>
    <x v="1"/>
    <s v="Jharkhand"/>
    <s v="Dhanbad"/>
    <x v="1"/>
    <s v="Decor"/>
    <s v="Wall Clock"/>
    <n v="1"/>
    <n v="1404.09"/>
    <n v="0.1"/>
    <n v="357.08"/>
  </r>
  <r>
    <s v="ORD-04536"/>
    <s v="2023-11-07"/>
    <x v="32"/>
    <x v="2"/>
    <s v="CUST-0356"/>
    <s v="Sneha Kumar"/>
    <x v="1"/>
    <s v="Bihar"/>
    <s v="Patna"/>
    <x v="3"/>
    <s v="Mobile"/>
    <s v="Smartphone A"/>
    <n v="6"/>
    <n v="98067.26"/>
    <n v="0.1"/>
    <n v="9161.9599999999991"/>
  </r>
  <r>
    <s v="ORD-04537"/>
    <s v="2023-05-15"/>
    <x v="20"/>
    <x v="2"/>
    <s v="CUST-0639"/>
    <s v="Vivaan Singh"/>
    <x v="3"/>
    <s v="Haryana"/>
    <s v="Faridabad"/>
    <x v="2"/>
    <s v="Men"/>
    <s v="Men's Jeans"/>
    <n v="8"/>
    <n v="14561.74"/>
    <n v="0.15"/>
    <n v="3559.79"/>
  </r>
  <r>
    <s v="ORD-04538"/>
    <s v="2025-05-13"/>
    <x v="9"/>
    <x v="1"/>
    <s v="CUST-0622"/>
    <s v="Aarav Sharma"/>
    <x v="3"/>
    <s v="Delhi"/>
    <s v="Rohini"/>
    <x v="0"/>
    <s v="Chair"/>
    <s v="Study Chair"/>
    <n v="2"/>
    <n v="5395.12"/>
    <n v="0.25"/>
    <n v="385.88"/>
  </r>
  <r>
    <s v="ORD-04539"/>
    <s v="2024-04-13"/>
    <x v="16"/>
    <x v="0"/>
    <s v="CUST-0209"/>
    <s v="Amit Kumar"/>
    <x v="1"/>
    <s v="Jharkhand"/>
    <s v="Ranchi"/>
    <x v="3"/>
    <s v="Mobile"/>
    <s v="Smartphone B"/>
    <n v="8"/>
    <n v="207183.21"/>
    <n v="0"/>
    <n v="33182.03"/>
  </r>
  <r>
    <s v="ORD-04540"/>
    <s v="2023-09-18"/>
    <x v="35"/>
    <x v="2"/>
    <s v="CUST-0688"/>
    <s v="Arjun Patel"/>
    <x v="2"/>
    <s v="Maharashtra"/>
    <s v="Mumbai"/>
    <x v="2"/>
    <s v="Footwear"/>
    <s v="Casual Shoes"/>
    <n v="3"/>
    <n v="6270.01"/>
    <n v="0.25"/>
    <n v="525.29"/>
  </r>
  <r>
    <s v="ORD-04541"/>
    <s v="2023-09-20"/>
    <x v="35"/>
    <x v="2"/>
    <s v="CUST-0045"/>
    <s v="Priya Verma"/>
    <x v="0"/>
    <s v="Tamil Nadu"/>
    <s v="Madurai"/>
    <x v="0"/>
    <s v="Storage"/>
    <s v="Cabinet"/>
    <n v="1"/>
    <n v="10632.68"/>
    <n v="0"/>
    <n v="2204.8200000000002"/>
  </r>
  <r>
    <s v="ORD-04542"/>
    <s v="2024-07-18"/>
    <x v="4"/>
    <x v="0"/>
    <s v="CUST-0226"/>
    <s v="Arjun Das"/>
    <x v="2"/>
    <s v="Goa"/>
    <s v="Mapusa"/>
    <x v="2"/>
    <s v="Men"/>
    <s v="Men's Jeans"/>
    <n v="2"/>
    <n v="3898.61"/>
    <n v="0.15"/>
    <n v="921.55"/>
  </r>
  <r>
    <s v="ORD-04543"/>
    <s v="2024-04-21"/>
    <x v="16"/>
    <x v="0"/>
    <s v="CUST-0757"/>
    <s v="Neha Singh"/>
    <x v="3"/>
    <s v="Delhi"/>
    <s v="Dwarka"/>
    <x v="1"/>
    <s v="Cookware"/>
    <s v="Pressure Cooker"/>
    <n v="4"/>
    <n v="13765.68"/>
    <n v="0.05"/>
    <n v="2557.4899999999998"/>
  </r>
  <r>
    <s v="ORD-04544"/>
    <s v="2025-08-01"/>
    <x v="22"/>
    <x v="1"/>
    <s v="CUST-0154"/>
    <s v="Simran Mehta"/>
    <x v="1"/>
    <s v="Jharkhand"/>
    <s v="Dhanbad"/>
    <x v="3"/>
    <s v="Accessories"/>
    <s v="Bluetooth Speaker"/>
    <n v="4"/>
    <n v="13830.18"/>
    <n v="0"/>
    <n v="2550.6999999999998"/>
  </r>
  <r>
    <s v="ORD-04545"/>
    <s v="2025-04-29"/>
    <x v="30"/>
    <x v="1"/>
    <s v="CUST-0136"/>
    <s v="Nikita Singh"/>
    <x v="1"/>
    <s v="Bihar"/>
    <s v="Bhagalpur"/>
    <x v="1"/>
    <s v="Appliances"/>
    <s v="Air Fryer"/>
    <n v="7"/>
    <n v="56837"/>
    <n v="0"/>
    <n v="8270.2800000000007"/>
  </r>
  <r>
    <s v="ORD-04546"/>
    <s v="2023-11-26"/>
    <x v="32"/>
    <x v="2"/>
    <s v="CUST-0343"/>
    <s v="Neha Mehta"/>
    <x v="3"/>
    <s v="Uttar Pradesh"/>
    <s v="Kanpur"/>
    <x v="3"/>
    <s v="Laptop"/>
    <s v="Laptop Pro"/>
    <n v="2"/>
    <n v="106698.16"/>
    <n v="0.15"/>
    <n v="9431.8700000000008"/>
  </r>
  <r>
    <s v="ORD-04547"/>
    <s v="2024-11-19"/>
    <x v="1"/>
    <x v="0"/>
    <s v="CUST-0710"/>
    <s v="Vivaan Singh"/>
    <x v="2"/>
    <s v="Rajasthan"/>
    <s v="Jodhpur"/>
    <x v="3"/>
    <s v="Mobile"/>
    <s v="Smartphone B"/>
    <n v="2"/>
    <n v="48019.21"/>
    <n v="0"/>
    <n v="8394"/>
  </r>
  <r>
    <s v="ORD-04548"/>
    <s v="2024-02-04"/>
    <x v="23"/>
    <x v="0"/>
    <s v="CUST-0351"/>
    <s v="Rohan Mehta"/>
    <x v="1"/>
    <s v="West Bengal"/>
    <s v="Durgapur"/>
    <x v="3"/>
    <s v="Laptop"/>
    <s v="Gaming Laptop"/>
    <n v="2"/>
    <n v="150302.23000000001"/>
    <n v="0.15"/>
    <n v="11956.75"/>
  </r>
  <r>
    <s v="ORD-04549"/>
    <s v="2025-01-18"/>
    <x v="29"/>
    <x v="1"/>
    <s v="CUST-0105"/>
    <s v="Amit Gupta"/>
    <x v="2"/>
    <s v="Goa"/>
    <s v="Mapusa"/>
    <x v="1"/>
    <s v="Decor"/>
    <s v="Photo Frame"/>
    <n v="7"/>
    <n v="5512.54"/>
    <n v="0"/>
    <n v="2058"/>
  </r>
  <r>
    <s v="ORD-04550"/>
    <s v="2025-09-21"/>
    <x v="2"/>
    <x v="1"/>
    <s v="CUST-0349"/>
    <s v="Neha Jain"/>
    <x v="3"/>
    <s v="Haryana"/>
    <s v="Gurgaon"/>
    <x v="0"/>
    <s v="Table"/>
    <s v="Office Desk"/>
    <n v="8"/>
    <n v="93776.55"/>
    <n v="0.2"/>
    <n v="11223.29"/>
  </r>
  <r>
    <s v="ORD-04551"/>
    <s v="2025-02-18"/>
    <x v="14"/>
    <x v="1"/>
    <s v="CUST-0461"/>
    <s v="Nikita Patel"/>
    <x v="1"/>
    <s v="Jharkhand"/>
    <s v="Jamshedpur"/>
    <x v="3"/>
    <s v="Mobile"/>
    <s v="Smartphone A"/>
    <n v="3"/>
    <n v="53752.3"/>
    <n v="0.05"/>
    <n v="7343.04"/>
  </r>
  <r>
    <s v="ORD-04552"/>
    <s v="2023-07-07"/>
    <x v="25"/>
    <x v="2"/>
    <s v="CUST-0087"/>
    <s v="Nikita Mehta"/>
    <x v="2"/>
    <s v="Goa"/>
    <s v="Margao"/>
    <x v="0"/>
    <s v="Chair"/>
    <s v="Executive Chair"/>
    <n v="4"/>
    <n v="39549.800000000003"/>
    <n v="0.2"/>
    <n v="3591.5"/>
  </r>
  <r>
    <s v="ORD-04553"/>
    <s v="2025-07-13"/>
    <x v="8"/>
    <x v="1"/>
    <s v="CUST-0631"/>
    <s v="Kabir Singh"/>
    <x v="0"/>
    <s v="Karnataka"/>
    <s v="Bengaluru"/>
    <x v="3"/>
    <s v="Laptop"/>
    <s v="Laptop Pro"/>
    <n v="3"/>
    <n v="179921.87"/>
    <n v="0.1"/>
    <n v="29458.67"/>
  </r>
  <r>
    <s v="ORD-04554"/>
    <s v="2024-03-10"/>
    <x v="19"/>
    <x v="0"/>
    <s v="CUST-0746"/>
    <s v="Aditya Das"/>
    <x v="3"/>
    <s v="Uttar Pradesh"/>
    <s v="Lucknow"/>
    <x v="1"/>
    <s v="Decor"/>
    <s v="Table Lamp"/>
    <n v="3"/>
    <n v="7600.78"/>
    <n v="0"/>
    <n v="2170.7199999999998"/>
  </r>
  <r>
    <s v="ORD-04555"/>
    <s v="2023-07-11"/>
    <x v="25"/>
    <x v="2"/>
    <s v="CUST-0050"/>
    <s v="Priya Singh"/>
    <x v="2"/>
    <s v="Gujarat"/>
    <s v="Ahmedabad"/>
    <x v="3"/>
    <s v="Mobile"/>
    <s v="Smartphone A"/>
    <n v="2"/>
    <n v="37640.699999999997"/>
    <n v="0"/>
    <n v="5156.25"/>
  </r>
  <r>
    <s v="ORD-04556"/>
    <s v="2024-11-10"/>
    <x v="1"/>
    <x v="0"/>
    <s v="CUST-0612"/>
    <s v="Vivaan Patel"/>
    <x v="0"/>
    <s v="Karnataka"/>
    <s v="Mysuru"/>
    <x v="2"/>
    <s v="Women"/>
    <s v="Women's Top"/>
    <n v="7"/>
    <n v="8270.98"/>
    <n v="0.2"/>
    <n v="2073.7800000000002"/>
  </r>
  <r>
    <s v="ORD-04557"/>
    <s v="2025-01-03"/>
    <x v="29"/>
    <x v="1"/>
    <s v="CUST-0171"/>
    <s v="Aditi Mehta"/>
    <x v="0"/>
    <s v="Kerala"/>
    <s v="Kozhikode"/>
    <x v="0"/>
    <s v="Chair"/>
    <s v="Study Chair"/>
    <n v="4"/>
    <n v="10577.38"/>
    <n v="0.25"/>
    <n v="1070.72"/>
  </r>
  <r>
    <s v="ORD-04558"/>
    <s v="2024-11-28"/>
    <x v="1"/>
    <x v="0"/>
    <s v="CUST-0728"/>
    <s v="Ananya Patel"/>
    <x v="0"/>
    <s v="Tamil Nadu"/>
    <s v="Coimbatore"/>
    <x v="2"/>
    <s v="Footwear"/>
    <s v="Sandals"/>
    <n v="1"/>
    <n v="1479.31"/>
    <n v="0.1"/>
    <n v="281.01"/>
  </r>
  <r>
    <s v="ORD-04559"/>
    <s v="2025-06-11"/>
    <x v="3"/>
    <x v="1"/>
    <s v="CUST-0581"/>
    <s v="Rohan Gupta"/>
    <x v="1"/>
    <s v="Odisha"/>
    <s v="Cuttack"/>
    <x v="1"/>
    <s v="Cookware"/>
    <s v="Non-Stick Pan"/>
    <n v="4"/>
    <n v="7369.68"/>
    <n v="0.15"/>
    <n v="1008.75"/>
  </r>
  <r>
    <s v="ORD-04560"/>
    <s v="2023-07-24"/>
    <x v="25"/>
    <x v="2"/>
    <s v="CUST-0721"/>
    <s v="Nikita Mehta"/>
    <x v="1"/>
    <s v="Odisha"/>
    <s v="Bhubaneswar"/>
    <x v="3"/>
    <s v="Mobile"/>
    <s v="Budget Phone"/>
    <n v="5"/>
    <n v="58047.27"/>
    <n v="0.05"/>
    <n v="5656.06"/>
  </r>
  <r>
    <s v="ORD-04561"/>
    <s v="2023-05-15"/>
    <x v="20"/>
    <x v="2"/>
    <s v="CUST-0273"/>
    <s v="Sneha Jain"/>
    <x v="3"/>
    <s v="Uttar Pradesh"/>
    <s v="Noida"/>
    <x v="2"/>
    <s v="Footwear"/>
    <s v="Casual Shoes"/>
    <n v="2"/>
    <n v="4597.2700000000004"/>
    <n v="0.15"/>
    <n v="911.21"/>
  </r>
  <r>
    <s v="ORD-04562"/>
    <s v="2024-07-09"/>
    <x v="4"/>
    <x v="0"/>
    <s v="CUST-0753"/>
    <s v="Rohan Verma"/>
    <x v="1"/>
    <s v="Bihar"/>
    <s v="Gaya"/>
    <x v="2"/>
    <s v="Footwear"/>
    <s v="Casual Shoes"/>
    <n v="6"/>
    <n v="12807.71"/>
    <n v="0.25"/>
    <n v="1350.85"/>
  </r>
  <r>
    <s v="ORD-04563"/>
    <s v="2024-09-27"/>
    <x v="13"/>
    <x v="0"/>
    <s v="CUST-0136"/>
    <s v="Nikita Singh"/>
    <x v="1"/>
    <s v="Bihar"/>
    <s v="Patna"/>
    <x v="2"/>
    <s v="Men"/>
    <s v="Men's T-Shirt"/>
    <n v="6"/>
    <n v="6247.01"/>
    <n v="0.1"/>
    <n v="1694.5"/>
  </r>
  <r>
    <s v="ORD-04564"/>
    <s v="2025-02-16"/>
    <x v="14"/>
    <x v="1"/>
    <s v="CUST-0289"/>
    <s v="Aditya Das"/>
    <x v="3"/>
    <s v="Uttar Pradesh"/>
    <s v="Noida"/>
    <x v="0"/>
    <s v="Chair"/>
    <s v="Executive Chair"/>
    <n v="2"/>
    <n v="22194.22"/>
    <n v="0.05"/>
    <n v="4315.96"/>
  </r>
  <r>
    <s v="ORD-04565"/>
    <s v="2025-03-23"/>
    <x v="21"/>
    <x v="1"/>
    <s v="CUST-0344"/>
    <s v="Pooja Patel"/>
    <x v="3"/>
    <s v="Haryana"/>
    <s v="Gurgaon"/>
    <x v="2"/>
    <s v="Women"/>
    <s v="Women's Top"/>
    <n v="6"/>
    <n v="7505.16"/>
    <n v="0.2"/>
    <n v="1388.19"/>
  </r>
  <r>
    <s v="ORD-04566"/>
    <s v="2023-08-17"/>
    <x v="27"/>
    <x v="2"/>
    <s v="CUST-0693"/>
    <s v="Aditi Yadav"/>
    <x v="0"/>
    <s v="Kerala"/>
    <s v="Kochi"/>
    <x v="3"/>
    <s v="Laptop"/>
    <s v="Laptop Air"/>
    <n v="8"/>
    <n v="344804.51"/>
    <n v="0.2"/>
    <n v="31001.66"/>
  </r>
  <r>
    <s v="ORD-04567"/>
    <s v="2025-08-01"/>
    <x v="22"/>
    <x v="1"/>
    <s v="CUST-0218"/>
    <s v="Sneha Sharma"/>
    <x v="3"/>
    <s v="Haryana"/>
    <s v="Panipat"/>
    <x v="0"/>
    <s v="Table"/>
    <s v="Office Desk"/>
    <n v="7"/>
    <n v="100284.12"/>
    <n v="0"/>
    <n v="23033.18"/>
  </r>
  <r>
    <s v="ORD-04568"/>
    <s v="2023-08-26"/>
    <x v="27"/>
    <x v="2"/>
    <s v="CUST-0329"/>
    <s v="Simran Kumar"/>
    <x v="3"/>
    <s v="Haryana"/>
    <s v="Panipat"/>
    <x v="0"/>
    <s v="Storage"/>
    <s v="Cabinet"/>
    <n v="2"/>
    <n v="19336.84"/>
    <n v="0.15"/>
    <n v="3140.04"/>
  </r>
  <r>
    <s v="ORD-04569"/>
    <s v="2023-01-27"/>
    <x v="34"/>
    <x v="2"/>
    <s v="CUST-0355"/>
    <s v="Simran Gupta"/>
    <x v="2"/>
    <s v="Gujarat"/>
    <s v="Vadodara"/>
    <x v="2"/>
    <s v="Footwear"/>
    <s v="Sandals"/>
    <n v="6"/>
    <n v="8673.94"/>
    <n v="0.05"/>
    <n v="1796.84"/>
  </r>
  <r>
    <s v="ORD-04570"/>
    <s v="2023-07-12"/>
    <x v="25"/>
    <x v="2"/>
    <s v="CUST-0481"/>
    <s v="Nikita Verma"/>
    <x v="3"/>
    <s v="Punjab"/>
    <s v="Amritsar"/>
    <x v="0"/>
    <s v="Table"/>
    <s v="Coffee Table"/>
    <n v="6"/>
    <n v="33273.370000000003"/>
    <n v="0.1"/>
    <n v="3710.21"/>
  </r>
  <r>
    <s v="ORD-04571"/>
    <s v="2025-03-15"/>
    <x v="21"/>
    <x v="1"/>
    <s v="CUST-0360"/>
    <s v="Aditi Das"/>
    <x v="0"/>
    <s v="Kerala"/>
    <s v="Kozhikode"/>
    <x v="0"/>
    <s v="Table"/>
    <s v="Study Table"/>
    <n v="2"/>
    <n v="13921.01"/>
    <n v="0.05"/>
    <n v="2544.69"/>
  </r>
  <r>
    <s v="ORD-04572"/>
    <s v="2023-06-20"/>
    <x v="33"/>
    <x v="2"/>
    <s v="CUST-0268"/>
    <s v="Vivaan Mehta"/>
    <x v="1"/>
    <s v="Odisha"/>
    <s v="Cuttack"/>
    <x v="0"/>
    <s v="Storage"/>
    <s v="Bookshelf"/>
    <n v="2"/>
    <n v="16688.900000000001"/>
    <n v="0.05"/>
    <n v="2414.94"/>
  </r>
  <r>
    <s v="ORD-04573"/>
    <s v="2024-10-20"/>
    <x v="28"/>
    <x v="0"/>
    <s v="CUST-0534"/>
    <s v="Riya Singh"/>
    <x v="1"/>
    <s v="Bihar"/>
    <s v="Gaya"/>
    <x v="3"/>
    <s v="Mobile"/>
    <s v="Smartphone A"/>
    <n v="3"/>
    <n v="51696.33"/>
    <n v="0"/>
    <n v="7507.79"/>
  </r>
  <r>
    <s v="ORD-04574"/>
    <s v="2025-10-26"/>
    <x v="31"/>
    <x v="1"/>
    <s v="CUST-0730"/>
    <s v="Nikita Das"/>
    <x v="1"/>
    <s v="West Bengal"/>
    <s v="Kolkata"/>
    <x v="3"/>
    <s v="Mobile"/>
    <s v="Smartphone A"/>
    <n v="6"/>
    <n v="89459.520000000004"/>
    <n v="0.15"/>
    <n v="6223"/>
  </r>
  <r>
    <s v="ORD-04575"/>
    <s v="2024-04-24"/>
    <x v="16"/>
    <x v="0"/>
    <s v="CUST-0512"/>
    <s v="Vivaan Patel"/>
    <x v="3"/>
    <s v="Haryana"/>
    <s v="Panipat"/>
    <x v="0"/>
    <s v="Chair"/>
    <s v="Executive Chair"/>
    <n v="1"/>
    <n v="12260.98"/>
    <n v="0"/>
    <n v="2900.79"/>
  </r>
  <r>
    <s v="ORD-04576"/>
    <s v="2025-05-23"/>
    <x v="9"/>
    <x v="1"/>
    <s v="CUST-0062"/>
    <s v="Kavya Yadav"/>
    <x v="2"/>
    <s v="Goa"/>
    <s v="Panaji"/>
    <x v="1"/>
    <s v="Decor"/>
    <s v="Wall Clock"/>
    <n v="3"/>
    <n v="3696.72"/>
    <n v="0.15"/>
    <n v="805.07"/>
  </r>
  <r>
    <s v="ORD-04577"/>
    <s v="2023-02-07"/>
    <x v="7"/>
    <x v="2"/>
    <s v="CUST-0613"/>
    <s v="Rahul Jain"/>
    <x v="3"/>
    <s v="Uttar Pradesh"/>
    <s v="Lucknow"/>
    <x v="0"/>
    <s v="Table"/>
    <s v="Coffee Table"/>
    <n v="5"/>
    <n v="25904.44"/>
    <n v="0.15"/>
    <n v="3248.58"/>
  </r>
  <r>
    <s v="ORD-04578"/>
    <s v="2024-12-17"/>
    <x v="6"/>
    <x v="0"/>
    <s v="CUST-0702"/>
    <s v="Kabir Sharma"/>
    <x v="3"/>
    <s v="Delhi"/>
    <s v="New Delhi"/>
    <x v="3"/>
    <s v="Mobile"/>
    <s v="Smartphone B"/>
    <n v="6"/>
    <n v="143276.95000000001"/>
    <n v="0"/>
    <n v="21648.560000000001"/>
  </r>
  <r>
    <s v="ORD-04579"/>
    <s v="2024-02-11"/>
    <x v="23"/>
    <x v="0"/>
    <s v="CUST-0306"/>
    <s v="Rohan Jain"/>
    <x v="2"/>
    <s v="Rajasthan"/>
    <s v="Udaipur"/>
    <x v="1"/>
    <s v="Decor"/>
    <s v="Wall Clock"/>
    <n v="8"/>
    <n v="11911.43"/>
    <n v="0"/>
    <n v="3870.53"/>
  </r>
  <r>
    <s v="ORD-04580"/>
    <s v="2024-08-17"/>
    <x v="15"/>
    <x v="0"/>
    <s v="CUST-0339"/>
    <s v="Simran Kumar"/>
    <x v="3"/>
    <s v="Haryana"/>
    <s v="Panipat"/>
    <x v="3"/>
    <s v="Laptop"/>
    <s v="Gaming Laptop"/>
    <n v="3"/>
    <n v="245297.79"/>
    <n v="0"/>
    <n v="30360.39"/>
  </r>
  <r>
    <s v="ORD-04581"/>
    <s v="2025-10-08"/>
    <x v="31"/>
    <x v="1"/>
    <s v="CUST-0665"/>
    <s v="Pooja Jain"/>
    <x v="0"/>
    <s v="Karnataka"/>
    <s v="Mysuru"/>
    <x v="2"/>
    <s v="Women"/>
    <s v="Women's Dress"/>
    <n v="3"/>
    <n v="8313.19"/>
    <n v="0"/>
    <n v="2959.92"/>
  </r>
  <r>
    <s v="ORD-04582"/>
    <s v="2024-10-26"/>
    <x v="28"/>
    <x v="0"/>
    <s v="CUST-0214"/>
    <s v="Sneha Gupta"/>
    <x v="1"/>
    <s v="Bihar"/>
    <s v="Patna"/>
    <x v="0"/>
    <s v="Table"/>
    <s v="Coffee Table"/>
    <n v="5"/>
    <n v="22201.62"/>
    <n v="0.25"/>
    <n v="1611.08"/>
  </r>
  <r>
    <s v="ORD-04583"/>
    <s v="2025-03-13"/>
    <x v="21"/>
    <x v="1"/>
    <s v="CUST-0154"/>
    <s v="Simran Mehta"/>
    <x v="3"/>
    <s v="Uttar Pradesh"/>
    <s v="Noida"/>
    <x v="0"/>
    <s v="Storage"/>
    <s v="Cabinet"/>
    <n v="5"/>
    <n v="41572.69"/>
    <n v="0.25"/>
    <n v="5329.42"/>
  </r>
  <r>
    <s v="ORD-04584"/>
    <s v="2025-12-25"/>
    <x v="26"/>
    <x v="1"/>
    <s v="CUST-0742"/>
    <s v="Arjun Das"/>
    <x v="2"/>
    <s v="Goa"/>
    <s v="Mapusa"/>
    <x v="3"/>
    <s v="Mobile"/>
    <s v="Smartphone A"/>
    <n v="7"/>
    <n v="102598.34"/>
    <n v="0.2"/>
    <n v="1631.38"/>
  </r>
  <r>
    <s v="ORD-04585"/>
    <s v="2024-01-04"/>
    <x v="17"/>
    <x v="0"/>
    <s v="CUST-0261"/>
    <s v="Simran Kumar"/>
    <x v="1"/>
    <s v="Bihar"/>
    <s v="Gaya"/>
    <x v="0"/>
    <s v="Chair"/>
    <s v="Study Chair"/>
    <n v="3"/>
    <n v="8157.5"/>
    <n v="0.2"/>
    <n v="378.02"/>
  </r>
  <r>
    <s v="ORD-04586"/>
    <s v="2023-07-15"/>
    <x v="25"/>
    <x v="2"/>
    <s v="CUST-0047"/>
    <s v="Sneha Kumar"/>
    <x v="2"/>
    <s v="Gujarat"/>
    <s v="Vadodara"/>
    <x v="1"/>
    <s v="Appliances"/>
    <s v="Air Fryer"/>
    <n v="3"/>
    <n v="22490.37"/>
    <n v="0.1"/>
    <n v="2591.8200000000002"/>
  </r>
  <r>
    <s v="ORD-04587"/>
    <s v="2024-12-16"/>
    <x v="6"/>
    <x v="0"/>
    <s v="CUST-0086"/>
    <s v="Kabir Singh"/>
    <x v="3"/>
    <s v="Haryana"/>
    <s v="Panipat"/>
    <x v="2"/>
    <s v="Men"/>
    <s v="Men's Jeans"/>
    <n v="4"/>
    <n v="7786.47"/>
    <n v="0.15"/>
    <n v="2002.49"/>
  </r>
  <r>
    <s v="ORD-04588"/>
    <s v="2023-04-07"/>
    <x v="12"/>
    <x v="2"/>
    <s v="CUST-0304"/>
    <s v="Aarav Das"/>
    <x v="1"/>
    <s v="Bihar"/>
    <s v="Bhagalpur"/>
    <x v="3"/>
    <s v="Laptop"/>
    <s v="Gaming Laptop"/>
    <n v="1"/>
    <n v="67039.7"/>
    <n v="0.2"/>
    <n v="4241.75"/>
  </r>
  <r>
    <s v="ORD-04589"/>
    <s v="2025-07-04"/>
    <x v="8"/>
    <x v="1"/>
    <s v="CUST-0531"/>
    <s v="Ananya Kumar"/>
    <x v="1"/>
    <s v="West Bengal"/>
    <s v="Siliguri"/>
    <x v="3"/>
    <s v="Laptop"/>
    <s v="Laptop Air"/>
    <n v="2"/>
    <n v="93922.71"/>
    <n v="0.05"/>
    <n v="12566.96"/>
  </r>
  <r>
    <s v="ORD-04590"/>
    <s v="2025-08-06"/>
    <x v="22"/>
    <x v="1"/>
    <s v="CUST-0648"/>
    <s v="Ananya Jain"/>
    <x v="2"/>
    <s v="Rajasthan"/>
    <s v="Jaipur"/>
    <x v="2"/>
    <s v="Footwear"/>
    <s v="Casual Shoes"/>
    <n v="3"/>
    <n v="8476.89"/>
    <n v="0"/>
    <n v="1912.19"/>
  </r>
  <r>
    <s v="ORD-04591"/>
    <s v="2023-03-11"/>
    <x v="11"/>
    <x v="2"/>
    <s v="CUST-0012"/>
    <s v="Pooja Kumar"/>
    <x v="3"/>
    <s v="Uttar Pradesh"/>
    <s v="Kanpur"/>
    <x v="2"/>
    <s v="Footwear"/>
    <s v="Running Shoes"/>
    <n v="5"/>
    <n v="13968.76"/>
    <n v="0.2"/>
    <n v="2218.66"/>
  </r>
  <r>
    <s v="ORD-04592"/>
    <s v="2024-09-26"/>
    <x v="13"/>
    <x v="0"/>
    <s v="CUST-0390"/>
    <s v="Simran Mehta"/>
    <x v="2"/>
    <s v="Maharashtra"/>
    <s v="Pune"/>
    <x v="3"/>
    <s v="Laptop"/>
    <s v="Gaming Laptop"/>
    <n v="3"/>
    <n v="199943.19"/>
    <n v="0.25"/>
    <n v="3222.29"/>
  </r>
  <r>
    <s v="ORD-04593"/>
    <s v="2025-10-01"/>
    <x v="31"/>
    <x v="1"/>
    <s v="CUST-0452"/>
    <s v="Aditya Kumar"/>
    <x v="2"/>
    <s v="Rajasthan"/>
    <s v="Jaipur"/>
    <x v="1"/>
    <s v="Cookware"/>
    <s v="Cookware Set"/>
    <n v="8"/>
    <n v="47504.42"/>
    <n v="0.05"/>
    <n v="10641.33"/>
  </r>
  <r>
    <s v="ORD-04594"/>
    <s v="2024-12-04"/>
    <x v="6"/>
    <x v="0"/>
    <s v="CUST-0097"/>
    <s v="Sneha Sharma"/>
    <x v="2"/>
    <s v="Gujarat"/>
    <s v="Vadodara"/>
    <x v="1"/>
    <s v="Appliances"/>
    <s v="Air Fryer"/>
    <n v="5"/>
    <n v="39588.28"/>
    <n v="0"/>
    <n v="6594.97"/>
  </r>
  <r>
    <s v="ORD-04595"/>
    <s v="2025-04-09"/>
    <x v="30"/>
    <x v="1"/>
    <s v="CUST-0323"/>
    <s v="Aditya Sharma"/>
    <x v="1"/>
    <s v="Bihar"/>
    <s v="Patna"/>
    <x v="2"/>
    <s v="Men"/>
    <s v="Men's Jeans"/>
    <n v="2"/>
    <n v="3968.77"/>
    <n v="0.1"/>
    <n v="1133.73"/>
  </r>
  <r>
    <s v="ORD-04596"/>
    <s v="2025-04-13"/>
    <x v="30"/>
    <x v="1"/>
    <s v="CUST-0571"/>
    <s v="Arjun Sharma"/>
    <x v="0"/>
    <s v="Telangana"/>
    <s v="Nizamabad"/>
    <x v="0"/>
    <s v="Chair"/>
    <s v="Study Chair"/>
    <n v="2"/>
    <n v="6735.79"/>
    <n v="0"/>
    <n v="1131.3399999999999"/>
  </r>
  <r>
    <s v="ORD-04597"/>
    <s v="2025-12-07"/>
    <x v="26"/>
    <x v="1"/>
    <s v="CUST-0663"/>
    <s v="Arjun Verma"/>
    <x v="0"/>
    <s v="Karnataka"/>
    <s v="Mysuru"/>
    <x v="3"/>
    <s v="Laptop"/>
    <s v="Laptop Pro"/>
    <n v="1"/>
    <n v="62333.34"/>
    <n v="0"/>
    <n v="11908.05"/>
  </r>
  <r>
    <s v="ORD-04598"/>
    <s v="2025-07-17"/>
    <x v="8"/>
    <x v="1"/>
    <s v="CUST-0281"/>
    <s v="Priya Jain"/>
    <x v="1"/>
    <s v="Odisha"/>
    <s v="Cuttack"/>
    <x v="3"/>
    <s v="Laptop"/>
    <s v="Gaming Laptop"/>
    <n v="8"/>
    <n v="574311.93999999994"/>
    <n v="0.15"/>
    <n v="20266.2"/>
  </r>
  <r>
    <s v="ORD-04599"/>
    <s v="2023-09-23"/>
    <x v="35"/>
    <x v="2"/>
    <s v="CUST-0490"/>
    <s v="Ananya Mehta"/>
    <x v="0"/>
    <s v="Karnataka"/>
    <s v="Bengaluru"/>
    <x v="3"/>
    <s v="Mobile"/>
    <s v="Smartphone B"/>
    <n v="6"/>
    <n v="114676.5"/>
    <n v="0.25"/>
    <n v="10083.6"/>
  </r>
  <r>
    <s v="ORD-04600"/>
    <s v="2023-01-18"/>
    <x v="34"/>
    <x v="2"/>
    <s v="CUST-0168"/>
    <s v="Neha Gupta"/>
    <x v="3"/>
    <s v="Uttar Pradesh"/>
    <s v="Noida"/>
    <x v="0"/>
    <s v="Table"/>
    <s v="Coffee Table"/>
    <n v="6"/>
    <n v="31652.29"/>
    <n v="0.1"/>
    <n v="4513.6499999999996"/>
  </r>
  <r>
    <s v="ORD-04601"/>
    <s v="2024-11-06"/>
    <x v="1"/>
    <x v="0"/>
    <s v="CUST-0678"/>
    <s v="Simran Mehta"/>
    <x v="1"/>
    <s v="Jharkhand"/>
    <s v="Dhanbad"/>
    <x v="2"/>
    <s v="Footwear"/>
    <s v="Casual Shoes"/>
    <n v="1"/>
    <n v="2768.13"/>
    <n v="0"/>
    <n v="681.53"/>
  </r>
  <r>
    <s v="ORD-04602"/>
    <s v="2024-08-21"/>
    <x v="15"/>
    <x v="0"/>
    <s v="CUST-0242"/>
    <s v="Simran Gupta"/>
    <x v="2"/>
    <s v="Goa"/>
    <s v="Margao"/>
    <x v="0"/>
    <s v="Chair"/>
    <s v="Study Chair"/>
    <n v="3"/>
    <n v="8888.51"/>
    <n v="0.15"/>
    <n v="1257.21"/>
  </r>
  <r>
    <s v="ORD-04603"/>
    <s v="2023-08-26"/>
    <x v="27"/>
    <x v="2"/>
    <s v="CUST-0237"/>
    <s v="Sneha Das"/>
    <x v="2"/>
    <s v="Maharashtra"/>
    <s v="Nagpur"/>
    <x v="1"/>
    <s v="Decor"/>
    <s v="Wall Clock"/>
    <n v="4"/>
    <n v="4713.3"/>
    <n v="0.25"/>
    <n v="729.49"/>
  </r>
  <r>
    <s v="ORD-04604"/>
    <s v="2025-06-19"/>
    <x v="3"/>
    <x v="1"/>
    <s v="CUST-0399"/>
    <s v="Ananya Singh"/>
    <x v="1"/>
    <s v="West Bengal"/>
    <s v="Durgapur"/>
    <x v="0"/>
    <s v="Storage"/>
    <s v="Cabinet"/>
    <n v="1"/>
    <n v="8536.99"/>
    <n v="0.2"/>
    <n v="1022.26"/>
  </r>
  <r>
    <s v="ORD-04605"/>
    <s v="2025-10-24"/>
    <x v="31"/>
    <x v="1"/>
    <s v="CUST-0388"/>
    <s v="Rahul Kumar"/>
    <x v="3"/>
    <s v="Haryana"/>
    <s v="Panipat"/>
    <x v="2"/>
    <s v="Women"/>
    <s v="Women's Dress"/>
    <n v="3"/>
    <n v="7573.26"/>
    <n v="0.1"/>
    <n v="2092.11"/>
  </r>
  <r>
    <s v="ORD-04606"/>
    <s v="2024-07-19"/>
    <x v="4"/>
    <x v="0"/>
    <s v="CUST-0503"/>
    <s v="Nikita Singh"/>
    <x v="1"/>
    <s v="West Bengal"/>
    <s v="Durgapur"/>
    <x v="2"/>
    <s v="Women"/>
    <s v="Women's Jacket"/>
    <n v="1"/>
    <n v="4648.51"/>
    <n v="0.05"/>
    <n v="1130.77"/>
  </r>
  <r>
    <s v="ORD-04607"/>
    <s v="2023-12-08"/>
    <x v="18"/>
    <x v="2"/>
    <s v="CUST-0015"/>
    <s v="Rohan Das"/>
    <x v="2"/>
    <s v="Maharashtra"/>
    <s v="Pune"/>
    <x v="3"/>
    <s v="Accessories"/>
    <s v="Wireless Earbuds"/>
    <n v="4"/>
    <n v="8014.06"/>
    <n v="0.2"/>
    <n v="1404.69"/>
  </r>
  <r>
    <s v="ORD-04608"/>
    <s v="2023-12-19"/>
    <x v="18"/>
    <x v="2"/>
    <s v="CUST-0005"/>
    <s v="Aditya Yadav"/>
    <x v="2"/>
    <s v="Maharashtra"/>
    <s v="Pune"/>
    <x v="1"/>
    <s v="Decor"/>
    <s v="Photo Frame"/>
    <n v="3"/>
    <n v="1875.47"/>
    <n v="0.2"/>
    <n v="496.29"/>
  </r>
  <r>
    <s v="ORD-04609"/>
    <s v="2023-10-29"/>
    <x v="24"/>
    <x v="2"/>
    <s v="CUST-0550"/>
    <s v="Aarav Jain"/>
    <x v="0"/>
    <s v="Tamil Nadu"/>
    <s v="Chennai"/>
    <x v="3"/>
    <s v="Mobile"/>
    <s v="Budget Phone"/>
    <n v="2"/>
    <n v="21866.61"/>
    <n v="0.1"/>
    <n v="2069.5500000000002"/>
  </r>
  <r>
    <s v="ORD-04610"/>
    <s v="2024-03-20"/>
    <x v="19"/>
    <x v="0"/>
    <s v="CUST-0402"/>
    <s v="Ananya Jain"/>
    <x v="0"/>
    <s v="Tamil Nadu"/>
    <s v="Chennai"/>
    <x v="0"/>
    <s v="Table"/>
    <s v="Study Table"/>
    <n v="4"/>
    <n v="27813.279999999999"/>
    <n v="0.05"/>
    <n v="5169.5200000000004"/>
  </r>
  <r>
    <s v="ORD-04611"/>
    <s v="2023-04-29"/>
    <x v="12"/>
    <x v="2"/>
    <s v="CUST-0181"/>
    <s v="Nikita Gupta"/>
    <x v="0"/>
    <s v="Karnataka"/>
    <s v="Mysuru"/>
    <x v="2"/>
    <s v="Footwear"/>
    <s v="Sandals"/>
    <n v="3"/>
    <n v="3711.01"/>
    <n v="0.2"/>
    <n v="400.92"/>
  </r>
  <r>
    <s v="ORD-04612"/>
    <s v="2025-10-25"/>
    <x v="31"/>
    <x v="1"/>
    <s v="CUST-0410"/>
    <s v="Kabir Singh"/>
    <x v="1"/>
    <s v="Odisha"/>
    <s v="Cuttack"/>
    <x v="3"/>
    <s v="Accessories"/>
    <s v="Smart Watch"/>
    <n v="8"/>
    <n v="38181.589999999997"/>
    <n v="0"/>
    <n v="7640.57"/>
  </r>
  <r>
    <s v="ORD-04613"/>
    <s v="2024-02-08"/>
    <x v="23"/>
    <x v="0"/>
    <s v="CUST-0267"/>
    <s v="Shreya Jain"/>
    <x v="0"/>
    <s v="Karnataka"/>
    <s v="Bengaluru"/>
    <x v="0"/>
    <s v="Table"/>
    <s v="Coffee Table"/>
    <n v="6"/>
    <n v="30081.49"/>
    <n v="0.2"/>
    <n v="1421.06"/>
  </r>
  <r>
    <s v="ORD-04614"/>
    <s v="2024-12-07"/>
    <x v="6"/>
    <x v="0"/>
    <s v="CUST-0626"/>
    <s v="Ishita Kumar"/>
    <x v="1"/>
    <s v="Bihar"/>
    <s v="Gaya"/>
    <x v="1"/>
    <s v="Appliances"/>
    <s v="Mixer Grinder"/>
    <n v="8"/>
    <n v="36771.910000000003"/>
    <n v="0"/>
    <n v="7268.3"/>
  </r>
  <r>
    <s v="ORD-04615"/>
    <s v="2025-10-05"/>
    <x v="31"/>
    <x v="1"/>
    <s v="CUST-0374"/>
    <s v="Aarav Verma"/>
    <x v="1"/>
    <s v="Bihar"/>
    <s v="Patna"/>
    <x v="0"/>
    <s v="Storage"/>
    <s v="Wardrobe"/>
    <n v="8"/>
    <n v="167760.43"/>
    <n v="0"/>
    <n v="26922.79"/>
  </r>
  <r>
    <s v="ORD-04616"/>
    <s v="2023-04-17"/>
    <x v="12"/>
    <x v="2"/>
    <s v="CUST-0675"/>
    <s v="Pooja Verma"/>
    <x v="0"/>
    <s v="Kerala"/>
    <s v="Thiruvananthapuram"/>
    <x v="0"/>
    <s v="Chair"/>
    <s v="Executive Chair"/>
    <n v="1"/>
    <n v="9364.14"/>
    <n v="0.25"/>
    <n v="494.31"/>
  </r>
  <r>
    <s v="ORD-04617"/>
    <s v="2023-01-10"/>
    <x v="34"/>
    <x v="2"/>
    <s v="CUST-0520"/>
    <s v="Riya Sharma"/>
    <x v="0"/>
    <s v="Karnataka"/>
    <s v="Mangaluru"/>
    <x v="1"/>
    <s v="Cookware"/>
    <s v="Cookware Set"/>
    <n v="7"/>
    <n v="34151.699999999997"/>
    <n v="0.2"/>
    <n v="5028.05"/>
  </r>
  <r>
    <s v="ORD-04618"/>
    <s v="2024-12-29"/>
    <x v="6"/>
    <x v="0"/>
    <s v="CUST-0785"/>
    <s v="Shreya Singh"/>
    <x v="2"/>
    <s v="Goa"/>
    <s v="Panaji"/>
    <x v="2"/>
    <s v="Women"/>
    <s v="Women's Dress"/>
    <n v="4"/>
    <n v="11012.28"/>
    <n v="0"/>
    <n v="3528.41"/>
  </r>
  <r>
    <s v="ORD-04619"/>
    <s v="2023-03-18"/>
    <x v="11"/>
    <x v="2"/>
    <s v="CUST-0389"/>
    <s v="Nikita Gupta"/>
    <x v="0"/>
    <s v="Tamil Nadu"/>
    <s v="Madurai"/>
    <x v="2"/>
    <s v="Footwear"/>
    <s v="Running Shoes"/>
    <n v="6"/>
    <n v="19077.93"/>
    <n v="0.1"/>
    <n v="4341.6499999999996"/>
  </r>
  <r>
    <s v="ORD-04620"/>
    <s v="2023-08-03"/>
    <x v="27"/>
    <x v="2"/>
    <s v="CUST-0037"/>
    <s v="Aditi Singh"/>
    <x v="0"/>
    <s v="Kerala"/>
    <s v="Kozhikode"/>
    <x v="3"/>
    <s v="Mobile"/>
    <s v="Budget Phone"/>
    <n v="1"/>
    <n v="10914.05"/>
    <n v="0.1"/>
    <n v="823.91"/>
  </r>
  <r>
    <s v="ORD-04621"/>
    <s v="2024-12-24"/>
    <x v="6"/>
    <x v="0"/>
    <s v="CUST-0458"/>
    <s v="Priya Singh"/>
    <x v="0"/>
    <s v="Tamil Nadu"/>
    <s v="Coimbatore"/>
    <x v="0"/>
    <s v="Table"/>
    <s v="Office Desk"/>
    <n v="7"/>
    <n v="108885.8"/>
    <n v="0"/>
    <n v="24685.96"/>
  </r>
  <r>
    <s v="ORD-04622"/>
    <s v="2023-11-06"/>
    <x v="32"/>
    <x v="2"/>
    <s v="CUST-0471"/>
    <s v="Kavya Mehta"/>
    <x v="3"/>
    <s v="Delhi"/>
    <s v="Dwarka"/>
    <x v="3"/>
    <s v="Mobile"/>
    <s v="Smartphone A"/>
    <n v="8"/>
    <n v="138688.68"/>
    <n v="0.05"/>
    <n v="16395.47"/>
  </r>
  <r>
    <s v="ORD-04623"/>
    <s v="2024-08-25"/>
    <x v="15"/>
    <x v="0"/>
    <s v="CUST-0621"/>
    <s v="Rahul Yadav"/>
    <x v="2"/>
    <s v="Gujarat"/>
    <s v="Surat"/>
    <x v="3"/>
    <s v="Mobile"/>
    <s v="Smartphone B"/>
    <n v="8"/>
    <n v="156858.64000000001"/>
    <n v="0.2"/>
    <n v="14044.76"/>
  </r>
  <r>
    <s v="ORD-04624"/>
    <s v="2025-11-06"/>
    <x v="5"/>
    <x v="1"/>
    <s v="CUST-0241"/>
    <s v="Rohan Yadav"/>
    <x v="3"/>
    <s v="Uttar Pradesh"/>
    <s v="Noida"/>
    <x v="1"/>
    <s v="Cookware"/>
    <s v="Pressure Cooker"/>
    <n v="8"/>
    <n v="24742.94"/>
    <n v="0.15"/>
    <n v="2685.03"/>
  </r>
  <r>
    <s v="ORD-04625"/>
    <s v="2023-02-07"/>
    <x v="7"/>
    <x v="2"/>
    <s v="CUST-0547"/>
    <s v="Kabir Kumar"/>
    <x v="0"/>
    <s v="Telangana"/>
    <s v="Nizamabad"/>
    <x v="0"/>
    <s v="Chair"/>
    <s v="Executive Chair"/>
    <n v="1"/>
    <n v="12072.07"/>
    <n v="0"/>
    <n v="2454.36"/>
  </r>
  <r>
    <s v="ORD-04626"/>
    <s v="2025-09-09"/>
    <x v="2"/>
    <x v="1"/>
    <s v="CUST-0522"/>
    <s v="Kabir Verma"/>
    <x v="3"/>
    <s v="Punjab"/>
    <s v="Jalandhar"/>
    <x v="2"/>
    <s v="Footwear"/>
    <s v="Running Shoes"/>
    <n v="4"/>
    <n v="12049.21"/>
    <n v="0.15"/>
    <n v="2692.36"/>
  </r>
  <r>
    <s v="ORD-04627"/>
    <s v="2023-01-21"/>
    <x v="34"/>
    <x v="2"/>
    <s v="CUST-0379"/>
    <s v="Ishita Mehta"/>
    <x v="0"/>
    <s v="Telangana"/>
    <s v="Warangal"/>
    <x v="0"/>
    <s v="Chair"/>
    <s v="Office Chair"/>
    <n v="8"/>
    <n v="40435.39"/>
    <n v="0.2"/>
    <n v="5812.4"/>
  </r>
  <r>
    <s v="ORD-04628"/>
    <s v="2023-03-01"/>
    <x v="11"/>
    <x v="2"/>
    <s v="CUST-0493"/>
    <s v="Amit Jain"/>
    <x v="1"/>
    <s v="West Bengal"/>
    <s v="Durgapur"/>
    <x v="1"/>
    <s v="Decor"/>
    <s v="Table Lamp"/>
    <n v="8"/>
    <n v="19276.25"/>
    <n v="0"/>
    <n v="5291.3"/>
  </r>
  <r>
    <s v="ORD-04629"/>
    <s v="2025-12-11"/>
    <x v="26"/>
    <x v="1"/>
    <s v="CUST-0183"/>
    <s v="Pooja Gupta"/>
    <x v="3"/>
    <s v="Haryana"/>
    <s v="Panipat"/>
    <x v="0"/>
    <s v="Storage"/>
    <s v="Cabinet"/>
    <n v="7"/>
    <n v="79881.52"/>
    <n v="0"/>
    <n v="14503.27"/>
  </r>
  <r>
    <s v="ORD-04630"/>
    <s v="2023-03-05"/>
    <x v="11"/>
    <x v="2"/>
    <s v="CUST-0586"/>
    <s v="Kavya Mehta"/>
    <x v="1"/>
    <s v="Odisha"/>
    <s v="Cuttack"/>
    <x v="1"/>
    <s v="Appliances"/>
    <s v="Mixer Grinder"/>
    <n v="4"/>
    <n v="14632.28"/>
    <n v="0.15"/>
    <n v="1593.93"/>
  </r>
  <r>
    <s v="ORD-04631"/>
    <s v="2024-06-11"/>
    <x v="10"/>
    <x v="0"/>
    <s v="CUST-0601"/>
    <s v="Vivaan Sharma"/>
    <x v="2"/>
    <s v="Goa"/>
    <s v="Panaji"/>
    <x v="1"/>
    <s v="Decor"/>
    <s v="Table Lamp"/>
    <n v="7"/>
    <n v="13614.97"/>
    <n v="0.25"/>
    <n v="2637.14"/>
  </r>
  <r>
    <s v="ORD-04632"/>
    <s v="2023-05-12"/>
    <x v="20"/>
    <x v="2"/>
    <s v="CUST-0343"/>
    <s v="Neha Mehta"/>
    <x v="3"/>
    <s v="Punjab"/>
    <s v="Ludhiana"/>
    <x v="3"/>
    <s v="Mobile"/>
    <s v="Smartphone B"/>
    <n v="5"/>
    <n v="96664.78"/>
    <n v="0.2"/>
    <n v="4315.4399999999996"/>
  </r>
  <r>
    <s v="ORD-04633"/>
    <s v="2025-07-29"/>
    <x v="8"/>
    <x v="1"/>
    <s v="CUST-0230"/>
    <s v="Shreya Mehta"/>
    <x v="0"/>
    <s v="Karnataka"/>
    <s v="Mangaluru"/>
    <x v="3"/>
    <s v="Accessories"/>
    <s v="Smart Watch"/>
    <n v="1"/>
    <n v="4247.59"/>
    <n v="0.15"/>
    <n v="539.44000000000005"/>
  </r>
  <r>
    <s v="ORD-04634"/>
    <s v="2023-02-03"/>
    <x v="7"/>
    <x v="2"/>
    <s v="CUST-0499"/>
    <s v="Sneha Mehta"/>
    <x v="0"/>
    <s v="Tamil Nadu"/>
    <s v="Madurai"/>
    <x v="1"/>
    <s v="Appliances"/>
    <s v="Air Fryer"/>
    <n v="6"/>
    <n v="46150.27"/>
    <n v="0"/>
    <n v="8052.59"/>
  </r>
  <r>
    <s v="ORD-04635"/>
    <s v="2023-10-29"/>
    <x v="24"/>
    <x v="2"/>
    <s v="CUST-0163"/>
    <s v="Arjun Verma"/>
    <x v="0"/>
    <s v="Karnataka"/>
    <s v="Bengaluru"/>
    <x v="2"/>
    <s v="Men"/>
    <s v="Men's Jeans"/>
    <n v="2"/>
    <n v="3479.91"/>
    <n v="0.2"/>
    <n v="637.02"/>
  </r>
  <r>
    <s v="ORD-04636"/>
    <s v="2025-05-05"/>
    <x v="9"/>
    <x v="1"/>
    <s v="CUST-0418"/>
    <s v="Riya Gupta"/>
    <x v="2"/>
    <s v="Goa"/>
    <s v="Margao"/>
    <x v="1"/>
    <s v="Appliances"/>
    <s v="Air Fryer"/>
    <n v="8"/>
    <n v="55351.29"/>
    <n v="0.1"/>
    <n v="6455.12"/>
  </r>
  <r>
    <s v="ORD-04637"/>
    <s v="2023-02-24"/>
    <x v="7"/>
    <x v="2"/>
    <s v="CUST-0063"/>
    <s v="Riya Mehta"/>
    <x v="1"/>
    <s v="Jharkhand"/>
    <s v="Dhanbad"/>
    <x v="2"/>
    <s v="Women"/>
    <s v="Women's Jacket"/>
    <n v="6"/>
    <n v="24975.38"/>
    <n v="0.2"/>
    <n v="5177.79"/>
  </r>
  <r>
    <s v="ORD-04638"/>
    <s v="2025-02-19"/>
    <x v="14"/>
    <x v="1"/>
    <s v="CUST-0163"/>
    <s v="Arjun Verma"/>
    <x v="0"/>
    <s v="Telangana"/>
    <s v="Nizamabad"/>
    <x v="1"/>
    <s v="Decor"/>
    <s v="Photo Frame"/>
    <n v="8"/>
    <n v="6353.34"/>
    <n v="0"/>
    <n v="2435.86"/>
  </r>
  <r>
    <s v="ORD-04639"/>
    <s v="2023-09-15"/>
    <x v="35"/>
    <x v="2"/>
    <s v="CUST-0557"/>
    <s v="Rahul Das"/>
    <x v="3"/>
    <s v="Uttar Pradesh"/>
    <s v="Lucknow"/>
    <x v="0"/>
    <s v="Table"/>
    <s v="Study Table"/>
    <n v="6"/>
    <n v="46152.6"/>
    <n v="0"/>
    <n v="9495.2000000000007"/>
  </r>
  <r>
    <s v="ORD-04640"/>
    <s v="2023-05-12"/>
    <x v="20"/>
    <x v="2"/>
    <s v="CUST-0531"/>
    <s v="Ananya Kumar"/>
    <x v="3"/>
    <s v="Delhi"/>
    <s v="New Delhi"/>
    <x v="3"/>
    <s v="Laptop"/>
    <s v="Gaming Laptop"/>
    <n v="8"/>
    <n v="562767.14"/>
    <n v="0.15"/>
    <n v="24641.63"/>
  </r>
  <r>
    <s v="ORD-04641"/>
    <s v="2023-11-17"/>
    <x v="32"/>
    <x v="2"/>
    <s v="CUST-0326"/>
    <s v="Aditi Singh"/>
    <x v="2"/>
    <s v="Gujarat"/>
    <s v="Surat"/>
    <x v="2"/>
    <s v="Men"/>
    <s v="Men's Jacket"/>
    <n v="8"/>
    <n v="29505.91"/>
    <n v="0.2"/>
    <n v="5897.28"/>
  </r>
  <r>
    <s v="ORD-04642"/>
    <s v="2023-04-26"/>
    <x v="12"/>
    <x v="2"/>
    <s v="CUST-0359"/>
    <s v="Riya Yadav"/>
    <x v="3"/>
    <s v="Haryana"/>
    <s v="Gurgaon"/>
    <x v="0"/>
    <s v="Chair"/>
    <s v="Study Chair"/>
    <n v="5"/>
    <n v="13707.54"/>
    <n v="0.2"/>
    <n v="1421.18"/>
  </r>
  <r>
    <s v="ORD-04643"/>
    <s v="2024-08-03"/>
    <x v="15"/>
    <x v="0"/>
    <s v="CUST-0703"/>
    <s v="Aditya Mehta"/>
    <x v="1"/>
    <s v="Odisha"/>
    <s v="Bhubaneswar"/>
    <x v="1"/>
    <s v="Decor"/>
    <s v="Table Lamp"/>
    <n v="3"/>
    <n v="6970.17"/>
    <n v="0.05"/>
    <n v="1795.06"/>
  </r>
  <r>
    <s v="ORD-04644"/>
    <s v="2025-07-30"/>
    <x v="8"/>
    <x v="1"/>
    <s v="CUST-0006"/>
    <s v="Pooja Sharma"/>
    <x v="3"/>
    <s v="Uttar Pradesh"/>
    <s v="Lucknow"/>
    <x v="3"/>
    <s v="Laptop"/>
    <s v="Laptop Air"/>
    <n v="7"/>
    <n v="329842.46000000002"/>
    <n v="0.1"/>
    <n v="31998.84"/>
  </r>
  <r>
    <s v="ORD-04645"/>
    <s v="2025-02-08"/>
    <x v="14"/>
    <x v="1"/>
    <s v="CUST-0325"/>
    <s v="Rahul Sharma"/>
    <x v="3"/>
    <s v="Haryana"/>
    <s v="Faridabad"/>
    <x v="1"/>
    <s v="Decor"/>
    <s v="Photo Frame"/>
    <n v="3"/>
    <n v="2388.63"/>
    <n v="0"/>
    <n v="846.19"/>
  </r>
  <r>
    <s v="ORD-04646"/>
    <s v="2024-02-23"/>
    <x v="23"/>
    <x v="0"/>
    <s v="CUST-0166"/>
    <s v="Kabir Patel"/>
    <x v="3"/>
    <s v="Uttar Pradesh"/>
    <s v="Kanpur"/>
    <x v="1"/>
    <s v="Decor"/>
    <s v="Wall Clock"/>
    <n v="2"/>
    <n v="3000.09"/>
    <n v="0"/>
    <n v="980.39"/>
  </r>
  <r>
    <s v="ORD-04647"/>
    <s v="2025-04-11"/>
    <x v="30"/>
    <x v="1"/>
    <s v="CUST-0175"/>
    <s v="Arjun Verma"/>
    <x v="0"/>
    <s v="Telangana"/>
    <s v="Nizamabad"/>
    <x v="3"/>
    <s v="Laptop"/>
    <s v="Laptop Air"/>
    <n v="8"/>
    <n v="396597.86"/>
    <n v="0"/>
    <n v="58166.31"/>
  </r>
  <r>
    <s v="ORD-04648"/>
    <s v="2024-10-26"/>
    <x v="28"/>
    <x v="0"/>
    <s v="CUST-0189"/>
    <s v="Aarav Verma"/>
    <x v="3"/>
    <s v="Haryana"/>
    <s v="Gurgaon"/>
    <x v="2"/>
    <s v="Women"/>
    <s v="Women's Dress"/>
    <n v="5"/>
    <n v="12940.66"/>
    <n v="0.05"/>
    <n v="4305.87"/>
  </r>
  <r>
    <s v="ORD-04649"/>
    <s v="2025-10-21"/>
    <x v="31"/>
    <x v="1"/>
    <s v="CUST-0072"/>
    <s v="Shreya Verma"/>
    <x v="1"/>
    <s v="West Bengal"/>
    <s v="Durgapur"/>
    <x v="3"/>
    <s v="Mobile"/>
    <s v="Smartphone B"/>
    <n v="3"/>
    <n v="71573.47"/>
    <n v="0"/>
    <n v="10413.24"/>
  </r>
  <r>
    <s v="ORD-04650"/>
    <s v="2023-11-17"/>
    <x v="32"/>
    <x v="2"/>
    <s v="CUST-0027"/>
    <s v="Neha Yadav"/>
    <x v="3"/>
    <s v="Haryana"/>
    <s v="Faridabad"/>
    <x v="1"/>
    <s v="Decor"/>
    <s v="Table Lamp"/>
    <n v="7"/>
    <n v="16398.419999999998"/>
    <n v="0.1"/>
    <n v="3593.42"/>
  </r>
  <r>
    <s v="ORD-04651"/>
    <s v="2024-01-30"/>
    <x v="17"/>
    <x v="0"/>
    <s v="CUST-0699"/>
    <s v="Aarav Singh"/>
    <x v="3"/>
    <s v="Uttar Pradesh"/>
    <s v="Noida"/>
    <x v="2"/>
    <s v="Men"/>
    <s v="Men's Jacket"/>
    <n v="4"/>
    <n v="15957.51"/>
    <n v="0.1"/>
    <n v="3866.95"/>
  </r>
  <r>
    <s v="ORD-04652"/>
    <s v="2025-12-31"/>
    <x v="26"/>
    <x v="1"/>
    <s v="CUST-0570"/>
    <s v="Priya Singh"/>
    <x v="1"/>
    <s v="West Bengal"/>
    <s v="Siliguri"/>
    <x v="3"/>
    <s v="Accessories"/>
    <s v="Smart Watch"/>
    <n v="7"/>
    <n v="31699.59"/>
    <n v="0.1"/>
    <n v="4532.16"/>
  </r>
  <r>
    <s v="ORD-04653"/>
    <s v="2024-08-18"/>
    <x v="15"/>
    <x v="0"/>
    <s v="CUST-0345"/>
    <s v="Aditya Mehta"/>
    <x v="1"/>
    <s v="West Bengal"/>
    <s v="Durgapur"/>
    <x v="0"/>
    <s v="Chair"/>
    <s v="Executive Chair"/>
    <n v="5"/>
    <n v="52271.49"/>
    <n v="0.15"/>
    <n v="8929.4699999999993"/>
  </r>
  <r>
    <s v="ORD-04654"/>
    <s v="2023-07-06"/>
    <x v="25"/>
    <x v="2"/>
    <s v="CUST-0259"/>
    <s v="Aditi Verma"/>
    <x v="1"/>
    <s v="West Bengal"/>
    <s v="Siliguri"/>
    <x v="1"/>
    <s v="Decor"/>
    <s v="Table Lamp"/>
    <n v="6"/>
    <n v="12367.79"/>
    <n v="0.2"/>
    <n v="2022.45"/>
  </r>
  <r>
    <s v="ORD-04655"/>
    <s v="2023-04-22"/>
    <x v="12"/>
    <x v="2"/>
    <s v="CUST-0143"/>
    <s v="Shreya Mehta"/>
    <x v="3"/>
    <s v="Delhi"/>
    <s v="Dwarka"/>
    <x v="2"/>
    <s v="Men"/>
    <s v="Men's Jacket"/>
    <n v="8"/>
    <n v="29704.18"/>
    <n v="0.2"/>
    <n v="5358.09"/>
  </r>
  <r>
    <s v="ORD-04656"/>
    <s v="2024-11-26"/>
    <x v="1"/>
    <x v="0"/>
    <s v="CUST-0190"/>
    <s v="Aditya Singh"/>
    <x v="2"/>
    <s v="Rajasthan"/>
    <s v="Jaipur"/>
    <x v="0"/>
    <s v="Chair"/>
    <s v="Study Chair"/>
    <n v="4"/>
    <n v="11549.17"/>
    <n v="0.2"/>
    <n v="958.37"/>
  </r>
  <r>
    <s v="ORD-04657"/>
    <s v="2025-08-30"/>
    <x v="22"/>
    <x v="1"/>
    <s v="CUST-0591"/>
    <s v="Neha Gupta"/>
    <x v="0"/>
    <s v="Telangana"/>
    <s v="Warangal"/>
    <x v="2"/>
    <s v="Footwear"/>
    <s v="Sandals"/>
    <n v="6"/>
    <n v="9234.18"/>
    <n v="0.05"/>
    <n v="1688.38"/>
  </r>
  <r>
    <s v="ORD-04658"/>
    <s v="2024-10-11"/>
    <x v="28"/>
    <x v="0"/>
    <s v="CUST-0196"/>
    <s v="Neha Sharma"/>
    <x v="0"/>
    <s v="Telangana"/>
    <s v="Warangal"/>
    <x v="1"/>
    <s v="Cookware"/>
    <s v="Non-Stick Pan"/>
    <n v="3"/>
    <n v="6678.36"/>
    <n v="0"/>
    <n v="1464.82"/>
  </r>
  <r>
    <s v="ORD-04659"/>
    <s v="2023-01-23"/>
    <x v="34"/>
    <x v="2"/>
    <s v="CUST-0307"/>
    <s v="Kabir Yadav"/>
    <x v="2"/>
    <s v="Rajasthan"/>
    <s v="Jaipur"/>
    <x v="1"/>
    <s v="Appliances"/>
    <s v="Electric Kettle"/>
    <n v="1"/>
    <n v="1608.05"/>
    <n v="0.1"/>
    <n v="254.52"/>
  </r>
  <r>
    <s v="ORD-04660"/>
    <s v="2023-01-27"/>
    <x v="34"/>
    <x v="2"/>
    <s v="CUST-0546"/>
    <s v="Nikita Yadav"/>
    <x v="3"/>
    <s v="Uttar Pradesh"/>
    <s v="Noida"/>
    <x v="1"/>
    <s v="Decor"/>
    <s v="Wall Clock"/>
    <n v="3"/>
    <n v="4002.04"/>
    <n v="0.15"/>
    <n v="1001.31"/>
  </r>
  <r>
    <s v="ORD-04661"/>
    <s v="2023-01-31"/>
    <x v="34"/>
    <x v="2"/>
    <s v="CUST-0082"/>
    <s v="Vivaan Kumar"/>
    <x v="0"/>
    <s v="Kerala"/>
    <s v="Kochi"/>
    <x v="2"/>
    <s v="Footwear"/>
    <s v="Sandals"/>
    <n v="6"/>
    <n v="8892.76"/>
    <n v="0.05"/>
    <n v="1614.94"/>
  </r>
  <r>
    <s v="ORD-04662"/>
    <s v="2025-01-11"/>
    <x v="29"/>
    <x v="1"/>
    <s v="CUST-0184"/>
    <s v="Vivaan Sharma"/>
    <x v="2"/>
    <s v="Rajasthan"/>
    <s v="Jaipur"/>
    <x v="2"/>
    <s v="Footwear"/>
    <s v="Sandals"/>
    <n v="5"/>
    <n v="6664.51"/>
    <n v="0.15"/>
    <n v="786.35"/>
  </r>
  <r>
    <s v="ORD-04663"/>
    <s v="2023-09-17"/>
    <x v="35"/>
    <x v="2"/>
    <s v="CUST-0066"/>
    <s v="Ishita Gupta"/>
    <x v="0"/>
    <s v="Telangana"/>
    <s v="Nizamabad"/>
    <x v="1"/>
    <s v="Appliances"/>
    <s v="Electric Kettle"/>
    <n v="3"/>
    <n v="5582.2"/>
    <n v="0"/>
    <n v="1084.4000000000001"/>
  </r>
  <r>
    <s v="ORD-04664"/>
    <s v="2023-06-17"/>
    <x v="33"/>
    <x v="2"/>
    <s v="CUST-0035"/>
    <s v="Neha Kumar"/>
    <x v="2"/>
    <s v="Rajasthan"/>
    <s v="Jodhpur"/>
    <x v="1"/>
    <s v="Appliances"/>
    <s v="Air Fryer"/>
    <n v="4"/>
    <n v="27839.93"/>
    <n v="0.15"/>
    <n v="2686.08"/>
  </r>
  <r>
    <s v="ORD-04665"/>
    <s v="2025-08-29"/>
    <x v="22"/>
    <x v="1"/>
    <s v="CUST-0433"/>
    <s v="Riya Verma"/>
    <x v="3"/>
    <s v="Punjab"/>
    <s v="Ludhiana"/>
    <x v="2"/>
    <s v="Footwear"/>
    <s v="Sandals"/>
    <n v="2"/>
    <n v="2843.88"/>
    <n v="0.1"/>
    <n v="526.12"/>
  </r>
  <r>
    <s v="ORD-04666"/>
    <s v="2023-05-15"/>
    <x v="20"/>
    <x v="2"/>
    <s v="CUST-0407"/>
    <s v="Aditya Das"/>
    <x v="3"/>
    <s v="Punjab"/>
    <s v="Amritsar"/>
    <x v="1"/>
    <s v="Appliances"/>
    <s v="Electric Kettle"/>
    <n v="2"/>
    <n v="2803.81"/>
    <n v="0.25"/>
    <n v="265"/>
  </r>
  <r>
    <s v="ORD-04667"/>
    <s v="2023-08-01"/>
    <x v="27"/>
    <x v="2"/>
    <s v="CUST-0485"/>
    <s v="Aarav Mehta"/>
    <x v="0"/>
    <s v="Kerala"/>
    <s v="Thiruvananthapuram"/>
    <x v="3"/>
    <s v="Accessories"/>
    <s v="Smart Watch"/>
    <n v="8"/>
    <n v="39888.58"/>
    <n v="0.05"/>
    <n v="6436.51"/>
  </r>
  <r>
    <s v="ORD-04668"/>
    <s v="2025-09-03"/>
    <x v="2"/>
    <x v="1"/>
    <s v="CUST-0769"/>
    <s v="Nikita Jain"/>
    <x v="3"/>
    <s v="Uttar Pradesh"/>
    <s v="Kanpur"/>
    <x v="1"/>
    <s v="Decor"/>
    <s v="Photo Frame"/>
    <n v="1"/>
    <n v="673.52"/>
    <n v="0.15"/>
    <n v="210.4"/>
  </r>
  <r>
    <s v="ORD-04669"/>
    <s v="2025-11-05"/>
    <x v="5"/>
    <x v="1"/>
    <s v="CUST-0522"/>
    <s v="Kabir Verma"/>
    <x v="2"/>
    <s v="Rajasthan"/>
    <s v="Jodhpur"/>
    <x v="2"/>
    <s v="Footwear"/>
    <s v="Casual Shoes"/>
    <n v="4"/>
    <n v="8131.78"/>
    <n v="0.25"/>
    <n v="1047.3399999999999"/>
  </r>
  <r>
    <s v="ORD-04670"/>
    <s v="2024-10-23"/>
    <x v="28"/>
    <x v="0"/>
    <s v="CUST-0351"/>
    <s v="Rohan Mehta"/>
    <x v="1"/>
    <s v="Bihar"/>
    <s v="Gaya"/>
    <x v="2"/>
    <s v="Women"/>
    <s v="Women's Jacket"/>
    <n v="8"/>
    <n v="39587.300000000003"/>
    <n v="0"/>
    <n v="10982.99"/>
  </r>
  <r>
    <s v="ORD-04671"/>
    <s v="2024-11-25"/>
    <x v="1"/>
    <x v="0"/>
    <s v="CUST-0073"/>
    <s v="Ananya Mehta"/>
    <x v="0"/>
    <s v="Telangana"/>
    <s v="Nizamabad"/>
    <x v="2"/>
    <s v="Women"/>
    <s v="Women's Top"/>
    <n v="4"/>
    <n v="6212.12"/>
    <n v="0"/>
    <n v="1792.14"/>
  </r>
  <r>
    <s v="ORD-04672"/>
    <s v="2024-10-20"/>
    <x v="28"/>
    <x v="0"/>
    <s v="CUST-0400"/>
    <s v="Nikita Verma"/>
    <x v="2"/>
    <s v="Rajasthan"/>
    <s v="Jaipur"/>
    <x v="1"/>
    <s v="Cookware"/>
    <s v="Cookware Set"/>
    <n v="2"/>
    <n v="9450.51"/>
    <n v="0.2"/>
    <n v="1056.51"/>
  </r>
  <r>
    <s v="ORD-04673"/>
    <s v="2025-04-01"/>
    <x v="30"/>
    <x v="1"/>
    <s v="CUST-0105"/>
    <s v="Amit Gupta"/>
    <x v="3"/>
    <s v="Delhi"/>
    <s v="Dwarka"/>
    <x v="0"/>
    <s v="Table"/>
    <s v="Coffee Table"/>
    <n v="3"/>
    <n v="17181.16"/>
    <n v="0"/>
    <n v="2861.24"/>
  </r>
  <r>
    <s v="ORD-04674"/>
    <s v="2025-05-15"/>
    <x v="9"/>
    <x v="1"/>
    <s v="CUST-0343"/>
    <s v="Neha Mehta"/>
    <x v="1"/>
    <s v="Odisha"/>
    <s v="Bhubaneswar"/>
    <x v="1"/>
    <s v="Decor"/>
    <s v="Table Lamp"/>
    <n v="5"/>
    <n v="10921.5"/>
    <n v="0.15"/>
    <n v="1871.18"/>
  </r>
  <r>
    <s v="ORD-04675"/>
    <s v="2024-11-04"/>
    <x v="1"/>
    <x v="0"/>
    <s v="CUST-0293"/>
    <s v="Rahul Das"/>
    <x v="0"/>
    <s v="Tamil Nadu"/>
    <s v="Madurai"/>
    <x v="0"/>
    <s v="Chair"/>
    <s v="Executive Chair"/>
    <n v="2"/>
    <n v="22985.69"/>
    <n v="0.05"/>
    <n v="4343.0600000000004"/>
  </r>
  <r>
    <s v="ORD-04676"/>
    <s v="2025-11-12"/>
    <x v="5"/>
    <x v="1"/>
    <s v="CUST-0460"/>
    <s v="Nikita Verma"/>
    <x v="1"/>
    <s v="Jharkhand"/>
    <s v="Dhanbad"/>
    <x v="0"/>
    <s v="Storage"/>
    <s v="Bookshelf"/>
    <n v="7"/>
    <n v="56330.16"/>
    <n v="0.1"/>
    <n v="8263.31"/>
  </r>
  <r>
    <s v="ORD-04677"/>
    <s v="2023-06-29"/>
    <x v="33"/>
    <x v="2"/>
    <s v="CUST-0409"/>
    <s v="Simran Sharma"/>
    <x v="3"/>
    <s v="Delhi"/>
    <s v="New Delhi"/>
    <x v="0"/>
    <s v="Storage"/>
    <s v="Bookshelf"/>
    <n v="1"/>
    <n v="8567.6299999999992"/>
    <n v="0"/>
    <n v="1618.51"/>
  </r>
  <r>
    <s v="ORD-04678"/>
    <s v="2025-04-18"/>
    <x v="30"/>
    <x v="1"/>
    <s v="CUST-0595"/>
    <s v="Aarav Yadav"/>
    <x v="3"/>
    <s v="Uttar Pradesh"/>
    <s v="Kanpur"/>
    <x v="3"/>
    <s v="Accessories"/>
    <s v="Smart Watch"/>
    <n v="7"/>
    <n v="25611.67"/>
    <n v="0.25"/>
    <n v="1612.5"/>
  </r>
  <r>
    <s v="ORD-04679"/>
    <s v="2023-05-23"/>
    <x v="20"/>
    <x v="2"/>
    <s v="CUST-0783"/>
    <s v="Rahul Patel"/>
    <x v="2"/>
    <s v="Gujarat"/>
    <s v="Surat"/>
    <x v="1"/>
    <s v="Cookware"/>
    <s v="Non-Stick Pan"/>
    <n v="1"/>
    <n v="2279.9899999999998"/>
    <n v="0"/>
    <n v="481.03"/>
  </r>
  <r>
    <s v="ORD-04680"/>
    <s v="2023-11-28"/>
    <x v="32"/>
    <x v="2"/>
    <s v="CUST-0600"/>
    <s v="Arjun Singh"/>
    <x v="1"/>
    <s v="West Bengal"/>
    <s v="Kolkata"/>
    <x v="0"/>
    <s v="Chair"/>
    <s v="Executive Chair"/>
    <n v="2"/>
    <n v="23841.13"/>
    <n v="0.05"/>
    <n v="4729.8599999999997"/>
  </r>
  <r>
    <s v="ORD-04681"/>
    <s v="2023-11-17"/>
    <x v="32"/>
    <x v="2"/>
    <s v="CUST-0195"/>
    <s v="Vivaan Gupta"/>
    <x v="2"/>
    <s v="Maharashtra"/>
    <s v="Nagpur"/>
    <x v="1"/>
    <s v="Cookware"/>
    <s v="Pressure Cooker"/>
    <n v="7"/>
    <n v="24196.11"/>
    <n v="0"/>
    <n v="4694.76"/>
  </r>
  <r>
    <s v="ORD-04682"/>
    <s v="2024-03-11"/>
    <x v="19"/>
    <x v="0"/>
    <s v="CUST-0316"/>
    <s v="Riya Patel"/>
    <x v="3"/>
    <s v="Delhi"/>
    <s v="Rohini"/>
    <x v="3"/>
    <s v="Laptop"/>
    <s v="Gaming Laptop"/>
    <n v="1"/>
    <n v="84477.49"/>
    <n v="0"/>
    <n v="11875.06"/>
  </r>
  <r>
    <s v="ORD-04683"/>
    <s v="2025-03-22"/>
    <x v="21"/>
    <x v="1"/>
    <s v="CUST-0208"/>
    <s v="Vivaan Jain"/>
    <x v="3"/>
    <s v="Haryana"/>
    <s v="Faridabad"/>
    <x v="1"/>
    <s v="Cookware"/>
    <s v="Pressure Cooker"/>
    <n v="2"/>
    <n v="6453.32"/>
    <n v="0.1"/>
    <n v="1072.45"/>
  </r>
  <r>
    <s v="ORD-04684"/>
    <s v="2023-07-14"/>
    <x v="25"/>
    <x v="2"/>
    <s v="CUST-0502"/>
    <s v="Simran Yadav"/>
    <x v="0"/>
    <s v="Tamil Nadu"/>
    <s v="Chennai"/>
    <x v="3"/>
    <s v="Laptop"/>
    <s v="Gaming Laptop"/>
    <n v="4"/>
    <n v="326183.02"/>
    <n v="0.05"/>
    <n v="33017.75"/>
  </r>
  <r>
    <s v="ORD-04685"/>
    <s v="2024-08-10"/>
    <x v="15"/>
    <x v="0"/>
    <s v="CUST-0419"/>
    <s v="Simran Das"/>
    <x v="3"/>
    <s v="Delhi"/>
    <s v="Rohini"/>
    <x v="0"/>
    <s v="Table"/>
    <s v="Office Desk"/>
    <n v="2"/>
    <n v="27378.37"/>
    <n v="0.05"/>
    <n v="5498.45"/>
  </r>
  <r>
    <s v="ORD-04686"/>
    <s v="2025-02-26"/>
    <x v="14"/>
    <x v="1"/>
    <s v="CUST-0297"/>
    <s v="Aarav Patel"/>
    <x v="0"/>
    <s v="Tamil Nadu"/>
    <s v="Madurai"/>
    <x v="1"/>
    <s v="Decor"/>
    <s v="Wall Clock"/>
    <n v="3"/>
    <n v="4061.81"/>
    <n v="0.1"/>
    <n v="1181.2"/>
  </r>
  <r>
    <s v="ORD-04687"/>
    <s v="2025-04-26"/>
    <x v="30"/>
    <x v="1"/>
    <s v="CUST-0581"/>
    <s v="Rohan Gupta"/>
    <x v="0"/>
    <s v="Telangana"/>
    <s v="Warangal"/>
    <x v="2"/>
    <s v="Footwear"/>
    <s v="Sandals"/>
    <n v="1"/>
    <n v="1542.59"/>
    <n v="0"/>
    <n v="350.96"/>
  </r>
  <r>
    <s v="ORD-04688"/>
    <s v="2023-06-15"/>
    <x v="33"/>
    <x v="2"/>
    <s v="CUST-0374"/>
    <s v="Aarav Verma"/>
    <x v="1"/>
    <s v="Bihar"/>
    <s v="Patna"/>
    <x v="2"/>
    <s v="Men"/>
    <s v="Men's Jeans"/>
    <n v="6"/>
    <n v="13785.76"/>
    <n v="0"/>
    <n v="4475.29"/>
  </r>
  <r>
    <s v="ORD-04689"/>
    <s v="2024-07-10"/>
    <x v="4"/>
    <x v="0"/>
    <s v="CUST-0141"/>
    <s v="Vivaan Sharma"/>
    <x v="2"/>
    <s v="Maharashtra"/>
    <s v="Pune"/>
    <x v="2"/>
    <s v="Women"/>
    <s v="Women's Top"/>
    <n v="2"/>
    <n v="2796.72"/>
    <n v="0.05"/>
    <n v="695.56"/>
  </r>
  <r>
    <s v="ORD-04690"/>
    <s v="2023-03-18"/>
    <x v="11"/>
    <x v="2"/>
    <s v="CUST-0102"/>
    <s v="Amit Verma"/>
    <x v="0"/>
    <s v="Kerala"/>
    <s v="Kochi"/>
    <x v="1"/>
    <s v="Appliances"/>
    <s v="Mixer Grinder"/>
    <n v="7"/>
    <n v="32595.119999999999"/>
    <n v="0"/>
    <n v="5358.66"/>
  </r>
  <r>
    <s v="ORD-04691"/>
    <s v="2023-01-13"/>
    <x v="34"/>
    <x v="2"/>
    <s v="CUST-0565"/>
    <s v="Vivaan Yadav"/>
    <x v="3"/>
    <s v="Punjab"/>
    <s v="Amritsar"/>
    <x v="1"/>
    <s v="Decor"/>
    <s v="Table Lamp"/>
    <n v="6"/>
    <n v="14371.29"/>
    <n v="0"/>
    <n v="3900.63"/>
  </r>
  <r>
    <s v="ORD-04692"/>
    <s v="2025-06-02"/>
    <x v="3"/>
    <x v="1"/>
    <s v="CUST-0633"/>
    <s v="Rohan Verma"/>
    <x v="1"/>
    <s v="Bihar"/>
    <s v="Patna"/>
    <x v="2"/>
    <s v="Footwear"/>
    <s v="Casual Shoes"/>
    <n v="7"/>
    <n v="15706.99"/>
    <n v="0.2"/>
    <n v="1838.52"/>
  </r>
  <r>
    <s v="ORD-04693"/>
    <s v="2023-04-23"/>
    <x v="12"/>
    <x v="2"/>
    <s v="CUST-0750"/>
    <s v="Aditya Das"/>
    <x v="1"/>
    <s v="Bihar"/>
    <s v="Gaya"/>
    <x v="3"/>
    <s v="Laptop"/>
    <s v="Laptop Pro"/>
    <n v="1"/>
    <n v="64611.63"/>
    <n v="0.05"/>
    <n v="9738.77"/>
  </r>
  <r>
    <s v="ORD-04694"/>
    <s v="2023-10-22"/>
    <x v="24"/>
    <x v="2"/>
    <s v="CUST-0247"/>
    <s v="Aditi Patel"/>
    <x v="0"/>
    <s v="Kerala"/>
    <s v="Kozhikode"/>
    <x v="3"/>
    <s v="Laptop"/>
    <s v="Laptop Pro"/>
    <n v="7"/>
    <n v="440010.39"/>
    <n v="0.05"/>
    <n v="63141.97"/>
  </r>
  <r>
    <s v="ORD-04695"/>
    <s v="2024-11-15"/>
    <x v="1"/>
    <x v="0"/>
    <s v="CUST-0534"/>
    <s v="Riya Singh"/>
    <x v="0"/>
    <s v="Telangana"/>
    <s v="Hyderabad"/>
    <x v="1"/>
    <s v="Cookware"/>
    <s v="Pressure Cooker"/>
    <n v="3"/>
    <n v="10294.370000000001"/>
    <n v="0"/>
    <n v="1775.92"/>
  </r>
  <r>
    <s v="ORD-04696"/>
    <s v="2024-02-05"/>
    <x v="23"/>
    <x v="0"/>
    <s v="CUST-0748"/>
    <s v="Pooja Yadav"/>
    <x v="3"/>
    <s v="Uttar Pradesh"/>
    <s v="Lucknow"/>
    <x v="0"/>
    <s v="Table"/>
    <s v="Study Table"/>
    <n v="3"/>
    <n v="21039.119999999999"/>
    <n v="0.05"/>
    <n v="3476.62"/>
  </r>
  <r>
    <s v="ORD-04697"/>
    <s v="2024-09-20"/>
    <x v="13"/>
    <x v="0"/>
    <s v="CUST-0216"/>
    <s v="Neha Mehta"/>
    <x v="0"/>
    <s v="Tamil Nadu"/>
    <s v="Chennai"/>
    <x v="1"/>
    <s v="Appliances"/>
    <s v="Mixer Grinder"/>
    <n v="6"/>
    <n v="26799.19"/>
    <n v="0"/>
    <n v="4634.84"/>
  </r>
  <r>
    <s v="ORD-04698"/>
    <s v="2025-07-21"/>
    <x v="8"/>
    <x v="1"/>
    <s v="CUST-0031"/>
    <s v="Amit Verma"/>
    <x v="0"/>
    <s v="Tamil Nadu"/>
    <s v="Chennai"/>
    <x v="3"/>
    <s v="Mobile"/>
    <s v="Smartphone B"/>
    <n v="7"/>
    <n v="164987.14000000001"/>
    <n v="0.05"/>
    <n v="24426.080000000002"/>
  </r>
  <r>
    <s v="ORD-04699"/>
    <s v="2024-05-24"/>
    <x v="0"/>
    <x v="0"/>
    <s v="CUST-0045"/>
    <s v="Priya Verma"/>
    <x v="3"/>
    <s v="Punjab"/>
    <s v="Jalandhar"/>
    <x v="2"/>
    <s v="Men"/>
    <s v="Men's Jacket"/>
    <n v="6"/>
    <n v="20877.37"/>
    <n v="0.2"/>
    <n v="4443.1099999999997"/>
  </r>
  <r>
    <s v="ORD-04700"/>
    <s v="2023-09-05"/>
    <x v="35"/>
    <x v="2"/>
    <s v="CUST-0602"/>
    <s v="Ananya Jain"/>
    <x v="3"/>
    <s v="Punjab"/>
    <s v="Amritsar"/>
    <x v="0"/>
    <s v="Chair"/>
    <s v="Office Chair"/>
    <n v="6"/>
    <n v="27913.94"/>
    <n v="0.25"/>
    <n v="2480.65"/>
  </r>
  <r>
    <s v="ORD-04701"/>
    <s v="2024-05-09"/>
    <x v="0"/>
    <x v="0"/>
    <s v="CUST-0516"/>
    <s v="Kabir Mehta"/>
    <x v="1"/>
    <s v="West Bengal"/>
    <s v="Durgapur"/>
    <x v="1"/>
    <s v="Decor"/>
    <s v="Wall Clock"/>
    <n v="1"/>
    <n v="1203.48"/>
    <n v="0.2"/>
    <n v="277.83999999999997"/>
  </r>
  <r>
    <s v="ORD-04702"/>
    <s v="2024-08-20"/>
    <x v="15"/>
    <x v="0"/>
    <s v="CUST-0479"/>
    <s v="Ishita Singh"/>
    <x v="2"/>
    <s v="Rajasthan"/>
    <s v="Udaipur"/>
    <x v="2"/>
    <s v="Men"/>
    <s v="Men's T-Shirt"/>
    <n v="6"/>
    <n v="7451.66"/>
    <n v="0"/>
    <n v="2619.85"/>
  </r>
  <r>
    <s v="ORD-04703"/>
    <s v="2024-11-18"/>
    <x v="1"/>
    <x v="0"/>
    <s v="CUST-0150"/>
    <s v="Amit Yadav"/>
    <x v="1"/>
    <s v="Odisha"/>
    <s v="Cuttack"/>
    <x v="2"/>
    <s v="Men"/>
    <s v="Men's Jacket"/>
    <n v="3"/>
    <n v="12142.34"/>
    <n v="0.1"/>
    <n v="3148.65"/>
  </r>
  <r>
    <s v="ORD-04704"/>
    <s v="2025-01-06"/>
    <x v="29"/>
    <x v="1"/>
    <s v="CUST-0395"/>
    <s v="Ananya Sharma"/>
    <x v="0"/>
    <s v="Kerala"/>
    <s v="Thiruvananthapuram"/>
    <x v="2"/>
    <s v="Footwear"/>
    <s v="Casual Shoes"/>
    <n v="3"/>
    <n v="6102.83"/>
    <n v="0.25"/>
    <n v="519.58000000000004"/>
  </r>
  <r>
    <s v="ORD-04705"/>
    <s v="2023-04-29"/>
    <x v="12"/>
    <x v="2"/>
    <s v="CUST-0718"/>
    <s v="Arjun Patel"/>
    <x v="1"/>
    <s v="Jharkhand"/>
    <s v="Jamshedpur"/>
    <x v="3"/>
    <s v="Laptop"/>
    <s v="Gaming Laptop"/>
    <n v="8"/>
    <n v="692855.36"/>
    <n v="0"/>
    <n v="81456.009999999995"/>
  </r>
  <r>
    <s v="ORD-04706"/>
    <s v="2024-03-31"/>
    <x v="19"/>
    <x v="0"/>
    <s v="CUST-0393"/>
    <s v="Ananya Kumar"/>
    <x v="1"/>
    <s v="Odisha"/>
    <s v="Cuttack"/>
    <x v="1"/>
    <s v="Decor"/>
    <s v="Wall Clock"/>
    <n v="2"/>
    <n v="2926.03"/>
    <n v="0"/>
    <n v="833.11"/>
  </r>
  <r>
    <s v="ORD-04707"/>
    <s v="2024-03-12"/>
    <x v="19"/>
    <x v="0"/>
    <s v="CUST-0495"/>
    <s v="Kavya Kumar"/>
    <x v="2"/>
    <s v="Gujarat"/>
    <s v="Ahmedabad"/>
    <x v="3"/>
    <s v="Laptop"/>
    <s v="Laptop Air"/>
    <n v="6"/>
    <n v="303204.47999999998"/>
    <n v="0"/>
    <n v="46678.75"/>
  </r>
  <r>
    <s v="ORD-04708"/>
    <s v="2025-08-16"/>
    <x v="22"/>
    <x v="1"/>
    <s v="CUST-0365"/>
    <s v="Priya Patel"/>
    <x v="2"/>
    <s v="Gujarat"/>
    <s v="Ahmedabad"/>
    <x v="1"/>
    <s v="Cookware"/>
    <s v="Pressure Cooker"/>
    <n v="6"/>
    <n v="17212.490000000002"/>
    <n v="0.15"/>
    <n v="1689.91"/>
  </r>
  <r>
    <s v="ORD-04709"/>
    <s v="2024-09-06"/>
    <x v="13"/>
    <x v="0"/>
    <s v="CUST-0329"/>
    <s v="Simran Kumar"/>
    <x v="2"/>
    <s v="Maharashtra"/>
    <s v="Pune"/>
    <x v="1"/>
    <s v="Appliances"/>
    <s v="Electric Kettle"/>
    <n v="1"/>
    <n v="1403.26"/>
    <n v="0.2"/>
    <n v="155.62"/>
  </r>
  <r>
    <s v="ORD-04710"/>
    <s v="2025-12-16"/>
    <x v="26"/>
    <x v="1"/>
    <s v="CUST-0472"/>
    <s v="Aarav Mehta"/>
    <x v="3"/>
    <s v="Punjab"/>
    <s v="Jalandhar"/>
    <x v="2"/>
    <s v="Footwear"/>
    <s v="Running Shoes"/>
    <n v="4"/>
    <n v="12640.49"/>
    <n v="0.1"/>
    <n v="2702.33"/>
  </r>
  <r>
    <s v="ORD-04711"/>
    <s v="2024-10-03"/>
    <x v="28"/>
    <x v="0"/>
    <s v="CUST-0307"/>
    <s v="Kabir Yadav"/>
    <x v="3"/>
    <s v="Punjab"/>
    <s v="Amritsar"/>
    <x v="3"/>
    <s v="Mobile"/>
    <s v="Budget Phone"/>
    <n v="6"/>
    <n v="53206.49"/>
    <n v="0.25"/>
    <n v="-1103.47"/>
  </r>
  <r>
    <s v="ORD-04712"/>
    <s v="2023-09-09"/>
    <x v="35"/>
    <x v="2"/>
    <s v="CUST-0130"/>
    <s v="Rahul Das"/>
    <x v="2"/>
    <s v="Goa"/>
    <s v="Panaji"/>
    <x v="3"/>
    <s v="Laptop"/>
    <s v="Gaming Laptop"/>
    <n v="1"/>
    <n v="84897.98"/>
    <n v="0"/>
    <n v="10900.72"/>
  </r>
  <r>
    <s v="ORD-04713"/>
    <s v="2025-07-23"/>
    <x v="8"/>
    <x v="1"/>
    <s v="CUST-0268"/>
    <s v="Vivaan Mehta"/>
    <x v="3"/>
    <s v="Delhi"/>
    <s v="Rohini"/>
    <x v="0"/>
    <s v="Table"/>
    <s v="Coffee Table"/>
    <n v="4"/>
    <n v="18464.400000000001"/>
    <n v="0.2"/>
    <n v="1022.97"/>
  </r>
  <r>
    <s v="ORD-04714"/>
    <s v="2024-01-17"/>
    <x v="17"/>
    <x v="0"/>
    <s v="CUST-0011"/>
    <s v="Rahul Mehta"/>
    <x v="3"/>
    <s v="Uttar Pradesh"/>
    <s v="Noida"/>
    <x v="2"/>
    <s v="Footwear"/>
    <s v="Running Shoes"/>
    <n v="2"/>
    <n v="6378.74"/>
    <n v="0.1"/>
    <n v="1164.3499999999999"/>
  </r>
  <r>
    <s v="ORD-04715"/>
    <s v="2024-12-04"/>
    <x v="6"/>
    <x v="0"/>
    <s v="CUST-0305"/>
    <s v="Sneha Das"/>
    <x v="1"/>
    <s v="Jharkhand"/>
    <s v="Ranchi"/>
    <x v="0"/>
    <s v="Table"/>
    <s v="Coffee Table"/>
    <n v="3"/>
    <n v="15031.12"/>
    <n v="0.2"/>
    <n v="1833.09"/>
  </r>
  <r>
    <s v="ORD-04716"/>
    <s v="2025-07-05"/>
    <x v="8"/>
    <x v="1"/>
    <s v="CUST-0486"/>
    <s v="Pooja Verma"/>
    <x v="3"/>
    <s v="Delhi"/>
    <s v="Rohini"/>
    <x v="0"/>
    <s v="Storage"/>
    <s v="Bookshelf"/>
    <n v="3"/>
    <n v="24801.25"/>
    <n v="0.1"/>
    <n v="4053.03"/>
  </r>
  <r>
    <s v="ORD-04717"/>
    <s v="2024-05-19"/>
    <x v="0"/>
    <x v="0"/>
    <s v="CUST-0307"/>
    <s v="Kabir Yadav"/>
    <x v="0"/>
    <s v="Telangana"/>
    <s v="Warangal"/>
    <x v="2"/>
    <s v="Footwear"/>
    <s v="Running Shoes"/>
    <n v="2"/>
    <n v="6818.07"/>
    <n v="0"/>
    <n v="1868.74"/>
  </r>
  <r>
    <s v="ORD-04718"/>
    <s v="2025-11-07"/>
    <x v="5"/>
    <x v="1"/>
    <s v="CUST-0670"/>
    <s v="Pooja Patel"/>
    <x v="3"/>
    <s v="Punjab"/>
    <s v="Amritsar"/>
    <x v="2"/>
    <s v="Men"/>
    <s v="Men's T-Shirt"/>
    <n v="8"/>
    <n v="9864.1299999999992"/>
    <n v="0"/>
    <n v="3146.85"/>
  </r>
  <r>
    <s v="ORD-04719"/>
    <s v="2024-07-27"/>
    <x v="4"/>
    <x v="0"/>
    <s v="CUST-0069"/>
    <s v="Rohan Jain"/>
    <x v="2"/>
    <s v="Gujarat"/>
    <s v="Ahmedabad"/>
    <x v="3"/>
    <s v="Accessories"/>
    <s v="Smart Watch"/>
    <n v="7"/>
    <n v="27269.23"/>
    <n v="0.25"/>
    <n v="2019.96"/>
  </r>
  <r>
    <s v="ORD-04720"/>
    <s v="2025-10-10"/>
    <x v="31"/>
    <x v="1"/>
    <s v="CUST-0098"/>
    <s v="Simran Mehta"/>
    <x v="0"/>
    <s v="Telangana"/>
    <s v="Hyderabad"/>
    <x v="2"/>
    <s v="Women"/>
    <s v="Women's Top"/>
    <n v="6"/>
    <n v="7412.51"/>
    <n v="0.15"/>
    <n v="1607.87"/>
  </r>
  <r>
    <s v="ORD-04721"/>
    <s v="2023-11-01"/>
    <x v="32"/>
    <x v="2"/>
    <s v="CUST-0022"/>
    <s v="Priya Sharma"/>
    <x v="1"/>
    <s v="Bihar"/>
    <s v="Gaya"/>
    <x v="3"/>
    <s v="Accessories"/>
    <s v="Smart Watch"/>
    <n v="8"/>
    <n v="39023.64"/>
    <n v="0"/>
    <n v="7203.74"/>
  </r>
  <r>
    <s v="ORD-04722"/>
    <s v="2024-12-01"/>
    <x v="6"/>
    <x v="0"/>
    <s v="CUST-0646"/>
    <s v="Amit Yadav"/>
    <x v="1"/>
    <s v="West Bengal"/>
    <s v="Siliguri"/>
    <x v="1"/>
    <s v="Cookware"/>
    <s v="Non-Stick Pan"/>
    <n v="2"/>
    <n v="3539.91"/>
    <n v="0.2"/>
    <n v="424.4"/>
  </r>
  <r>
    <s v="ORD-04723"/>
    <s v="2024-07-06"/>
    <x v="4"/>
    <x v="0"/>
    <s v="CUST-0289"/>
    <s v="Aditya Das"/>
    <x v="0"/>
    <s v="Kerala"/>
    <s v="Kozhikode"/>
    <x v="3"/>
    <s v="Mobile"/>
    <s v="Smartphone A"/>
    <n v="5"/>
    <n v="88959.679999999993"/>
    <n v="0.05"/>
    <n v="10155.34"/>
  </r>
  <r>
    <s v="ORD-04724"/>
    <s v="2023-01-18"/>
    <x v="34"/>
    <x v="2"/>
    <s v="CUST-0056"/>
    <s v="Kabir Mehta"/>
    <x v="2"/>
    <s v="Gujarat"/>
    <s v="Ahmedabad"/>
    <x v="1"/>
    <s v="Decor"/>
    <s v="Table Lamp"/>
    <n v="6"/>
    <n v="12590.33"/>
    <n v="0.2"/>
    <n v="2508.63"/>
  </r>
  <r>
    <s v="ORD-04725"/>
    <s v="2023-12-29"/>
    <x v="18"/>
    <x v="2"/>
    <s v="CUST-0445"/>
    <s v="Kavya Gupta"/>
    <x v="0"/>
    <s v="Tamil Nadu"/>
    <s v="Coimbatore"/>
    <x v="1"/>
    <s v="Cookware"/>
    <s v="Pressure Cooker"/>
    <n v="1"/>
    <n v="3358.53"/>
    <n v="0"/>
    <n v="628.36"/>
  </r>
  <r>
    <s v="ORD-04726"/>
    <s v="2025-09-20"/>
    <x v="2"/>
    <x v="1"/>
    <s v="CUST-0730"/>
    <s v="Nikita Das"/>
    <x v="0"/>
    <s v="Telangana"/>
    <s v="Hyderabad"/>
    <x v="1"/>
    <s v="Decor"/>
    <s v="Wall Clock"/>
    <n v="5"/>
    <n v="7411.62"/>
    <n v="0.05"/>
    <n v="2261.29"/>
  </r>
  <r>
    <s v="ORD-04727"/>
    <s v="2023-03-20"/>
    <x v="11"/>
    <x v="2"/>
    <s v="CUST-0197"/>
    <s v="Neha Kumar"/>
    <x v="2"/>
    <s v="Goa"/>
    <s v="Margao"/>
    <x v="2"/>
    <s v="Footwear"/>
    <s v="Running Shoes"/>
    <n v="2"/>
    <n v="5787.27"/>
    <n v="0.2"/>
    <n v="834.82"/>
  </r>
  <r>
    <s v="ORD-04728"/>
    <s v="2023-01-31"/>
    <x v="34"/>
    <x v="2"/>
    <s v="CUST-0340"/>
    <s v="Arjun Gupta"/>
    <x v="2"/>
    <s v="Gujarat"/>
    <s v="Vadodara"/>
    <x v="2"/>
    <s v="Women"/>
    <s v="Women's Dress"/>
    <n v="8"/>
    <n v="21323.439999999999"/>
    <n v="0"/>
    <n v="6896.46"/>
  </r>
  <r>
    <s v="ORD-04729"/>
    <s v="2025-06-29"/>
    <x v="3"/>
    <x v="1"/>
    <s v="CUST-0319"/>
    <s v="Priya Verma"/>
    <x v="1"/>
    <s v="Bihar"/>
    <s v="Patna"/>
    <x v="0"/>
    <s v="Table"/>
    <s v="Study Table"/>
    <n v="6"/>
    <n v="45847.54"/>
    <n v="0"/>
    <n v="8634.83"/>
  </r>
  <r>
    <s v="ORD-04730"/>
    <s v="2025-12-04"/>
    <x v="26"/>
    <x v="1"/>
    <s v="CUST-0457"/>
    <s v="Shreya Jain"/>
    <x v="2"/>
    <s v="Gujarat"/>
    <s v="Ahmedabad"/>
    <x v="0"/>
    <s v="Table"/>
    <s v="Study Table"/>
    <n v="6"/>
    <n v="43579.1"/>
    <n v="0"/>
    <n v="8192.73"/>
  </r>
  <r>
    <s v="ORD-04731"/>
    <s v="2024-06-19"/>
    <x v="10"/>
    <x v="0"/>
    <s v="CUST-0348"/>
    <s v="Arjun Das"/>
    <x v="2"/>
    <s v="Maharashtra"/>
    <s v="Mumbai"/>
    <x v="0"/>
    <s v="Storage"/>
    <s v="Wardrobe"/>
    <n v="8"/>
    <n v="126861.02"/>
    <n v="0.25"/>
    <n v="645.01"/>
  </r>
  <r>
    <s v="ORD-04732"/>
    <s v="2025-12-17"/>
    <x v="26"/>
    <x v="1"/>
    <s v="CUST-0165"/>
    <s v="Shreya Gupta"/>
    <x v="2"/>
    <s v="Goa"/>
    <s v="Mapusa"/>
    <x v="2"/>
    <s v="Men"/>
    <s v="Men's T-Shirt"/>
    <n v="3"/>
    <n v="2587.2800000000002"/>
    <n v="0.25"/>
    <n v="581.54"/>
  </r>
  <r>
    <s v="ORD-04733"/>
    <s v="2023-04-03"/>
    <x v="12"/>
    <x v="2"/>
    <s v="CUST-0695"/>
    <s v="Aditi Gupta"/>
    <x v="3"/>
    <s v="Punjab"/>
    <s v="Ludhiana"/>
    <x v="0"/>
    <s v="Chair"/>
    <s v="Executive Chair"/>
    <n v="5"/>
    <n v="62793.42"/>
    <n v="0"/>
    <n v="12951.81"/>
  </r>
  <r>
    <s v="ORD-04734"/>
    <s v="2025-09-07"/>
    <x v="2"/>
    <x v="1"/>
    <s v="CUST-0557"/>
    <s v="Rahul Das"/>
    <x v="0"/>
    <s v="Telangana"/>
    <s v="Warangal"/>
    <x v="0"/>
    <s v="Table"/>
    <s v="Study Table"/>
    <n v="1"/>
    <n v="7197.73"/>
    <n v="0"/>
    <n v="1343.33"/>
  </r>
  <r>
    <s v="ORD-04735"/>
    <s v="2024-02-11"/>
    <x v="23"/>
    <x v="0"/>
    <s v="CUST-0312"/>
    <s v="Kabir Jain"/>
    <x v="2"/>
    <s v="Goa"/>
    <s v="Margao"/>
    <x v="2"/>
    <s v="Footwear"/>
    <s v="Running Shoes"/>
    <n v="7"/>
    <n v="18078.849999999999"/>
    <n v="0.25"/>
    <n v="2777.97"/>
  </r>
  <r>
    <s v="ORD-04736"/>
    <s v="2023-05-26"/>
    <x v="20"/>
    <x v="2"/>
    <s v="CUST-0166"/>
    <s v="Kabir Patel"/>
    <x v="2"/>
    <s v="Rajasthan"/>
    <s v="Jodhpur"/>
    <x v="3"/>
    <s v="Mobile"/>
    <s v="Budget Phone"/>
    <n v="5"/>
    <n v="58717.5"/>
    <n v="0.05"/>
    <n v="5184.26"/>
  </r>
  <r>
    <s v="ORD-04737"/>
    <s v="2025-03-09"/>
    <x v="21"/>
    <x v="1"/>
    <s v="CUST-0663"/>
    <s v="Arjun Verma"/>
    <x v="2"/>
    <s v="Goa"/>
    <s v="Panaji"/>
    <x v="1"/>
    <s v="Cookware"/>
    <s v="Pressure Cooker"/>
    <n v="5"/>
    <n v="13634.59"/>
    <n v="0.25"/>
    <n v="917.68"/>
  </r>
  <r>
    <s v="ORD-04738"/>
    <s v="2025-12-11"/>
    <x v="26"/>
    <x v="1"/>
    <s v="CUST-0618"/>
    <s v="Kavya Gupta"/>
    <x v="2"/>
    <s v="Maharashtra"/>
    <s v="Pune"/>
    <x v="1"/>
    <s v="Cookware"/>
    <s v="Cookware Set"/>
    <n v="4"/>
    <n v="17638.95"/>
    <n v="0.25"/>
    <n v="1839.79"/>
  </r>
  <r>
    <s v="ORD-04739"/>
    <s v="2023-06-17"/>
    <x v="33"/>
    <x v="2"/>
    <s v="CUST-0365"/>
    <s v="Priya Patel"/>
    <x v="3"/>
    <s v="Punjab"/>
    <s v="Amritsar"/>
    <x v="3"/>
    <s v="Laptop"/>
    <s v="Gaming Laptop"/>
    <n v="3"/>
    <n v="244807.94"/>
    <n v="0.05"/>
    <n v="23872.27"/>
  </r>
  <r>
    <s v="ORD-04740"/>
    <s v="2024-06-14"/>
    <x v="10"/>
    <x v="0"/>
    <s v="CUST-0186"/>
    <s v="Priya Singh"/>
    <x v="3"/>
    <s v="Delhi"/>
    <s v="Rohini"/>
    <x v="2"/>
    <s v="Men"/>
    <s v="Men's Jeans"/>
    <n v="6"/>
    <n v="10317.4"/>
    <n v="0.2"/>
    <n v="2308.1799999999998"/>
  </r>
  <r>
    <s v="ORD-04741"/>
    <s v="2025-05-18"/>
    <x v="9"/>
    <x v="1"/>
    <s v="CUST-0375"/>
    <s v="Ananya Kumar"/>
    <x v="2"/>
    <s v="Rajasthan"/>
    <s v="Jodhpur"/>
    <x v="3"/>
    <s v="Laptop"/>
    <s v="Laptop Air"/>
    <n v="4"/>
    <n v="189722.92"/>
    <n v="0.05"/>
    <n v="22983.18"/>
  </r>
  <r>
    <s v="ORD-04742"/>
    <s v="2025-04-26"/>
    <x v="30"/>
    <x v="1"/>
    <s v="CUST-0158"/>
    <s v="Kavya Singh"/>
    <x v="0"/>
    <s v="Tamil Nadu"/>
    <s v="Chennai"/>
    <x v="2"/>
    <s v="Footwear"/>
    <s v="Sandals"/>
    <n v="6"/>
    <n v="8938.7800000000007"/>
    <n v="0.1"/>
    <n v="1769.81"/>
  </r>
  <r>
    <s v="ORD-04743"/>
    <s v="2023-11-14"/>
    <x v="32"/>
    <x v="2"/>
    <s v="CUST-0373"/>
    <s v="Nikita Jain"/>
    <x v="0"/>
    <s v="Karnataka"/>
    <s v="Mangaluru"/>
    <x v="2"/>
    <s v="Women"/>
    <s v="Women's Top"/>
    <n v="1"/>
    <n v="1434.63"/>
    <n v="0.05"/>
    <n v="438.02"/>
  </r>
  <r>
    <s v="ORD-04744"/>
    <s v="2025-06-05"/>
    <x v="3"/>
    <x v="1"/>
    <s v="CUST-0394"/>
    <s v="Neha Singh"/>
    <x v="3"/>
    <s v="Haryana"/>
    <s v="Faridabad"/>
    <x v="0"/>
    <s v="Chair"/>
    <s v="Study Chair"/>
    <n v="5"/>
    <n v="17171.45"/>
    <n v="0"/>
    <n v="3140.32"/>
  </r>
  <r>
    <s v="ORD-04745"/>
    <s v="2024-02-24"/>
    <x v="23"/>
    <x v="0"/>
    <s v="CUST-0772"/>
    <s v="Neha Mehta"/>
    <x v="0"/>
    <s v="Telangana"/>
    <s v="Nizamabad"/>
    <x v="0"/>
    <s v="Storage"/>
    <s v="Bookshelf"/>
    <n v="5"/>
    <n v="36343.480000000003"/>
    <n v="0.2"/>
    <n v="2218.36"/>
  </r>
  <r>
    <s v="ORD-04746"/>
    <s v="2024-11-24"/>
    <x v="1"/>
    <x v="0"/>
    <s v="CUST-0707"/>
    <s v="Neha Gupta"/>
    <x v="0"/>
    <s v="Karnataka"/>
    <s v="Mangaluru"/>
    <x v="0"/>
    <s v="Chair"/>
    <s v="Executive Chair"/>
    <n v="2"/>
    <n v="18990.310000000001"/>
    <n v="0.2"/>
    <n v="2191.9"/>
  </r>
  <r>
    <s v="ORD-04747"/>
    <s v="2024-06-24"/>
    <x v="10"/>
    <x v="0"/>
    <s v="CUST-0100"/>
    <s v="Amit Sharma"/>
    <x v="1"/>
    <s v="Odisha"/>
    <s v="Rourkela"/>
    <x v="1"/>
    <s v="Decor"/>
    <s v="Table Lamp"/>
    <n v="4"/>
    <n v="9503.25"/>
    <n v="0"/>
    <n v="2353.7600000000002"/>
  </r>
  <r>
    <s v="ORD-04748"/>
    <s v="2025-04-07"/>
    <x v="30"/>
    <x v="1"/>
    <s v="CUST-0059"/>
    <s v="Kabir Singh"/>
    <x v="1"/>
    <s v="Bihar"/>
    <s v="Patna"/>
    <x v="0"/>
    <s v="Table"/>
    <s v="Coffee Table"/>
    <n v="8"/>
    <n v="36795.32"/>
    <n v="0.2"/>
    <n v="2295.62"/>
  </r>
  <r>
    <s v="ORD-04749"/>
    <s v="2023-08-22"/>
    <x v="27"/>
    <x v="2"/>
    <s v="CUST-0781"/>
    <s v="Ishita Sharma"/>
    <x v="1"/>
    <s v="Jharkhand"/>
    <s v="Dhanbad"/>
    <x v="1"/>
    <s v="Cookware"/>
    <s v="Cookware Set"/>
    <n v="6"/>
    <n v="26384.04"/>
    <n v="0.25"/>
    <n v="3211.47"/>
  </r>
  <r>
    <s v="ORD-04750"/>
    <s v="2024-09-04"/>
    <x v="13"/>
    <x v="0"/>
    <s v="CUST-0030"/>
    <s v="Ananya Verma"/>
    <x v="1"/>
    <s v="West Bengal"/>
    <s v="Kolkata"/>
    <x v="1"/>
    <s v="Cookware"/>
    <s v="Cookware Set"/>
    <n v="7"/>
    <n v="41208.32"/>
    <n v="0"/>
    <n v="9779.01"/>
  </r>
  <r>
    <s v="ORD-04751"/>
    <s v="2024-08-30"/>
    <x v="15"/>
    <x v="0"/>
    <s v="CUST-0796"/>
    <s v="Sneha Yadav"/>
    <x v="1"/>
    <s v="West Bengal"/>
    <s v="Kolkata"/>
    <x v="0"/>
    <s v="Storage"/>
    <s v="Cabinet"/>
    <n v="6"/>
    <n v="51195.5"/>
    <n v="0.25"/>
    <n v="2972.32"/>
  </r>
  <r>
    <s v="ORD-04752"/>
    <s v="2024-03-23"/>
    <x v="19"/>
    <x v="0"/>
    <s v="CUST-0570"/>
    <s v="Priya Singh"/>
    <x v="2"/>
    <s v="Maharashtra"/>
    <s v="Nagpur"/>
    <x v="3"/>
    <s v="Mobile"/>
    <s v="Budget Phone"/>
    <n v="4"/>
    <n v="45385.18"/>
    <n v="0.05"/>
    <n v="5006.6000000000004"/>
  </r>
  <r>
    <s v="ORD-04753"/>
    <s v="2023-08-27"/>
    <x v="27"/>
    <x v="2"/>
    <s v="CUST-0556"/>
    <s v="Riya Gupta"/>
    <x v="3"/>
    <s v="Delhi"/>
    <s v="Dwarka"/>
    <x v="0"/>
    <s v="Table"/>
    <s v="Office Desk"/>
    <n v="1"/>
    <n v="11540.05"/>
    <n v="0.25"/>
    <n v="738.98"/>
  </r>
  <r>
    <s v="ORD-04754"/>
    <s v="2025-01-04"/>
    <x v="29"/>
    <x v="1"/>
    <s v="CUST-0453"/>
    <s v="Simran Yadav"/>
    <x v="1"/>
    <s v="Odisha"/>
    <s v="Bhubaneswar"/>
    <x v="1"/>
    <s v="Appliances"/>
    <s v="Mixer Grinder"/>
    <n v="6"/>
    <n v="27032.37"/>
    <n v="0"/>
    <n v="4802.3900000000003"/>
  </r>
  <r>
    <s v="ORD-04755"/>
    <s v="2023-04-19"/>
    <x v="12"/>
    <x v="2"/>
    <s v="CUST-0397"/>
    <s v="Priya Sharma"/>
    <x v="1"/>
    <s v="Jharkhand"/>
    <s v="Dhanbad"/>
    <x v="2"/>
    <s v="Footwear"/>
    <s v="Casual Shoes"/>
    <n v="1"/>
    <n v="2750.22"/>
    <n v="0"/>
    <n v="703.65"/>
  </r>
  <r>
    <s v="ORD-04756"/>
    <s v="2024-07-08"/>
    <x v="4"/>
    <x v="0"/>
    <s v="CUST-0638"/>
    <s v="Rohan Gupta"/>
    <x v="0"/>
    <s v="Tamil Nadu"/>
    <s v="Chennai"/>
    <x v="2"/>
    <s v="Footwear"/>
    <s v="Sandals"/>
    <n v="5"/>
    <n v="6019.68"/>
    <n v="0.25"/>
    <n v="391.83"/>
  </r>
  <r>
    <s v="ORD-04757"/>
    <s v="2023-06-11"/>
    <x v="33"/>
    <x v="2"/>
    <s v="CUST-0617"/>
    <s v="Neha Sharma"/>
    <x v="2"/>
    <s v="Rajasthan"/>
    <s v="Jodhpur"/>
    <x v="2"/>
    <s v="Men"/>
    <s v="Men's T-Shirt"/>
    <n v="2"/>
    <n v="2337.09"/>
    <n v="0"/>
    <n v="741.9"/>
  </r>
  <r>
    <s v="ORD-04758"/>
    <s v="2024-02-23"/>
    <x v="23"/>
    <x v="0"/>
    <s v="CUST-0215"/>
    <s v="Aditya Gupta"/>
    <x v="2"/>
    <s v="Maharashtra"/>
    <s v="Nagpur"/>
    <x v="1"/>
    <s v="Appliances"/>
    <s v="Air Fryer"/>
    <n v="3"/>
    <n v="23601.79"/>
    <n v="0"/>
    <n v="3936.42"/>
  </r>
  <r>
    <s v="ORD-04759"/>
    <s v="2025-02-20"/>
    <x v="14"/>
    <x v="1"/>
    <s v="CUST-0636"/>
    <s v="Amit Yadav"/>
    <x v="3"/>
    <s v="Delhi"/>
    <s v="New Delhi"/>
    <x v="1"/>
    <s v="Appliances"/>
    <s v="Electric Kettle"/>
    <n v="6"/>
    <n v="9333.76"/>
    <n v="0.1"/>
    <n v="1228.96"/>
  </r>
  <r>
    <s v="ORD-04760"/>
    <s v="2025-11-04"/>
    <x v="5"/>
    <x v="1"/>
    <s v="CUST-0422"/>
    <s v="Aditi Verma"/>
    <x v="1"/>
    <s v="Odisha"/>
    <s v="Rourkela"/>
    <x v="2"/>
    <s v="Women"/>
    <s v="Women's Jacket"/>
    <n v="8"/>
    <n v="40953.83"/>
    <n v="0"/>
    <n v="10904.13"/>
  </r>
  <r>
    <s v="ORD-04761"/>
    <s v="2023-08-30"/>
    <x v="27"/>
    <x v="2"/>
    <s v="CUST-0516"/>
    <s v="Kabir Mehta"/>
    <x v="1"/>
    <s v="Odisha"/>
    <s v="Rourkela"/>
    <x v="2"/>
    <s v="Footwear"/>
    <s v="Running Shoes"/>
    <n v="6"/>
    <n v="19320.45"/>
    <n v="0.1"/>
    <n v="4512.8900000000003"/>
  </r>
  <r>
    <s v="ORD-04762"/>
    <s v="2024-11-24"/>
    <x v="1"/>
    <x v="0"/>
    <s v="CUST-0628"/>
    <s v="Amit Patel"/>
    <x v="2"/>
    <s v="Goa"/>
    <s v="Margao"/>
    <x v="2"/>
    <s v="Men"/>
    <s v="Men's Jacket"/>
    <n v="3"/>
    <n v="12976.47"/>
    <n v="0.05"/>
    <n v="3467.95"/>
  </r>
  <r>
    <s v="ORD-04763"/>
    <s v="2024-03-04"/>
    <x v="19"/>
    <x v="0"/>
    <s v="CUST-0705"/>
    <s v="Pooja Jain"/>
    <x v="3"/>
    <s v="Haryana"/>
    <s v="Panipat"/>
    <x v="1"/>
    <s v="Appliances"/>
    <s v="Electric Kettle"/>
    <n v="4"/>
    <n v="7112.21"/>
    <n v="0"/>
    <n v="1503.42"/>
  </r>
  <r>
    <s v="ORD-04764"/>
    <s v="2025-03-24"/>
    <x v="21"/>
    <x v="1"/>
    <s v="CUST-0403"/>
    <s v="Nikita Jain"/>
    <x v="3"/>
    <s v="Punjab"/>
    <s v="Jalandhar"/>
    <x v="1"/>
    <s v="Decor"/>
    <s v="Table Lamp"/>
    <n v="3"/>
    <n v="5890.32"/>
    <n v="0.25"/>
    <n v="623.5"/>
  </r>
  <r>
    <s v="ORD-04765"/>
    <s v="2025-12-31"/>
    <x v="26"/>
    <x v="1"/>
    <s v="CUST-0558"/>
    <s v="Nikita Verma"/>
    <x v="0"/>
    <s v="Kerala"/>
    <s v="Kozhikode"/>
    <x v="3"/>
    <s v="Accessories"/>
    <s v="Wireless Earbuds"/>
    <n v="8"/>
    <n v="19934.61"/>
    <n v="0"/>
    <n v="4229.4399999999996"/>
  </r>
  <r>
    <s v="ORD-04766"/>
    <s v="2023-02-13"/>
    <x v="7"/>
    <x v="2"/>
    <s v="CUST-0326"/>
    <s v="Aditi Singh"/>
    <x v="2"/>
    <s v="Rajasthan"/>
    <s v="Udaipur"/>
    <x v="3"/>
    <s v="Accessories"/>
    <s v="Wireless Earbuds"/>
    <n v="1"/>
    <n v="2454.98"/>
    <n v="0.05"/>
    <n v="475.73"/>
  </r>
  <r>
    <s v="ORD-04767"/>
    <s v="2025-06-08"/>
    <x v="3"/>
    <x v="1"/>
    <s v="CUST-0214"/>
    <s v="Sneha Gupta"/>
    <x v="2"/>
    <s v="Gujarat"/>
    <s v="Vadodara"/>
    <x v="1"/>
    <s v="Decor"/>
    <s v="Wall Clock"/>
    <n v="7"/>
    <n v="10999.12"/>
    <n v="0"/>
    <n v="3468.25"/>
  </r>
  <r>
    <s v="ORD-04768"/>
    <s v="2023-10-20"/>
    <x v="24"/>
    <x v="2"/>
    <s v="CUST-0585"/>
    <s v="Kabir Kumar"/>
    <x v="0"/>
    <s v="Tamil Nadu"/>
    <s v="Chennai"/>
    <x v="3"/>
    <s v="Laptop"/>
    <s v="Laptop Pro"/>
    <n v="2"/>
    <n v="126501.81"/>
    <n v="0"/>
    <n v="24919.11"/>
  </r>
  <r>
    <s v="ORD-04769"/>
    <s v="2024-01-16"/>
    <x v="17"/>
    <x v="0"/>
    <s v="CUST-0238"/>
    <s v="Ananya Mehta"/>
    <x v="3"/>
    <s v="Punjab"/>
    <s v="Jalandhar"/>
    <x v="1"/>
    <s v="Decor"/>
    <s v="Photo Frame"/>
    <n v="4"/>
    <n v="2944.23"/>
    <n v="0.1"/>
    <n v="779.87"/>
  </r>
  <r>
    <s v="ORD-04770"/>
    <s v="2024-02-16"/>
    <x v="23"/>
    <x v="0"/>
    <s v="CUST-0615"/>
    <s v="Neha Verma"/>
    <x v="1"/>
    <s v="Odisha"/>
    <s v="Rourkela"/>
    <x v="0"/>
    <s v="Storage"/>
    <s v="Wardrobe"/>
    <n v="8"/>
    <n v="144132.03"/>
    <n v="0.2"/>
    <n v="8218.08"/>
  </r>
  <r>
    <s v="ORD-04771"/>
    <s v="2023-09-23"/>
    <x v="35"/>
    <x v="2"/>
    <s v="CUST-0274"/>
    <s v="Aditi Mehta"/>
    <x v="0"/>
    <s v="Tamil Nadu"/>
    <s v="Chennai"/>
    <x v="3"/>
    <s v="Mobile"/>
    <s v="Smartphone A"/>
    <n v="8"/>
    <n v="147516.34"/>
    <n v="0"/>
    <n v="20546.13"/>
  </r>
  <r>
    <s v="ORD-04772"/>
    <s v="2023-01-15"/>
    <x v="34"/>
    <x v="2"/>
    <s v="CUST-0202"/>
    <s v="Rohan Singh"/>
    <x v="1"/>
    <s v="West Bengal"/>
    <s v="Durgapur"/>
    <x v="1"/>
    <s v="Decor"/>
    <s v="Table Lamp"/>
    <n v="2"/>
    <n v="5240.9799999999996"/>
    <n v="0"/>
    <n v="1425.98"/>
  </r>
  <r>
    <s v="ORD-04773"/>
    <s v="2025-04-22"/>
    <x v="30"/>
    <x v="1"/>
    <s v="CUST-0020"/>
    <s v="Arjun Patel"/>
    <x v="2"/>
    <s v="Rajasthan"/>
    <s v="Jodhpur"/>
    <x v="0"/>
    <s v="Storage"/>
    <s v="Bookshelf"/>
    <n v="7"/>
    <n v="52073.43"/>
    <n v="0.15"/>
    <n v="6026.06"/>
  </r>
  <r>
    <s v="ORD-04774"/>
    <s v="2024-03-22"/>
    <x v="19"/>
    <x v="0"/>
    <s v="CUST-0291"/>
    <s v="Ishita Jain"/>
    <x v="0"/>
    <s v="Tamil Nadu"/>
    <s v="Chennai"/>
    <x v="1"/>
    <s v="Decor"/>
    <s v="Table Lamp"/>
    <n v="4"/>
    <n v="7923.67"/>
    <n v="0.2"/>
    <n v="1690.93"/>
  </r>
  <r>
    <s v="ORD-04775"/>
    <s v="2025-10-18"/>
    <x v="31"/>
    <x v="1"/>
    <s v="CUST-0661"/>
    <s v="Riya Mehta"/>
    <x v="2"/>
    <s v="Maharashtra"/>
    <s v="Nagpur"/>
    <x v="2"/>
    <s v="Women"/>
    <s v="Women's Top"/>
    <n v="2"/>
    <n v="2452.81"/>
    <n v="0.2"/>
    <n v="508.56"/>
  </r>
  <r>
    <s v="ORD-04776"/>
    <s v="2023-06-03"/>
    <x v="33"/>
    <x v="2"/>
    <s v="CUST-0762"/>
    <s v="Aditya Singh"/>
    <x v="3"/>
    <s v="Uttar Pradesh"/>
    <s v="Kanpur"/>
    <x v="2"/>
    <s v="Footwear"/>
    <s v="Running Shoes"/>
    <n v="3"/>
    <n v="10952.29"/>
    <n v="0"/>
    <n v="2804.02"/>
  </r>
  <r>
    <s v="ORD-04777"/>
    <s v="2025-10-30"/>
    <x v="31"/>
    <x v="1"/>
    <s v="CUST-0008"/>
    <s v="Rahul Kumar"/>
    <x v="1"/>
    <s v="Jharkhand"/>
    <s v="Dhanbad"/>
    <x v="0"/>
    <s v="Chair"/>
    <s v="Office Chair"/>
    <n v="1"/>
    <n v="5230.96"/>
    <n v="0.2"/>
    <n v="469.67"/>
  </r>
  <r>
    <s v="ORD-04778"/>
    <s v="2025-09-11"/>
    <x v="2"/>
    <x v="1"/>
    <s v="CUST-0036"/>
    <s v="Priya Verma"/>
    <x v="0"/>
    <s v="Tamil Nadu"/>
    <s v="Chennai"/>
    <x v="0"/>
    <s v="Storage"/>
    <s v="Cabinet"/>
    <n v="8"/>
    <n v="87751.03"/>
    <n v="0.05"/>
    <n v="14856.62"/>
  </r>
  <r>
    <s v="ORD-04779"/>
    <s v="2023-07-05"/>
    <x v="25"/>
    <x v="2"/>
    <s v="CUST-0255"/>
    <s v="Ananya Kumar"/>
    <x v="1"/>
    <s v="Bihar"/>
    <s v="Patna"/>
    <x v="3"/>
    <s v="Accessories"/>
    <s v="Smart Watch"/>
    <n v="4"/>
    <n v="19497.14"/>
    <n v="0.05"/>
    <n v="3121.77"/>
  </r>
  <r>
    <s v="ORD-04780"/>
    <s v="2025-09-21"/>
    <x v="2"/>
    <x v="1"/>
    <s v="CUST-0221"/>
    <s v="Priya Sharma"/>
    <x v="1"/>
    <s v="Jharkhand"/>
    <s v="Ranchi"/>
    <x v="2"/>
    <s v="Men"/>
    <s v="Men's Jeans"/>
    <n v="6"/>
    <n v="10954"/>
    <n v="0.15"/>
    <n v="2364.71"/>
  </r>
  <r>
    <s v="ORD-04781"/>
    <s v="2023-09-25"/>
    <x v="35"/>
    <x v="2"/>
    <s v="CUST-0757"/>
    <s v="Neha Singh"/>
    <x v="0"/>
    <s v="Karnataka"/>
    <s v="Bengaluru"/>
    <x v="3"/>
    <s v="Laptop"/>
    <s v="Laptop Air"/>
    <n v="2"/>
    <n v="91636.41"/>
    <n v="0.15"/>
    <n v="10540.36"/>
  </r>
  <r>
    <s v="ORD-04782"/>
    <s v="2025-06-29"/>
    <x v="3"/>
    <x v="1"/>
    <s v="CUST-0704"/>
    <s v="Rahul Das"/>
    <x v="0"/>
    <s v="Tamil Nadu"/>
    <s v="Coimbatore"/>
    <x v="3"/>
    <s v="Mobile"/>
    <s v="Budget Phone"/>
    <n v="3"/>
    <n v="26462.19"/>
    <n v="0.25"/>
    <n v="578.80999999999995"/>
  </r>
  <r>
    <s v="ORD-04783"/>
    <s v="2025-03-09"/>
    <x v="21"/>
    <x v="1"/>
    <s v="CUST-0480"/>
    <s v="Ananya Jain"/>
    <x v="0"/>
    <s v="Karnataka"/>
    <s v="Bengaluru"/>
    <x v="1"/>
    <s v="Appliances"/>
    <s v="Air Fryer"/>
    <n v="5"/>
    <n v="39503.5"/>
    <n v="0.05"/>
    <n v="5047.5"/>
  </r>
  <r>
    <s v="ORD-04784"/>
    <s v="2025-06-03"/>
    <x v="3"/>
    <x v="1"/>
    <s v="CUST-0021"/>
    <s v="Neha Yadav"/>
    <x v="2"/>
    <s v="Maharashtra"/>
    <s v="Nagpur"/>
    <x v="1"/>
    <s v="Cookware"/>
    <s v="Pressure Cooker"/>
    <n v="8"/>
    <n v="21698.81"/>
    <n v="0.2"/>
    <n v="1273.26"/>
  </r>
  <r>
    <s v="ORD-04785"/>
    <s v="2024-09-09"/>
    <x v="13"/>
    <x v="0"/>
    <s v="CUST-0154"/>
    <s v="Simran Mehta"/>
    <x v="0"/>
    <s v="Kerala"/>
    <s v="Thiruvananthapuram"/>
    <x v="3"/>
    <s v="Mobile"/>
    <s v="Smartphone A"/>
    <n v="5"/>
    <n v="85922.71"/>
    <n v="0"/>
    <n v="12576.43"/>
  </r>
  <r>
    <s v="ORD-04786"/>
    <s v="2024-12-05"/>
    <x v="6"/>
    <x v="0"/>
    <s v="CUST-0122"/>
    <s v="Priya Jain"/>
    <x v="0"/>
    <s v="Tamil Nadu"/>
    <s v="Chennai"/>
    <x v="1"/>
    <s v="Cookware"/>
    <s v="Cookware Set"/>
    <n v="2"/>
    <n v="10706.66"/>
    <n v="0.1"/>
    <n v="2384.37"/>
  </r>
  <r>
    <s v="ORD-04787"/>
    <s v="2024-10-17"/>
    <x v="28"/>
    <x v="0"/>
    <s v="CUST-0045"/>
    <s v="Priya Verma"/>
    <x v="0"/>
    <s v="Karnataka"/>
    <s v="Bengaluru"/>
    <x v="2"/>
    <s v="Footwear"/>
    <s v="Casual Shoes"/>
    <n v="1"/>
    <n v="2071.59"/>
    <n v="0.25"/>
    <n v="254.19"/>
  </r>
  <r>
    <s v="ORD-04788"/>
    <s v="2025-11-02"/>
    <x v="5"/>
    <x v="1"/>
    <s v="CUST-0216"/>
    <s v="Neha Mehta"/>
    <x v="1"/>
    <s v="Bihar"/>
    <s v="Bhagalpur"/>
    <x v="3"/>
    <s v="Laptop"/>
    <s v="Gaming Laptop"/>
    <n v="1"/>
    <n v="77728.039999999994"/>
    <n v="0.05"/>
    <n v="8662.44"/>
  </r>
  <r>
    <s v="ORD-04789"/>
    <s v="2023-02-14"/>
    <x v="7"/>
    <x v="2"/>
    <s v="CUST-0119"/>
    <s v="Rahul Mehta"/>
    <x v="2"/>
    <s v="Goa"/>
    <s v="Margao"/>
    <x v="0"/>
    <s v="Table"/>
    <s v="Study Table"/>
    <n v="3"/>
    <n v="23336.48"/>
    <n v="0"/>
    <n v="4216.07"/>
  </r>
  <r>
    <s v="ORD-04790"/>
    <s v="2024-04-22"/>
    <x v="16"/>
    <x v="0"/>
    <s v="CUST-0146"/>
    <s v="Rohan Verma"/>
    <x v="0"/>
    <s v="Tamil Nadu"/>
    <s v="Coimbatore"/>
    <x v="3"/>
    <s v="Mobile"/>
    <s v="Budget Phone"/>
    <n v="2"/>
    <n v="23317.93"/>
    <n v="0"/>
    <n v="2526.77"/>
  </r>
  <r>
    <s v="ORD-04791"/>
    <s v="2024-05-03"/>
    <x v="0"/>
    <x v="0"/>
    <s v="CUST-0379"/>
    <s v="Ishita Mehta"/>
    <x v="0"/>
    <s v="Telangana"/>
    <s v="Nizamabad"/>
    <x v="0"/>
    <s v="Chair"/>
    <s v="Study Chair"/>
    <n v="1"/>
    <n v="3047.29"/>
    <n v="0.1"/>
    <n v="398.25"/>
  </r>
  <r>
    <s v="ORD-04792"/>
    <s v="2025-08-27"/>
    <x v="22"/>
    <x v="1"/>
    <s v="CUST-0226"/>
    <s v="Arjun Das"/>
    <x v="3"/>
    <s v="Haryana"/>
    <s v="Gurgaon"/>
    <x v="1"/>
    <s v="Appliances"/>
    <s v="Air Fryer"/>
    <n v="2"/>
    <n v="13823.88"/>
    <n v="0.1"/>
    <n v="1860.13"/>
  </r>
  <r>
    <s v="ORD-04793"/>
    <s v="2024-09-15"/>
    <x v="13"/>
    <x v="0"/>
    <s v="CUST-0239"/>
    <s v="Kabir Kumar"/>
    <x v="3"/>
    <s v="Haryana"/>
    <s v="Faridabad"/>
    <x v="2"/>
    <s v="Footwear"/>
    <s v="Casual Shoes"/>
    <n v="8"/>
    <n v="17537.14"/>
    <n v="0.2"/>
    <n v="2629.44"/>
  </r>
  <r>
    <s v="ORD-04794"/>
    <s v="2024-02-06"/>
    <x v="23"/>
    <x v="0"/>
    <s v="CUST-0526"/>
    <s v="Sneha Mehta"/>
    <x v="0"/>
    <s v="Karnataka"/>
    <s v="Mysuru"/>
    <x v="3"/>
    <s v="Mobile"/>
    <s v="Smartphone A"/>
    <n v="6"/>
    <n v="94346.86"/>
    <n v="0.15"/>
    <n v="6644.21"/>
  </r>
  <r>
    <s v="ORD-04795"/>
    <s v="2024-12-17"/>
    <x v="6"/>
    <x v="0"/>
    <s v="CUST-0768"/>
    <s v="Riya Verma"/>
    <x v="0"/>
    <s v="Telangana"/>
    <s v="Hyderabad"/>
    <x v="1"/>
    <s v="Appliances"/>
    <s v="Electric Kettle"/>
    <n v="3"/>
    <n v="5361.38"/>
    <n v="0.05"/>
    <n v="859.4"/>
  </r>
  <r>
    <s v="ORD-04796"/>
    <s v="2024-07-19"/>
    <x v="4"/>
    <x v="0"/>
    <s v="CUST-0210"/>
    <s v="Riya Patel"/>
    <x v="3"/>
    <s v="Punjab"/>
    <s v="Ludhiana"/>
    <x v="1"/>
    <s v="Appliances"/>
    <s v="Mixer Grinder"/>
    <n v="4"/>
    <n v="17417.099999999999"/>
    <n v="0"/>
    <n v="3207.13"/>
  </r>
  <r>
    <s v="ORD-04797"/>
    <s v="2025-12-22"/>
    <x v="26"/>
    <x v="1"/>
    <s v="CUST-0019"/>
    <s v="Aditya Das"/>
    <x v="2"/>
    <s v="Rajasthan"/>
    <s v="Udaipur"/>
    <x v="1"/>
    <s v="Decor"/>
    <s v="Table Lamp"/>
    <n v="1"/>
    <n v="1810.56"/>
    <n v="0.25"/>
    <n v="360.65"/>
  </r>
  <r>
    <s v="ORD-04798"/>
    <s v="2025-02-05"/>
    <x v="14"/>
    <x v="1"/>
    <s v="CUST-0287"/>
    <s v="Amit Das"/>
    <x v="0"/>
    <s v="Telangana"/>
    <s v="Warangal"/>
    <x v="0"/>
    <s v="Table"/>
    <s v="Coffee Table"/>
    <n v="6"/>
    <n v="34964.47"/>
    <n v="0"/>
    <n v="6274.44"/>
  </r>
  <r>
    <s v="ORD-04799"/>
    <s v="2025-03-22"/>
    <x v="21"/>
    <x v="1"/>
    <s v="CUST-0748"/>
    <s v="Pooja Yadav"/>
    <x v="1"/>
    <s v="West Bengal"/>
    <s v="Durgapur"/>
    <x v="0"/>
    <s v="Storage"/>
    <s v="Wardrobe"/>
    <n v="2"/>
    <n v="41527.33"/>
    <n v="0.05"/>
    <n v="5092.22"/>
  </r>
  <r>
    <s v="ORD-04800"/>
    <s v="2024-06-27"/>
    <x v="10"/>
    <x v="0"/>
    <s v="CUST-0668"/>
    <s v="Kavya Das"/>
    <x v="3"/>
    <s v="Uttar Pradesh"/>
    <s v="Kanpur"/>
    <x v="0"/>
    <s v="Table"/>
    <s v="Study Table"/>
    <n v="1"/>
    <n v="6967.12"/>
    <n v="0.1"/>
    <n v="986"/>
  </r>
  <r>
    <s v="ORD-04801"/>
    <s v="2025-05-12"/>
    <x v="9"/>
    <x v="1"/>
    <s v="CUST-0317"/>
    <s v="Sneha Das"/>
    <x v="3"/>
    <s v="Delhi"/>
    <s v="Rohini"/>
    <x v="3"/>
    <s v="Accessories"/>
    <s v="Smart Watch"/>
    <n v="4"/>
    <n v="14414.67"/>
    <n v="0.25"/>
    <n v="530.26"/>
  </r>
  <r>
    <s v="ORD-04802"/>
    <s v="2025-05-31"/>
    <x v="9"/>
    <x v="1"/>
    <s v="CUST-0207"/>
    <s v="Arjun Das"/>
    <x v="0"/>
    <s v="Tamil Nadu"/>
    <s v="Chennai"/>
    <x v="2"/>
    <s v="Women"/>
    <s v="Women's Dress"/>
    <n v="4"/>
    <n v="8497.99"/>
    <n v="0.25"/>
    <n v="2131.33"/>
  </r>
  <r>
    <s v="ORD-04803"/>
    <s v="2023-07-28"/>
    <x v="25"/>
    <x v="2"/>
    <s v="CUST-0049"/>
    <s v="Riya Singh"/>
    <x v="2"/>
    <s v="Rajasthan"/>
    <s v="Jaipur"/>
    <x v="1"/>
    <s v="Appliances"/>
    <s v="Mixer Grinder"/>
    <n v="3"/>
    <n v="13465.19"/>
    <n v="0.05"/>
    <n v="2070.4899999999998"/>
  </r>
  <r>
    <s v="ORD-04804"/>
    <s v="2023-03-09"/>
    <x v="11"/>
    <x v="2"/>
    <s v="CUST-0655"/>
    <s v="Kabir Verma"/>
    <x v="0"/>
    <s v="Telangana"/>
    <s v="Nizamabad"/>
    <x v="0"/>
    <s v="Table"/>
    <s v="Coffee Table"/>
    <n v="6"/>
    <n v="27107.22"/>
    <n v="0.25"/>
    <n v="1423.16"/>
  </r>
  <r>
    <s v="ORD-04805"/>
    <s v="2023-04-03"/>
    <x v="12"/>
    <x v="2"/>
    <s v="CUST-0500"/>
    <s v="Priya Sharma"/>
    <x v="0"/>
    <s v="Tamil Nadu"/>
    <s v="Madurai"/>
    <x v="1"/>
    <s v="Decor"/>
    <s v="Table Lamp"/>
    <n v="1"/>
    <n v="2006.1"/>
    <n v="0.2"/>
    <n v="397.41"/>
  </r>
  <r>
    <s v="ORD-04806"/>
    <s v="2025-11-24"/>
    <x v="5"/>
    <x v="1"/>
    <s v="CUST-0114"/>
    <s v="Pooja Jain"/>
    <x v="1"/>
    <s v="Jharkhand"/>
    <s v="Jamshedpur"/>
    <x v="2"/>
    <s v="Men"/>
    <s v="Men's Jacket"/>
    <n v="1"/>
    <n v="3720.25"/>
    <n v="0.2"/>
    <n v="592.88"/>
  </r>
  <r>
    <s v="ORD-04807"/>
    <s v="2024-09-09"/>
    <x v="13"/>
    <x v="0"/>
    <s v="CUST-0497"/>
    <s v="Kabir Verma"/>
    <x v="0"/>
    <s v="Telangana"/>
    <s v="Hyderabad"/>
    <x v="1"/>
    <s v="Decor"/>
    <s v="Wall Clock"/>
    <n v="5"/>
    <n v="7118.73"/>
    <n v="0.05"/>
    <n v="2122.14"/>
  </r>
  <r>
    <s v="ORD-04808"/>
    <s v="2025-05-02"/>
    <x v="9"/>
    <x v="1"/>
    <s v="CUST-0364"/>
    <s v="Rahul Patel"/>
    <x v="0"/>
    <s v="Tamil Nadu"/>
    <s v="Chennai"/>
    <x v="2"/>
    <s v="Women"/>
    <s v="Women's Dress"/>
    <n v="6"/>
    <n v="13641.58"/>
    <n v="0.2"/>
    <n v="3753.27"/>
  </r>
  <r>
    <s v="ORD-04809"/>
    <s v="2024-01-22"/>
    <x v="17"/>
    <x v="0"/>
    <s v="CUST-0524"/>
    <s v="Sneha Yadav"/>
    <x v="0"/>
    <s v="Karnataka"/>
    <s v="Mysuru"/>
    <x v="0"/>
    <s v="Table"/>
    <s v="Coffee Table"/>
    <n v="5"/>
    <n v="24509.63"/>
    <n v="0.15"/>
    <n v="1941.76"/>
  </r>
  <r>
    <s v="ORD-04810"/>
    <s v="2023-10-20"/>
    <x v="24"/>
    <x v="2"/>
    <s v="CUST-0147"/>
    <s v="Aditi Verma"/>
    <x v="2"/>
    <s v="Goa"/>
    <s v="Margao"/>
    <x v="2"/>
    <s v="Men"/>
    <s v="Men's T-Shirt"/>
    <n v="8"/>
    <n v="9226.94"/>
    <n v="0"/>
    <n v="3504.05"/>
  </r>
  <r>
    <s v="ORD-04811"/>
    <s v="2023-02-13"/>
    <x v="7"/>
    <x v="2"/>
    <s v="CUST-0504"/>
    <s v="Riya Mehta"/>
    <x v="0"/>
    <s v="Karnataka"/>
    <s v="Bengaluru"/>
    <x v="3"/>
    <s v="Accessories"/>
    <s v="Wireless Earbuds"/>
    <n v="4"/>
    <n v="8152.19"/>
    <n v="0.15"/>
    <n v="1373.62"/>
  </r>
  <r>
    <s v="ORD-04812"/>
    <s v="2024-12-06"/>
    <x v="6"/>
    <x v="0"/>
    <s v="CUST-0295"/>
    <s v="Aarav Yadav"/>
    <x v="1"/>
    <s v="Odisha"/>
    <s v="Rourkela"/>
    <x v="1"/>
    <s v="Appliances"/>
    <s v="Mixer Grinder"/>
    <n v="7"/>
    <n v="30719.9"/>
    <n v="0"/>
    <n v="5790.82"/>
  </r>
  <r>
    <s v="ORD-04813"/>
    <s v="2024-04-24"/>
    <x v="16"/>
    <x v="0"/>
    <s v="CUST-0235"/>
    <s v="Ananya Mehta"/>
    <x v="3"/>
    <s v="Punjab"/>
    <s v="Ludhiana"/>
    <x v="2"/>
    <s v="Women"/>
    <s v="Women's Jacket"/>
    <n v="8"/>
    <n v="39491.449999999997"/>
    <n v="0.05"/>
    <n v="10182.43"/>
  </r>
  <r>
    <s v="ORD-04814"/>
    <s v="2023-10-25"/>
    <x v="24"/>
    <x v="2"/>
    <s v="CUST-0792"/>
    <s v="Shreya Yadav"/>
    <x v="3"/>
    <s v="Uttar Pradesh"/>
    <s v="Noida"/>
    <x v="0"/>
    <s v="Table"/>
    <s v="Coffee Table"/>
    <n v="2"/>
    <n v="10592.39"/>
    <n v="0.15"/>
    <n v="975.55"/>
  </r>
  <r>
    <s v="ORD-04815"/>
    <s v="2023-03-01"/>
    <x v="11"/>
    <x v="2"/>
    <s v="CUST-0446"/>
    <s v="Shreya Mehta"/>
    <x v="2"/>
    <s v="Gujarat"/>
    <s v="Ahmedabad"/>
    <x v="1"/>
    <s v="Appliances"/>
    <s v="Air Fryer"/>
    <n v="7"/>
    <n v="55152.67"/>
    <n v="0"/>
    <n v="8884.5"/>
  </r>
  <r>
    <s v="ORD-04816"/>
    <s v="2025-11-30"/>
    <x v="5"/>
    <x v="1"/>
    <s v="CUST-0771"/>
    <s v="Simran Sharma"/>
    <x v="2"/>
    <s v="Gujarat"/>
    <s v="Vadodara"/>
    <x v="1"/>
    <s v="Appliances"/>
    <s v="Mixer Grinder"/>
    <n v="4"/>
    <n v="13050.22"/>
    <n v="0.25"/>
    <n v="892.73"/>
  </r>
  <r>
    <s v="ORD-04817"/>
    <s v="2023-09-17"/>
    <x v="35"/>
    <x v="2"/>
    <s v="CUST-0563"/>
    <s v="Kavya Gupta"/>
    <x v="2"/>
    <s v="Maharashtra"/>
    <s v="Pune"/>
    <x v="2"/>
    <s v="Men"/>
    <s v="Men's T-Shirt"/>
    <n v="8"/>
    <n v="7520.64"/>
    <n v="0.2"/>
    <n v="2096.25"/>
  </r>
  <r>
    <s v="ORD-04818"/>
    <s v="2024-10-24"/>
    <x v="28"/>
    <x v="0"/>
    <s v="CUST-0287"/>
    <s v="Amit Das"/>
    <x v="0"/>
    <s v="Telangana"/>
    <s v="Warangal"/>
    <x v="3"/>
    <s v="Mobile"/>
    <s v="Smartphone A"/>
    <n v="4"/>
    <n v="68609.740000000005"/>
    <n v="0"/>
    <n v="9325.4"/>
  </r>
  <r>
    <s v="ORD-04819"/>
    <s v="2023-02-18"/>
    <x v="7"/>
    <x v="2"/>
    <s v="CUST-0593"/>
    <s v="Neha Verma"/>
    <x v="1"/>
    <s v="West Bengal"/>
    <s v="Siliguri"/>
    <x v="0"/>
    <s v="Storage"/>
    <s v="Cabinet"/>
    <n v="3"/>
    <n v="28884.53"/>
    <n v="0.1"/>
    <n v="4611.07"/>
  </r>
  <r>
    <s v="ORD-04820"/>
    <s v="2023-04-05"/>
    <x v="12"/>
    <x v="2"/>
    <s v="CUST-0040"/>
    <s v="Kavya Gupta"/>
    <x v="1"/>
    <s v="Bihar"/>
    <s v="Gaya"/>
    <x v="3"/>
    <s v="Accessories"/>
    <s v="Smart Watch"/>
    <n v="2"/>
    <n v="7761.5"/>
    <n v="0.2"/>
    <n v="525.79"/>
  </r>
  <r>
    <s v="ORD-04821"/>
    <s v="2025-04-12"/>
    <x v="30"/>
    <x v="1"/>
    <s v="CUST-0254"/>
    <s v="Aditya Kumar"/>
    <x v="0"/>
    <s v="Karnataka"/>
    <s v="Mangaluru"/>
    <x v="2"/>
    <s v="Women"/>
    <s v="Women's Dress"/>
    <n v="4"/>
    <n v="11033.23"/>
    <n v="0"/>
    <n v="3973.64"/>
  </r>
  <r>
    <s v="ORD-04822"/>
    <s v="2025-08-24"/>
    <x v="22"/>
    <x v="1"/>
    <s v="CUST-0118"/>
    <s v="Amit Kumar"/>
    <x v="3"/>
    <s v="Haryana"/>
    <s v="Faridabad"/>
    <x v="2"/>
    <s v="Women"/>
    <s v="Women's Jacket"/>
    <n v="7"/>
    <n v="34267.769999999997"/>
    <n v="0"/>
    <n v="9995.02"/>
  </r>
  <r>
    <s v="ORD-04823"/>
    <s v="2024-12-24"/>
    <x v="6"/>
    <x v="0"/>
    <s v="CUST-0194"/>
    <s v="Pooja Singh"/>
    <x v="2"/>
    <s v="Goa"/>
    <s v="Mapusa"/>
    <x v="3"/>
    <s v="Accessories"/>
    <s v="Wireless Earbuds"/>
    <n v="8"/>
    <n v="19122.66"/>
    <n v="0.05"/>
    <n v="4039.48"/>
  </r>
  <r>
    <s v="ORD-04824"/>
    <s v="2025-05-28"/>
    <x v="9"/>
    <x v="1"/>
    <s v="CUST-0185"/>
    <s v="Sneha Singh"/>
    <x v="2"/>
    <s v="Rajasthan"/>
    <s v="Jaipur"/>
    <x v="2"/>
    <s v="Footwear"/>
    <s v="Running Shoes"/>
    <n v="5"/>
    <n v="17663.5"/>
    <n v="0"/>
    <n v="4719.41"/>
  </r>
  <r>
    <s v="ORD-04825"/>
    <s v="2025-07-06"/>
    <x v="8"/>
    <x v="1"/>
    <s v="CUST-0154"/>
    <s v="Simran Mehta"/>
    <x v="1"/>
    <s v="Bihar"/>
    <s v="Bhagalpur"/>
    <x v="1"/>
    <s v="Cookware"/>
    <s v="Non-Stick Pan"/>
    <n v="7"/>
    <n v="15151.64"/>
    <n v="0.05"/>
    <n v="3118.28"/>
  </r>
  <r>
    <s v="ORD-04826"/>
    <s v="2025-01-30"/>
    <x v="29"/>
    <x v="1"/>
    <s v="CUST-0237"/>
    <s v="Sneha Das"/>
    <x v="3"/>
    <s v="Uttar Pradesh"/>
    <s v="Lucknow"/>
    <x v="0"/>
    <s v="Chair"/>
    <s v="Study Chair"/>
    <n v="4"/>
    <n v="12333.47"/>
    <n v="0.1"/>
    <n v="1491.14"/>
  </r>
  <r>
    <s v="ORD-04827"/>
    <s v="2025-10-11"/>
    <x v="31"/>
    <x v="1"/>
    <s v="CUST-0337"/>
    <s v="Kavya Das"/>
    <x v="3"/>
    <s v="Haryana"/>
    <s v="Gurgaon"/>
    <x v="2"/>
    <s v="Women"/>
    <s v="Women's Dress"/>
    <n v="1"/>
    <n v="2409.13"/>
    <n v="0.1"/>
    <n v="690.18"/>
  </r>
  <r>
    <s v="ORD-04828"/>
    <s v="2025-12-22"/>
    <x v="26"/>
    <x v="1"/>
    <s v="CUST-0705"/>
    <s v="Pooja Jain"/>
    <x v="0"/>
    <s v="Karnataka"/>
    <s v="Mysuru"/>
    <x v="0"/>
    <s v="Storage"/>
    <s v="Wardrobe"/>
    <n v="4"/>
    <n v="85709.6"/>
    <n v="0"/>
    <n v="13449.12"/>
  </r>
  <r>
    <s v="ORD-04829"/>
    <s v="2024-10-16"/>
    <x v="28"/>
    <x v="0"/>
    <s v="CUST-0102"/>
    <s v="Amit Verma"/>
    <x v="2"/>
    <s v="Rajasthan"/>
    <s v="Udaipur"/>
    <x v="2"/>
    <s v="Footwear"/>
    <s v="Casual Shoes"/>
    <n v="4"/>
    <n v="9972.61"/>
    <n v="0.1"/>
    <n v="2236.2199999999998"/>
  </r>
  <r>
    <s v="ORD-04830"/>
    <s v="2025-03-30"/>
    <x v="21"/>
    <x v="1"/>
    <s v="CUST-0703"/>
    <s v="Aditya Mehta"/>
    <x v="3"/>
    <s v="Haryana"/>
    <s v="Faridabad"/>
    <x v="3"/>
    <s v="Mobile"/>
    <s v="Budget Phone"/>
    <n v="8"/>
    <n v="70411.27"/>
    <n v="0.25"/>
    <n v="3790.24"/>
  </r>
  <r>
    <s v="ORD-04831"/>
    <s v="2024-02-21"/>
    <x v="23"/>
    <x v="0"/>
    <s v="CUST-0399"/>
    <s v="Ananya Singh"/>
    <x v="1"/>
    <s v="Odisha"/>
    <s v="Cuttack"/>
    <x v="1"/>
    <s v="Decor"/>
    <s v="Wall Clock"/>
    <n v="6"/>
    <n v="9108.81"/>
    <n v="0"/>
    <n v="2642.99"/>
  </r>
  <r>
    <s v="ORD-04832"/>
    <s v="2023-12-02"/>
    <x v="18"/>
    <x v="2"/>
    <s v="CUST-0552"/>
    <s v="Rohan Verma"/>
    <x v="3"/>
    <s v="Punjab"/>
    <s v="Amritsar"/>
    <x v="0"/>
    <s v="Storage"/>
    <s v="Wardrobe"/>
    <n v="3"/>
    <n v="49072.69"/>
    <n v="0.25"/>
    <n v="694.76"/>
  </r>
  <r>
    <s v="ORD-04833"/>
    <s v="2023-11-20"/>
    <x v="32"/>
    <x v="2"/>
    <s v="CUST-0146"/>
    <s v="Rohan Verma"/>
    <x v="2"/>
    <s v="Goa"/>
    <s v="Panaji"/>
    <x v="3"/>
    <s v="Mobile"/>
    <s v="Smartphone B"/>
    <n v="2"/>
    <n v="40767.07"/>
    <n v="0.15"/>
    <n v="3818.73"/>
  </r>
  <r>
    <s v="ORD-04834"/>
    <s v="2023-09-04"/>
    <x v="35"/>
    <x v="2"/>
    <s v="CUST-0350"/>
    <s v="Kabir Das"/>
    <x v="2"/>
    <s v="Goa"/>
    <s v="Margao"/>
    <x v="2"/>
    <s v="Men"/>
    <s v="Men's Jeans"/>
    <n v="5"/>
    <n v="9879.35"/>
    <n v="0.1"/>
    <n v="2996.41"/>
  </r>
  <r>
    <s v="ORD-04835"/>
    <s v="2024-04-06"/>
    <x v="16"/>
    <x v="0"/>
    <s v="CUST-0280"/>
    <s v="Nikita Kumar"/>
    <x v="0"/>
    <s v="Kerala"/>
    <s v="Kozhikode"/>
    <x v="1"/>
    <s v="Decor"/>
    <s v="Table Lamp"/>
    <n v="2"/>
    <n v="3974.08"/>
    <n v="0.2"/>
    <n v="677.08"/>
  </r>
  <r>
    <s v="ORD-04836"/>
    <s v="2024-05-16"/>
    <x v="0"/>
    <x v="0"/>
    <s v="CUST-0222"/>
    <s v="Arjun Yadav"/>
    <x v="2"/>
    <s v="Maharashtra"/>
    <s v="Pune"/>
    <x v="0"/>
    <s v="Chair"/>
    <s v="Office Chair"/>
    <n v="8"/>
    <n v="44335.44"/>
    <n v="0.15"/>
    <n v="4407.6099999999997"/>
  </r>
  <r>
    <s v="ORD-04837"/>
    <s v="2023-06-06"/>
    <x v="33"/>
    <x v="2"/>
    <s v="CUST-0772"/>
    <s v="Neha Mehta"/>
    <x v="2"/>
    <s v="Goa"/>
    <s v="Panaji"/>
    <x v="2"/>
    <s v="Women"/>
    <s v="Women's Dress"/>
    <n v="3"/>
    <n v="8071.09"/>
    <n v="0"/>
    <n v="2773.87"/>
  </r>
  <r>
    <s v="ORD-04838"/>
    <s v="2023-07-31"/>
    <x v="25"/>
    <x v="2"/>
    <s v="CUST-0703"/>
    <s v="Aditya Mehta"/>
    <x v="2"/>
    <s v="Gujarat"/>
    <s v="Surat"/>
    <x v="1"/>
    <s v="Cookware"/>
    <s v="Cookware Set"/>
    <n v="6"/>
    <n v="29295.95"/>
    <n v="0.2"/>
    <n v="3290.24"/>
  </r>
  <r>
    <s v="ORD-04839"/>
    <s v="2025-08-04"/>
    <x v="22"/>
    <x v="1"/>
    <s v="CUST-0468"/>
    <s v="Riya Verma"/>
    <x v="0"/>
    <s v="Telangana"/>
    <s v="Warangal"/>
    <x v="1"/>
    <s v="Decor"/>
    <s v="Table Lamp"/>
    <n v="1"/>
    <n v="2530.0500000000002"/>
    <n v="0"/>
    <n v="707.21"/>
  </r>
  <r>
    <s v="ORD-04840"/>
    <s v="2023-12-02"/>
    <x v="18"/>
    <x v="2"/>
    <s v="CUST-0456"/>
    <s v="Rohan Jain"/>
    <x v="0"/>
    <s v="Kerala"/>
    <s v="Kozhikode"/>
    <x v="3"/>
    <s v="Laptop"/>
    <s v="Laptop Air"/>
    <n v="3"/>
    <n v="127324.61"/>
    <n v="0.2"/>
    <n v="5924.24"/>
  </r>
  <r>
    <s v="ORD-04841"/>
    <s v="2023-09-29"/>
    <x v="35"/>
    <x v="2"/>
    <s v="CUST-0236"/>
    <s v="Ananya Das"/>
    <x v="2"/>
    <s v="Goa"/>
    <s v="Panaji"/>
    <x v="1"/>
    <s v="Decor"/>
    <s v="Photo Frame"/>
    <n v="8"/>
    <n v="5948.78"/>
    <n v="0.1"/>
    <n v="1831.57"/>
  </r>
  <r>
    <s v="ORD-04842"/>
    <s v="2025-02-01"/>
    <x v="14"/>
    <x v="1"/>
    <s v="CUST-0283"/>
    <s v="Amit Gupta"/>
    <x v="0"/>
    <s v="Kerala"/>
    <s v="Kochi"/>
    <x v="1"/>
    <s v="Appliances"/>
    <s v="Mixer Grinder"/>
    <n v="8"/>
    <n v="33747.83"/>
    <n v="0.05"/>
    <n v="5645.03"/>
  </r>
  <r>
    <s v="ORD-04843"/>
    <s v="2023-08-22"/>
    <x v="27"/>
    <x v="2"/>
    <s v="CUST-0005"/>
    <s v="Aditya Yadav"/>
    <x v="0"/>
    <s v="Tamil Nadu"/>
    <s v="Madurai"/>
    <x v="3"/>
    <s v="Mobile"/>
    <s v="Smartphone A"/>
    <n v="8"/>
    <n v="142491.85"/>
    <n v="0.05"/>
    <n v="16368.8"/>
  </r>
  <r>
    <s v="ORD-04844"/>
    <s v="2025-08-18"/>
    <x v="22"/>
    <x v="1"/>
    <s v="CUST-0042"/>
    <s v="Sneha Sharma"/>
    <x v="3"/>
    <s v="Uttar Pradesh"/>
    <s v="Lucknow"/>
    <x v="1"/>
    <s v="Appliances"/>
    <s v="Electric Kettle"/>
    <n v="3"/>
    <n v="5086.01"/>
    <n v="0.05"/>
    <n v="932.71"/>
  </r>
  <r>
    <s v="ORD-04845"/>
    <s v="2023-12-17"/>
    <x v="18"/>
    <x v="2"/>
    <s v="CUST-0714"/>
    <s v="Pooja Jain"/>
    <x v="3"/>
    <s v="Haryana"/>
    <s v="Panipat"/>
    <x v="3"/>
    <s v="Mobile"/>
    <s v="Smartphone A"/>
    <n v="3"/>
    <n v="42339.88"/>
    <n v="0.2"/>
    <n v="949.26"/>
  </r>
  <r>
    <s v="ORD-04846"/>
    <s v="2025-04-26"/>
    <x v="30"/>
    <x v="1"/>
    <s v="CUST-0510"/>
    <s v="Simran Das"/>
    <x v="1"/>
    <s v="West Bengal"/>
    <s v="Siliguri"/>
    <x v="2"/>
    <s v="Footwear"/>
    <s v="Casual Shoes"/>
    <n v="7"/>
    <n v="18509.32"/>
    <n v="0.1"/>
    <n v="3253.44"/>
  </r>
  <r>
    <s v="ORD-04847"/>
    <s v="2023-04-18"/>
    <x v="12"/>
    <x v="2"/>
    <s v="CUST-0026"/>
    <s v="Ananya Yadav"/>
    <x v="1"/>
    <s v="Jharkhand"/>
    <s v="Dhanbad"/>
    <x v="0"/>
    <s v="Chair"/>
    <s v="Executive Chair"/>
    <n v="3"/>
    <n v="37748.18"/>
    <n v="0"/>
    <n v="8341.2099999999991"/>
  </r>
  <r>
    <s v="ORD-04848"/>
    <s v="2023-08-31"/>
    <x v="27"/>
    <x v="2"/>
    <s v="CUST-0304"/>
    <s v="Aarav Das"/>
    <x v="0"/>
    <s v="Kerala"/>
    <s v="Kozhikode"/>
    <x v="3"/>
    <s v="Laptop"/>
    <s v="Laptop Air"/>
    <n v="5"/>
    <n v="222277.72"/>
    <n v="0.15"/>
    <n v="20844.38"/>
  </r>
  <r>
    <s v="ORD-04849"/>
    <s v="2023-12-10"/>
    <x v="18"/>
    <x v="2"/>
    <s v="CUST-0159"/>
    <s v="Ananya Jain"/>
    <x v="2"/>
    <s v="Gujarat"/>
    <s v="Surat"/>
    <x v="2"/>
    <s v="Men"/>
    <s v="Men's Jacket"/>
    <n v="8"/>
    <n v="36801.550000000003"/>
    <n v="0"/>
    <n v="9892.19"/>
  </r>
  <r>
    <s v="ORD-04850"/>
    <s v="2023-04-09"/>
    <x v="12"/>
    <x v="2"/>
    <s v="CUST-0258"/>
    <s v="Amit Jain"/>
    <x v="0"/>
    <s v="Kerala"/>
    <s v="Thiruvananthapuram"/>
    <x v="1"/>
    <s v="Decor"/>
    <s v="Table Lamp"/>
    <n v="3"/>
    <n v="6662.16"/>
    <n v="0.15"/>
    <n v="1391.04"/>
  </r>
  <r>
    <s v="ORD-04851"/>
    <s v="2025-08-23"/>
    <x v="22"/>
    <x v="1"/>
    <s v="CUST-0048"/>
    <s v="Nikita Das"/>
    <x v="3"/>
    <s v="Delhi"/>
    <s v="Rohini"/>
    <x v="1"/>
    <s v="Cookware"/>
    <s v="Pressure Cooker"/>
    <n v="1"/>
    <n v="3065.68"/>
    <n v="0.1"/>
    <n v="437.09"/>
  </r>
  <r>
    <s v="ORD-04852"/>
    <s v="2023-02-28"/>
    <x v="7"/>
    <x v="2"/>
    <s v="CUST-0664"/>
    <s v="Ishita Kumar"/>
    <x v="3"/>
    <s v="Uttar Pradesh"/>
    <s v="Kanpur"/>
    <x v="1"/>
    <s v="Cookware"/>
    <s v="Non-Stick Pan"/>
    <n v="7"/>
    <n v="11761.27"/>
    <n v="0.2"/>
    <n v="1652.99"/>
  </r>
  <r>
    <s v="ORD-04853"/>
    <s v="2024-05-26"/>
    <x v="0"/>
    <x v="0"/>
    <s v="CUST-0319"/>
    <s v="Priya Verma"/>
    <x v="2"/>
    <s v="Rajasthan"/>
    <s v="Jaipur"/>
    <x v="0"/>
    <s v="Storage"/>
    <s v="Bookshelf"/>
    <n v="3"/>
    <n v="26577.88"/>
    <n v="0"/>
    <n v="4333.9399999999996"/>
  </r>
  <r>
    <s v="ORD-04854"/>
    <s v="2023-07-27"/>
    <x v="25"/>
    <x v="2"/>
    <s v="CUST-0265"/>
    <s v="Arjun Das"/>
    <x v="0"/>
    <s v="Telangana"/>
    <s v="Warangal"/>
    <x v="1"/>
    <s v="Appliances"/>
    <s v="Electric Kettle"/>
    <n v="2"/>
    <n v="3686.69"/>
    <n v="0"/>
    <n v="688.58"/>
  </r>
  <r>
    <s v="ORD-04855"/>
    <s v="2023-02-23"/>
    <x v="7"/>
    <x v="2"/>
    <s v="CUST-0456"/>
    <s v="Rohan Jain"/>
    <x v="1"/>
    <s v="West Bengal"/>
    <s v="Kolkata"/>
    <x v="0"/>
    <s v="Storage"/>
    <s v="Wardrobe"/>
    <n v="6"/>
    <n v="123495.72"/>
    <n v="0.05"/>
    <n v="16751.84"/>
  </r>
  <r>
    <s v="ORD-04856"/>
    <s v="2025-03-08"/>
    <x v="21"/>
    <x v="1"/>
    <s v="CUST-0152"/>
    <s v="Aditi Verma"/>
    <x v="1"/>
    <s v="Odisha"/>
    <s v="Rourkela"/>
    <x v="0"/>
    <s v="Table"/>
    <s v="Office Desk"/>
    <n v="6"/>
    <n v="92956.78"/>
    <n v="0"/>
    <n v="18258.91"/>
  </r>
  <r>
    <s v="ORD-04857"/>
    <s v="2025-11-13"/>
    <x v="5"/>
    <x v="1"/>
    <s v="CUST-0011"/>
    <s v="Rahul Mehta"/>
    <x v="2"/>
    <s v="Rajasthan"/>
    <s v="Jodhpur"/>
    <x v="1"/>
    <s v="Appliances"/>
    <s v="Mixer Grinder"/>
    <n v="4"/>
    <n v="14975.02"/>
    <n v="0.2"/>
    <n v="1505.9"/>
  </r>
  <r>
    <s v="ORD-04858"/>
    <s v="2025-04-10"/>
    <x v="30"/>
    <x v="1"/>
    <s v="CUST-0675"/>
    <s v="Pooja Verma"/>
    <x v="3"/>
    <s v="Punjab"/>
    <s v="Ludhiana"/>
    <x v="0"/>
    <s v="Storage"/>
    <s v="Cabinet"/>
    <n v="6"/>
    <n v="56534.8"/>
    <n v="0.15"/>
    <n v="7446.9"/>
  </r>
  <r>
    <s v="ORD-04859"/>
    <s v="2023-02-13"/>
    <x v="7"/>
    <x v="2"/>
    <s v="CUST-0673"/>
    <s v="Aditya Verma"/>
    <x v="2"/>
    <s v="Maharashtra"/>
    <s v="Nagpur"/>
    <x v="0"/>
    <s v="Chair"/>
    <s v="Study Chair"/>
    <n v="2"/>
    <n v="6830.5"/>
    <n v="0"/>
    <n v="1228.25"/>
  </r>
  <r>
    <s v="ORD-04860"/>
    <s v="2023-08-03"/>
    <x v="27"/>
    <x v="2"/>
    <s v="CUST-0322"/>
    <s v="Neha Kumar"/>
    <x v="0"/>
    <s v="Kerala"/>
    <s v="Thiruvananthapuram"/>
    <x v="1"/>
    <s v="Decor"/>
    <s v="Photo Frame"/>
    <n v="1"/>
    <n v="735.14"/>
    <n v="0.1"/>
    <n v="211.07"/>
  </r>
  <r>
    <s v="ORD-04861"/>
    <s v="2023-02-22"/>
    <x v="7"/>
    <x v="2"/>
    <s v="CUST-0341"/>
    <s v="Aditi Verma"/>
    <x v="0"/>
    <s v="Karnataka"/>
    <s v="Bengaluru"/>
    <x v="1"/>
    <s v="Cookware"/>
    <s v="Pressure Cooker"/>
    <n v="1"/>
    <n v="3222.29"/>
    <n v="0.05"/>
    <n v="554.4"/>
  </r>
  <r>
    <s v="ORD-04862"/>
    <s v="2023-06-05"/>
    <x v="33"/>
    <x v="2"/>
    <s v="CUST-0474"/>
    <s v="Vivaan Kumar"/>
    <x v="1"/>
    <s v="Jharkhand"/>
    <s v="Dhanbad"/>
    <x v="2"/>
    <s v="Men"/>
    <s v="Men's Jacket"/>
    <n v="8"/>
    <n v="30101.66"/>
    <n v="0.2"/>
    <n v="6680.56"/>
  </r>
  <r>
    <s v="ORD-04863"/>
    <s v="2025-10-07"/>
    <x v="31"/>
    <x v="1"/>
    <s v="CUST-0794"/>
    <s v="Neha Gupta"/>
    <x v="0"/>
    <s v="Tamil Nadu"/>
    <s v="Madurai"/>
    <x v="3"/>
    <s v="Mobile"/>
    <s v="Smartphone B"/>
    <n v="2"/>
    <n v="48296.56"/>
    <n v="0.05"/>
    <n v="5913.92"/>
  </r>
  <r>
    <s v="ORD-04864"/>
    <s v="2025-05-05"/>
    <x v="9"/>
    <x v="1"/>
    <s v="CUST-0714"/>
    <s v="Pooja Jain"/>
    <x v="1"/>
    <s v="Bihar"/>
    <s v="Patna"/>
    <x v="3"/>
    <s v="Laptop"/>
    <s v="Laptop Pro"/>
    <n v="4"/>
    <n v="188000.62"/>
    <n v="0.25"/>
    <n v="23544.639999999999"/>
  </r>
  <r>
    <s v="ORD-04865"/>
    <s v="2025-03-03"/>
    <x v="21"/>
    <x v="1"/>
    <s v="CUST-0096"/>
    <s v="Amit Verma"/>
    <x v="1"/>
    <s v="Odisha"/>
    <s v="Bhubaneswar"/>
    <x v="0"/>
    <s v="Chair"/>
    <s v="Study Chair"/>
    <n v="8"/>
    <n v="22769.38"/>
    <n v="0.15"/>
    <n v="3142.2"/>
  </r>
  <r>
    <s v="ORD-04866"/>
    <s v="2023-05-11"/>
    <x v="20"/>
    <x v="2"/>
    <s v="CUST-0087"/>
    <s v="Nikita Mehta"/>
    <x v="1"/>
    <s v="Odisha"/>
    <s v="Rourkela"/>
    <x v="2"/>
    <s v="Women"/>
    <s v="Women's Top"/>
    <n v="6"/>
    <n v="7018.44"/>
    <n v="0.25"/>
    <n v="1573.9"/>
  </r>
  <r>
    <s v="ORD-04867"/>
    <s v="2024-05-27"/>
    <x v="0"/>
    <x v="0"/>
    <s v="CUST-0470"/>
    <s v="Sneha Verma"/>
    <x v="3"/>
    <s v="Punjab"/>
    <s v="Amritsar"/>
    <x v="3"/>
    <s v="Laptop"/>
    <s v="Laptop Pro"/>
    <n v="2"/>
    <n v="127137.75"/>
    <n v="0"/>
    <n v="23934.240000000002"/>
  </r>
  <r>
    <s v="ORD-04868"/>
    <s v="2023-11-12"/>
    <x v="32"/>
    <x v="2"/>
    <s v="CUST-0039"/>
    <s v="Rohan Jain"/>
    <x v="1"/>
    <s v="Odisha"/>
    <s v="Rourkela"/>
    <x v="1"/>
    <s v="Appliances"/>
    <s v="Air Fryer"/>
    <n v="5"/>
    <n v="38913.699999999997"/>
    <n v="0"/>
    <n v="5857.97"/>
  </r>
  <r>
    <s v="ORD-04869"/>
    <s v="2023-03-22"/>
    <x v="11"/>
    <x v="2"/>
    <s v="CUST-0503"/>
    <s v="Nikita Singh"/>
    <x v="1"/>
    <s v="Odisha"/>
    <s v="Rourkela"/>
    <x v="2"/>
    <s v="Men"/>
    <s v="Men's Jeans"/>
    <n v="3"/>
    <n v="5767.93"/>
    <n v="0.1"/>
    <n v="1710.61"/>
  </r>
  <r>
    <s v="ORD-04870"/>
    <s v="2024-11-06"/>
    <x v="1"/>
    <x v="0"/>
    <s v="CUST-0328"/>
    <s v="Nikita Verma"/>
    <x v="1"/>
    <s v="West Bengal"/>
    <s v="Kolkata"/>
    <x v="0"/>
    <s v="Table"/>
    <s v="Study Table"/>
    <n v="1"/>
    <n v="5826.85"/>
    <n v="0.25"/>
    <n v="210.34"/>
  </r>
  <r>
    <s v="ORD-04871"/>
    <s v="2023-04-23"/>
    <x v="12"/>
    <x v="2"/>
    <s v="CUST-0032"/>
    <s v="Kavya Gupta"/>
    <x v="0"/>
    <s v="Tamil Nadu"/>
    <s v="Madurai"/>
    <x v="0"/>
    <s v="Chair"/>
    <s v="Executive Chair"/>
    <n v="3"/>
    <n v="34471.910000000003"/>
    <n v="0"/>
    <n v="8157.84"/>
  </r>
  <r>
    <s v="ORD-04872"/>
    <s v="2024-06-02"/>
    <x v="10"/>
    <x v="0"/>
    <s v="CUST-0469"/>
    <s v="Sneha Gupta"/>
    <x v="1"/>
    <s v="West Bengal"/>
    <s v="Kolkata"/>
    <x v="1"/>
    <s v="Appliances"/>
    <s v="Air Fryer"/>
    <n v="3"/>
    <n v="19989.41"/>
    <n v="0.15"/>
    <n v="2233.34"/>
  </r>
  <r>
    <s v="ORD-04873"/>
    <s v="2024-01-20"/>
    <x v="17"/>
    <x v="0"/>
    <s v="CUST-0750"/>
    <s v="Aditya Das"/>
    <x v="1"/>
    <s v="Bihar"/>
    <s v="Patna"/>
    <x v="0"/>
    <s v="Storage"/>
    <s v="Wardrobe"/>
    <n v="2"/>
    <n v="37181.67"/>
    <n v="0.15"/>
    <n v="2814.05"/>
  </r>
  <r>
    <s v="ORD-04874"/>
    <s v="2024-11-18"/>
    <x v="1"/>
    <x v="0"/>
    <s v="CUST-0748"/>
    <s v="Pooja Yadav"/>
    <x v="1"/>
    <s v="Odisha"/>
    <s v="Cuttack"/>
    <x v="0"/>
    <s v="Chair"/>
    <s v="Study Chair"/>
    <n v="1"/>
    <n v="2924.5"/>
    <n v="0.2"/>
    <n v="265.52"/>
  </r>
  <r>
    <s v="ORD-04875"/>
    <s v="2024-08-29"/>
    <x v="15"/>
    <x v="0"/>
    <s v="CUST-0621"/>
    <s v="Rahul Yadav"/>
    <x v="2"/>
    <s v="Goa"/>
    <s v="Margao"/>
    <x v="1"/>
    <s v="Decor"/>
    <s v="Wall Clock"/>
    <n v="3"/>
    <n v="3955.16"/>
    <n v="0.15"/>
    <n v="872.52"/>
  </r>
  <r>
    <s v="ORD-04876"/>
    <s v="2024-12-14"/>
    <x v="6"/>
    <x v="0"/>
    <s v="CUST-0401"/>
    <s v="Aarav Yadav"/>
    <x v="1"/>
    <s v="Jharkhand"/>
    <s v="Jamshedpur"/>
    <x v="3"/>
    <s v="Mobile"/>
    <s v="Budget Phone"/>
    <n v="6"/>
    <n v="68969.399999999994"/>
    <n v="0"/>
    <n v="8001.86"/>
  </r>
  <r>
    <s v="ORD-04877"/>
    <s v="2025-08-24"/>
    <x v="22"/>
    <x v="1"/>
    <s v="CUST-0533"/>
    <s v="Arjun Verma"/>
    <x v="1"/>
    <s v="Odisha"/>
    <s v="Bhubaneswar"/>
    <x v="0"/>
    <s v="Table"/>
    <s v="Study Table"/>
    <n v="2"/>
    <n v="10834.23"/>
    <n v="0.25"/>
    <n v="1230.55"/>
  </r>
  <r>
    <s v="ORD-04878"/>
    <s v="2023-05-18"/>
    <x v="20"/>
    <x v="2"/>
    <s v="CUST-0706"/>
    <s v="Sneha Singh"/>
    <x v="3"/>
    <s v="Punjab"/>
    <s v="Ludhiana"/>
    <x v="0"/>
    <s v="Storage"/>
    <s v="Cabinet"/>
    <n v="6"/>
    <n v="51115.27"/>
    <n v="0.2"/>
    <n v="5707.15"/>
  </r>
  <r>
    <s v="ORD-04879"/>
    <s v="2025-01-02"/>
    <x v="29"/>
    <x v="1"/>
    <s v="CUST-0648"/>
    <s v="Ananya Jain"/>
    <x v="1"/>
    <s v="Bihar"/>
    <s v="Patna"/>
    <x v="2"/>
    <s v="Women"/>
    <s v="Women's Top"/>
    <n v="6"/>
    <n v="7660.91"/>
    <n v="0.15"/>
    <n v="1780.62"/>
  </r>
  <r>
    <s v="ORD-04880"/>
    <s v="2023-03-31"/>
    <x v="11"/>
    <x v="2"/>
    <s v="CUST-0296"/>
    <s v="Kavya Jain"/>
    <x v="2"/>
    <s v="Maharashtra"/>
    <s v="Pune"/>
    <x v="0"/>
    <s v="Storage"/>
    <s v="Cabinet"/>
    <n v="8"/>
    <n v="75010.14"/>
    <n v="0.15"/>
    <n v="7991.67"/>
  </r>
  <r>
    <s v="ORD-04881"/>
    <s v="2024-09-15"/>
    <x v="13"/>
    <x v="0"/>
    <s v="CUST-0696"/>
    <s v="Aarav Singh"/>
    <x v="1"/>
    <s v="West Bengal"/>
    <s v="Siliguri"/>
    <x v="3"/>
    <s v="Mobile"/>
    <s v="Smartphone B"/>
    <n v="1"/>
    <n v="21538.44"/>
    <n v="0.15"/>
    <n v="1699.38"/>
  </r>
  <r>
    <s v="ORD-04882"/>
    <s v="2023-09-29"/>
    <x v="35"/>
    <x v="2"/>
    <s v="CUST-0093"/>
    <s v="Neha Jain"/>
    <x v="3"/>
    <s v="Delhi"/>
    <s v="New Delhi"/>
    <x v="3"/>
    <s v="Laptop"/>
    <s v="Laptop Air"/>
    <n v="8"/>
    <n v="397324.95"/>
    <n v="0"/>
    <n v="59634.07"/>
  </r>
  <r>
    <s v="ORD-04883"/>
    <s v="2024-11-06"/>
    <x v="1"/>
    <x v="0"/>
    <s v="CUST-0578"/>
    <s v="Kabir Mehta"/>
    <x v="0"/>
    <s v="Karnataka"/>
    <s v="Bengaluru"/>
    <x v="0"/>
    <s v="Chair"/>
    <s v="Office Chair"/>
    <n v="7"/>
    <n v="35511.86"/>
    <n v="0.25"/>
    <n v="3187.52"/>
  </r>
  <r>
    <s v="ORD-04884"/>
    <s v="2025-10-07"/>
    <x v="31"/>
    <x v="1"/>
    <s v="CUST-0230"/>
    <s v="Shreya Mehta"/>
    <x v="0"/>
    <s v="Telangana"/>
    <s v="Hyderabad"/>
    <x v="2"/>
    <s v="Men"/>
    <s v="Men's Jacket"/>
    <n v="3"/>
    <n v="10323.61"/>
    <n v="0.25"/>
    <n v="1508.64"/>
  </r>
  <r>
    <s v="ORD-04885"/>
    <s v="2023-10-21"/>
    <x v="24"/>
    <x v="2"/>
    <s v="CUST-0777"/>
    <s v="Aditya Verma"/>
    <x v="1"/>
    <s v="Jharkhand"/>
    <s v="Jamshedpur"/>
    <x v="0"/>
    <s v="Storage"/>
    <s v="Wardrobe"/>
    <n v="5"/>
    <n v="83696.08"/>
    <n v="0.25"/>
    <n v="-77.44"/>
  </r>
  <r>
    <s v="ORD-04886"/>
    <s v="2023-06-11"/>
    <x v="33"/>
    <x v="2"/>
    <s v="CUST-0782"/>
    <s v="Riya Yadav"/>
    <x v="2"/>
    <s v="Gujarat"/>
    <s v="Surat"/>
    <x v="2"/>
    <s v="Men"/>
    <s v="Men's T-Shirt"/>
    <n v="2"/>
    <n v="2441.2199999999998"/>
    <n v="0"/>
    <n v="896.19"/>
  </r>
  <r>
    <s v="ORD-04887"/>
    <s v="2024-10-29"/>
    <x v="28"/>
    <x v="0"/>
    <s v="CUST-0073"/>
    <s v="Ananya Mehta"/>
    <x v="1"/>
    <s v="Bihar"/>
    <s v="Gaya"/>
    <x v="2"/>
    <s v="Men"/>
    <s v="Men's T-Shirt"/>
    <n v="5"/>
    <n v="4458.4399999999996"/>
    <n v="0.25"/>
    <n v="1293.82"/>
  </r>
  <r>
    <s v="ORD-04888"/>
    <s v="2025-03-07"/>
    <x v="21"/>
    <x v="1"/>
    <s v="CUST-0635"/>
    <s v="Aarav Patel"/>
    <x v="3"/>
    <s v="Delhi"/>
    <s v="Dwarka"/>
    <x v="3"/>
    <s v="Mobile"/>
    <s v="Smartphone B"/>
    <n v="8"/>
    <n v="161289.04"/>
    <n v="0.2"/>
    <n v="7707.42"/>
  </r>
  <r>
    <s v="ORD-04889"/>
    <s v="2024-11-16"/>
    <x v="1"/>
    <x v="0"/>
    <s v="CUST-0651"/>
    <s v="Pooja Verma"/>
    <x v="3"/>
    <s v="Punjab"/>
    <s v="Jalandhar"/>
    <x v="1"/>
    <s v="Appliances"/>
    <s v="Air Fryer"/>
    <n v="4"/>
    <n v="23984.2"/>
    <n v="0.25"/>
    <n v="1999.03"/>
  </r>
  <r>
    <s v="ORD-04890"/>
    <s v="2023-12-31"/>
    <x v="18"/>
    <x v="2"/>
    <s v="CUST-0725"/>
    <s v="Aarav Kumar"/>
    <x v="1"/>
    <s v="West Bengal"/>
    <s v="Siliguri"/>
    <x v="2"/>
    <s v="Men"/>
    <s v="Men's T-Shirt"/>
    <n v="3"/>
    <n v="3580.19"/>
    <n v="0"/>
    <n v="1234.21"/>
  </r>
  <r>
    <s v="ORD-04891"/>
    <s v="2024-02-25"/>
    <x v="23"/>
    <x v="0"/>
    <s v="CUST-0245"/>
    <s v="Ananya Kumar"/>
    <x v="1"/>
    <s v="Jharkhand"/>
    <s v="Ranchi"/>
    <x v="3"/>
    <s v="Laptop"/>
    <s v="Laptop Air"/>
    <n v="6"/>
    <n v="223063.73"/>
    <n v="0.25"/>
    <n v="14477.75"/>
  </r>
  <r>
    <s v="ORD-04892"/>
    <s v="2023-06-19"/>
    <x v="33"/>
    <x v="2"/>
    <s v="CUST-0514"/>
    <s v="Kavya Singh"/>
    <x v="0"/>
    <s v="Kerala"/>
    <s v="Kozhikode"/>
    <x v="1"/>
    <s v="Cookware"/>
    <s v="Non-Stick Pan"/>
    <n v="8"/>
    <n v="16525.060000000001"/>
    <n v="0.05"/>
    <n v="3369.65"/>
  </r>
  <r>
    <s v="ORD-04893"/>
    <s v="2024-02-17"/>
    <x v="23"/>
    <x v="0"/>
    <s v="CUST-0196"/>
    <s v="Neha Sharma"/>
    <x v="2"/>
    <s v="Gujarat"/>
    <s v="Ahmedabad"/>
    <x v="0"/>
    <s v="Chair"/>
    <s v="Executive Chair"/>
    <n v="5"/>
    <n v="52244.71"/>
    <n v="0.15"/>
    <n v="8820.81"/>
  </r>
  <r>
    <s v="ORD-04894"/>
    <s v="2023-06-24"/>
    <x v="33"/>
    <x v="2"/>
    <s v="CUST-0723"/>
    <s v="Amit Das"/>
    <x v="3"/>
    <s v="Uttar Pradesh"/>
    <s v="Noida"/>
    <x v="3"/>
    <s v="Laptop"/>
    <s v="Laptop Air"/>
    <n v="2"/>
    <n v="88131.41"/>
    <n v="0.15"/>
    <n v="5095.26"/>
  </r>
  <r>
    <s v="ORD-04895"/>
    <s v="2023-12-02"/>
    <x v="18"/>
    <x v="2"/>
    <s v="CUST-0398"/>
    <s v="Vivaan Mehta"/>
    <x v="2"/>
    <s v="Gujarat"/>
    <s v="Vadodara"/>
    <x v="0"/>
    <s v="Table"/>
    <s v="Office Desk"/>
    <n v="8"/>
    <n v="104860.32"/>
    <n v="0.15"/>
    <n v="19171.62"/>
  </r>
  <r>
    <s v="ORD-04896"/>
    <s v="2024-07-27"/>
    <x v="4"/>
    <x v="0"/>
    <s v="CUST-0642"/>
    <s v="Nikita Jain"/>
    <x v="0"/>
    <s v="Telangana"/>
    <s v="Hyderabad"/>
    <x v="0"/>
    <s v="Chair"/>
    <s v="Office Chair"/>
    <n v="5"/>
    <n v="25215.759999999998"/>
    <n v="0.2"/>
    <n v="2995.55"/>
  </r>
  <r>
    <s v="ORD-04897"/>
    <s v="2024-09-16"/>
    <x v="13"/>
    <x v="0"/>
    <s v="CUST-0619"/>
    <s v="Rahul Verma"/>
    <x v="2"/>
    <s v="Goa"/>
    <s v="Panaji"/>
    <x v="0"/>
    <s v="Chair"/>
    <s v="Study Chair"/>
    <n v="3"/>
    <n v="10339.02"/>
    <n v="0.05"/>
    <n v="1678.82"/>
  </r>
  <r>
    <s v="ORD-04898"/>
    <s v="2023-12-06"/>
    <x v="18"/>
    <x v="2"/>
    <s v="CUST-0414"/>
    <s v="Pooja Yadav"/>
    <x v="3"/>
    <s v="Haryana"/>
    <s v="Gurgaon"/>
    <x v="0"/>
    <s v="Table"/>
    <s v="Study Table"/>
    <n v="7"/>
    <n v="52589.35"/>
    <n v="0"/>
    <n v="10283.11"/>
  </r>
  <r>
    <s v="ORD-04899"/>
    <s v="2023-02-11"/>
    <x v="7"/>
    <x v="2"/>
    <s v="CUST-0368"/>
    <s v="Aarav Mehta"/>
    <x v="1"/>
    <s v="Odisha"/>
    <s v="Rourkela"/>
    <x v="0"/>
    <s v="Table"/>
    <s v="Office Desk"/>
    <n v="6"/>
    <n v="93815.73"/>
    <n v="0"/>
    <n v="19333.54"/>
  </r>
  <r>
    <s v="ORD-04900"/>
    <s v="2025-12-08"/>
    <x v="26"/>
    <x v="1"/>
    <s v="CUST-0692"/>
    <s v="Pooja Mehta"/>
    <x v="0"/>
    <s v="Kerala"/>
    <s v="Kochi"/>
    <x v="1"/>
    <s v="Decor"/>
    <s v="Photo Frame"/>
    <n v="2"/>
    <n v="1564.24"/>
    <n v="0"/>
    <n v="575.91"/>
  </r>
  <r>
    <s v="ORD-04901"/>
    <s v="2023-05-25"/>
    <x v="20"/>
    <x v="2"/>
    <s v="CUST-0049"/>
    <s v="Riya Singh"/>
    <x v="0"/>
    <s v="Telangana"/>
    <s v="Nizamabad"/>
    <x v="3"/>
    <s v="Mobile"/>
    <s v="Smartphone B"/>
    <n v="7"/>
    <n v="167708.98000000001"/>
    <n v="0"/>
    <n v="26701.02"/>
  </r>
  <r>
    <s v="ORD-04902"/>
    <s v="2024-09-05"/>
    <x v="13"/>
    <x v="0"/>
    <s v="CUST-0433"/>
    <s v="Riya Verma"/>
    <x v="1"/>
    <s v="West Bengal"/>
    <s v="Siliguri"/>
    <x v="0"/>
    <s v="Table"/>
    <s v="Study Table"/>
    <n v="5"/>
    <n v="38223.47"/>
    <n v="0"/>
    <n v="7081.2"/>
  </r>
  <r>
    <s v="ORD-04903"/>
    <s v="2023-05-25"/>
    <x v="20"/>
    <x v="2"/>
    <s v="CUST-0403"/>
    <s v="Nikita Jain"/>
    <x v="2"/>
    <s v="Maharashtra"/>
    <s v="Pune"/>
    <x v="1"/>
    <s v="Cookware"/>
    <s v="Cookware Set"/>
    <n v="1"/>
    <n v="4572.99"/>
    <n v="0.2"/>
    <n v="804.27"/>
  </r>
  <r>
    <s v="ORD-04904"/>
    <s v="2025-03-03"/>
    <x v="21"/>
    <x v="1"/>
    <s v="CUST-0389"/>
    <s v="Nikita Gupta"/>
    <x v="3"/>
    <s v="Punjab"/>
    <s v="Jalandhar"/>
    <x v="0"/>
    <s v="Chair"/>
    <s v="Office Chair"/>
    <n v="8"/>
    <n v="39112.81"/>
    <n v="0.25"/>
    <n v="3554.3"/>
  </r>
  <r>
    <s v="ORD-04905"/>
    <s v="2024-04-04"/>
    <x v="16"/>
    <x v="0"/>
    <s v="CUST-0074"/>
    <s v="Aditi Kumar"/>
    <x v="2"/>
    <s v="Goa"/>
    <s v="Mapusa"/>
    <x v="1"/>
    <s v="Appliances"/>
    <s v="Air Fryer"/>
    <n v="3"/>
    <n v="22045.03"/>
    <n v="0.05"/>
    <n v="3197.87"/>
  </r>
  <r>
    <s v="ORD-04906"/>
    <s v="2023-12-27"/>
    <x v="18"/>
    <x v="2"/>
    <s v="CUST-0598"/>
    <s v="Aditya Jain"/>
    <x v="2"/>
    <s v="Goa"/>
    <s v="Panaji"/>
    <x v="0"/>
    <s v="Storage"/>
    <s v="Cabinet"/>
    <n v="3"/>
    <n v="31111.32"/>
    <n v="0.1"/>
    <n v="5597.03"/>
  </r>
  <r>
    <s v="ORD-04907"/>
    <s v="2025-08-03"/>
    <x v="22"/>
    <x v="1"/>
    <s v="CUST-0356"/>
    <s v="Sneha Kumar"/>
    <x v="2"/>
    <s v="Rajasthan"/>
    <s v="Jodhpur"/>
    <x v="3"/>
    <s v="Accessories"/>
    <s v="Bluetooth Speaker"/>
    <n v="1"/>
    <n v="3215.15"/>
    <n v="0.1"/>
    <n v="584.94000000000005"/>
  </r>
  <r>
    <s v="ORD-04908"/>
    <s v="2025-04-02"/>
    <x v="30"/>
    <x v="1"/>
    <s v="CUST-0403"/>
    <s v="Nikita Jain"/>
    <x v="3"/>
    <s v="Delhi"/>
    <s v="Dwarka"/>
    <x v="3"/>
    <s v="Accessories"/>
    <s v="Bluetooth Speaker"/>
    <n v="8"/>
    <n v="22017.45"/>
    <n v="0.25"/>
    <n v="2870.05"/>
  </r>
  <r>
    <s v="ORD-04909"/>
    <s v="2025-10-27"/>
    <x v="31"/>
    <x v="1"/>
    <s v="CUST-0631"/>
    <s v="Kabir Singh"/>
    <x v="1"/>
    <s v="West Bengal"/>
    <s v="Kolkata"/>
    <x v="1"/>
    <s v="Appliances"/>
    <s v="Air Fryer"/>
    <n v="8"/>
    <n v="66830.06"/>
    <n v="0"/>
    <n v="11582.48"/>
  </r>
  <r>
    <s v="ORD-04910"/>
    <s v="2024-02-02"/>
    <x v="23"/>
    <x v="0"/>
    <s v="CUST-0496"/>
    <s v="Aditi Mehta"/>
    <x v="2"/>
    <s v="Rajasthan"/>
    <s v="Jaipur"/>
    <x v="0"/>
    <s v="Chair"/>
    <s v="Study Chair"/>
    <n v="5"/>
    <n v="17245.95"/>
    <n v="0"/>
    <n v="2810.19"/>
  </r>
  <r>
    <s v="ORD-04911"/>
    <s v="2025-10-23"/>
    <x v="31"/>
    <x v="1"/>
    <s v="CUST-0763"/>
    <s v="Nikita Jain"/>
    <x v="2"/>
    <s v="Rajasthan"/>
    <s v="Udaipur"/>
    <x v="1"/>
    <s v="Appliances"/>
    <s v="Mixer Grinder"/>
    <n v="7"/>
    <n v="26441.19"/>
    <n v="0.15"/>
    <n v="3205.05"/>
  </r>
  <r>
    <s v="ORD-04912"/>
    <s v="2023-11-06"/>
    <x v="32"/>
    <x v="2"/>
    <s v="CUST-0484"/>
    <s v="Ananya Mehta"/>
    <x v="0"/>
    <s v="Tamil Nadu"/>
    <s v="Coimbatore"/>
    <x v="0"/>
    <s v="Table"/>
    <s v="Study Table"/>
    <n v="7"/>
    <n v="51213.04"/>
    <n v="0.05"/>
    <n v="7681.56"/>
  </r>
  <r>
    <s v="ORD-04913"/>
    <s v="2024-11-08"/>
    <x v="1"/>
    <x v="0"/>
    <s v="CUST-0319"/>
    <s v="Priya Verma"/>
    <x v="2"/>
    <s v="Gujarat"/>
    <s v="Ahmedabad"/>
    <x v="2"/>
    <s v="Women"/>
    <s v="Women's Dress"/>
    <n v="6"/>
    <n v="14019.43"/>
    <n v="0.2"/>
    <n v="4257.38"/>
  </r>
  <r>
    <s v="ORD-04914"/>
    <s v="2025-01-06"/>
    <x v="29"/>
    <x v="1"/>
    <s v="CUST-0059"/>
    <s v="Kabir Singh"/>
    <x v="2"/>
    <s v="Gujarat"/>
    <s v="Vadodara"/>
    <x v="2"/>
    <s v="Footwear"/>
    <s v="Casual Shoes"/>
    <n v="3"/>
    <n v="8232.9599999999991"/>
    <n v="0.05"/>
    <n v="1995.55"/>
  </r>
  <r>
    <s v="ORD-04915"/>
    <s v="2024-07-22"/>
    <x v="4"/>
    <x v="0"/>
    <s v="CUST-0593"/>
    <s v="Neha Verma"/>
    <x v="1"/>
    <s v="West Bengal"/>
    <s v="Durgapur"/>
    <x v="3"/>
    <s v="Accessories"/>
    <s v="Bluetooth Speaker"/>
    <n v="7"/>
    <n v="18204.900000000001"/>
    <n v="0.25"/>
    <n v="1828.33"/>
  </r>
  <r>
    <s v="ORD-04916"/>
    <s v="2024-10-08"/>
    <x v="28"/>
    <x v="0"/>
    <s v="CUST-0173"/>
    <s v="Ananya Verma"/>
    <x v="0"/>
    <s v="Telangana"/>
    <s v="Hyderabad"/>
    <x v="3"/>
    <s v="Laptop"/>
    <s v="Gaming Laptop"/>
    <n v="4"/>
    <n v="328279.13"/>
    <n v="0"/>
    <n v="42583.360000000001"/>
  </r>
  <r>
    <s v="ORD-04917"/>
    <s v="2023-08-15"/>
    <x v="27"/>
    <x v="2"/>
    <s v="CUST-0187"/>
    <s v="Riya Mehta"/>
    <x v="3"/>
    <s v="Uttar Pradesh"/>
    <s v="Kanpur"/>
    <x v="1"/>
    <s v="Cookware"/>
    <s v="Pressure Cooker"/>
    <n v="1"/>
    <n v="3611.31"/>
    <n v="0"/>
    <n v="746.58"/>
  </r>
  <r>
    <s v="ORD-04918"/>
    <s v="2025-12-10"/>
    <x v="26"/>
    <x v="1"/>
    <s v="CUST-0375"/>
    <s v="Ananya Kumar"/>
    <x v="3"/>
    <s v="Punjab"/>
    <s v="Jalandhar"/>
    <x v="1"/>
    <s v="Cookware"/>
    <s v="Non-Stick Pan"/>
    <n v="2"/>
    <n v="3370.53"/>
    <n v="0.25"/>
    <n v="376.19"/>
  </r>
  <r>
    <s v="ORD-04919"/>
    <s v="2024-06-12"/>
    <x v="10"/>
    <x v="0"/>
    <s v="CUST-0792"/>
    <s v="Shreya Yadav"/>
    <x v="0"/>
    <s v="Kerala"/>
    <s v="Kochi"/>
    <x v="3"/>
    <s v="Laptop"/>
    <s v="Laptop Pro"/>
    <n v="4"/>
    <n v="271661.90999999997"/>
    <n v="0"/>
    <n v="50261.82"/>
  </r>
  <r>
    <s v="ORD-04920"/>
    <s v="2024-09-17"/>
    <x v="13"/>
    <x v="0"/>
    <s v="CUST-0477"/>
    <s v="Riya Sharma"/>
    <x v="1"/>
    <s v="Jharkhand"/>
    <s v="Ranchi"/>
    <x v="1"/>
    <s v="Decor"/>
    <s v="Table Lamp"/>
    <n v="4"/>
    <n v="9732.7800000000007"/>
    <n v="0"/>
    <n v="2591.1799999999998"/>
  </r>
  <r>
    <s v="ORD-04921"/>
    <s v="2024-07-03"/>
    <x v="4"/>
    <x v="0"/>
    <s v="CUST-0004"/>
    <s v="Arjun Mehta"/>
    <x v="1"/>
    <s v="Odisha"/>
    <s v="Cuttack"/>
    <x v="3"/>
    <s v="Mobile"/>
    <s v="Smartphone B"/>
    <n v="6"/>
    <n v="135840.6"/>
    <n v="0.1"/>
    <n v="17593.53"/>
  </r>
  <r>
    <s v="ORD-04922"/>
    <s v="2025-02-23"/>
    <x v="14"/>
    <x v="1"/>
    <s v="CUST-0483"/>
    <s v="Amit Singh"/>
    <x v="1"/>
    <s v="West Bengal"/>
    <s v="Siliguri"/>
    <x v="1"/>
    <s v="Decor"/>
    <s v="Table Lamp"/>
    <n v="7"/>
    <n v="15005.76"/>
    <n v="0.1"/>
    <n v="3515.63"/>
  </r>
  <r>
    <s v="ORD-04923"/>
    <s v="2023-11-19"/>
    <x v="32"/>
    <x v="2"/>
    <s v="CUST-0613"/>
    <s v="Rahul Jain"/>
    <x v="2"/>
    <s v="Maharashtra"/>
    <s v="Pune"/>
    <x v="1"/>
    <s v="Appliances"/>
    <s v="Mixer Grinder"/>
    <n v="8"/>
    <n v="35639.64"/>
    <n v="0.05"/>
    <n v="5074.25"/>
  </r>
  <r>
    <s v="ORD-04924"/>
    <s v="2025-10-16"/>
    <x v="31"/>
    <x v="1"/>
    <s v="CUST-0382"/>
    <s v="Neha Jain"/>
    <x v="0"/>
    <s v="Kerala"/>
    <s v="Kochi"/>
    <x v="3"/>
    <s v="Mobile"/>
    <s v="Budget Phone"/>
    <n v="7"/>
    <n v="73470.67"/>
    <n v="0.15"/>
    <n v="3410.94"/>
  </r>
  <r>
    <s v="ORD-04925"/>
    <s v="2023-11-09"/>
    <x v="32"/>
    <x v="2"/>
    <s v="CUST-0201"/>
    <s v="Kabir Kumar"/>
    <x v="3"/>
    <s v="Uttar Pradesh"/>
    <s v="Lucknow"/>
    <x v="2"/>
    <s v="Footwear"/>
    <s v="Casual Shoes"/>
    <n v="6"/>
    <n v="14397.14"/>
    <n v="0.15"/>
    <n v="2333.5300000000002"/>
  </r>
  <r>
    <s v="ORD-04926"/>
    <s v="2025-05-17"/>
    <x v="9"/>
    <x v="1"/>
    <s v="CUST-0363"/>
    <s v="Rohan Jain"/>
    <x v="1"/>
    <s v="Bihar"/>
    <s v="Patna"/>
    <x v="3"/>
    <s v="Accessories"/>
    <s v="Bluetooth Speaker"/>
    <n v="5"/>
    <n v="18069.25"/>
    <n v="0"/>
    <n v="3896.33"/>
  </r>
  <r>
    <s v="ORD-04927"/>
    <s v="2024-12-12"/>
    <x v="6"/>
    <x v="0"/>
    <s v="CUST-0659"/>
    <s v="Kavya Yadav"/>
    <x v="2"/>
    <s v="Gujarat"/>
    <s v="Vadodara"/>
    <x v="3"/>
    <s v="Laptop"/>
    <s v="Gaming Laptop"/>
    <n v="7"/>
    <n v="473714.65"/>
    <n v="0.2"/>
    <n v="2526.0300000000002"/>
  </r>
  <r>
    <s v="ORD-04928"/>
    <s v="2023-09-26"/>
    <x v="35"/>
    <x v="2"/>
    <s v="CUST-0493"/>
    <s v="Amit Jain"/>
    <x v="3"/>
    <s v="Punjab"/>
    <s v="Amritsar"/>
    <x v="3"/>
    <s v="Mobile"/>
    <s v="Budget Phone"/>
    <n v="1"/>
    <n v="12586.85"/>
    <n v="0"/>
    <n v="1618.17"/>
  </r>
  <r>
    <s v="ORD-04929"/>
    <s v="2025-04-04"/>
    <x v="30"/>
    <x v="1"/>
    <s v="CUST-0697"/>
    <s v="Priya Gupta"/>
    <x v="0"/>
    <s v="Karnataka"/>
    <s v="Mysuru"/>
    <x v="2"/>
    <s v="Footwear"/>
    <s v="Casual Shoes"/>
    <n v="4"/>
    <n v="8670.6299999999992"/>
    <n v="0.25"/>
    <n v="1153.51"/>
  </r>
  <r>
    <s v="ORD-04930"/>
    <s v="2025-02-24"/>
    <x v="14"/>
    <x v="1"/>
    <s v="CUST-0040"/>
    <s v="Kavya Gupta"/>
    <x v="1"/>
    <s v="Odisha"/>
    <s v="Cuttack"/>
    <x v="1"/>
    <s v="Appliances"/>
    <s v="Electric Kettle"/>
    <n v="2"/>
    <n v="3005.18"/>
    <n v="0.2"/>
    <n v="345.16"/>
  </r>
  <r>
    <s v="ORD-04931"/>
    <s v="2025-06-04"/>
    <x v="3"/>
    <x v="1"/>
    <s v="CUST-0287"/>
    <s v="Amit Das"/>
    <x v="3"/>
    <s v="Uttar Pradesh"/>
    <s v="Kanpur"/>
    <x v="2"/>
    <s v="Men"/>
    <s v="Men's T-Shirt"/>
    <n v="8"/>
    <n v="9046.2800000000007"/>
    <n v="0.05"/>
    <n v="3194.87"/>
  </r>
  <r>
    <s v="ORD-04932"/>
    <s v="2023-04-30"/>
    <x v="12"/>
    <x v="2"/>
    <s v="CUST-0426"/>
    <s v="Rohan Mehta"/>
    <x v="2"/>
    <s v="Maharashtra"/>
    <s v="Mumbai"/>
    <x v="3"/>
    <s v="Mobile"/>
    <s v="Budget Phone"/>
    <n v="2"/>
    <n v="22277.03"/>
    <n v="0.1"/>
    <n v="1326.51"/>
  </r>
  <r>
    <s v="ORD-04933"/>
    <s v="2025-05-09"/>
    <x v="9"/>
    <x v="1"/>
    <s v="CUST-0579"/>
    <s v="Neha Mehta"/>
    <x v="2"/>
    <s v="Gujarat"/>
    <s v="Surat"/>
    <x v="0"/>
    <s v="Chair"/>
    <s v="Office Chair"/>
    <n v="3"/>
    <n v="18291.38"/>
    <n v="0.1"/>
    <n v="2338.0100000000002"/>
  </r>
  <r>
    <s v="ORD-04934"/>
    <s v="2025-04-25"/>
    <x v="30"/>
    <x v="1"/>
    <s v="CUST-0570"/>
    <s v="Priya Singh"/>
    <x v="0"/>
    <s v="Telangana"/>
    <s v="Hyderabad"/>
    <x v="1"/>
    <s v="Decor"/>
    <s v="Photo Frame"/>
    <n v="2"/>
    <n v="1155.1600000000001"/>
    <n v="0.25"/>
    <n v="322.24"/>
  </r>
  <r>
    <s v="ORD-04935"/>
    <s v="2025-07-08"/>
    <x v="8"/>
    <x v="1"/>
    <s v="CUST-0016"/>
    <s v="Sneha Gupta"/>
    <x v="0"/>
    <s v="Kerala"/>
    <s v="Thiruvananthapuram"/>
    <x v="3"/>
    <s v="Laptop"/>
    <s v="Laptop Air"/>
    <n v="2"/>
    <n v="81550.33"/>
    <n v="0.2"/>
    <n v="3714.01"/>
  </r>
  <r>
    <s v="ORD-04936"/>
    <s v="2023-05-30"/>
    <x v="20"/>
    <x v="2"/>
    <s v="CUST-0500"/>
    <s v="Priya Sharma"/>
    <x v="0"/>
    <s v="Tamil Nadu"/>
    <s v="Madurai"/>
    <x v="2"/>
    <s v="Footwear"/>
    <s v="Casual Shoes"/>
    <n v="5"/>
    <n v="14529.85"/>
    <n v="0"/>
    <n v="3408.09"/>
  </r>
  <r>
    <s v="ORD-04937"/>
    <s v="2023-08-09"/>
    <x v="27"/>
    <x v="2"/>
    <s v="CUST-0052"/>
    <s v="Ishita Gupta"/>
    <x v="1"/>
    <s v="West Bengal"/>
    <s v="Kolkata"/>
    <x v="1"/>
    <s v="Decor"/>
    <s v="Photo Frame"/>
    <n v="7"/>
    <n v="5539.98"/>
    <n v="0.05"/>
    <n v="1955.36"/>
  </r>
  <r>
    <s v="ORD-04938"/>
    <s v="2023-03-06"/>
    <x v="11"/>
    <x v="2"/>
    <s v="CUST-0156"/>
    <s v="Rahul Patel"/>
    <x v="1"/>
    <s v="Bihar"/>
    <s v="Gaya"/>
    <x v="1"/>
    <s v="Decor"/>
    <s v="Photo Frame"/>
    <n v="7"/>
    <n v="4932.62"/>
    <n v="0.15"/>
    <n v="1350.51"/>
  </r>
  <r>
    <s v="ORD-04939"/>
    <s v="2023-09-16"/>
    <x v="35"/>
    <x v="2"/>
    <s v="CUST-0139"/>
    <s v="Simran Mehta"/>
    <x v="3"/>
    <s v="Delhi"/>
    <s v="Dwarka"/>
    <x v="2"/>
    <s v="Footwear"/>
    <s v="Sandals"/>
    <n v="8"/>
    <n v="10190.620000000001"/>
    <n v="0.2"/>
    <n v="1160.1400000000001"/>
  </r>
  <r>
    <s v="ORD-04940"/>
    <s v="2023-04-26"/>
    <x v="12"/>
    <x v="2"/>
    <s v="CUST-0070"/>
    <s v="Aarav Gupta"/>
    <x v="3"/>
    <s v="Delhi"/>
    <s v="New Delhi"/>
    <x v="2"/>
    <s v="Men"/>
    <s v="Men's T-Shirt"/>
    <n v="7"/>
    <n v="7009"/>
    <n v="0.2"/>
    <n v="1996.26"/>
  </r>
  <r>
    <s v="ORD-04941"/>
    <s v="2025-10-20"/>
    <x v="31"/>
    <x v="1"/>
    <s v="CUST-0687"/>
    <s v="Nikita Kumar"/>
    <x v="3"/>
    <s v="Punjab"/>
    <s v="Jalandhar"/>
    <x v="1"/>
    <s v="Cookware"/>
    <s v="Pressure Cooker"/>
    <n v="8"/>
    <n v="23052.31"/>
    <n v="0.2"/>
    <n v="1547.04"/>
  </r>
  <r>
    <s v="ORD-04942"/>
    <s v="2023-09-05"/>
    <x v="35"/>
    <x v="2"/>
    <s v="CUST-0352"/>
    <s v="Priya Yadav"/>
    <x v="2"/>
    <s v="Goa"/>
    <s v="Panaji"/>
    <x v="3"/>
    <s v="Mobile"/>
    <s v="Smartphone B"/>
    <n v="8"/>
    <n v="192936.76"/>
    <n v="0"/>
    <n v="30188.13"/>
  </r>
  <r>
    <s v="ORD-04943"/>
    <s v="2025-11-05"/>
    <x v="5"/>
    <x v="1"/>
    <s v="CUST-0105"/>
    <s v="Amit Gupta"/>
    <x v="0"/>
    <s v="Kerala"/>
    <s v="Thiruvananthapuram"/>
    <x v="3"/>
    <s v="Accessories"/>
    <s v="Smart Watch"/>
    <n v="2"/>
    <n v="9153.1200000000008"/>
    <n v="0.1"/>
    <n v="1466.47"/>
  </r>
  <r>
    <s v="ORD-04944"/>
    <s v="2024-04-05"/>
    <x v="16"/>
    <x v="0"/>
    <s v="CUST-0103"/>
    <s v="Vivaan Patel"/>
    <x v="2"/>
    <s v="Goa"/>
    <s v="Mapusa"/>
    <x v="0"/>
    <s v="Chair"/>
    <s v="Office Chair"/>
    <n v="1"/>
    <n v="5456.57"/>
    <n v="0.15"/>
    <n v="784.25"/>
  </r>
  <r>
    <s v="ORD-04945"/>
    <s v="2024-05-01"/>
    <x v="0"/>
    <x v="0"/>
    <s v="CUST-0074"/>
    <s v="Aditi Kumar"/>
    <x v="3"/>
    <s v="Punjab"/>
    <s v="Ludhiana"/>
    <x v="1"/>
    <s v="Appliances"/>
    <s v="Electric Kettle"/>
    <n v="5"/>
    <n v="8141.02"/>
    <n v="0.1"/>
    <n v="1140.6300000000001"/>
  </r>
  <r>
    <s v="ORD-04946"/>
    <s v="2024-06-28"/>
    <x v="10"/>
    <x v="0"/>
    <s v="CUST-0310"/>
    <s v="Simran Sharma"/>
    <x v="2"/>
    <s v="Maharashtra"/>
    <s v="Nagpur"/>
    <x v="0"/>
    <s v="Table"/>
    <s v="Coffee Table"/>
    <n v="8"/>
    <n v="43390.69"/>
    <n v="0.05"/>
    <n v="6273.52"/>
  </r>
  <r>
    <s v="ORD-04947"/>
    <s v="2024-03-01"/>
    <x v="19"/>
    <x v="0"/>
    <s v="CUST-0615"/>
    <s v="Neha Verma"/>
    <x v="1"/>
    <s v="Bihar"/>
    <s v="Gaya"/>
    <x v="3"/>
    <s v="Accessories"/>
    <s v="Bluetooth Speaker"/>
    <n v="6"/>
    <n v="18766.27"/>
    <n v="0.1"/>
    <n v="3193.04"/>
  </r>
  <r>
    <s v="ORD-04948"/>
    <s v="2025-03-26"/>
    <x v="21"/>
    <x v="1"/>
    <s v="CUST-0602"/>
    <s v="Ananya Jain"/>
    <x v="0"/>
    <s v="Karnataka"/>
    <s v="Bengaluru"/>
    <x v="0"/>
    <s v="Chair"/>
    <s v="Executive Chair"/>
    <n v="3"/>
    <n v="30212.92"/>
    <n v="0.15"/>
    <n v="5492.7"/>
  </r>
  <r>
    <s v="ORD-04949"/>
    <s v="2025-09-16"/>
    <x v="2"/>
    <x v="1"/>
    <s v="CUST-0570"/>
    <s v="Priya Singh"/>
    <x v="2"/>
    <s v="Maharashtra"/>
    <s v="Mumbai"/>
    <x v="0"/>
    <s v="Chair"/>
    <s v="Office Chair"/>
    <n v="7"/>
    <n v="44743.22"/>
    <n v="0.05"/>
    <n v="7153.19"/>
  </r>
  <r>
    <s v="ORD-04950"/>
    <s v="2025-07-30"/>
    <x v="8"/>
    <x v="1"/>
    <s v="CUST-0537"/>
    <s v="Vivaan Gupta"/>
    <x v="0"/>
    <s v="Kerala"/>
    <s v="Kozhikode"/>
    <x v="1"/>
    <s v="Decor"/>
    <s v="Wall Clock"/>
    <n v="6"/>
    <n v="6894.5"/>
    <n v="0.2"/>
    <n v="1568.95"/>
  </r>
  <r>
    <s v="ORD-04951"/>
    <s v="2024-03-14"/>
    <x v="19"/>
    <x v="0"/>
    <s v="CUST-0085"/>
    <s v="Aditya Mehta"/>
    <x v="3"/>
    <s v="Delhi"/>
    <s v="Dwarka"/>
    <x v="2"/>
    <s v="Footwear"/>
    <s v="Sandals"/>
    <n v="2"/>
    <n v="2927.64"/>
    <n v="0.1"/>
    <n v="483.51"/>
  </r>
  <r>
    <s v="ORD-04952"/>
    <s v="2024-05-12"/>
    <x v="0"/>
    <x v="0"/>
    <s v="CUST-0114"/>
    <s v="Pooja Jain"/>
    <x v="3"/>
    <s v="Punjab"/>
    <s v="Ludhiana"/>
    <x v="3"/>
    <s v="Mobile"/>
    <s v="Budget Phone"/>
    <n v="6"/>
    <n v="58515.87"/>
    <n v="0.15"/>
    <n v="3583.68"/>
  </r>
  <r>
    <s v="ORD-04953"/>
    <s v="2023-06-10"/>
    <x v="33"/>
    <x v="2"/>
    <s v="CUST-0746"/>
    <s v="Aditya Das"/>
    <x v="2"/>
    <s v="Goa"/>
    <s v="Margao"/>
    <x v="1"/>
    <s v="Cookware"/>
    <s v="Cookware Set"/>
    <n v="3"/>
    <n v="16428.78"/>
    <n v="0.05"/>
    <n v="3872.39"/>
  </r>
  <r>
    <s v="ORD-04954"/>
    <s v="2023-02-18"/>
    <x v="7"/>
    <x v="2"/>
    <s v="CUST-0192"/>
    <s v="Neha Yadav"/>
    <x v="0"/>
    <s v="Telangana"/>
    <s v="Hyderabad"/>
    <x v="3"/>
    <s v="Mobile"/>
    <s v="Budget Phone"/>
    <n v="6"/>
    <n v="56053.120000000003"/>
    <n v="0.25"/>
    <n v="-2387.56"/>
  </r>
  <r>
    <s v="ORD-04955"/>
    <s v="2023-11-23"/>
    <x v="32"/>
    <x v="2"/>
    <s v="CUST-0443"/>
    <s v="Riya Verma"/>
    <x v="0"/>
    <s v="Telangana"/>
    <s v="Nizamabad"/>
    <x v="0"/>
    <s v="Storage"/>
    <s v="Wardrobe"/>
    <n v="5"/>
    <n v="85444.92"/>
    <n v="0.25"/>
    <n v="8489.35"/>
  </r>
  <r>
    <s v="ORD-04956"/>
    <s v="2023-06-25"/>
    <x v="33"/>
    <x v="2"/>
    <s v="CUST-0396"/>
    <s v="Ishita Singh"/>
    <x v="1"/>
    <s v="Jharkhand"/>
    <s v="Dhanbad"/>
    <x v="0"/>
    <s v="Chair"/>
    <s v="Office Chair"/>
    <n v="8"/>
    <n v="38551.32"/>
    <n v="0.25"/>
    <n v="2869.78"/>
  </r>
  <r>
    <s v="ORD-04957"/>
    <s v="2023-05-15"/>
    <x v="20"/>
    <x v="2"/>
    <s v="CUST-0726"/>
    <s v="Ananya Kumar"/>
    <x v="0"/>
    <s v="Tamil Nadu"/>
    <s v="Coimbatore"/>
    <x v="2"/>
    <s v="Footwear"/>
    <s v="Sandals"/>
    <n v="2"/>
    <n v="2954.69"/>
    <n v="0.05"/>
    <n v="598.91999999999996"/>
  </r>
  <r>
    <s v="ORD-04958"/>
    <s v="2025-09-15"/>
    <x v="2"/>
    <x v="1"/>
    <s v="CUST-0566"/>
    <s v="Nikita Gupta"/>
    <x v="0"/>
    <s v="Telangana"/>
    <s v="Warangal"/>
    <x v="1"/>
    <s v="Decor"/>
    <s v="Wall Clock"/>
    <n v="6"/>
    <n v="9010.57"/>
    <n v="0"/>
    <n v="2778.03"/>
  </r>
  <r>
    <s v="ORD-04959"/>
    <s v="2025-04-27"/>
    <x v="30"/>
    <x v="1"/>
    <s v="CUST-0453"/>
    <s v="Simran Yadav"/>
    <x v="3"/>
    <s v="Uttar Pradesh"/>
    <s v="Kanpur"/>
    <x v="3"/>
    <s v="Accessories"/>
    <s v="Bluetooth Speaker"/>
    <n v="2"/>
    <n v="6888.1"/>
    <n v="0"/>
    <n v="1437.82"/>
  </r>
  <r>
    <s v="ORD-04960"/>
    <s v="2024-02-06"/>
    <x v="23"/>
    <x v="0"/>
    <s v="CUST-0384"/>
    <s v="Priya Kumar"/>
    <x v="0"/>
    <s v="Telangana"/>
    <s v="Hyderabad"/>
    <x v="3"/>
    <s v="Accessories"/>
    <s v="Bluetooth Speaker"/>
    <n v="8"/>
    <n v="28691.040000000001"/>
    <n v="0"/>
    <n v="5817.06"/>
  </r>
  <r>
    <s v="ORD-04961"/>
    <s v="2024-01-18"/>
    <x v="17"/>
    <x v="0"/>
    <s v="CUST-0717"/>
    <s v="Rahul Mehta"/>
    <x v="1"/>
    <s v="Odisha"/>
    <s v="Bhubaneswar"/>
    <x v="1"/>
    <s v="Decor"/>
    <s v="Wall Clock"/>
    <n v="8"/>
    <n v="9138.7199999999993"/>
    <n v="0.25"/>
    <n v="1678.07"/>
  </r>
  <r>
    <s v="ORD-04962"/>
    <s v="2024-06-20"/>
    <x v="10"/>
    <x v="0"/>
    <s v="CUST-0393"/>
    <s v="Ananya Kumar"/>
    <x v="2"/>
    <s v="Maharashtra"/>
    <s v="Mumbai"/>
    <x v="1"/>
    <s v="Appliances"/>
    <s v="Mixer Grinder"/>
    <n v="4"/>
    <n v="15472.94"/>
    <n v="0.1"/>
    <n v="2051.61"/>
  </r>
  <r>
    <s v="ORD-04963"/>
    <s v="2025-09-28"/>
    <x v="2"/>
    <x v="1"/>
    <s v="CUST-0170"/>
    <s v="Ishita Gupta"/>
    <x v="3"/>
    <s v="Uttar Pradesh"/>
    <s v="Kanpur"/>
    <x v="1"/>
    <s v="Appliances"/>
    <s v="Air Fryer"/>
    <n v="1"/>
    <n v="7715.96"/>
    <n v="0"/>
    <n v="1120.45"/>
  </r>
  <r>
    <s v="ORD-04964"/>
    <s v="2025-05-05"/>
    <x v="9"/>
    <x v="1"/>
    <s v="CUST-0593"/>
    <s v="Neha Verma"/>
    <x v="0"/>
    <s v="Karnataka"/>
    <s v="Bengaluru"/>
    <x v="0"/>
    <s v="Chair"/>
    <s v="Executive Chair"/>
    <n v="4"/>
    <n v="34871.919999999998"/>
    <n v="0.25"/>
    <n v="3089.82"/>
  </r>
  <r>
    <s v="ORD-04965"/>
    <s v="2023-06-27"/>
    <x v="33"/>
    <x v="2"/>
    <s v="CUST-0093"/>
    <s v="Neha Jain"/>
    <x v="1"/>
    <s v="Jharkhand"/>
    <s v="Dhanbad"/>
    <x v="3"/>
    <s v="Accessories"/>
    <s v="Wireless Earbuds"/>
    <n v="5"/>
    <n v="8968.58"/>
    <n v="0.25"/>
    <n v="1193.54"/>
  </r>
  <r>
    <s v="ORD-04966"/>
    <s v="2023-05-21"/>
    <x v="20"/>
    <x v="2"/>
    <s v="CUST-0184"/>
    <s v="Vivaan Sharma"/>
    <x v="0"/>
    <s v="Tamil Nadu"/>
    <s v="Chennai"/>
    <x v="1"/>
    <s v="Appliances"/>
    <s v="Mixer Grinder"/>
    <n v="4"/>
    <n v="15242.86"/>
    <n v="0.15"/>
    <n v="1659.22"/>
  </r>
  <r>
    <s v="ORD-04967"/>
    <s v="2025-12-19"/>
    <x v="26"/>
    <x v="1"/>
    <s v="CUST-0517"/>
    <s v="Simran Patel"/>
    <x v="2"/>
    <s v="Goa"/>
    <s v="Panaji"/>
    <x v="0"/>
    <s v="Storage"/>
    <s v="Bookshelf"/>
    <n v="5"/>
    <n v="46590.36"/>
    <n v="0"/>
    <n v="8672.3700000000008"/>
  </r>
  <r>
    <s v="ORD-04968"/>
    <s v="2023-02-16"/>
    <x v="7"/>
    <x v="2"/>
    <s v="CUST-0468"/>
    <s v="Riya Verma"/>
    <x v="3"/>
    <s v="Delhi"/>
    <s v="Rohini"/>
    <x v="1"/>
    <s v="Decor"/>
    <s v="Photo Frame"/>
    <n v="8"/>
    <n v="5400.23"/>
    <n v="0.15"/>
    <n v="1623.71"/>
  </r>
  <r>
    <s v="ORD-04969"/>
    <s v="2023-03-12"/>
    <x v="11"/>
    <x v="2"/>
    <s v="CUST-0070"/>
    <s v="Aarav Gupta"/>
    <x v="2"/>
    <s v="Rajasthan"/>
    <s v="Jaipur"/>
    <x v="2"/>
    <s v="Men"/>
    <s v="Men's Jacket"/>
    <n v="2"/>
    <n v="9373.83"/>
    <n v="0"/>
    <n v="2524.0700000000002"/>
  </r>
  <r>
    <s v="ORD-04970"/>
    <s v="2024-04-07"/>
    <x v="16"/>
    <x v="0"/>
    <s v="CUST-0288"/>
    <s v="Kabir Kumar"/>
    <x v="3"/>
    <s v="Uttar Pradesh"/>
    <s v="Kanpur"/>
    <x v="2"/>
    <s v="Women"/>
    <s v="Women's Jacket"/>
    <n v="6"/>
    <n v="22946.91"/>
    <n v="0.25"/>
    <n v="2853.83"/>
  </r>
  <r>
    <s v="ORD-04971"/>
    <s v="2023-12-16"/>
    <x v="18"/>
    <x v="2"/>
    <s v="CUST-0340"/>
    <s v="Arjun Gupta"/>
    <x v="0"/>
    <s v="Tamil Nadu"/>
    <s v="Coimbatore"/>
    <x v="2"/>
    <s v="Men"/>
    <s v="Men's T-Shirt"/>
    <n v="6"/>
    <n v="5792.49"/>
    <n v="0.2"/>
    <n v="1461.83"/>
  </r>
  <r>
    <s v="ORD-04972"/>
    <s v="2023-05-11"/>
    <x v="20"/>
    <x v="2"/>
    <s v="CUST-0083"/>
    <s v="Simran Verma"/>
    <x v="3"/>
    <s v="Haryana"/>
    <s v="Panipat"/>
    <x v="3"/>
    <s v="Laptop"/>
    <s v="Laptop Pro"/>
    <n v="1"/>
    <n v="56158.33"/>
    <n v="0.15"/>
    <n v="6833.5"/>
  </r>
  <r>
    <s v="ORD-04973"/>
    <s v="2024-11-26"/>
    <x v="1"/>
    <x v="0"/>
    <s v="CUST-0508"/>
    <s v="Riya Patel"/>
    <x v="2"/>
    <s v="Rajasthan"/>
    <s v="Jodhpur"/>
    <x v="1"/>
    <s v="Decor"/>
    <s v="Wall Clock"/>
    <n v="8"/>
    <n v="9249.34"/>
    <n v="0.2"/>
    <n v="1620.65"/>
  </r>
  <r>
    <s v="ORD-04974"/>
    <s v="2025-10-17"/>
    <x v="31"/>
    <x v="1"/>
    <s v="CUST-0537"/>
    <s v="Vivaan Gupta"/>
    <x v="1"/>
    <s v="Jharkhand"/>
    <s v="Dhanbad"/>
    <x v="3"/>
    <s v="Accessories"/>
    <s v="Bluetooth Speaker"/>
    <n v="7"/>
    <n v="20251.7"/>
    <n v="0.15"/>
    <n v="2922.7"/>
  </r>
  <r>
    <s v="ORD-04975"/>
    <s v="2023-06-13"/>
    <x v="33"/>
    <x v="2"/>
    <s v="CUST-0800"/>
    <s v="Kavya Gupta"/>
    <x v="3"/>
    <s v="Delhi"/>
    <s v="Rohini"/>
    <x v="3"/>
    <s v="Laptop"/>
    <s v="Laptop Pro"/>
    <n v="2"/>
    <n v="110723.35"/>
    <n v="0.15"/>
    <n v="9956.94"/>
  </r>
  <r>
    <s v="ORD-04976"/>
    <s v="2024-08-06"/>
    <x v="15"/>
    <x v="0"/>
    <s v="CUST-0695"/>
    <s v="Aditi Gupta"/>
    <x v="2"/>
    <s v="Gujarat"/>
    <s v="Ahmedabad"/>
    <x v="1"/>
    <s v="Decor"/>
    <s v="Photo Frame"/>
    <n v="2"/>
    <n v="1256.25"/>
    <n v="0.25"/>
    <n v="259.93"/>
  </r>
  <r>
    <s v="ORD-04977"/>
    <s v="2023-05-31"/>
    <x v="20"/>
    <x v="2"/>
    <s v="CUST-0119"/>
    <s v="Rahul Mehta"/>
    <x v="2"/>
    <s v="Rajasthan"/>
    <s v="Jodhpur"/>
    <x v="3"/>
    <s v="Accessories"/>
    <s v="Smart Watch"/>
    <n v="1"/>
    <n v="4296.22"/>
    <n v="0.1"/>
    <n v="632.92999999999995"/>
  </r>
  <r>
    <s v="ORD-04978"/>
    <s v="2025-02-10"/>
    <x v="14"/>
    <x v="1"/>
    <s v="CUST-0491"/>
    <s v="Priya Das"/>
    <x v="1"/>
    <s v="Jharkhand"/>
    <s v="Jamshedpur"/>
    <x v="3"/>
    <s v="Laptop"/>
    <s v="Gaming Laptop"/>
    <n v="7"/>
    <n v="615833.66"/>
    <n v="0"/>
    <n v="72271.5"/>
  </r>
  <r>
    <s v="ORD-04979"/>
    <s v="2024-07-10"/>
    <x v="4"/>
    <x v="0"/>
    <s v="CUST-0667"/>
    <s v="Sneha Jain"/>
    <x v="1"/>
    <s v="Jharkhand"/>
    <s v="Ranchi"/>
    <x v="0"/>
    <s v="Table"/>
    <s v="Office Desk"/>
    <n v="8"/>
    <n v="121193.87"/>
    <n v="0"/>
    <n v="26544.03"/>
  </r>
  <r>
    <s v="ORD-04980"/>
    <s v="2024-08-30"/>
    <x v="15"/>
    <x v="0"/>
    <s v="CUST-0166"/>
    <s v="Kabir Patel"/>
    <x v="2"/>
    <s v="Gujarat"/>
    <s v="Vadodara"/>
    <x v="3"/>
    <s v="Accessories"/>
    <s v="Bluetooth Speaker"/>
    <n v="6"/>
    <n v="20664.38"/>
    <n v="0"/>
    <n v="4182.43"/>
  </r>
  <r>
    <s v="ORD-04981"/>
    <s v="2024-07-13"/>
    <x v="4"/>
    <x v="0"/>
    <s v="CUST-0612"/>
    <s v="Vivaan Patel"/>
    <x v="0"/>
    <s v="Telangana"/>
    <s v="Nizamabad"/>
    <x v="2"/>
    <s v="Men"/>
    <s v="Men's T-Shirt"/>
    <n v="4"/>
    <n v="4593.21"/>
    <n v="0"/>
    <n v="1578.19"/>
  </r>
  <r>
    <s v="ORD-04982"/>
    <s v="2025-02-02"/>
    <x v="14"/>
    <x v="1"/>
    <s v="CUST-0509"/>
    <s v="Rahul Kumar"/>
    <x v="1"/>
    <s v="Jharkhand"/>
    <s v="Jamshedpur"/>
    <x v="0"/>
    <s v="Chair"/>
    <s v="Study Chair"/>
    <n v="7"/>
    <n v="20240.63"/>
    <n v="0.15"/>
    <n v="2411.9899999999998"/>
  </r>
  <r>
    <s v="ORD-04983"/>
    <s v="2025-11-23"/>
    <x v="5"/>
    <x v="1"/>
    <s v="CUST-0515"/>
    <s v="Nikita Sharma"/>
    <x v="0"/>
    <s v="Kerala"/>
    <s v="Thiruvananthapuram"/>
    <x v="1"/>
    <s v="Appliances"/>
    <s v="Mixer Grinder"/>
    <n v="5"/>
    <n v="23453.96"/>
    <n v="0"/>
    <n v="4522.42"/>
  </r>
  <r>
    <s v="ORD-04984"/>
    <s v="2025-11-16"/>
    <x v="5"/>
    <x v="1"/>
    <s v="CUST-0224"/>
    <s v="Sneha Das"/>
    <x v="1"/>
    <s v="Jharkhand"/>
    <s v="Ranchi"/>
    <x v="3"/>
    <s v="Accessories"/>
    <s v="Bluetooth Speaker"/>
    <n v="7"/>
    <n v="23080.09"/>
    <n v="0.05"/>
    <n v="3788.95"/>
  </r>
  <r>
    <s v="ORD-04985"/>
    <s v="2023-11-29"/>
    <x v="32"/>
    <x v="2"/>
    <s v="CUST-0314"/>
    <s v="Priya Das"/>
    <x v="1"/>
    <s v="West Bengal"/>
    <s v="Kolkata"/>
    <x v="2"/>
    <s v="Women"/>
    <s v="Women's Top"/>
    <n v="7"/>
    <n v="10215.57"/>
    <n v="0.05"/>
    <n v="3035.76"/>
  </r>
  <r>
    <s v="ORD-04986"/>
    <s v="2023-01-01"/>
    <x v="34"/>
    <x v="2"/>
    <s v="CUST-0641"/>
    <s v="Arjun Verma"/>
    <x v="2"/>
    <s v="Goa"/>
    <s v="Mapusa"/>
    <x v="2"/>
    <s v="Men"/>
    <s v="Men's Jeans"/>
    <n v="4"/>
    <n v="8813.3799999999992"/>
    <n v="0"/>
    <n v="2669.23"/>
  </r>
  <r>
    <s v="ORD-04987"/>
    <s v="2023-03-03"/>
    <x v="11"/>
    <x v="2"/>
    <s v="CUST-0169"/>
    <s v="Rohan Jain"/>
    <x v="3"/>
    <s v="Delhi"/>
    <s v="Rohini"/>
    <x v="1"/>
    <s v="Appliances"/>
    <s v="Mixer Grinder"/>
    <n v="4"/>
    <n v="15366.61"/>
    <n v="0.15"/>
    <n v="1820.74"/>
  </r>
  <r>
    <s v="ORD-04988"/>
    <s v="2023-03-15"/>
    <x v="11"/>
    <x v="2"/>
    <s v="CUST-0079"/>
    <s v="Nikita Sharma"/>
    <x v="3"/>
    <s v="Punjab"/>
    <s v="Amritsar"/>
    <x v="2"/>
    <s v="Women"/>
    <s v="Women's Dress"/>
    <n v="4"/>
    <n v="9452.24"/>
    <n v="0.15"/>
    <n v="2919.85"/>
  </r>
  <r>
    <s v="ORD-04989"/>
    <s v="2025-05-29"/>
    <x v="9"/>
    <x v="1"/>
    <s v="CUST-0370"/>
    <s v="Amit Das"/>
    <x v="3"/>
    <s v="Delhi"/>
    <s v="New Delhi"/>
    <x v="1"/>
    <s v="Decor"/>
    <s v="Table Lamp"/>
    <n v="1"/>
    <n v="1982.62"/>
    <n v="0.2"/>
    <n v="386.56"/>
  </r>
  <r>
    <s v="ORD-04990"/>
    <s v="2023-06-04"/>
    <x v="33"/>
    <x v="2"/>
    <s v="CUST-0310"/>
    <s v="Simran Sharma"/>
    <x v="1"/>
    <s v="West Bengal"/>
    <s v="Siliguri"/>
    <x v="1"/>
    <s v="Cookware"/>
    <s v="Cookware Set"/>
    <n v="6"/>
    <n v="35048"/>
    <n v="0"/>
    <n v="8891.17"/>
  </r>
  <r>
    <s v="ORD-04991"/>
    <s v="2025-07-31"/>
    <x v="8"/>
    <x v="1"/>
    <s v="CUST-0236"/>
    <s v="Ananya Das"/>
    <x v="1"/>
    <s v="West Bengal"/>
    <s v="Siliguri"/>
    <x v="0"/>
    <s v="Chair"/>
    <s v="Office Chair"/>
    <n v="6"/>
    <n v="36703.22"/>
    <n v="0.05"/>
    <n v="5861.14"/>
  </r>
  <r>
    <s v="ORD-04992"/>
    <s v="2025-05-15"/>
    <x v="9"/>
    <x v="1"/>
    <s v="CUST-0109"/>
    <s v="Nikita Kumar"/>
    <x v="2"/>
    <s v="Maharashtra"/>
    <s v="Mumbai"/>
    <x v="0"/>
    <s v="Table"/>
    <s v="Study Table"/>
    <n v="2"/>
    <n v="13676.36"/>
    <n v="0.1"/>
    <n v="2086.4299999999998"/>
  </r>
  <r>
    <s v="ORD-04993"/>
    <s v="2023-08-30"/>
    <x v="27"/>
    <x v="2"/>
    <s v="CUST-0657"/>
    <s v="Aditi Yadav"/>
    <x v="0"/>
    <s v="Karnataka"/>
    <s v="Bengaluru"/>
    <x v="3"/>
    <s v="Accessories"/>
    <s v="Bluetooth Speaker"/>
    <n v="2"/>
    <n v="6758.52"/>
    <n v="0"/>
    <n v="1221.3"/>
  </r>
  <r>
    <s v="ORD-04994"/>
    <s v="2025-12-02"/>
    <x v="26"/>
    <x v="1"/>
    <s v="CUST-0605"/>
    <s v="Kabir Das"/>
    <x v="3"/>
    <s v="Punjab"/>
    <s v="Amritsar"/>
    <x v="1"/>
    <s v="Decor"/>
    <s v="Wall Clock"/>
    <n v="6"/>
    <n v="7808.88"/>
    <n v="0.1"/>
    <n v="1737.99"/>
  </r>
  <r>
    <s v="ORD-04995"/>
    <s v="2024-06-07"/>
    <x v="10"/>
    <x v="0"/>
    <s v="CUST-0281"/>
    <s v="Priya Jain"/>
    <x v="2"/>
    <s v="Goa"/>
    <s v="Margao"/>
    <x v="2"/>
    <s v="Footwear"/>
    <s v="Casual Shoes"/>
    <n v="4"/>
    <n v="10949.73"/>
    <n v="0.05"/>
    <n v="2579.6799999999998"/>
  </r>
  <r>
    <s v="ORD-04996"/>
    <s v="2024-10-27"/>
    <x v="28"/>
    <x v="0"/>
    <s v="CUST-0008"/>
    <s v="Rahul Kumar"/>
    <x v="0"/>
    <s v="Telangana"/>
    <s v="Warangal"/>
    <x v="1"/>
    <s v="Appliances"/>
    <s v="Air Fryer"/>
    <n v="4"/>
    <n v="31102.76"/>
    <n v="0"/>
    <n v="4700.47"/>
  </r>
  <r>
    <s v="ORD-04997"/>
    <s v="2024-07-11"/>
    <x v="4"/>
    <x v="0"/>
    <s v="CUST-0048"/>
    <s v="Nikita Das"/>
    <x v="2"/>
    <s v="Maharashtra"/>
    <s v="Pune"/>
    <x v="1"/>
    <s v="Appliances"/>
    <s v="Mixer Grinder"/>
    <n v="5"/>
    <n v="17417.87"/>
    <n v="0.2"/>
    <n v="1975.37"/>
  </r>
  <r>
    <s v="ORD-04998"/>
    <s v="2023-09-05"/>
    <x v="35"/>
    <x v="2"/>
    <s v="CUST-0680"/>
    <s v="Arjun Das"/>
    <x v="0"/>
    <s v="Karnataka"/>
    <s v="Mangaluru"/>
    <x v="2"/>
    <s v="Men"/>
    <s v="Men's T-Shirt"/>
    <n v="2"/>
    <n v="2312.65"/>
    <n v="0"/>
    <n v="736.83"/>
  </r>
  <r>
    <s v="ORD-04999"/>
    <s v="2025-10-26"/>
    <x v="31"/>
    <x v="1"/>
    <s v="CUST-0046"/>
    <s v="Rahul Yadav"/>
    <x v="3"/>
    <s v="Uttar Pradesh"/>
    <s v="Kanpur"/>
    <x v="2"/>
    <s v="Men"/>
    <s v="Men's Jeans"/>
    <n v="7"/>
    <n v="14507.26"/>
    <n v="0.05"/>
    <n v="4111.03"/>
  </r>
  <r>
    <s v="ORD-05000"/>
    <s v="2025-10-07"/>
    <x v="31"/>
    <x v="1"/>
    <s v="CUST-0262"/>
    <s v="Kavya Jain"/>
    <x v="3"/>
    <s v="Punjab"/>
    <s v="Jalandhar"/>
    <x v="0"/>
    <s v="Storage"/>
    <s v="Cabinet"/>
    <n v="8"/>
    <n v="90336.11"/>
    <n v="0"/>
    <n v="175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CC6AF-E3D7-41A8-886B-73A303E82924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7">
    <pivotField showAll="0"/>
    <pivotField showAll="0"/>
    <pivotField showAll="0">
      <items count="37">
        <item x="12"/>
        <item x="16"/>
        <item x="30"/>
        <item x="27"/>
        <item x="15"/>
        <item x="22"/>
        <item x="18"/>
        <item x="6"/>
        <item x="26"/>
        <item x="7"/>
        <item x="23"/>
        <item x="14"/>
        <item x="34"/>
        <item x="17"/>
        <item x="29"/>
        <item x="25"/>
        <item x="4"/>
        <item x="8"/>
        <item x="33"/>
        <item x="10"/>
        <item x="3"/>
        <item x="11"/>
        <item x="19"/>
        <item x="21"/>
        <item x="20"/>
        <item x="0"/>
        <item x="9"/>
        <item x="32"/>
        <item x="1"/>
        <item x="5"/>
        <item x="24"/>
        <item x="28"/>
        <item x="31"/>
        <item x="35"/>
        <item x="13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8">
        <item x="1"/>
        <item h="1" f="1" x="4"/>
        <item h="1" f="1" x="5"/>
        <item h="1" f="1" x="6"/>
        <item x="3"/>
        <item x="0"/>
        <item x="2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2"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3" baseField="0" baseItem="0"/>
  </dataFields>
  <chartFormats count="1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2F85A0-D2D9-460B-ADFB-BF3BEC7DE7DE}" name="Table2" displayName="Table2" ref="A3:O5003" totalsRowShown="0">
  <autoFilter ref="A3:O5003" xr:uid="{4C2F85A0-D2D9-460B-ADFB-BF3BEC7DE7DE}"/>
  <tableColumns count="15">
    <tableColumn id="1" xr3:uid="{65A6400C-65B8-48F2-85C3-2354543D9C16}" name="Order ID"/>
    <tableColumn id="2" xr3:uid="{BBC87E0E-EDD9-4CF3-B591-E41F5C06476C}" name="Order Date"/>
    <tableColumn id="3" xr3:uid="{4E06950B-E23F-4448-87F8-AB234A235078}" name="Month"/>
    <tableColumn id="4" xr3:uid="{7CA46D1D-7CA5-4975-8F5B-578CD3A505C4}" name="Customer ID"/>
    <tableColumn id="5" xr3:uid="{1F9452C2-82D5-455E-B790-A1F61A6C0528}" name="Customer Name"/>
    <tableColumn id="6" xr3:uid="{16860102-9115-4979-8746-4B0AB5530EE7}" name="Region"/>
    <tableColumn id="7" xr3:uid="{1E981C41-F416-4850-BDC6-D30D7212A5F4}" name="State"/>
    <tableColumn id="8" xr3:uid="{1961025F-4B70-47C3-AA74-78B076B1A133}" name="City"/>
    <tableColumn id="9" xr3:uid="{1E5EF5AE-37C4-449E-BA4F-00BCC0242A54}" name="Category"/>
    <tableColumn id="10" xr3:uid="{B2A02B54-3A6D-4EF5-9317-D4EB81BEC421}" name="Sub-Category"/>
    <tableColumn id="11" xr3:uid="{CFB3DB18-22BE-4FC9-919C-F46CCF203B1A}" name="Product Name"/>
    <tableColumn id="12" xr3:uid="{8CB88EAB-44B9-41A4-A32E-2C41D2854250}" name="Quantity"/>
    <tableColumn id="13" xr3:uid="{C73825E9-9ABE-4495-A477-8730611C06A1}" name="Sales"/>
    <tableColumn id="14" xr3:uid="{411713FC-EAA5-4AB0-A1E6-3BCA66F41F5D}" name="Discount"/>
    <tableColumn id="15" xr3:uid="{FD6EDB97-58CB-40D6-B096-6FE1E1D1B055}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FCCBFD-2B84-4563-ACB9-6F9966DFA35A}" name="Table3" displayName="Table3" ref="A3:O1244" totalsRowShown="0">
  <autoFilter ref="A3:O1244" xr:uid="{14FCCBFD-2B84-4563-ACB9-6F9966DFA35A}"/>
  <tableColumns count="15">
    <tableColumn id="1" xr3:uid="{39D155BC-1376-4B80-9462-015BFF3F415A}" name="Order ID"/>
    <tableColumn id="2" xr3:uid="{BD5B560C-661A-4865-860E-9F143D76AC99}" name="Order Date"/>
    <tableColumn id="3" xr3:uid="{2CF12EA9-1B21-4D8B-AAA7-DE86FACB76CF}" name="Month"/>
    <tableColumn id="4" xr3:uid="{2A261C6E-63F1-4C72-8C09-F3323E58A867}" name="Customer ID"/>
    <tableColumn id="5" xr3:uid="{B4369805-C095-4D58-93CE-BB44D3590EA3}" name="Customer Name"/>
    <tableColumn id="6" xr3:uid="{73834C5B-527B-49BF-82F6-DCCAB793491A}" name="Region"/>
    <tableColumn id="7" xr3:uid="{1E6B3034-2784-4F43-851D-0AF61CB41F09}" name="State"/>
    <tableColumn id="8" xr3:uid="{A8CEE831-0A4C-47FE-A3F3-7EB79B4CDFDE}" name="City"/>
    <tableColumn id="9" xr3:uid="{104CBB18-83B7-45C6-9645-BD441F17EC71}" name="Category"/>
    <tableColumn id="10" xr3:uid="{BCF68B67-4C64-4B2F-8357-D4627EC27A30}" name="Sub-Category"/>
    <tableColumn id="11" xr3:uid="{34D642B9-B1E3-4C92-A3D3-C1479A3D1F69}" name="Product Name"/>
    <tableColumn id="12" xr3:uid="{07A5DB66-92CA-4DF0-AB19-233355C1E28C}" name="Quantity"/>
    <tableColumn id="13" xr3:uid="{9CF37FA5-FC95-4146-86FB-63299F7FCF19}" name="Sales"/>
    <tableColumn id="14" xr3:uid="{CB49D7ED-7966-44B9-9580-E3936C2F6C6E}" name="Discount"/>
    <tableColumn id="15" xr3:uid="{26F78734-E2F2-4467-8D9A-C54F126D3D79}" name="Profi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FAF3B-BB0D-43EA-93FA-A4980C2CDF1E}" name="SalesData" displayName="SalesData" ref="A1:P5001" totalsRowShown="0" headerRowDxfId="2" headerRowBorderDxfId="3" tableBorderDxfId="4">
  <autoFilter ref="A1:P5001" xr:uid="{EAFFAF3B-BB0D-43EA-93FA-A4980C2CDF1E}"/>
  <tableColumns count="16">
    <tableColumn id="1" xr3:uid="{B3F7D4CE-E367-4210-B98B-166EEEE33FBB}" name="Order ID"/>
    <tableColumn id="2" xr3:uid="{A14E86B1-9376-460D-8DAA-FE7ADDD64BA7}" name="Order Date"/>
    <tableColumn id="16" xr3:uid="{306D0BC7-1FA2-4152-A4FB-06D03677C6EC}" name="Month" dataDxfId="1">
      <calculatedColumnFormula>TEXT(SalesData[[#This Row],[Order Date]],"mmm-yyyy")</calculatedColumnFormula>
    </tableColumn>
    <tableColumn id="17" xr3:uid="{5B2CDE74-7CA4-4D1D-B4F7-B77AF39212BA}" name="Year" dataDxfId="0">
      <calculatedColumnFormula>YEAR(B2)</calculatedColumnFormula>
    </tableColumn>
    <tableColumn id="3" xr3:uid="{32CC4896-9B33-4C50-9858-439FB33B583D}" name="Customer ID"/>
    <tableColumn id="4" xr3:uid="{88956659-B7E5-4483-912A-32AD10701617}" name="Customer Name"/>
    <tableColumn id="5" xr3:uid="{CC9A8F46-1744-4395-997D-7AE1F1241D25}" name="Region"/>
    <tableColumn id="6" xr3:uid="{E60F23CF-A394-4E0C-8050-10CE50C945AA}" name="State"/>
    <tableColumn id="7" xr3:uid="{5F481D34-0591-4AE3-AF1A-BD4CF7A564E1}" name="City"/>
    <tableColumn id="8" xr3:uid="{A574BEAA-16DF-469F-A812-B860F382B79E}" name="Category"/>
    <tableColumn id="9" xr3:uid="{139D344F-89F8-4D88-8E63-3305D4800C87}" name="Sub-Category"/>
    <tableColumn id="10" xr3:uid="{72ED5E05-5536-44C8-AADE-EEBAC2BFDD46}" name="Product Name"/>
    <tableColumn id="11" xr3:uid="{55F31AED-8694-4944-A847-819D6C56B686}" name="Quantity"/>
    <tableColumn id="12" xr3:uid="{62320DAE-6AA5-41D9-88C7-0721D673F681}" name="Sales"/>
    <tableColumn id="13" xr3:uid="{A5919356-649A-4FCE-A127-0BB1DFF91C68}" name="Discount"/>
    <tableColumn id="14" xr3:uid="{4CB08DAA-3290-4D67-A550-0BEF230D0648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DD6B-AA94-480A-82CB-009AE12CB059}">
  <dimension ref="A1:O5003"/>
  <sheetViews>
    <sheetView topLeftCell="A29" zoomScale="85" zoomScaleNormal="85" workbookViewId="0">
      <selection activeCell="E11" sqref="E11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9.42578125" bestFit="1" customWidth="1"/>
    <col min="4" max="4" width="14.140625" bestFit="1" customWidth="1"/>
    <col min="5" max="5" width="17.7109375" bestFit="1" customWidth="1"/>
    <col min="6" max="6" width="9.42578125" bestFit="1" customWidth="1"/>
    <col min="7" max="7" width="13.140625" bestFit="1" customWidth="1"/>
    <col min="8" max="8" width="19.7109375" bestFit="1" customWidth="1"/>
    <col min="9" max="9" width="15.42578125" bestFit="1" customWidth="1"/>
    <col min="10" max="10" width="15.140625" bestFit="1" customWidth="1"/>
    <col min="11" max="11" width="17.7109375" bestFit="1" customWidth="1"/>
    <col min="12" max="12" width="11" bestFit="1" customWidth="1"/>
    <col min="13" max="13" width="9.28515625" bestFit="1" customWidth="1"/>
    <col min="14" max="14" width="11" bestFit="1" customWidth="1"/>
    <col min="15" max="15" width="9.28515625" bestFit="1" customWidth="1"/>
  </cols>
  <sheetData>
    <row r="1" spans="1:15" x14ac:dyDescent="0.25">
      <c r="A1" s="2" t="s">
        <v>7260</v>
      </c>
    </row>
    <row r="3" spans="1:15" x14ac:dyDescent="0.25">
      <c r="A3" t="s">
        <v>0</v>
      </c>
      <c r="B3" t="s">
        <v>1</v>
      </c>
      <c r="C3" t="s">
        <v>7223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 x14ac:dyDescent="0.25">
      <c r="A4" t="s">
        <v>14</v>
      </c>
      <c r="B4" t="s">
        <v>5014</v>
      </c>
      <c r="C4" t="s">
        <v>7249</v>
      </c>
      <c r="D4" t="s">
        <v>6096</v>
      </c>
      <c r="E4" t="s">
        <v>6895</v>
      </c>
      <c r="F4" t="s">
        <v>7094</v>
      </c>
      <c r="G4" t="s">
        <v>7098</v>
      </c>
      <c r="H4" t="s">
        <v>7114</v>
      </c>
      <c r="I4" t="s">
        <v>7162</v>
      </c>
      <c r="J4" t="s">
        <v>7166</v>
      </c>
      <c r="K4" t="s">
        <v>7178</v>
      </c>
      <c r="L4">
        <v>7</v>
      </c>
      <c r="M4">
        <v>105997.93</v>
      </c>
      <c r="N4">
        <v>0</v>
      </c>
      <c r="O4">
        <v>21411.84</v>
      </c>
    </row>
    <row r="5" spans="1:15" x14ac:dyDescent="0.25">
      <c r="A5" t="s">
        <v>15</v>
      </c>
      <c r="B5" t="s">
        <v>5015</v>
      </c>
      <c r="C5" t="s">
        <v>7252</v>
      </c>
      <c r="D5" t="s">
        <v>6097</v>
      </c>
      <c r="E5" t="s">
        <v>6896</v>
      </c>
      <c r="F5" t="s">
        <v>7094</v>
      </c>
      <c r="G5" t="s">
        <v>7099</v>
      </c>
      <c r="H5" t="s">
        <v>7115</v>
      </c>
      <c r="I5" t="s">
        <v>7163</v>
      </c>
      <c r="J5" t="s">
        <v>7167</v>
      </c>
      <c r="K5" t="s">
        <v>7179</v>
      </c>
      <c r="L5">
        <v>1</v>
      </c>
      <c r="M5">
        <v>2329.61</v>
      </c>
      <c r="N5">
        <v>0.05</v>
      </c>
      <c r="O5">
        <v>537.97</v>
      </c>
    </row>
    <row r="6" spans="1:15" x14ac:dyDescent="0.25">
      <c r="A6" t="s">
        <v>16</v>
      </c>
      <c r="B6" t="s">
        <v>5016</v>
      </c>
      <c r="C6" t="s">
        <v>7259</v>
      </c>
      <c r="D6" t="s">
        <v>6098</v>
      </c>
      <c r="E6" t="s">
        <v>6897</v>
      </c>
      <c r="F6" t="s">
        <v>7094</v>
      </c>
      <c r="G6" t="s">
        <v>7100</v>
      </c>
      <c r="H6" t="s">
        <v>7116</v>
      </c>
      <c r="I6" t="s">
        <v>7162</v>
      </c>
      <c r="J6" t="s">
        <v>7168</v>
      </c>
      <c r="K6" t="s">
        <v>7180</v>
      </c>
      <c r="L6">
        <v>2</v>
      </c>
      <c r="M6">
        <v>6111.17</v>
      </c>
      <c r="N6">
        <v>0.15</v>
      </c>
      <c r="O6">
        <v>607.96</v>
      </c>
    </row>
    <row r="7" spans="1:15" x14ac:dyDescent="0.25">
      <c r="A7" t="s">
        <v>17</v>
      </c>
      <c r="B7" t="s">
        <v>5017</v>
      </c>
      <c r="C7" t="s">
        <v>7252</v>
      </c>
      <c r="D7" t="s">
        <v>6099</v>
      </c>
      <c r="E7" t="s">
        <v>6898</v>
      </c>
      <c r="F7" t="s">
        <v>7094</v>
      </c>
      <c r="G7" t="s">
        <v>7101</v>
      </c>
      <c r="H7" t="s">
        <v>7117</v>
      </c>
      <c r="I7" t="s">
        <v>7162</v>
      </c>
      <c r="J7" t="s">
        <v>7168</v>
      </c>
      <c r="K7" t="s">
        <v>7181</v>
      </c>
      <c r="L7">
        <v>3</v>
      </c>
      <c r="M7">
        <v>28620.5</v>
      </c>
      <c r="N7">
        <v>0.2</v>
      </c>
      <c r="O7">
        <v>4063.2</v>
      </c>
    </row>
    <row r="8" spans="1:15" x14ac:dyDescent="0.25">
      <c r="A8" t="s">
        <v>18</v>
      </c>
      <c r="B8" t="s">
        <v>5018</v>
      </c>
      <c r="C8" t="s">
        <v>7244</v>
      </c>
      <c r="D8" t="s">
        <v>6100</v>
      </c>
      <c r="E8" t="s">
        <v>6899</v>
      </c>
      <c r="F8" t="s">
        <v>7095</v>
      </c>
      <c r="G8" t="s">
        <v>7102</v>
      </c>
      <c r="H8" t="s">
        <v>7118</v>
      </c>
      <c r="I8" t="s">
        <v>7162</v>
      </c>
      <c r="J8" t="s">
        <v>7166</v>
      </c>
      <c r="K8" t="s">
        <v>7178</v>
      </c>
      <c r="L8">
        <v>4</v>
      </c>
      <c r="M8">
        <v>58016.35</v>
      </c>
      <c r="N8">
        <v>0.05</v>
      </c>
      <c r="O8">
        <v>10668.09</v>
      </c>
    </row>
    <row r="9" spans="1:15" x14ac:dyDescent="0.25">
      <c r="A9" t="s">
        <v>19</v>
      </c>
      <c r="B9" t="s">
        <v>5019</v>
      </c>
      <c r="C9" t="s">
        <v>7240</v>
      </c>
      <c r="D9" t="s">
        <v>6101</v>
      </c>
      <c r="E9" t="s">
        <v>6900</v>
      </c>
      <c r="F9" t="s">
        <v>7096</v>
      </c>
      <c r="G9" t="s">
        <v>7103</v>
      </c>
      <c r="H9" t="s">
        <v>7119</v>
      </c>
      <c r="I9" t="s">
        <v>7162</v>
      </c>
      <c r="J9" t="s">
        <v>7169</v>
      </c>
      <c r="K9" t="s">
        <v>7182</v>
      </c>
      <c r="L9">
        <v>5</v>
      </c>
      <c r="M9">
        <v>45635.31</v>
      </c>
      <c r="N9">
        <v>0</v>
      </c>
      <c r="O9">
        <v>8303.9599999999991</v>
      </c>
    </row>
    <row r="10" spans="1:15" x14ac:dyDescent="0.25">
      <c r="A10" t="s">
        <v>20</v>
      </c>
      <c r="B10" t="s">
        <v>5020</v>
      </c>
      <c r="C10" t="s">
        <v>7253</v>
      </c>
      <c r="D10" t="s">
        <v>6102</v>
      </c>
      <c r="E10" t="s">
        <v>6901</v>
      </c>
      <c r="F10" t="s">
        <v>7097</v>
      </c>
      <c r="G10" t="s">
        <v>7104</v>
      </c>
      <c r="H10" t="s">
        <v>7120</v>
      </c>
      <c r="I10" t="s">
        <v>7162</v>
      </c>
      <c r="J10" t="s">
        <v>7166</v>
      </c>
      <c r="K10" t="s">
        <v>7178</v>
      </c>
      <c r="L10">
        <v>3</v>
      </c>
      <c r="M10">
        <v>33538.97</v>
      </c>
      <c r="N10">
        <v>0.25</v>
      </c>
      <c r="O10">
        <v>1674.27</v>
      </c>
    </row>
    <row r="11" spans="1:15" x14ac:dyDescent="0.25">
      <c r="A11" t="s">
        <v>21</v>
      </c>
      <c r="B11" t="s">
        <v>5021</v>
      </c>
      <c r="C11" t="s">
        <v>7231</v>
      </c>
      <c r="D11" t="s">
        <v>6103</v>
      </c>
      <c r="E11" t="s">
        <v>6902</v>
      </c>
      <c r="F11" t="s">
        <v>7097</v>
      </c>
      <c r="G11" t="s">
        <v>7105</v>
      </c>
      <c r="H11" t="s">
        <v>7121</v>
      </c>
      <c r="I11" t="s">
        <v>7163</v>
      </c>
      <c r="J11" t="s">
        <v>7167</v>
      </c>
      <c r="K11" t="s">
        <v>7179</v>
      </c>
      <c r="L11">
        <v>4</v>
      </c>
      <c r="M11">
        <v>9445.07</v>
      </c>
      <c r="N11">
        <v>0.1</v>
      </c>
      <c r="O11">
        <v>1967.41</v>
      </c>
    </row>
    <row r="12" spans="1:15" x14ac:dyDescent="0.25">
      <c r="A12" t="s">
        <v>22</v>
      </c>
      <c r="B12" t="s">
        <v>5022</v>
      </c>
      <c r="C12" t="s">
        <v>7252</v>
      </c>
      <c r="D12" t="s">
        <v>6104</v>
      </c>
      <c r="E12" t="s">
        <v>6903</v>
      </c>
      <c r="F12" t="s">
        <v>7094</v>
      </c>
      <c r="G12" t="s">
        <v>7100</v>
      </c>
      <c r="H12" t="s">
        <v>7116</v>
      </c>
      <c r="I12" t="s">
        <v>7164</v>
      </c>
      <c r="J12" t="s">
        <v>7170</v>
      </c>
      <c r="K12" t="s">
        <v>7183</v>
      </c>
      <c r="L12">
        <v>3</v>
      </c>
      <c r="M12">
        <v>11481.23</v>
      </c>
      <c r="N12">
        <v>0.25</v>
      </c>
      <c r="O12">
        <v>1682.54</v>
      </c>
    </row>
    <row r="13" spans="1:15" x14ac:dyDescent="0.25">
      <c r="A13" t="s">
        <v>23</v>
      </c>
      <c r="B13" t="s">
        <v>5023</v>
      </c>
      <c r="C13" t="s">
        <v>7233</v>
      </c>
      <c r="D13" t="s">
        <v>6105</v>
      </c>
      <c r="E13" t="s">
        <v>6904</v>
      </c>
      <c r="F13" t="s">
        <v>7095</v>
      </c>
      <c r="G13" t="s">
        <v>7106</v>
      </c>
      <c r="H13" t="s">
        <v>7122</v>
      </c>
      <c r="I13" t="s">
        <v>7163</v>
      </c>
      <c r="J13" t="s">
        <v>7171</v>
      </c>
      <c r="K13" t="s">
        <v>7184</v>
      </c>
      <c r="L13">
        <v>4</v>
      </c>
      <c r="M13">
        <v>29250.42</v>
      </c>
      <c r="N13">
        <v>0.05</v>
      </c>
      <c r="O13">
        <v>4290.97</v>
      </c>
    </row>
    <row r="14" spans="1:15" x14ac:dyDescent="0.25">
      <c r="A14" t="s">
        <v>24</v>
      </c>
      <c r="B14" t="s">
        <v>5024</v>
      </c>
      <c r="C14" t="s">
        <v>7241</v>
      </c>
      <c r="D14" t="s">
        <v>6106</v>
      </c>
      <c r="E14" t="s">
        <v>6905</v>
      </c>
      <c r="F14" t="s">
        <v>7097</v>
      </c>
      <c r="G14" t="s">
        <v>7107</v>
      </c>
      <c r="H14" t="s">
        <v>7123</v>
      </c>
      <c r="I14" t="s">
        <v>7165</v>
      </c>
      <c r="J14" t="s">
        <v>7172</v>
      </c>
      <c r="K14" t="s">
        <v>7185</v>
      </c>
      <c r="L14">
        <v>4</v>
      </c>
      <c r="M14">
        <v>15429.72</v>
      </c>
      <c r="N14">
        <v>0.2</v>
      </c>
      <c r="O14">
        <v>1667.75</v>
      </c>
    </row>
    <row r="15" spans="1:15" x14ac:dyDescent="0.25">
      <c r="A15" t="s">
        <v>25</v>
      </c>
      <c r="B15" t="s">
        <v>5025</v>
      </c>
      <c r="C15" t="s">
        <v>7250</v>
      </c>
      <c r="D15" t="s">
        <v>6107</v>
      </c>
      <c r="E15" t="s">
        <v>6906</v>
      </c>
      <c r="F15" t="s">
        <v>7094</v>
      </c>
      <c r="G15" t="s">
        <v>7099</v>
      </c>
      <c r="H15" t="s">
        <v>7115</v>
      </c>
      <c r="I15" t="s">
        <v>7164</v>
      </c>
      <c r="J15" t="s">
        <v>7173</v>
      </c>
      <c r="K15" t="s">
        <v>7186</v>
      </c>
      <c r="L15">
        <v>1</v>
      </c>
      <c r="M15">
        <v>4201.2</v>
      </c>
      <c r="N15">
        <v>0.1</v>
      </c>
      <c r="O15">
        <v>1039.92</v>
      </c>
    </row>
    <row r="16" spans="1:15" x14ac:dyDescent="0.25">
      <c r="A16" t="s">
        <v>26</v>
      </c>
      <c r="B16" t="s">
        <v>5026</v>
      </c>
      <c r="C16" t="s">
        <v>7243</v>
      </c>
      <c r="D16" t="s">
        <v>6108</v>
      </c>
      <c r="E16" t="s">
        <v>6907</v>
      </c>
      <c r="F16" t="s">
        <v>7097</v>
      </c>
      <c r="G16" t="s">
        <v>7104</v>
      </c>
      <c r="H16" t="s">
        <v>7120</v>
      </c>
      <c r="I16" t="s">
        <v>7164</v>
      </c>
      <c r="J16" t="s">
        <v>7173</v>
      </c>
      <c r="K16" t="s">
        <v>7186</v>
      </c>
      <c r="L16">
        <v>2</v>
      </c>
      <c r="M16">
        <v>6805.28</v>
      </c>
      <c r="N16">
        <v>0.25</v>
      </c>
      <c r="O16">
        <v>894.44</v>
      </c>
    </row>
    <row r="17" spans="1:15" x14ac:dyDescent="0.25">
      <c r="A17" t="s">
        <v>27</v>
      </c>
      <c r="B17" t="s">
        <v>5027</v>
      </c>
      <c r="C17" t="s">
        <v>7252</v>
      </c>
      <c r="D17" t="s">
        <v>6109</v>
      </c>
      <c r="E17" t="s">
        <v>6908</v>
      </c>
      <c r="F17" t="s">
        <v>7094</v>
      </c>
      <c r="G17" t="s">
        <v>7101</v>
      </c>
      <c r="H17" t="s">
        <v>7124</v>
      </c>
      <c r="I17" t="s">
        <v>7163</v>
      </c>
      <c r="J17" t="s">
        <v>7167</v>
      </c>
      <c r="K17" t="s">
        <v>7187</v>
      </c>
      <c r="L17">
        <v>3</v>
      </c>
      <c r="M17">
        <v>4597.22</v>
      </c>
      <c r="N17">
        <v>0</v>
      </c>
      <c r="O17">
        <v>1251.45</v>
      </c>
    </row>
    <row r="18" spans="1:15" x14ac:dyDescent="0.25">
      <c r="A18" t="s">
        <v>28</v>
      </c>
      <c r="B18" t="s">
        <v>5028</v>
      </c>
      <c r="C18" t="s">
        <v>7245</v>
      </c>
      <c r="D18" t="s">
        <v>6110</v>
      </c>
      <c r="E18" t="s">
        <v>6909</v>
      </c>
      <c r="F18" t="s">
        <v>7094</v>
      </c>
      <c r="G18" t="s">
        <v>7099</v>
      </c>
      <c r="H18" t="s">
        <v>7125</v>
      </c>
      <c r="I18" t="s">
        <v>7164</v>
      </c>
      <c r="J18" t="s">
        <v>7174</v>
      </c>
      <c r="K18" t="s">
        <v>7188</v>
      </c>
      <c r="L18">
        <v>8</v>
      </c>
      <c r="M18">
        <v>20293.93</v>
      </c>
      <c r="N18">
        <v>0.05</v>
      </c>
      <c r="O18">
        <v>4168.04</v>
      </c>
    </row>
    <row r="19" spans="1:15" x14ac:dyDescent="0.25">
      <c r="A19" t="s">
        <v>29</v>
      </c>
      <c r="B19" t="s">
        <v>5029</v>
      </c>
      <c r="C19" t="s">
        <v>7224</v>
      </c>
      <c r="D19" t="s">
        <v>6111</v>
      </c>
      <c r="E19" t="s">
        <v>6910</v>
      </c>
      <c r="F19" t="s">
        <v>7095</v>
      </c>
      <c r="G19" t="s">
        <v>7108</v>
      </c>
      <c r="H19" t="s">
        <v>7126</v>
      </c>
      <c r="I19" t="s">
        <v>7164</v>
      </c>
      <c r="J19" t="s">
        <v>7170</v>
      </c>
      <c r="K19" t="s">
        <v>7189</v>
      </c>
      <c r="L19">
        <v>8</v>
      </c>
      <c r="M19">
        <v>10626.16</v>
      </c>
      <c r="N19">
        <v>0.1</v>
      </c>
      <c r="O19">
        <v>2951.99</v>
      </c>
    </row>
    <row r="20" spans="1:15" x14ac:dyDescent="0.25">
      <c r="A20" t="s">
        <v>30</v>
      </c>
      <c r="B20" t="s">
        <v>5030</v>
      </c>
      <c r="C20" t="s">
        <v>7253</v>
      </c>
      <c r="D20" t="s">
        <v>6112</v>
      </c>
      <c r="E20" t="s">
        <v>6911</v>
      </c>
      <c r="F20" t="s">
        <v>7095</v>
      </c>
      <c r="G20" t="s">
        <v>7109</v>
      </c>
      <c r="H20" t="s">
        <v>7127</v>
      </c>
      <c r="I20" t="s">
        <v>7163</v>
      </c>
      <c r="J20" t="s">
        <v>7171</v>
      </c>
      <c r="K20" t="s">
        <v>7184</v>
      </c>
      <c r="L20">
        <v>3</v>
      </c>
      <c r="M20">
        <v>19979.28</v>
      </c>
      <c r="N20">
        <v>0.15</v>
      </c>
      <c r="O20">
        <v>2244.4699999999998</v>
      </c>
    </row>
    <row r="21" spans="1:15" x14ac:dyDescent="0.25">
      <c r="A21" t="s">
        <v>31</v>
      </c>
      <c r="B21" t="s">
        <v>5031</v>
      </c>
      <c r="C21" t="s">
        <v>7258</v>
      </c>
      <c r="D21" t="s">
        <v>6113</v>
      </c>
      <c r="E21" t="s">
        <v>6912</v>
      </c>
      <c r="F21" t="s">
        <v>7096</v>
      </c>
      <c r="G21" t="s">
        <v>7103</v>
      </c>
      <c r="H21" t="s">
        <v>7119</v>
      </c>
      <c r="I21" t="s">
        <v>7163</v>
      </c>
      <c r="J21" t="s">
        <v>7175</v>
      </c>
      <c r="K21" t="s">
        <v>7190</v>
      </c>
      <c r="L21">
        <v>1</v>
      </c>
      <c r="M21">
        <v>1825.13</v>
      </c>
      <c r="N21">
        <v>0.2</v>
      </c>
      <c r="O21">
        <v>284.58</v>
      </c>
    </row>
    <row r="22" spans="1:15" x14ac:dyDescent="0.25">
      <c r="A22" t="s">
        <v>32</v>
      </c>
      <c r="B22" t="s">
        <v>5032</v>
      </c>
      <c r="C22" t="s">
        <v>7224</v>
      </c>
      <c r="D22" t="s">
        <v>6114</v>
      </c>
      <c r="E22" t="s">
        <v>6913</v>
      </c>
      <c r="F22" t="s">
        <v>7097</v>
      </c>
      <c r="G22" t="s">
        <v>7105</v>
      </c>
      <c r="H22" t="s">
        <v>7128</v>
      </c>
      <c r="I22" t="s">
        <v>7162</v>
      </c>
      <c r="J22" t="s">
        <v>7168</v>
      </c>
      <c r="K22" t="s">
        <v>7191</v>
      </c>
      <c r="L22">
        <v>8</v>
      </c>
      <c r="M22">
        <v>50056.4</v>
      </c>
      <c r="N22">
        <v>0</v>
      </c>
      <c r="O22">
        <v>10301.93</v>
      </c>
    </row>
    <row r="23" spans="1:15" x14ac:dyDescent="0.25">
      <c r="A23" t="s">
        <v>33</v>
      </c>
      <c r="B23" t="s">
        <v>5033</v>
      </c>
      <c r="C23" t="s">
        <v>7235</v>
      </c>
      <c r="D23" t="s">
        <v>6115</v>
      </c>
      <c r="E23" t="s">
        <v>6914</v>
      </c>
      <c r="F23" t="s">
        <v>7097</v>
      </c>
      <c r="G23" t="s">
        <v>7110</v>
      </c>
      <c r="H23" t="s">
        <v>7129</v>
      </c>
      <c r="I23" t="s">
        <v>7163</v>
      </c>
      <c r="J23" t="s">
        <v>7175</v>
      </c>
      <c r="K23" t="s">
        <v>7190</v>
      </c>
      <c r="L23">
        <v>8</v>
      </c>
      <c r="M23">
        <v>12641.49</v>
      </c>
      <c r="N23">
        <v>0.25</v>
      </c>
      <c r="O23">
        <v>1768.62</v>
      </c>
    </row>
    <row r="24" spans="1:15" x14ac:dyDescent="0.25">
      <c r="A24" t="s">
        <v>34</v>
      </c>
      <c r="B24" t="s">
        <v>5034</v>
      </c>
      <c r="C24" t="s">
        <v>7240</v>
      </c>
      <c r="D24" t="s">
        <v>6116</v>
      </c>
      <c r="E24" t="s">
        <v>6915</v>
      </c>
      <c r="F24" t="s">
        <v>7094</v>
      </c>
      <c r="G24" t="s">
        <v>7099</v>
      </c>
      <c r="H24" t="s">
        <v>7130</v>
      </c>
      <c r="I24" t="s">
        <v>7162</v>
      </c>
      <c r="J24" t="s">
        <v>7166</v>
      </c>
      <c r="K24" t="s">
        <v>7192</v>
      </c>
      <c r="L24">
        <v>7</v>
      </c>
      <c r="M24">
        <v>34335.410000000003</v>
      </c>
      <c r="N24">
        <v>0.15</v>
      </c>
      <c r="O24">
        <v>3073.42</v>
      </c>
    </row>
    <row r="25" spans="1:15" x14ac:dyDescent="0.25">
      <c r="A25" t="s">
        <v>35</v>
      </c>
      <c r="B25" t="s">
        <v>5035</v>
      </c>
      <c r="C25" t="s">
        <v>7228</v>
      </c>
      <c r="D25" t="s">
        <v>6117</v>
      </c>
      <c r="E25" t="s">
        <v>6916</v>
      </c>
      <c r="F25" t="s">
        <v>7096</v>
      </c>
      <c r="G25" t="s">
        <v>7111</v>
      </c>
      <c r="H25" t="s">
        <v>7131</v>
      </c>
      <c r="I25" t="s">
        <v>7162</v>
      </c>
      <c r="J25" t="s">
        <v>7168</v>
      </c>
      <c r="K25" t="s">
        <v>7180</v>
      </c>
      <c r="L25">
        <v>3</v>
      </c>
      <c r="M25">
        <v>8353.89</v>
      </c>
      <c r="N25">
        <v>0.2</v>
      </c>
      <c r="O25">
        <v>1064.71</v>
      </c>
    </row>
    <row r="26" spans="1:15" x14ac:dyDescent="0.25">
      <c r="A26" t="s">
        <v>36</v>
      </c>
      <c r="B26" t="s">
        <v>5036</v>
      </c>
      <c r="C26" t="s">
        <v>7231</v>
      </c>
      <c r="D26" t="s">
        <v>6118</v>
      </c>
      <c r="E26" t="s">
        <v>6917</v>
      </c>
      <c r="F26" t="s">
        <v>7097</v>
      </c>
      <c r="G26" t="s">
        <v>7104</v>
      </c>
      <c r="H26" t="s">
        <v>7132</v>
      </c>
      <c r="I26" t="s">
        <v>7162</v>
      </c>
      <c r="J26" t="s">
        <v>7169</v>
      </c>
      <c r="K26" t="s">
        <v>7193</v>
      </c>
      <c r="L26">
        <v>3</v>
      </c>
      <c r="M26">
        <v>24407.19</v>
      </c>
      <c r="N26">
        <v>0.25</v>
      </c>
      <c r="O26">
        <v>3081.19</v>
      </c>
    </row>
    <row r="27" spans="1:15" x14ac:dyDescent="0.25">
      <c r="A27" t="s">
        <v>37</v>
      </c>
      <c r="B27" t="s">
        <v>5037</v>
      </c>
      <c r="C27" t="s">
        <v>7225</v>
      </c>
      <c r="D27" t="s">
        <v>6119</v>
      </c>
      <c r="E27" t="s">
        <v>6918</v>
      </c>
      <c r="F27" t="s">
        <v>7096</v>
      </c>
      <c r="G27" t="s">
        <v>7112</v>
      </c>
      <c r="H27" t="s">
        <v>7133</v>
      </c>
      <c r="I27" t="s">
        <v>7164</v>
      </c>
      <c r="J27" t="s">
        <v>7170</v>
      </c>
      <c r="K27" t="s">
        <v>7183</v>
      </c>
      <c r="L27">
        <v>3</v>
      </c>
      <c r="M27">
        <v>13239.91</v>
      </c>
      <c r="N27">
        <v>0.15</v>
      </c>
      <c r="O27">
        <v>2964.41</v>
      </c>
    </row>
    <row r="28" spans="1:15" x14ac:dyDescent="0.25">
      <c r="A28" t="s">
        <v>38</v>
      </c>
      <c r="B28" t="s">
        <v>5038</v>
      </c>
      <c r="C28" t="s">
        <v>7259</v>
      </c>
      <c r="D28" t="s">
        <v>6120</v>
      </c>
      <c r="E28" t="s">
        <v>6919</v>
      </c>
      <c r="F28" t="s">
        <v>7096</v>
      </c>
      <c r="G28" t="s">
        <v>7103</v>
      </c>
      <c r="H28" t="s">
        <v>7134</v>
      </c>
      <c r="I28" t="s">
        <v>7165</v>
      </c>
      <c r="J28" t="s">
        <v>7176</v>
      </c>
      <c r="K28" t="s">
        <v>7194</v>
      </c>
      <c r="L28">
        <v>2</v>
      </c>
      <c r="M28">
        <v>44846.25</v>
      </c>
      <c r="N28">
        <v>0.1</v>
      </c>
      <c r="O28">
        <v>4745.13</v>
      </c>
    </row>
    <row r="29" spans="1:15" x14ac:dyDescent="0.25">
      <c r="A29" t="s">
        <v>39</v>
      </c>
      <c r="B29" t="s">
        <v>5039</v>
      </c>
      <c r="C29" t="s">
        <v>7237</v>
      </c>
      <c r="D29" t="s">
        <v>6121</v>
      </c>
      <c r="E29" t="s">
        <v>6920</v>
      </c>
      <c r="F29" t="s">
        <v>7094</v>
      </c>
      <c r="G29" t="s">
        <v>7101</v>
      </c>
      <c r="H29" t="s">
        <v>7124</v>
      </c>
      <c r="I29" t="s">
        <v>7165</v>
      </c>
      <c r="J29" t="s">
        <v>7176</v>
      </c>
      <c r="K29" t="s">
        <v>7195</v>
      </c>
      <c r="L29">
        <v>3</v>
      </c>
      <c r="M29">
        <v>33053.129999999997</v>
      </c>
      <c r="N29">
        <v>0.05</v>
      </c>
      <c r="O29">
        <v>3479.74</v>
      </c>
    </row>
    <row r="30" spans="1:15" x14ac:dyDescent="0.25">
      <c r="A30" t="s">
        <v>40</v>
      </c>
      <c r="B30" t="s">
        <v>5040</v>
      </c>
      <c r="C30" t="s">
        <v>7253</v>
      </c>
      <c r="D30" t="s">
        <v>6122</v>
      </c>
      <c r="E30" t="s">
        <v>6921</v>
      </c>
      <c r="F30" t="s">
        <v>7095</v>
      </c>
      <c r="G30" t="s">
        <v>7109</v>
      </c>
      <c r="H30" t="s">
        <v>7135</v>
      </c>
      <c r="I30" t="s">
        <v>7162</v>
      </c>
      <c r="J30" t="s">
        <v>7169</v>
      </c>
      <c r="K30" t="s">
        <v>7193</v>
      </c>
      <c r="L30">
        <v>5</v>
      </c>
      <c r="M30">
        <v>55687.62</v>
      </c>
      <c r="N30">
        <v>0</v>
      </c>
      <c r="O30">
        <v>10231.879999999999</v>
      </c>
    </row>
    <row r="31" spans="1:15" x14ac:dyDescent="0.25">
      <c r="A31" t="s">
        <v>41</v>
      </c>
      <c r="B31" t="s">
        <v>5041</v>
      </c>
      <c r="C31" t="s">
        <v>7230</v>
      </c>
      <c r="D31" t="s">
        <v>6123</v>
      </c>
      <c r="E31" t="s">
        <v>6922</v>
      </c>
      <c r="F31" t="s">
        <v>7094</v>
      </c>
      <c r="G31" t="s">
        <v>7100</v>
      </c>
      <c r="H31" t="s">
        <v>7136</v>
      </c>
      <c r="I31" t="s">
        <v>7164</v>
      </c>
      <c r="J31" t="s">
        <v>7174</v>
      </c>
      <c r="K31" t="s">
        <v>7196</v>
      </c>
      <c r="L31">
        <v>1</v>
      </c>
      <c r="M31">
        <v>3340.91</v>
      </c>
      <c r="N31">
        <v>0</v>
      </c>
      <c r="O31">
        <v>848.05</v>
      </c>
    </row>
    <row r="32" spans="1:15" x14ac:dyDescent="0.25">
      <c r="A32" t="s">
        <v>42</v>
      </c>
      <c r="B32" t="s">
        <v>5042</v>
      </c>
      <c r="C32" t="s">
        <v>7246</v>
      </c>
      <c r="D32" t="s">
        <v>6124</v>
      </c>
      <c r="E32" t="s">
        <v>6923</v>
      </c>
      <c r="F32" t="s">
        <v>7096</v>
      </c>
      <c r="G32" t="s">
        <v>7112</v>
      </c>
      <c r="H32" t="s">
        <v>7133</v>
      </c>
      <c r="I32" t="s">
        <v>7164</v>
      </c>
      <c r="J32" t="s">
        <v>7174</v>
      </c>
      <c r="K32" t="s">
        <v>7188</v>
      </c>
      <c r="L32">
        <v>8</v>
      </c>
      <c r="M32">
        <v>23082.5</v>
      </c>
      <c r="N32">
        <v>0</v>
      </c>
      <c r="O32">
        <v>5315.36</v>
      </c>
    </row>
    <row r="33" spans="1:15" x14ac:dyDescent="0.25">
      <c r="A33" t="s">
        <v>43</v>
      </c>
      <c r="B33" t="s">
        <v>5043</v>
      </c>
      <c r="C33" t="s">
        <v>7248</v>
      </c>
      <c r="D33" t="s">
        <v>6125</v>
      </c>
      <c r="E33" t="s">
        <v>6924</v>
      </c>
      <c r="F33" t="s">
        <v>7094</v>
      </c>
      <c r="G33" t="s">
        <v>7101</v>
      </c>
      <c r="H33" t="s">
        <v>7137</v>
      </c>
      <c r="I33" t="s">
        <v>7163</v>
      </c>
      <c r="J33" t="s">
        <v>7175</v>
      </c>
      <c r="K33" t="s">
        <v>7197</v>
      </c>
      <c r="L33">
        <v>6</v>
      </c>
      <c r="M33">
        <v>29509.63</v>
      </c>
      <c r="N33">
        <v>0.15</v>
      </c>
      <c r="O33">
        <v>4289.55</v>
      </c>
    </row>
    <row r="34" spans="1:15" x14ac:dyDescent="0.25">
      <c r="A34" t="s">
        <v>44</v>
      </c>
      <c r="B34" t="s">
        <v>5044</v>
      </c>
      <c r="C34" t="s">
        <v>7247</v>
      </c>
      <c r="D34" t="s">
        <v>6126</v>
      </c>
      <c r="E34" t="s">
        <v>6925</v>
      </c>
      <c r="F34" t="s">
        <v>7094</v>
      </c>
      <c r="G34" t="s">
        <v>7098</v>
      </c>
      <c r="H34" t="s">
        <v>7138</v>
      </c>
      <c r="I34" t="s">
        <v>7165</v>
      </c>
      <c r="J34" t="s">
        <v>7177</v>
      </c>
      <c r="K34" t="s">
        <v>7198</v>
      </c>
      <c r="L34">
        <v>8</v>
      </c>
      <c r="M34">
        <v>507908.53</v>
      </c>
      <c r="N34">
        <v>0</v>
      </c>
      <c r="O34">
        <v>84051.35</v>
      </c>
    </row>
    <row r="35" spans="1:15" x14ac:dyDescent="0.25">
      <c r="A35" t="s">
        <v>45</v>
      </c>
      <c r="B35" t="s">
        <v>5045</v>
      </c>
      <c r="C35" t="s">
        <v>7235</v>
      </c>
      <c r="D35" t="s">
        <v>6127</v>
      </c>
      <c r="E35" t="s">
        <v>6926</v>
      </c>
      <c r="F35" t="s">
        <v>7096</v>
      </c>
      <c r="G35" t="s">
        <v>7111</v>
      </c>
      <c r="H35" t="s">
        <v>7131</v>
      </c>
      <c r="I35" t="s">
        <v>7164</v>
      </c>
      <c r="J35" t="s">
        <v>7174</v>
      </c>
      <c r="K35" t="s">
        <v>7199</v>
      </c>
      <c r="L35">
        <v>6</v>
      </c>
      <c r="M35">
        <v>9852.6</v>
      </c>
      <c r="N35">
        <v>0</v>
      </c>
      <c r="O35">
        <v>2173.96</v>
      </c>
    </row>
    <row r="36" spans="1:15" x14ac:dyDescent="0.25">
      <c r="A36" t="s">
        <v>46</v>
      </c>
      <c r="B36" t="s">
        <v>5046</v>
      </c>
      <c r="C36" t="s">
        <v>7258</v>
      </c>
      <c r="D36" t="s">
        <v>6128</v>
      </c>
      <c r="E36" t="s">
        <v>6927</v>
      </c>
      <c r="F36" t="s">
        <v>7096</v>
      </c>
      <c r="G36" t="s">
        <v>7112</v>
      </c>
      <c r="H36" t="s">
        <v>7139</v>
      </c>
      <c r="I36" t="s">
        <v>7163</v>
      </c>
      <c r="J36" t="s">
        <v>7167</v>
      </c>
      <c r="K36" t="s">
        <v>7179</v>
      </c>
      <c r="L36">
        <v>4</v>
      </c>
      <c r="M36">
        <v>10083.34</v>
      </c>
      <c r="N36">
        <v>0</v>
      </c>
      <c r="O36">
        <v>2603.4499999999998</v>
      </c>
    </row>
    <row r="37" spans="1:15" x14ac:dyDescent="0.25">
      <c r="A37" t="s">
        <v>47</v>
      </c>
      <c r="B37" t="s">
        <v>5047</v>
      </c>
      <c r="C37" t="s">
        <v>7229</v>
      </c>
      <c r="D37" t="s">
        <v>6129</v>
      </c>
      <c r="E37" t="s">
        <v>6928</v>
      </c>
      <c r="F37" t="s">
        <v>7095</v>
      </c>
      <c r="G37" t="s">
        <v>7109</v>
      </c>
      <c r="H37" t="s">
        <v>7140</v>
      </c>
      <c r="I37" t="s">
        <v>7163</v>
      </c>
      <c r="J37" t="s">
        <v>7171</v>
      </c>
      <c r="K37" t="s">
        <v>7184</v>
      </c>
      <c r="L37">
        <v>6</v>
      </c>
      <c r="M37">
        <v>35651.71</v>
      </c>
      <c r="N37">
        <v>0.25</v>
      </c>
      <c r="O37">
        <v>3017.19</v>
      </c>
    </row>
    <row r="38" spans="1:15" x14ac:dyDescent="0.25">
      <c r="A38" t="s">
        <v>48</v>
      </c>
      <c r="B38" t="s">
        <v>5048</v>
      </c>
      <c r="C38" t="s">
        <v>7234</v>
      </c>
      <c r="D38" t="s">
        <v>6130</v>
      </c>
      <c r="E38" t="s">
        <v>6929</v>
      </c>
      <c r="F38" t="s">
        <v>7095</v>
      </c>
      <c r="G38" t="s">
        <v>7108</v>
      </c>
      <c r="H38" t="s">
        <v>7126</v>
      </c>
      <c r="I38" t="s">
        <v>7163</v>
      </c>
      <c r="J38" t="s">
        <v>7167</v>
      </c>
      <c r="K38" t="s">
        <v>7179</v>
      </c>
      <c r="L38">
        <v>5</v>
      </c>
      <c r="M38">
        <v>9833.52</v>
      </c>
      <c r="N38">
        <v>0.25</v>
      </c>
      <c r="O38">
        <v>1266.83</v>
      </c>
    </row>
    <row r="39" spans="1:15" x14ac:dyDescent="0.25">
      <c r="A39" t="s">
        <v>49</v>
      </c>
      <c r="B39" t="s">
        <v>5049</v>
      </c>
      <c r="C39" t="s">
        <v>7247</v>
      </c>
      <c r="D39" t="s">
        <v>6131</v>
      </c>
      <c r="E39" t="s">
        <v>6930</v>
      </c>
      <c r="F39" t="s">
        <v>7095</v>
      </c>
      <c r="G39" t="s">
        <v>7108</v>
      </c>
      <c r="H39" t="s">
        <v>7141</v>
      </c>
      <c r="I39" t="s">
        <v>7164</v>
      </c>
      <c r="J39" t="s">
        <v>7173</v>
      </c>
      <c r="K39" t="s">
        <v>7200</v>
      </c>
      <c r="L39">
        <v>7</v>
      </c>
      <c r="M39">
        <v>6811.74</v>
      </c>
      <c r="N39">
        <v>0.15</v>
      </c>
      <c r="O39">
        <v>2203.02</v>
      </c>
    </row>
    <row r="40" spans="1:15" x14ac:dyDescent="0.25">
      <c r="A40" t="s">
        <v>50</v>
      </c>
      <c r="B40" t="s">
        <v>5030</v>
      </c>
      <c r="C40" t="s">
        <v>7253</v>
      </c>
      <c r="D40" t="s">
        <v>6132</v>
      </c>
      <c r="E40" t="s">
        <v>6931</v>
      </c>
      <c r="F40" t="s">
        <v>7096</v>
      </c>
      <c r="G40" t="s">
        <v>7111</v>
      </c>
      <c r="H40" t="s">
        <v>7142</v>
      </c>
      <c r="I40" t="s">
        <v>7162</v>
      </c>
      <c r="J40" t="s">
        <v>7166</v>
      </c>
      <c r="K40" t="s">
        <v>7192</v>
      </c>
      <c r="L40">
        <v>6</v>
      </c>
      <c r="M40">
        <v>35614.639999999999</v>
      </c>
      <c r="N40">
        <v>0</v>
      </c>
      <c r="O40">
        <v>6469.34</v>
      </c>
    </row>
    <row r="41" spans="1:15" x14ac:dyDescent="0.25">
      <c r="A41" t="s">
        <v>51</v>
      </c>
      <c r="B41" t="s">
        <v>5050</v>
      </c>
      <c r="C41" t="s">
        <v>7252</v>
      </c>
      <c r="D41" t="s">
        <v>6133</v>
      </c>
      <c r="E41" t="s">
        <v>6911</v>
      </c>
      <c r="F41" t="s">
        <v>7096</v>
      </c>
      <c r="G41" t="s">
        <v>7113</v>
      </c>
      <c r="H41" t="s">
        <v>7143</v>
      </c>
      <c r="I41" t="s">
        <v>7165</v>
      </c>
      <c r="J41" t="s">
        <v>7177</v>
      </c>
      <c r="K41" t="s">
        <v>7201</v>
      </c>
      <c r="L41">
        <v>2</v>
      </c>
      <c r="M41">
        <v>94383.45</v>
      </c>
      <c r="N41">
        <v>0.1</v>
      </c>
      <c r="O41">
        <v>9186.0300000000007</v>
      </c>
    </row>
    <row r="42" spans="1:15" x14ac:dyDescent="0.25">
      <c r="A42" t="s">
        <v>52</v>
      </c>
      <c r="B42" t="s">
        <v>5051</v>
      </c>
      <c r="C42" t="s">
        <v>7233</v>
      </c>
      <c r="D42" t="s">
        <v>6134</v>
      </c>
      <c r="E42" t="s">
        <v>6932</v>
      </c>
      <c r="F42" t="s">
        <v>7096</v>
      </c>
      <c r="G42" t="s">
        <v>7113</v>
      </c>
      <c r="H42" t="s">
        <v>7144</v>
      </c>
      <c r="I42" t="s">
        <v>7162</v>
      </c>
      <c r="J42" t="s">
        <v>7169</v>
      </c>
      <c r="K42" t="s">
        <v>7182</v>
      </c>
      <c r="L42">
        <v>8</v>
      </c>
      <c r="M42">
        <v>72174.47</v>
      </c>
      <c r="N42">
        <v>0</v>
      </c>
      <c r="O42">
        <v>13704.91</v>
      </c>
    </row>
    <row r="43" spans="1:15" x14ac:dyDescent="0.25">
      <c r="A43" t="s">
        <v>53</v>
      </c>
      <c r="B43" t="s">
        <v>5052</v>
      </c>
      <c r="C43" t="s">
        <v>7254</v>
      </c>
      <c r="D43" t="s">
        <v>6135</v>
      </c>
      <c r="E43" t="s">
        <v>6933</v>
      </c>
      <c r="F43" t="s">
        <v>7094</v>
      </c>
      <c r="G43" t="s">
        <v>7099</v>
      </c>
      <c r="H43" t="s">
        <v>7115</v>
      </c>
      <c r="I43" t="s">
        <v>7165</v>
      </c>
      <c r="J43" t="s">
        <v>7176</v>
      </c>
      <c r="K43" t="s">
        <v>7202</v>
      </c>
      <c r="L43">
        <v>8</v>
      </c>
      <c r="M43">
        <v>135688.91</v>
      </c>
      <c r="N43">
        <v>0.05</v>
      </c>
      <c r="O43">
        <v>15221.47</v>
      </c>
    </row>
    <row r="44" spans="1:15" x14ac:dyDescent="0.25">
      <c r="A44" t="s">
        <v>54</v>
      </c>
      <c r="B44" t="s">
        <v>5053</v>
      </c>
      <c r="C44" t="s">
        <v>7229</v>
      </c>
      <c r="D44" t="s">
        <v>6136</v>
      </c>
      <c r="E44" t="s">
        <v>6934</v>
      </c>
      <c r="F44" t="s">
        <v>7097</v>
      </c>
      <c r="G44" t="s">
        <v>7110</v>
      </c>
      <c r="H44" t="s">
        <v>7129</v>
      </c>
      <c r="I44" t="s">
        <v>7162</v>
      </c>
      <c r="J44" t="s">
        <v>7169</v>
      </c>
      <c r="K44" t="s">
        <v>7203</v>
      </c>
      <c r="L44">
        <v>8</v>
      </c>
      <c r="M44">
        <v>147757.29999999999</v>
      </c>
      <c r="N44">
        <v>0.15</v>
      </c>
      <c r="O44">
        <v>9541.24</v>
      </c>
    </row>
    <row r="45" spans="1:15" x14ac:dyDescent="0.25">
      <c r="A45" t="s">
        <v>55</v>
      </c>
      <c r="B45" t="s">
        <v>5054</v>
      </c>
      <c r="C45" t="s">
        <v>7231</v>
      </c>
      <c r="D45" t="s">
        <v>6137</v>
      </c>
      <c r="E45" t="s">
        <v>6935</v>
      </c>
      <c r="F45" t="s">
        <v>7095</v>
      </c>
      <c r="G45" t="s">
        <v>7108</v>
      </c>
      <c r="H45" t="s">
        <v>7141</v>
      </c>
      <c r="I45" t="s">
        <v>7163</v>
      </c>
      <c r="J45" t="s">
        <v>7171</v>
      </c>
      <c r="K45" t="s">
        <v>7204</v>
      </c>
      <c r="L45">
        <v>5</v>
      </c>
      <c r="M45">
        <v>18739.63</v>
      </c>
      <c r="N45">
        <v>0.15</v>
      </c>
      <c r="O45">
        <v>1767.27</v>
      </c>
    </row>
    <row r="46" spans="1:15" x14ac:dyDescent="0.25">
      <c r="A46" t="s">
        <v>56</v>
      </c>
      <c r="B46" t="s">
        <v>5055</v>
      </c>
      <c r="C46" t="s">
        <v>7228</v>
      </c>
      <c r="D46" t="s">
        <v>6138</v>
      </c>
      <c r="E46" t="s">
        <v>6936</v>
      </c>
      <c r="F46" t="s">
        <v>7094</v>
      </c>
      <c r="G46" t="s">
        <v>7101</v>
      </c>
      <c r="H46" t="s">
        <v>7137</v>
      </c>
      <c r="I46" t="s">
        <v>7163</v>
      </c>
      <c r="J46" t="s">
        <v>7175</v>
      </c>
      <c r="K46" t="s">
        <v>7205</v>
      </c>
      <c r="L46">
        <v>5</v>
      </c>
      <c r="M46">
        <v>15996.37</v>
      </c>
      <c r="N46">
        <v>0.05</v>
      </c>
      <c r="O46">
        <v>2559.7800000000002</v>
      </c>
    </row>
    <row r="47" spans="1:15" x14ac:dyDescent="0.25">
      <c r="A47" t="s">
        <v>57</v>
      </c>
      <c r="B47" t="s">
        <v>5056</v>
      </c>
      <c r="C47" t="s">
        <v>7231</v>
      </c>
      <c r="D47" t="s">
        <v>6139</v>
      </c>
      <c r="E47" t="s">
        <v>6937</v>
      </c>
      <c r="F47" t="s">
        <v>7094</v>
      </c>
      <c r="G47" t="s">
        <v>7098</v>
      </c>
      <c r="H47" t="s">
        <v>7114</v>
      </c>
      <c r="I47" t="s">
        <v>7164</v>
      </c>
      <c r="J47" t="s">
        <v>7174</v>
      </c>
      <c r="K47" t="s">
        <v>7196</v>
      </c>
      <c r="L47">
        <v>6</v>
      </c>
      <c r="M47">
        <v>19194.79</v>
      </c>
      <c r="N47">
        <v>0.1</v>
      </c>
      <c r="O47">
        <v>3530.8</v>
      </c>
    </row>
    <row r="48" spans="1:15" x14ac:dyDescent="0.25">
      <c r="A48" t="s">
        <v>58</v>
      </c>
      <c r="B48" t="s">
        <v>5057</v>
      </c>
      <c r="C48" t="s">
        <v>7240</v>
      </c>
      <c r="D48" t="s">
        <v>6140</v>
      </c>
      <c r="E48" t="s">
        <v>6938</v>
      </c>
      <c r="F48" t="s">
        <v>7095</v>
      </c>
      <c r="G48" t="s">
        <v>7106</v>
      </c>
      <c r="H48" t="s">
        <v>7122</v>
      </c>
      <c r="I48" t="s">
        <v>7162</v>
      </c>
      <c r="J48" t="s">
        <v>7168</v>
      </c>
      <c r="K48" t="s">
        <v>7191</v>
      </c>
      <c r="L48">
        <v>4</v>
      </c>
      <c r="M48">
        <v>20244.3</v>
      </c>
      <c r="N48">
        <v>0.2</v>
      </c>
      <c r="O48">
        <v>2776.81</v>
      </c>
    </row>
    <row r="49" spans="1:15" x14ac:dyDescent="0.25">
      <c r="A49" t="s">
        <v>59</v>
      </c>
      <c r="B49" t="s">
        <v>5058</v>
      </c>
      <c r="C49" t="s">
        <v>7239</v>
      </c>
      <c r="D49" t="s">
        <v>6141</v>
      </c>
      <c r="E49" t="s">
        <v>6939</v>
      </c>
      <c r="F49" t="s">
        <v>7094</v>
      </c>
      <c r="G49" t="s">
        <v>7099</v>
      </c>
      <c r="H49" t="s">
        <v>7115</v>
      </c>
      <c r="I49" t="s">
        <v>7162</v>
      </c>
      <c r="J49" t="s">
        <v>7166</v>
      </c>
      <c r="K49" t="s">
        <v>7192</v>
      </c>
      <c r="L49">
        <v>8</v>
      </c>
      <c r="M49">
        <v>43850.33</v>
      </c>
      <c r="N49">
        <v>0.1</v>
      </c>
      <c r="O49">
        <v>4818.29</v>
      </c>
    </row>
    <row r="50" spans="1:15" x14ac:dyDescent="0.25">
      <c r="A50" t="s">
        <v>60</v>
      </c>
      <c r="B50" t="s">
        <v>5059</v>
      </c>
      <c r="C50" t="s">
        <v>7248</v>
      </c>
      <c r="D50" t="s">
        <v>6142</v>
      </c>
      <c r="E50" t="s">
        <v>6940</v>
      </c>
      <c r="F50" t="s">
        <v>7097</v>
      </c>
      <c r="G50" t="s">
        <v>7110</v>
      </c>
      <c r="H50" t="s">
        <v>7129</v>
      </c>
      <c r="I50" t="s">
        <v>7165</v>
      </c>
      <c r="J50" t="s">
        <v>7176</v>
      </c>
      <c r="K50" t="s">
        <v>7194</v>
      </c>
      <c r="L50">
        <v>3</v>
      </c>
      <c r="M50">
        <v>78728.789999999994</v>
      </c>
      <c r="N50">
        <v>0</v>
      </c>
      <c r="O50">
        <v>12584.98</v>
      </c>
    </row>
    <row r="51" spans="1:15" x14ac:dyDescent="0.25">
      <c r="A51" t="s">
        <v>61</v>
      </c>
      <c r="B51" t="s">
        <v>5060</v>
      </c>
      <c r="C51" t="s">
        <v>7228</v>
      </c>
      <c r="D51" t="s">
        <v>6143</v>
      </c>
      <c r="E51" t="s">
        <v>6941</v>
      </c>
      <c r="F51" t="s">
        <v>7097</v>
      </c>
      <c r="G51" t="s">
        <v>7107</v>
      </c>
      <c r="H51" t="s">
        <v>7123</v>
      </c>
      <c r="I51" t="s">
        <v>7165</v>
      </c>
      <c r="J51" t="s">
        <v>7177</v>
      </c>
      <c r="K51" t="s">
        <v>7201</v>
      </c>
      <c r="L51">
        <v>8</v>
      </c>
      <c r="M51">
        <v>334241.03999999998</v>
      </c>
      <c r="N51">
        <v>0.2</v>
      </c>
      <c r="O51">
        <v>21990.54</v>
      </c>
    </row>
    <row r="52" spans="1:15" x14ac:dyDescent="0.25">
      <c r="A52" t="s">
        <v>62</v>
      </c>
      <c r="B52" t="s">
        <v>5061</v>
      </c>
      <c r="C52" t="s">
        <v>7229</v>
      </c>
      <c r="D52" t="s">
        <v>6112</v>
      </c>
      <c r="E52" t="s">
        <v>6911</v>
      </c>
      <c r="F52" t="s">
        <v>7095</v>
      </c>
      <c r="G52" t="s">
        <v>7106</v>
      </c>
      <c r="H52" t="s">
        <v>7122</v>
      </c>
      <c r="I52" t="s">
        <v>7164</v>
      </c>
      <c r="J52" t="s">
        <v>7173</v>
      </c>
      <c r="K52" t="s">
        <v>7186</v>
      </c>
      <c r="L52">
        <v>8</v>
      </c>
      <c r="M52">
        <v>28100.92</v>
      </c>
      <c r="N52">
        <v>0.2</v>
      </c>
      <c r="O52">
        <v>6330.68</v>
      </c>
    </row>
    <row r="53" spans="1:15" x14ac:dyDescent="0.25">
      <c r="A53" t="s">
        <v>63</v>
      </c>
      <c r="B53" t="s">
        <v>5062</v>
      </c>
      <c r="C53" t="s">
        <v>7237</v>
      </c>
      <c r="D53" t="s">
        <v>6144</v>
      </c>
      <c r="E53" t="s">
        <v>6942</v>
      </c>
      <c r="F53" t="s">
        <v>7094</v>
      </c>
      <c r="G53" t="s">
        <v>7101</v>
      </c>
      <c r="H53" t="s">
        <v>7137</v>
      </c>
      <c r="I53" t="s">
        <v>7164</v>
      </c>
      <c r="J53" t="s">
        <v>7173</v>
      </c>
      <c r="K53" t="s">
        <v>7206</v>
      </c>
      <c r="L53">
        <v>2</v>
      </c>
      <c r="M53">
        <v>4611.9399999999996</v>
      </c>
      <c r="N53">
        <v>0</v>
      </c>
      <c r="O53">
        <v>1604.46</v>
      </c>
    </row>
    <row r="54" spans="1:15" x14ac:dyDescent="0.25">
      <c r="A54" t="s">
        <v>64</v>
      </c>
      <c r="B54" t="s">
        <v>5063</v>
      </c>
      <c r="C54" t="s">
        <v>7243</v>
      </c>
      <c r="D54" t="s">
        <v>6145</v>
      </c>
      <c r="E54" t="s">
        <v>6943</v>
      </c>
      <c r="F54" t="s">
        <v>7096</v>
      </c>
      <c r="G54" t="s">
        <v>7111</v>
      </c>
      <c r="H54" t="s">
        <v>7145</v>
      </c>
      <c r="I54" t="s">
        <v>7164</v>
      </c>
      <c r="J54" t="s">
        <v>7170</v>
      </c>
      <c r="K54" t="s">
        <v>7189</v>
      </c>
      <c r="L54">
        <v>1</v>
      </c>
      <c r="M54">
        <v>1446.9</v>
      </c>
      <c r="N54">
        <v>0.05</v>
      </c>
      <c r="O54">
        <v>361.26</v>
      </c>
    </row>
    <row r="55" spans="1:15" x14ac:dyDescent="0.25">
      <c r="A55" t="s">
        <v>65</v>
      </c>
      <c r="B55" t="s">
        <v>5064</v>
      </c>
      <c r="C55" t="s">
        <v>7229</v>
      </c>
      <c r="D55" t="s">
        <v>6146</v>
      </c>
      <c r="E55" t="s">
        <v>6944</v>
      </c>
      <c r="F55" t="s">
        <v>7095</v>
      </c>
      <c r="G55" t="s">
        <v>7106</v>
      </c>
      <c r="H55" t="s">
        <v>7146</v>
      </c>
      <c r="I55" t="s">
        <v>7164</v>
      </c>
      <c r="J55" t="s">
        <v>7174</v>
      </c>
      <c r="K55" t="s">
        <v>7196</v>
      </c>
      <c r="L55">
        <v>5</v>
      </c>
      <c r="M55">
        <v>16815.560000000001</v>
      </c>
      <c r="N55">
        <v>0.05</v>
      </c>
      <c r="O55">
        <v>3632.72</v>
      </c>
    </row>
    <row r="56" spans="1:15" x14ac:dyDescent="0.25">
      <c r="A56" t="s">
        <v>66</v>
      </c>
      <c r="B56" t="s">
        <v>5065</v>
      </c>
      <c r="C56" t="s">
        <v>7241</v>
      </c>
      <c r="D56" t="s">
        <v>6147</v>
      </c>
      <c r="E56" t="s">
        <v>6945</v>
      </c>
      <c r="F56" t="s">
        <v>7095</v>
      </c>
      <c r="G56" t="s">
        <v>7102</v>
      </c>
      <c r="H56" t="s">
        <v>7147</v>
      </c>
      <c r="I56" t="s">
        <v>7163</v>
      </c>
      <c r="J56" t="s">
        <v>7167</v>
      </c>
      <c r="K56" t="s">
        <v>7207</v>
      </c>
      <c r="L56">
        <v>4</v>
      </c>
      <c r="M56">
        <v>2339.39</v>
      </c>
      <c r="N56">
        <v>0.25</v>
      </c>
      <c r="O56">
        <v>533.03</v>
      </c>
    </row>
    <row r="57" spans="1:15" x14ac:dyDescent="0.25">
      <c r="A57" t="s">
        <v>67</v>
      </c>
      <c r="B57" t="s">
        <v>5066</v>
      </c>
      <c r="C57" t="s">
        <v>7232</v>
      </c>
      <c r="D57" t="s">
        <v>6148</v>
      </c>
      <c r="E57" t="s">
        <v>6946</v>
      </c>
      <c r="F57" t="s">
        <v>7096</v>
      </c>
      <c r="G57" t="s">
        <v>7113</v>
      </c>
      <c r="H57" t="s">
        <v>7148</v>
      </c>
      <c r="I57" t="s">
        <v>7165</v>
      </c>
      <c r="J57" t="s">
        <v>7176</v>
      </c>
      <c r="K57" t="s">
        <v>7195</v>
      </c>
      <c r="L57">
        <v>4</v>
      </c>
      <c r="M57">
        <v>40949.57</v>
      </c>
      <c r="N57">
        <v>0.15</v>
      </c>
      <c r="O57">
        <v>3184.93</v>
      </c>
    </row>
    <row r="58" spans="1:15" x14ac:dyDescent="0.25">
      <c r="A58" t="s">
        <v>68</v>
      </c>
      <c r="B58" t="s">
        <v>5067</v>
      </c>
      <c r="C58" t="s">
        <v>7227</v>
      </c>
      <c r="D58" t="s">
        <v>6149</v>
      </c>
      <c r="E58" t="s">
        <v>6947</v>
      </c>
      <c r="F58" t="s">
        <v>7094</v>
      </c>
      <c r="G58" t="s">
        <v>7101</v>
      </c>
      <c r="H58" t="s">
        <v>7117</v>
      </c>
      <c r="I58" t="s">
        <v>7163</v>
      </c>
      <c r="J58" t="s">
        <v>7171</v>
      </c>
      <c r="K58" t="s">
        <v>7184</v>
      </c>
      <c r="L58">
        <v>3</v>
      </c>
      <c r="M58">
        <v>20227.47</v>
      </c>
      <c r="N58">
        <v>0.15</v>
      </c>
      <c r="O58">
        <v>1814.57</v>
      </c>
    </row>
    <row r="59" spans="1:15" x14ac:dyDescent="0.25">
      <c r="A59" t="s">
        <v>69</v>
      </c>
      <c r="B59" t="s">
        <v>5046</v>
      </c>
      <c r="C59" t="s">
        <v>7258</v>
      </c>
      <c r="D59" t="s">
        <v>6150</v>
      </c>
      <c r="E59" t="s">
        <v>6948</v>
      </c>
      <c r="F59" t="s">
        <v>7097</v>
      </c>
      <c r="G59" t="s">
        <v>7105</v>
      </c>
      <c r="H59" t="s">
        <v>7128</v>
      </c>
      <c r="I59" t="s">
        <v>7165</v>
      </c>
      <c r="J59" t="s">
        <v>7172</v>
      </c>
      <c r="K59" t="s">
        <v>7208</v>
      </c>
      <c r="L59">
        <v>2</v>
      </c>
      <c r="M59">
        <v>4961.8500000000004</v>
      </c>
      <c r="N59">
        <v>0</v>
      </c>
      <c r="O59">
        <v>1100.5899999999999</v>
      </c>
    </row>
    <row r="60" spans="1:15" x14ac:dyDescent="0.25">
      <c r="A60" t="s">
        <v>70</v>
      </c>
      <c r="B60" t="s">
        <v>5068</v>
      </c>
      <c r="C60" t="s">
        <v>7248</v>
      </c>
      <c r="D60" t="s">
        <v>6151</v>
      </c>
      <c r="E60" t="s">
        <v>6949</v>
      </c>
      <c r="F60" t="s">
        <v>7096</v>
      </c>
      <c r="G60" t="s">
        <v>7112</v>
      </c>
      <c r="H60" t="s">
        <v>7133</v>
      </c>
      <c r="I60" t="s">
        <v>7163</v>
      </c>
      <c r="J60" t="s">
        <v>7171</v>
      </c>
      <c r="K60" t="s">
        <v>7204</v>
      </c>
      <c r="L60">
        <v>7</v>
      </c>
      <c r="M60">
        <v>31399.87</v>
      </c>
      <c r="N60">
        <v>0.05</v>
      </c>
      <c r="O60">
        <v>5390.33</v>
      </c>
    </row>
    <row r="61" spans="1:15" x14ac:dyDescent="0.25">
      <c r="A61" t="s">
        <v>71</v>
      </c>
      <c r="B61" t="s">
        <v>5069</v>
      </c>
      <c r="C61" t="s">
        <v>7235</v>
      </c>
      <c r="D61" t="s">
        <v>6152</v>
      </c>
      <c r="E61" t="s">
        <v>6950</v>
      </c>
      <c r="F61" t="s">
        <v>7097</v>
      </c>
      <c r="G61" t="s">
        <v>7110</v>
      </c>
      <c r="H61" t="s">
        <v>7129</v>
      </c>
      <c r="I61" t="s">
        <v>7164</v>
      </c>
      <c r="J61" t="s">
        <v>7173</v>
      </c>
      <c r="K61" t="s">
        <v>7200</v>
      </c>
      <c r="L61">
        <v>7</v>
      </c>
      <c r="M61">
        <v>6873.93</v>
      </c>
      <c r="N61">
        <v>0.15</v>
      </c>
      <c r="O61">
        <v>1861.26</v>
      </c>
    </row>
    <row r="62" spans="1:15" x14ac:dyDescent="0.25">
      <c r="A62" t="s">
        <v>72</v>
      </c>
      <c r="B62" t="s">
        <v>5070</v>
      </c>
      <c r="C62" t="s">
        <v>7233</v>
      </c>
      <c r="D62" t="s">
        <v>6153</v>
      </c>
      <c r="E62" t="s">
        <v>6951</v>
      </c>
      <c r="F62" t="s">
        <v>7095</v>
      </c>
      <c r="G62" t="s">
        <v>7102</v>
      </c>
      <c r="H62" t="s">
        <v>7147</v>
      </c>
      <c r="I62" t="s">
        <v>7163</v>
      </c>
      <c r="J62" t="s">
        <v>7167</v>
      </c>
      <c r="K62" t="s">
        <v>7179</v>
      </c>
      <c r="L62">
        <v>4</v>
      </c>
      <c r="M62">
        <v>9960.6299999999992</v>
      </c>
      <c r="N62">
        <v>0</v>
      </c>
      <c r="O62">
        <v>2521.81</v>
      </c>
    </row>
    <row r="63" spans="1:15" x14ac:dyDescent="0.25">
      <c r="A63" t="s">
        <v>73</v>
      </c>
      <c r="B63" t="s">
        <v>5071</v>
      </c>
      <c r="C63" t="s">
        <v>7227</v>
      </c>
      <c r="D63" t="s">
        <v>6154</v>
      </c>
      <c r="E63" t="s">
        <v>6952</v>
      </c>
      <c r="F63" t="s">
        <v>7097</v>
      </c>
      <c r="G63" t="s">
        <v>7105</v>
      </c>
      <c r="H63" t="s">
        <v>7149</v>
      </c>
      <c r="I63" t="s">
        <v>7165</v>
      </c>
      <c r="J63" t="s">
        <v>7176</v>
      </c>
      <c r="K63" t="s">
        <v>7202</v>
      </c>
      <c r="L63">
        <v>2</v>
      </c>
      <c r="M63">
        <v>36338.199999999997</v>
      </c>
      <c r="N63">
        <v>0</v>
      </c>
      <c r="O63">
        <v>5262.38</v>
      </c>
    </row>
    <row r="64" spans="1:15" x14ac:dyDescent="0.25">
      <c r="A64" t="s">
        <v>74</v>
      </c>
      <c r="B64" t="s">
        <v>5072</v>
      </c>
      <c r="C64" t="s">
        <v>7249</v>
      </c>
      <c r="D64" t="s">
        <v>6155</v>
      </c>
      <c r="E64" t="s">
        <v>6918</v>
      </c>
      <c r="F64" t="s">
        <v>7097</v>
      </c>
      <c r="G64" t="s">
        <v>7105</v>
      </c>
      <c r="H64" t="s">
        <v>7128</v>
      </c>
      <c r="I64" t="s">
        <v>7162</v>
      </c>
      <c r="J64" t="s">
        <v>7169</v>
      </c>
      <c r="K64" t="s">
        <v>7182</v>
      </c>
      <c r="L64">
        <v>1</v>
      </c>
      <c r="M64">
        <v>9003.51</v>
      </c>
      <c r="N64">
        <v>0</v>
      </c>
      <c r="O64">
        <v>1722.99</v>
      </c>
    </row>
    <row r="65" spans="1:15" x14ac:dyDescent="0.25">
      <c r="A65" t="s">
        <v>75</v>
      </c>
      <c r="B65" t="s">
        <v>5073</v>
      </c>
      <c r="C65" t="s">
        <v>7255</v>
      </c>
      <c r="D65" t="s">
        <v>6156</v>
      </c>
      <c r="E65" t="s">
        <v>6937</v>
      </c>
      <c r="F65" t="s">
        <v>7095</v>
      </c>
      <c r="G65" t="s">
        <v>7106</v>
      </c>
      <c r="H65" t="s">
        <v>7146</v>
      </c>
      <c r="I65" t="s">
        <v>7162</v>
      </c>
      <c r="J65" t="s">
        <v>7169</v>
      </c>
      <c r="K65" t="s">
        <v>7193</v>
      </c>
      <c r="L65">
        <v>4</v>
      </c>
      <c r="M65">
        <v>38809.980000000003</v>
      </c>
      <c r="N65">
        <v>0.1</v>
      </c>
      <c r="O65">
        <v>7297.87</v>
      </c>
    </row>
    <row r="66" spans="1:15" x14ac:dyDescent="0.25">
      <c r="A66" t="s">
        <v>76</v>
      </c>
      <c r="B66" t="s">
        <v>5074</v>
      </c>
      <c r="C66" t="s">
        <v>7230</v>
      </c>
      <c r="D66" t="s">
        <v>6157</v>
      </c>
      <c r="E66" t="s">
        <v>6953</v>
      </c>
      <c r="F66" t="s">
        <v>7096</v>
      </c>
      <c r="G66" t="s">
        <v>7103</v>
      </c>
      <c r="H66" t="s">
        <v>7119</v>
      </c>
      <c r="I66" t="s">
        <v>7164</v>
      </c>
      <c r="J66" t="s">
        <v>7174</v>
      </c>
      <c r="K66" t="s">
        <v>7199</v>
      </c>
      <c r="L66">
        <v>7</v>
      </c>
      <c r="M66">
        <v>8420.5499999999993</v>
      </c>
      <c r="N66">
        <v>0.25</v>
      </c>
      <c r="O66">
        <v>726.33</v>
      </c>
    </row>
    <row r="67" spans="1:15" x14ac:dyDescent="0.25">
      <c r="A67" t="s">
        <v>77</v>
      </c>
      <c r="B67" t="s">
        <v>5075</v>
      </c>
      <c r="C67" t="s">
        <v>7235</v>
      </c>
      <c r="D67" t="s">
        <v>6158</v>
      </c>
      <c r="E67" t="s">
        <v>6954</v>
      </c>
      <c r="F67" t="s">
        <v>7094</v>
      </c>
      <c r="G67" t="s">
        <v>7101</v>
      </c>
      <c r="H67" t="s">
        <v>7117</v>
      </c>
      <c r="I67" t="s">
        <v>7162</v>
      </c>
      <c r="J67" t="s">
        <v>7166</v>
      </c>
      <c r="K67" t="s">
        <v>7192</v>
      </c>
      <c r="L67">
        <v>3</v>
      </c>
      <c r="M67">
        <v>13450.08</v>
      </c>
      <c r="N67">
        <v>0.25</v>
      </c>
      <c r="O67">
        <v>1344.48</v>
      </c>
    </row>
    <row r="68" spans="1:15" x14ac:dyDescent="0.25">
      <c r="A68" t="s">
        <v>78</v>
      </c>
      <c r="B68" t="s">
        <v>5076</v>
      </c>
      <c r="C68" t="s">
        <v>7232</v>
      </c>
      <c r="D68" t="s">
        <v>6159</v>
      </c>
      <c r="E68" t="s">
        <v>6955</v>
      </c>
      <c r="F68" t="s">
        <v>7094</v>
      </c>
      <c r="G68" t="s">
        <v>7101</v>
      </c>
      <c r="H68" t="s">
        <v>7117</v>
      </c>
      <c r="I68" t="s">
        <v>7164</v>
      </c>
      <c r="J68" t="s">
        <v>7173</v>
      </c>
      <c r="K68" t="s">
        <v>7206</v>
      </c>
      <c r="L68">
        <v>2</v>
      </c>
      <c r="M68">
        <v>4097.46</v>
      </c>
      <c r="N68">
        <v>0.1</v>
      </c>
      <c r="O68">
        <v>1247.21</v>
      </c>
    </row>
    <row r="69" spans="1:15" x14ac:dyDescent="0.25">
      <c r="A69" t="s">
        <v>79</v>
      </c>
      <c r="B69" t="s">
        <v>5077</v>
      </c>
      <c r="C69" t="s">
        <v>7224</v>
      </c>
      <c r="D69" t="s">
        <v>6160</v>
      </c>
      <c r="E69" t="s">
        <v>6956</v>
      </c>
      <c r="F69" t="s">
        <v>7095</v>
      </c>
      <c r="G69" t="s">
        <v>7102</v>
      </c>
      <c r="H69" t="s">
        <v>7147</v>
      </c>
      <c r="I69" t="s">
        <v>7165</v>
      </c>
      <c r="J69" t="s">
        <v>7176</v>
      </c>
      <c r="K69" t="s">
        <v>7202</v>
      </c>
      <c r="L69">
        <v>4</v>
      </c>
      <c r="M69">
        <v>62913.599999999999</v>
      </c>
      <c r="N69">
        <v>0.1</v>
      </c>
      <c r="O69">
        <v>4757.53</v>
      </c>
    </row>
    <row r="70" spans="1:15" x14ac:dyDescent="0.25">
      <c r="A70" t="s">
        <v>80</v>
      </c>
      <c r="B70" t="s">
        <v>5078</v>
      </c>
      <c r="C70" t="s">
        <v>7246</v>
      </c>
      <c r="D70" t="s">
        <v>6134</v>
      </c>
      <c r="E70" t="s">
        <v>6932</v>
      </c>
      <c r="F70" t="s">
        <v>7094</v>
      </c>
      <c r="G70" t="s">
        <v>7099</v>
      </c>
      <c r="H70" t="s">
        <v>7115</v>
      </c>
      <c r="I70" t="s">
        <v>7163</v>
      </c>
      <c r="J70" t="s">
        <v>7171</v>
      </c>
      <c r="K70" t="s">
        <v>7209</v>
      </c>
      <c r="L70">
        <v>4</v>
      </c>
      <c r="M70">
        <v>6749</v>
      </c>
      <c r="N70">
        <v>0.1</v>
      </c>
      <c r="O70">
        <v>1088.9000000000001</v>
      </c>
    </row>
    <row r="71" spans="1:15" x14ac:dyDescent="0.25">
      <c r="A71" t="s">
        <v>81</v>
      </c>
      <c r="B71" t="s">
        <v>5079</v>
      </c>
      <c r="C71" t="s">
        <v>7229</v>
      </c>
      <c r="D71" t="s">
        <v>6117</v>
      </c>
      <c r="E71" t="s">
        <v>6916</v>
      </c>
      <c r="F71" t="s">
        <v>7095</v>
      </c>
      <c r="G71" t="s">
        <v>7108</v>
      </c>
      <c r="H71" t="s">
        <v>7150</v>
      </c>
      <c r="I71" t="s">
        <v>7164</v>
      </c>
      <c r="J71" t="s">
        <v>7174</v>
      </c>
      <c r="K71" t="s">
        <v>7188</v>
      </c>
      <c r="L71">
        <v>8</v>
      </c>
      <c r="M71">
        <v>23078.31</v>
      </c>
      <c r="N71">
        <v>0</v>
      </c>
      <c r="O71">
        <v>5828.62</v>
      </c>
    </row>
    <row r="72" spans="1:15" x14ac:dyDescent="0.25">
      <c r="A72" t="s">
        <v>82</v>
      </c>
      <c r="B72" t="s">
        <v>5080</v>
      </c>
      <c r="C72" t="s">
        <v>7234</v>
      </c>
      <c r="D72" t="s">
        <v>6161</v>
      </c>
      <c r="E72" t="s">
        <v>6957</v>
      </c>
      <c r="F72" t="s">
        <v>7095</v>
      </c>
      <c r="G72" t="s">
        <v>7108</v>
      </c>
      <c r="H72" t="s">
        <v>7150</v>
      </c>
      <c r="I72" t="s">
        <v>7165</v>
      </c>
      <c r="J72" t="s">
        <v>7172</v>
      </c>
      <c r="K72" t="s">
        <v>7208</v>
      </c>
      <c r="L72">
        <v>3</v>
      </c>
      <c r="M72">
        <v>7320.58</v>
      </c>
      <c r="N72">
        <v>0</v>
      </c>
      <c r="O72">
        <v>1636.02</v>
      </c>
    </row>
    <row r="73" spans="1:15" x14ac:dyDescent="0.25">
      <c r="A73" t="s">
        <v>83</v>
      </c>
      <c r="B73" t="s">
        <v>5081</v>
      </c>
      <c r="C73" t="s">
        <v>7228</v>
      </c>
      <c r="D73" t="s">
        <v>6162</v>
      </c>
      <c r="E73" t="s">
        <v>6958</v>
      </c>
      <c r="F73" t="s">
        <v>7094</v>
      </c>
      <c r="G73" t="s">
        <v>7100</v>
      </c>
      <c r="H73" t="s">
        <v>7151</v>
      </c>
      <c r="I73" t="s">
        <v>7162</v>
      </c>
      <c r="J73" t="s">
        <v>7166</v>
      </c>
      <c r="K73" t="s">
        <v>7192</v>
      </c>
      <c r="L73">
        <v>4</v>
      </c>
      <c r="M73">
        <v>21709.39</v>
      </c>
      <c r="N73">
        <v>0.1</v>
      </c>
      <c r="O73">
        <v>2252.9299999999998</v>
      </c>
    </row>
    <row r="74" spans="1:15" x14ac:dyDescent="0.25">
      <c r="A74" t="s">
        <v>84</v>
      </c>
      <c r="B74" t="s">
        <v>5082</v>
      </c>
      <c r="C74" t="s">
        <v>7259</v>
      </c>
      <c r="D74" t="s">
        <v>6163</v>
      </c>
      <c r="E74" t="s">
        <v>6918</v>
      </c>
      <c r="F74" t="s">
        <v>7096</v>
      </c>
      <c r="G74" t="s">
        <v>7103</v>
      </c>
      <c r="H74" t="s">
        <v>7119</v>
      </c>
      <c r="I74" t="s">
        <v>7164</v>
      </c>
      <c r="J74" t="s">
        <v>7173</v>
      </c>
      <c r="K74" t="s">
        <v>7200</v>
      </c>
      <c r="L74">
        <v>8</v>
      </c>
      <c r="M74">
        <v>10000.219999999999</v>
      </c>
      <c r="N74">
        <v>0</v>
      </c>
      <c r="O74">
        <v>3599.35</v>
      </c>
    </row>
    <row r="75" spans="1:15" x14ac:dyDescent="0.25">
      <c r="A75" t="s">
        <v>85</v>
      </c>
      <c r="B75" t="s">
        <v>5083</v>
      </c>
      <c r="C75" t="s">
        <v>7232</v>
      </c>
      <c r="D75" t="s">
        <v>6164</v>
      </c>
      <c r="E75" t="s">
        <v>6928</v>
      </c>
      <c r="F75" t="s">
        <v>7097</v>
      </c>
      <c r="G75" t="s">
        <v>7107</v>
      </c>
      <c r="H75" t="s">
        <v>7152</v>
      </c>
      <c r="I75" t="s">
        <v>7165</v>
      </c>
      <c r="J75" t="s">
        <v>7176</v>
      </c>
      <c r="K75" t="s">
        <v>7194</v>
      </c>
      <c r="L75">
        <v>3</v>
      </c>
      <c r="M75">
        <v>56985.2</v>
      </c>
      <c r="N75">
        <v>0.25</v>
      </c>
      <c r="O75">
        <v>4807.99</v>
      </c>
    </row>
    <row r="76" spans="1:15" x14ac:dyDescent="0.25">
      <c r="A76" t="s">
        <v>86</v>
      </c>
      <c r="B76" t="s">
        <v>5084</v>
      </c>
      <c r="C76" t="s">
        <v>7253</v>
      </c>
      <c r="D76" t="s">
        <v>6165</v>
      </c>
      <c r="E76" t="s">
        <v>6959</v>
      </c>
      <c r="F76" t="s">
        <v>7096</v>
      </c>
      <c r="G76" t="s">
        <v>7113</v>
      </c>
      <c r="H76" t="s">
        <v>7148</v>
      </c>
      <c r="I76" t="s">
        <v>7163</v>
      </c>
      <c r="J76" t="s">
        <v>7167</v>
      </c>
      <c r="K76" t="s">
        <v>7179</v>
      </c>
      <c r="L76">
        <v>1</v>
      </c>
      <c r="M76">
        <v>2508.0500000000002</v>
      </c>
      <c r="N76">
        <v>0</v>
      </c>
      <c r="O76">
        <v>611.72</v>
      </c>
    </row>
    <row r="77" spans="1:15" x14ac:dyDescent="0.25">
      <c r="A77" t="s">
        <v>87</v>
      </c>
      <c r="B77" t="s">
        <v>5085</v>
      </c>
      <c r="C77" t="s">
        <v>7240</v>
      </c>
      <c r="D77" t="s">
        <v>6166</v>
      </c>
      <c r="E77" t="s">
        <v>6897</v>
      </c>
      <c r="F77" t="s">
        <v>7095</v>
      </c>
      <c r="G77" t="s">
        <v>7109</v>
      </c>
      <c r="H77" t="s">
        <v>7127</v>
      </c>
      <c r="I77" t="s">
        <v>7163</v>
      </c>
      <c r="J77" t="s">
        <v>7171</v>
      </c>
      <c r="K77" t="s">
        <v>7204</v>
      </c>
      <c r="L77">
        <v>2</v>
      </c>
      <c r="M77">
        <v>7381.41</v>
      </c>
      <c r="N77">
        <v>0.15</v>
      </c>
      <c r="O77">
        <v>971.96</v>
      </c>
    </row>
    <row r="78" spans="1:15" x14ac:dyDescent="0.25">
      <c r="A78" t="s">
        <v>88</v>
      </c>
      <c r="B78" t="s">
        <v>5086</v>
      </c>
      <c r="C78" t="s">
        <v>7240</v>
      </c>
      <c r="D78" t="s">
        <v>6167</v>
      </c>
      <c r="E78" t="s">
        <v>6901</v>
      </c>
      <c r="F78" t="s">
        <v>7096</v>
      </c>
      <c r="G78" t="s">
        <v>7112</v>
      </c>
      <c r="H78" t="s">
        <v>7133</v>
      </c>
      <c r="I78" t="s">
        <v>7163</v>
      </c>
      <c r="J78" t="s">
        <v>7175</v>
      </c>
      <c r="K78" t="s">
        <v>7205</v>
      </c>
      <c r="L78">
        <v>4</v>
      </c>
      <c r="M78">
        <v>10892.96</v>
      </c>
      <c r="N78">
        <v>0.2</v>
      </c>
      <c r="O78">
        <v>993.54</v>
      </c>
    </row>
    <row r="79" spans="1:15" x14ac:dyDescent="0.25">
      <c r="A79" t="s">
        <v>89</v>
      </c>
      <c r="B79" t="s">
        <v>5087</v>
      </c>
      <c r="C79" t="s">
        <v>7245</v>
      </c>
      <c r="D79" t="s">
        <v>6168</v>
      </c>
      <c r="E79" t="s">
        <v>6909</v>
      </c>
      <c r="F79" t="s">
        <v>7097</v>
      </c>
      <c r="G79" t="s">
        <v>7105</v>
      </c>
      <c r="H79" t="s">
        <v>7128</v>
      </c>
      <c r="I79" t="s">
        <v>7163</v>
      </c>
      <c r="J79" t="s">
        <v>7167</v>
      </c>
      <c r="K79" t="s">
        <v>7179</v>
      </c>
      <c r="L79">
        <v>1</v>
      </c>
      <c r="M79">
        <v>1901.89</v>
      </c>
      <c r="N79">
        <v>0.2</v>
      </c>
      <c r="O79">
        <v>392.33</v>
      </c>
    </row>
    <row r="80" spans="1:15" x14ac:dyDescent="0.25">
      <c r="A80" t="s">
        <v>90</v>
      </c>
      <c r="B80" t="s">
        <v>5088</v>
      </c>
      <c r="C80" t="s">
        <v>7252</v>
      </c>
      <c r="D80" t="s">
        <v>6169</v>
      </c>
      <c r="E80" t="s">
        <v>6939</v>
      </c>
      <c r="F80" t="s">
        <v>7097</v>
      </c>
      <c r="G80" t="s">
        <v>7107</v>
      </c>
      <c r="H80" t="s">
        <v>7153</v>
      </c>
      <c r="I80" t="s">
        <v>7162</v>
      </c>
      <c r="J80" t="s">
        <v>7169</v>
      </c>
      <c r="K80" t="s">
        <v>7193</v>
      </c>
      <c r="L80">
        <v>8</v>
      </c>
      <c r="M80">
        <v>79809.259999999995</v>
      </c>
      <c r="N80">
        <v>0.05</v>
      </c>
      <c r="O80">
        <v>16109.17</v>
      </c>
    </row>
    <row r="81" spans="1:15" x14ac:dyDescent="0.25">
      <c r="A81" t="s">
        <v>91</v>
      </c>
      <c r="B81" t="s">
        <v>5089</v>
      </c>
      <c r="C81" t="s">
        <v>7245</v>
      </c>
      <c r="D81" t="s">
        <v>6170</v>
      </c>
      <c r="E81" t="s">
        <v>6960</v>
      </c>
      <c r="F81" t="s">
        <v>7094</v>
      </c>
      <c r="G81" t="s">
        <v>7098</v>
      </c>
      <c r="H81" t="s">
        <v>7114</v>
      </c>
      <c r="I81" t="s">
        <v>7162</v>
      </c>
      <c r="J81" t="s">
        <v>7169</v>
      </c>
      <c r="K81" t="s">
        <v>7182</v>
      </c>
      <c r="L81">
        <v>7</v>
      </c>
      <c r="M81">
        <v>61735.44</v>
      </c>
      <c r="N81">
        <v>0</v>
      </c>
      <c r="O81">
        <v>11260.61</v>
      </c>
    </row>
    <row r="82" spans="1:15" x14ac:dyDescent="0.25">
      <c r="A82" t="s">
        <v>92</v>
      </c>
      <c r="B82" t="s">
        <v>5090</v>
      </c>
      <c r="C82" t="s">
        <v>7252</v>
      </c>
      <c r="D82" t="s">
        <v>6171</v>
      </c>
      <c r="E82" t="s">
        <v>6961</v>
      </c>
      <c r="F82" t="s">
        <v>7096</v>
      </c>
      <c r="G82" t="s">
        <v>7111</v>
      </c>
      <c r="H82" t="s">
        <v>7142</v>
      </c>
      <c r="I82" t="s">
        <v>7165</v>
      </c>
      <c r="J82" t="s">
        <v>7172</v>
      </c>
      <c r="K82" t="s">
        <v>7185</v>
      </c>
      <c r="L82">
        <v>6</v>
      </c>
      <c r="M82">
        <v>28793.06</v>
      </c>
      <c r="N82">
        <v>0</v>
      </c>
      <c r="O82">
        <v>5006.79</v>
      </c>
    </row>
    <row r="83" spans="1:15" x14ac:dyDescent="0.25">
      <c r="A83" t="s">
        <v>93</v>
      </c>
      <c r="B83" t="s">
        <v>5091</v>
      </c>
      <c r="C83" t="s">
        <v>7247</v>
      </c>
      <c r="D83" t="s">
        <v>6172</v>
      </c>
      <c r="E83" t="s">
        <v>6962</v>
      </c>
      <c r="F83" t="s">
        <v>7095</v>
      </c>
      <c r="G83" t="s">
        <v>7109</v>
      </c>
      <c r="H83" t="s">
        <v>7127</v>
      </c>
      <c r="I83" t="s">
        <v>7164</v>
      </c>
      <c r="J83" t="s">
        <v>7170</v>
      </c>
      <c r="K83" t="s">
        <v>7189</v>
      </c>
      <c r="L83">
        <v>4</v>
      </c>
      <c r="M83">
        <v>5730.23</v>
      </c>
      <c r="N83">
        <v>0.05</v>
      </c>
      <c r="O83">
        <v>1503.57</v>
      </c>
    </row>
    <row r="84" spans="1:15" x14ac:dyDescent="0.25">
      <c r="A84" t="s">
        <v>94</v>
      </c>
      <c r="B84" t="s">
        <v>5092</v>
      </c>
      <c r="C84" t="s">
        <v>7235</v>
      </c>
      <c r="D84" t="s">
        <v>6173</v>
      </c>
      <c r="E84" t="s">
        <v>6963</v>
      </c>
      <c r="F84" t="s">
        <v>7097</v>
      </c>
      <c r="G84" t="s">
        <v>7104</v>
      </c>
      <c r="H84" t="s">
        <v>7120</v>
      </c>
      <c r="I84" t="s">
        <v>7165</v>
      </c>
      <c r="J84" t="s">
        <v>7176</v>
      </c>
      <c r="K84" t="s">
        <v>7194</v>
      </c>
      <c r="L84">
        <v>3</v>
      </c>
      <c r="M84">
        <v>68928.820000000007</v>
      </c>
      <c r="N84">
        <v>0.1</v>
      </c>
      <c r="O84">
        <v>7919.87</v>
      </c>
    </row>
    <row r="85" spans="1:15" x14ac:dyDescent="0.25">
      <c r="A85" t="s">
        <v>95</v>
      </c>
      <c r="B85" t="s">
        <v>5093</v>
      </c>
      <c r="C85" t="s">
        <v>7238</v>
      </c>
      <c r="D85" t="s">
        <v>6174</v>
      </c>
      <c r="E85" t="s">
        <v>6964</v>
      </c>
      <c r="F85" t="s">
        <v>7097</v>
      </c>
      <c r="G85" t="s">
        <v>7107</v>
      </c>
      <c r="H85" t="s">
        <v>7153</v>
      </c>
      <c r="I85" t="s">
        <v>7164</v>
      </c>
      <c r="J85" t="s">
        <v>7170</v>
      </c>
      <c r="K85" t="s">
        <v>7189</v>
      </c>
      <c r="L85">
        <v>5</v>
      </c>
      <c r="M85">
        <v>7224.38</v>
      </c>
      <c r="N85">
        <v>0</v>
      </c>
      <c r="O85">
        <v>2145.14</v>
      </c>
    </row>
    <row r="86" spans="1:15" x14ac:dyDescent="0.25">
      <c r="A86" t="s">
        <v>96</v>
      </c>
      <c r="B86" t="s">
        <v>5094</v>
      </c>
      <c r="C86" t="s">
        <v>7253</v>
      </c>
      <c r="D86" t="s">
        <v>6175</v>
      </c>
      <c r="E86" t="s">
        <v>6965</v>
      </c>
      <c r="F86" t="s">
        <v>7096</v>
      </c>
      <c r="G86" t="s">
        <v>7112</v>
      </c>
      <c r="H86" t="s">
        <v>7139</v>
      </c>
      <c r="I86" t="s">
        <v>7165</v>
      </c>
      <c r="J86" t="s">
        <v>7177</v>
      </c>
      <c r="K86" t="s">
        <v>7210</v>
      </c>
      <c r="L86">
        <v>2</v>
      </c>
      <c r="M86">
        <v>145916.73000000001</v>
      </c>
      <c r="N86">
        <v>0.15</v>
      </c>
      <c r="O86">
        <v>10412.31</v>
      </c>
    </row>
    <row r="87" spans="1:15" x14ac:dyDescent="0.25">
      <c r="A87" t="s">
        <v>97</v>
      </c>
      <c r="B87" t="s">
        <v>5095</v>
      </c>
      <c r="C87" t="s">
        <v>7226</v>
      </c>
      <c r="D87" t="s">
        <v>6176</v>
      </c>
      <c r="E87" t="s">
        <v>6966</v>
      </c>
      <c r="F87" t="s">
        <v>7096</v>
      </c>
      <c r="G87" t="s">
        <v>7112</v>
      </c>
      <c r="H87" t="s">
        <v>7154</v>
      </c>
      <c r="I87" t="s">
        <v>7162</v>
      </c>
      <c r="J87" t="s">
        <v>7169</v>
      </c>
      <c r="K87" t="s">
        <v>7193</v>
      </c>
      <c r="L87">
        <v>3</v>
      </c>
      <c r="M87">
        <v>26085.13</v>
      </c>
      <c r="N87">
        <v>0.2</v>
      </c>
      <c r="O87">
        <v>3478.93</v>
      </c>
    </row>
    <row r="88" spans="1:15" x14ac:dyDescent="0.25">
      <c r="A88" t="s">
        <v>98</v>
      </c>
      <c r="B88" t="s">
        <v>5096</v>
      </c>
      <c r="C88" t="s">
        <v>7254</v>
      </c>
      <c r="D88" t="s">
        <v>6177</v>
      </c>
      <c r="E88" t="s">
        <v>6967</v>
      </c>
      <c r="F88" t="s">
        <v>7097</v>
      </c>
      <c r="G88" t="s">
        <v>7110</v>
      </c>
      <c r="H88" t="s">
        <v>7155</v>
      </c>
      <c r="I88" t="s">
        <v>7164</v>
      </c>
      <c r="J88" t="s">
        <v>7170</v>
      </c>
      <c r="K88" t="s">
        <v>7189</v>
      </c>
      <c r="L88">
        <v>8</v>
      </c>
      <c r="M88">
        <v>8619.23</v>
      </c>
      <c r="N88">
        <v>0.25</v>
      </c>
      <c r="O88">
        <v>1737.37</v>
      </c>
    </row>
    <row r="89" spans="1:15" x14ac:dyDescent="0.25">
      <c r="A89" t="s">
        <v>99</v>
      </c>
      <c r="B89" t="s">
        <v>5097</v>
      </c>
      <c r="C89" t="s">
        <v>7256</v>
      </c>
      <c r="D89" t="s">
        <v>6178</v>
      </c>
      <c r="E89" t="s">
        <v>6968</v>
      </c>
      <c r="F89" t="s">
        <v>7094</v>
      </c>
      <c r="G89" t="s">
        <v>7101</v>
      </c>
      <c r="H89" t="s">
        <v>7117</v>
      </c>
      <c r="I89" t="s">
        <v>7162</v>
      </c>
      <c r="J89" t="s">
        <v>7166</v>
      </c>
      <c r="K89" t="s">
        <v>7211</v>
      </c>
      <c r="L89">
        <v>7</v>
      </c>
      <c r="M89">
        <v>51578.8</v>
      </c>
      <c r="N89">
        <v>0.05</v>
      </c>
      <c r="O89">
        <v>9398.17</v>
      </c>
    </row>
    <row r="90" spans="1:15" x14ac:dyDescent="0.25">
      <c r="A90" t="s">
        <v>100</v>
      </c>
      <c r="B90" t="s">
        <v>5098</v>
      </c>
      <c r="C90" t="s">
        <v>7252</v>
      </c>
      <c r="D90" t="s">
        <v>6175</v>
      </c>
      <c r="E90" t="s">
        <v>6965</v>
      </c>
      <c r="F90" t="s">
        <v>7096</v>
      </c>
      <c r="G90" t="s">
        <v>7111</v>
      </c>
      <c r="H90" t="s">
        <v>7145</v>
      </c>
      <c r="I90" t="s">
        <v>7164</v>
      </c>
      <c r="J90" t="s">
        <v>7174</v>
      </c>
      <c r="K90" t="s">
        <v>7199</v>
      </c>
      <c r="L90">
        <v>4</v>
      </c>
      <c r="M90">
        <v>5652.97</v>
      </c>
      <c r="N90">
        <v>0.1</v>
      </c>
      <c r="O90">
        <v>967.11</v>
      </c>
    </row>
    <row r="91" spans="1:15" x14ac:dyDescent="0.25">
      <c r="A91" t="s">
        <v>101</v>
      </c>
      <c r="B91" t="s">
        <v>5099</v>
      </c>
      <c r="C91" t="s">
        <v>7256</v>
      </c>
      <c r="D91" t="s">
        <v>6179</v>
      </c>
      <c r="E91" t="s">
        <v>6969</v>
      </c>
      <c r="F91" t="s">
        <v>7094</v>
      </c>
      <c r="G91" t="s">
        <v>7098</v>
      </c>
      <c r="H91" t="s">
        <v>7156</v>
      </c>
      <c r="I91" t="s">
        <v>7164</v>
      </c>
      <c r="J91" t="s">
        <v>7170</v>
      </c>
      <c r="K91" t="s">
        <v>7189</v>
      </c>
      <c r="L91">
        <v>2</v>
      </c>
      <c r="M91">
        <v>2473.4499999999998</v>
      </c>
      <c r="N91">
        <v>0.15</v>
      </c>
      <c r="O91">
        <v>469.19</v>
      </c>
    </row>
    <row r="92" spans="1:15" x14ac:dyDescent="0.25">
      <c r="A92" t="s">
        <v>102</v>
      </c>
      <c r="B92" t="s">
        <v>5100</v>
      </c>
      <c r="C92" t="s">
        <v>7233</v>
      </c>
      <c r="D92" t="s">
        <v>6180</v>
      </c>
      <c r="E92" t="s">
        <v>6930</v>
      </c>
      <c r="F92" t="s">
        <v>7096</v>
      </c>
      <c r="G92" t="s">
        <v>7111</v>
      </c>
      <c r="H92" t="s">
        <v>7145</v>
      </c>
      <c r="I92" t="s">
        <v>7164</v>
      </c>
      <c r="J92" t="s">
        <v>7174</v>
      </c>
      <c r="K92" t="s">
        <v>7196</v>
      </c>
      <c r="L92">
        <v>7</v>
      </c>
      <c r="M92">
        <v>19598.63</v>
      </c>
      <c r="N92">
        <v>0.2</v>
      </c>
      <c r="O92">
        <v>2775.72</v>
      </c>
    </row>
    <row r="93" spans="1:15" x14ac:dyDescent="0.25">
      <c r="A93" t="s">
        <v>103</v>
      </c>
      <c r="B93" t="s">
        <v>5101</v>
      </c>
      <c r="C93" t="s">
        <v>7251</v>
      </c>
      <c r="D93" t="s">
        <v>6169</v>
      </c>
      <c r="E93" t="s">
        <v>6939</v>
      </c>
      <c r="F93" t="s">
        <v>7096</v>
      </c>
      <c r="G93" t="s">
        <v>7103</v>
      </c>
      <c r="H93" t="s">
        <v>7119</v>
      </c>
      <c r="I93" t="s">
        <v>7163</v>
      </c>
      <c r="J93" t="s">
        <v>7167</v>
      </c>
      <c r="K93" t="s">
        <v>7179</v>
      </c>
      <c r="L93">
        <v>7</v>
      </c>
      <c r="M93">
        <v>14884.84</v>
      </c>
      <c r="N93">
        <v>0.15</v>
      </c>
      <c r="O93">
        <v>2739.91</v>
      </c>
    </row>
    <row r="94" spans="1:15" x14ac:dyDescent="0.25">
      <c r="A94" t="s">
        <v>104</v>
      </c>
      <c r="B94" t="s">
        <v>5102</v>
      </c>
      <c r="C94" t="s">
        <v>7245</v>
      </c>
      <c r="D94" t="s">
        <v>6181</v>
      </c>
      <c r="E94" t="s">
        <v>6953</v>
      </c>
      <c r="F94" t="s">
        <v>7095</v>
      </c>
      <c r="G94" t="s">
        <v>7109</v>
      </c>
      <c r="H94" t="s">
        <v>7140</v>
      </c>
      <c r="I94" t="s">
        <v>7162</v>
      </c>
      <c r="J94" t="s">
        <v>7169</v>
      </c>
      <c r="K94" t="s">
        <v>7193</v>
      </c>
      <c r="L94">
        <v>6</v>
      </c>
      <c r="M94">
        <v>66970.2</v>
      </c>
      <c r="N94">
        <v>0</v>
      </c>
      <c r="O94">
        <v>14689.53</v>
      </c>
    </row>
    <row r="95" spans="1:15" x14ac:dyDescent="0.25">
      <c r="A95" t="s">
        <v>105</v>
      </c>
      <c r="B95" t="s">
        <v>5103</v>
      </c>
      <c r="C95" t="s">
        <v>7247</v>
      </c>
      <c r="D95" t="s">
        <v>6182</v>
      </c>
      <c r="E95" t="s">
        <v>6970</v>
      </c>
      <c r="F95" t="s">
        <v>7095</v>
      </c>
      <c r="G95" t="s">
        <v>7102</v>
      </c>
      <c r="H95" t="s">
        <v>7118</v>
      </c>
      <c r="I95" t="s">
        <v>7165</v>
      </c>
      <c r="J95" t="s">
        <v>7176</v>
      </c>
      <c r="K95" t="s">
        <v>7194</v>
      </c>
      <c r="L95">
        <v>4</v>
      </c>
      <c r="M95">
        <v>87098.25</v>
      </c>
      <c r="N95">
        <v>0.15</v>
      </c>
      <c r="O95">
        <v>8044.53</v>
      </c>
    </row>
    <row r="96" spans="1:15" x14ac:dyDescent="0.25">
      <c r="A96" t="s">
        <v>106</v>
      </c>
      <c r="B96" t="s">
        <v>5104</v>
      </c>
      <c r="C96" t="s">
        <v>7241</v>
      </c>
      <c r="D96" t="s">
        <v>6183</v>
      </c>
      <c r="E96" t="s">
        <v>6971</v>
      </c>
      <c r="F96" t="s">
        <v>7095</v>
      </c>
      <c r="G96" t="s">
        <v>7102</v>
      </c>
      <c r="H96" t="s">
        <v>7157</v>
      </c>
      <c r="I96" t="s">
        <v>7162</v>
      </c>
      <c r="J96" t="s">
        <v>7166</v>
      </c>
      <c r="K96" t="s">
        <v>7211</v>
      </c>
      <c r="L96">
        <v>8</v>
      </c>
      <c r="M96">
        <v>58772.59</v>
      </c>
      <c r="N96">
        <v>0</v>
      </c>
      <c r="O96">
        <v>10241.86</v>
      </c>
    </row>
    <row r="97" spans="1:15" x14ac:dyDescent="0.25">
      <c r="A97" t="s">
        <v>107</v>
      </c>
      <c r="B97" t="s">
        <v>5105</v>
      </c>
      <c r="C97" t="s">
        <v>7254</v>
      </c>
      <c r="D97" t="s">
        <v>6184</v>
      </c>
      <c r="E97" t="s">
        <v>6972</v>
      </c>
      <c r="F97" t="s">
        <v>7095</v>
      </c>
      <c r="G97" t="s">
        <v>7108</v>
      </c>
      <c r="H97" t="s">
        <v>7150</v>
      </c>
      <c r="I97" t="s">
        <v>7163</v>
      </c>
      <c r="J97" t="s">
        <v>7171</v>
      </c>
      <c r="K97" t="s">
        <v>7209</v>
      </c>
      <c r="L97">
        <v>8</v>
      </c>
      <c r="M97">
        <v>13647.39</v>
      </c>
      <c r="N97">
        <v>0.05</v>
      </c>
      <c r="O97">
        <v>2535.2800000000002</v>
      </c>
    </row>
    <row r="98" spans="1:15" x14ac:dyDescent="0.25">
      <c r="A98" t="s">
        <v>108</v>
      </c>
      <c r="B98" t="s">
        <v>5106</v>
      </c>
      <c r="C98" t="s">
        <v>7248</v>
      </c>
      <c r="D98" t="s">
        <v>6185</v>
      </c>
      <c r="E98" t="s">
        <v>6973</v>
      </c>
      <c r="F98" t="s">
        <v>7095</v>
      </c>
      <c r="G98" t="s">
        <v>7109</v>
      </c>
      <c r="H98" t="s">
        <v>7127</v>
      </c>
      <c r="I98" t="s">
        <v>7165</v>
      </c>
      <c r="J98" t="s">
        <v>7176</v>
      </c>
      <c r="K98" t="s">
        <v>7194</v>
      </c>
      <c r="L98">
        <v>2</v>
      </c>
      <c r="M98">
        <v>41200.199999999997</v>
      </c>
      <c r="N98">
        <v>0.2</v>
      </c>
      <c r="O98">
        <v>1537.54</v>
      </c>
    </row>
    <row r="99" spans="1:15" x14ac:dyDescent="0.25">
      <c r="A99" t="s">
        <v>109</v>
      </c>
      <c r="B99" t="s">
        <v>5107</v>
      </c>
      <c r="C99" t="s">
        <v>7230</v>
      </c>
      <c r="D99" t="s">
        <v>6186</v>
      </c>
      <c r="E99" t="s">
        <v>6974</v>
      </c>
      <c r="F99" t="s">
        <v>7094</v>
      </c>
      <c r="G99" t="s">
        <v>7098</v>
      </c>
      <c r="H99" t="s">
        <v>7138</v>
      </c>
      <c r="I99" t="s">
        <v>7163</v>
      </c>
      <c r="J99" t="s">
        <v>7175</v>
      </c>
      <c r="K99" t="s">
        <v>7197</v>
      </c>
      <c r="L99">
        <v>7</v>
      </c>
      <c r="M99">
        <v>32539.759999999998</v>
      </c>
      <c r="N99">
        <v>0.2</v>
      </c>
      <c r="O99">
        <v>4453.99</v>
      </c>
    </row>
    <row r="100" spans="1:15" x14ac:dyDescent="0.25">
      <c r="A100" t="s">
        <v>110</v>
      </c>
      <c r="B100" t="s">
        <v>5108</v>
      </c>
      <c r="C100" t="s">
        <v>7234</v>
      </c>
      <c r="D100" t="s">
        <v>6187</v>
      </c>
      <c r="E100" t="s">
        <v>6944</v>
      </c>
      <c r="F100" t="s">
        <v>7096</v>
      </c>
      <c r="G100" t="s">
        <v>7103</v>
      </c>
      <c r="H100" t="s">
        <v>7158</v>
      </c>
      <c r="I100" t="s">
        <v>7165</v>
      </c>
      <c r="J100" t="s">
        <v>7172</v>
      </c>
      <c r="K100" t="s">
        <v>7208</v>
      </c>
      <c r="L100">
        <v>4</v>
      </c>
      <c r="M100">
        <v>9739.7099999999991</v>
      </c>
      <c r="N100">
        <v>0.05</v>
      </c>
      <c r="O100">
        <v>1700.43</v>
      </c>
    </row>
    <row r="101" spans="1:15" x14ac:dyDescent="0.25">
      <c r="A101" t="s">
        <v>111</v>
      </c>
      <c r="B101" t="s">
        <v>5109</v>
      </c>
      <c r="C101" t="s">
        <v>7237</v>
      </c>
      <c r="D101" t="s">
        <v>6188</v>
      </c>
      <c r="E101" t="s">
        <v>6975</v>
      </c>
      <c r="F101" t="s">
        <v>7095</v>
      </c>
      <c r="G101" t="s">
        <v>7108</v>
      </c>
      <c r="H101" t="s">
        <v>7126</v>
      </c>
      <c r="I101" t="s">
        <v>7163</v>
      </c>
      <c r="J101" t="s">
        <v>7171</v>
      </c>
      <c r="K101" t="s">
        <v>7184</v>
      </c>
      <c r="L101">
        <v>8</v>
      </c>
      <c r="M101">
        <v>56934.59</v>
      </c>
      <c r="N101">
        <v>0.15</v>
      </c>
      <c r="O101">
        <v>5772.38</v>
      </c>
    </row>
    <row r="102" spans="1:15" x14ac:dyDescent="0.25">
      <c r="A102" t="s">
        <v>112</v>
      </c>
      <c r="B102" t="s">
        <v>5110</v>
      </c>
      <c r="C102" t="s">
        <v>7227</v>
      </c>
      <c r="D102" t="s">
        <v>6189</v>
      </c>
      <c r="E102" t="s">
        <v>6976</v>
      </c>
      <c r="F102" t="s">
        <v>7095</v>
      </c>
      <c r="G102" t="s">
        <v>7108</v>
      </c>
      <c r="H102" t="s">
        <v>7150</v>
      </c>
      <c r="I102" t="s">
        <v>7162</v>
      </c>
      <c r="J102" t="s">
        <v>7169</v>
      </c>
      <c r="K102" t="s">
        <v>7193</v>
      </c>
      <c r="L102">
        <v>5</v>
      </c>
      <c r="M102">
        <v>47171.54</v>
      </c>
      <c r="N102">
        <v>0.15</v>
      </c>
      <c r="O102">
        <v>5547.78</v>
      </c>
    </row>
    <row r="103" spans="1:15" x14ac:dyDescent="0.25">
      <c r="A103" t="s">
        <v>113</v>
      </c>
      <c r="B103" t="s">
        <v>5111</v>
      </c>
      <c r="C103" t="s">
        <v>7258</v>
      </c>
      <c r="D103" t="s">
        <v>6190</v>
      </c>
      <c r="E103" t="s">
        <v>6930</v>
      </c>
      <c r="F103" t="s">
        <v>7097</v>
      </c>
      <c r="G103" t="s">
        <v>7110</v>
      </c>
      <c r="H103" t="s">
        <v>7155</v>
      </c>
      <c r="I103" t="s">
        <v>7162</v>
      </c>
      <c r="J103" t="s">
        <v>7169</v>
      </c>
      <c r="K103" t="s">
        <v>7203</v>
      </c>
      <c r="L103">
        <v>7</v>
      </c>
      <c r="M103">
        <v>126159.67999999999</v>
      </c>
      <c r="N103">
        <v>0.15</v>
      </c>
      <c r="O103">
        <v>11761.28</v>
      </c>
    </row>
    <row r="104" spans="1:15" x14ac:dyDescent="0.25">
      <c r="A104" t="s">
        <v>114</v>
      </c>
      <c r="B104" t="s">
        <v>5112</v>
      </c>
      <c r="C104" t="s">
        <v>7230</v>
      </c>
      <c r="D104" t="s">
        <v>6191</v>
      </c>
      <c r="E104" t="s">
        <v>6927</v>
      </c>
      <c r="F104" t="s">
        <v>7094</v>
      </c>
      <c r="G104" t="s">
        <v>7101</v>
      </c>
      <c r="H104" t="s">
        <v>7137</v>
      </c>
      <c r="I104" t="s">
        <v>7162</v>
      </c>
      <c r="J104" t="s">
        <v>7168</v>
      </c>
      <c r="K104" t="s">
        <v>7180</v>
      </c>
      <c r="L104">
        <v>8</v>
      </c>
      <c r="M104">
        <v>22737.59</v>
      </c>
      <c r="N104">
        <v>0.15</v>
      </c>
      <c r="O104">
        <v>2480.5300000000002</v>
      </c>
    </row>
    <row r="105" spans="1:15" x14ac:dyDescent="0.25">
      <c r="A105" t="s">
        <v>115</v>
      </c>
      <c r="B105" t="s">
        <v>5113</v>
      </c>
      <c r="C105" t="s">
        <v>7234</v>
      </c>
      <c r="D105" t="s">
        <v>6192</v>
      </c>
      <c r="E105" t="s">
        <v>6908</v>
      </c>
      <c r="F105" t="s">
        <v>7096</v>
      </c>
      <c r="G105" t="s">
        <v>7103</v>
      </c>
      <c r="H105" t="s">
        <v>7158</v>
      </c>
      <c r="I105" t="s">
        <v>7163</v>
      </c>
      <c r="J105" t="s">
        <v>7175</v>
      </c>
      <c r="K105" t="s">
        <v>7205</v>
      </c>
      <c r="L105">
        <v>8</v>
      </c>
      <c r="M105">
        <v>24361.48</v>
      </c>
      <c r="N105">
        <v>0.1</v>
      </c>
      <c r="O105">
        <v>3673.95</v>
      </c>
    </row>
    <row r="106" spans="1:15" x14ac:dyDescent="0.25">
      <c r="A106" t="s">
        <v>116</v>
      </c>
      <c r="B106" t="s">
        <v>5114</v>
      </c>
      <c r="C106" t="s">
        <v>7228</v>
      </c>
      <c r="D106" t="s">
        <v>6169</v>
      </c>
      <c r="E106" t="s">
        <v>6939</v>
      </c>
      <c r="F106" t="s">
        <v>7097</v>
      </c>
      <c r="G106" t="s">
        <v>7104</v>
      </c>
      <c r="H106" t="s">
        <v>7120</v>
      </c>
      <c r="I106" t="s">
        <v>7164</v>
      </c>
      <c r="J106" t="s">
        <v>7173</v>
      </c>
      <c r="K106" t="s">
        <v>7206</v>
      </c>
      <c r="L106">
        <v>8</v>
      </c>
      <c r="M106">
        <v>14976.17</v>
      </c>
      <c r="N106">
        <v>0.15</v>
      </c>
      <c r="O106">
        <v>3543.63</v>
      </c>
    </row>
    <row r="107" spans="1:15" x14ac:dyDescent="0.25">
      <c r="A107" t="s">
        <v>117</v>
      </c>
      <c r="B107" t="s">
        <v>5115</v>
      </c>
      <c r="C107" t="s">
        <v>7238</v>
      </c>
      <c r="D107" t="s">
        <v>6193</v>
      </c>
      <c r="E107" t="s">
        <v>6977</v>
      </c>
      <c r="F107" t="s">
        <v>7097</v>
      </c>
      <c r="G107" t="s">
        <v>7105</v>
      </c>
      <c r="H107" t="s">
        <v>7149</v>
      </c>
      <c r="I107" t="s">
        <v>7162</v>
      </c>
      <c r="J107" t="s">
        <v>7166</v>
      </c>
      <c r="K107" t="s">
        <v>7211</v>
      </c>
      <c r="L107">
        <v>4</v>
      </c>
      <c r="M107">
        <v>29568.21</v>
      </c>
      <c r="N107">
        <v>0.05</v>
      </c>
      <c r="O107">
        <v>4981.24</v>
      </c>
    </row>
    <row r="108" spans="1:15" x14ac:dyDescent="0.25">
      <c r="A108" t="s">
        <v>118</v>
      </c>
      <c r="B108" t="s">
        <v>5116</v>
      </c>
      <c r="C108" t="s">
        <v>7244</v>
      </c>
      <c r="D108" t="s">
        <v>6163</v>
      </c>
      <c r="E108" t="s">
        <v>6918</v>
      </c>
      <c r="F108" t="s">
        <v>7097</v>
      </c>
      <c r="G108" t="s">
        <v>7110</v>
      </c>
      <c r="H108" t="s">
        <v>7159</v>
      </c>
      <c r="I108" t="s">
        <v>7164</v>
      </c>
      <c r="J108" t="s">
        <v>7174</v>
      </c>
      <c r="K108" t="s">
        <v>7199</v>
      </c>
      <c r="L108">
        <v>7</v>
      </c>
      <c r="M108">
        <v>11330.09</v>
      </c>
      <c r="N108">
        <v>0</v>
      </c>
      <c r="O108">
        <v>2648.92</v>
      </c>
    </row>
    <row r="109" spans="1:15" x14ac:dyDescent="0.25">
      <c r="A109" t="s">
        <v>119</v>
      </c>
      <c r="B109" t="s">
        <v>5117</v>
      </c>
      <c r="C109" t="s">
        <v>7231</v>
      </c>
      <c r="D109" t="s">
        <v>6194</v>
      </c>
      <c r="E109" t="s">
        <v>6932</v>
      </c>
      <c r="F109" t="s">
        <v>7095</v>
      </c>
      <c r="G109" t="s">
        <v>7106</v>
      </c>
      <c r="H109" t="s">
        <v>7146</v>
      </c>
      <c r="I109" t="s">
        <v>7164</v>
      </c>
      <c r="J109" t="s">
        <v>7170</v>
      </c>
      <c r="K109" t="s">
        <v>7183</v>
      </c>
      <c r="L109">
        <v>5</v>
      </c>
      <c r="M109">
        <v>18777.03</v>
      </c>
      <c r="N109">
        <v>0.25</v>
      </c>
      <c r="O109">
        <v>2345.0700000000002</v>
      </c>
    </row>
    <row r="110" spans="1:15" x14ac:dyDescent="0.25">
      <c r="A110" t="s">
        <v>120</v>
      </c>
      <c r="B110" t="s">
        <v>5118</v>
      </c>
      <c r="C110" t="s">
        <v>7226</v>
      </c>
      <c r="D110" t="s">
        <v>6195</v>
      </c>
      <c r="E110" t="s">
        <v>6921</v>
      </c>
      <c r="F110" t="s">
        <v>7097</v>
      </c>
      <c r="G110" t="s">
        <v>7104</v>
      </c>
      <c r="H110" t="s">
        <v>7160</v>
      </c>
      <c r="I110" t="s">
        <v>7162</v>
      </c>
      <c r="J110" t="s">
        <v>7169</v>
      </c>
      <c r="K110" t="s">
        <v>7182</v>
      </c>
      <c r="L110">
        <v>4</v>
      </c>
      <c r="M110">
        <v>36761.019999999997</v>
      </c>
      <c r="N110">
        <v>0</v>
      </c>
      <c r="O110">
        <v>6963.02</v>
      </c>
    </row>
    <row r="111" spans="1:15" x14ac:dyDescent="0.25">
      <c r="A111" t="s">
        <v>121</v>
      </c>
      <c r="B111" t="s">
        <v>5119</v>
      </c>
      <c r="C111" t="s">
        <v>7247</v>
      </c>
      <c r="D111" t="s">
        <v>6196</v>
      </c>
      <c r="E111" t="s">
        <v>6919</v>
      </c>
      <c r="F111" t="s">
        <v>7096</v>
      </c>
      <c r="G111" t="s">
        <v>7111</v>
      </c>
      <c r="H111" t="s">
        <v>7142</v>
      </c>
      <c r="I111" t="s">
        <v>7164</v>
      </c>
      <c r="J111" t="s">
        <v>7174</v>
      </c>
      <c r="K111" t="s">
        <v>7188</v>
      </c>
      <c r="L111">
        <v>7</v>
      </c>
      <c r="M111">
        <v>16891.21</v>
      </c>
      <c r="N111">
        <v>0.1</v>
      </c>
      <c r="O111">
        <v>3261.17</v>
      </c>
    </row>
    <row r="112" spans="1:15" x14ac:dyDescent="0.25">
      <c r="A112" t="s">
        <v>122</v>
      </c>
      <c r="B112" t="s">
        <v>5120</v>
      </c>
      <c r="C112" t="s">
        <v>7253</v>
      </c>
      <c r="D112" t="s">
        <v>6197</v>
      </c>
      <c r="E112" t="s">
        <v>6895</v>
      </c>
      <c r="F112" t="s">
        <v>7095</v>
      </c>
      <c r="G112" t="s">
        <v>7108</v>
      </c>
      <c r="H112" t="s">
        <v>7150</v>
      </c>
      <c r="I112" t="s">
        <v>7163</v>
      </c>
      <c r="J112" t="s">
        <v>7175</v>
      </c>
      <c r="K112" t="s">
        <v>7205</v>
      </c>
      <c r="L112">
        <v>1</v>
      </c>
      <c r="M112">
        <v>2696.96</v>
      </c>
      <c r="N112">
        <v>0.25</v>
      </c>
      <c r="O112">
        <v>153</v>
      </c>
    </row>
    <row r="113" spans="1:15" x14ac:dyDescent="0.25">
      <c r="A113" t="s">
        <v>123</v>
      </c>
      <c r="B113" t="s">
        <v>5121</v>
      </c>
      <c r="C113" t="s">
        <v>7238</v>
      </c>
      <c r="D113" t="s">
        <v>6198</v>
      </c>
      <c r="E113" t="s">
        <v>6978</v>
      </c>
      <c r="F113" t="s">
        <v>7097</v>
      </c>
      <c r="G113" t="s">
        <v>7105</v>
      </c>
      <c r="H113" t="s">
        <v>7121</v>
      </c>
      <c r="I113" t="s">
        <v>7163</v>
      </c>
      <c r="J113" t="s">
        <v>7171</v>
      </c>
      <c r="K113" t="s">
        <v>7184</v>
      </c>
      <c r="L113">
        <v>5</v>
      </c>
      <c r="M113">
        <v>39247.71</v>
      </c>
      <c r="N113">
        <v>0.05</v>
      </c>
      <c r="O113">
        <v>5610.01</v>
      </c>
    </row>
    <row r="114" spans="1:15" x14ac:dyDescent="0.25">
      <c r="A114" t="s">
        <v>124</v>
      </c>
      <c r="B114" t="s">
        <v>5122</v>
      </c>
      <c r="C114" t="s">
        <v>7259</v>
      </c>
      <c r="D114" t="s">
        <v>6199</v>
      </c>
      <c r="E114" t="s">
        <v>6979</v>
      </c>
      <c r="F114" t="s">
        <v>7095</v>
      </c>
      <c r="G114" t="s">
        <v>7109</v>
      </c>
      <c r="H114" t="s">
        <v>7140</v>
      </c>
      <c r="I114" t="s">
        <v>7165</v>
      </c>
      <c r="J114" t="s">
        <v>7172</v>
      </c>
      <c r="K114" t="s">
        <v>7212</v>
      </c>
      <c r="L114">
        <v>1</v>
      </c>
      <c r="M114">
        <v>3650.3</v>
      </c>
      <c r="N114">
        <v>0</v>
      </c>
      <c r="O114">
        <v>723.71</v>
      </c>
    </row>
    <row r="115" spans="1:15" x14ac:dyDescent="0.25">
      <c r="A115" t="s">
        <v>125</v>
      </c>
      <c r="B115" t="s">
        <v>5123</v>
      </c>
      <c r="C115" t="s">
        <v>7234</v>
      </c>
      <c r="D115" t="s">
        <v>6200</v>
      </c>
      <c r="E115" t="s">
        <v>6959</v>
      </c>
      <c r="F115" t="s">
        <v>7094</v>
      </c>
      <c r="G115" t="s">
        <v>7098</v>
      </c>
      <c r="H115" t="s">
        <v>7114</v>
      </c>
      <c r="I115" t="s">
        <v>7164</v>
      </c>
      <c r="J115" t="s">
        <v>7173</v>
      </c>
      <c r="K115" t="s">
        <v>7186</v>
      </c>
      <c r="L115">
        <v>6</v>
      </c>
      <c r="M115">
        <v>24578.91</v>
      </c>
      <c r="N115">
        <v>0.05</v>
      </c>
      <c r="O115">
        <v>6434.29</v>
      </c>
    </row>
    <row r="116" spans="1:15" x14ac:dyDescent="0.25">
      <c r="A116" t="s">
        <v>126</v>
      </c>
      <c r="B116" t="s">
        <v>5124</v>
      </c>
      <c r="C116" t="s">
        <v>7247</v>
      </c>
      <c r="D116" t="s">
        <v>6201</v>
      </c>
      <c r="E116" t="s">
        <v>6906</v>
      </c>
      <c r="F116" t="s">
        <v>7095</v>
      </c>
      <c r="G116" t="s">
        <v>7106</v>
      </c>
      <c r="H116" t="s">
        <v>7146</v>
      </c>
      <c r="I116" t="s">
        <v>7165</v>
      </c>
      <c r="J116" t="s">
        <v>7172</v>
      </c>
      <c r="K116" t="s">
        <v>7208</v>
      </c>
      <c r="L116">
        <v>1</v>
      </c>
      <c r="M116">
        <v>2494.1999999999998</v>
      </c>
      <c r="N116">
        <v>0</v>
      </c>
      <c r="O116">
        <v>518.66999999999996</v>
      </c>
    </row>
    <row r="117" spans="1:15" x14ac:dyDescent="0.25">
      <c r="A117" t="s">
        <v>127</v>
      </c>
      <c r="B117" t="s">
        <v>5125</v>
      </c>
      <c r="C117" t="s">
        <v>7244</v>
      </c>
      <c r="D117" t="s">
        <v>6187</v>
      </c>
      <c r="E117" t="s">
        <v>6944</v>
      </c>
      <c r="F117" t="s">
        <v>7097</v>
      </c>
      <c r="G117" t="s">
        <v>7107</v>
      </c>
      <c r="H117" t="s">
        <v>7152</v>
      </c>
      <c r="I117" t="s">
        <v>7164</v>
      </c>
      <c r="J117" t="s">
        <v>7173</v>
      </c>
      <c r="K117" t="s">
        <v>7206</v>
      </c>
      <c r="L117">
        <v>3</v>
      </c>
      <c r="M117">
        <v>5685.07</v>
      </c>
      <c r="N117">
        <v>0.1</v>
      </c>
      <c r="O117">
        <v>1663.37</v>
      </c>
    </row>
    <row r="118" spans="1:15" x14ac:dyDescent="0.25">
      <c r="A118" t="s">
        <v>128</v>
      </c>
      <c r="B118" t="s">
        <v>5126</v>
      </c>
      <c r="C118" t="s">
        <v>7239</v>
      </c>
      <c r="D118" t="s">
        <v>6178</v>
      </c>
      <c r="E118" t="s">
        <v>6968</v>
      </c>
      <c r="F118" t="s">
        <v>7095</v>
      </c>
      <c r="G118" t="s">
        <v>7108</v>
      </c>
      <c r="H118" t="s">
        <v>7150</v>
      </c>
      <c r="I118" t="s">
        <v>7162</v>
      </c>
      <c r="J118" t="s">
        <v>7166</v>
      </c>
      <c r="K118" t="s">
        <v>7211</v>
      </c>
      <c r="L118">
        <v>3</v>
      </c>
      <c r="M118">
        <v>22568.639999999999</v>
      </c>
      <c r="N118">
        <v>0</v>
      </c>
      <c r="O118">
        <v>4416.7</v>
      </c>
    </row>
    <row r="119" spans="1:15" x14ac:dyDescent="0.25">
      <c r="A119" t="s">
        <v>129</v>
      </c>
      <c r="B119" t="s">
        <v>5127</v>
      </c>
      <c r="C119" t="s">
        <v>7231</v>
      </c>
      <c r="D119" t="s">
        <v>6202</v>
      </c>
      <c r="E119" t="s">
        <v>6980</v>
      </c>
      <c r="F119" t="s">
        <v>7094</v>
      </c>
      <c r="G119" t="s">
        <v>7100</v>
      </c>
      <c r="H119" t="s">
        <v>7151</v>
      </c>
      <c r="I119" t="s">
        <v>7163</v>
      </c>
      <c r="J119" t="s">
        <v>7171</v>
      </c>
      <c r="K119" t="s">
        <v>7204</v>
      </c>
      <c r="L119">
        <v>2</v>
      </c>
      <c r="M119">
        <v>9227.2000000000007</v>
      </c>
      <c r="N119">
        <v>0</v>
      </c>
      <c r="O119">
        <v>1622.37</v>
      </c>
    </row>
    <row r="120" spans="1:15" x14ac:dyDescent="0.25">
      <c r="A120" t="s">
        <v>130</v>
      </c>
      <c r="B120" t="s">
        <v>5128</v>
      </c>
      <c r="C120" t="s">
        <v>7255</v>
      </c>
      <c r="D120" t="s">
        <v>6203</v>
      </c>
      <c r="E120" t="s">
        <v>6948</v>
      </c>
      <c r="F120" t="s">
        <v>7094</v>
      </c>
      <c r="G120" t="s">
        <v>7100</v>
      </c>
      <c r="H120" t="s">
        <v>7151</v>
      </c>
      <c r="I120" t="s">
        <v>7165</v>
      </c>
      <c r="J120" t="s">
        <v>7176</v>
      </c>
      <c r="K120" t="s">
        <v>7195</v>
      </c>
      <c r="L120">
        <v>5</v>
      </c>
      <c r="M120">
        <v>46985.760000000002</v>
      </c>
      <c r="N120">
        <v>0.25</v>
      </c>
      <c r="O120">
        <v>2754.43</v>
      </c>
    </row>
    <row r="121" spans="1:15" x14ac:dyDescent="0.25">
      <c r="A121" t="s">
        <v>131</v>
      </c>
      <c r="B121" t="s">
        <v>5129</v>
      </c>
      <c r="C121" t="s">
        <v>7234</v>
      </c>
      <c r="D121" t="s">
        <v>6204</v>
      </c>
      <c r="E121" t="s">
        <v>6958</v>
      </c>
      <c r="F121" t="s">
        <v>7094</v>
      </c>
      <c r="G121" t="s">
        <v>7101</v>
      </c>
      <c r="H121" t="s">
        <v>7137</v>
      </c>
      <c r="I121" t="s">
        <v>7165</v>
      </c>
      <c r="J121" t="s">
        <v>7176</v>
      </c>
      <c r="K121" t="s">
        <v>7194</v>
      </c>
      <c r="L121">
        <v>7</v>
      </c>
      <c r="M121">
        <v>170468.93</v>
      </c>
      <c r="N121">
        <v>0</v>
      </c>
      <c r="O121">
        <v>24934.9</v>
      </c>
    </row>
    <row r="122" spans="1:15" x14ac:dyDescent="0.25">
      <c r="A122" t="s">
        <v>132</v>
      </c>
      <c r="B122" t="s">
        <v>5130</v>
      </c>
      <c r="C122" t="s">
        <v>7238</v>
      </c>
      <c r="D122" t="s">
        <v>6205</v>
      </c>
      <c r="E122" t="s">
        <v>6975</v>
      </c>
      <c r="F122" t="s">
        <v>7095</v>
      </c>
      <c r="G122" t="s">
        <v>7106</v>
      </c>
      <c r="H122" t="s">
        <v>7146</v>
      </c>
      <c r="I122" t="s">
        <v>7163</v>
      </c>
      <c r="J122" t="s">
        <v>7175</v>
      </c>
      <c r="K122" t="s">
        <v>7205</v>
      </c>
      <c r="L122">
        <v>3</v>
      </c>
      <c r="M122">
        <v>7852.17</v>
      </c>
      <c r="N122">
        <v>0.25</v>
      </c>
      <c r="O122">
        <v>206.57</v>
      </c>
    </row>
    <row r="123" spans="1:15" x14ac:dyDescent="0.25">
      <c r="A123" t="s">
        <v>133</v>
      </c>
      <c r="B123" t="s">
        <v>5131</v>
      </c>
      <c r="C123" t="s">
        <v>7248</v>
      </c>
      <c r="D123" t="s">
        <v>6206</v>
      </c>
      <c r="E123" t="s">
        <v>6981</v>
      </c>
      <c r="F123" t="s">
        <v>7097</v>
      </c>
      <c r="G123" t="s">
        <v>7104</v>
      </c>
      <c r="H123" t="s">
        <v>7120</v>
      </c>
      <c r="I123" t="s">
        <v>7165</v>
      </c>
      <c r="J123" t="s">
        <v>7176</v>
      </c>
      <c r="K123" t="s">
        <v>7194</v>
      </c>
      <c r="L123">
        <v>5</v>
      </c>
      <c r="M123">
        <v>102126.29</v>
      </c>
      <c r="N123">
        <v>0.2</v>
      </c>
      <c r="O123">
        <v>4890.6099999999997</v>
      </c>
    </row>
    <row r="124" spans="1:15" x14ac:dyDescent="0.25">
      <c r="A124" t="s">
        <v>134</v>
      </c>
      <c r="B124" t="s">
        <v>5132</v>
      </c>
      <c r="C124" t="s">
        <v>7242</v>
      </c>
      <c r="D124" t="s">
        <v>6162</v>
      </c>
      <c r="E124" t="s">
        <v>6958</v>
      </c>
      <c r="F124" t="s">
        <v>7094</v>
      </c>
      <c r="G124" t="s">
        <v>7098</v>
      </c>
      <c r="H124" t="s">
        <v>7114</v>
      </c>
      <c r="I124" t="s">
        <v>7164</v>
      </c>
      <c r="J124" t="s">
        <v>7173</v>
      </c>
      <c r="K124" t="s">
        <v>7186</v>
      </c>
      <c r="L124">
        <v>4</v>
      </c>
      <c r="M124">
        <v>13034.76</v>
      </c>
      <c r="N124">
        <v>0.25</v>
      </c>
      <c r="O124">
        <v>2450.8000000000002</v>
      </c>
    </row>
    <row r="125" spans="1:15" x14ac:dyDescent="0.25">
      <c r="A125" t="s">
        <v>135</v>
      </c>
      <c r="B125" t="s">
        <v>5133</v>
      </c>
      <c r="C125" t="s">
        <v>7248</v>
      </c>
      <c r="D125" t="s">
        <v>6207</v>
      </c>
      <c r="E125" t="s">
        <v>6982</v>
      </c>
      <c r="F125" t="s">
        <v>7095</v>
      </c>
      <c r="G125" t="s">
        <v>7102</v>
      </c>
      <c r="H125" t="s">
        <v>7147</v>
      </c>
      <c r="I125" t="s">
        <v>7162</v>
      </c>
      <c r="J125" t="s">
        <v>7168</v>
      </c>
      <c r="K125" t="s">
        <v>7191</v>
      </c>
      <c r="L125">
        <v>2</v>
      </c>
      <c r="M125">
        <v>11250.7</v>
      </c>
      <c r="N125">
        <v>0.1</v>
      </c>
      <c r="O125">
        <v>1542.63</v>
      </c>
    </row>
    <row r="126" spans="1:15" x14ac:dyDescent="0.25">
      <c r="A126" t="s">
        <v>136</v>
      </c>
      <c r="B126" t="s">
        <v>5134</v>
      </c>
      <c r="C126" t="s">
        <v>7230</v>
      </c>
      <c r="D126" t="s">
        <v>6208</v>
      </c>
      <c r="E126" t="s">
        <v>6959</v>
      </c>
      <c r="F126" t="s">
        <v>7097</v>
      </c>
      <c r="G126" t="s">
        <v>7107</v>
      </c>
      <c r="H126" t="s">
        <v>7152</v>
      </c>
      <c r="I126" t="s">
        <v>7162</v>
      </c>
      <c r="J126" t="s">
        <v>7169</v>
      </c>
      <c r="K126" t="s">
        <v>7182</v>
      </c>
      <c r="L126">
        <v>3</v>
      </c>
      <c r="M126">
        <v>25400.83</v>
      </c>
      <c r="N126">
        <v>0.1</v>
      </c>
      <c r="O126">
        <v>3598.49</v>
      </c>
    </row>
    <row r="127" spans="1:15" x14ac:dyDescent="0.25">
      <c r="A127" t="s">
        <v>137</v>
      </c>
      <c r="B127" t="s">
        <v>5135</v>
      </c>
      <c r="C127" t="s">
        <v>7243</v>
      </c>
      <c r="D127" t="s">
        <v>6209</v>
      </c>
      <c r="E127" t="s">
        <v>6983</v>
      </c>
      <c r="F127" t="s">
        <v>7094</v>
      </c>
      <c r="G127" t="s">
        <v>7098</v>
      </c>
      <c r="H127" t="s">
        <v>7114</v>
      </c>
      <c r="I127" t="s">
        <v>7164</v>
      </c>
      <c r="J127" t="s">
        <v>7174</v>
      </c>
      <c r="K127" t="s">
        <v>7196</v>
      </c>
      <c r="L127">
        <v>1</v>
      </c>
      <c r="M127">
        <v>3427.11</v>
      </c>
      <c r="N127">
        <v>0.05</v>
      </c>
      <c r="O127">
        <v>725.93</v>
      </c>
    </row>
    <row r="128" spans="1:15" x14ac:dyDescent="0.25">
      <c r="A128" t="s">
        <v>138</v>
      </c>
      <c r="B128" t="s">
        <v>5136</v>
      </c>
      <c r="C128" t="s">
        <v>7242</v>
      </c>
      <c r="D128" t="s">
        <v>6210</v>
      </c>
      <c r="E128" t="s">
        <v>6970</v>
      </c>
      <c r="F128" t="s">
        <v>7096</v>
      </c>
      <c r="G128" t="s">
        <v>7103</v>
      </c>
      <c r="H128" t="s">
        <v>7134</v>
      </c>
      <c r="I128" t="s">
        <v>7164</v>
      </c>
      <c r="J128" t="s">
        <v>7173</v>
      </c>
      <c r="K128" t="s">
        <v>7206</v>
      </c>
      <c r="L128">
        <v>3</v>
      </c>
      <c r="M128">
        <v>6055.13</v>
      </c>
      <c r="N128">
        <v>0.05</v>
      </c>
      <c r="O128">
        <v>1907.74</v>
      </c>
    </row>
    <row r="129" spans="1:15" x14ac:dyDescent="0.25">
      <c r="A129" t="s">
        <v>139</v>
      </c>
      <c r="B129" t="s">
        <v>5137</v>
      </c>
      <c r="C129" t="s">
        <v>7227</v>
      </c>
      <c r="D129" t="s">
        <v>6211</v>
      </c>
      <c r="E129" t="s">
        <v>6984</v>
      </c>
      <c r="F129" t="s">
        <v>7094</v>
      </c>
      <c r="G129" t="s">
        <v>7099</v>
      </c>
      <c r="H129" t="s">
        <v>7130</v>
      </c>
      <c r="I129" t="s">
        <v>7165</v>
      </c>
      <c r="J129" t="s">
        <v>7176</v>
      </c>
      <c r="K129" t="s">
        <v>7202</v>
      </c>
      <c r="L129">
        <v>8</v>
      </c>
      <c r="M129">
        <v>135199.16</v>
      </c>
      <c r="N129">
        <v>0.05</v>
      </c>
      <c r="O129">
        <v>18283.53</v>
      </c>
    </row>
    <row r="130" spans="1:15" x14ac:dyDescent="0.25">
      <c r="A130" t="s">
        <v>140</v>
      </c>
      <c r="B130" t="s">
        <v>5138</v>
      </c>
      <c r="C130" t="s">
        <v>7250</v>
      </c>
      <c r="D130" t="s">
        <v>6200</v>
      </c>
      <c r="E130" t="s">
        <v>6959</v>
      </c>
      <c r="F130" t="s">
        <v>7094</v>
      </c>
      <c r="G130" t="s">
        <v>7098</v>
      </c>
      <c r="H130" t="s">
        <v>7114</v>
      </c>
      <c r="I130" t="s">
        <v>7163</v>
      </c>
      <c r="J130" t="s">
        <v>7167</v>
      </c>
      <c r="K130" t="s">
        <v>7179</v>
      </c>
      <c r="L130">
        <v>5</v>
      </c>
      <c r="M130">
        <v>8979.27</v>
      </c>
      <c r="N130">
        <v>0.25</v>
      </c>
      <c r="O130">
        <v>1529.07</v>
      </c>
    </row>
    <row r="131" spans="1:15" x14ac:dyDescent="0.25">
      <c r="A131" t="s">
        <v>141</v>
      </c>
      <c r="B131" t="s">
        <v>5139</v>
      </c>
      <c r="C131" t="s">
        <v>7237</v>
      </c>
      <c r="D131" t="s">
        <v>6175</v>
      </c>
      <c r="E131" t="s">
        <v>6965</v>
      </c>
      <c r="F131" t="s">
        <v>7094</v>
      </c>
      <c r="G131" t="s">
        <v>7099</v>
      </c>
      <c r="H131" t="s">
        <v>7125</v>
      </c>
      <c r="I131" t="s">
        <v>7165</v>
      </c>
      <c r="J131" t="s">
        <v>7177</v>
      </c>
      <c r="K131" t="s">
        <v>7201</v>
      </c>
      <c r="L131">
        <v>5</v>
      </c>
      <c r="M131">
        <v>236783.72</v>
      </c>
      <c r="N131">
        <v>0.05</v>
      </c>
      <c r="O131">
        <v>29597.93</v>
      </c>
    </row>
    <row r="132" spans="1:15" x14ac:dyDescent="0.25">
      <c r="A132" t="s">
        <v>142</v>
      </c>
      <c r="B132" t="s">
        <v>5140</v>
      </c>
      <c r="C132" t="s">
        <v>7258</v>
      </c>
      <c r="D132" t="s">
        <v>6121</v>
      </c>
      <c r="E132" t="s">
        <v>6920</v>
      </c>
      <c r="F132" t="s">
        <v>7094</v>
      </c>
      <c r="G132" t="s">
        <v>7101</v>
      </c>
      <c r="H132" t="s">
        <v>7137</v>
      </c>
      <c r="I132" t="s">
        <v>7163</v>
      </c>
      <c r="J132" t="s">
        <v>7171</v>
      </c>
      <c r="K132" t="s">
        <v>7209</v>
      </c>
      <c r="L132">
        <v>4</v>
      </c>
      <c r="M132">
        <v>6844.59</v>
      </c>
      <c r="N132">
        <v>0</v>
      </c>
      <c r="O132">
        <v>1295.82</v>
      </c>
    </row>
    <row r="133" spans="1:15" x14ac:dyDescent="0.25">
      <c r="A133" t="s">
        <v>143</v>
      </c>
      <c r="B133" t="s">
        <v>5141</v>
      </c>
      <c r="C133" t="s">
        <v>7236</v>
      </c>
      <c r="D133" t="s">
        <v>6150</v>
      </c>
      <c r="E133" t="s">
        <v>6948</v>
      </c>
      <c r="F133" t="s">
        <v>7095</v>
      </c>
      <c r="G133" t="s">
        <v>7109</v>
      </c>
      <c r="H133" t="s">
        <v>7127</v>
      </c>
      <c r="I133" t="s">
        <v>7163</v>
      </c>
      <c r="J133" t="s">
        <v>7167</v>
      </c>
      <c r="K133" t="s">
        <v>7207</v>
      </c>
      <c r="L133">
        <v>5</v>
      </c>
      <c r="M133">
        <v>3882.08</v>
      </c>
      <c r="N133">
        <v>0</v>
      </c>
      <c r="O133">
        <v>1336.94</v>
      </c>
    </row>
    <row r="134" spans="1:15" x14ac:dyDescent="0.25">
      <c r="A134" t="s">
        <v>144</v>
      </c>
      <c r="B134" t="s">
        <v>5142</v>
      </c>
      <c r="C134" t="s">
        <v>7254</v>
      </c>
      <c r="D134" t="s">
        <v>6212</v>
      </c>
      <c r="E134" t="s">
        <v>6985</v>
      </c>
      <c r="F134" t="s">
        <v>7095</v>
      </c>
      <c r="G134" t="s">
        <v>7109</v>
      </c>
      <c r="H134" t="s">
        <v>7140</v>
      </c>
      <c r="I134" t="s">
        <v>7162</v>
      </c>
      <c r="J134" t="s">
        <v>7169</v>
      </c>
      <c r="K134" t="s">
        <v>7203</v>
      </c>
      <c r="L134">
        <v>6</v>
      </c>
      <c r="M134">
        <v>124437.71</v>
      </c>
      <c r="N134">
        <v>0.1</v>
      </c>
      <c r="O134">
        <v>15051.88</v>
      </c>
    </row>
    <row r="135" spans="1:15" x14ac:dyDescent="0.25">
      <c r="A135" t="s">
        <v>145</v>
      </c>
      <c r="B135" t="s">
        <v>5143</v>
      </c>
      <c r="C135" t="s">
        <v>7247</v>
      </c>
      <c r="D135" t="s">
        <v>6213</v>
      </c>
      <c r="E135" t="s">
        <v>6986</v>
      </c>
      <c r="F135" t="s">
        <v>7097</v>
      </c>
      <c r="G135" t="s">
        <v>7107</v>
      </c>
      <c r="H135" t="s">
        <v>7123</v>
      </c>
      <c r="I135" t="s">
        <v>7162</v>
      </c>
      <c r="J135" t="s">
        <v>7168</v>
      </c>
      <c r="K135" t="s">
        <v>7180</v>
      </c>
      <c r="L135">
        <v>5</v>
      </c>
      <c r="M135">
        <v>12882.2</v>
      </c>
      <c r="N135">
        <v>0.25</v>
      </c>
      <c r="O135">
        <v>501.38</v>
      </c>
    </row>
    <row r="136" spans="1:15" x14ac:dyDescent="0.25">
      <c r="A136" t="s">
        <v>146</v>
      </c>
      <c r="B136" t="s">
        <v>5144</v>
      </c>
      <c r="C136" t="s">
        <v>7255</v>
      </c>
      <c r="D136" t="s">
        <v>6214</v>
      </c>
      <c r="E136" t="s">
        <v>6966</v>
      </c>
      <c r="F136" t="s">
        <v>7095</v>
      </c>
      <c r="G136" t="s">
        <v>7102</v>
      </c>
      <c r="H136" t="s">
        <v>7157</v>
      </c>
      <c r="I136" t="s">
        <v>7162</v>
      </c>
      <c r="J136" t="s">
        <v>7168</v>
      </c>
      <c r="K136" t="s">
        <v>7191</v>
      </c>
      <c r="L136">
        <v>3</v>
      </c>
      <c r="M136">
        <v>15020.09</v>
      </c>
      <c r="N136">
        <v>0.25</v>
      </c>
      <c r="O136">
        <v>1751.61</v>
      </c>
    </row>
    <row r="137" spans="1:15" x14ac:dyDescent="0.25">
      <c r="A137" t="s">
        <v>147</v>
      </c>
      <c r="B137" t="s">
        <v>5079</v>
      </c>
      <c r="C137" t="s">
        <v>7229</v>
      </c>
      <c r="D137" t="s">
        <v>6215</v>
      </c>
      <c r="E137" t="s">
        <v>6899</v>
      </c>
      <c r="F137" t="s">
        <v>7095</v>
      </c>
      <c r="G137" t="s">
        <v>7102</v>
      </c>
      <c r="H137" t="s">
        <v>7118</v>
      </c>
      <c r="I137" t="s">
        <v>7164</v>
      </c>
      <c r="J137" t="s">
        <v>7173</v>
      </c>
      <c r="K137" t="s">
        <v>7206</v>
      </c>
      <c r="L137">
        <v>5</v>
      </c>
      <c r="M137">
        <v>9667.36</v>
      </c>
      <c r="N137">
        <v>0.1</v>
      </c>
      <c r="O137">
        <v>2613.39</v>
      </c>
    </row>
    <row r="138" spans="1:15" x14ac:dyDescent="0.25">
      <c r="A138" t="s">
        <v>148</v>
      </c>
      <c r="B138" t="s">
        <v>5145</v>
      </c>
      <c r="C138" t="s">
        <v>7258</v>
      </c>
      <c r="D138" t="s">
        <v>6216</v>
      </c>
      <c r="E138" t="s">
        <v>6987</v>
      </c>
      <c r="F138" t="s">
        <v>7097</v>
      </c>
      <c r="G138" t="s">
        <v>7110</v>
      </c>
      <c r="H138" t="s">
        <v>7155</v>
      </c>
      <c r="I138" t="s">
        <v>7162</v>
      </c>
      <c r="J138" t="s">
        <v>7168</v>
      </c>
      <c r="K138" t="s">
        <v>7181</v>
      </c>
      <c r="L138">
        <v>4</v>
      </c>
      <c r="M138">
        <v>45126.87</v>
      </c>
      <c r="N138">
        <v>0.05</v>
      </c>
      <c r="O138">
        <v>8944.7000000000007</v>
      </c>
    </row>
    <row r="139" spans="1:15" x14ac:dyDescent="0.25">
      <c r="A139" t="s">
        <v>149</v>
      </c>
      <c r="B139" t="s">
        <v>5146</v>
      </c>
      <c r="C139" t="s">
        <v>7245</v>
      </c>
      <c r="D139" t="s">
        <v>6110</v>
      </c>
      <c r="E139" t="s">
        <v>6909</v>
      </c>
      <c r="F139" t="s">
        <v>7096</v>
      </c>
      <c r="G139" t="s">
        <v>7103</v>
      </c>
      <c r="H139" t="s">
        <v>7134</v>
      </c>
      <c r="I139" t="s">
        <v>7162</v>
      </c>
      <c r="J139" t="s">
        <v>7168</v>
      </c>
      <c r="K139" t="s">
        <v>7180</v>
      </c>
      <c r="L139">
        <v>2</v>
      </c>
      <c r="M139">
        <v>5404.25</v>
      </c>
      <c r="N139">
        <v>0.25</v>
      </c>
      <c r="O139">
        <v>519.45000000000005</v>
      </c>
    </row>
    <row r="140" spans="1:15" x14ac:dyDescent="0.25">
      <c r="A140" t="s">
        <v>150</v>
      </c>
      <c r="B140" t="s">
        <v>5147</v>
      </c>
      <c r="C140" t="s">
        <v>7246</v>
      </c>
      <c r="D140" t="s">
        <v>6217</v>
      </c>
      <c r="E140" t="s">
        <v>6895</v>
      </c>
      <c r="F140" t="s">
        <v>7094</v>
      </c>
      <c r="G140" t="s">
        <v>7100</v>
      </c>
      <c r="H140" t="s">
        <v>7151</v>
      </c>
      <c r="I140" t="s">
        <v>7164</v>
      </c>
      <c r="J140" t="s">
        <v>7174</v>
      </c>
      <c r="K140" t="s">
        <v>7199</v>
      </c>
      <c r="L140">
        <v>2</v>
      </c>
      <c r="M140">
        <v>2743.42</v>
      </c>
      <c r="N140">
        <v>0.15</v>
      </c>
      <c r="O140">
        <v>319.94</v>
      </c>
    </row>
    <row r="141" spans="1:15" x14ac:dyDescent="0.25">
      <c r="A141" t="s">
        <v>151</v>
      </c>
      <c r="B141" t="s">
        <v>5108</v>
      </c>
      <c r="C141" t="s">
        <v>7234</v>
      </c>
      <c r="D141" t="s">
        <v>6138</v>
      </c>
      <c r="E141" t="s">
        <v>6936</v>
      </c>
      <c r="F141" t="s">
        <v>7096</v>
      </c>
      <c r="G141" t="s">
        <v>7111</v>
      </c>
      <c r="H141" t="s">
        <v>7131</v>
      </c>
      <c r="I141" t="s">
        <v>7164</v>
      </c>
      <c r="J141" t="s">
        <v>7173</v>
      </c>
      <c r="K141" t="s">
        <v>7200</v>
      </c>
      <c r="L141">
        <v>8</v>
      </c>
      <c r="M141">
        <v>9281.27</v>
      </c>
      <c r="N141">
        <v>0</v>
      </c>
      <c r="O141">
        <v>3457.44</v>
      </c>
    </row>
    <row r="142" spans="1:15" x14ac:dyDescent="0.25">
      <c r="A142" t="s">
        <v>152</v>
      </c>
      <c r="B142" t="s">
        <v>5148</v>
      </c>
      <c r="C142" t="s">
        <v>7256</v>
      </c>
      <c r="D142" t="s">
        <v>6218</v>
      </c>
      <c r="E142" t="s">
        <v>6988</v>
      </c>
      <c r="F142" t="s">
        <v>7097</v>
      </c>
      <c r="G142" t="s">
        <v>7105</v>
      </c>
      <c r="H142" t="s">
        <v>7149</v>
      </c>
      <c r="I142" t="s">
        <v>7163</v>
      </c>
      <c r="J142" t="s">
        <v>7171</v>
      </c>
      <c r="K142" t="s">
        <v>7184</v>
      </c>
      <c r="L142">
        <v>4</v>
      </c>
      <c r="M142">
        <v>31279.94</v>
      </c>
      <c r="N142">
        <v>0</v>
      </c>
      <c r="O142">
        <v>4653.09</v>
      </c>
    </row>
    <row r="143" spans="1:15" x14ac:dyDescent="0.25">
      <c r="A143" t="s">
        <v>153</v>
      </c>
      <c r="B143" t="s">
        <v>5149</v>
      </c>
      <c r="C143" t="s">
        <v>7249</v>
      </c>
      <c r="D143" t="s">
        <v>6219</v>
      </c>
      <c r="E143" t="s">
        <v>6989</v>
      </c>
      <c r="F143" t="s">
        <v>7095</v>
      </c>
      <c r="G143" t="s">
        <v>7102</v>
      </c>
      <c r="H143" t="s">
        <v>7157</v>
      </c>
      <c r="I143" t="s">
        <v>7163</v>
      </c>
      <c r="J143" t="s">
        <v>7171</v>
      </c>
      <c r="K143" t="s">
        <v>7204</v>
      </c>
      <c r="L143">
        <v>5</v>
      </c>
      <c r="M143">
        <v>19515.400000000001</v>
      </c>
      <c r="N143">
        <v>0.1</v>
      </c>
      <c r="O143">
        <v>3089.92</v>
      </c>
    </row>
    <row r="144" spans="1:15" x14ac:dyDescent="0.25">
      <c r="A144" t="s">
        <v>154</v>
      </c>
      <c r="B144" t="s">
        <v>5150</v>
      </c>
      <c r="C144" t="s">
        <v>7249</v>
      </c>
      <c r="D144" t="s">
        <v>6220</v>
      </c>
      <c r="E144" t="s">
        <v>6940</v>
      </c>
      <c r="F144" t="s">
        <v>7097</v>
      </c>
      <c r="G144" t="s">
        <v>7105</v>
      </c>
      <c r="H144" t="s">
        <v>7149</v>
      </c>
      <c r="I144" t="s">
        <v>7164</v>
      </c>
      <c r="J144" t="s">
        <v>7170</v>
      </c>
      <c r="K144" t="s">
        <v>7183</v>
      </c>
      <c r="L144">
        <v>8</v>
      </c>
      <c r="M144">
        <v>39568.17</v>
      </c>
      <c r="N144">
        <v>0.05</v>
      </c>
      <c r="O144">
        <v>9572.65</v>
      </c>
    </row>
    <row r="145" spans="1:15" x14ac:dyDescent="0.25">
      <c r="A145" t="s">
        <v>155</v>
      </c>
      <c r="B145" t="s">
        <v>5151</v>
      </c>
      <c r="C145" t="s">
        <v>7233</v>
      </c>
      <c r="D145" t="s">
        <v>6221</v>
      </c>
      <c r="E145" t="s">
        <v>6981</v>
      </c>
      <c r="F145" t="s">
        <v>7095</v>
      </c>
      <c r="G145" t="s">
        <v>7106</v>
      </c>
      <c r="H145" t="s">
        <v>7122</v>
      </c>
      <c r="I145" t="s">
        <v>7164</v>
      </c>
      <c r="J145" t="s">
        <v>7173</v>
      </c>
      <c r="K145" t="s">
        <v>7206</v>
      </c>
      <c r="L145">
        <v>6</v>
      </c>
      <c r="M145">
        <v>9983.15</v>
      </c>
      <c r="N145">
        <v>0.25</v>
      </c>
      <c r="O145">
        <v>2179.11</v>
      </c>
    </row>
    <row r="146" spans="1:15" x14ac:dyDescent="0.25">
      <c r="A146" t="s">
        <v>156</v>
      </c>
      <c r="B146" t="s">
        <v>5152</v>
      </c>
      <c r="C146" t="s">
        <v>7249</v>
      </c>
      <c r="D146" t="s">
        <v>6222</v>
      </c>
      <c r="E146" t="s">
        <v>6990</v>
      </c>
      <c r="F146" t="s">
        <v>7095</v>
      </c>
      <c r="G146" t="s">
        <v>7109</v>
      </c>
      <c r="H146" t="s">
        <v>7140</v>
      </c>
      <c r="I146" t="s">
        <v>7163</v>
      </c>
      <c r="J146" t="s">
        <v>7175</v>
      </c>
      <c r="K146" t="s">
        <v>7197</v>
      </c>
      <c r="L146">
        <v>3</v>
      </c>
      <c r="M146">
        <v>18166.54</v>
      </c>
      <c r="N146">
        <v>0</v>
      </c>
      <c r="O146">
        <v>4532.3</v>
      </c>
    </row>
    <row r="147" spans="1:15" x14ac:dyDescent="0.25">
      <c r="A147" t="s">
        <v>157</v>
      </c>
      <c r="B147" t="s">
        <v>5153</v>
      </c>
      <c r="C147" t="s">
        <v>7233</v>
      </c>
      <c r="D147" t="s">
        <v>6223</v>
      </c>
      <c r="E147" t="s">
        <v>6991</v>
      </c>
      <c r="F147" t="s">
        <v>7095</v>
      </c>
      <c r="G147" t="s">
        <v>7106</v>
      </c>
      <c r="H147" t="s">
        <v>7161</v>
      </c>
      <c r="I147" t="s">
        <v>7162</v>
      </c>
      <c r="J147" t="s">
        <v>7166</v>
      </c>
      <c r="K147" t="s">
        <v>7192</v>
      </c>
      <c r="L147">
        <v>5</v>
      </c>
      <c r="M147">
        <v>29971.31</v>
      </c>
      <c r="N147">
        <v>0</v>
      </c>
      <c r="O147">
        <v>4822.66</v>
      </c>
    </row>
    <row r="148" spans="1:15" x14ac:dyDescent="0.25">
      <c r="A148" t="s">
        <v>158</v>
      </c>
      <c r="B148" t="s">
        <v>5154</v>
      </c>
      <c r="C148" t="s">
        <v>7233</v>
      </c>
      <c r="D148" t="s">
        <v>6224</v>
      </c>
      <c r="E148" t="s">
        <v>6950</v>
      </c>
      <c r="F148" t="s">
        <v>7096</v>
      </c>
      <c r="G148" t="s">
        <v>7112</v>
      </c>
      <c r="H148" t="s">
        <v>7133</v>
      </c>
      <c r="I148" t="s">
        <v>7162</v>
      </c>
      <c r="J148" t="s">
        <v>7168</v>
      </c>
      <c r="K148" t="s">
        <v>7180</v>
      </c>
      <c r="L148">
        <v>3</v>
      </c>
      <c r="M148">
        <v>8146.12</v>
      </c>
      <c r="N148">
        <v>0.25</v>
      </c>
      <c r="O148">
        <v>627.25</v>
      </c>
    </row>
    <row r="149" spans="1:15" x14ac:dyDescent="0.25">
      <c r="A149" t="s">
        <v>159</v>
      </c>
      <c r="B149" t="s">
        <v>5105</v>
      </c>
      <c r="C149" t="s">
        <v>7254</v>
      </c>
      <c r="D149" t="s">
        <v>6225</v>
      </c>
      <c r="E149" t="s">
        <v>6921</v>
      </c>
      <c r="F149" t="s">
        <v>7097</v>
      </c>
      <c r="G149" t="s">
        <v>7104</v>
      </c>
      <c r="H149" t="s">
        <v>7120</v>
      </c>
      <c r="I149" t="s">
        <v>7164</v>
      </c>
      <c r="J149" t="s">
        <v>7174</v>
      </c>
      <c r="K149" t="s">
        <v>7199</v>
      </c>
      <c r="L149">
        <v>7</v>
      </c>
      <c r="M149">
        <v>9140.18</v>
      </c>
      <c r="N149">
        <v>0.15</v>
      </c>
      <c r="O149">
        <v>1393.34</v>
      </c>
    </row>
    <row r="150" spans="1:15" x14ac:dyDescent="0.25">
      <c r="A150" t="s">
        <v>160</v>
      </c>
      <c r="B150" t="s">
        <v>5155</v>
      </c>
      <c r="C150" t="s">
        <v>7244</v>
      </c>
      <c r="D150" t="s">
        <v>6226</v>
      </c>
      <c r="E150" t="s">
        <v>6992</v>
      </c>
      <c r="F150" t="s">
        <v>7096</v>
      </c>
      <c r="G150" t="s">
        <v>7113</v>
      </c>
      <c r="H150" t="s">
        <v>7148</v>
      </c>
      <c r="I150" t="s">
        <v>7164</v>
      </c>
      <c r="J150" t="s">
        <v>7173</v>
      </c>
      <c r="K150" t="s">
        <v>7186</v>
      </c>
      <c r="L150">
        <v>3</v>
      </c>
      <c r="M150">
        <v>11915.29</v>
      </c>
      <c r="N150">
        <v>0.1</v>
      </c>
      <c r="O150">
        <v>2508.2600000000002</v>
      </c>
    </row>
    <row r="151" spans="1:15" x14ac:dyDescent="0.25">
      <c r="A151" t="s">
        <v>161</v>
      </c>
      <c r="B151" t="s">
        <v>5156</v>
      </c>
      <c r="C151" t="s">
        <v>7236</v>
      </c>
      <c r="D151" t="s">
        <v>6117</v>
      </c>
      <c r="E151" t="s">
        <v>6916</v>
      </c>
      <c r="F151" t="s">
        <v>7096</v>
      </c>
      <c r="G151" t="s">
        <v>7112</v>
      </c>
      <c r="H151" t="s">
        <v>7139</v>
      </c>
      <c r="I151" t="s">
        <v>7164</v>
      </c>
      <c r="J151" t="s">
        <v>7174</v>
      </c>
      <c r="K151" t="s">
        <v>7196</v>
      </c>
      <c r="L151">
        <v>2</v>
      </c>
      <c r="M151">
        <v>6073.61</v>
      </c>
      <c r="N151">
        <v>0.1</v>
      </c>
      <c r="O151">
        <v>1123.3599999999999</v>
      </c>
    </row>
    <row r="152" spans="1:15" x14ac:dyDescent="0.25">
      <c r="A152" t="s">
        <v>162</v>
      </c>
      <c r="B152" t="s">
        <v>5157</v>
      </c>
      <c r="C152" t="s">
        <v>7230</v>
      </c>
      <c r="D152" t="s">
        <v>6227</v>
      </c>
      <c r="E152" t="s">
        <v>6993</v>
      </c>
      <c r="F152" t="s">
        <v>7097</v>
      </c>
      <c r="G152" t="s">
        <v>7104</v>
      </c>
      <c r="H152" t="s">
        <v>7132</v>
      </c>
      <c r="I152" t="s">
        <v>7165</v>
      </c>
      <c r="J152" t="s">
        <v>7177</v>
      </c>
      <c r="K152" t="s">
        <v>7198</v>
      </c>
      <c r="L152">
        <v>4</v>
      </c>
      <c r="M152">
        <v>199010.13</v>
      </c>
      <c r="N152">
        <v>0.2</v>
      </c>
      <c r="O152">
        <v>20077.310000000001</v>
      </c>
    </row>
    <row r="153" spans="1:15" x14ac:dyDescent="0.25">
      <c r="A153" t="s">
        <v>163</v>
      </c>
      <c r="B153" t="s">
        <v>5158</v>
      </c>
      <c r="C153" t="s">
        <v>7224</v>
      </c>
      <c r="D153" t="s">
        <v>6228</v>
      </c>
      <c r="E153" t="s">
        <v>6959</v>
      </c>
      <c r="F153" t="s">
        <v>7096</v>
      </c>
      <c r="G153" t="s">
        <v>7103</v>
      </c>
      <c r="H153" t="s">
        <v>7134</v>
      </c>
      <c r="I153" t="s">
        <v>7163</v>
      </c>
      <c r="J153" t="s">
        <v>7171</v>
      </c>
      <c r="K153" t="s">
        <v>7184</v>
      </c>
      <c r="L153">
        <v>8</v>
      </c>
      <c r="M153">
        <v>56743.09</v>
      </c>
      <c r="N153">
        <v>0.1</v>
      </c>
      <c r="O153">
        <v>7256.11</v>
      </c>
    </row>
    <row r="154" spans="1:15" x14ac:dyDescent="0.25">
      <c r="A154" t="s">
        <v>164</v>
      </c>
      <c r="B154" t="s">
        <v>5159</v>
      </c>
      <c r="C154" t="s">
        <v>7225</v>
      </c>
      <c r="D154" t="s">
        <v>6229</v>
      </c>
      <c r="E154" t="s">
        <v>6992</v>
      </c>
      <c r="F154" t="s">
        <v>7094</v>
      </c>
      <c r="G154" t="s">
        <v>7101</v>
      </c>
      <c r="H154" t="s">
        <v>7117</v>
      </c>
      <c r="I154" t="s">
        <v>7165</v>
      </c>
      <c r="J154" t="s">
        <v>7177</v>
      </c>
      <c r="K154" t="s">
        <v>7198</v>
      </c>
      <c r="L154">
        <v>6</v>
      </c>
      <c r="M154">
        <v>387234.08</v>
      </c>
      <c r="N154">
        <v>0.05</v>
      </c>
      <c r="O154">
        <v>60045.46</v>
      </c>
    </row>
    <row r="155" spans="1:15" x14ac:dyDescent="0.25">
      <c r="A155" t="s">
        <v>165</v>
      </c>
      <c r="B155" t="s">
        <v>5160</v>
      </c>
      <c r="C155" t="s">
        <v>7251</v>
      </c>
      <c r="D155" t="s">
        <v>6230</v>
      </c>
      <c r="E155" t="s">
        <v>6899</v>
      </c>
      <c r="F155" t="s">
        <v>7097</v>
      </c>
      <c r="G155" t="s">
        <v>7107</v>
      </c>
      <c r="H155" t="s">
        <v>7123</v>
      </c>
      <c r="I155" t="s">
        <v>7163</v>
      </c>
      <c r="J155" t="s">
        <v>7167</v>
      </c>
      <c r="K155" t="s">
        <v>7187</v>
      </c>
      <c r="L155">
        <v>7</v>
      </c>
      <c r="M155">
        <v>8118.6</v>
      </c>
      <c r="N155">
        <v>0.2</v>
      </c>
      <c r="O155">
        <v>1352.2</v>
      </c>
    </row>
    <row r="156" spans="1:15" x14ac:dyDescent="0.25">
      <c r="A156" t="s">
        <v>166</v>
      </c>
      <c r="B156" t="s">
        <v>5088</v>
      </c>
      <c r="C156" t="s">
        <v>7252</v>
      </c>
      <c r="D156" t="s">
        <v>6231</v>
      </c>
      <c r="E156" t="s">
        <v>6994</v>
      </c>
      <c r="F156" t="s">
        <v>7094</v>
      </c>
      <c r="G156" t="s">
        <v>7100</v>
      </c>
      <c r="H156" t="s">
        <v>7151</v>
      </c>
      <c r="I156" t="s">
        <v>7164</v>
      </c>
      <c r="J156" t="s">
        <v>7174</v>
      </c>
      <c r="K156" t="s">
        <v>7188</v>
      </c>
      <c r="L156">
        <v>5</v>
      </c>
      <c r="M156">
        <v>13434.28</v>
      </c>
      <c r="N156">
        <v>0</v>
      </c>
      <c r="O156">
        <v>3256.25</v>
      </c>
    </row>
    <row r="157" spans="1:15" x14ac:dyDescent="0.25">
      <c r="A157" t="s">
        <v>167</v>
      </c>
      <c r="B157" t="s">
        <v>5161</v>
      </c>
      <c r="C157" t="s">
        <v>7251</v>
      </c>
      <c r="D157" t="s">
        <v>6147</v>
      </c>
      <c r="E157" t="s">
        <v>6945</v>
      </c>
      <c r="F157" t="s">
        <v>7097</v>
      </c>
      <c r="G157" t="s">
        <v>7104</v>
      </c>
      <c r="H157" t="s">
        <v>7120</v>
      </c>
      <c r="I157" t="s">
        <v>7163</v>
      </c>
      <c r="J157" t="s">
        <v>7171</v>
      </c>
      <c r="K157" t="s">
        <v>7184</v>
      </c>
      <c r="L157">
        <v>8</v>
      </c>
      <c r="M157">
        <v>61420.72</v>
      </c>
      <c r="N157">
        <v>0</v>
      </c>
      <c r="O157">
        <v>10098.92</v>
      </c>
    </row>
    <row r="158" spans="1:15" x14ac:dyDescent="0.25">
      <c r="A158" t="s">
        <v>168</v>
      </c>
      <c r="B158" t="s">
        <v>5162</v>
      </c>
      <c r="C158" t="s">
        <v>7229</v>
      </c>
      <c r="D158" t="s">
        <v>6232</v>
      </c>
      <c r="E158" t="s">
        <v>6982</v>
      </c>
      <c r="F158" t="s">
        <v>7097</v>
      </c>
      <c r="G158" t="s">
        <v>7104</v>
      </c>
      <c r="H158" t="s">
        <v>7132</v>
      </c>
      <c r="I158" t="s">
        <v>7163</v>
      </c>
      <c r="J158" t="s">
        <v>7175</v>
      </c>
      <c r="K158" t="s">
        <v>7205</v>
      </c>
      <c r="L158">
        <v>5</v>
      </c>
      <c r="M158">
        <v>17748.27</v>
      </c>
      <c r="N158">
        <v>0</v>
      </c>
      <c r="O158">
        <v>3285.18</v>
      </c>
    </row>
    <row r="159" spans="1:15" x14ac:dyDescent="0.25">
      <c r="A159" t="s">
        <v>169</v>
      </c>
      <c r="B159" t="s">
        <v>5163</v>
      </c>
      <c r="C159" t="s">
        <v>7238</v>
      </c>
      <c r="D159" t="s">
        <v>6233</v>
      </c>
      <c r="E159" t="s">
        <v>6911</v>
      </c>
      <c r="F159" t="s">
        <v>7094</v>
      </c>
      <c r="G159" t="s">
        <v>7101</v>
      </c>
      <c r="H159" t="s">
        <v>7117</v>
      </c>
      <c r="I159" t="s">
        <v>7164</v>
      </c>
      <c r="J159" t="s">
        <v>7170</v>
      </c>
      <c r="K159" t="s">
        <v>7189</v>
      </c>
      <c r="L159">
        <v>5</v>
      </c>
      <c r="M159">
        <v>7752.81</v>
      </c>
      <c r="N159">
        <v>0</v>
      </c>
      <c r="O159">
        <v>2163.56</v>
      </c>
    </row>
    <row r="160" spans="1:15" x14ac:dyDescent="0.25">
      <c r="A160" t="s">
        <v>170</v>
      </c>
      <c r="B160" t="s">
        <v>5164</v>
      </c>
      <c r="C160" t="s">
        <v>7239</v>
      </c>
      <c r="D160" t="s">
        <v>6234</v>
      </c>
      <c r="E160" t="s">
        <v>6939</v>
      </c>
      <c r="F160" t="s">
        <v>7097</v>
      </c>
      <c r="G160" t="s">
        <v>7104</v>
      </c>
      <c r="H160" t="s">
        <v>7160</v>
      </c>
      <c r="I160" t="s">
        <v>7163</v>
      </c>
      <c r="J160" t="s">
        <v>7167</v>
      </c>
      <c r="K160" t="s">
        <v>7187</v>
      </c>
      <c r="L160">
        <v>1</v>
      </c>
      <c r="M160">
        <v>1112.3</v>
      </c>
      <c r="N160">
        <v>0.25</v>
      </c>
      <c r="O160">
        <v>225.23</v>
      </c>
    </row>
    <row r="161" spans="1:15" x14ac:dyDescent="0.25">
      <c r="A161" t="s">
        <v>171</v>
      </c>
      <c r="B161" t="s">
        <v>5165</v>
      </c>
      <c r="C161" t="s">
        <v>7229</v>
      </c>
      <c r="D161" t="s">
        <v>6235</v>
      </c>
      <c r="E161" t="s">
        <v>6995</v>
      </c>
      <c r="F161" t="s">
        <v>7094</v>
      </c>
      <c r="G161" t="s">
        <v>7101</v>
      </c>
      <c r="H161" t="s">
        <v>7137</v>
      </c>
      <c r="I161" t="s">
        <v>7165</v>
      </c>
      <c r="J161" t="s">
        <v>7177</v>
      </c>
      <c r="K161" t="s">
        <v>7210</v>
      </c>
      <c r="L161">
        <v>1</v>
      </c>
      <c r="M161">
        <v>72764.56</v>
      </c>
      <c r="N161">
        <v>0.15</v>
      </c>
      <c r="O161">
        <v>4538.33</v>
      </c>
    </row>
    <row r="162" spans="1:15" x14ac:dyDescent="0.25">
      <c r="A162" t="s">
        <v>172</v>
      </c>
      <c r="B162" t="s">
        <v>5166</v>
      </c>
      <c r="C162" t="s">
        <v>7254</v>
      </c>
      <c r="D162" t="s">
        <v>6236</v>
      </c>
      <c r="E162" t="s">
        <v>6996</v>
      </c>
      <c r="F162" t="s">
        <v>7097</v>
      </c>
      <c r="G162" t="s">
        <v>7105</v>
      </c>
      <c r="H162" t="s">
        <v>7121</v>
      </c>
      <c r="I162" t="s">
        <v>7162</v>
      </c>
      <c r="J162" t="s">
        <v>7168</v>
      </c>
      <c r="K162" t="s">
        <v>7191</v>
      </c>
      <c r="L162">
        <v>3</v>
      </c>
      <c r="M162">
        <v>19350.580000000002</v>
      </c>
      <c r="N162">
        <v>0</v>
      </c>
      <c r="O162">
        <v>3820.11</v>
      </c>
    </row>
    <row r="163" spans="1:15" x14ac:dyDescent="0.25">
      <c r="A163" t="s">
        <v>173</v>
      </c>
      <c r="B163" t="s">
        <v>5052</v>
      </c>
      <c r="C163" t="s">
        <v>7254</v>
      </c>
      <c r="D163" t="s">
        <v>6204</v>
      </c>
      <c r="E163" t="s">
        <v>6958</v>
      </c>
      <c r="F163" t="s">
        <v>7095</v>
      </c>
      <c r="G163" t="s">
        <v>7108</v>
      </c>
      <c r="H163" t="s">
        <v>7141</v>
      </c>
      <c r="I163" t="s">
        <v>7165</v>
      </c>
      <c r="J163" t="s">
        <v>7176</v>
      </c>
      <c r="K163" t="s">
        <v>7194</v>
      </c>
      <c r="L163">
        <v>7</v>
      </c>
      <c r="M163">
        <v>146163.64000000001</v>
      </c>
      <c r="N163">
        <v>0.15</v>
      </c>
      <c r="O163">
        <v>15353.25</v>
      </c>
    </row>
    <row r="164" spans="1:15" x14ac:dyDescent="0.25">
      <c r="A164" t="s">
        <v>174</v>
      </c>
      <c r="B164" t="s">
        <v>5167</v>
      </c>
      <c r="C164" t="s">
        <v>7232</v>
      </c>
      <c r="D164" t="s">
        <v>6237</v>
      </c>
      <c r="E164" t="s">
        <v>6997</v>
      </c>
      <c r="F164" t="s">
        <v>7096</v>
      </c>
      <c r="G164" t="s">
        <v>7112</v>
      </c>
      <c r="H164" t="s">
        <v>7133</v>
      </c>
      <c r="I164" t="s">
        <v>7162</v>
      </c>
      <c r="J164" t="s">
        <v>7168</v>
      </c>
      <c r="K164" t="s">
        <v>7181</v>
      </c>
      <c r="L164">
        <v>2</v>
      </c>
      <c r="M164">
        <v>24150.44</v>
      </c>
      <c r="N164">
        <v>0</v>
      </c>
      <c r="O164">
        <v>5085.79</v>
      </c>
    </row>
    <row r="165" spans="1:15" x14ac:dyDescent="0.25">
      <c r="A165" t="s">
        <v>175</v>
      </c>
      <c r="B165" t="s">
        <v>5168</v>
      </c>
      <c r="C165" t="s">
        <v>7231</v>
      </c>
      <c r="D165" t="s">
        <v>6238</v>
      </c>
      <c r="E165" t="s">
        <v>6998</v>
      </c>
      <c r="F165" t="s">
        <v>7096</v>
      </c>
      <c r="G165" t="s">
        <v>7113</v>
      </c>
      <c r="H165" t="s">
        <v>7143</v>
      </c>
      <c r="I165" t="s">
        <v>7163</v>
      </c>
      <c r="J165" t="s">
        <v>7167</v>
      </c>
      <c r="K165" t="s">
        <v>7207</v>
      </c>
      <c r="L165">
        <v>8</v>
      </c>
      <c r="M165">
        <v>6190.21</v>
      </c>
      <c r="N165">
        <v>0</v>
      </c>
      <c r="O165">
        <v>2217.81</v>
      </c>
    </row>
    <row r="166" spans="1:15" x14ac:dyDescent="0.25">
      <c r="A166" t="s">
        <v>176</v>
      </c>
      <c r="B166" t="s">
        <v>5169</v>
      </c>
      <c r="C166" t="s">
        <v>7226</v>
      </c>
      <c r="D166" t="s">
        <v>6239</v>
      </c>
      <c r="E166" t="s">
        <v>6918</v>
      </c>
      <c r="F166" t="s">
        <v>7097</v>
      </c>
      <c r="G166" t="s">
        <v>7105</v>
      </c>
      <c r="H166" t="s">
        <v>7128</v>
      </c>
      <c r="I166" t="s">
        <v>7162</v>
      </c>
      <c r="J166" t="s">
        <v>7168</v>
      </c>
      <c r="K166" t="s">
        <v>7181</v>
      </c>
      <c r="L166">
        <v>8</v>
      </c>
      <c r="M166">
        <v>94820.93</v>
      </c>
      <c r="N166">
        <v>0.05</v>
      </c>
      <c r="O166">
        <v>20883.47</v>
      </c>
    </row>
    <row r="167" spans="1:15" x14ac:dyDescent="0.25">
      <c r="A167" t="s">
        <v>177</v>
      </c>
      <c r="B167" t="s">
        <v>5170</v>
      </c>
      <c r="C167" t="s">
        <v>7258</v>
      </c>
      <c r="D167" t="s">
        <v>6158</v>
      </c>
      <c r="E167" t="s">
        <v>6954</v>
      </c>
      <c r="F167" t="s">
        <v>7095</v>
      </c>
      <c r="G167" t="s">
        <v>7102</v>
      </c>
      <c r="H167" t="s">
        <v>7147</v>
      </c>
      <c r="I167" t="s">
        <v>7165</v>
      </c>
      <c r="J167" t="s">
        <v>7176</v>
      </c>
      <c r="K167" t="s">
        <v>7202</v>
      </c>
      <c r="L167">
        <v>5</v>
      </c>
      <c r="M167">
        <v>71590.399999999994</v>
      </c>
      <c r="N167">
        <v>0.2</v>
      </c>
      <c r="O167">
        <v>1634.44</v>
      </c>
    </row>
    <row r="168" spans="1:15" x14ac:dyDescent="0.25">
      <c r="A168" t="s">
        <v>178</v>
      </c>
      <c r="B168" t="s">
        <v>5171</v>
      </c>
      <c r="C168" t="s">
        <v>7239</v>
      </c>
      <c r="D168" t="s">
        <v>6240</v>
      </c>
      <c r="E168" t="s">
        <v>6999</v>
      </c>
      <c r="F168" t="s">
        <v>7094</v>
      </c>
      <c r="G168" t="s">
        <v>7101</v>
      </c>
      <c r="H168" t="s">
        <v>7117</v>
      </c>
      <c r="I168" t="s">
        <v>7163</v>
      </c>
      <c r="J168" t="s">
        <v>7167</v>
      </c>
      <c r="K168" t="s">
        <v>7179</v>
      </c>
      <c r="L168">
        <v>6</v>
      </c>
      <c r="M168">
        <v>10750.73</v>
      </c>
      <c r="N168">
        <v>0.25</v>
      </c>
      <c r="O168">
        <v>1259.99</v>
      </c>
    </row>
    <row r="169" spans="1:15" x14ac:dyDescent="0.25">
      <c r="A169" t="s">
        <v>179</v>
      </c>
      <c r="B169" t="s">
        <v>5172</v>
      </c>
      <c r="C169" t="s">
        <v>7253</v>
      </c>
      <c r="D169" t="s">
        <v>6241</v>
      </c>
      <c r="E169" t="s">
        <v>6926</v>
      </c>
      <c r="F169" t="s">
        <v>7096</v>
      </c>
      <c r="G169" t="s">
        <v>7111</v>
      </c>
      <c r="H169" t="s">
        <v>7142</v>
      </c>
      <c r="I169" t="s">
        <v>7165</v>
      </c>
      <c r="J169" t="s">
        <v>7176</v>
      </c>
      <c r="K169" t="s">
        <v>7202</v>
      </c>
      <c r="L169">
        <v>4</v>
      </c>
      <c r="M169">
        <v>51611.19</v>
      </c>
      <c r="N169">
        <v>0.25</v>
      </c>
      <c r="O169">
        <v>3484.99</v>
      </c>
    </row>
    <row r="170" spans="1:15" x14ac:dyDescent="0.25">
      <c r="A170" t="s">
        <v>180</v>
      </c>
      <c r="B170" t="s">
        <v>5173</v>
      </c>
      <c r="C170" t="s">
        <v>7234</v>
      </c>
      <c r="D170" t="s">
        <v>6131</v>
      </c>
      <c r="E170" t="s">
        <v>6930</v>
      </c>
      <c r="F170" t="s">
        <v>7095</v>
      </c>
      <c r="G170" t="s">
        <v>7108</v>
      </c>
      <c r="H170" t="s">
        <v>7150</v>
      </c>
      <c r="I170" t="s">
        <v>7163</v>
      </c>
      <c r="J170" t="s">
        <v>7167</v>
      </c>
      <c r="K170" t="s">
        <v>7187</v>
      </c>
      <c r="L170">
        <v>1</v>
      </c>
      <c r="M170">
        <v>1480.87</v>
      </c>
      <c r="N170">
        <v>0</v>
      </c>
      <c r="O170">
        <v>415.61</v>
      </c>
    </row>
    <row r="171" spans="1:15" x14ac:dyDescent="0.25">
      <c r="A171" t="s">
        <v>181</v>
      </c>
      <c r="B171" t="s">
        <v>5174</v>
      </c>
      <c r="C171" t="s">
        <v>7231</v>
      </c>
      <c r="D171" t="s">
        <v>6182</v>
      </c>
      <c r="E171" t="s">
        <v>6970</v>
      </c>
      <c r="F171" t="s">
        <v>7095</v>
      </c>
      <c r="G171" t="s">
        <v>7106</v>
      </c>
      <c r="H171" t="s">
        <v>7146</v>
      </c>
      <c r="I171" t="s">
        <v>7165</v>
      </c>
      <c r="J171" t="s">
        <v>7177</v>
      </c>
      <c r="K171" t="s">
        <v>7198</v>
      </c>
      <c r="L171">
        <v>7</v>
      </c>
      <c r="M171">
        <v>439662.29</v>
      </c>
      <c r="N171">
        <v>0</v>
      </c>
      <c r="O171">
        <v>86497.85</v>
      </c>
    </row>
    <row r="172" spans="1:15" x14ac:dyDescent="0.25">
      <c r="A172" t="s">
        <v>182</v>
      </c>
      <c r="B172" t="s">
        <v>5159</v>
      </c>
      <c r="C172" t="s">
        <v>7225</v>
      </c>
      <c r="D172" t="s">
        <v>6242</v>
      </c>
      <c r="E172" t="s">
        <v>7000</v>
      </c>
      <c r="F172" t="s">
        <v>7094</v>
      </c>
      <c r="G172" t="s">
        <v>7098</v>
      </c>
      <c r="H172" t="s">
        <v>7138</v>
      </c>
      <c r="I172" t="s">
        <v>7163</v>
      </c>
      <c r="J172" t="s">
        <v>7167</v>
      </c>
      <c r="K172" t="s">
        <v>7187</v>
      </c>
      <c r="L172">
        <v>1</v>
      </c>
      <c r="M172">
        <v>1405.55</v>
      </c>
      <c r="N172">
        <v>0.1</v>
      </c>
      <c r="O172">
        <v>357.21</v>
      </c>
    </row>
    <row r="173" spans="1:15" x14ac:dyDescent="0.25">
      <c r="A173" t="s">
        <v>183</v>
      </c>
      <c r="B173" t="s">
        <v>5175</v>
      </c>
      <c r="C173" t="s">
        <v>7225</v>
      </c>
      <c r="D173" t="s">
        <v>6243</v>
      </c>
      <c r="E173" t="s">
        <v>6980</v>
      </c>
      <c r="F173" t="s">
        <v>7095</v>
      </c>
      <c r="G173" t="s">
        <v>7108</v>
      </c>
      <c r="H173" t="s">
        <v>7141</v>
      </c>
      <c r="I173" t="s">
        <v>7164</v>
      </c>
      <c r="J173" t="s">
        <v>7170</v>
      </c>
      <c r="K173" t="s">
        <v>7189</v>
      </c>
      <c r="L173">
        <v>6</v>
      </c>
      <c r="M173">
        <v>7899.12</v>
      </c>
      <c r="N173">
        <v>0.1</v>
      </c>
      <c r="O173">
        <v>2096.56</v>
      </c>
    </row>
    <row r="174" spans="1:15" x14ac:dyDescent="0.25">
      <c r="A174" t="s">
        <v>184</v>
      </c>
      <c r="B174" t="s">
        <v>5176</v>
      </c>
      <c r="C174" t="s">
        <v>7247</v>
      </c>
      <c r="D174" t="s">
        <v>6244</v>
      </c>
      <c r="E174" t="s">
        <v>6998</v>
      </c>
      <c r="F174" t="s">
        <v>7097</v>
      </c>
      <c r="G174" t="s">
        <v>7107</v>
      </c>
      <c r="H174" t="s">
        <v>7152</v>
      </c>
      <c r="I174" t="s">
        <v>7164</v>
      </c>
      <c r="J174" t="s">
        <v>7174</v>
      </c>
      <c r="K174" t="s">
        <v>7199</v>
      </c>
      <c r="L174">
        <v>5</v>
      </c>
      <c r="M174">
        <v>7740.15</v>
      </c>
      <c r="N174">
        <v>0.05</v>
      </c>
      <c r="O174">
        <v>1481.36</v>
      </c>
    </row>
    <row r="175" spans="1:15" x14ac:dyDescent="0.25">
      <c r="A175" t="s">
        <v>185</v>
      </c>
      <c r="B175" t="s">
        <v>5177</v>
      </c>
      <c r="C175" t="s">
        <v>7255</v>
      </c>
      <c r="D175" t="s">
        <v>6245</v>
      </c>
      <c r="E175" t="s">
        <v>6953</v>
      </c>
      <c r="F175" t="s">
        <v>7095</v>
      </c>
      <c r="G175" t="s">
        <v>7108</v>
      </c>
      <c r="H175" t="s">
        <v>7141</v>
      </c>
      <c r="I175" t="s">
        <v>7164</v>
      </c>
      <c r="J175" t="s">
        <v>7173</v>
      </c>
      <c r="K175" t="s">
        <v>7200</v>
      </c>
      <c r="L175">
        <v>4</v>
      </c>
      <c r="M175">
        <v>4946.6099999999997</v>
      </c>
      <c r="N175">
        <v>0</v>
      </c>
      <c r="O175">
        <v>1765.95</v>
      </c>
    </row>
    <row r="176" spans="1:15" x14ac:dyDescent="0.25">
      <c r="A176" t="s">
        <v>186</v>
      </c>
      <c r="B176" t="s">
        <v>5178</v>
      </c>
      <c r="C176" t="s">
        <v>7255</v>
      </c>
      <c r="D176" t="s">
        <v>6246</v>
      </c>
      <c r="E176" t="s">
        <v>7001</v>
      </c>
      <c r="F176" t="s">
        <v>7094</v>
      </c>
      <c r="G176" t="s">
        <v>7099</v>
      </c>
      <c r="H176" t="s">
        <v>7115</v>
      </c>
      <c r="I176" t="s">
        <v>7163</v>
      </c>
      <c r="J176" t="s">
        <v>7175</v>
      </c>
      <c r="K176" t="s">
        <v>7190</v>
      </c>
      <c r="L176">
        <v>7</v>
      </c>
      <c r="M176">
        <v>13705.15</v>
      </c>
      <c r="N176">
        <v>0.1</v>
      </c>
      <c r="O176">
        <v>2763.55</v>
      </c>
    </row>
    <row r="177" spans="1:15" x14ac:dyDescent="0.25">
      <c r="A177" t="s">
        <v>187</v>
      </c>
      <c r="B177" t="s">
        <v>5179</v>
      </c>
      <c r="C177" t="s">
        <v>7237</v>
      </c>
      <c r="D177" t="s">
        <v>6247</v>
      </c>
      <c r="E177" t="s">
        <v>6935</v>
      </c>
      <c r="F177" t="s">
        <v>7095</v>
      </c>
      <c r="G177" t="s">
        <v>7106</v>
      </c>
      <c r="H177" t="s">
        <v>7161</v>
      </c>
      <c r="I177" t="s">
        <v>7163</v>
      </c>
      <c r="J177" t="s">
        <v>7167</v>
      </c>
      <c r="K177" t="s">
        <v>7179</v>
      </c>
      <c r="L177">
        <v>5</v>
      </c>
      <c r="M177">
        <v>9065.61</v>
      </c>
      <c r="N177">
        <v>0.25</v>
      </c>
      <c r="O177">
        <v>1299.92</v>
      </c>
    </row>
    <row r="178" spans="1:15" x14ac:dyDescent="0.25">
      <c r="A178" t="s">
        <v>188</v>
      </c>
      <c r="B178" t="s">
        <v>5180</v>
      </c>
      <c r="C178" t="s">
        <v>7239</v>
      </c>
      <c r="D178" t="s">
        <v>6248</v>
      </c>
      <c r="E178" t="s">
        <v>7002</v>
      </c>
      <c r="F178" t="s">
        <v>7096</v>
      </c>
      <c r="G178" t="s">
        <v>7111</v>
      </c>
      <c r="H178" t="s">
        <v>7142</v>
      </c>
      <c r="I178" t="s">
        <v>7164</v>
      </c>
      <c r="J178" t="s">
        <v>7174</v>
      </c>
      <c r="K178" t="s">
        <v>7199</v>
      </c>
      <c r="L178">
        <v>3</v>
      </c>
      <c r="M178">
        <v>3993.44</v>
      </c>
      <c r="N178">
        <v>0.2</v>
      </c>
      <c r="O178">
        <v>443.71</v>
      </c>
    </row>
    <row r="179" spans="1:15" x14ac:dyDescent="0.25">
      <c r="A179" t="s">
        <v>189</v>
      </c>
      <c r="B179" t="s">
        <v>5181</v>
      </c>
      <c r="C179" t="s">
        <v>7258</v>
      </c>
      <c r="D179" t="s">
        <v>6249</v>
      </c>
      <c r="E179" t="s">
        <v>7003</v>
      </c>
      <c r="F179" t="s">
        <v>7096</v>
      </c>
      <c r="G179" t="s">
        <v>7113</v>
      </c>
      <c r="H179" t="s">
        <v>7143</v>
      </c>
      <c r="I179" t="s">
        <v>7164</v>
      </c>
      <c r="J179" t="s">
        <v>7174</v>
      </c>
      <c r="K179" t="s">
        <v>7188</v>
      </c>
      <c r="L179">
        <v>8</v>
      </c>
      <c r="M179">
        <v>16157.87</v>
      </c>
      <c r="N179">
        <v>0.25</v>
      </c>
      <c r="O179">
        <v>2856.05</v>
      </c>
    </row>
    <row r="180" spans="1:15" x14ac:dyDescent="0.25">
      <c r="A180" t="s">
        <v>190</v>
      </c>
      <c r="B180" t="s">
        <v>5182</v>
      </c>
      <c r="C180" t="s">
        <v>7248</v>
      </c>
      <c r="D180" t="s">
        <v>6250</v>
      </c>
      <c r="E180" t="s">
        <v>6952</v>
      </c>
      <c r="F180" t="s">
        <v>7096</v>
      </c>
      <c r="G180" t="s">
        <v>7111</v>
      </c>
      <c r="H180" t="s">
        <v>7142</v>
      </c>
      <c r="I180" t="s">
        <v>7165</v>
      </c>
      <c r="J180" t="s">
        <v>7172</v>
      </c>
      <c r="K180" t="s">
        <v>7212</v>
      </c>
      <c r="L180">
        <v>5</v>
      </c>
      <c r="M180">
        <v>15047.65</v>
      </c>
      <c r="N180">
        <v>0.1</v>
      </c>
      <c r="O180">
        <v>1965.47</v>
      </c>
    </row>
    <row r="181" spans="1:15" x14ac:dyDescent="0.25">
      <c r="A181" t="s">
        <v>191</v>
      </c>
      <c r="B181" t="s">
        <v>5054</v>
      </c>
      <c r="C181" t="s">
        <v>7231</v>
      </c>
      <c r="D181" t="s">
        <v>6251</v>
      </c>
      <c r="E181" t="s">
        <v>6971</v>
      </c>
      <c r="F181" t="s">
        <v>7096</v>
      </c>
      <c r="G181" t="s">
        <v>7103</v>
      </c>
      <c r="H181" t="s">
        <v>7119</v>
      </c>
      <c r="I181" t="s">
        <v>7164</v>
      </c>
      <c r="J181" t="s">
        <v>7174</v>
      </c>
      <c r="K181" t="s">
        <v>7196</v>
      </c>
      <c r="L181">
        <v>2</v>
      </c>
      <c r="M181">
        <v>6194.56</v>
      </c>
      <c r="N181">
        <v>0.1</v>
      </c>
      <c r="O181">
        <v>1106.42</v>
      </c>
    </row>
    <row r="182" spans="1:15" x14ac:dyDescent="0.25">
      <c r="A182" t="s">
        <v>192</v>
      </c>
      <c r="B182" t="s">
        <v>5183</v>
      </c>
      <c r="C182" t="s">
        <v>7236</v>
      </c>
      <c r="D182" t="s">
        <v>6252</v>
      </c>
      <c r="E182" t="s">
        <v>7004</v>
      </c>
      <c r="F182" t="s">
        <v>7096</v>
      </c>
      <c r="G182" t="s">
        <v>7113</v>
      </c>
      <c r="H182" t="s">
        <v>7148</v>
      </c>
      <c r="I182" t="s">
        <v>7162</v>
      </c>
      <c r="J182" t="s">
        <v>7169</v>
      </c>
      <c r="K182" t="s">
        <v>7182</v>
      </c>
      <c r="L182">
        <v>8</v>
      </c>
      <c r="M182">
        <v>55423.27</v>
      </c>
      <c r="N182">
        <v>0.25</v>
      </c>
      <c r="O182">
        <v>6162.21</v>
      </c>
    </row>
    <row r="183" spans="1:15" x14ac:dyDescent="0.25">
      <c r="A183" t="s">
        <v>193</v>
      </c>
      <c r="B183" t="s">
        <v>5184</v>
      </c>
      <c r="C183" t="s">
        <v>7250</v>
      </c>
      <c r="D183" t="s">
        <v>6253</v>
      </c>
      <c r="E183" t="s">
        <v>7005</v>
      </c>
      <c r="F183" t="s">
        <v>7096</v>
      </c>
      <c r="G183" t="s">
        <v>7103</v>
      </c>
      <c r="H183" t="s">
        <v>7158</v>
      </c>
      <c r="I183" t="s">
        <v>7163</v>
      </c>
      <c r="J183" t="s">
        <v>7171</v>
      </c>
      <c r="K183" t="s">
        <v>7204</v>
      </c>
      <c r="L183">
        <v>4</v>
      </c>
      <c r="M183">
        <v>14217.27</v>
      </c>
      <c r="N183">
        <v>0.2</v>
      </c>
      <c r="O183">
        <v>1767.08</v>
      </c>
    </row>
    <row r="184" spans="1:15" x14ac:dyDescent="0.25">
      <c r="A184" t="s">
        <v>194</v>
      </c>
      <c r="B184" t="s">
        <v>5185</v>
      </c>
      <c r="C184" t="s">
        <v>7237</v>
      </c>
      <c r="D184" t="s">
        <v>6254</v>
      </c>
      <c r="E184" t="s">
        <v>7006</v>
      </c>
      <c r="F184" t="s">
        <v>7097</v>
      </c>
      <c r="G184" t="s">
        <v>7107</v>
      </c>
      <c r="H184" t="s">
        <v>7152</v>
      </c>
      <c r="I184" t="s">
        <v>7162</v>
      </c>
      <c r="J184" t="s">
        <v>7168</v>
      </c>
      <c r="K184" t="s">
        <v>7181</v>
      </c>
      <c r="L184">
        <v>6</v>
      </c>
      <c r="M184">
        <v>65861.89</v>
      </c>
      <c r="N184">
        <v>0.05</v>
      </c>
      <c r="O184">
        <v>13394.52</v>
      </c>
    </row>
    <row r="185" spans="1:15" x14ac:dyDescent="0.25">
      <c r="A185" t="s">
        <v>195</v>
      </c>
      <c r="B185" t="s">
        <v>5186</v>
      </c>
      <c r="C185" t="s">
        <v>7248</v>
      </c>
      <c r="D185" t="s">
        <v>6255</v>
      </c>
      <c r="E185" t="s">
        <v>6946</v>
      </c>
      <c r="F185" t="s">
        <v>7097</v>
      </c>
      <c r="G185" t="s">
        <v>7104</v>
      </c>
      <c r="H185" t="s">
        <v>7132</v>
      </c>
      <c r="I185" t="s">
        <v>7163</v>
      </c>
      <c r="J185" t="s">
        <v>7167</v>
      </c>
      <c r="K185" t="s">
        <v>7207</v>
      </c>
      <c r="L185">
        <v>6</v>
      </c>
      <c r="M185">
        <v>4487.6000000000004</v>
      </c>
      <c r="N185">
        <v>0.1</v>
      </c>
      <c r="O185">
        <v>1239.53</v>
      </c>
    </row>
    <row r="186" spans="1:15" x14ac:dyDescent="0.25">
      <c r="A186" t="s">
        <v>196</v>
      </c>
      <c r="B186" t="s">
        <v>5187</v>
      </c>
      <c r="C186" t="s">
        <v>7238</v>
      </c>
      <c r="D186" t="s">
        <v>6256</v>
      </c>
      <c r="E186" t="s">
        <v>7007</v>
      </c>
      <c r="F186" t="s">
        <v>7094</v>
      </c>
      <c r="G186" t="s">
        <v>7100</v>
      </c>
      <c r="H186" t="s">
        <v>7151</v>
      </c>
      <c r="I186" t="s">
        <v>7165</v>
      </c>
      <c r="J186" t="s">
        <v>7176</v>
      </c>
      <c r="K186" t="s">
        <v>7202</v>
      </c>
      <c r="L186">
        <v>3</v>
      </c>
      <c r="M186">
        <v>55264.01</v>
      </c>
      <c r="N186">
        <v>0</v>
      </c>
      <c r="O186">
        <v>7224.75</v>
      </c>
    </row>
    <row r="187" spans="1:15" x14ac:dyDescent="0.25">
      <c r="A187" t="s">
        <v>197</v>
      </c>
      <c r="B187" t="s">
        <v>5188</v>
      </c>
      <c r="C187" t="s">
        <v>7245</v>
      </c>
      <c r="D187" t="s">
        <v>6257</v>
      </c>
      <c r="E187" t="s">
        <v>7008</v>
      </c>
      <c r="F187" t="s">
        <v>7096</v>
      </c>
      <c r="G187" t="s">
        <v>7113</v>
      </c>
      <c r="H187" t="s">
        <v>7144</v>
      </c>
      <c r="I187" t="s">
        <v>7165</v>
      </c>
      <c r="J187" t="s">
        <v>7172</v>
      </c>
      <c r="K187" t="s">
        <v>7208</v>
      </c>
      <c r="L187">
        <v>2</v>
      </c>
      <c r="M187">
        <v>4134.45</v>
      </c>
      <c r="N187">
        <v>0.2</v>
      </c>
      <c r="O187">
        <v>634.12</v>
      </c>
    </row>
    <row r="188" spans="1:15" x14ac:dyDescent="0.25">
      <c r="A188" t="s">
        <v>198</v>
      </c>
      <c r="B188" t="s">
        <v>5092</v>
      </c>
      <c r="C188" t="s">
        <v>7235</v>
      </c>
      <c r="D188" t="s">
        <v>6105</v>
      </c>
      <c r="E188" t="s">
        <v>6904</v>
      </c>
      <c r="F188" t="s">
        <v>7097</v>
      </c>
      <c r="G188" t="s">
        <v>7104</v>
      </c>
      <c r="H188" t="s">
        <v>7132</v>
      </c>
      <c r="I188" t="s">
        <v>7162</v>
      </c>
      <c r="J188" t="s">
        <v>7168</v>
      </c>
      <c r="K188" t="s">
        <v>7181</v>
      </c>
      <c r="L188">
        <v>1</v>
      </c>
      <c r="M188">
        <v>11309.79</v>
      </c>
      <c r="N188">
        <v>0.05</v>
      </c>
      <c r="O188">
        <v>2333.38</v>
      </c>
    </row>
    <row r="189" spans="1:15" x14ac:dyDescent="0.25">
      <c r="A189" t="s">
        <v>199</v>
      </c>
      <c r="B189" t="s">
        <v>5189</v>
      </c>
      <c r="C189" t="s">
        <v>7254</v>
      </c>
      <c r="D189" t="s">
        <v>6258</v>
      </c>
      <c r="E189" t="s">
        <v>6927</v>
      </c>
      <c r="F189" t="s">
        <v>7096</v>
      </c>
      <c r="G189" t="s">
        <v>7112</v>
      </c>
      <c r="H189" t="s">
        <v>7154</v>
      </c>
      <c r="I189" t="s">
        <v>7165</v>
      </c>
      <c r="J189" t="s">
        <v>7177</v>
      </c>
      <c r="K189" t="s">
        <v>7198</v>
      </c>
      <c r="L189">
        <v>2</v>
      </c>
      <c r="M189">
        <v>113474.17</v>
      </c>
      <c r="N189">
        <v>0.1</v>
      </c>
      <c r="O189">
        <v>15891.1</v>
      </c>
    </row>
    <row r="190" spans="1:15" x14ac:dyDescent="0.25">
      <c r="A190" t="s">
        <v>200</v>
      </c>
      <c r="B190" t="s">
        <v>5190</v>
      </c>
      <c r="C190" t="s">
        <v>7234</v>
      </c>
      <c r="D190" t="s">
        <v>6259</v>
      </c>
      <c r="E190" t="s">
        <v>6968</v>
      </c>
      <c r="F190" t="s">
        <v>7095</v>
      </c>
      <c r="G190" t="s">
        <v>7102</v>
      </c>
      <c r="H190" t="s">
        <v>7157</v>
      </c>
      <c r="I190" t="s">
        <v>7162</v>
      </c>
      <c r="J190" t="s">
        <v>7168</v>
      </c>
      <c r="K190" t="s">
        <v>7181</v>
      </c>
      <c r="L190">
        <v>8</v>
      </c>
      <c r="M190">
        <v>97806.76</v>
      </c>
      <c r="N190">
        <v>0</v>
      </c>
      <c r="O190">
        <v>20374.93</v>
      </c>
    </row>
    <row r="191" spans="1:15" x14ac:dyDescent="0.25">
      <c r="A191" t="s">
        <v>201</v>
      </c>
      <c r="B191" t="s">
        <v>5171</v>
      </c>
      <c r="C191" t="s">
        <v>7239</v>
      </c>
      <c r="D191" t="s">
        <v>6260</v>
      </c>
      <c r="E191" t="s">
        <v>7009</v>
      </c>
      <c r="F191" t="s">
        <v>7097</v>
      </c>
      <c r="G191" t="s">
        <v>7105</v>
      </c>
      <c r="H191" t="s">
        <v>7121</v>
      </c>
      <c r="I191" t="s">
        <v>7165</v>
      </c>
      <c r="J191" t="s">
        <v>7172</v>
      </c>
      <c r="K191" t="s">
        <v>7208</v>
      </c>
      <c r="L191">
        <v>2</v>
      </c>
      <c r="M191">
        <v>4818.5600000000004</v>
      </c>
      <c r="N191">
        <v>0.05</v>
      </c>
      <c r="O191">
        <v>1047.08</v>
      </c>
    </row>
    <row r="192" spans="1:15" x14ac:dyDescent="0.25">
      <c r="A192" t="s">
        <v>202</v>
      </c>
      <c r="B192" t="s">
        <v>5191</v>
      </c>
      <c r="C192" t="s">
        <v>7229</v>
      </c>
      <c r="D192" t="s">
        <v>6261</v>
      </c>
      <c r="E192" t="s">
        <v>6987</v>
      </c>
      <c r="F192" t="s">
        <v>7097</v>
      </c>
      <c r="G192" t="s">
        <v>7107</v>
      </c>
      <c r="H192" t="s">
        <v>7153</v>
      </c>
      <c r="I192" t="s">
        <v>7165</v>
      </c>
      <c r="J192" t="s">
        <v>7177</v>
      </c>
      <c r="K192" t="s">
        <v>7201</v>
      </c>
      <c r="L192">
        <v>6</v>
      </c>
      <c r="M192">
        <v>287498.21000000002</v>
      </c>
      <c r="N192">
        <v>0.1</v>
      </c>
      <c r="O192">
        <v>36644.21</v>
      </c>
    </row>
    <row r="193" spans="1:15" x14ac:dyDescent="0.25">
      <c r="A193" t="s">
        <v>203</v>
      </c>
      <c r="B193" t="s">
        <v>5141</v>
      </c>
      <c r="C193" t="s">
        <v>7236</v>
      </c>
      <c r="D193" t="s">
        <v>6262</v>
      </c>
      <c r="E193" t="s">
        <v>6920</v>
      </c>
      <c r="F193" t="s">
        <v>7094</v>
      </c>
      <c r="G193" t="s">
        <v>7100</v>
      </c>
      <c r="H193" t="s">
        <v>7151</v>
      </c>
      <c r="I193" t="s">
        <v>7164</v>
      </c>
      <c r="J193" t="s">
        <v>7170</v>
      </c>
      <c r="K193" t="s">
        <v>7183</v>
      </c>
      <c r="L193">
        <v>5</v>
      </c>
      <c r="M193">
        <v>19185.900000000001</v>
      </c>
      <c r="N193">
        <v>0.2</v>
      </c>
      <c r="O193">
        <v>2781.65</v>
      </c>
    </row>
    <row r="194" spans="1:15" x14ac:dyDescent="0.25">
      <c r="A194" t="s">
        <v>204</v>
      </c>
      <c r="B194" t="s">
        <v>5192</v>
      </c>
      <c r="C194" t="s">
        <v>7247</v>
      </c>
      <c r="D194" t="s">
        <v>6263</v>
      </c>
      <c r="E194" t="s">
        <v>7010</v>
      </c>
      <c r="F194" t="s">
        <v>7096</v>
      </c>
      <c r="G194" t="s">
        <v>7113</v>
      </c>
      <c r="H194" t="s">
        <v>7143</v>
      </c>
      <c r="I194" t="s">
        <v>7163</v>
      </c>
      <c r="J194" t="s">
        <v>7175</v>
      </c>
      <c r="K194" t="s">
        <v>7205</v>
      </c>
      <c r="L194">
        <v>3</v>
      </c>
      <c r="M194">
        <v>10114.14</v>
      </c>
      <c r="N194">
        <v>0</v>
      </c>
      <c r="O194">
        <v>2106.77</v>
      </c>
    </row>
    <row r="195" spans="1:15" x14ac:dyDescent="0.25">
      <c r="A195" t="s">
        <v>205</v>
      </c>
      <c r="B195" t="s">
        <v>5193</v>
      </c>
      <c r="C195" t="s">
        <v>7227</v>
      </c>
      <c r="D195" t="s">
        <v>6264</v>
      </c>
      <c r="E195" t="s">
        <v>6990</v>
      </c>
      <c r="F195" t="s">
        <v>7096</v>
      </c>
      <c r="G195" t="s">
        <v>7103</v>
      </c>
      <c r="H195" t="s">
        <v>7134</v>
      </c>
      <c r="I195" t="s">
        <v>7163</v>
      </c>
      <c r="J195" t="s">
        <v>7171</v>
      </c>
      <c r="K195" t="s">
        <v>7209</v>
      </c>
      <c r="L195">
        <v>7</v>
      </c>
      <c r="M195">
        <v>9316.3799999999992</v>
      </c>
      <c r="N195">
        <v>0.25</v>
      </c>
      <c r="O195">
        <v>1300.43</v>
      </c>
    </row>
    <row r="196" spans="1:15" x14ac:dyDescent="0.25">
      <c r="A196" t="s">
        <v>206</v>
      </c>
      <c r="B196" t="s">
        <v>5194</v>
      </c>
      <c r="C196" t="s">
        <v>7257</v>
      </c>
      <c r="D196" t="s">
        <v>6265</v>
      </c>
      <c r="E196" t="s">
        <v>7011</v>
      </c>
      <c r="F196" t="s">
        <v>7096</v>
      </c>
      <c r="G196" t="s">
        <v>7103</v>
      </c>
      <c r="H196" t="s">
        <v>7119</v>
      </c>
      <c r="I196" t="s">
        <v>7163</v>
      </c>
      <c r="J196" t="s">
        <v>7175</v>
      </c>
      <c r="K196" t="s">
        <v>7197</v>
      </c>
      <c r="L196">
        <v>2</v>
      </c>
      <c r="M196">
        <v>11576.67</v>
      </c>
      <c r="N196">
        <v>0.05</v>
      </c>
      <c r="O196">
        <v>2824.63</v>
      </c>
    </row>
    <row r="197" spans="1:15" x14ac:dyDescent="0.25">
      <c r="A197" t="s">
        <v>207</v>
      </c>
      <c r="B197" t="s">
        <v>5175</v>
      </c>
      <c r="C197" t="s">
        <v>7225</v>
      </c>
      <c r="D197" t="s">
        <v>6266</v>
      </c>
      <c r="E197" t="s">
        <v>7012</v>
      </c>
      <c r="F197" t="s">
        <v>7095</v>
      </c>
      <c r="G197" t="s">
        <v>7109</v>
      </c>
      <c r="H197" t="s">
        <v>7135</v>
      </c>
      <c r="I197" t="s">
        <v>7162</v>
      </c>
      <c r="J197" t="s">
        <v>7166</v>
      </c>
      <c r="K197" t="s">
        <v>7178</v>
      </c>
      <c r="L197">
        <v>7</v>
      </c>
      <c r="M197">
        <v>108559.85</v>
      </c>
      <c r="N197">
        <v>0</v>
      </c>
      <c r="O197">
        <v>25021.66</v>
      </c>
    </row>
    <row r="198" spans="1:15" x14ac:dyDescent="0.25">
      <c r="A198" t="s">
        <v>208</v>
      </c>
      <c r="B198" t="s">
        <v>5195</v>
      </c>
      <c r="C198" t="s">
        <v>7236</v>
      </c>
      <c r="D198" t="s">
        <v>6267</v>
      </c>
      <c r="E198" t="s">
        <v>7003</v>
      </c>
      <c r="F198" t="s">
        <v>7094</v>
      </c>
      <c r="G198" t="s">
        <v>7101</v>
      </c>
      <c r="H198" t="s">
        <v>7137</v>
      </c>
      <c r="I198" t="s">
        <v>7162</v>
      </c>
      <c r="J198" t="s">
        <v>7168</v>
      </c>
      <c r="K198" t="s">
        <v>7180</v>
      </c>
      <c r="L198">
        <v>6</v>
      </c>
      <c r="M198">
        <v>20644.88</v>
      </c>
      <c r="N198">
        <v>0</v>
      </c>
      <c r="O198">
        <v>3721.23</v>
      </c>
    </row>
    <row r="199" spans="1:15" x14ac:dyDescent="0.25">
      <c r="A199" t="s">
        <v>209</v>
      </c>
      <c r="B199" t="s">
        <v>5196</v>
      </c>
      <c r="C199" t="s">
        <v>7235</v>
      </c>
      <c r="D199" t="s">
        <v>6268</v>
      </c>
      <c r="E199" t="s">
        <v>6959</v>
      </c>
      <c r="F199" t="s">
        <v>7096</v>
      </c>
      <c r="G199" t="s">
        <v>7111</v>
      </c>
      <c r="H199" t="s">
        <v>7131</v>
      </c>
      <c r="I199" t="s">
        <v>7163</v>
      </c>
      <c r="J199" t="s">
        <v>7175</v>
      </c>
      <c r="K199" t="s">
        <v>7205</v>
      </c>
      <c r="L199">
        <v>8</v>
      </c>
      <c r="M199">
        <v>28998.45</v>
      </c>
      <c r="N199">
        <v>0</v>
      </c>
      <c r="O199">
        <v>5089.54</v>
      </c>
    </row>
    <row r="200" spans="1:15" x14ac:dyDescent="0.25">
      <c r="A200" t="s">
        <v>210</v>
      </c>
      <c r="B200" t="s">
        <v>5197</v>
      </c>
      <c r="C200" t="s">
        <v>7233</v>
      </c>
      <c r="D200" t="s">
        <v>6269</v>
      </c>
      <c r="E200" t="s">
        <v>7013</v>
      </c>
      <c r="F200" t="s">
        <v>7097</v>
      </c>
      <c r="G200" t="s">
        <v>7105</v>
      </c>
      <c r="H200" t="s">
        <v>7128</v>
      </c>
      <c r="I200" t="s">
        <v>7165</v>
      </c>
      <c r="J200" t="s">
        <v>7172</v>
      </c>
      <c r="K200" t="s">
        <v>7185</v>
      </c>
      <c r="L200">
        <v>1</v>
      </c>
      <c r="M200">
        <v>3596.59</v>
      </c>
      <c r="N200">
        <v>0.25</v>
      </c>
      <c r="O200">
        <v>247</v>
      </c>
    </row>
    <row r="201" spans="1:15" x14ac:dyDescent="0.25">
      <c r="A201" t="s">
        <v>211</v>
      </c>
      <c r="B201" t="s">
        <v>5198</v>
      </c>
      <c r="C201" t="s">
        <v>7253</v>
      </c>
      <c r="D201" t="s">
        <v>6270</v>
      </c>
      <c r="E201" t="s">
        <v>7014</v>
      </c>
      <c r="F201" t="s">
        <v>7094</v>
      </c>
      <c r="G201" t="s">
        <v>7101</v>
      </c>
      <c r="H201" t="s">
        <v>7137</v>
      </c>
      <c r="I201" t="s">
        <v>7164</v>
      </c>
      <c r="J201" t="s">
        <v>7173</v>
      </c>
      <c r="K201" t="s">
        <v>7200</v>
      </c>
      <c r="L201">
        <v>8</v>
      </c>
      <c r="M201">
        <v>9174.86</v>
      </c>
      <c r="N201">
        <v>0.05</v>
      </c>
      <c r="O201">
        <v>2966.76</v>
      </c>
    </row>
    <row r="202" spans="1:15" x14ac:dyDescent="0.25">
      <c r="A202" t="s">
        <v>212</v>
      </c>
      <c r="B202" t="s">
        <v>5199</v>
      </c>
      <c r="C202" t="s">
        <v>7238</v>
      </c>
      <c r="D202" t="s">
        <v>6107</v>
      </c>
      <c r="E202" t="s">
        <v>6906</v>
      </c>
      <c r="F202" t="s">
        <v>7096</v>
      </c>
      <c r="G202" t="s">
        <v>7112</v>
      </c>
      <c r="H202" t="s">
        <v>7139</v>
      </c>
      <c r="I202" t="s">
        <v>7162</v>
      </c>
      <c r="J202" t="s">
        <v>7168</v>
      </c>
      <c r="K202" t="s">
        <v>7180</v>
      </c>
      <c r="L202">
        <v>6</v>
      </c>
      <c r="M202">
        <v>15960.52</v>
      </c>
      <c r="N202">
        <v>0.25</v>
      </c>
      <c r="O202">
        <v>604.37</v>
      </c>
    </row>
    <row r="203" spans="1:15" x14ac:dyDescent="0.25">
      <c r="A203" t="s">
        <v>213</v>
      </c>
      <c r="B203" t="s">
        <v>5200</v>
      </c>
      <c r="C203" t="s">
        <v>7227</v>
      </c>
      <c r="D203" t="s">
        <v>6271</v>
      </c>
      <c r="E203" t="s">
        <v>7015</v>
      </c>
      <c r="F203" t="s">
        <v>7097</v>
      </c>
      <c r="G203" t="s">
        <v>7110</v>
      </c>
      <c r="H203" t="s">
        <v>7155</v>
      </c>
      <c r="I203" t="s">
        <v>7162</v>
      </c>
      <c r="J203" t="s">
        <v>7169</v>
      </c>
      <c r="K203" t="s">
        <v>7193</v>
      </c>
      <c r="L203">
        <v>7</v>
      </c>
      <c r="M203">
        <v>75108.03</v>
      </c>
      <c r="N203">
        <v>0</v>
      </c>
      <c r="O203">
        <v>13882.2</v>
      </c>
    </row>
    <row r="204" spans="1:15" x14ac:dyDescent="0.25">
      <c r="A204" t="s">
        <v>214</v>
      </c>
      <c r="B204" t="s">
        <v>5201</v>
      </c>
      <c r="C204" t="s">
        <v>7246</v>
      </c>
      <c r="D204" t="s">
        <v>6102</v>
      </c>
      <c r="E204" t="s">
        <v>6901</v>
      </c>
      <c r="F204" t="s">
        <v>7096</v>
      </c>
      <c r="G204" t="s">
        <v>7111</v>
      </c>
      <c r="H204" t="s">
        <v>7142</v>
      </c>
      <c r="I204" t="s">
        <v>7164</v>
      </c>
      <c r="J204" t="s">
        <v>7173</v>
      </c>
      <c r="K204" t="s">
        <v>7206</v>
      </c>
      <c r="L204">
        <v>1</v>
      </c>
      <c r="M204">
        <v>1819.39</v>
      </c>
      <c r="N204">
        <v>0.2</v>
      </c>
      <c r="O204">
        <v>427.61</v>
      </c>
    </row>
    <row r="205" spans="1:15" x14ac:dyDescent="0.25">
      <c r="A205" t="s">
        <v>215</v>
      </c>
      <c r="B205" t="s">
        <v>5024</v>
      </c>
      <c r="C205" t="s">
        <v>7241</v>
      </c>
      <c r="D205" t="s">
        <v>6272</v>
      </c>
      <c r="E205" t="s">
        <v>7016</v>
      </c>
      <c r="F205" t="s">
        <v>7094</v>
      </c>
      <c r="G205" t="s">
        <v>7101</v>
      </c>
      <c r="H205" t="s">
        <v>7117</v>
      </c>
      <c r="I205" t="s">
        <v>7165</v>
      </c>
      <c r="J205" t="s">
        <v>7172</v>
      </c>
      <c r="K205" t="s">
        <v>7212</v>
      </c>
      <c r="L205">
        <v>8</v>
      </c>
      <c r="M205">
        <v>24468.97</v>
      </c>
      <c r="N205">
        <v>0.15</v>
      </c>
      <c r="O205">
        <v>2741.21</v>
      </c>
    </row>
    <row r="206" spans="1:15" x14ac:dyDescent="0.25">
      <c r="A206" t="s">
        <v>216</v>
      </c>
      <c r="B206" t="s">
        <v>5202</v>
      </c>
      <c r="C206" t="s">
        <v>7257</v>
      </c>
      <c r="D206" t="s">
        <v>6273</v>
      </c>
      <c r="E206" t="s">
        <v>7017</v>
      </c>
      <c r="F206" t="s">
        <v>7097</v>
      </c>
      <c r="G206" t="s">
        <v>7105</v>
      </c>
      <c r="H206" t="s">
        <v>7149</v>
      </c>
      <c r="I206" t="s">
        <v>7164</v>
      </c>
      <c r="J206" t="s">
        <v>7174</v>
      </c>
      <c r="K206" t="s">
        <v>7188</v>
      </c>
      <c r="L206">
        <v>7</v>
      </c>
      <c r="M206">
        <v>17352.91</v>
      </c>
      <c r="N206">
        <v>0.15</v>
      </c>
      <c r="O206">
        <v>2597.0300000000002</v>
      </c>
    </row>
    <row r="207" spans="1:15" x14ac:dyDescent="0.25">
      <c r="A207" t="s">
        <v>217</v>
      </c>
      <c r="B207" t="s">
        <v>5203</v>
      </c>
      <c r="C207" t="s">
        <v>7228</v>
      </c>
      <c r="D207" t="s">
        <v>6274</v>
      </c>
      <c r="E207" t="s">
        <v>6995</v>
      </c>
      <c r="F207" t="s">
        <v>7096</v>
      </c>
      <c r="G207" t="s">
        <v>7111</v>
      </c>
      <c r="H207" t="s">
        <v>7131</v>
      </c>
      <c r="I207" t="s">
        <v>7163</v>
      </c>
      <c r="J207" t="s">
        <v>7167</v>
      </c>
      <c r="K207" t="s">
        <v>7207</v>
      </c>
      <c r="L207">
        <v>5</v>
      </c>
      <c r="M207">
        <v>3060.45</v>
      </c>
      <c r="N207">
        <v>0.25</v>
      </c>
      <c r="O207">
        <v>642.59</v>
      </c>
    </row>
    <row r="208" spans="1:15" x14ac:dyDescent="0.25">
      <c r="A208" t="s">
        <v>218</v>
      </c>
      <c r="B208" t="s">
        <v>5204</v>
      </c>
      <c r="C208" t="s">
        <v>7246</v>
      </c>
      <c r="D208" t="s">
        <v>6275</v>
      </c>
      <c r="E208" t="s">
        <v>6915</v>
      </c>
      <c r="F208" t="s">
        <v>7094</v>
      </c>
      <c r="G208" t="s">
        <v>7100</v>
      </c>
      <c r="H208" t="s">
        <v>7136</v>
      </c>
      <c r="I208" t="s">
        <v>7164</v>
      </c>
      <c r="J208" t="s">
        <v>7174</v>
      </c>
      <c r="K208" t="s">
        <v>7188</v>
      </c>
      <c r="L208">
        <v>3</v>
      </c>
      <c r="M208">
        <v>6820.86</v>
      </c>
      <c r="N208">
        <v>0.2</v>
      </c>
      <c r="O208">
        <v>773.64</v>
      </c>
    </row>
    <row r="209" spans="1:15" x14ac:dyDescent="0.25">
      <c r="A209" t="s">
        <v>219</v>
      </c>
      <c r="B209" t="s">
        <v>5205</v>
      </c>
      <c r="C209" t="s">
        <v>7255</v>
      </c>
      <c r="D209" t="s">
        <v>6276</v>
      </c>
      <c r="E209" t="s">
        <v>6961</v>
      </c>
      <c r="F209" t="s">
        <v>7097</v>
      </c>
      <c r="G209" t="s">
        <v>7104</v>
      </c>
      <c r="H209" t="s">
        <v>7160</v>
      </c>
      <c r="I209" t="s">
        <v>7163</v>
      </c>
      <c r="J209" t="s">
        <v>7167</v>
      </c>
      <c r="K209" t="s">
        <v>7207</v>
      </c>
      <c r="L209">
        <v>7</v>
      </c>
      <c r="M209">
        <v>4591.05</v>
      </c>
      <c r="N209">
        <v>0.2</v>
      </c>
      <c r="O209">
        <v>1022.55</v>
      </c>
    </row>
    <row r="210" spans="1:15" x14ac:dyDescent="0.25">
      <c r="A210" t="s">
        <v>220</v>
      </c>
      <c r="B210" t="s">
        <v>5206</v>
      </c>
      <c r="C210" t="s">
        <v>7236</v>
      </c>
      <c r="D210" t="s">
        <v>6277</v>
      </c>
      <c r="E210" t="s">
        <v>6988</v>
      </c>
      <c r="F210" t="s">
        <v>7097</v>
      </c>
      <c r="G210" t="s">
        <v>7107</v>
      </c>
      <c r="H210" t="s">
        <v>7123</v>
      </c>
      <c r="I210" t="s">
        <v>7162</v>
      </c>
      <c r="J210" t="s">
        <v>7168</v>
      </c>
      <c r="K210" t="s">
        <v>7181</v>
      </c>
      <c r="L210">
        <v>1</v>
      </c>
      <c r="M210">
        <v>11720.37</v>
      </c>
      <c r="N210">
        <v>0</v>
      </c>
      <c r="O210">
        <v>2827.84</v>
      </c>
    </row>
    <row r="211" spans="1:15" x14ac:dyDescent="0.25">
      <c r="A211" t="s">
        <v>221</v>
      </c>
      <c r="B211" t="s">
        <v>5207</v>
      </c>
      <c r="C211" t="s">
        <v>7249</v>
      </c>
      <c r="D211" t="s">
        <v>6278</v>
      </c>
      <c r="E211" t="s">
        <v>6902</v>
      </c>
      <c r="F211" t="s">
        <v>7094</v>
      </c>
      <c r="G211" t="s">
        <v>7099</v>
      </c>
      <c r="H211" t="s">
        <v>7115</v>
      </c>
      <c r="I211" t="s">
        <v>7164</v>
      </c>
      <c r="J211" t="s">
        <v>7173</v>
      </c>
      <c r="K211" t="s">
        <v>7186</v>
      </c>
      <c r="L211">
        <v>1</v>
      </c>
      <c r="M211">
        <v>4409.25</v>
      </c>
      <c r="N211">
        <v>0.05</v>
      </c>
      <c r="O211">
        <v>1256.5899999999999</v>
      </c>
    </row>
    <row r="212" spans="1:15" x14ac:dyDescent="0.25">
      <c r="A212" t="s">
        <v>222</v>
      </c>
      <c r="B212" t="s">
        <v>5208</v>
      </c>
      <c r="C212" t="s">
        <v>7225</v>
      </c>
      <c r="D212" t="s">
        <v>6279</v>
      </c>
      <c r="E212" t="s">
        <v>6953</v>
      </c>
      <c r="F212" t="s">
        <v>7096</v>
      </c>
      <c r="G212" t="s">
        <v>7111</v>
      </c>
      <c r="H212" t="s">
        <v>7142</v>
      </c>
      <c r="I212" t="s">
        <v>7164</v>
      </c>
      <c r="J212" t="s">
        <v>7174</v>
      </c>
      <c r="K212" t="s">
        <v>7199</v>
      </c>
      <c r="L212">
        <v>1</v>
      </c>
      <c r="M212">
        <v>1423.81</v>
      </c>
      <c r="N212">
        <v>0.1</v>
      </c>
      <c r="O212">
        <v>244.39</v>
      </c>
    </row>
    <row r="213" spans="1:15" x14ac:dyDescent="0.25">
      <c r="A213" t="s">
        <v>223</v>
      </c>
      <c r="B213" t="s">
        <v>5209</v>
      </c>
      <c r="C213" t="s">
        <v>7224</v>
      </c>
      <c r="D213" t="s">
        <v>6153</v>
      </c>
      <c r="E213" t="s">
        <v>6951</v>
      </c>
      <c r="F213" t="s">
        <v>7097</v>
      </c>
      <c r="G213" t="s">
        <v>7104</v>
      </c>
      <c r="H213" t="s">
        <v>7120</v>
      </c>
      <c r="I213" t="s">
        <v>7163</v>
      </c>
      <c r="J213" t="s">
        <v>7171</v>
      </c>
      <c r="K213" t="s">
        <v>7209</v>
      </c>
      <c r="L213">
        <v>6</v>
      </c>
      <c r="M213">
        <v>8171.59</v>
      </c>
      <c r="N213">
        <v>0.25</v>
      </c>
      <c r="O213">
        <v>488.59</v>
      </c>
    </row>
    <row r="214" spans="1:15" x14ac:dyDescent="0.25">
      <c r="A214" t="s">
        <v>224</v>
      </c>
      <c r="B214" t="s">
        <v>5210</v>
      </c>
      <c r="C214" t="s">
        <v>7234</v>
      </c>
      <c r="D214" t="s">
        <v>6280</v>
      </c>
      <c r="E214" t="s">
        <v>6978</v>
      </c>
      <c r="F214" t="s">
        <v>7095</v>
      </c>
      <c r="G214" t="s">
        <v>7102</v>
      </c>
      <c r="H214" t="s">
        <v>7118</v>
      </c>
      <c r="I214" t="s">
        <v>7165</v>
      </c>
      <c r="J214" t="s">
        <v>7176</v>
      </c>
      <c r="K214" t="s">
        <v>7202</v>
      </c>
      <c r="L214">
        <v>2</v>
      </c>
      <c r="M214">
        <v>30911.65</v>
      </c>
      <c r="N214">
        <v>0.1</v>
      </c>
      <c r="O214">
        <v>3058.38</v>
      </c>
    </row>
    <row r="215" spans="1:15" x14ac:dyDescent="0.25">
      <c r="A215" t="s">
        <v>225</v>
      </c>
      <c r="B215" t="s">
        <v>5211</v>
      </c>
      <c r="C215" t="s">
        <v>7243</v>
      </c>
      <c r="D215" t="s">
        <v>6281</v>
      </c>
      <c r="E215" t="s">
        <v>6932</v>
      </c>
      <c r="F215" t="s">
        <v>7097</v>
      </c>
      <c r="G215" t="s">
        <v>7104</v>
      </c>
      <c r="H215" t="s">
        <v>7132</v>
      </c>
      <c r="I215" t="s">
        <v>7162</v>
      </c>
      <c r="J215" t="s">
        <v>7168</v>
      </c>
      <c r="K215" t="s">
        <v>7191</v>
      </c>
      <c r="L215">
        <v>6</v>
      </c>
      <c r="M215">
        <v>31661.09</v>
      </c>
      <c r="N215">
        <v>0.15</v>
      </c>
      <c r="O215">
        <v>3451.72</v>
      </c>
    </row>
    <row r="216" spans="1:15" x14ac:dyDescent="0.25">
      <c r="A216" t="s">
        <v>226</v>
      </c>
      <c r="B216" t="s">
        <v>5212</v>
      </c>
      <c r="C216" t="s">
        <v>7258</v>
      </c>
      <c r="D216" t="s">
        <v>6282</v>
      </c>
      <c r="E216" t="s">
        <v>7018</v>
      </c>
      <c r="F216" t="s">
        <v>7096</v>
      </c>
      <c r="G216" t="s">
        <v>7113</v>
      </c>
      <c r="H216" t="s">
        <v>7148</v>
      </c>
      <c r="I216" t="s">
        <v>7164</v>
      </c>
      <c r="J216" t="s">
        <v>7174</v>
      </c>
      <c r="K216" t="s">
        <v>7196</v>
      </c>
      <c r="L216">
        <v>3</v>
      </c>
      <c r="M216">
        <v>8539.6</v>
      </c>
      <c r="N216">
        <v>0.15</v>
      </c>
      <c r="O216">
        <v>1529.68</v>
      </c>
    </row>
    <row r="217" spans="1:15" x14ac:dyDescent="0.25">
      <c r="A217" t="s">
        <v>227</v>
      </c>
      <c r="B217" t="s">
        <v>5213</v>
      </c>
      <c r="C217" t="s">
        <v>7226</v>
      </c>
      <c r="D217" t="s">
        <v>6283</v>
      </c>
      <c r="E217" t="s">
        <v>6902</v>
      </c>
      <c r="F217" t="s">
        <v>7097</v>
      </c>
      <c r="G217" t="s">
        <v>7104</v>
      </c>
      <c r="H217" t="s">
        <v>7120</v>
      </c>
      <c r="I217" t="s">
        <v>7162</v>
      </c>
      <c r="J217" t="s">
        <v>7169</v>
      </c>
      <c r="K217" t="s">
        <v>7203</v>
      </c>
      <c r="L217">
        <v>6</v>
      </c>
      <c r="M217">
        <v>122811.42</v>
      </c>
      <c r="N217">
        <v>0.05</v>
      </c>
      <c r="O217">
        <v>16153.82</v>
      </c>
    </row>
    <row r="218" spans="1:15" x14ac:dyDescent="0.25">
      <c r="A218" t="s">
        <v>228</v>
      </c>
      <c r="B218" t="s">
        <v>5214</v>
      </c>
      <c r="C218" t="s">
        <v>7236</v>
      </c>
      <c r="D218" t="s">
        <v>6284</v>
      </c>
      <c r="E218" t="s">
        <v>6895</v>
      </c>
      <c r="F218" t="s">
        <v>7097</v>
      </c>
      <c r="G218" t="s">
        <v>7104</v>
      </c>
      <c r="H218" t="s">
        <v>7132</v>
      </c>
      <c r="I218" t="s">
        <v>7162</v>
      </c>
      <c r="J218" t="s">
        <v>7169</v>
      </c>
      <c r="K218" t="s">
        <v>7193</v>
      </c>
      <c r="L218">
        <v>4</v>
      </c>
      <c r="M218">
        <v>44803.23</v>
      </c>
      <c r="N218">
        <v>0</v>
      </c>
      <c r="O218">
        <v>9706.0499999999993</v>
      </c>
    </row>
    <row r="219" spans="1:15" x14ac:dyDescent="0.25">
      <c r="A219" t="s">
        <v>229</v>
      </c>
      <c r="B219" t="s">
        <v>5215</v>
      </c>
      <c r="C219" t="s">
        <v>7247</v>
      </c>
      <c r="D219" t="s">
        <v>6285</v>
      </c>
      <c r="E219" t="s">
        <v>7019</v>
      </c>
      <c r="F219" t="s">
        <v>7095</v>
      </c>
      <c r="G219" t="s">
        <v>7108</v>
      </c>
      <c r="H219" t="s">
        <v>7126</v>
      </c>
      <c r="I219" t="s">
        <v>7164</v>
      </c>
      <c r="J219" t="s">
        <v>7174</v>
      </c>
      <c r="K219" t="s">
        <v>7199</v>
      </c>
      <c r="L219">
        <v>8</v>
      </c>
      <c r="M219">
        <v>10994.52</v>
      </c>
      <c r="N219">
        <v>0.1</v>
      </c>
      <c r="O219">
        <v>1641.33</v>
      </c>
    </row>
    <row r="220" spans="1:15" x14ac:dyDescent="0.25">
      <c r="A220" t="s">
        <v>230</v>
      </c>
      <c r="B220" t="s">
        <v>5132</v>
      </c>
      <c r="C220" t="s">
        <v>7242</v>
      </c>
      <c r="D220" t="s">
        <v>6286</v>
      </c>
      <c r="E220" t="s">
        <v>6949</v>
      </c>
      <c r="F220" t="s">
        <v>7097</v>
      </c>
      <c r="G220" t="s">
        <v>7110</v>
      </c>
      <c r="H220" t="s">
        <v>7129</v>
      </c>
      <c r="I220" t="s">
        <v>7165</v>
      </c>
      <c r="J220" t="s">
        <v>7172</v>
      </c>
      <c r="K220" t="s">
        <v>7208</v>
      </c>
      <c r="L220">
        <v>4</v>
      </c>
      <c r="M220">
        <v>8103.61</v>
      </c>
      <c r="N220">
        <v>0.2</v>
      </c>
      <c r="O220">
        <v>1285.3699999999999</v>
      </c>
    </row>
    <row r="221" spans="1:15" x14ac:dyDescent="0.25">
      <c r="A221" t="s">
        <v>231</v>
      </c>
      <c r="B221" t="s">
        <v>5216</v>
      </c>
      <c r="C221" t="s">
        <v>7234</v>
      </c>
      <c r="D221" t="s">
        <v>6287</v>
      </c>
      <c r="E221" t="s">
        <v>6975</v>
      </c>
      <c r="F221" t="s">
        <v>7096</v>
      </c>
      <c r="G221" t="s">
        <v>7112</v>
      </c>
      <c r="H221" t="s">
        <v>7154</v>
      </c>
      <c r="I221" t="s">
        <v>7162</v>
      </c>
      <c r="J221" t="s">
        <v>7168</v>
      </c>
      <c r="K221" t="s">
        <v>7180</v>
      </c>
      <c r="L221">
        <v>6</v>
      </c>
      <c r="M221">
        <v>20133.79</v>
      </c>
      <c r="N221">
        <v>0</v>
      </c>
      <c r="O221">
        <v>3837.33</v>
      </c>
    </row>
    <row r="222" spans="1:15" x14ac:dyDescent="0.25">
      <c r="A222" t="s">
        <v>232</v>
      </c>
      <c r="B222" t="s">
        <v>5217</v>
      </c>
      <c r="C222" t="s">
        <v>7248</v>
      </c>
      <c r="D222" t="s">
        <v>6144</v>
      </c>
      <c r="E222" t="s">
        <v>6942</v>
      </c>
      <c r="F222" t="s">
        <v>7094</v>
      </c>
      <c r="G222" t="s">
        <v>7098</v>
      </c>
      <c r="H222" t="s">
        <v>7156</v>
      </c>
      <c r="I222" t="s">
        <v>7163</v>
      </c>
      <c r="J222" t="s">
        <v>7175</v>
      </c>
      <c r="K222" t="s">
        <v>7205</v>
      </c>
      <c r="L222">
        <v>7</v>
      </c>
      <c r="M222">
        <v>21645.17</v>
      </c>
      <c r="N222">
        <v>0.1</v>
      </c>
      <c r="O222">
        <v>2987.32</v>
      </c>
    </row>
    <row r="223" spans="1:15" x14ac:dyDescent="0.25">
      <c r="A223" t="s">
        <v>233</v>
      </c>
      <c r="B223" t="s">
        <v>5218</v>
      </c>
      <c r="C223" t="s">
        <v>7248</v>
      </c>
      <c r="D223" t="s">
        <v>6138</v>
      </c>
      <c r="E223" t="s">
        <v>6936</v>
      </c>
      <c r="F223" t="s">
        <v>7097</v>
      </c>
      <c r="G223" t="s">
        <v>7107</v>
      </c>
      <c r="H223" t="s">
        <v>7123</v>
      </c>
      <c r="I223" t="s">
        <v>7165</v>
      </c>
      <c r="J223" t="s">
        <v>7177</v>
      </c>
      <c r="K223" t="s">
        <v>7210</v>
      </c>
      <c r="L223">
        <v>5</v>
      </c>
      <c r="M223">
        <v>346312.5</v>
      </c>
      <c r="N223">
        <v>0.15</v>
      </c>
      <c r="O223">
        <v>15931.38</v>
      </c>
    </row>
    <row r="224" spans="1:15" x14ac:dyDescent="0.25">
      <c r="A224" t="s">
        <v>234</v>
      </c>
      <c r="B224" t="s">
        <v>5146</v>
      </c>
      <c r="C224" t="s">
        <v>7245</v>
      </c>
      <c r="D224" t="s">
        <v>6288</v>
      </c>
      <c r="E224" t="s">
        <v>6926</v>
      </c>
      <c r="F224" t="s">
        <v>7096</v>
      </c>
      <c r="G224" t="s">
        <v>7111</v>
      </c>
      <c r="H224" t="s">
        <v>7142</v>
      </c>
      <c r="I224" t="s">
        <v>7162</v>
      </c>
      <c r="J224" t="s">
        <v>7168</v>
      </c>
      <c r="K224" t="s">
        <v>7181</v>
      </c>
      <c r="L224">
        <v>7</v>
      </c>
      <c r="M224">
        <v>64874.15</v>
      </c>
      <c r="N224">
        <v>0.25</v>
      </c>
      <c r="O224">
        <v>7291.83</v>
      </c>
    </row>
    <row r="225" spans="1:15" x14ac:dyDescent="0.25">
      <c r="A225" t="s">
        <v>235</v>
      </c>
      <c r="B225" t="s">
        <v>5219</v>
      </c>
      <c r="C225" t="s">
        <v>7258</v>
      </c>
      <c r="D225" t="s">
        <v>6289</v>
      </c>
      <c r="E225" t="s">
        <v>7020</v>
      </c>
      <c r="F225" t="s">
        <v>7095</v>
      </c>
      <c r="G225" t="s">
        <v>7109</v>
      </c>
      <c r="H225" t="s">
        <v>7127</v>
      </c>
      <c r="I225" t="s">
        <v>7162</v>
      </c>
      <c r="J225" t="s">
        <v>7168</v>
      </c>
      <c r="K225" t="s">
        <v>7191</v>
      </c>
      <c r="L225">
        <v>1</v>
      </c>
      <c r="M225">
        <v>5578.4</v>
      </c>
      <c r="N225">
        <v>0.15</v>
      </c>
      <c r="O225">
        <v>791.67</v>
      </c>
    </row>
    <row r="226" spans="1:15" x14ac:dyDescent="0.25">
      <c r="A226" t="s">
        <v>236</v>
      </c>
      <c r="B226" t="s">
        <v>5220</v>
      </c>
      <c r="C226" t="s">
        <v>7246</v>
      </c>
      <c r="D226" t="s">
        <v>6290</v>
      </c>
      <c r="E226" t="s">
        <v>6904</v>
      </c>
      <c r="F226" t="s">
        <v>7095</v>
      </c>
      <c r="G226" t="s">
        <v>7106</v>
      </c>
      <c r="H226" t="s">
        <v>7146</v>
      </c>
      <c r="I226" t="s">
        <v>7162</v>
      </c>
      <c r="J226" t="s">
        <v>7168</v>
      </c>
      <c r="K226" t="s">
        <v>7191</v>
      </c>
      <c r="L226">
        <v>4</v>
      </c>
      <c r="M226">
        <v>22839.79</v>
      </c>
      <c r="N226">
        <v>0.15</v>
      </c>
      <c r="O226">
        <v>3225.61</v>
      </c>
    </row>
    <row r="227" spans="1:15" x14ac:dyDescent="0.25">
      <c r="A227" t="s">
        <v>237</v>
      </c>
      <c r="B227" t="s">
        <v>5221</v>
      </c>
      <c r="C227" t="s">
        <v>7224</v>
      </c>
      <c r="D227" t="s">
        <v>6291</v>
      </c>
      <c r="E227" t="s">
        <v>6969</v>
      </c>
      <c r="F227" t="s">
        <v>7096</v>
      </c>
      <c r="G227" t="s">
        <v>7112</v>
      </c>
      <c r="H227" t="s">
        <v>7133</v>
      </c>
      <c r="I227" t="s">
        <v>7165</v>
      </c>
      <c r="J227" t="s">
        <v>7177</v>
      </c>
      <c r="K227" t="s">
        <v>7198</v>
      </c>
      <c r="L227">
        <v>4</v>
      </c>
      <c r="M227">
        <v>209676.39</v>
      </c>
      <c r="N227">
        <v>0.2</v>
      </c>
      <c r="O227">
        <v>10973.92</v>
      </c>
    </row>
    <row r="228" spans="1:15" x14ac:dyDescent="0.25">
      <c r="A228" t="s">
        <v>238</v>
      </c>
      <c r="B228" t="s">
        <v>5222</v>
      </c>
      <c r="C228" t="s">
        <v>7225</v>
      </c>
      <c r="D228" t="s">
        <v>6146</v>
      </c>
      <c r="E228" t="s">
        <v>6944</v>
      </c>
      <c r="F228" t="s">
        <v>7097</v>
      </c>
      <c r="G228" t="s">
        <v>7104</v>
      </c>
      <c r="H228" t="s">
        <v>7160</v>
      </c>
      <c r="I228" t="s">
        <v>7165</v>
      </c>
      <c r="J228" t="s">
        <v>7176</v>
      </c>
      <c r="K228" t="s">
        <v>7194</v>
      </c>
      <c r="L228">
        <v>8</v>
      </c>
      <c r="M228">
        <v>176910.23</v>
      </c>
      <c r="N228">
        <v>0.1</v>
      </c>
      <c r="O228">
        <v>19960.060000000001</v>
      </c>
    </row>
    <row r="229" spans="1:15" x14ac:dyDescent="0.25">
      <c r="A229" t="s">
        <v>239</v>
      </c>
      <c r="B229" t="s">
        <v>5223</v>
      </c>
      <c r="C229" t="s">
        <v>7238</v>
      </c>
      <c r="D229" t="s">
        <v>6292</v>
      </c>
      <c r="E229" t="s">
        <v>6963</v>
      </c>
      <c r="F229" t="s">
        <v>7095</v>
      </c>
      <c r="G229" t="s">
        <v>7102</v>
      </c>
      <c r="H229" t="s">
        <v>7118</v>
      </c>
      <c r="I229" t="s">
        <v>7165</v>
      </c>
      <c r="J229" t="s">
        <v>7177</v>
      </c>
      <c r="K229" t="s">
        <v>7198</v>
      </c>
      <c r="L229">
        <v>4</v>
      </c>
      <c r="M229">
        <v>212988.18</v>
      </c>
      <c r="N229">
        <v>0.2</v>
      </c>
      <c r="O229">
        <v>21635.27</v>
      </c>
    </row>
    <row r="230" spans="1:15" x14ac:dyDescent="0.25">
      <c r="A230" t="s">
        <v>240</v>
      </c>
      <c r="B230" t="s">
        <v>5090</v>
      </c>
      <c r="C230" t="s">
        <v>7252</v>
      </c>
      <c r="D230" t="s">
        <v>6293</v>
      </c>
      <c r="E230" t="s">
        <v>7020</v>
      </c>
      <c r="F230" t="s">
        <v>7096</v>
      </c>
      <c r="G230" t="s">
        <v>7103</v>
      </c>
      <c r="H230" t="s">
        <v>7158</v>
      </c>
      <c r="I230" t="s">
        <v>7164</v>
      </c>
      <c r="J230" t="s">
        <v>7170</v>
      </c>
      <c r="K230" t="s">
        <v>7189</v>
      </c>
      <c r="L230">
        <v>2</v>
      </c>
      <c r="M230">
        <v>3043.67</v>
      </c>
      <c r="N230">
        <v>0</v>
      </c>
      <c r="O230">
        <v>873.04</v>
      </c>
    </row>
    <row r="231" spans="1:15" x14ac:dyDescent="0.25">
      <c r="A231" t="s">
        <v>241</v>
      </c>
      <c r="B231" t="s">
        <v>5224</v>
      </c>
      <c r="C231" t="s">
        <v>7234</v>
      </c>
      <c r="D231" t="s">
        <v>6294</v>
      </c>
      <c r="E231" t="s">
        <v>7010</v>
      </c>
      <c r="F231" t="s">
        <v>7095</v>
      </c>
      <c r="G231" t="s">
        <v>7109</v>
      </c>
      <c r="H231" t="s">
        <v>7127</v>
      </c>
      <c r="I231" t="s">
        <v>7165</v>
      </c>
      <c r="J231" t="s">
        <v>7176</v>
      </c>
      <c r="K231" t="s">
        <v>7195</v>
      </c>
      <c r="L231">
        <v>1</v>
      </c>
      <c r="M231">
        <v>9073.7000000000007</v>
      </c>
      <c r="N231">
        <v>0.25</v>
      </c>
      <c r="O231">
        <v>156.91</v>
      </c>
    </row>
    <row r="232" spans="1:15" x14ac:dyDescent="0.25">
      <c r="A232" t="s">
        <v>242</v>
      </c>
      <c r="B232" t="s">
        <v>5225</v>
      </c>
      <c r="C232" t="s">
        <v>7243</v>
      </c>
      <c r="D232" t="s">
        <v>6295</v>
      </c>
      <c r="E232" t="s">
        <v>7021</v>
      </c>
      <c r="F232" t="s">
        <v>7096</v>
      </c>
      <c r="G232" t="s">
        <v>7111</v>
      </c>
      <c r="H232" t="s">
        <v>7145</v>
      </c>
      <c r="I232" t="s">
        <v>7163</v>
      </c>
      <c r="J232" t="s">
        <v>7171</v>
      </c>
      <c r="K232" t="s">
        <v>7209</v>
      </c>
      <c r="L232">
        <v>5</v>
      </c>
      <c r="M232">
        <v>8968.23</v>
      </c>
      <c r="N232">
        <v>0</v>
      </c>
      <c r="O232">
        <v>1756.62</v>
      </c>
    </row>
    <row r="233" spans="1:15" x14ac:dyDescent="0.25">
      <c r="A233" t="s">
        <v>243</v>
      </c>
      <c r="B233" t="s">
        <v>5226</v>
      </c>
      <c r="C233" t="s">
        <v>7236</v>
      </c>
      <c r="D233" t="s">
        <v>6213</v>
      </c>
      <c r="E233" t="s">
        <v>6986</v>
      </c>
      <c r="F233" t="s">
        <v>7094</v>
      </c>
      <c r="G233" t="s">
        <v>7100</v>
      </c>
      <c r="H233" t="s">
        <v>7136</v>
      </c>
      <c r="I233" t="s">
        <v>7162</v>
      </c>
      <c r="J233" t="s">
        <v>7166</v>
      </c>
      <c r="K233" t="s">
        <v>7211</v>
      </c>
      <c r="L233">
        <v>3</v>
      </c>
      <c r="M233">
        <v>19983.16</v>
      </c>
      <c r="N233">
        <v>0.15</v>
      </c>
      <c r="O233">
        <v>2467.92</v>
      </c>
    </row>
    <row r="234" spans="1:15" x14ac:dyDescent="0.25">
      <c r="A234" t="s">
        <v>244</v>
      </c>
      <c r="B234" t="s">
        <v>5227</v>
      </c>
      <c r="C234" t="s">
        <v>7259</v>
      </c>
      <c r="D234" t="s">
        <v>6241</v>
      </c>
      <c r="E234" t="s">
        <v>6926</v>
      </c>
      <c r="F234" t="s">
        <v>7095</v>
      </c>
      <c r="G234" t="s">
        <v>7109</v>
      </c>
      <c r="H234" t="s">
        <v>7140</v>
      </c>
      <c r="I234" t="s">
        <v>7163</v>
      </c>
      <c r="J234" t="s">
        <v>7171</v>
      </c>
      <c r="K234" t="s">
        <v>7204</v>
      </c>
      <c r="L234">
        <v>5</v>
      </c>
      <c r="M234">
        <v>20806.46</v>
      </c>
      <c r="N234">
        <v>0.05</v>
      </c>
      <c r="O234">
        <v>3218.34</v>
      </c>
    </row>
    <row r="235" spans="1:15" x14ac:dyDescent="0.25">
      <c r="A235" t="s">
        <v>245</v>
      </c>
      <c r="B235" t="s">
        <v>5228</v>
      </c>
      <c r="C235" t="s">
        <v>7247</v>
      </c>
      <c r="D235" t="s">
        <v>6296</v>
      </c>
      <c r="E235" t="s">
        <v>7022</v>
      </c>
      <c r="F235" t="s">
        <v>7096</v>
      </c>
      <c r="G235" t="s">
        <v>7103</v>
      </c>
      <c r="H235" t="s">
        <v>7119</v>
      </c>
      <c r="I235" t="s">
        <v>7165</v>
      </c>
      <c r="J235" t="s">
        <v>7172</v>
      </c>
      <c r="K235" t="s">
        <v>7212</v>
      </c>
      <c r="L235">
        <v>2</v>
      </c>
      <c r="M235">
        <v>5862.33</v>
      </c>
      <c r="N235">
        <v>0.2</v>
      </c>
      <c r="O235">
        <v>555.84</v>
      </c>
    </row>
    <row r="236" spans="1:15" x14ac:dyDescent="0.25">
      <c r="A236" t="s">
        <v>246</v>
      </c>
      <c r="B236" t="s">
        <v>5229</v>
      </c>
      <c r="C236" t="s">
        <v>7243</v>
      </c>
      <c r="D236" t="s">
        <v>6297</v>
      </c>
      <c r="E236" t="s">
        <v>7023</v>
      </c>
      <c r="F236" t="s">
        <v>7094</v>
      </c>
      <c r="G236" t="s">
        <v>7101</v>
      </c>
      <c r="H236" t="s">
        <v>7124</v>
      </c>
      <c r="I236" t="s">
        <v>7163</v>
      </c>
      <c r="J236" t="s">
        <v>7175</v>
      </c>
      <c r="K236" t="s">
        <v>7205</v>
      </c>
      <c r="L236">
        <v>2</v>
      </c>
      <c r="M236">
        <v>5802.19</v>
      </c>
      <c r="N236">
        <v>0.15</v>
      </c>
      <c r="O236">
        <v>515.94000000000005</v>
      </c>
    </row>
    <row r="237" spans="1:15" x14ac:dyDescent="0.25">
      <c r="A237" t="s">
        <v>247</v>
      </c>
      <c r="B237" t="s">
        <v>5230</v>
      </c>
      <c r="C237" t="s">
        <v>7231</v>
      </c>
      <c r="D237" t="s">
        <v>6298</v>
      </c>
      <c r="E237" t="s">
        <v>6932</v>
      </c>
      <c r="F237" t="s">
        <v>7095</v>
      </c>
      <c r="G237" t="s">
        <v>7102</v>
      </c>
      <c r="H237" t="s">
        <v>7157</v>
      </c>
      <c r="I237" t="s">
        <v>7165</v>
      </c>
      <c r="J237" t="s">
        <v>7172</v>
      </c>
      <c r="K237" t="s">
        <v>7208</v>
      </c>
      <c r="L237">
        <v>8</v>
      </c>
      <c r="M237">
        <v>19459.98</v>
      </c>
      <c r="N237">
        <v>0</v>
      </c>
      <c r="O237">
        <v>4093.52</v>
      </c>
    </row>
    <row r="238" spans="1:15" x14ac:dyDescent="0.25">
      <c r="A238" t="s">
        <v>248</v>
      </c>
      <c r="B238" t="s">
        <v>5109</v>
      </c>
      <c r="C238" t="s">
        <v>7237</v>
      </c>
      <c r="D238" t="s">
        <v>6299</v>
      </c>
      <c r="E238" t="s">
        <v>7024</v>
      </c>
      <c r="F238" t="s">
        <v>7094</v>
      </c>
      <c r="G238" t="s">
        <v>7098</v>
      </c>
      <c r="H238" t="s">
        <v>7138</v>
      </c>
      <c r="I238" t="s">
        <v>7165</v>
      </c>
      <c r="J238" t="s">
        <v>7172</v>
      </c>
      <c r="K238" t="s">
        <v>7208</v>
      </c>
      <c r="L238">
        <v>7</v>
      </c>
      <c r="M238">
        <v>12902.17</v>
      </c>
      <c r="N238">
        <v>0.25</v>
      </c>
      <c r="O238">
        <v>1951.95</v>
      </c>
    </row>
    <row r="239" spans="1:15" x14ac:dyDescent="0.25">
      <c r="A239" t="s">
        <v>249</v>
      </c>
      <c r="B239" t="s">
        <v>5042</v>
      </c>
      <c r="C239" t="s">
        <v>7246</v>
      </c>
      <c r="D239" t="s">
        <v>6300</v>
      </c>
      <c r="E239" t="s">
        <v>7025</v>
      </c>
      <c r="F239" t="s">
        <v>7094</v>
      </c>
      <c r="G239" t="s">
        <v>7101</v>
      </c>
      <c r="H239" t="s">
        <v>7117</v>
      </c>
      <c r="I239" t="s">
        <v>7162</v>
      </c>
      <c r="J239" t="s">
        <v>7168</v>
      </c>
      <c r="K239" t="s">
        <v>7191</v>
      </c>
      <c r="L239">
        <v>3</v>
      </c>
      <c r="M239">
        <v>19752.599999999999</v>
      </c>
      <c r="N239">
        <v>0</v>
      </c>
      <c r="O239">
        <v>4007.62</v>
      </c>
    </row>
    <row r="240" spans="1:15" x14ac:dyDescent="0.25">
      <c r="A240" t="s">
        <v>250</v>
      </c>
      <c r="B240" t="s">
        <v>5231</v>
      </c>
      <c r="C240" t="s">
        <v>7230</v>
      </c>
      <c r="D240" t="s">
        <v>6301</v>
      </c>
      <c r="E240" t="s">
        <v>7026</v>
      </c>
      <c r="F240" t="s">
        <v>7095</v>
      </c>
      <c r="G240" t="s">
        <v>7106</v>
      </c>
      <c r="H240" t="s">
        <v>7161</v>
      </c>
      <c r="I240" t="s">
        <v>7163</v>
      </c>
      <c r="J240" t="s">
        <v>7167</v>
      </c>
      <c r="K240" t="s">
        <v>7207</v>
      </c>
      <c r="L240">
        <v>1</v>
      </c>
      <c r="M240">
        <v>654.59</v>
      </c>
      <c r="N240">
        <v>0.2</v>
      </c>
      <c r="O240">
        <v>167.09</v>
      </c>
    </row>
    <row r="241" spans="1:15" x14ac:dyDescent="0.25">
      <c r="A241" t="s">
        <v>251</v>
      </c>
      <c r="B241" t="s">
        <v>5232</v>
      </c>
      <c r="C241" t="s">
        <v>7241</v>
      </c>
      <c r="D241" t="s">
        <v>6302</v>
      </c>
      <c r="E241" t="s">
        <v>7027</v>
      </c>
      <c r="F241" t="s">
        <v>7096</v>
      </c>
      <c r="G241" t="s">
        <v>7103</v>
      </c>
      <c r="H241" t="s">
        <v>7119</v>
      </c>
      <c r="I241" t="s">
        <v>7162</v>
      </c>
      <c r="J241" t="s">
        <v>7166</v>
      </c>
      <c r="K241" t="s">
        <v>7192</v>
      </c>
      <c r="L241">
        <v>3</v>
      </c>
      <c r="M241">
        <v>13611.57</v>
      </c>
      <c r="N241">
        <v>0.25</v>
      </c>
      <c r="O241">
        <v>428.88</v>
      </c>
    </row>
    <row r="242" spans="1:15" x14ac:dyDescent="0.25">
      <c r="A242" t="s">
        <v>252</v>
      </c>
      <c r="B242" t="s">
        <v>5233</v>
      </c>
      <c r="C242" t="s">
        <v>7243</v>
      </c>
      <c r="D242" t="s">
        <v>6143</v>
      </c>
      <c r="E242" t="s">
        <v>6941</v>
      </c>
      <c r="F242" t="s">
        <v>7094</v>
      </c>
      <c r="G242" t="s">
        <v>7098</v>
      </c>
      <c r="H242" t="s">
        <v>7156</v>
      </c>
      <c r="I242" t="s">
        <v>7165</v>
      </c>
      <c r="J242" t="s">
        <v>7176</v>
      </c>
      <c r="K242" t="s">
        <v>7194</v>
      </c>
      <c r="L242">
        <v>7</v>
      </c>
      <c r="M242">
        <v>168149.98</v>
      </c>
      <c r="N242">
        <v>0</v>
      </c>
      <c r="O242">
        <v>28838.89</v>
      </c>
    </row>
    <row r="243" spans="1:15" x14ac:dyDescent="0.25">
      <c r="A243" t="s">
        <v>253</v>
      </c>
      <c r="B243" t="s">
        <v>5234</v>
      </c>
      <c r="C243" t="s">
        <v>7250</v>
      </c>
      <c r="D243" t="s">
        <v>6303</v>
      </c>
      <c r="E243" t="s">
        <v>7028</v>
      </c>
      <c r="F243" t="s">
        <v>7094</v>
      </c>
      <c r="G243" t="s">
        <v>7099</v>
      </c>
      <c r="H243" t="s">
        <v>7130</v>
      </c>
      <c r="I243" t="s">
        <v>7163</v>
      </c>
      <c r="J243" t="s">
        <v>7167</v>
      </c>
      <c r="K243" t="s">
        <v>7207</v>
      </c>
      <c r="L243">
        <v>1</v>
      </c>
      <c r="M243">
        <v>601.89</v>
      </c>
      <c r="N243">
        <v>0.25</v>
      </c>
      <c r="O243">
        <v>117.36</v>
      </c>
    </row>
    <row r="244" spans="1:15" x14ac:dyDescent="0.25">
      <c r="A244" t="s">
        <v>254</v>
      </c>
      <c r="B244" t="s">
        <v>5235</v>
      </c>
      <c r="C244" t="s">
        <v>7257</v>
      </c>
      <c r="D244" t="s">
        <v>6304</v>
      </c>
      <c r="E244" t="s">
        <v>6958</v>
      </c>
      <c r="F244" t="s">
        <v>7097</v>
      </c>
      <c r="G244" t="s">
        <v>7105</v>
      </c>
      <c r="H244" t="s">
        <v>7149</v>
      </c>
      <c r="I244" t="s">
        <v>7163</v>
      </c>
      <c r="J244" t="s">
        <v>7175</v>
      </c>
      <c r="K244" t="s">
        <v>7197</v>
      </c>
      <c r="L244">
        <v>7</v>
      </c>
      <c r="M244">
        <v>43841.37</v>
      </c>
      <c r="N244">
        <v>0</v>
      </c>
      <c r="O244">
        <v>11087.32</v>
      </c>
    </row>
    <row r="245" spans="1:15" x14ac:dyDescent="0.25">
      <c r="A245" t="s">
        <v>255</v>
      </c>
      <c r="B245" t="s">
        <v>5236</v>
      </c>
      <c r="C245" t="s">
        <v>7239</v>
      </c>
      <c r="D245" t="s">
        <v>6240</v>
      </c>
      <c r="E245" t="s">
        <v>6999</v>
      </c>
      <c r="F245" t="s">
        <v>7096</v>
      </c>
      <c r="G245" t="s">
        <v>7111</v>
      </c>
      <c r="H245" t="s">
        <v>7145</v>
      </c>
      <c r="I245" t="s">
        <v>7163</v>
      </c>
      <c r="J245" t="s">
        <v>7171</v>
      </c>
      <c r="K245" t="s">
        <v>7204</v>
      </c>
      <c r="L245">
        <v>5</v>
      </c>
      <c r="M245">
        <v>19845.57</v>
      </c>
      <c r="N245">
        <v>0.15</v>
      </c>
      <c r="O245">
        <v>2195.7800000000002</v>
      </c>
    </row>
    <row r="246" spans="1:15" x14ac:dyDescent="0.25">
      <c r="A246" t="s">
        <v>256</v>
      </c>
      <c r="B246" t="s">
        <v>5237</v>
      </c>
      <c r="C246" t="s">
        <v>7236</v>
      </c>
      <c r="D246" t="s">
        <v>6305</v>
      </c>
      <c r="E246" t="s">
        <v>7029</v>
      </c>
      <c r="F246" t="s">
        <v>7097</v>
      </c>
      <c r="G246" t="s">
        <v>7107</v>
      </c>
      <c r="H246" t="s">
        <v>7123</v>
      </c>
      <c r="I246" t="s">
        <v>7162</v>
      </c>
      <c r="J246" t="s">
        <v>7169</v>
      </c>
      <c r="K246" t="s">
        <v>7203</v>
      </c>
      <c r="L246">
        <v>7</v>
      </c>
      <c r="M246">
        <v>140544.31</v>
      </c>
      <c r="N246">
        <v>0.05</v>
      </c>
      <c r="O246">
        <v>19866.150000000001</v>
      </c>
    </row>
    <row r="247" spans="1:15" x14ac:dyDescent="0.25">
      <c r="A247" t="s">
        <v>257</v>
      </c>
      <c r="B247" t="s">
        <v>5238</v>
      </c>
      <c r="C247" t="s">
        <v>7250</v>
      </c>
      <c r="D247" t="s">
        <v>6306</v>
      </c>
      <c r="E247" t="s">
        <v>6987</v>
      </c>
      <c r="F247" t="s">
        <v>7095</v>
      </c>
      <c r="G247" t="s">
        <v>7108</v>
      </c>
      <c r="H247" t="s">
        <v>7141</v>
      </c>
      <c r="I247" t="s">
        <v>7163</v>
      </c>
      <c r="J247" t="s">
        <v>7171</v>
      </c>
      <c r="K247" t="s">
        <v>7184</v>
      </c>
      <c r="L247">
        <v>8</v>
      </c>
      <c r="M247">
        <v>63169.36</v>
      </c>
      <c r="N247">
        <v>0</v>
      </c>
      <c r="O247">
        <v>9609.3799999999992</v>
      </c>
    </row>
    <row r="248" spans="1:15" x14ac:dyDescent="0.25">
      <c r="A248" t="s">
        <v>258</v>
      </c>
      <c r="B248" t="s">
        <v>5239</v>
      </c>
      <c r="C248" t="s">
        <v>7231</v>
      </c>
      <c r="D248" t="s">
        <v>6262</v>
      </c>
      <c r="E248" t="s">
        <v>6920</v>
      </c>
      <c r="F248" t="s">
        <v>7096</v>
      </c>
      <c r="G248" t="s">
        <v>7111</v>
      </c>
      <c r="H248" t="s">
        <v>7142</v>
      </c>
      <c r="I248" t="s">
        <v>7165</v>
      </c>
      <c r="J248" t="s">
        <v>7172</v>
      </c>
      <c r="K248" t="s">
        <v>7208</v>
      </c>
      <c r="L248">
        <v>8</v>
      </c>
      <c r="M248">
        <v>15298.97</v>
      </c>
      <c r="N248">
        <v>0.25</v>
      </c>
      <c r="O248">
        <v>2038.59</v>
      </c>
    </row>
    <row r="249" spans="1:15" x14ac:dyDescent="0.25">
      <c r="A249" t="s">
        <v>259</v>
      </c>
      <c r="B249" t="s">
        <v>5027</v>
      </c>
      <c r="C249" t="s">
        <v>7252</v>
      </c>
      <c r="D249" t="s">
        <v>6104</v>
      </c>
      <c r="E249" t="s">
        <v>6903</v>
      </c>
      <c r="F249" t="s">
        <v>7097</v>
      </c>
      <c r="G249" t="s">
        <v>7110</v>
      </c>
      <c r="H249" t="s">
        <v>7155</v>
      </c>
      <c r="I249" t="s">
        <v>7165</v>
      </c>
      <c r="J249" t="s">
        <v>7176</v>
      </c>
      <c r="K249" t="s">
        <v>7202</v>
      </c>
      <c r="L249">
        <v>8</v>
      </c>
      <c r="M249">
        <v>121609.02</v>
      </c>
      <c r="N249">
        <v>0.15</v>
      </c>
      <c r="O249">
        <v>11329.75</v>
      </c>
    </row>
    <row r="250" spans="1:15" x14ac:dyDescent="0.25">
      <c r="A250" t="s">
        <v>260</v>
      </c>
      <c r="B250" t="s">
        <v>5240</v>
      </c>
      <c r="C250" t="s">
        <v>7245</v>
      </c>
      <c r="D250" t="s">
        <v>6109</v>
      </c>
      <c r="E250" t="s">
        <v>6908</v>
      </c>
      <c r="F250" t="s">
        <v>7096</v>
      </c>
      <c r="G250" t="s">
        <v>7103</v>
      </c>
      <c r="H250" t="s">
        <v>7134</v>
      </c>
      <c r="I250" t="s">
        <v>7164</v>
      </c>
      <c r="J250" t="s">
        <v>7174</v>
      </c>
      <c r="K250" t="s">
        <v>7199</v>
      </c>
      <c r="L250">
        <v>1</v>
      </c>
      <c r="M250">
        <v>1238.43</v>
      </c>
      <c r="N250">
        <v>0.25</v>
      </c>
      <c r="O250">
        <v>114.34</v>
      </c>
    </row>
    <row r="251" spans="1:15" x14ac:dyDescent="0.25">
      <c r="A251" t="s">
        <v>261</v>
      </c>
      <c r="B251" t="s">
        <v>5241</v>
      </c>
      <c r="C251" t="s">
        <v>7253</v>
      </c>
      <c r="D251" t="s">
        <v>6307</v>
      </c>
      <c r="E251" t="s">
        <v>6944</v>
      </c>
      <c r="F251" t="s">
        <v>7095</v>
      </c>
      <c r="G251" t="s">
        <v>7106</v>
      </c>
      <c r="H251" t="s">
        <v>7122</v>
      </c>
      <c r="I251" t="s">
        <v>7162</v>
      </c>
      <c r="J251" t="s">
        <v>7169</v>
      </c>
      <c r="K251" t="s">
        <v>7182</v>
      </c>
      <c r="L251">
        <v>1</v>
      </c>
      <c r="M251">
        <v>8327.06</v>
      </c>
      <c r="N251">
        <v>0.05</v>
      </c>
      <c r="O251">
        <v>1299.18</v>
      </c>
    </row>
    <row r="252" spans="1:15" x14ac:dyDescent="0.25">
      <c r="A252" t="s">
        <v>262</v>
      </c>
      <c r="B252" t="s">
        <v>5103</v>
      </c>
      <c r="C252" t="s">
        <v>7247</v>
      </c>
      <c r="D252" t="s">
        <v>6308</v>
      </c>
      <c r="E252" t="s">
        <v>7016</v>
      </c>
      <c r="F252" t="s">
        <v>7095</v>
      </c>
      <c r="G252" t="s">
        <v>7102</v>
      </c>
      <c r="H252" t="s">
        <v>7157</v>
      </c>
      <c r="I252" t="s">
        <v>7162</v>
      </c>
      <c r="J252" t="s">
        <v>7169</v>
      </c>
      <c r="K252" t="s">
        <v>7182</v>
      </c>
      <c r="L252">
        <v>2</v>
      </c>
      <c r="M252">
        <v>18089.27</v>
      </c>
      <c r="N252">
        <v>0</v>
      </c>
      <c r="O252">
        <v>3294.56</v>
      </c>
    </row>
    <row r="253" spans="1:15" x14ac:dyDescent="0.25">
      <c r="A253" t="s">
        <v>263</v>
      </c>
      <c r="B253" t="s">
        <v>5242</v>
      </c>
      <c r="C253" t="s">
        <v>7231</v>
      </c>
      <c r="D253" t="s">
        <v>6309</v>
      </c>
      <c r="E253" t="s">
        <v>7012</v>
      </c>
      <c r="F253" t="s">
        <v>7095</v>
      </c>
      <c r="G253" t="s">
        <v>7108</v>
      </c>
      <c r="H253" t="s">
        <v>7126</v>
      </c>
      <c r="I253" t="s">
        <v>7162</v>
      </c>
      <c r="J253" t="s">
        <v>7166</v>
      </c>
      <c r="K253" t="s">
        <v>7178</v>
      </c>
      <c r="L253">
        <v>1</v>
      </c>
      <c r="M253">
        <v>13786.92</v>
      </c>
      <c r="N253">
        <v>0.05</v>
      </c>
      <c r="O253">
        <v>2613.62</v>
      </c>
    </row>
    <row r="254" spans="1:15" x14ac:dyDescent="0.25">
      <c r="A254" t="s">
        <v>264</v>
      </c>
      <c r="B254" t="s">
        <v>5203</v>
      </c>
      <c r="C254" t="s">
        <v>7228</v>
      </c>
      <c r="D254" t="s">
        <v>6310</v>
      </c>
      <c r="E254" t="s">
        <v>7030</v>
      </c>
      <c r="F254" t="s">
        <v>7095</v>
      </c>
      <c r="G254" t="s">
        <v>7109</v>
      </c>
      <c r="H254" t="s">
        <v>7127</v>
      </c>
      <c r="I254" t="s">
        <v>7164</v>
      </c>
      <c r="J254" t="s">
        <v>7174</v>
      </c>
      <c r="K254" t="s">
        <v>7199</v>
      </c>
      <c r="L254">
        <v>5</v>
      </c>
      <c r="M254">
        <v>6363.37</v>
      </c>
      <c r="N254">
        <v>0.2</v>
      </c>
      <c r="O254">
        <v>886.9</v>
      </c>
    </row>
    <row r="255" spans="1:15" x14ac:dyDescent="0.25">
      <c r="A255" t="s">
        <v>265</v>
      </c>
      <c r="B255" t="s">
        <v>5243</v>
      </c>
      <c r="C255" t="s">
        <v>7252</v>
      </c>
      <c r="D255" t="s">
        <v>6311</v>
      </c>
      <c r="E255" t="s">
        <v>6930</v>
      </c>
      <c r="F255" t="s">
        <v>7096</v>
      </c>
      <c r="G255" t="s">
        <v>7103</v>
      </c>
      <c r="H255" t="s">
        <v>7134</v>
      </c>
      <c r="I255" t="s">
        <v>7165</v>
      </c>
      <c r="J255" t="s">
        <v>7177</v>
      </c>
      <c r="K255" t="s">
        <v>7198</v>
      </c>
      <c r="L255">
        <v>5</v>
      </c>
      <c r="M255">
        <v>321186.88</v>
      </c>
      <c r="N255">
        <v>0</v>
      </c>
      <c r="O255">
        <v>54580.5</v>
      </c>
    </row>
    <row r="256" spans="1:15" x14ac:dyDescent="0.25">
      <c r="A256" t="s">
        <v>266</v>
      </c>
      <c r="B256" t="s">
        <v>5244</v>
      </c>
      <c r="C256" t="s">
        <v>7225</v>
      </c>
      <c r="D256" t="s">
        <v>6312</v>
      </c>
      <c r="E256" t="s">
        <v>6905</v>
      </c>
      <c r="F256" t="s">
        <v>7095</v>
      </c>
      <c r="G256" t="s">
        <v>7102</v>
      </c>
      <c r="H256" t="s">
        <v>7157</v>
      </c>
      <c r="I256" t="s">
        <v>7165</v>
      </c>
      <c r="J256" t="s">
        <v>7172</v>
      </c>
      <c r="K256" t="s">
        <v>7212</v>
      </c>
      <c r="L256">
        <v>4</v>
      </c>
      <c r="M256">
        <v>12758.7</v>
      </c>
      <c r="N256">
        <v>0.05</v>
      </c>
      <c r="O256">
        <v>2362.9299999999998</v>
      </c>
    </row>
    <row r="257" spans="1:15" x14ac:dyDescent="0.25">
      <c r="A257" t="s">
        <v>267</v>
      </c>
      <c r="B257" t="s">
        <v>5245</v>
      </c>
      <c r="C257" t="s">
        <v>7237</v>
      </c>
      <c r="D257" t="s">
        <v>6313</v>
      </c>
      <c r="E257" t="s">
        <v>6977</v>
      </c>
      <c r="F257" t="s">
        <v>7096</v>
      </c>
      <c r="G257" t="s">
        <v>7113</v>
      </c>
      <c r="H257" t="s">
        <v>7143</v>
      </c>
      <c r="I257" t="s">
        <v>7162</v>
      </c>
      <c r="J257" t="s">
        <v>7169</v>
      </c>
      <c r="K257" t="s">
        <v>7203</v>
      </c>
      <c r="L257">
        <v>3</v>
      </c>
      <c r="M257">
        <v>53766.81</v>
      </c>
      <c r="N257">
        <v>0.2</v>
      </c>
      <c r="O257">
        <v>2000.04</v>
      </c>
    </row>
    <row r="258" spans="1:15" x14ac:dyDescent="0.25">
      <c r="A258" t="s">
        <v>268</v>
      </c>
      <c r="B258" t="s">
        <v>5222</v>
      </c>
      <c r="C258" t="s">
        <v>7225</v>
      </c>
      <c r="D258" t="s">
        <v>6314</v>
      </c>
      <c r="E258" t="s">
        <v>6908</v>
      </c>
      <c r="F258" t="s">
        <v>7094</v>
      </c>
      <c r="G258" t="s">
        <v>7098</v>
      </c>
      <c r="H258" t="s">
        <v>7114</v>
      </c>
      <c r="I258" t="s">
        <v>7162</v>
      </c>
      <c r="J258" t="s">
        <v>7168</v>
      </c>
      <c r="K258" t="s">
        <v>7191</v>
      </c>
      <c r="L258">
        <v>6</v>
      </c>
      <c r="M258">
        <v>40087.86</v>
      </c>
      <c r="N258">
        <v>0</v>
      </c>
      <c r="O258">
        <v>7341.67</v>
      </c>
    </row>
    <row r="259" spans="1:15" x14ac:dyDescent="0.25">
      <c r="A259" t="s">
        <v>269</v>
      </c>
      <c r="B259" t="s">
        <v>5246</v>
      </c>
      <c r="C259" t="s">
        <v>7256</v>
      </c>
      <c r="D259" t="s">
        <v>6302</v>
      </c>
      <c r="E259" t="s">
        <v>7027</v>
      </c>
      <c r="F259" t="s">
        <v>7097</v>
      </c>
      <c r="G259" t="s">
        <v>7107</v>
      </c>
      <c r="H259" t="s">
        <v>7123</v>
      </c>
      <c r="I259" t="s">
        <v>7164</v>
      </c>
      <c r="J259" t="s">
        <v>7174</v>
      </c>
      <c r="K259" t="s">
        <v>7188</v>
      </c>
      <c r="L259">
        <v>8</v>
      </c>
      <c r="M259">
        <v>19742.14</v>
      </c>
      <c r="N259">
        <v>0.15</v>
      </c>
      <c r="O259">
        <v>3747.39</v>
      </c>
    </row>
    <row r="260" spans="1:15" x14ac:dyDescent="0.25">
      <c r="A260" t="s">
        <v>270</v>
      </c>
      <c r="B260" t="s">
        <v>5247</v>
      </c>
      <c r="C260" t="s">
        <v>7240</v>
      </c>
      <c r="D260" t="s">
        <v>6215</v>
      </c>
      <c r="E260" t="s">
        <v>6899</v>
      </c>
      <c r="F260" t="s">
        <v>7096</v>
      </c>
      <c r="G260" t="s">
        <v>7111</v>
      </c>
      <c r="H260" t="s">
        <v>7142</v>
      </c>
      <c r="I260" t="s">
        <v>7162</v>
      </c>
      <c r="J260" t="s">
        <v>7168</v>
      </c>
      <c r="K260" t="s">
        <v>7181</v>
      </c>
      <c r="L260">
        <v>7</v>
      </c>
      <c r="M260">
        <v>78923.789999999994</v>
      </c>
      <c r="N260">
        <v>0.1</v>
      </c>
      <c r="O260">
        <v>14820.43</v>
      </c>
    </row>
    <row r="261" spans="1:15" x14ac:dyDescent="0.25">
      <c r="A261" t="s">
        <v>271</v>
      </c>
      <c r="B261" t="s">
        <v>5107</v>
      </c>
      <c r="C261" t="s">
        <v>7230</v>
      </c>
      <c r="D261" t="s">
        <v>6114</v>
      </c>
      <c r="E261" t="s">
        <v>6913</v>
      </c>
      <c r="F261" t="s">
        <v>7096</v>
      </c>
      <c r="G261" t="s">
        <v>7112</v>
      </c>
      <c r="H261" t="s">
        <v>7154</v>
      </c>
      <c r="I261" t="s">
        <v>7163</v>
      </c>
      <c r="J261" t="s">
        <v>7175</v>
      </c>
      <c r="K261" t="s">
        <v>7205</v>
      </c>
      <c r="L261">
        <v>1</v>
      </c>
      <c r="M261">
        <v>3560.94</v>
      </c>
      <c r="N261">
        <v>0</v>
      </c>
      <c r="O261">
        <v>622.54999999999995</v>
      </c>
    </row>
    <row r="262" spans="1:15" x14ac:dyDescent="0.25">
      <c r="A262" t="s">
        <v>272</v>
      </c>
      <c r="B262" t="s">
        <v>5248</v>
      </c>
      <c r="C262" t="s">
        <v>7243</v>
      </c>
      <c r="D262" t="s">
        <v>6315</v>
      </c>
      <c r="E262" t="s">
        <v>7008</v>
      </c>
      <c r="F262" t="s">
        <v>7094</v>
      </c>
      <c r="G262" t="s">
        <v>7098</v>
      </c>
      <c r="H262" t="s">
        <v>7114</v>
      </c>
      <c r="I262" t="s">
        <v>7164</v>
      </c>
      <c r="J262" t="s">
        <v>7170</v>
      </c>
      <c r="K262" t="s">
        <v>7183</v>
      </c>
      <c r="L262">
        <v>6</v>
      </c>
      <c r="M262">
        <v>27599.15</v>
      </c>
      <c r="N262">
        <v>0.05</v>
      </c>
      <c r="O262">
        <v>6761.56</v>
      </c>
    </row>
    <row r="263" spans="1:15" x14ac:dyDescent="0.25">
      <c r="A263" t="s">
        <v>273</v>
      </c>
      <c r="B263" t="s">
        <v>5249</v>
      </c>
      <c r="C263" t="s">
        <v>7235</v>
      </c>
      <c r="D263" t="s">
        <v>6316</v>
      </c>
      <c r="E263" t="s">
        <v>6920</v>
      </c>
      <c r="F263" t="s">
        <v>7095</v>
      </c>
      <c r="G263" t="s">
        <v>7102</v>
      </c>
      <c r="H263" t="s">
        <v>7157</v>
      </c>
      <c r="I263" t="s">
        <v>7163</v>
      </c>
      <c r="J263" t="s">
        <v>7171</v>
      </c>
      <c r="K263" t="s">
        <v>7209</v>
      </c>
      <c r="L263">
        <v>3</v>
      </c>
      <c r="M263">
        <v>4675.38</v>
      </c>
      <c r="N263">
        <v>0.15</v>
      </c>
      <c r="O263">
        <v>554.82000000000005</v>
      </c>
    </row>
    <row r="264" spans="1:15" x14ac:dyDescent="0.25">
      <c r="A264" t="s">
        <v>274</v>
      </c>
      <c r="B264" t="s">
        <v>5250</v>
      </c>
      <c r="C264" t="s">
        <v>7244</v>
      </c>
      <c r="D264" t="s">
        <v>6317</v>
      </c>
      <c r="E264" t="s">
        <v>6981</v>
      </c>
      <c r="F264" t="s">
        <v>7096</v>
      </c>
      <c r="G264" t="s">
        <v>7111</v>
      </c>
      <c r="H264" t="s">
        <v>7131</v>
      </c>
      <c r="I264" t="s">
        <v>7162</v>
      </c>
      <c r="J264" t="s">
        <v>7166</v>
      </c>
      <c r="K264" t="s">
        <v>7211</v>
      </c>
      <c r="L264">
        <v>3</v>
      </c>
      <c r="M264">
        <v>20249.189999999999</v>
      </c>
      <c r="N264">
        <v>0.1</v>
      </c>
      <c r="O264">
        <v>2711.87</v>
      </c>
    </row>
    <row r="265" spans="1:15" x14ac:dyDescent="0.25">
      <c r="A265" t="s">
        <v>275</v>
      </c>
      <c r="B265" t="s">
        <v>5251</v>
      </c>
      <c r="C265" t="s">
        <v>7232</v>
      </c>
      <c r="D265" t="s">
        <v>6318</v>
      </c>
      <c r="E265" t="s">
        <v>6970</v>
      </c>
      <c r="F265" t="s">
        <v>7095</v>
      </c>
      <c r="G265" t="s">
        <v>7102</v>
      </c>
      <c r="H265" t="s">
        <v>7157</v>
      </c>
      <c r="I265" t="s">
        <v>7164</v>
      </c>
      <c r="J265" t="s">
        <v>7174</v>
      </c>
      <c r="K265" t="s">
        <v>7199</v>
      </c>
      <c r="L265">
        <v>1</v>
      </c>
      <c r="M265">
        <v>1382.25</v>
      </c>
      <c r="N265">
        <v>0.1</v>
      </c>
      <c r="O265">
        <v>245.68</v>
      </c>
    </row>
    <row r="266" spans="1:15" x14ac:dyDescent="0.25">
      <c r="A266" t="s">
        <v>276</v>
      </c>
      <c r="B266" t="s">
        <v>5252</v>
      </c>
      <c r="C266" t="s">
        <v>7259</v>
      </c>
      <c r="D266" t="s">
        <v>6319</v>
      </c>
      <c r="E266" t="s">
        <v>7031</v>
      </c>
      <c r="F266" t="s">
        <v>7097</v>
      </c>
      <c r="G266" t="s">
        <v>7105</v>
      </c>
      <c r="H266" t="s">
        <v>7149</v>
      </c>
      <c r="I266" t="s">
        <v>7164</v>
      </c>
      <c r="J266" t="s">
        <v>7170</v>
      </c>
      <c r="K266" t="s">
        <v>7189</v>
      </c>
      <c r="L266">
        <v>6</v>
      </c>
      <c r="M266">
        <v>7693.98</v>
      </c>
      <c r="N266">
        <v>0.15</v>
      </c>
      <c r="O266">
        <v>1594.43</v>
      </c>
    </row>
    <row r="267" spans="1:15" x14ac:dyDescent="0.25">
      <c r="A267" t="s">
        <v>277</v>
      </c>
      <c r="B267" t="s">
        <v>5253</v>
      </c>
      <c r="C267" t="s">
        <v>7257</v>
      </c>
      <c r="D267" t="s">
        <v>6320</v>
      </c>
      <c r="E267" t="s">
        <v>6976</v>
      </c>
      <c r="F267" t="s">
        <v>7095</v>
      </c>
      <c r="G267" t="s">
        <v>7106</v>
      </c>
      <c r="H267" t="s">
        <v>7161</v>
      </c>
      <c r="I267" t="s">
        <v>7162</v>
      </c>
      <c r="J267" t="s">
        <v>7166</v>
      </c>
      <c r="K267" t="s">
        <v>7178</v>
      </c>
      <c r="L267">
        <v>6</v>
      </c>
      <c r="M267">
        <v>72075.199999999997</v>
      </c>
      <c r="N267">
        <v>0.2</v>
      </c>
      <c r="O267">
        <v>6989.86</v>
      </c>
    </row>
    <row r="268" spans="1:15" x14ac:dyDescent="0.25">
      <c r="A268" t="s">
        <v>278</v>
      </c>
      <c r="B268" t="s">
        <v>5254</v>
      </c>
      <c r="C268" t="s">
        <v>7235</v>
      </c>
      <c r="D268" t="s">
        <v>6321</v>
      </c>
      <c r="E268" t="s">
        <v>7016</v>
      </c>
      <c r="F268" t="s">
        <v>7095</v>
      </c>
      <c r="G268" t="s">
        <v>7102</v>
      </c>
      <c r="H268" t="s">
        <v>7147</v>
      </c>
      <c r="I268" t="s">
        <v>7162</v>
      </c>
      <c r="J268" t="s">
        <v>7168</v>
      </c>
      <c r="K268" t="s">
        <v>7181</v>
      </c>
      <c r="L268">
        <v>6</v>
      </c>
      <c r="M268">
        <v>65650.649999999994</v>
      </c>
      <c r="N268">
        <v>0.1</v>
      </c>
      <c r="O268">
        <v>12089.31</v>
      </c>
    </row>
    <row r="269" spans="1:15" x14ac:dyDescent="0.25">
      <c r="A269" t="s">
        <v>279</v>
      </c>
      <c r="B269" t="s">
        <v>5255</v>
      </c>
      <c r="C269" t="s">
        <v>7242</v>
      </c>
      <c r="D269" t="s">
        <v>6322</v>
      </c>
      <c r="E269" t="s">
        <v>6897</v>
      </c>
      <c r="F269" t="s">
        <v>7094</v>
      </c>
      <c r="G269" t="s">
        <v>7098</v>
      </c>
      <c r="H269" t="s">
        <v>7114</v>
      </c>
      <c r="I269" t="s">
        <v>7164</v>
      </c>
      <c r="J269" t="s">
        <v>7170</v>
      </c>
      <c r="K269" t="s">
        <v>7183</v>
      </c>
      <c r="L269">
        <v>5</v>
      </c>
      <c r="M269">
        <v>19534.939999999999</v>
      </c>
      <c r="N269">
        <v>0.2</v>
      </c>
      <c r="O269">
        <v>3139.71</v>
      </c>
    </row>
    <row r="270" spans="1:15" x14ac:dyDescent="0.25">
      <c r="A270" t="s">
        <v>280</v>
      </c>
      <c r="B270" t="s">
        <v>5256</v>
      </c>
      <c r="C270" t="s">
        <v>7238</v>
      </c>
      <c r="D270" t="s">
        <v>6323</v>
      </c>
      <c r="E270" t="s">
        <v>6996</v>
      </c>
      <c r="F270" t="s">
        <v>7096</v>
      </c>
      <c r="G270" t="s">
        <v>7103</v>
      </c>
      <c r="H270" t="s">
        <v>7119</v>
      </c>
      <c r="I270" t="s">
        <v>7162</v>
      </c>
      <c r="J270" t="s">
        <v>7168</v>
      </c>
      <c r="K270" t="s">
        <v>7191</v>
      </c>
      <c r="L270">
        <v>4</v>
      </c>
      <c r="M270">
        <v>20283.43</v>
      </c>
      <c r="N270">
        <v>0.2</v>
      </c>
      <c r="O270">
        <v>1927.12</v>
      </c>
    </row>
    <row r="271" spans="1:15" x14ac:dyDescent="0.25">
      <c r="A271" t="s">
        <v>281</v>
      </c>
      <c r="B271" t="s">
        <v>5257</v>
      </c>
      <c r="C271" t="s">
        <v>7230</v>
      </c>
      <c r="D271" t="s">
        <v>6286</v>
      </c>
      <c r="E271" t="s">
        <v>6949</v>
      </c>
      <c r="F271" t="s">
        <v>7096</v>
      </c>
      <c r="G271" t="s">
        <v>7112</v>
      </c>
      <c r="H271" t="s">
        <v>7139</v>
      </c>
      <c r="I271" t="s">
        <v>7165</v>
      </c>
      <c r="J271" t="s">
        <v>7177</v>
      </c>
      <c r="K271" t="s">
        <v>7210</v>
      </c>
      <c r="L271">
        <v>1</v>
      </c>
      <c r="M271">
        <v>87302.94</v>
      </c>
      <c r="N271">
        <v>0</v>
      </c>
      <c r="O271">
        <v>12475.27</v>
      </c>
    </row>
    <row r="272" spans="1:15" x14ac:dyDescent="0.25">
      <c r="A272" t="s">
        <v>282</v>
      </c>
      <c r="B272" t="s">
        <v>5258</v>
      </c>
      <c r="C272" t="s">
        <v>7243</v>
      </c>
      <c r="D272" t="s">
        <v>6324</v>
      </c>
      <c r="E272" t="s">
        <v>6967</v>
      </c>
      <c r="F272" t="s">
        <v>7094</v>
      </c>
      <c r="G272" t="s">
        <v>7099</v>
      </c>
      <c r="H272" t="s">
        <v>7115</v>
      </c>
      <c r="I272" t="s">
        <v>7163</v>
      </c>
      <c r="J272" t="s">
        <v>7175</v>
      </c>
      <c r="K272" t="s">
        <v>7197</v>
      </c>
      <c r="L272">
        <v>4</v>
      </c>
      <c r="M272">
        <v>18785.62</v>
      </c>
      <c r="N272">
        <v>0.2</v>
      </c>
      <c r="O272">
        <v>2433.98</v>
      </c>
    </row>
    <row r="273" spans="1:15" x14ac:dyDescent="0.25">
      <c r="A273" t="s">
        <v>283</v>
      </c>
      <c r="B273" t="s">
        <v>5259</v>
      </c>
      <c r="C273" t="s">
        <v>7233</v>
      </c>
      <c r="D273" t="s">
        <v>6325</v>
      </c>
      <c r="E273" t="s">
        <v>7025</v>
      </c>
      <c r="F273" t="s">
        <v>7097</v>
      </c>
      <c r="G273" t="s">
        <v>7104</v>
      </c>
      <c r="H273" t="s">
        <v>7132</v>
      </c>
      <c r="I273" t="s">
        <v>7163</v>
      </c>
      <c r="J273" t="s">
        <v>7175</v>
      </c>
      <c r="K273" t="s">
        <v>7205</v>
      </c>
      <c r="L273">
        <v>5</v>
      </c>
      <c r="M273">
        <v>14792.96</v>
      </c>
      <c r="N273">
        <v>0.15</v>
      </c>
      <c r="O273">
        <v>1450.53</v>
      </c>
    </row>
    <row r="274" spans="1:15" x14ac:dyDescent="0.25">
      <c r="A274" t="s">
        <v>284</v>
      </c>
      <c r="B274" t="s">
        <v>5260</v>
      </c>
      <c r="C274" t="s">
        <v>7241</v>
      </c>
      <c r="D274" t="s">
        <v>6326</v>
      </c>
      <c r="E274" t="s">
        <v>7032</v>
      </c>
      <c r="F274" t="s">
        <v>7096</v>
      </c>
      <c r="G274" t="s">
        <v>7113</v>
      </c>
      <c r="H274" t="s">
        <v>7143</v>
      </c>
      <c r="I274" t="s">
        <v>7163</v>
      </c>
      <c r="J274" t="s">
        <v>7167</v>
      </c>
      <c r="K274" t="s">
        <v>7187</v>
      </c>
      <c r="L274">
        <v>2</v>
      </c>
      <c r="M274">
        <v>2648.12</v>
      </c>
      <c r="N274">
        <v>0.1</v>
      </c>
      <c r="O274">
        <v>637.42999999999995</v>
      </c>
    </row>
    <row r="275" spans="1:15" x14ac:dyDescent="0.25">
      <c r="A275" t="s">
        <v>285</v>
      </c>
      <c r="B275" t="s">
        <v>5261</v>
      </c>
      <c r="C275" t="s">
        <v>7236</v>
      </c>
      <c r="D275" t="s">
        <v>6327</v>
      </c>
      <c r="E275" t="s">
        <v>7033</v>
      </c>
      <c r="F275" t="s">
        <v>7094</v>
      </c>
      <c r="G275" t="s">
        <v>7098</v>
      </c>
      <c r="H275" t="s">
        <v>7156</v>
      </c>
      <c r="I275" t="s">
        <v>7163</v>
      </c>
      <c r="J275" t="s">
        <v>7167</v>
      </c>
      <c r="K275" t="s">
        <v>7187</v>
      </c>
      <c r="L275">
        <v>8</v>
      </c>
      <c r="M275">
        <v>8979.36</v>
      </c>
      <c r="N275">
        <v>0.25</v>
      </c>
      <c r="O275">
        <v>2094.84</v>
      </c>
    </row>
    <row r="276" spans="1:15" x14ac:dyDescent="0.25">
      <c r="A276" t="s">
        <v>286</v>
      </c>
      <c r="B276" t="s">
        <v>5262</v>
      </c>
      <c r="C276" t="s">
        <v>7225</v>
      </c>
      <c r="D276" t="s">
        <v>6328</v>
      </c>
      <c r="E276" t="s">
        <v>7034</v>
      </c>
      <c r="F276" t="s">
        <v>7097</v>
      </c>
      <c r="G276" t="s">
        <v>7104</v>
      </c>
      <c r="H276" t="s">
        <v>7120</v>
      </c>
      <c r="I276" t="s">
        <v>7163</v>
      </c>
      <c r="J276" t="s">
        <v>7167</v>
      </c>
      <c r="K276" t="s">
        <v>7179</v>
      </c>
      <c r="L276">
        <v>7</v>
      </c>
      <c r="M276">
        <v>16910.72</v>
      </c>
      <c r="N276">
        <v>0</v>
      </c>
      <c r="O276">
        <v>4465.1899999999996</v>
      </c>
    </row>
    <row r="277" spans="1:15" x14ac:dyDescent="0.25">
      <c r="A277" t="s">
        <v>287</v>
      </c>
      <c r="B277" t="s">
        <v>5263</v>
      </c>
      <c r="C277" t="s">
        <v>7246</v>
      </c>
      <c r="D277" t="s">
        <v>6329</v>
      </c>
      <c r="E277" t="s">
        <v>6949</v>
      </c>
      <c r="F277" t="s">
        <v>7095</v>
      </c>
      <c r="G277" t="s">
        <v>7109</v>
      </c>
      <c r="H277" t="s">
        <v>7135</v>
      </c>
      <c r="I277" t="s">
        <v>7162</v>
      </c>
      <c r="J277" t="s">
        <v>7169</v>
      </c>
      <c r="K277" t="s">
        <v>7193</v>
      </c>
      <c r="L277">
        <v>5</v>
      </c>
      <c r="M277">
        <v>53025.69</v>
      </c>
      <c r="N277">
        <v>0.05</v>
      </c>
      <c r="O277">
        <v>8944.58</v>
      </c>
    </row>
    <row r="278" spans="1:15" x14ac:dyDescent="0.25">
      <c r="A278" t="s">
        <v>288</v>
      </c>
      <c r="B278" t="s">
        <v>5264</v>
      </c>
      <c r="C278" t="s">
        <v>7248</v>
      </c>
      <c r="D278" t="s">
        <v>6330</v>
      </c>
      <c r="E278" t="s">
        <v>7035</v>
      </c>
      <c r="F278" t="s">
        <v>7094</v>
      </c>
      <c r="G278" t="s">
        <v>7100</v>
      </c>
      <c r="H278" t="s">
        <v>7151</v>
      </c>
      <c r="I278" t="s">
        <v>7165</v>
      </c>
      <c r="J278" t="s">
        <v>7172</v>
      </c>
      <c r="K278" t="s">
        <v>7212</v>
      </c>
      <c r="L278">
        <v>8</v>
      </c>
      <c r="M278">
        <v>27133.26</v>
      </c>
      <c r="N278">
        <v>0.05</v>
      </c>
      <c r="O278">
        <v>4647.58</v>
      </c>
    </row>
    <row r="279" spans="1:15" x14ac:dyDescent="0.25">
      <c r="A279" t="s">
        <v>289</v>
      </c>
      <c r="B279" t="s">
        <v>5265</v>
      </c>
      <c r="C279" t="s">
        <v>7224</v>
      </c>
      <c r="D279" t="s">
        <v>6331</v>
      </c>
      <c r="E279" t="s">
        <v>6901</v>
      </c>
      <c r="F279" t="s">
        <v>7097</v>
      </c>
      <c r="G279" t="s">
        <v>7110</v>
      </c>
      <c r="H279" t="s">
        <v>7159</v>
      </c>
      <c r="I279" t="s">
        <v>7164</v>
      </c>
      <c r="J279" t="s">
        <v>7170</v>
      </c>
      <c r="K279" t="s">
        <v>7213</v>
      </c>
      <c r="L279">
        <v>8</v>
      </c>
      <c r="M279">
        <v>17038.7</v>
      </c>
      <c r="N279">
        <v>0.2</v>
      </c>
      <c r="O279">
        <v>4350.6400000000003</v>
      </c>
    </row>
    <row r="280" spans="1:15" x14ac:dyDescent="0.25">
      <c r="A280" t="s">
        <v>290</v>
      </c>
      <c r="B280" t="s">
        <v>5266</v>
      </c>
      <c r="C280" t="s">
        <v>7231</v>
      </c>
      <c r="D280" t="s">
        <v>6332</v>
      </c>
      <c r="E280" t="s">
        <v>6922</v>
      </c>
      <c r="F280" t="s">
        <v>7096</v>
      </c>
      <c r="G280" t="s">
        <v>7113</v>
      </c>
      <c r="H280" t="s">
        <v>7143</v>
      </c>
      <c r="I280" t="s">
        <v>7164</v>
      </c>
      <c r="J280" t="s">
        <v>7170</v>
      </c>
      <c r="K280" t="s">
        <v>7183</v>
      </c>
      <c r="L280">
        <v>1</v>
      </c>
      <c r="M280">
        <v>4550.6099999999997</v>
      </c>
      <c r="N280">
        <v>0.05</v>
      </c>
      <c r="O280">
        <v>1025.3599999999999</v>
      </c>
    </row>
    <row r="281" spans="1:15" x14ac:dyDescent="0.25">
      <c r="A281" t="s">
        <v>291</v>
      </c>
      <c r="B281" t="s">
        <v>5267</v>
      </c>
      <c r="C281" t="s">
        <v>7247</v>
      </c>
      <c r="D281" t="s">
        <v>6333</v>
      </c>
      <c r="E281" t="s">
        <v>6898</v>
      </c>
      <c r="F281" t="s">
        <v>7097</v>
      </c>
      <c r="G281" t="s">
        <v>7105</v>
      </c>
      <c r="H281" t="s">
        <v>7121</v>
      </c>
      <c r="I281" t="s">
        <v>7162</v>
      </c>
      <c r="J281" t="s">
        <v>7166</v>
      </c>
      <c r="K281" t="s">
        <v>7178</v>
      </c>
      <c r="L281">
        <v>1</v>
      </c>
      <c r="M281">
        <v>15711.9</v>
      </c>
      <c r="N281">
        <v>0</v>
      </c>
      <c r="O281">
        <v>3223.48</v>
      </c>
    </row>
    <row r="282" spans="1:15" x14ac:dyDescent="0.25">
      <c r="A282" t="s">
        <v>292</v>
      </c>
      <c r="B282" t="s">
        <v>5268</v>
      </c>
      <c r="C282" t="s">
        <v>7249</v>
      </c>
      <c r="D282" t="s">
        <v>6334</v>
      </c>
      <c r="E282" t="s">
        <v>6967</v>
      </c>
      <c r="F282" t="s">
        <v>7097</v>
      </c>
      <c r="G282" t="s">
        <v>7110</v>
      </c>
      <c r="H282" t="s">
        <v>7155</v>
      </c>
      <c r="I282" t="s">
        <v>7165</v>
      </c>
      <c r="J282" t="s">
        <v>7172</v>
      </c>
      <c r="K282" t="s">
        <v>7185</v>
      </c>
      <c r="L282">
        <v>4</v>
      </c>
      <c r="M282">
        <v>17800.419999999998</v>
      </c>
      <c r="N282">
        <v>0.1</v>
      </c>
      <c r="O282">
        <v>2449.1999999999998</v>
      </c>
    </row>
    <row r="283" spans="1:15" x14ac:dyDescent="0.25">
      <c r="A283" t="s">
        <v>293</v>
      </c>
      <c r="B283" t="s">
        <v>5269</v>
      </c>
      <c r="C283" t="s">
        <v>7245</v>
      </c>
      <c r="D283" t="s">
        <v>6168</v>
      </c>
      <c r="E283" t="s">
        <v>6909</v>
      </c>
      <c r="F283" t="s">
        <v>7097</v>
      </c>
      <c r="G283" t="s">
        <v>7104</v>
      </c>
      <c r="H283" t="s">
        <v>7132</v>
      </c>
      <c r="I283" t="s">
        <v>7164</v>
      </c>
      <c r="J283" t="s">
        <v>7173</v>
      </c>
      <c r="K283" t="s">
        <v>7206</v>
      </c>
      <c r="L283">
        <v>1</v>
      </c>
      <c r="M283">
        <v>1677.5</v>
      </c>
      <c r="N283">
        <v>0.25</v>
      </c>
      <c r="O283">
        <v>254.5</v>
      </c>
    </row>
    <row r="284" spans="1:15" x14ac:dyDescent="0.25">
      <c r="A284" t="s">
        <v>294</v>
      </c>
      <c r="B284" t="s">
        <v>5270</v>
      </c>
      <c r="C284" t="s">
        <v>7255</v>
      </c>
      <c r="D284" t="s">
        <v>6335</v>
      </c>
      <c r="E284" t="s">
        <v>6975</v>
      </c>
      <c r="F284" t="s">
        <v>7097</v>
      </c>
      <c r="G284" t="s">
        <v>7110</v>
      </c>
      <c r="H284" t="s">
        <v>7155</v>
      </c>
      <c r="I284" t="s">
        <v>7165</v>
      </c>
      <c r="J284" t="s">
        <v>7177</v>
      </c>
      <c r="K284" t="s">
        <v>7198</v>
      </c>
      <c r="L284">
        <v>1</v>
      </c>
      <c r="M284">
        <v>65527</v>
      </c>
      <c r="N284">
        <v>0</v>
      </c>
      <c r="O284">
        <v>12239.31</v>
      </c>
    </row>
    <row r="285" spans="1:15" x14ac:dyDescent="0.25">
      <c r="A285" t="s">
        <v>295</v>
      </c>
      <c r="B285" t="s">
        <v>5271</v>
      </c>
      <c r="C285" t="s">
        <v>7238</v>
      </c>
      <c r="D285" t="s">
        <v>6311</v>
      </c>
      <c r="E285" t="s">
        <v>6930</v>
      </c>
      <c r="F285" t="s">
        <v>7097</v>
      </c>
      <c r="G285" t="s">
        <v>7110</v>
      </c>
      <c r="H285" t="s">
        <v>7159</v>
      </c>
      <c r="I285" t="s">
        <v>7163</v>
      </c>
      <c r="J285" t="s">
        <v>7171</v>
      </c>
      <c r="K285" t="s">
        <v>7209</v>
      </c>
      <c r="L285">
        <v>6</v>
      </c>
      <c r="M285">
        <v>8201.36</v>
      </c>
      <c r="N285">
        <v>0.25</v>
      </c>
      <c r="O285">
        <v>1109.8499999999999</v>
      </c>
    </row>
    <row r="286" spans="1:15" x14ac:dyDescent="0.25">
      <c r="A286" t="s">
        <v>296</v>
      </c>
      <c r="B286" t="s">
        <v>5272</v>
      </c>
      <c r="C286" t="s">
        <v>7227</v>
      </c>
      <c r="D286" t="s">
        <v>6151</v>
      </c>
      <c r="E286" t="s">
        <v>6949</v>
      </c>
      <c r="F286" t="s">
        <v>7094</v>
      </c>
      <c r="G286" t="s">
        <v>7101</v>
      </c>
      <c r="H286" t="s">
        <v>7117</v>
      </c>
      <c r="I286" t="s">
        <v>7164</v>
      </c>
      <c r="J286" t="s">
        <v>7174</v>
      </c>
      <c r="K286" t="s">
        <v>7199</v>
      </c>
      <c r="L286">
        <v>6</v>
      </c>
      <c r="M286">
        <v>7482.09</v>
      </c>
      <c r="N286">
        <v>0.25</v>
      </c>
      <c r="O286">
        <v>569.55999999999995</v>
      </c>
    </row>
    <row r="287" spans="1:15" x14ac:dyDescent="0.25">
      <c r="A287" t="s">
        <v>297</v>
      </c>
      <c r="B287" t="s">
        <v>5121</v>
      </c>
      <c r="C287" t="s">
        <v>7238</v>
      </c>
      <c r="D287" t="s">
        <v>6336</v>
      </c>
      <c r="E287" t="s">
        <v>6912</v>
      </c>
      <c r="F287" t="s">
        <v>7094</v>
      </c>
      <c r="G287" t="s">
        <v>7098</v>
      </c>
      <c r="H287" t="s">
        <v>7114</v>
      </c>
      <c r="I287" t="s">
        <v>7163</v>
      </c>
      <c r="J287" t="s">
        <v>7167</v>
      </c>
      <c r="K287" t="s">
        <v>7179</v>
      </c>
      <c r="L287">
        <v>5</v>
      </c>
      <c r="M287">
        <v>10834.35</v>
      </c>
      <c r="N287">
        <v>0.15</v>
      </c>
      <c r="O287">
        <v>2245.48</v>
      </c>
    </row>
    <row r="288" spans="1:15" x14ac:dyDescent="0.25">
      <c r="A288" t="s">
        <v>298</v>
      </c>
      <c r="B288" t="s">
        <v>5273</v>
      </c>
      <c r="C288" t="s">
        <v>7255</v>
      </c>
      <c r="D288" t="s">
        <v>6337</v>
      </c>
      <c r="E288" t="s">
        <v>7036</v>
      </c>
      <c r="F288" t="s">
        <v>7096</v>
      </c>
      <c r="G288" t="s">
        <v>7113</v>
      </c>
      <c r="H288" t="s">
        <v>7144</v>
      </c>
      <c r="I288" t="s">
        <v>7162</v>
      </c>
      <c r="J288" t="s">
        <v>7168</v>
      </c>
      <c r="K288" t="s">
        <v>7181</v>
      </c>
      <c r="L288">
        <v>3</v>
      </c>
      <c r="M288">
        <v>31737.98</v>
      </c>
      <c r="N288">
        <v>0.1</v>
      </c>
      <c r="O288">
        <v>5698.98</v>
      </c>
    </row>
    <row r="289" spans="1:15" x14ac:dyDescent="0.25">
      <c r="A289" t="s">
        <v>299</v>
      </c>
      <c r="B289" t="s">
        <v>5274</v>
      </c>
      <c r="C289" t="s">
        <v>7253</v>
      </c>
      <c r="D289" t="s">
        <v>6338</v>
      </c>
      <c r="E289" t="s">
        <v>6936</v>
      </c>
      <c r="F289" t="s">
        <v>7096</v>
      </c>
      <c r="G289" t="s">
        <v>7111</v>
      </c>
      <c r="H289" t="s">
        <v>7131</v>
      </c>
      <c r="I289" t="s">
        <v>7164</v>
      </c>
      <c r="J289" t="s">
        <v>7174</v>
      </c>
      <c r="K289" t="s">
        <v>7196</v>
      </c>
      <c r="L289">
        <v>6</v>
      </c>
      <c r="M289">
        <v>16066.41</v>
      </c>
      <c r="N289">
        <v>0.2</v>
      </c>
      <c r="O289">
        <v>2095.89</v>
      </c>
    </row>
    <row r="290" spans="1:15" x14ac:dyDescent="0.25">
      <c r="A290" t="s">
        <v>300</v>
      </c>
      <c r="B290" t="s">
        <v>5083</v>
      </c>
      <c r="C290" t="s">
        <v>7232</v>
      </c>
      <c r="D290" t="s">
        <v>6339</v>
      </c>
      <c r="E290" t="s">
        <v>6909</v>
      </c>
      <c r="F290" t="s">
        <v>7096</v>
      </c>
      <c r="G290" t="s">
        <v>7111</v>
      </c>
      <c r="H290" t="s">
        <v>7142</v>
      </c>
      <c r="I290" t="s">
        <v>7164</v>
      </c>
      <c r="J290" t="s">
        <v>7170</v>
      </c>
      <c r="K290" t="s">
        <v>7189</v>
      </c>
      <c r="L290">
        <v>6</v>
      </c>
      <c r="M290">
        <v>8636.6299999999992</v>
      </c>
      <c r="N290">
        <v>0</v>
      </c>
      <c r="O290">
        <v>2354.58</v>
      </c>
    </row>
    <row r="291" spans="1:15" x14ac:dyDescent="0.25">
      <c r="A291" t="s">
        <v>301</v>
      </c>
      <c r="B291" t="s">
        <v>5245</v>
      </c>
      <c r="C291" t="s">
        <v>7237</v>
      </c>
      <c r="D291" t="s">
        <v>6243</v>
      </c>
      <c r="E291" t="s">
        <v>6980</v>
      </c>
      <c r="F291" t="s">
        <v>7097</v>
      </c>
      <c r="G291" t="s">
        <v>7110</v>
      </c>
      <c r="H291" t="s">
        <v>7159</v>
      </c>
      <c r="I291" t="s">
        <v>7163</v>
      </c>
      <c r="J291" t="s">
        <v>7171</v>
      </c>
      <c r="K291" t="s">
        <v>7204</v>
      </c>
      <c r="L291">
        <v>1</v>
      </c>
      <c r="M291">
        <v>3879.22</v>
      </c>
      <c r="N291">
        <v>0.15</v>
      </c>
      <c r="O291">
        <v>461.41</v>
      </c>
    </row>
    <row r="292" spans="1:15" x14ac:dyDescent="0.25">
      <c r="A292" t="s">
        <v>302</v>
      </c>
      <c r="B292" t="s">
        <v>5275</v>
      </c>
      <c r="C292" t="s">
        <v>7243</v>
      </c>
      <c r="D292" t="s">
        <v>6287</v>
      </c>
      <c r="E292" t="s">
        <v>6975</v>
      </c>
      <c r="F292" t="s">
        <v>7097</v>
      </c>
      <c r="G292" t="s">
        <v>7104</v>
      </c>
      <c r="H292" t="s">
        <v>7120</v>
      </c>
      <c r="I292" t="s">
        <v>7165</v>
      </c>
      <c r="J292" t="s">
        <v>7176</v>
      </c>
      <c r="K292" t="s">
        <v>7202</v>
      </c>
      <c r="L292">
        <v>8</v>
      </c>
      <c r="M292">
        <v>103463.53</v>
      </c>
      <c r="N292">
        <v>0.25</v>
      </c>
      <c r="O292">
        <v>-245.56</v>
      </c>
    </row>
    <row r="293" spans="1:15" x14ac:dyDescent="0.25">
      <c r="A293" t="s">
        <v>303</v>
      </c>
      <c r="B293" t="s">
        <v>5276</v>
      </c>
      <c r="C293" t="s">
        <v>7250</v>
      </c>
      <c r="D293" t="s">
        <v>6130</v>
      </c>
      <c r="E293" t="s">
        <v>6929</v>
      </c>
      <c r="F293" t="s">
        <v>7095</v>
      </c>
      <c r="G293" t="s">
        <v>7109</v>
      </c>
      <c r="H293" t="s">
        <v>7127</v>
      </c>
      <c r="I293" t="s">
        <v>7164</v>
      </c>
      <c r="J293" t="s">
        <v>7174</v>
      </c>
      <c r="K293" t="s">
        <v>7196</v>
      </c>
      <c r="L293">
        <v>2</v>
      </c>
      <c r="M293">
        <v>5147.05</v>
      </c>
      <c r="N293">
        <v>0.25</v>
      </c>
      <c r="O293">
        <v>522.99</v>
      </c>
    </row>
    <row r="294" spans="1:15" x14ac:dyDescent="0.25">
      <c r="A294" t="s">
        <v>304</v>
      </c>
      <c r="B294" t="s">
        <v>5277</v>
      </c>
      <c r="C294" t="s">
        <v>7239</v>
      </c>
      <c r="D294" t="s">
        <v>6340</v>
      </c>
      <c r="E294" t="s">
        <v>7037</v>
      </c>
      <c r="F294" t="s">
        <v>7094</v>
      </c>
      <c r="G294" t="s">
        <v>7101</v>
      </c>
      <c r="H294" t="s">
        <v>7117</v>
      </c>
      <c r="I294" t="s">
        <v>7162</v>
      </c>
      <c r="J294" t="s">
        <v>7169</v>
      </c>
      <c r="K294" t="s">
        <v>7193</v>
      </c>
      <c r="L294">
        <v>4</v>
      </c>
      <c r="M294">
        <v>37868.720000000001</v>
      </c>
      <c r="N294">
        <v>0.15</v>
      </c>
      <c r="O294">
        <v>6033.62</v>
      </c>
    </row>
    <row r="295" spans="1:15" x14ac:dyDescent="0.25">
      <c r="A295" t="s">
        <v>305</v>
      </c>
      <c r="B295" t="s">
        <v>5278</v>
      </c>
      <c r="C295" t="s">
        <v>7227</v>
      </c>
      <c r="D295" t="s">
        <v>6341</v>
      </c>
      <c r="E295" t="s">
        <v>7038</v>
      </c>
      <c r="F295" t="s">
        <v>7095</v>
      </c>
      <c r="G295" t="s">
        <v>7102</v>
      </c>
      <c r="H295" t="s">
        <v>7147</v>
      </c>
      <c r="I295" t="s">
        <v>7163</v>
      </c>
      <c r="J295" t="s">
        <v>7171</v>
      </c>
      <c r="K295" t="s">
        <v>7204</v>
      </c>
      <c r="L295">
        <v>3</v>
      </c>
      <c r="M295">
        <v>11362.04</v>
      </c>
      <c r="N295">
        <v>0.15</v>
      </c>
      <c r="O295">
        <v>1294.04</v>
      </c>
    </row>
    <row r="296" spans="1:15" x14ac:dyDescent="0.25">
      <c r="A296" t="s">
        <v>306</v>
      </c>
      <c r="B296" t="s">
        <v>5279</v>
      </c>
      <c r="C296" t="s">
        <v>7244</v>
      </c>
      <c r="D296" t="s">
        <v>6116</v>
      </c>
      <c r="E296" t="s">
        <v>6915</v>
      </c>
      <c r="F296" t="s">
        <v>7095</v>
      </c>
      <c r="G296" t="s">
        <v>7108</v>
      </c>
      <c r="H296" t="s">
        <v>7141</v>
      </c>
      <c r="I296" t="s">
        <v>7164</v>
      </c>
      <c r="J296" t="s">
        <v>7170</v>
      </c>
      <c r="K296" t="s">
        <v>7189</v>
      </c>
      <c r="L296">
        <v>7</v>
      </c>
      <c r="M296">
        <v>8052.87</v>
      </c>
      <c r="N296">
        <v>0.25</v>
      </c>
      <c r="O296">
        <v>1440.58</v>
      </c>
    </row>
    <row r="297" spans="1:15" x14ac:dyDescent="0.25">
      <c r="A297" t="s">
        <v>307</v>
      </c>
      <c r="B297" t="s">
        <v>5280</v>
      </c>
      <c r="C297" t="s">
        <v>7235</v>
      </c>
      <c r="D297" t="s">
        <v>6342</v>
      </c>
      <c r="E297" t="s">
        <v>7008</v>
      </c>
      <c r="F297" t="s">
        <v>7095</v>
      </c>
      <c r="G297" t="s">
        <v>7108</v>
      </c>
      <c r="H297" t="s">
        <v>7150</v>
      </c>
      <c r="I297" t="s">
        <v>7163</v>
      </c>
      <c r="J297" t="s">
        <v>7175</v>
      </c>
      <c r="K297" t="s">
        <v>7197</v>
      </c>
      <c r="L297">
        <v>1</v>
      </c>
      <c r="M297">
        <v>5754.58</v>
      </c>
      <c r="N297">
        <v>0.05</v>
      </c>
      <c r="O297">
        <v>1372.91</v>
      </c>
    </row>
    <row r="298" spans="1:15" x14ac:dyDescent="0.25">
      <c r="A298" t="s">
        <v>308</v>
      </c>
      <c r="B298" t="s">
        <v>5281</v>
      </c>
      <c r="C298" t="s">
        <v>7236</v>
      </c>
      <c r="D298" t="s">
        <v>6343</v>
      </c>
      <c r="E298" t="s">
        <v>6907</v>
      </c>
      <c r="F298" t="s">
        <v>7095</v>
      </c>
      <c r="G298" t="s">
        <v>7106</v>
      </c>
      <c r="H298" t="s">
        <v>7122</v>
      </c>
      <c r="I298" t="s">
        <v>7164</v>
      </c>
      <c r="J298" t="s">
        <v>7173</v>
      </c>
      <c r="K298" t="s">
        <v>7186</v>
      </c>
      <c r="L298">
        <v>5</v>
      </c>
      <c r="M298">
        <v>19146.560000000001</v>
      </c>
      <c r="N298">
        <v>0.15</v>
      </c>
      <c r="O298">
        <v>4044.57</v>
      </c>
    </row>
    <row r="299" spans="1:15" x14ac:dyDescent="0.25">
      <c r="A299" t="s">
        <v>309</v>
      </c>
      <c r="B299" t="s">
        <v>5240</v>
      </c>
      <c r="C299" t="s">
        <v>7245</v>
      </c>
      <c r="D299" t="s">
        <v>6344</v>
      </c>
      <c r="E299" t="s">
        <v>6895</v>
      </c>
      <c r="F299" t="s">
        <v>7096</v>
      </c>
      <c r="G299" t="s">
        <v>7113</v>
      </c>
      <c r="H299" t="s">
        <v>7148</v>
      </c>
      <c r="I299" t="s">
        <v>7162</v>
      </c>
      <c r="J299" t="s">
        <v>7166</v>
      </c>
      <c r="K299" t="s">
        <v>7178</v>
      </c>
      <c r="L299">
        <v>4</v>
      </c>
      <c r="M299">
        <v>58537.46</v>
      </c>
      <c r="N299">
        <v>0</v>
      </c>
      <c r="O299">
        <v>12466.16</v>
      </c>
    </row>
    <row r="300" spans="1:15" x14ac:dyDescent="0.25">
      <c r="A300" t="s">
        <v>310</v>
      </c>
      <c r="B300" t="s">
        <v>5204</v>
      </c>
      <c r="C300" t="s">
        <v>7246</v>
      </c>
      <c r="D300" t="s">
        <v>6232</v>
      </c>
      <c r="E300" t="s">
        <v>6982</v>
      </c>
      <c r="F300" t="s">
        <v>7097</v>
      </c>
      <c r="G300" t="s">
        <v>7104</v>
      </c>
      <c r="H300" t="s">
        <v>7132</v>
      </c>
      <c r="I300" t="s">
        <v>7162</v>
      </c>
      <c r="J300" t="s">
        <v>7166</v>
      </c>
      <c r="K300" t="s">
        <v>7192</v>
      </c>
      <c r="L300">
        <v>2</v>
      </c>
      <c r="M300">
        <v>10345.1</v>
      </c>
      <c r="N300">
        <v>0.15</v>
      </c>
      <c r="O300">
        <v>1430.63</v>
      </c>
    </row>
    <row r="301" spans="1:15" x14ac:dyDescent="0.25">
      <c r="A301" t="s">
        <v>311</v>
      </c>
      <c r="B301" t="s">
        <v>5282</v>
      </c>
      <c r="C301" t="s">
        <v>7242</v>
      </c>
      <c r="D301" t="s">
        <v>6345</v>
      </c>
      <c r="E301" t="s">
        <v>6927</v>
      </c>
      <c r="F301" t="s">
        <v>7097</v>
      </c>
      <c r="G301" t="s">
        <v>7104</v>
      </c>
      <c r="H301" t="s">
        <v>7132</v>
      </c>
      <c r="I301" t="s">
        <v>7163</v>
      </c>
      <c r="J301" t="s">
        <v>7175</v>
      </c>
      <c r="K301" t="s">
        <v>7197</v>
      </c>
      <c r="L301">
        <v>4</v>
      </c>
      <c r="M301">
        <v>19493.34</v>
      </c>
      <c r="N301">
        <v>0.2</v>
      </c>
      <c r="O301">
        <v>2494.34</v>
      </c>
    </row>
    <row r="302" spans="1:15" x14ac:dyDescent="0.25">
      <c r="A302" t="s">
        <v>312</v>
      </c>
      <c r="B302" t="s">
        <v>5283</v>
      </c>
      <c r="C302" t="s">
        <v>7235</v>
      </c>
      <c r="D302" t="s">
        <v>6155</v>
      </c>
      <c r="E302" t="s">
        <v>6918</v>
      </c>
      <c r="F302" t="s">
        <v>7097</v>
      </c>
      <c r="G302" t="s">
        <v>7104</v>
      </c>
      <c r="H302" t="s">
        <v>7160</v>
      </c>
      <c r="I302" t="s">
        <v>7165</v>
      </c>
      <c r="J302" t="s">
        <v>7177</v>
      </c>
      <c r="K302" t="s">
        <v>7210</v>
      </c>
      <c r="L302">
        <v>3</v>
      </c>
      <c r="M302">
        <v>242308.18</v>
      </c>
      <c r="N302">
        <v>0.05</v>
      </c>
      <c r="O302">
        <v>24937.93</v>
      </c>
    </row>
    <row r="303" spans="1:15" x14ac:dyDescent="0.25">
      <c r="A303" t="s">
        <v>313</v>
      </c>
      <c r="B303" t="s">
        <v>5119</v>
      </c>
      <c r="C303" t="s">
        <v>7247</v>
      </c>
      <c r="D303" t="s">
        <v>6346</v>
      </c>
      <c r="E303" t="s">
        <v>7039</v>
      </c>
      <c r="F303" t="s">
        <v>7096</v>
      </c>
      <c r="G303" t="s">
        <v>7112</v>
      </c>
      <c r="H303" t="s">
        <v>7139</v>
      </c>
      <c r="I303" t="s">
        <v>7163</v>
      </c>
      <c r="J303" t="s">
        <v>7175</v>
      </c>
      <c r="K303" t="s">
        <v>7190</v>
      </c>
      <c r="L303">
        <v>3</v>
      </c>
      <c r="M303">
        <v>6491.87</v>
      </c>
      <c r="N303">
        <v>0</v>
      </c>
      <c r="O303">
        <v>1498.28</v>
      </c>
    </row>
    <row r="304" spans="1:15" x14ac:dyDescent="0.25">
      <c r="A304" t="s">
        <v>314</v>
      </c>
      <c r="B304" t="s">
        <v>5284</v>
      </c>
      <c r="C304" t="s">
        <v>7247</v>
      </c>
      <c r="D304" t="s">
        <v>6347</v>
      </c>
      <c r="E304" t="s">
        <v>7040</v>
      </c>
      <c r="F304" t="s">
        <v>7095</v>
      </c>
      <c r="G304" t="s">
        <v>7109</v>
      </c>
      <c r="H304" t="s">
        <v>7135</v>
      </c>
      <c r="I304" t="s">
        <v>7163</v>
      </c>
      <c r="J304" t="s">
        <v>7167</v>
      </c>
      <c r="K304" t="s">
        <v>7187</v>
      </c>
      <c r="L304">
        <v>3</v>
      </c>
      <c r="M304">
        <v>4074.01</v>
      </c>
      <c r="N304">
        <v>0.1</v>
      </c>
      <c r="O304">
        <v>1072.54</v>
      </c>
    </row>
    <row r="305" spans="1:15" x14ac:dyDescent="0.25">
      <c r="A305" t="s">
        <v>315</v>
      </c>
      <c r="B305" t="s">
        <v>5083</v>
      </c>
      <c r="C305" t="s">
        <v>7232</v>
      </c>
      <c r="D305" t="s">
        <v>6348</v>
      </c>
      <c r="E305" t="s">
        <v>6970</v>
      </c>
      <c r="F305" t="s">
        <v>7094</v>
      </c>
      <c r="G305" t="s">
        <v>7100</v>
      </c>
      <c r="H305" t="s">
        <v>7116</v>
      </c>
      <c r="I305" t="s">
        <v>7164</v>
      </c>
      <c r="J305" t="s">
        <v>7170</v>
      </c>
      <c r="K305" t="s">
        <v>7189</v>
      </c>
      <c r="L305">
        <v>2</v>
      </c>
      <c r="M305">
        <v>3051.52</v>
      </c>
      <c r="N305">
        <v>0</v>
      </c>
      <c r="O305">
        <v>887.68</v>
      </c>
    </row>
    <row r="306" spans="1:15" x14ac:dyDescent="0.25">
      <c r="A306" t="s">
        <v>316</v>
      </c>
      <c r="B306" t="s">
        <v>5239</v>
      </c>
      <c r="C306" t="s">
        <v>7231</v>
      </c>
      <c r="D306" t="s">
        <v>6107</v>
      </c>
      <c r="E306" t="s">
        <v>6906</v>
      </c>
      <c r="F306" t="s">
        <v>7097</v>
      </c>
      <c r="G306" t="s">
        <v>7104</v>
      </c>
      <c r="H306" t="s">
        <v>7120</v>
      </c>
      <c r="I306" t="s">
        <v>7164</v>
      </c>
      <c r="J306" t="s">
        <v>7174</v>
      </c>
      <c r="K306" t="s">
        <v>7188</v>
      </c>
      <c r="L306">
        <v>3</v>
      </c>
      <c r="M306">
        <v>7215.93</v>
      </c>
      <c r="N306">
        <v>0.1</v>
      </c>
      <c r="O306">
        <v>1236.27</v>
      </c>
    </row>
    <row r="307" spans="1:15" x14ac:dyDescent="0.25">
      <c r="A307" t="s">
        <v>317</v>
      </c>
      <c r="B307" t="s">
        <v>5285</v>
      </c>
      <c r="C307" t="s">
        <v>7251</v>
      </c>
      <c r="D307" t="s">
        <v>6349</v>
      </c>
      <c r="E307" t="s">
        <v>6911</v>
      </c>
      <c r="F307" t="s">
        <v>7097</v>
      </c>
      <c r="G307" t="s">
        <v>7107</v>
      </c>
      <c r="H307" t="s">
        <v>7152</v>
      </c>
      <c r="I307" t="s">
        <v>7165</v>
      </c>
      <c r="J307" t="s">
        <v>7176</v>
      </c>
      <c r="K307" t="s">
        <v>7195</v>
      </c>
      <c r="L307">
        <v>3</v>
      </c>
      <c r="M307">
        <v>27897.599999999999</v>
      </c>
      <c r="N307">
        <v>0.25</v>
      </c>
      <c r="O307">
        <v>776.41</v>
      </c>
    </row>
    <row r="308" spans="1:15" x14ac:dyDescent="0.25">
      <c r="A308" t="s">
        <v>318</v>
      </c>
      <c r="B308" t="s">
        <v>5286</v>
      </c>
      <c r="C308" t="s">
        <v>7258</v>
      </c>
      <c r="D308" t="s">
        <v>6105</v>
      </c>
      <c r="E308" t="s">
        <v>6904</v>
      </c>
      <c r="F308" t="s">
        <v>7096</v>
      </c>
      <c r="G308" t="s">
        <v>7103</v>
      </c>
      <c r="H308" t="s">
        <v>7119</v>
      </c>
      <c r="I308" t="s">
        <v>7164</v>
      </c>
      <c r="J308" t="s">
        <v>7173</v>
      </c>
      <c r="K308" t="s">
        <v>7186</v>
      </c>
      <c r="L308">
        <v>4</v>
      </c>
      <c r="M308">
        <v>18083.560000000001</v>
      </c>
      <c r="N308">
        <v>0</v>
      </c>
      <c r="O308">
        <v>5112.82</v>
      </c>
    </row>
    <row r="309" spans="1:15" x14ac:dyDescent="0.25">
      <c r="A309" t="s">
        <v>319</v>
      </c>
      <c r="B309" t="s">
        <v>5287</v>
      </c>
      <c r="C309" t="s">
        <v>7254</v>
      </c>
      <c r="D309" t="s">
        <v>6350</v>
      </c>
      <c r="E309" t="s">
        <v>7041</v>
      </c>
      <c r="F309" t="s">
        <v>7097</v>
      </c>
      <c r="G309" t="s">
        <v>7105</v>
      </c>
      <c r="H309" t="s">
        <v>7149</v>
      </c>
      <c r="I309" t="s">
        <v>7165</v>
      </c>
      <c r="J309" t="s">
        <v>7177</v>
      </c>
      <c r="K309" t="s">
        <v>7198</v>
      </c>
      <c r="L309">
        <v>1</v>
      </c>
      <c r="M309">
        <v>59901.8</v>
      </c>
      <c r="N309">
        <v>0.05</v>
      </c>
      <c r="O309">
        <v>8778.2900000000009</v>
      </c>
    </row>
    <row r="310" spans="1:15" x14ac:dyDescent="0.25">
      <c r="A310" t="s">
        <v>320</v>
      </c>
      <c r="B310" t="s">
        <v>5288</v>
      </c>
      <c r="C310" t="s">
        <v>7236</v>
      </c>
      <c r="D310" t="s">
        <v>6351</v>
      </c>
      <c r="E310" t="s">
        <v>6949</v>
      </c>
      <c r="F310" t="s">
        <v>7097</v>
      </c>
      <c r="G310" t="s">
        <v>7105</v>
      </c>
      <c r="H310" t="s">
        <v>7149</v>
      </c>
      <c r="I310" t="s">
        <v>7164</v>
      </c>
      <c r="J310" t="s">
        <v>7174</v>
      </c>
      <c r="K310" t="s">
        <v>7199</v>
      </c>
      <c r="L310">
        <v>6</v>
      </c>
      <c r="M310">
        <v>6917.68</v>
      </c>
      <c r="N310">
        <v>0.25</v>
      </c>
      <c r="O310">
        <v>955.23</v>
      </c>
    </row>
    <row r="311" spans="1:15" x14ac:dyDescent="0.25">
      <c r="A311" t="s">
        <v>321</v>
      </c>
      <c r="B311" t="s">
        <v>5262</v>
      </c>
      <c r="C311" t="s">
        <v>7225</v>
      </c>
      <c r="D311" t="s">
        <v>6209</v>
      </c>
      <c r="E311" t="s">
        <v>6983</v>
      </c>
      <c r="F311" t="s">
        <v>7096</v>
      </c>
      <c r="G311" t="s">
        <v>7112</v>
      </c>
      <c r="H311" t="s">
        <v>7133</v>
      </c>
      <c r="I311" t="s">
        <v>7163</v>
      </c>
      <c r="J311" t="s">
        <v>7167</v>
      </c>
      <c r="K311" t="s">
        <v>7207</v>
      </c>
      <c r="L311">
        <v>2</v>
      </c>
      <c r="M311">
        <v>1551.82</v>
      </c>
      <c r="N311">
        <v>0</v>
      </c>
      <c r="O311">
        <v>549.73</v>
      </c>
    </row>
    <row r="312" spans="1:15" x14ac:dyDescent="0.25">
      <c r="A312" t="s">
        <v>322</v>
      </c>
      <c r="B312" t="s">
        <v>5289</v>
      </c>
      <c r="C312" t="s">
        <v>7233</v>
      </c>
      <c r="D312" t="s">
        <v>6177</v>
      </c>
      <c r="E312" t="s">
        <v>6967</v>
      </c>
      <c r="F312" t="s">
        <v>7097</v>
      </c>
      <c r="G312" t="s">
        <v>7110</v>
      </c>
      <c r="H312" t="s">
        <v>7129</v>
      </c>
      <c r="I312" t="s">
        <v>7164</v>
      </c>
      <c r="J312" t="s">
        <v>7170</v>
      </c>
      <c r="K312" t="s">
        <v>7189</v>
      </c>
      <c r="L312">
        <v>7</v>
      </c>
      <c r="M312">
        <v>8111.88</v>
      </c>
      <c r="N312">
        <v>0.2</v>
      </c>
      <c r="O312">
        <v>1749.53</v>
      </c>
    </row>
    <row r="313" spans="1:15" x14ac:dyDescent="0.25">
      <c r="A313" t="s">
        <v>323</v>
      </c>
      <c r="B313" t="s">
        <v>5290</v>
      </c>
      <c r="C313" t="s">
        <v>7258</v>
      </c>
      <c r="D313" t="s">
        <v>6193</v>
      </c>
      <c r="E313" t="s">
        <v>6977</v>
      </c>
      <c r="F313" t="s">
        <v>7094</v>
      </c>
      <c r="G313" t="s">
        <v>7098</v>
      </c>
      <c r="H313" t="s">
        <v>7114</v>
      </c>
      <c r="I313" t="s">
        <v>7164</v>
      </c>
      <c r="J313" t="s">
        <v>7170</v>
      </c>
      <c r="K313" t="s">
        <v>7213</v>
      </c>
      <c r="L313">
        <v>5</v>
      </c>
      <c r="M313">
        <v>13512.39</v>
      </c>
      <c r="N313">
        <v>0</v>
      </c>
      <c r="O313">
        <v>4738.41</v>
      </c>
    </row>
    <row r="314" spans="1:15" x14ac:dyDescent="0.25">
      <c r="A314" t="s">
        <v>324</v>
      </c>
      <c r="B314" t="s">
        <v>5291</v>
      </c>
      <c r="C314" t="s">
        <v>7235</v>
      </c>
      <c r="D314" t="s">
        <v>6352</v>
      </c>
      <c r="E314" t="s">
        <v>7042</v>
      </c>
      <c r="F314" t="s">
        <v>7094</v>
      </c>
      <c r="G314" t="s">
        <v>7101</v>
      </c>
      <c r="H314" t="s">
        <v>7117</v>
      </c>
      <c r="I314" t="s">
        <v>7162</v>
      </c>
      <c r="J314" t="s">
        <v>7166</v>
      </c>
      <c r="K314" t="s">
        <v>7178</v>
      </c>
      <c r="L314">
        <v>6</v>
      </c>
      <c r="M314">
        <v>81342.09</v>
      </c>
      <c r="N314">
        <v>0.1</v>
      </c>
      <c r="O314">
        <v>13336.43</v>
      </c>
    </row>
    <row r="315" spans="1:15" x14ac:dyDescent="0.25">
      <c r="A315" t="s">
        <v>325</v>
      </c>
      <c r="B315" t="s">
        <v>5123</v>
      </c>
      <c r="C315" t="s">
        <v>7234</v>
      </c>
      <c r="D315" t="s">
        <v>6353</v>
      </c>
      <c r="E315" t="s">
        <v>6942</v>
      </c>
      <c r="F315" t="s">
        <v>7094</v>
      </c>
      <c r="G315" t="s">
        <v>7098</v>
      </c>
      <c r="H315" t="s">
        <v>7138</v>
      </c>
      <c r="I315" t="s">
        <v>7162</v>
      </c>
      <c r="J315" t="s">
        <v>7166</v>
      </c>
      <c r="K315" t="s">
        <v>7211</v>
      </c>
      <c r="L315">
        <v>3</v>
      </c>
      <c r="M315">
        <v>20451.2</v>
      </c>
      <c r="N315">
        <v>0.05</v>
      </c>
      <c r="O315">
        <v>3561.84</v>
      </c>
    </row>
    <row r="316" spans="1:15" x14ac:dyDescent="0.25">
      <c r="A316" t="s">
        <v>326</v>
      </c>
      <c r="B316" t="s">
        <v>5292</v>
      </c>
      <c r="C316" t="s">
        <v>7255</v>
      </c>
      <c r="D316" t="s">
        <v>6354</v>
      </c>
      <c r="E316" t="s">
        <v>6943</v>
      </c>
      <c r="F316" t="s">
        <v>7094</v>
      </c>
      <c r="G316" t="s">
        <v>7099</v>
      </c>
      <c r="H316" t="s">
        <v>7125</v>
      </c>
      <c r="I316" t="s">
        <v>7163</v>
      </c>
      <c r="J316" t="s">
        <v>7175</v>
      </c>
      <c r="K316" t="s">
        <v>7190</v>
      </c>
      <c r="L316">
        <v>8</v>
      </c>
      <c r="M316">
        <v>14690.75</v>
      </c>
      <c r="N316">
        <v>0.2</v>
      </c>
      <c r="O316">
        <v>1571.94</v>
      </c>
    </row>
    <row r="317" spans="1:15" x14ac:dyDescent="0.25">
      <c r="A317" t="s">
        <v>327</v>
      </c>
      <c r="B317" t="s">
        <v>5293</v>
      </c>
      <c r="C317" t="s">
        <v>7251</v>
      </c>
      <c r="D317" t="s">
        <v>6234</v>
      </c>
      <c r="E317" t="s">
        <v>6939</v>
      </c>
      <c r="F317" t="s">
        <v>7094</v>
      </c>
      <c r="G317" t="s">
        <v>7099</v>
      </c>
      <c r="H317" t="s">
        <v>7130</v>
      </c>
      <c r="I317" t="s">
        <v>7162</v>
      </c>
      <c r="J317" t="s">
        <v>7168</v>
      </c>
      <c r="K317" t="s">
        <v>7181</v>
      </c>
      <c r="L317">
        <v>5</v>
      </c>
      <c r="M317">
        <v>51341.919999999998</v>
      </c>
      <c r="N317">
        <v>0.15</v>
      </c>
      <c r="O317">
        <v>8194.7900000000009</v>
      </c>
    </row>
    <row r="318" spans="1:15" x14ac:dyDescent="0.25">
      <c r="A318" t="s">
        <v>328</v>
      </c>
      <c r="B318" t="s">
        <v>5151</v>
      </c>
      <c r="C318" t="s">
        <v>7233</v>
      </c>
      <c r="D318" t="s">
        <v>6131</v>
      </c>
      <c r="E318" t="s">
        <v>6930</v>
      </c>
      <c r="F318" t="s">
        <v>7095</v>
      </c>
      <c r="G318" t="s">
        <v>7109</v>
      </c>
      <c r="H318" t="s">
        <v>7127</v>
      </c>
      <c r="I318" t="s">
        <v>7163</v>
      </c>
      <c r="J318" t="s">
        <v>7171</v>
      </c>
      <c r="K318" t="s">
        <v>7209</v>
      </c>
      <c r="L318">
        <v>8</v>
      </c>
      <c r="M318">
        <v>11692.3</v>
      </c>
      <c r="N318">
        <v>0.2</v>
      </c>
      <c r="O318">
        <v>1546.15</v>
      </c>
    </row>
    <row r="319" spans="1:15" x14ac:dyDescent="0.25">
      <c r="A319" t="s">
        <v>329</v>
      </c>
      <c r="B319" t="s">
        <v>5294</v>
      </c>
      <c r="C319" t="s">
        <v>7254</v>
      </c>
      <c r="D319" t="s">
        <v>6355</v>
      </c>
      <c r="E319" t="s">
        <v>6990</v>
      </c>
      <c r="F319" t="s">
        <v>7094</v>
      </c>
      <c r="G319" t="s">
        <v>7100</v>
      </c>
      <c r="H319" t="s">
        <v>7116</v>
      </c>
      <c r="I319" t="s">
        <v>7165</v>
      </c>
      <c r="J319" t="s">
        <v>7177</v>
      </c>
      <c r="K319" t="s">
        <v>7198</v>
      </c>
      <c r="L319">
        <v>5</v>
      </c>
      <c r="M319">
        <v>284384.71000000002</v>
      </c>
      <c r="N319">
        <v>0.1</v>
      </c>
      <c r="O319">
        <v>34276.97</v>
      </c>
    </row>
    <row r="320" spans="1:15" x14ac:dyDescent="0.25">
      <c r="A320" t="s">
        <v>330</v>
      </c>
      <c r="B320" t="s">
        <v>5133</v>
      </c>
      <c r="C320" t="s">
        <v>7248</v>
      </c>
      <c r="D320" t="s">
        <v>6134</v>
      </c>
      <c r="E320" t="s">
        <v>6932</v>
      </c>
      <c r="F320" t="s">
        <v>7094</v>
      </c>
      <c r="G320" t="s">
        <v>7101</v>
      </c>
      <c r="H320" t="s">
        <v>7124</v>
      </c>
      <c r="I320" t="s">
        <v>7163</v>
      </c>
      <c r="J320" t="s">
        <v>7167</v>
      </c>
      <c r="K320" t="s">
        <v>7179</v>
      </c>
      <c r="L320">
        <v>8</v>
      </c>
      <c r="M320">
        <v>19855.11</v>
      </c>
      <c r="N320">
        <v>0</v>
      </c>
      <c r="O320">
        <v>5476.6</v>
      </c>
    </row>
    <row r="321" spans="1:15" x14ac:dyDescent="0.25">
      <c r="A321" t="s">
        <v>331</v>
      </c>
      <c r="B321" t="s">
        <v>5295</v>
      </c>
      <c r="C321" t="s">
        <v>7255</v>
      </c>
      <c r="D321" t="s">
        <v>6287</v>
      </c>
      <c r="E321" t="s">
        <v>6975</v>
      </c>
      <c r="F321" t="s">
        <v>7096</v>
      </c>
      <c r="G321" t="s">
        <v>7112</v>
      </c>
      <c r="H321" t="s">
        <v>7154</v>
      </c>
      <c r="I321" t="s">
        <v>7165</v>
      </c>
      <c r="J321" t="s">
        <v>7177</v>
      </c>
      <c r="K321" t="s">
        <v>7201</v>
      </c>
      <c r="L321">
        <v>1</v>
      </c>
      <c r="M321">
        <v>52097.25</v>
      </c>
      <c r="N321">
        <v>0</v>
      </c>
      <c r="O321">
        <v>8182.14</v>
      </c>
    </row>
    <row r="322" spans="1:15" x14ac:dyDescent="0.25">
      <c r="A322" t="s">
        <v>332</v>
      </c>
      <c r="B322" t="s">
        <v>5296</v>
      </c>
      <c r="C322" t="s">
        <v>7247</v>
      </c>
      <c r="D322" t="s">
        <v>6356</v>
      </c>
      <c r="E322" t="s">
        <v>7043</v>
      </c>
      <c r="F322" t="s">
        <v>7097</v>
      </c>
      <c r="G322" t="s">
        <v>7110</v>
      </c>
      <c r="H322" t="s">
        <v>7155</v>
      </c>
      <c r="I322" t="s">
        <v>7163</v>
      </c>
      <c r="J322" t="s">
        <v>7175</v>
      </c>
      <c r="K322" t="s">
        <v>7190</v>
      </c>
      <c r="L322">
        <v>5</v>
      </c>
      <c r="M322">
        <v>9569.82</v>
      </c>
      <c r="N322">
        <v>0.1</v>
      </c>
      <c r="O322">
        <v>1900.36</v>
      </c>
    </row>
    <row r="323" spans="1:15" x14ac:dyDescent="0.25">
      <c r="A323" t="s">
        <v>333</v>
      </c>
      <c r="B323" t="s">
        <v>5297</v>
      </c>
      <c r="C323" t="s">
        <v>7253</v>
      </c>
      <c r="D323" t="s">
        <v>6194</v>
      </c>
      <c r="E323" t="s">
        <v>6932</v>
      </c>
      <c r="F323" t="s">
        <v>7094</v>
      </c>
      <c r="G323" t="s">
        <v>7101</v>
      </c>
      <c r="H323" t="s">
        <v>7124</v>
      </c>
      <c r="I323" t="s">
        <v>7163</v>
      </c>
      <c r="J323" t="s">
        <v>7171</v>
      </c>
      <c r="K323" t="s">
        <v>7209</v>
      </c>
      <c r="L323">
        <v>2</v>
      </c>
      <c r="M323">
        <v>3700.34</v>
      </c>
      <c r="N323">
        <v>0</v>
      </c>
      <c r="O323">
        <v>769.1</v>
      </c>
    </row>
    <row r="324" spans="1:15" x14ac:dyDescent="0.25">
      <c r="A324" t="s">
        <v>334</v>
      </c>
      <c r="B324" t="s">
        <v>5298</v>
      </c>
      <c r="C324" t="s">
        <v>7247</v>
      </c>
      <c r="D324" t="s">
        <v>6357</v>
      </c>
      <c r="E324" t="s">
        <v>7036</v>
      </c>
      <c r="F324" t="s">
        <v>7096</v>
      </c>
      <c r="G324" t="s">
        <v>7113</v>
      </c>
      <c r="H324" t="s">
        <v>7143</v>
      </c>
      <c r="I324" t="s">
        <v>7165</v>
      </c>
      <c r="J324" t="s">
        <v>7176</v>
      </c>
      <c r="K324" t="s">
        <v>7194</v>
      </c>
      <c r="L324">
        <v>4</v>
      </c>
      <c r="M324">
        <v>86311.62</v>
      </c>
      <c r="N324">
        <v>0.1</v>
      </c>
      <c r="O324">
        <v>10846.21</v>
      </c>
    </row>
    <row r="325" spans="1:15" x14ac:dyDescent="0.25">
      <c r="A325" t="s">
        <v>335</v>
      </c>
      <c r="B325" t="s">
        <v>5299</v>
      </c>
      <c r="C325" t="s">
        <v>7230</v>
      </c>
      <c r="D325" t="s">
        <v>6358</v>
      </c>
      <c r="E325" t="s">
        <v>6970</v>
      </c>
      <c r="F325" t="s">
        <v>7097</v>
      </c>
      <c r="G325" t="s">
        <v>7107</v>
      </c>
      <c r="H325" t="s">
        <v>7153</v>
      </c>
      <c r="I325" t="s">
        <v>7163</v>
      </c>
      <c r="J325" t="s">
        <v>7167</v>
      </c>
      <c r="K325" t="s">
        <v>7179</v>
      </c>
      <c r="L325">
        <v>2</v>
      </c>
      <c r="M325">
        <v>4338.09</v>
      </c>
      <c r="N325">
        <v>0.15</v>
      </c>
      <c r="O325">
        <v>897.29</v>
      </c>
    </row>
    <row r="326" spans="1:15" x14ac:dyDescent="0.25">
      <c r="A326" t="s">
        <v>336</v>
      </c>
      <c r="B326" t="s">
        <v>5300</v>
      </c>
      <c r="C326" t="s">
        <v>7251</v>
      </c>
      <c r="D326" t="s">
        <v>6359</v>
      </c>
      <c r="E326" t="s">
        <v>7044</v>
      </c>
      <c r="F326" t="s">
        <v>7096</v>
      </c>
      <c r="G326" t="s">
        <v>7103</v>
      </c>
      <c r="H326" t="s">
        <v>7119</v>
      </c>
      <c r="I326" t="s">
        <v>7162</v>
      </c>
      <c r="J326" t="s">
        <v>7166</v>
      </c>
      <c r="K326" t="s">
        <v>7192</v>
      </c>
      <c r="L326">
        <v>3</v>
      </c>
      <c r="M326">
        <v>18663.87</v>
      </c>
      <c r="N326">
        <v>0</v>
      </c>
      <c r="O326">
        <v>3307.42</v>
      </c>
    </row>
    <row r="327" spans="1:15" x14ac:dyDescent="0.25">
      <c r="A327" t="s">
        <v>337</v>
      </c>
      <c r="B327" t="s">
        <v>5301</v>
      </c>
      <c r="C327" t="s">
        <v>7258</v>
      </c>
      <c r="D327" t="s">
        <v>6127</v>
      </c>
      <c r="E327" t="s">
        <v>6926</v>
      </c>
      <c r="F327" t="s">
        <v>7095</v>
      </c>
      <c r="G327" t="s">
        <v>7102</v>
      </c>
      <c r="H327" t="s">
        <v>7157</v>
      </c>
      <c r="I327" t="s">
        <v>7162</v>
      </c>
      <c r="J327" t="s">
        <v>7168</v>
      </c>
      <c r="K327" t="s">
        <v>7191</v>
      </c>
      <c r="L327">
        <v>4</v>
      </c>
      <c r="M327">
        <v>26318.66</v>
      </c>
      <c r="N327">
        <v>0</v>
      </c>
      <c r="O327">
        <v>5220.1899999999996</v>
      </c>
    </row>
    <row r="328" spans="1:15" x14ac:dyDescent="0.25">
      <c r="A328" t="s">
        <v>338</v>
      </c>
      <c r="B328" t="s">
        <v>5302</v>
      </c>
      <c r="C328" t="s">
        <v>7236</v>
      </c>
      <c r="D328" t="s">
        <v>6360</v>
      </c>
      <c r="E328" t="s">
        <v>7045</v>
      </c>
      <c r="F328" t="s">
        <v>7096</v>
      </c>
      <c r="G328" t="s">
        <v>7111</v>
      </c>
      <c r="H328" t="s">
        <v>7131</v>
      </c>
      <c r="I328" t="s">
        <v>7163</v>
      </c>
      <c r="J328" t="s">
        <v>7175</v>
      </c>
      <c r="K328" t="s">
        <v>7190</v>
      </c>
      <c r="L328">
        <v>8</v>
      </c>
      <c r="M328">
        <v>17778.14</v>
      </c>
      <c r="N328">
        <v>0</v>
      </c>
      <c r="O328">
        <v>4210.1400000000003</v>
      </c>
    </row>
    <row r="329" spans="1:15" x14ac:dyDescent="0.25">
      <c r="A329" t="s">
        <v>339</v>
      </c>
      <c r="B329" t="s">
        <v>5303</v>
      </c>
      <c r="C329" t="s">
        <v>7246</v>
      </c>
      <c r="D329" t="s">
        <v>6361</v>
      </c>
      <c r="E329" t="s">
        <v>6897</v>
      </c>
      <c r="F329" t="s">
        <v>7097</v>
      </c>
      <c r="G329" t="s">
        <v>7110</v>
      </c>
      <c r="H329" t="s">
        <v>7159</v>
      </c>
      <c r="I329" t="s">
        <v>7165</v>
      </c>
      <c r="J329" t="s">
        <v>7172</v>
      </c>
      <c r="K329" t="s">
        <v>7212</v>
      </c>
      <c r="L329">
        <v>1</v>
      </c>
      <c r="M329">
        <v>3623.84</v>
      </c>
      <c r="N329">
        <v>0</v>
      </c>
      <c r="O329">
        <v>773.76</v>
      </c>
    </row>
    <row r="330" spans="1:15" x14ac:dyDescent="0.25">
      <c r="A330" t="s">
        <v>340</v>
      </c>
      <c r="B330" t="s">
        <v>5088</v>
      </c>
      <c r="C330" t="s">
        <v>7252</v>
      </c>
      <c r="D330" t="s">
        <v>6129</v>
      </c>
      <c r="E330" t="s">
        <v>6928</v>
      </c>
      <c r="F330" t="s">
        <v>7097</v>
      </c>
      <c r="G330" t="s">
        <v>7107</v>
      </c>
      <c r="H330" t="s">
        <v>7153</v>
      </c>
      <c r="I330" t="s">
        <v>7163</v>
      </c>
      <c r="J330" t="s">
        <v>7171</v>
      </c>
      <c r="K330" t="s">
        <v>7204</v>
      </c>
      <c r="L330">
        <v>5</v>
      </c>
      <c r="M330">
        <v>19432.77</v>
      </c>
      <c r="N330">
        <v>0.15</v>
      </c>
      <c r="O330">
        <v>1981.41</v>
      </c>
    </row>
    <row r="331" spans="1:15" x14ac:dyDescent="0.25">
      <c r="A331" t="s">
        <v>341</v>
      </c>
      <c r="B331" t="s">
        <v>5304</v>
      </c>
      <c r="C331" t="s">
        <v>7230</v>
      </c>
      <c r="D331" t="s">
        <v>6217</v>
      </c>
      <c r="E331" t="s">
        <v>6895</v>
      </c>
      <c r="F331" t="s">
        <v>7096</v>
      </c>
      <c r="G331" t="s">
        <v>7113</v>
      </c>
      <c r="H331" t="s">
        <v>7148</v>
      </c>
      <c r="I331" t="s">
        <v>7165</v>
      </c>
      <c r="J331" t="s">
        <v>7177</v>
      </c>
      <c r="K331" t="s">
        <v>7201</v>
      </c>
      <c r="L331">
        <v>6</v>
      </c>
      <c r="M331">
        <v>289793.03000000003</v>
      </c>
      <c r="N331">
        <v>0.1</v>
      </c>
      <c r="O331">
        <v>29316.05</v>
      </c>
    </row>
    <row r="332" spans="1:15" x14ac:dyDescent="0.25">
      <c r="A332" t="s">
        <v>342</v>
      </c>
      <c r="B332" t="s">
        <v>5305</v>
      </c>
      <c r="C332" t="s">
        <v>7228</v>
      </c>
      <c r="D332" t="s">
        <v>6246</v>
      </c>
      <c r="E332" t="s">
        <v>7001</v>
      </c>
      <c r="F332" t="s">
        <v>7096</v>
      </c>
      <c r="G332" t="s">
        <v>7111</v>
      </c>
      <c r="H332" t="s">
        <v>7131</v>
      </c>
      <c r="I332" t="s">
        <v>7164</v>
      </c>
      <c r="J332" t="s">
        <v>7170</v>
      </c>
      <c r="K332" t="s">
        <v>7183</v>
      </c>
      <c r="L332">
        <v>7</v>
      </c>
      <c r="M332">
        <v>28886.79</v>
      </c>
      <c r="N332">
        <v>0.15</v>
      </c>
      <c r="O332">
        <v>5792.4</v>
      </c>
    </row>
    <row r="333" spans="1:15" x14ac:dyDescent="0.25">
      <c r="A333" t="s">
        <v>343</v>
      </c>
      <c r="B333" t="s">
        <v>5306</v>
      </c>
      <c r="C333" t="s">
        <v>7232</v>
      </c>
      <c r="D333" t="s">
        <v>6339</v>
      </c>
      <c r="E333" t="s">
        <v>6909</v>
      </c>
      <c r="F333" t="s">
        <v>7097</v>
      </c>
      <c r="G333" t="s">
        <v>7105</v>
      </c>
      <c r="H333" t="s">
        <v>7149</v>
      </c>
      <c r="I333" t="s">
        <v>7164</v>
      </c>
      <c r="J333" t="s">
        <v>7170</v>
      </c>
      <c r="K333" t="s">
        <v>7183</v>
      </c>
      <c r="L333">
        <v>6</v>
      </c>
      <c r="M333">
        <v>28572.36</v>
      </c>
      <c r="N333">
        <v>0.05</v>
      </c>
      <c r="O333">
        <v>6590.35</v>
      </c>
    </row>
    <row r="334" spans="1:15" x14ac:dyDescent="0.25">
      <c r="A334" t="s">
        <v>344</v>
      </c>
      <c r="B334" t="s">
        <v>5148</v>
      </c>
      <c r="C334" t="s">
        <v>7256</v>
      </c>
      <c r="D334" t="s">
        <v>6362</v>
      </c>
      <c r="E334" t="s">
        <v>7035</v>
      </c>
      <c r="F334" t="s">
        <v>7096</v>
      </c>
      <c r="G334" t="s">
        <v>7103</v>
      </c>
      <c r="H334" t="s">
        <v>7119</v>
      </c>
      <c r="I334" t="s">
        <v>7162</v>
      </c>
      <c r="J334" t="s">
        <v>7169</v>
      </c>
      <c r="K334" t="s">
        <v>7203</v>
      </c>
      <c r="L334">
        <v>4</v>
      </c>
      <c r="M334">
        <v>84640.22</v>
      </c>
      <c r="N334">
        <v>0</v>
      </c>
      <c r="O334">
        <v>14346.13</v>
      </c>
    </row>
    <row r="335" spans="1:15" x14ac:dyDescent="0.25">
      <c r="A335" t="s">
        <v>345</v>
      </c>
      <c r="B335" t="s">
        <v>5307</v>
      </c>
      <c r="C335" t="s">
        <v>7234</v>
      </c>
      <c r="D335" t="s">
        <v>6363</v>
      </c>
      <c r="E335" t="s">
        <v>6898</v>
      </c>
      <c r="F335" t="s">
        <v>7096</v>
      </c>
      <c r="G335" t="s">
        <v>7103</v>
      </c>
      <c r="H335" t="s">
        <v>7119</v>
      </c>
      <c r="I335" t="s">
        <v>7164</v>
      </c>
      <c r="J335" t="s">
        <v>7170</v>
      </c>
      <c r="K335" t="s">
        <v>7183</v>
      </c>
      <c r="L335">
        <v>4</v>
      </c>
      <c r="M335">
        <v>20281.240000000002</v>
      </c>
      <c r="N335">
        <v>0</v>
      </c>
      <c r="O335">
        <v>5206.9799999999996</v>
      </c>
    </row>
    <row r="336" spans="1:15" x14ac:dyDescent="0.25">
      <c r="A336" t="s">
        <v>346</v>
      </c>
      <c r="B336" t="s">
        <v>5301</v>
      </c>
      <c r="C336" t="s">
        <v>7258</v>
      </c>
      <c r="D336" t="s">
        <v>6364</v>
      </c>
      <c r="E336" t="s">
        <v>7046</v>
      </c>
      <c r="F336" t="s">
        <v>7095</v>
      </c>
      <c r="G336" t="s">
        <v>7108</v>
      </c>
      <c r="H336" t="s">
        <v>7126</v>
      </c>
      <c r="I336" t="s">
        <v>7165</v>
      </c>
      <c r="J336" t="s">
        <v>7172</v>
      </c>
      <c r="K336" t="s">
        <v>7212</v>
      </c>
      <c r="L336">
        <v>6</v>
      </c>
      <c r="M336">
        <v>19324.11</v>
      </c>
      <c r="N336">
        <v>0.1</v>
      </c>
      <c r="O336">
        <v>2631.94</v>
      </c>
    </row>
    <row r="337" spans="1:15" x14ac:dyDescent="0.25">
      <c r="A337" t="s">
        <v>347</v>
      </c>
      <c r="B337" t="s">
        <v>5308</v>
      </c>
      <c r="C337" t="s">
        <v>7234</v>
      </c>
      <c r="D337" t="s">
        <v>6365</v>
      </c>
      <c r="E337" t="s">
        <v>6901</v>
      </c>
      <c r="F337" t="s">
        <v>7095</v>
      </c>
      <c r="G337" t="s">
        <v>7108</v>
      </c>
      <c r="H337" t="s">
        <v>7141</v>
      </c>
      <c r="I337" t="s">
        <v>7163</v>
      </c>
      <c r="J337" t="s">
        <v>7175</v>
      </c>
      <c r="K337" t="s">
        <v>7197</v>
      </c>
      <c r="L337">
        <v>3</v>
      </c>
      <c r="M337">
        <v>15641.73</v>
      </c>
      <c r="N337">
        <v>0.1</v>
      </c>
      <c r="O337">
        <v>3299.37</v>
      </c>
    </row>
    <row r="338" spans="1:15" x14ac:dyDescent="0.25">
      <c r="A338" t="s">
        <v>348</v>
      </c>
      <c r="B338" t="s">
        <v>5309</v>
      </c>
      <c r="C338" t="s">
        <v>7229</v>
      </c>
      <c r="D338" t="s">
        <v>6166</v>
      </c>
      <c r="E338" t="s">
        <v>6897</v>
      </c>
      <c r="F338" t="s">
        <v>7096</v>
      </c>
      <c r="G338" t="s">
        <v>7112</v>
      </c>
      <c r="H338" t="s">
        <v>7154</v>
      </c>
      <c r="I338" t="s">
        <v>7164</v>
      </c>
      <c r="J338" t="s">
        <v>7174</v>
      </c>
      <c r="K338" t="s">
        <v>7199</v>
      </c>
      <c r="L338">
        <v>6</v>
      </c>
      <c r="M338">
        <v>8189.28</v>
      </c>
      <c r="N338">
        <v>0.15</v>
      </c>
      <c r="O338">
        <v>1443.86</v>
      </c>
    </row>
    <row r="339" spans="1:15" x14ac:dyDescent="0.25">
      <c r="A339" t="s">
        <v>349</v>
      </c>
      <c r="B339" t="s">
        <v>5133</v>
      </c>
      <c r="C339" t="s">
        <v>7248</v>
      </c>
      <c r="D339" t="s">
        <v>6366</v>
      </c>
      <c r="E339" t="s">
        <v>7047</v>
      </c>
      <c r="F339" t="s">
        <v>7094</v>
      </c>
      <c r="G339" t="s">
        <v>7098</v>
      </c>
      <c r="H339" t="s">
        <v>7114</v>
      </c>
      <c r="I339" t="s">
        <v>7164</v>
      </c>
      <c r="J339" t="s">
        <v>7170</v>
      </c>
      <c r="K339" t="s">
        <v>7183</v>
      </c>
      <c r="L339">
        <v>3</v>
      </c>
      <c r="M339">
        <v>12884.75</v>
      </c>
      <c r="N339">
        <v>0.15</v>
      </c>
      <c r="O339">
        <v>2632.38</v>
      </c>
    </row>
    <row r="340" spans="1:15" x14ac:dyDescent="0.25">
      <c r="A340" t="s">
        <v>350</v>
      </c>
      <c r="B340" t="s">
        <v>5046</v>
      </c>
      <c r="C340" t="s">
        <v>7258</v>
      </c>
      <c r="D340" t="s">
        <v>6342</v>
      </c>
      <c r="E340" t="s">
        <v>7008</v>
      </c>
      <c r="F340" t="s">
        <v>7095</v>
      </c>
      <c r="G340" t="s">
        <v>7109</v>
      </c>
      <c r="H340" t="s">
        <v>7135</v>
      </c>
      <c r="I340" t="s">
        <v>7163</v>
      </c>
      <c r="J340" t="s">
        <v>7171</v>
      </c>
      <c r="K340" t="s">
        <v>7184</v>
      </c>
      <c r="L340">
        <v>4</v>
      </c>
      <c r="M340">
        <v>30253.8</v>
      </c>
      <c r="N340">
        <v>0.05</v>
      </c>
      <c r="O340">
        <v>3666.49</v>
      </c>
    </row>
    <row r="341" spans="1:15" x14ac:dyDescent="0.25">
      <c r="A341" t="s">
        <v>351</v>
      </c>
      <c r="B341" t="s">
        <v>5074</v>
      </c>
      <c r="C341" t="s">
        <v>7230</v>
      </c>
      <c r="D341" t="s">
        <v>6367</v>
      </c>
      <c r="E341" t="s">
        <v>6991</v>
      </c>
      <c r="F341" t="s">
        <v>7097</v>
      </c>
      <c r="G341" t="s">
        <v>7104</v>
      </c>
      <c r="H341" t="s">
        <v>7120</v>
      </c>
      <c r="I341" t="s">
        <v>7162</v>
      </c>
      <c r="J341" t="s">
        <v>7168</v>
      </c>
      <c r="K341" t="s">
        <v>7180</v>
      </c>
      <c r="L341">
        <v>1</v>
      </c>
      <c r="M341">
        <v>2620.4499999999998</v>
      </c>
      <c r="N341">
        <v>0.25</v>
      </c>
      <c r="O341">
        <v>165.91</v>
      </c>
    </row>
    <row r="342" spans="1:15" x14ac:dyDescent="0.25">
      <c r="A342" t="s">
        <v>352</v>
      </c>
      <c r="B342" t="s">
        <v>5310</v>
      </c>
      <c r="C342" t="s">
        <v>7232</v>
      </c>
      <c r="D342" t="s">
        <v>6368</v>
      </c>
      <c r="E342" t="s">
        <v>7039</v>
      </c>
      <c r="F342" t="s">
        <v>7095</v>
      </c>
      <c r="G342" t="s">
        <v>7108</v>
      </c>
      <c r="H342" t="s">
        <v>7126</v>
      </c>
      <c r="I342" t="s">
        <v>7165</v>
      </c>
      <c r="J342" t="s">
        <v>7172</v>
      </c>
      <c r="K342" t="s">
        <v>7185</v>
      </c>
      <c r="L342">
        <v>3</v>
      </c>
      <c r="M342">
        <v>15336.86</v>
      </c>
      <c r="N342">
        <v>0</v>
      </c>
      <c r="O342">
        <v>3038.53</v>
      </c>
    </row>
    <row r="343" spans="1:15" x14ac:dyDescent="0.25">
      <c r="A343" t="s">
        <v>353</v>
      </c>
      <c r="B343" t="s">
        <v>5311</v>
      </c>
      <c r="C343" t="s">
        <v>7227</v>
      </c>
      <c r="D343" t="s">
        <v>6228</v>
      </c>
      <c r="E343" t="s">
        <v>6959</v>
      </c>
      <c r="F343" t="s">
        <v>7097</v>
      </c>
      <c r="G343" t="s">
        <v>7104</v>
      </c>
      <c r="H343" t="s">
        <v>7120</v>
      </c>
      <c r="I343" t="s">
        <v>7165</v>
      </c>
      <c r="J343" t="s">
        <v>7177</v>
      </c>
      <c r="K343" t="s">
        <v>7201</v>
      </c>
      <c r="L343">
        <v>1</v>
      </c>
      <c r="M343">
        <v>52107</v>
      </c>
      <c r="N343">
        <v>0</v>
      </c>
      <c r="O343">
        <v>7522.92</v>
      </c>
    </row>
    <row r="344" spans="1:15" x14ac:dyDescent="0.25">
      <c r="A344" t="s">
        <v>354</v>
      </c>
      <c r="B344" t="s">
        <v>5312</v>
      </c>
      <c r="C344" t="s">
        <v>7255</v>
      </c>
      <c r="D344" t="s">
        <v>6354</v>
      </c>
      <c r="E344" t="s">
        <v>6943</v>
      </c>
      <c r="F344" t="s">
        <v>7094</v>
      </c>
      <c r="G344" t="s">
        <v>7098</v>
      </c>
      <c r="H344" t="s">
        <v>7114</v>
      </c>
      <c r="I344" t="s">
        <v>7162</v>
      </c>
      <c r="J344" t="s">
        <v>7166</v>
      </c>
      <c r="K344" t="s">
        <v>7178</v>
      </c>
      <c r="L344">
        <v>6</v>
      </c>
      <c r="M344">
        <v>67102.53</v>
      </c>
      <c r="N344">
        <v>0.25</v>
      </c>
      <c r="O344">
        <v>8469.35</v>
      </c>
    </row>
    <row r="345" spans="1:15" x14ac:dyDescent="0.25">
      <c r="A345" t="s">
        <v>355</v>
      </c>
      <c r="B345" t="s">
        <v>5313</v>
      </c>
      <c r="C345" t="s">
        <v>7227</v>
      </c>
      <c r="D345" t="s">
        <v>6369</v>
      </c>
      <c r="E345" t="s">
        <v>6949</v>
      </c>
      <c r="F345" t="s">
        <v>7097</v>
      </c>
      <c r="G345" t="s">
        <v>7107</v>
      </c>
      <c r="H345" t="s">
        <v>7153</v>
      </c>
      <c r="I345" t="s">
        <v>7164</v>
      </c>
      <c r="J345" t="s">
        <v>7174</v>
      </c>
      <c r="K345" t="s">
        <v>7188</v>
      </c>
      <c r="L345">
        <v>5</v>
      </c>
      <c r="M345">
        <v>14620.59</v>
      </c>
      <c r="N345">
        <v>0</v>
      </c>
      <c r="O345">
        <v>3560.93</v>
      </c>
    </row>
    <row r="346" spans="1:15" x14ac:dyDescent="0.25">
      <c r="A346" t="s">
        <v>356</v>
      </c>
      <c r="B346" t="s">
        <v>5182</v>
      </c>
      <c r="C346" t="s">
        <v>7248</v>
      </c>
      <c r="D346" t="s">
        <v>6370</v>
      </c>
      <c r="E346" t="s">
        <v>7000</v>
      </c>
      <c r="F346" t="s">
        <v>7095</v>
      </c>
      <c r="G346" t="s">
        <v>7108</v>
      </c>
      <c r="H346" t="s">
        <v>7141</v>
      </c>
      <c r="I346" t="s">
        <v>7163</v>
      </c>
      <c r="J346" t="s">
        <v>7171</v>
      </c>
      <c r="K346" t="s">
        <v>7204</v>
      </c>
      <c r="L346">
        <v>1</v>
      </c>
      <c r="M346">
        <v>4213.33</v>
      </c>
      <c r="N346">
        <v>0.1</v>
      </c>
      <c r="O346">
        <v>629.55999999999995</v>
      </c>
    </row>
    <row r="347" spans="1:15" x14ac:dyDescent="0.25">
      <c r="A347" t="s">
        <v>357</v>
      </c>
      <c r="B347" t="s">
        <v>5314</v>
      </c>
      <c r="C347" t="s">
        <v>7250</v>
      </c>
      <c r="D347" t="s">
        <v>6371</v>
      </c>
      <c r="E347" t="s">
        <v>7040</v>
      </c>
      <c r="F347" t="s">
        <v>7096</v>
      </c>
      <c r="G347" t="s">
        <v>7111</v>
      </c>
      <c r="H347" t="s">
        <v>7142</v>
      </c>
      <c r="I347" t="s">
        <v>7163</v>
      </c>
      <c r="J347" t="s">
        <v>7167</v>
      </c>
      <c r="K347" t="s">
        <v>7179</v>
      </c>
      <c r="L347">
        <v>5</v>
      </c>
      <c r="M347">
        <v>12251.96</v>
      </c>
      <c r="N347">
        <v>0.05</v>
      </c>
      <c r="O347">
        <v>3082.04</v>
      </c>
    </row>
    <row r="348" spans="1:15" x14ac:dyDescent="0.25">
      <c r="A348" t="s">
        <v>358</v>
      </c>
      <c r="B348" t="s">
        <v>5282</v>
      </c>
      <c r="C348" t="s">
        <v>7242</v>
      </c>
      <c r="D348" t="s">
        <v>6372</v>
      </c>
      <c r="E348" t="s">
        <v>6917</v>
      </c>
      <c r="F348" t="s">
        <v>7096</v>
      </c>
      <c r="G348" t="s">
        <v>7111</v>
      </c>
      <c r="H348" t="s">
        <v>7131</v>
      </c>
      <c r="I348" t="s">
        <v>7163</v>
      </c>
      <c r="J348" t="s">
        <v>7171</v>
      </c>
      <c r="K348" t="s">
        <v>7184</v>
      </c>
      <c r="L348">
        <v>5</v>
      </c>
      <c r="M348">
        <v>32462.14</v>
      </c>
      <c r="N348">
        <v>0.2</v>
      </c>
      <c r="O348">
        <v>1570.96</v>
      </c>
    </row>
    <row r="349" spans="1:15" x14ac:dyDescent="0.25">
      <c r="A349" t="s">
        <v>359</v>
      </c>
      <c r="B349" t="s">
        <v>5315</v>
      </c>
      <c r="C349" t="s">
        <v>7254</v>
      </c>
      <c r="D349" t="s">
        <v>6217</v>
      </c>
      <c r="E349" t="s">
        <v>6895</v>
      </c>
      <c r="F349" t="s">
        <v>7095</v>
      </c>
      <c r="G349" t="s">
        <v>7108</v>
      </c>
      <c r="H349" t="s">
        <v>7150</v>
      </c>
      <c r="I349" t="s">
        <v>7162</v>
      </c>
      <c r="J349" t="s">
        <v>7169</v>
      </c>
      <c r="K349" t="s">
        <v>7193</v>
      </c>
      <c r="L349">
        <v>6</v>
      </c>
      <c r="M349">
        <v>51285.919999999998</v>
      </c>
      <c r="N349">
        <v>0.25</v>
      </c>
      <c r="O349">
        <v>5372.79</v>
      </c>
    </row>
    <row r="350" spans="1:15" x14ac:dyDescent="0.25">
      <c r="A350" t="s">
        <v>360</v>
      </c>
      <c r="B350" t="s">
        <v>5316</v>
      </c>
      <c r="C350" t="s">
        <v>7229</v>
      </c>
      <c r="D350" t="s">
        <v>6373</v>
      </c>
      <c r="E350" t="s">
        <v>7001</v>
      </c>
      <c r="F350" t="s">
        <v>7097</v>
      </c>
      <c r="G350" t="s">
        <v>7104</v>
      </c>
      <c r="H350" t="s">
        <v>7132</v>
      </c>
      <c r="I350" t="s">
        <v>7163</v>
      </c>
      <c r="J350" t="s">
        <v>7171</v>
      </c>
      <c r="K350" t="s">
        <v>7184</v>
      </c>
      <c r="L350">
        <v>6</v>
      </c>
      <c r="M350">
        <v>41104.69</v>
      </c>
      <c r="N350">
        <v>0.15</v>
      </c>
      <c r="O350">
        <v>3711.23</v>
      </c>
    </row>
    <row r="351" spans="1:15" x14ac:dyDescent="0.25">
      <c r="A351" t="s">
        <v>361</v>
      </c>
      <c r="B351" t="s">
        <v>5272</v>
      </c>
      <c r="C351" t="s">
        <v>7227</v>
      </c>
      <c r="D351" t="s">
        <v>6374</v>
      </c>
      <c r="E351" t="s">
        <v>7028</v>
      </c>
      <c r="F351" t="s">
        <v>7095</v>
      </c>
      <c r="G351" t="s">
        <v>7109</v>
      </c>
      <c r="H351" t="s">
        <v>7135</v>
      </c>
      <c r="I351" t="s">
        <v>7163</v>
      </c>
      <c r="J351" t="s">
        <v>7175</v>
      </c>
      <c r="K351" t="s">
        <v>7205</v>
      </c>
      <c r="L351">
        <v>7</v>
      </c>
      <c r="M351">
        <v>24796.14</v>
      </c>
      <c r="N351">
        <v>0</v>
      </c>
      <c r="O351">
        <v>5157.79</v>
      </c>
    </row>
    <row r="352" spans="1:15" x14ac:dyDescent="0.25">
      <c r="A352" t="s">
        <v>362</v>
      </c>
      <c r="B352" t="s">
        <v>5133</v>
      </c>
      <c r="C352" t="s">
        <v>7248</v>
      </c>
      <c r="D352" t="s">
        <v>6278</v>
      </c>
      <c r="E352" t="s">
        <v>6902</v>
      </c>
      <c r="F352" t="s">
        <v>7095</v>
      </c>
      <c r="G352" t="s">
        <v>7106</v>
      </c>
      <c r="H352" t="s">
        <v>7161</v>
      </c>
      <c r="I352" t="s">
        <v>7163</v>
      </c>
      <c r="J352" t="s">
        <v>7175</v>
      </c>
      <c r="K352" t="s">
        <v>7205</v>
      </c>
      <c r="L352">
        <v>6</v>
      </c>
      <c r="M352">
        <v>18196.53</v>
      </c>
      <c r="N352">
        <v>0.15</v>
      </c>
      <c r="O352">
        <v>2673.72</v>
      </c>
    </row>
    <row r="353" spans="1:15" x14ac:dyDescent="0.25">
      <c r="A353" t="s">
        <v>363</v>
      </c>
      <c r="B353" t="s">
        <v>5317</v>
      </c>
      <c r="C353" t="s">
        <v>7259</v>
      </c>
      <c r="D353" t="s">
        <v>6137</v>
      </c>
      <c r="E353" t="s">
        <v>6935</v>
      </c>
      <c r="F353" t="s">
        <v>7097</v>
      </c>
      <c r="G353" t="s">
        <v>7105</v>
      </c>
      <c r="H353" t="s">
        <v>7128</v>
      </c>
      <c r="I353" t="s">
        <v>7165</v>
      </c>
      <c r="J353" t="s">
        <v>7177</v>
      </c>
      <c r="K353" t="s">
        <v>7198</v>
      </c>
      <c r="L353">
        <v>5</v>
      </c>
      <c r="M353">
        <v>279911.02</v>
      </c>
      <c r="N353">
        <v>0.1</v>
      </c>
      <c r="O353">
        <v>44817.41</v>
      </c>
    </row>
    <row r="354" spans="1:15" x14ac:dyDescent="0.25">
      <c r="A354" t="s">
        <v>364</v>
      </c>
      <c r="B354" t="s">
        <v>5318</v>
      </c>
      <c r="C354" t="s">
        <v>7235</v>
      </c>
      <c r="D354" t="s">
        <v>6375</v>
      </c>
      <c r="E354" t="s">
        <v>7048</v>
      </c>
      <c r="F354" t="s">
        <v>7095</v>
      </c>
      <c r="G354" t="s">
        <v>7102</v>
      </c>
      <c r="H354" t="s">
        <v>7147</v>
      </c>
      <c r="I354" t="s">
        <v>7165</v>
      </c>
      <c r="J354" t="s">
        <v>7176</v>
      </c>
      <c r="K354" t="s">
        <v>7202</v>
      </c>
      <c r="L354">
        <v>3</v>
      </c>
      <c r="M354">
        <v>47750.95</v>
      </c>
      <c r="N354">
        <v>0.15</v>
      </c>
      <c r="O354">
        <v>2764.84</v>
      </c>
    </row>
    <row r="355" spans="1:15" x14ac:dyDescent="0.25">
      <c r="A355" t="s">
        <v>365</v>
      </c>
      <c r="B355" t="s">
        <v>5319</v>
      </c>
      <c r="C355" t="s">
        <v>7251</v>
      </c>
      <c r="D355" t="s">
        <v>6376</v>
      </c>
      <c r="E355" t="s">
        <v>6917</v>
      </c>
      <c r="F355" t="s">
        <v>7096</v>
      </c>
      <c r="G355" t="s">
        <v>7113</v>
      </c>
      <c r="H355" t="s">
        <v>7143</v>
      </c>
      <c r="I355" t="s">
        <v>7163</v>
      </c>
      <c r="J355" t="s">
        <v>7171</v>
      </c>
      <c r="K355" t="s">
        <v>7204</v>
      </c>
      <c r="L355">
        <v>6</v>
      </c>
      <c r="M355">
        <v>25830.26</v>
      </c>
      <c r="N355">
        <v>0.05</v>
      </c>
      <c r="O355">
        <v>3704.12</v>
      </c>
    </row>
    <row r="356" spans="1:15" x14ac:dyDescent="0.25">
      <c r="A356" t="s">
        <v>366</v>
      </c>
      <c r="B356" t="s">
        <v>5239</v>
      </c>
      <c r="C356" t="s">
        <v>7231</v>
      </c>
      <c r="D356" t="s">
        <v>6377</v>
      </c>
      <c r="E356" t="s">
        <v>7028</v>
      </c>
      <c r="F356" t="s">
        <v>7097</v>
      </c>
      <c r="G356" t="s">
        <v>7107</v>
      </c>
      <c r="H356" t="s">
        <v>7152</v>
      </c>
      <c r="I356" t="s">
        <v>7163</v>
      </c>
      <c r="J356" t="s">
        <v>7171</v>
      </c>
      <c r="K356" t="s">
        <v>7184</v>
      </c>
      <c r="L356">
        <v>1</v>
      </c>
      <c r="M356">
        <v>7904.82</v>
      </c>
      <c r="N356">
        <v>0.05</v>
      </c>
      <c r="O356">
        <v>911.82</v>
      </c>
    </row>
    <row r="357" spans="1:15" x14ac:dyDescent="0.25">
      <c r="A357" t="s">
        <v>367</v>
      </c>
      <c r="B357" t="s">
        <v>5187</v>
      </c>
      <c r="C357" t="s">
        <v>7238</v>
      </c>
      <c r="D357" t="s">
        <v>6378</v>
      </c>
      <c r="E357" t="s">
        <v>6926</v>
      </c>
      <c r="F357" t="s">
        <v>7097</v>
      </c>
      <c r="G357" t="s">
        <v>7104</v>
      </c>
      <c r="H357" t="s">
        <v>7120</v>
      </c>
      <c r="I357" t="s">
        <v>7162</v>
      </c>
      <c r="J357" t="s">
        <v>7166</v>
      </c>
      <c r="K357" t="s">
        <v>7192</v>
      </c>
      <c r="L357">
        <v>7</v>
      </c>
      <c r="M357">
        <v>32988.910000000003</v>
      </c>
      <c r="N357">
        <v>0.2</v>
      </c>
      <c r="O357">
        <v>2878.6</v>
      </c>
    </row>
    <row r="358" spans="1:15" x14ac:dyDescent="0.25">
      <c r="A358" t="s">
        <v>368</v>
      </c>
      <c r="B358" t="s">
        <v>5320</v>
      </c>
      <c r="C358" t="s">
        <v>7246</v>
      </c>
      <c r="D358" t="s">
        <v>6379</v>
      </c>
      <c r="E358" t="s">
        <v>7015</v>
      </c>
      <c r="F358" t="s">
        <v>7094</v>
      </c>
      <c r="G358" t="s">
        <v>7101</v>
      </c>
      <c r="H358" t="s">
        <v>7117</v>
      </c>
      <c r="I358" t="s">
        <v>7162</v>
      </c>
      <c r="J358" t="s">
        <v>7169</v>
      </c>
      <c r="K358" t="s">
        <v>7203</v>
      </c>
      <c r="L358">
        <v>6</v>
      </c>
      <c r="M358">
        <v>98180.63</v>
      </c>
      <c r="N358">
        <v>0.25</v>
      </c>
      <c r="O358">
        <v>7242.86</v>
      </c>
    </row>
    <row r="359" spans="1:15" x14ac:dyDescent="0.25">
      <c r="A359" t="s">
        <v>369</v>
      </c>
      <c r="B359" t="s">
        <v>5321</v>
      </c>
      <c r="C359" t="s">
        <v>7254</v>
      </c>
      <c r="D359" t="s">
        <v>6380</v>
      </c>
      <c r="E359" t="s">
        <v>6947</v>
      </c>
      <c r="F359" t="s">
        <v>7097</v>
      </c>
      <c r="G359" t="s">
        <v>7107</v>
      </c>
      <c r="H359" t="s">
        <v>7152</v>
      </c>
      <c r="I359" t="s">
        <v>7165</v>
      </c>
      <c r="J359" t="s">
        <v>7176</v>
      </c>
      <c r="K359" t="s">
        <v>7195</v>
      </c>
      <c r="L359">
        <v>8</v>
      </c>
      <c r="M359">
        <v>76314.13</v>
      </c>
      <c r="N359">
        <v>0.2</v>
      </c>
      <c r="O359">
        <v>-644.99</v>
      </c>
    </row>
    <row r="360" spans="1:15" x14ac:dyDescent="0.25">
      <c r="A360" t="s">
        <v>370</v>
      </c>
      <c r="B360" t="s">
        <v>5276</v>
      </c>
      <c r="C360" t="s">
        <v>7250</v>
      </c>
      <c r="D360" t="s">
        <v>6381</v>
      </c>
      <c r="E360" t="s">
        <v>6970</v>
      </c>
      <c r="F360" t="s">
        <v>7096</v>
      </c>
      <c r="G360" t="s">
        <v>7103</v>
      </c>
      <c r="H360" t="s">
        <v>7134</v>
      </c>
      <c r="I360" t="s">
        <v>7162</v>
      </c>
      <c r="J360" t="s">
        <v>7166</v>
      </c>
      <c r="K360" t="s">
        <v>7192</v>
      </c>
      <c r="L360">
        <v>7</v>
      </c>
      <c r="M360">
        <v>36842.65</v>
      </c>
      <c r="N360">
        <v>0.15</v>
      </c>
      <c r="O360">
        <v>3810.1</v>
      </c>
    </row>
    <row r="361" spans="1:15" x14ac:dyDescent="0.25">
      <c r="A361" t="s">
        <v>371</v>
      </c>
      <c r="B361" t="s">
        <v>5322</v>
      </c>
      <c r="C361" t="s">
        <v>7236</v>
      </c>
      <c r="D361" t="s">
        <v>6382</v>
      </c>
      <c r="E361" t="s">
        <v>7049</v>
      </c>
      <c r="F361" t="s">
        <v>7096</v>
      </c>
      <c r="G361" t="s">
        <v>7111</v>
      </c>
      <c r="H361" t="s">
        <v>7142</v>
      </c>
      <c r="I361" t="s">
        <v>7164</v>
      </c>
      <c r="J361" t="s">
        <v>7170</v>
      </c>
      <c r="K361" t="s">
        <v>7183</v>
      </c>
      <c r="L361">
        <v>6</v>
      </c>
      <c r="M361">
        <v>31434.7</v>
      </c>
      <c r="N361">
        <v>0</v>
      </c>
      <c r="O361">
        <v>8835.15</v>
      </c>
    </row>
    <row r="362" spans="1:15" x14ac:dyDescent="0.25">
      <c r="A362" t="s">
        <v>372</v>
      </c>
      <c r="B362" t="s">
        <v>5323</v>
      </c>
      <c r="C362" t="s">
        <v>7259</v>
      </c>
      <c r="D362" t="s">
        <v>6296</v>
      </c>
      <c r="E362" t="s">
        <v>7022</v>
      </c>
      <c r="F362" t="s">
        <v>7097</v>
      </c>
      <c r="G362" t="s">
        <v>7110</v>
      </c>
      <c r="H362" t="s">
        <v>7129</v>
      </c>
      <c r="I362" t="s">
        <v>7164</v>
      </c>
      <c r="J362" t="s">
        <v>7170</v>
      </c>
      <c r="K362" t="s">
        <v>7183</v>
      </c>
      <c r="L362">
        <v>2</v>
      </c>
      <c r="M362">
        <v>8831.43</v>
      </c>
      <c r="N362">
        <v>0.15</v>
      </c>
      <c r="O362">
        <v>1995.39</v>
      </c>
    </row>
    <row r="363" spans="1:15" x14ac:dyDescent="0.25">
      <c r="A363" t="s">
        <v>373</v>
      </c>
      <c r="B363" t="s">
        <v>5324</v>
      </c>
      <c r="C363" t="s">
        <v>7242</v>
      </c>
      <c r="D363" t="s">
        <v>6383</v>
      </c>
      <c r="E363" t="s">
        <v>6944</v>
      </c>
      <c r="F363" t="s">
        <v>7095</v>
      </c>
      <c r="G363" t="s">
        <v>7109</v>
      </c>
      <c r="H363" t="s">
        <v>7135</v>
      </c>
      <c r="I363" t="s">
        <v>7165</v>
      </c>
      <c r="J363" t="s">
        <v>7177</v>
      </c>
      <c r="K363" t="s">
        <v>7201</v>
      </c>
      <c r="L363">
        <v>8</v>
      </c>
      <c r="M363">
        <v>361867.68</v>
      </c>
      <c r="N363">
        <v>0.15</v>
      </c>
      <c r="O363">
        <v>34477</v>
      </c>
    </row>
    <row r="364" spans="1:15" x14ac:dyDescent="0.25">
      <c r="A364" t="s">
        <v>374</v>
      </c>
      <c r="B364" t="s">
        <v>5060</v>
      </c>
      <c r="C364" t="s">
        <v>7228</v>
      </c>
      <c r="D364" t="s">
        <v>6270</v>
      </c>
      <c r="E364" t="s">
        <v>7014</v>
      </c>
      <c r="F364" t="s">
        <v>7094</v>
      </c>
      <c r="G364" t="s">
        <v>7099</v>
      </c>
      <c r="H364" t="s">
        <v>7115</v>
      </c>
      <c r="I364" t="s">
        <v>7164</v>
      </c>
      <c r="J364" t="s">
        <v>7174</v>
      </c>
      <c r="K364" t="s">
        <v>7199</v>
      </c>
      <c r="L364">
        <v>5</v>
      </c>
      <c r="M364">
        <v>8103.44</v>
      </c>
      <c r="N364">
        <v>0</v>
      </c>
      <c r="O364">
        <v>1808.74</v>
      </c>
    </row>
    <row r="365" spans="1:15" x14ac:dyDescent="0.25">
      <c r="A365" t="s">
        <v>375</v>
      </c>
      <c r="B365" t="s">
        <v>5325</v>
      </c>
      <c r="C365" t="s">
        <v>7228</v>
      </c>
      <c r="D365" t="s">
        <v>6113</v>
      </c>
      <c r="E365" t="s">
        <v>6912</v>
      </c>
      <c r="F365" t="s">
        <v>7097</v>
      </c>
      <c r="G365" t="s">
        <v>7104</v>
      </c>
      <c r="H365" t="s">
        <v>7132</v>
      </c>
      <c r="I365" t="s">
        <v>7165</v>
      </c>
      <c r="J365" t="s">
        <v>7176</v>
      </c>
      <c r="K365" t="s">
        <v>7195</v>
      </c>
      <c r="L365">
        <v>2</v>
      </c>
      <c r="M365">
        <v>18510.77</v>
      </c>
      <c r="N365">
        <v>0.25</v>
      </c>
      <c r="O365">
        <v>611.65</v>
      </c>
    </row>
    <row r="366" spans="1:15" x14ac:dyDescent="0.25">
      <c r="A366" t="s">
        <v>376</v>
      </c>
      <c r="B366" t="s">
        <v>5326</v>
      </c>
      <c r="C366" t="s">
        <v>7243</v>
      </c>
      <c r="D366" t="s">
        <v>6384</v>
      </c>
      <c r="E366" t="s">
        <v>6969</v>
      </c>
      <c r="F366" t="s">
        <v>7097</v>
      </c>
      <c r="G366" t="s">
        <v>7107</v>
      </c>
      <c r="H366" t="s">
        <v>7152</v>
      </c>
      <c r="I366" t="s">
        <v>7162</v>
      </c>
      <c r="J366" t="s">
        <v>7169</v>
      </c>
      <c r="K366" t="s">
        <v>7193</v>
      </c>
      <c r="L366">
        <v>3</v>
      </c>
      <c r="M366">
        <v>26259.16</v>
      </c>
      <c r="N366">
        <v>0.2</v>
      </c>
      <c r="O366">
        <v>2134.77</v>
      </c>
    </row>
    <row r="367" spans="1:15" x14ac:dyDescent="0.25">
      <c r="A367" t="s">
        <v>377</v>
      </c>
      <c r="B367" t="s">
        <v>5327</v>
      </c>
      <c r="C367" t="s">
        <v>7225</v>
      </c>
      <c r="D367" t="s">
        <v>6385</v>
      </c>
      <c r="E367" t="s">
        <v>7034</v>
      </c>
      <c r="F367" t="s">
        <v>7096</v>
      </c>
      <c r="G367" t="s">
        <v>7111</v>
      </c>
      <c r="H367" t="s">
        <v>7142</v>
      </c>
      <c r="I367" t="s">
        <v>7165</v>
      </c>
      <c r="J367" t="s">
        <v>7177</v>
      </c>
      <c r="K367" t="s">
        <v>7198</v>
      </c>
      <c r="L367">
        <v>3</v>
      </c>
      <c r="M367">
        <v>172942.59</v>
      </c>
      <c r="N367">
        <v>0.15</v>
      </c>
      <c r="O367">
        <v>23026.1</v>
      </c>
    </row>
    <row r="368" spans="1:15" x14ac:dyDescent="0.25">
      <c r="A368" t="s">
        <v>378</v>
      </c>
      <c r="B368" t="s">
        <v>5033</v>
      </c>
      <c r="C368" t="s">
        <v>7235</v>
      </c>
      <c r="D368" t="s">
        <v>6254</v>
      </c>
      <c r="E368" t="s">
        <v>7006</v>
      </c>
      <c r="F368" t="s">
        <v>7094</v>
      </c>
      <c r="G368" t="s">
        <v>7101</v>
      </c>
      <c r="H368" t="s">
        <v>7124</v>
      </c>
      <c r="I368" t="s">
        <v>7162</v>
      </c>
      <c r="J368" t="s">
        <v>7168</v>
      </c>
      <c r="K368" t="s">
        <v>7181</v>
      </c>
      <c r="L368">
        <v>6</v>
      </c>
      <c r="M368">
        <v>73024.28</v>
      </c>
      <c r="N368">
        <v>0</v>
      </c>
      <c r="O368">
        <v>14831.51</v>
      </c>
    </row>
    <row r="369" spans="1:15" x14ac:dyDescent="0.25">
      <c r="A369" t="s">
        <v>379</v>
      </c>
      <c r="B369" t="s">
        <v>5191</v>
      </c>
      <c r="C369" t="s">
        <v>7229</v>
      </c>
      <c r="D369" t="s">
        <v>6253</v>
      </c>
      <c r="E369" t="s">
        <v>7005</v>
      </c>
      <c r="F369" t="s">
        <v>7096</v>
      </c>
      <c r="G369" t="s">
        <v>7103</v>
      </c>
      <c r="H369" t="s">
        <v>7158</v>
      </c>
      <c r="I369" t="s">
        <v>7163</v>
      </c>
      <c r="J369" t="s">
        <v>7167</v>
      </c>
      <c r="K369" t="s">
        <v>7207</v>
      </c>
      <c r="L369">
        <v>4</v>
      </c>
      <c r="M369">
        <v>2932.85</v>
      </c>
      <c r="N369">
        <v>0.1</v>
      </c>
      <c r="O369">
        <v>864.34</v>
      </c>
    </row>
    <row r="370" spans="1:15" x14ac:dyDescent="0.25">
      <c r="A370" t="s">
        <v>380</v>
      </c>
      <c r="B370" t="s">
        <v>5328</v>
      </c>
      <c r="C370" t="s">
        <v>7244</v>
      </c>
      <c r="D370" t="s">
        <v>6386</v>
      </c>
      <c r="E370" t="s">
        <v>6961</v>
      </c>
      <c r="F370" t="s">
        <v>7097</v>
      </c>
      <c r="G370" t="s">
        <v>7104</v>
      </c>
      <c r="H370" t="s">
        <v>7132</v>
      </c>
      <c r="I370" t="s">
        <v>7163</v>
      </c>
      <c r="J370" t="s">
        <v>7167</v>
      </c>
      <c r="K370" t="s">
        <v>7179</v>
      </c>
      <c r="L370">
        <v>1</v>
      </c>
      <c r="M370">
        <v>2604.4299999999998</v>
      </c>
      <c r="N370">
        <v>0</v>
      </c>
      <c r="O370">
        <v>767.35</v>
      </c>
    </row>
    <row r="371" spans="1:15" x14ac:dyDescent="0.25">
      <c r="A371" t="s">
        <v>381</v>
      </c>
      <c r="B371" t="s">
        <v>5329</v>
      </c>
      <c r="C371" t="s">
        <v>7240</v>
      </c>
      <c r="D371" t="s">
        <v>6387</v>
      </c>
      <c r="E371" t="s">
        <v>6967</v>
      </c>
      <c r="F371" t="s">
        <v>7095</v>
      </c>
      <c r="G371" t="s">
        <v>7108</v>
      </c>
      <c r="H371" t="s">
        <v>7150</v>
      </c>
      <c r="I371" t="s">
        <v>7165</v>
      </c>
      <c r="J371" t="s">
        <v>7177</v>
      </c>
      <c r="K371" t="s">
        <v>7210</v>
      </c>
      <c r="L371">
        <v>7</v>
      </c>
      <c r="M371">
        <v>550127.24</v>
      </c>
      <c r="N371">
        <v>0.1</v>
      </c>
      <c r="O371">
        <v>43214.02</v>
      </c>
    </row>
    <row r="372" spans="1:15" x14ac:dyDescent="0.25">
      <c r="A372" t="s">
        <v>382</v>
      </c>
      <c r="B372" t="s">
        <v>5113</v>
      </c>
      <c r="C372" t="s">
        <v>7234</v>
      </c>
      <c r="D372" t="s">
        <v>6388</v>
      </c>
      <c r="E372" t="s">
        <v>7005</v>
      </c>
      <c r="F372" t="s">
        <v>7095</v>
      </c>
      <c r="G372" t="s">
        <v>7106</v>
      </c>
      <c r="H372" t="s">
        <v>7146</v>
      </c>
      <c r="I372" t="s">
        <v>7165</v>
      </c>
      <c r="J372" t="s">
        <v>7172</v>
      </c>
      <c r="K372" t="s">
        <v>7208</v>
      </c>
      <c r="L372">
        <v>2</v>
      </c>
      <c r="M372">
        <v>4955.62</v>
      </c>
      <c r="N372">
        <v>0</v>
      </c>
      <c r="O372">
        <v>1130.68</v>
      </c>
    </row>
    <row r="373" spans="1:15" x14ac:dyDescent="0.25">
      <c r="A373" t="s">
        <v>383</v>
      </c>
      <c r="B373" t="s">
        <v>5330</v>
      </c>
      <c r="C373" t="s">
        <v>7246</v>
      </c>
      <c r="D373" t="s">
        <v>6389</v>
      </c>
      <c r="E373" t="s">
        <v>7050</v>
      </c>
      <c r="F373" t="s">
        <v>7095</v>
      </c>
      <c r="G373" t="s">
        <v>7108</v>
      </c>
      <c r="H373" t="s">
        <v>7126</v>
      </c>
      <c r="I373" t="s">
        <v>7165</v>
      </c>
      <c r="J373" t="s">
        <v>7176</v>
      </c>
      <c r="K373" t="s">
        <v>7195</v>
      </c>
      <c r="L373">
        <v>2</v>
      </c>
      <c r="M373">
        <v>25052.41</v>
      </c>
      <c r="N373">
        <v>0</v>
      </c>
      <c r="O373">
        <v>3207.99</v>
      </c>
    </row>
    <row r="374" spans="1:15" x14ac:dyDescent="0.25">
      <c r="A374" t="s">
        <v>384</v>
      </c>
      <c r="B374" t="s">
        <v>5331</v>
      </c>
      <c r="C374" t="s">
        <v>7257</v>
      </c>
      <c r="D374" t="s">
        <v>6312</v>
      </c>
      <c r="E374" t="s">
        <v>6905</v>
      </c>
      <c r="F374" t="s">
        <v>7097</v>
      </c>
      <c r="G374" t="s">
        <v>7107</v>
      </c>
      <c r="H374" t="s">
        <v>7152</v>
      </c>
      <c r="I374" t="s">
        <v>7162</v>
      </c>
      <c r="J374" t="s">
        <v>7166</v>
      </c>
      <c r="K374" t="s">
        <v>7192</v>
      </c>
      <c r="L374">
        <v>3</v>
      </c>
      <c r="M374">
        <v>18352.18</v>
      </c>
      <c r="N374">
        <v>0</v>
      </c>
      <c r="O374">
        <v>3099.25</v>
      </c>
    </row>
    <row r="375" spans="1:15" x14ac:dyDescent="0.25">
      <c r="A375" t="s">
        <v>385</v>
      </c>
      <c r="B375" t="s">
        <v>5332</v>
      </c>
      <c r="C375" t="s">
        <v>7241</v>
      </c>
      <c r="D375" t="s">
        <v>6150</v>
      </c>
      <c r="E375" t="s">
        <v>6948</v>
      </c>
      <c r="F375" t="s">
        <v>7095</v>
      </c>
      <c r="G375" t="s">
        <v>7102</v>
      </c>
      <c r="H375" t="s">
        <v>7147</v>
      </c>
      <c r="I375" t="s">
        <v>7164</v>
      </c>
      <c r="J375" t="s">
        <v>7170</v>
      </c>
      <c r="K375" t="s">
        <v>7213</v>
      </c>
      <c r="L375">
        <v>2</v>
      </c>
      <c r="M375">
        <v>5467.42</v>
      </c>
      <c r="N375">
        <v>0.05</v>
      </c>
      <c r="O375">
        <v>1690.19</v>
      </c>
    </row>
    <row r="376" spans="1:15" x14ac:dyDescent="0.25">
      <c r="A376" t="s">
        <v>386</v>
      </c>
      <c r="B376" t="s">
        <v>5333</v>
      </c>
      <c r="C376" t="s">
        <v>7243</v>
      </c>
      <c r="D376" t="s">
        <v>6390</v>
      </c>
      <c r="E376" t="s">
        <v>6920</v>
      </c>
      <c r="F376" t="s">
        <v>7095</v>
      </c>
      <c r="G376" t="s">
        <v>7106</v>
      </c>
      <c r="H376" t="s">
        <v>7146</v>
      </c>
      <c r="I376" t="s">
        <v>7165</v>
      </c>
      <c r="J376" t="s">
        <v>7177</v>
      </c>
      <c r="K376" t="s">
        <v>7198</v>
      </c>
      <c r="L376">
        <v>7</v>
      </c>
      <c r="M376">
        <v>461619.48</v>
      </c>
      <c r="N376">
        <v>0</v>
      </c>
      <c r="O376">
        <v>83766.740000000005</v>
      </c>
    </row>
    <row r="377" spans="1:15" x14ac:dyDescent="0.25">
      <c r="A377" t="s">
        <v>387</v>
      </c>
      <c r="B377" t="s">
        <v>5334</v>
      </c>
      <c r="C377" t="s">
        <v>7246</v>
      </c>
      <c r="D377" t="s">
        <v>6268</v>
      </c>
      <c r="E377" t="s">
        <v>6959</v>
      </c>
      <c r="F377" t="s">
        <v>7097</v>
      </c>
      <c r="G377" t="s">
        <v>7105</v>
      </c>
      <c r="H377" t="s">
        <v>7149</v>
      </c>
      <c r="I377" t="s">
        <v>7164</v>
      </c>
      <c r="J377" t="s">
        <v>7173</v>
      </c>
      <c r="K377" t="s">
        <v>7200</v>
      </c>
      <c r="L377">
        <v>2</v>
      </c>
      <c r="M377">
        <v>2417.12</v>
      </c>
      <c r="N377">
        <v>0</v>
      </c>
      <c r="O377">
        <v>836.84</v>
      </c>
    </row>
    <row r="378" spans="1:15" x14ac:dyDescent="0.25">
      <c r="A378" t="s">
        <v>388</v>
      </c>
      <c r="B378" t="s">
        <v>5335</v>
      </c>
      <c r="C378" t="s">
        <v>7251</v>
      </c>
      <c r="D378" t="s">
        <v>6231</v>
      </c>
      <c r="E378" t="s">
        <v>6994</v>
      </c>
      <c r="F378" t="s">
        <v>7097</v>
      </c>
      <c r="G378" t="s">
        <v>7107</v>
      </c>
      <c r="H378" t="s">
        <v>7152</v>
      </c>
      <c r="I378" t="s">
        <v>7163</v>
      </c>
      <c r="J378" t="s">
        <v>7175</v>
      </c>
      <c r="K378" t="s">
        <v>7197</v>
      </c>
      <c r="L378">
        <v>6</v>
      </c>
      <c r="M378">
        <v>32641.83</v>
      </c>
      <c r="N378">
        <v>0.1</v>
      </c>
      <c r="O378">
        <v>6903.33</v>
      </c>
    </row>
    <row r="379" spans="1:15" x14ac:dyDescent="0.25">
      <c r="A379" t="s">
        <v>389</v>
      </c>
      <c r="B379" t="s">
        <v>5336</v>
      </c>
      <c r="C379" t="s">
        <v>7259</v>
      </c>
      <c r="D379" t="s">
        <v>6290</v>
      </c>
      <c r="E379" t="s">
        <v>6904</v>
      </c>
      <c r="F379" t="s">
        <v>7096</v>
      </c>
      <c r="G379" t="s">
        <v>7103</v>
      </c>
      <c r="H379" t="s">
        <v>7134</v>
      </c>
      <c r="I379" t="s">
        <v>7165</v>
      </c>
      <c r="J379" t="s">
        <v>7172</v>
      </c>
      <c r="K379" t="s">
        <v>7208</v>
      </c>
      <c r="L379">
        <v>1</v>
      </c>
      <c r="M379">
        <v>2352.1799999999998</v>
      </c>
      <c r="N379">
        <v>0.1</v>
      </c>
      <c r="O379">
        <v>380.34</v>
      </c>
    </row>
    <row r="380" spans="1:15" x14ac:dyDescent="0.25">
      <c r="A380" t="s">
        <v>390</v>
      </c>
      <c r="B380" t="s">
        <v>5187</v>
      </c>
      <c r="C380" t="s">
        <v>7238</v>
      </c>
      <c r="D380" t="s">
        <v>6391</v>
      </c>
      <c r="E380" t="s">
        <v>7001</v>
      </c>
      <c r="F380" t="s">
        <v>7095</v>
      </c>
      <c r="G380" t="s">
        <v>7108</v>
      </c>
      <c r="H380" t="s">
        <v>7150</v>
      </c>
      <c r="I380" t="s">
        <v>7165</v>
      </c>
      <c r="J380" t="s">
        <v>7172</v>
      </c>
      <c r="K380" t="s">
        <v>7185</v>
      </c>
      <c r="L380">
        <v>2</v>
      </c>
      <c r="M380">
        <v>9532.89</v>
      </c>
      <c r="N380">
        <v>0.05</v>
      </c>
      <c r="O380">
        <v>1382.27</v>
      </c>
    </row>
    <row r="381" spans="1:15" x14ac:dyDescent="0.25">
      <c r="A381" t="s">
        <v>391</v>
      </c>
      <c r="B381" t="s">
        <v>5337</v>
      </c>
      <c r="C381" t="s">
        <v>7228</v>
      </c>
      <c r="D381" t="s">
        <v>6392</v>
      </c>
      <c r="E381" t="s">
        <v>7006</v>
      </c>
      <c r="F381" t="s">
        <v>7094</v>
      </c>
      <c r="G381" t="s">
        <v>7100</v>
      </c>
      <c r="H381" t="s">
        <v>7136</v>
      </c>
      <c r="I381" t="s">
        <v>7165</v>
      </c>
      <c r="J381" t="s">
        <v>7177</v>
      </c>
      <c r="K381" t="s">
        <v>7210</v>
      </c>
      <c r="L381">
        <v>4</v>
      </c>
      <c r="M381">
        <v>329327</v>
      </c>
      <c r="N381">
        <v>0.05</v>
      </c>
      <c r="O381">
        <v>33647.97</v>
      </c>
    </row>
    <row r="382" spans="1:15" x14ac:dyDescent="0.25">
      <c r="A382" t="s">
        <v>392</v>
      </c>
      <c r="B382" t="s">
        <v>5317</v>
      </c>
      <c r="C382" t="s">
        <v>7259</v>
      </c>
      <c r="D382" t="s">
        <v>6393</v>
      </c>
      <c r="E382" t="s">
        <v>6942</v>
      </c>
      <c r="F382" t="s">
        <v>7097</v>
      </c>
      <c r="G382" t="s">
        <v>7105</v>
      </c>
      <c r="H382" t="s">
        <v>7149</v>
      </c>
      <c r="I382" t="s">
        <v>7162</v>
      </c>
      <c r="J382" t="s">
        <v>7168</v>
      </c>
      <c r="K382" t="s">
        <v>7191</v>
      </c>
      <c r="L382">
        <v>4</v>
      </c>
      <c r="M382">
        <v>26571.32</v>
      </c>
      <c r="N382">
        <v>0</v>
      </c>
      <c r="O382">
        <v>5302.82</v>
      </c>
    </row>
    <row r="383" spans="1:15" x14ac:dyDescent="0.25">
      <c r="A383" t="s">
        <v>393</v>
      </c>
      <c r="B383" t="s">
        <v>5301</v>
      </c>
      <c r="C383" t="s">
        <v>7258</v>
      </c>
      <c r="D383" t="s">
        <v>6167</v>
      </c>
      <c r="E383" t="s">
        <v>6901</v>
      </c>
      <c r="F383" t="s">
        <v>7096</v>
      </c>
      <c r="G383" t="s">
        <v>7103</v>
      </c>
      <c r="H383" t="s">
        <v>7119</v>
      </c>
      <c r="I383" t="s">
        <v>7165</v>
      </c>
      <c r="J383" t="s">
        <v>7177</v>
      </c>
      <c r="K383" t="s">
        <v>7198</v>
      </c>
      <c r="L383">
        <v>6</v>
      </c>
      <c r="M383">
        <v>298964.59999999998</v>
      </c>
      <c r="N383">
        <v>0.25</v>
      </c>
      <c r="O383">
        <v>21678.52</v>
      </c>
    </row>
    <row r="384" spans="1:15" x14ac:dyDescent="0.25">
      <c r="A384" t="s">
        <v>394</v>
      </c>
      <c r="B384" t="s">
        <v>5338</v>
      </c>
      <c r="C384" t="s">
        <v>7232</v>
      </c>
      <c r="D384" t="s">
        <v>6261</v>
      </c>
      <c r="E384" t="s">
        <v>6987</v>
      </c>
      <c r="F384" t="s">
        <v>7096</v>
      </c>
      <c r="G384" t="s">
        <v>7111</v>
      </c>
      <c r="H384" t="s">
        <v>7142</v>
      </c>
      <c r="I384" t="s">
        <v>7162</v>
      </c>
      <c r="J384" t="s">
        <v>7168</v>
      </c>
      <c r="K384" t="s">
        <v>7191</v>
      </c>
      <c r="L384">
        <v>3</v>
      </c>
      <c r="M384">
        <v>17819.97</v>
      </c>
      <c r="N384">
        <v>0.1</v>
      </c>
      <c r="O384">
        <v>3015.25</v>
      </c>
    </row>
    <row r="385" spans="1:15" x14ac:dyDescent="0.25">
      <c r="A385" t="s">
        <v>395</v>
      </c>
      <c r="B385" t="s">
        <v>5339</v>
      </c>
      <c r="C385" t="s">
        <v>7249</v>
      </c>
      <c r="D385" t="s">
        <v>6394</v>
      </c>
      <c r="E385" t="s">
        <v>6900</v>
      </c>
      <c r="F385" t="s">
        <v>7094</v>
      </c>
      <c r="G385" t="s">
        <v>7099</v>
      </c>
      <c r="H385" t="s">
        <v>7130</v>
      </c>
      <c r="I385" t="s">
        <v>7165</v>
      </c>
      <c r="J385" t="s">
        <v>7177</v>
      </c>
      <c r="K385" t="s">
        <v>7198</v>
      </c>
      <c r="L385">
        <v>8</v>
      </c>
      <c r="M385">
        <v>427444.47</v>
      </c>
      <c r="N385">
        <v>0.15</v>
      </c>
      <c r="O385">
        <v>48660.6</v>
      </c>
    </row>
    <row r="386" spans="1:15" x14ac:dyDescent="0.25">
      <c r="A386" t="s">
        <v>396</v>
      </c>
      <c r="B386" t="s">
        <v>5110</v>
      </c>
      <c r="C386" t="s">
        <v>7227</v>
      </c>
      <c r="D386" t="s">
        <v>6395</v>
      </c>
      <c r="E386" t="s">
        <v>6997</v>
      </c>
      <c r="F386" t="s">
        <v>7096</v>
      </c>
      <c r="G386" t="s">
        <v>7111</v>
      </c>
      <c r="H386" t="s">
        <v>7131</v>
      </c>
      <c r="I386" t="s">
        <v>7162</v>
      </c>
      <c r="J386" t="s">
        <v>7166</v>
      </c>
      <c r="K386" t="s">
        <v>7178</v>
      </c>
      <c r="L386">
        <v>7</v>
      </c>
      <c r="M386">
        <v>95967.5</v>
      </c>
      <c r="N386">
        <v>0.05</v>
      </c>
      <c r="O386">
        <v>17802.46</v>
      </c>
    </row>
    <row r="387" spans="1:15" x14ac:dyDescent="0.25">
      <c r="A387" t="s">
        <v>397</v>
      </c>
      <c r="B387" t="s">
        <v>5340</v>
      </c>
      <c r="C387" t="s">
        <v>7246</v>
      </c>
      <c r="D387" t="s">
        <v>6396</v>
      </c>
      <c r="E387" t="s">
        <v>7027</v>
      </c>
      <c r="F387" t="s">
        <v>7097</v>
      </c>
      <c r="G387" t="s">
        <v>7110</v>
      </c>
      <c r="H387" t="s">
        <v>7155</v>
      </c>
      <c r="I387" t="s">
        <v>7165</v>
      </c>
      <c r="J387" t="s">
        <v>7176</v>
      </c>
      <c r="K387" t="s">
        <v>7194</v>
      </c>
      <c r="L387">
        <v>3</v>
      </c>
      <c r="M387">
        <v>55772.74</v>
      </c>
      <c r="N387">
        <v>0.25</v>
      </c>
      <c r="O387">
        <v>1571.01</v>
      </c>
    </row>
    <row r="388" spans="1:15" x14ac:dyDescent="0.25">
      <c r="A388" t="s">
        <v>398</v>
      </c>
      <c r="B388" t="s">
        <v>5341</v>
      </c>
      <c r="C388" t="s">
        <v>7249</v>
      </c>
      <c r="D388" t="s">
        <v>6397</v>
      </c>
      <c r="E388" t="s">
        <v>7051</v>
      </c>
      <c r="F388" t="s">
        <v>7097</v>
      </c>
      <c r="G388" t="s">
        <v>7110</v>
      </c>
      <c r="H388" t="s">
        <v>7159</v>
      </c>
      <c r="I388" t="s">
        <v>7163</v>
      </c>
      <c r="J388" t="s">
        <v>7171</v>
      </c>
      <c r="K388" t="s">
        <v>7204</v>
      </c>
      <c r="L388">
        <v>8</v>
      </c>
      <c r="M388">
        <v>34222.86</v>
      </c>
      <c r="N388">
        <v>0</v>
      </c>
      <c r="O388">
        <v>5653.93</v>
      </c>
    </row>
    <row r="389" spans="1:15" x14ac:dyDescent="0.25">
      <c r="A389" t="s">
        <v>399</v>
      </c>
      <c r="B389" t="s">
        <v>5342</v>
      </c>
      <c r="C389" t="s">
        <v>7228</v>
      </c>
      <c r="D389" t="s">
        <v>6398</v>
      </c>
      <c r="E389" t="s">
        <v>7031</v>
      </c>
      <c r="F389" t="s">
        <v>7096</v>
      </c>
      <c r="G389" t="s">
        <v>7103</v>
      </c>
      <c r="H389" t="s">
        <v>7134</v>
      </c>
      <c r="I389" t="s">
        <v>7162</v>
      </c>
      <c r="J389" t="s">
        <v>7168</v>
      </c>
      <c r="K389" t="s">
        <v>7191</v>
      </c>
      <c r="L389">
        <v>5</v>
      </c>
      <c r="M389">
        <v>27488.03</v>
      </c>
      <c r="N389">
        <v>0.15</v>
      </c>
      <c r="O389">
        <v>3807.15</v>
      </c>
    </row>
    <row r="390" spans="1:15" x14ac:dyDescent="0.25">
      <c r="A390" t="s">
        <v>400</v>
      </c>
      <c r="B390" t="s">
        <v>5240</v>
      </c>
      <c r="C390" t="s">
        <v>7245</v>
      </c>
      <c r="D390" t="s">
        <v>6399</v>
      </c>
      <c r="E390" t="s">
        <v>6937</v>
      </c>
      <c r="F390" t="s">
        <v>7094</v>
      </c>
      <c r="G390" t="s">
        <v>7101</v>
      </c>
      <c r="H390" t="s">
        <v>7124</v>
      </c>
      <c r="I390" t="s">
        <v>7165</v>
      </c>
      <c r="J390" t="s">
        <v>7172</v>
      </c>
      <c r="K390" t="s">
        <v>7212</v>
      </c>
      <c r="L390">
        <v>6</v>
      </c>
      <c r="M390">
        <v>17963.64</v>
      </c>
      <c r="N390">
        <v>0.1</v>
      </c>
      <c r="O390">
        <v>2746.79</v>
      </c>
    </row>
    <row r="391" spans="1:15" x14ac:dyDescent="0.25">
      <c r="A391" t="s">
        <v>401</v>
      </c>
      <c r="B391" t="s">
        <v>5343</v>
      </c>
      <c r="C391" t="s">
        <v>7239</v>
      </c>
      <c r="D391" t="s">
        <v>6131</v>
      </c>
      <c r="E391" t="s">
        <v>6930</v>
      </c>
      <c r="F391" t="s">
        <v>7095</v>
      </c>
      <c r="G391" t="s">
        <v>7106</v>
      </c>
      <c r="H391" t="s">
        <v>7146</v>
      </c>
      <c r="I391" t="s">
        <v>7162</v>
      </c>
      <c r="J391" t="s">
        <v>7166</v>
      </c>
      <c r="K391" t="s">
        <v>7211</v>
      </c>
      <c r="L391">
        <v>4</v>
      </c>
      <c r="M391">
        <v>30889.84</v>
      </c>
      <c r="N391">
        <v>0</v>
      </c>
      <c r="O391">
        <v>6419.09</v>
      </c>
    </row>
    <row r="392" spans="1:15" x14ac:dyDescent="0.25">
      <c r="A392" t="s">
        <v>402</v>
      </c>
      <c r="B392" t="s">
        <v>5344</v>
      </c>
      <c r="C392" t="s">
        <v>7256</v>
      </c>
      <c r="D392" t="s">
        <v>6400</v>
      </c>
      <c r="E392" t="s">
        <v>7014</v>
      </c>
      <c r="F392" t="s">
        <v>7094</v>
      </c>
      <c r="G392" t="s">
        <v>7100</v>
      </c>
      <c r="H392" t="s">
        <v>7136</v>
      </c>
      <c r="I392" t="s">
        <v>7165</v>
      </c>
      <c r="J392" t="s">
        <v>7176</v>
      </c>
      <c r="K392" t="s">
        <v>7195</v>
      </c>
      <c r="L392">
        <v>6</v>
      </c>
      <c r="M392">
        <v>66413.59</v>
      </c>
      <c r="N392">
        <v>0.05</v>
      </c>
      <c r="O392">
        <v>6964.56</v>
      </c>
    </row>
    <row r="393" spans="1:15" x14ac:dyDescent="0.25">
      <c r="A393" t="s">
        <v>403</v>
      </c>
      <c r="B393" t="s">
        <v>5332</v>
      </c>
      <c r="C393" t="s">
        <v>7241</v>
      </c>
      <c r="D393" t="s">
        <v>6401</v>
      </c>
      <c r="E393" t="s">
        <v>6915</v>
      </c>
      <c r="F393" t="s">
        <v>7097</v>
      </c>
      <c r="G393" t="s">
        <v>7107</v>
      </c>
      <c r="H393" t="s">
        <v>7152</v>
      </c>
      <c r="I393" t="s">
        <v>7165</v>
      </c>
      <c r="J393" t="s">
        <v>7172</v>
      </c>
      <c r="K393" t="s">
        <v>7208</v>
      </c>
      <c r="L393">
        <v>3</v>
      </c>
      <c r="M393">
        <v>5360.1</v>
      </c>
      <c r="N393">
        <v>0.25</v>
      </c>
      <c r="O393">
        <v>519.45000000000005</v>
      </c>
    </row>
    <row r="394" spans="1:15" x14ac:dyDescent="0.25">
      <c r="A394" t="s">
        <v>404</v>
      </c>
      <c r="B394" t="s">
        <v>5345</v>
      </c>
      <c r="C394" t="s">
        <v>7244</v>
      </c>
      <c r="D394" t="s">
        <v>6229</v>
      </c>
      <c r="E394" t="s">
        <v>6992</v>
      </c>
      <c r="F394" t="s">
        <v>7095</v>
      </c>
      <c r="G394" t="s">
        <v>7102</v>
      </c>
      <c r="H394" t="s">
        <v>7118</v>
      </c>
      <c r="I394" t="s">
        <v>7164</v>
      </c>
      <c r="J394" t="s">
        <v>7173</v>
      </c>
      <c r="K394" t="s">
        <v>7200</v>
      </c>
      <c r="L394">
        <v>6</v>
      </c>
      <c r="M394">
        <v>6910.61</v>
      </c>
      <c r="N394">
        <v>0</v>
      </c>
      <c r="O394">
        <v>2597.64</v>
      </c>
    </row>
    <row r="395" spans="1:15" x14ac:dyDescent="0.25">
      <c r="A395" t="s">
        <v>405</v>
      </c>
      <c r="B395" t="s">
        <v>5263</v>
      </c>
      <c r="C395" t="s">
        <v>7246</v>
      </c>
      <c r="D395" t="s">
        <v>6191</v>
      </c>
      <c r="E395" t="s">
        <v>6927</v>
      </c>
      <c r="F395" t="s">
        <v>7097</v>
      </c>
      <c r="G395" t="s">
        <v>7105</v>
      </c>
      <c r="H395" t="s">
        <v>7149</v>
      </c>
      <c r="I395" t="s">
        <v>7163</v>
      </c>
      <c r="J395" t="s">
        <v>7171</v>
      </c>
      <c r="K395" t="s">
        <v>7184</v>
      </c>
      <c r="L395">
        <v>3</v>
      </c>
      <c r="M395">
        <v>25026.93</v>
      </c>
      <c r="N395">
        <v>0</v>
      </c>
      <c r="O395">
        <v>3914.08</v>
      </c>
    </row>
    <row r="396" spans="1:15" x14ac:dyDescent="0.25">
      <c r="A396" t="s">
        <v>406</v>
      </c>
      <c r="B396" t="s">
        <v>5346</v>
      </c>
      <c r="C396" t="s">
        <v>7241</v>
      </c>
      <c r="D396" t="s">
        <v>6350</v>
      </c>
      <c r="E396" t="s">
        <v>7041</v>
      </c>
      <c r="F396" t="s">
        <v>7094</v>
      </c>
      <c r="G396" t="s">
        <v>7098</v>
      </c>
      <c r="H396" t="s">
        <v>7156</v>
      </c>
      <c r="I396" t="s">
        <v>7162</v>
      </c>
      <c r="J396" t="s">
        <v>7166</v>
      </c>
      <c r="K396" t="s">
        <v>7211</v>
      </c>
      <c r="L396">
        <v>1</v>
      </c>
      <c r="M396">
        <v>6041.2</v>
      </c>
      <c r="N396">
        <v>0.2</v>
      </c>
      <c r="O396">
        <v>654.91999999999996</v>
      </c>
    </row>
    <row r="397" spans="1:15" x14ac:dyDescent="0.25">
      <c r="A397" t="s">
        <v>407</v>
      </c>
      <c r="B397" t="s">
        <v>5347</v>
      </c>
      <c r="C397" t="s">
        <v>7241</v>
      </c>
      <c r="D397" t="s">
        <v>6228</v>
      </c>
      <c r="E397" t="s">
        <v>6959</v>
      </c>
      <c r="F397" t="s">
        <v>7096</v>
      </c>
      <c r="G397" t="s">
        <v>7111</v>
      </c>
      <c r="H397" t="s">
        <v>7145</v>
      </c>
      <c r="I397" t="s">
        <v>7162</v>
      </c>
      <c r="J397" t="s">
        <v>7166</v>
      </c>
      <c r="K397" t="s">
        <v>7192</v>
      </c>
      <c r="L397">
        <v>3</v>
      </c>
      <c r="M397">
        <v>13897.66</v>
      </c>
      <c r="N397">
        <v>0.25</v>
      </c>
      <c r="O397">
        <v>183.67</v>
      </c>
    </row>
    <row r="398" spans="1:15" x14ac:dyDescent="0.25">
      <c r="A398" t="s">
        <v>408</v>
      </c>
      <c r="B398" t="s">
        <v>5244</v>
      </c>
      <c r="C398" t="s">
        <v>7225</v>
      </c>
      <c r="D398" t="s">
        <v>6402</v>
      </c>
      <c r="E398" t="s">
        <v>6905</v>
      </c>
      <c r="F398" t="s">
        <v>7097</v>
      </c>
      <c r="G398" t="s">
        <v>7105</v>
      </c>
      <c r="H398" t="s">
        <v>7149</v>
      </c>
      <c r="I398" t="s">
        <v>7163</v>
      </c>
      <c r="J398" t="s">
        <v>7171</v>
      </c>
      <c r="K398" t="s">
        <v>7209</v>
      </c>
      <c r="L398">
        <v>8</v>
      </c>
      <c r="M398">
        <v>10759.78</v>
      </c>
      <c r="N398">
        <v>0.25</v>
      </c>
      <c r="O398">
        <v>1442.82</v>
      </c>
    </row>
    <row r="399" spans="1:15" x14ac:dyDescent="0.25">
      <c r="A399" t="s">
        <v>409</v>
      </c>
      <c r="B399" t="s">
        <v>5348</v>
      </c>
      <c r="C399" t="s">
        <v>7249</v>
      </c>
      <c r="D399" t="s">
        <v>6100</v>
      </c>
      <c r="E399" t="s">
        <v>6899</v>
      </c>
      <c r="F399" t="s">
        <v>7095</v>
      </c>
      <c r="G399" t="s">
        <v>7102</v>
      </c>
      <c r="H399" t="s">
        <v>7147</v>
      </c>
      <c r="I399" t="s">
        <v>7162</v>
      </c>
      <c r="J399" t="s">
        <v>7169</v>
      </c>
      <c r="K399" t="s">
        <v>7182</v>
      </c>
      <c r="L399">
        <v>1</v>
      </c>
      <c r="M399">
        <v>8488.9500000000007</v>
      </c>
      <c r="N399">
        <v>0.1</v>
      </c>
      <c r="O399">
        <v>1294.54</v>
      </c>
    </row>
    <row r="400" spans="1:15" x14ac:dyDescent="0.25">
      <c r="A400" t="s">
        <v>410</v>
      </c>
      <c r="B400" t="s">
        <v>5349</v>
      </c>
      <c r="C400" t="s">
        <v>7256</v>
      </c>
      <c r="D400" t="s">
        <v>6403</v>
      </c>
      <c r="E400" t="s">
        <v>6980</v>
      </c>
      <c r="F400" t="s">
        <v>7097</v>
      </c>
      <c r="G400" t="s">
        <v>7105</v>
      </c>
      <c r="H400" t="s">
        <v>7149</v>
      </c>
      <c r="I400" t="s">
        <v>7163</v>
      </c>
      <c r="J400" t="s">
        <v>7175</v>
      </c>
      <c r="K400" t="s">
        <v>7205</v>
      </c>
      <c r="L400">
        <v>2</v>
      </c>
      <c r="M400">
        <v>6297.03</v>
      </c>
      <c r="N400">
        <v>0.1</v>
      </c>
      <c r="O400">
        <v>1069.6099999999999</v>
      </c>
    </row>
    <row r="401" spans="1:15" x14ac:dyDescent="0.25">
      <c r="A401" t="s">
        <v>411</v>
      </c>
      <c r="B401" t="s">
        <v>5350</v>
      </c>
      <c r="C401" t="s">
        <v>7226</v>
      </c>
      <c r="D401" t="s">
        <v>6404</v>
      </c>
      <c r="E401" t="s">
        <v>7040</v>
      </c>
      <c r="F401" t="s">
        <v>7094</v>
      </c>
      <c r="G401" t="s">
        <v>7100</v>
      </c>
      <c r="H401" t="s">
        <v>7151</v>
      </c>
      <c r="I401" t="s">
        <v>7164</v>
      </c>
      <c r="J401" t="s">
        <v>7173</v>
      </c>
      <c r="K401" t="s">
        <v>7186</v>
      </c>
      <c r="L401">
        <v>2</v>
      </c>
      <c r="M401">
        <v>8981.7999999999993</v>
      </c>
      <c r="N401">
        <v>0</v>
      </c>
      <c r="O401">
        <v>2617.16</v>
      </c>
    </row>
    <row r="402" spans="1:15" x14ac:dyDescent="0.25">
      <c r="A402" t="s">
        <v>412</v>
      </c>
      <c r="B402" t="s">
        <v>5351</v>
      </c>
      <c r="C402" t="s">
        <v>7233</v>
      </c>
      <c r="D402" t="s">
        <v>6405</v>
      </c>
      <c r="E402" t="s">
        <v>7027</v>
      </c>
      <c r="F402" t="s">
        <v>7096</v>
      </c>
      <c r="G402" t="s">
        <v>7103</v>
      </c>
      <c r="H402" t="s">
        <v>7119</v>
      </c>
      <c r="I402" t="s">
        <v>7163</v>
      </c>
      <c r="J402" t="s">
        <v>7171</v>
      </c>
      <c r="K402" t="s">
        <v>7184</v>
      </c>
      <c r="L402">
        <v>8</v>
      </c>
      <c r="M402">
        <v>51883.02</v>
      </c>
      <c r="N402">
        <v>0.2</v>
      </c>
      <c r="O402">
        <v>1952.6</v>
      </c>
    </row>
    <row r="403" spans="1:15" x14ac:dyDescent="0.25">
      <c r="A403" t="s">
        <v>413</v>
      </c>
      <c r="B403" t="s">
        <v>5352</v>
      </c>
      <c r="C403" t="s">
        <v>7252</v>
      </c>
      <c r="D403" t="s">
        <v>6406</v>
      </c>
      <c r="E403" t="s">
        <v>6916</v>
      </c>
      <c r="F403" t="s">
        <v>7097</v>
      </c>
      <c r="G403" t="s">
        <v>7104</v>
      </c>
      <c r="H403" t="s">
        <v>7132</v>
      </c>
      <c r="I403" t="s">
        <v>7164</v>
      </c>
      <c r="J403" t="s">
        <v>7174</v>
      </c>
      <c r="K403" t="s">
        <v>7199</v>
      </c>
      <c r="L403">
        <v>4</v>
      </c>
      <c r="M403">
        <v>4888.6400000000003</v>
      </c>
      <c r="N403">
        <v>0.25</v>
      </c>
      <c r="O403">
        <v>451.31</v>
      </c>
    </row>
    <row r="404" spans="1:15" x14ac:dyDescent="0.25">
      <c r="A404" t="s">
        <v>414</v>
      </c>
      <c r="B404" t="s">
        <v>5353</v>
      </c>
      <c r="C404" t="s">
        <v>7253</v>
      </c>
      <c r="D404" t="s">
        <v>6407</v>
      </c>
      <c r="E404" t="s">
        <v>6912</v>
      </c>
      <c r="F404" t="s">
        <v>7095</v>
      </c>
      <c r="G404" t="s">
        <v>7109</v>
      </c>
      <c r="H404" t="s">
        <v>7140</v>
      </c>
      <c r="I404" t="s">
        <v>7163</v>
      </c>
      <c r="J404" t="s">
        <v>7175</v>
      </c>
      <c r="K404" t="s">
        <v>7190</v>
      </c>
      <c r="L404">
        <v>1</v>
      </c>
      <c r="M404">
        <v>2062.08</v>
      </c>
      <c r="N404">
        <v>0.05</v>
      </c>
      <c r="O404">
        <v>417.59</v>
      </c>
    </row>
    <row r="405" spans="1:15" x14ac:dyDescent="0.25">
      <c r="A405" t="s">
        <v>415</v>
      </c>
      <c r="B405" t="s">
        <v>5354</v>
      </c>
      <c r="C405" t="s">
        <v>7234</v>
      </c>
      <c r="D405" t="s">
        <v>6408</v>
      </c>
      <c r="E405" t="s">
        <v>6991</v>
      </c>
      <c r="F405" t="s">
        <v>7094</v>
      </c>
      <c r="G405" t="s">
        <v>7098</v>
      </c>
      <c r="H405" t="s">
        <v>7114</v>
      </c>
      <c r="I405" t="s">
        <v>7165</v>
      </c>
      <c r="J405" t="s">
        <v>7172</v>
      </c>
      <c r="K405" t="s">
        <v>7212</v>
      </c>
      <c r="L405">
        <v>4</v>
      </c>
      <c r="M405">
        <v>10757.27</v>
      </c>
      <c r="N405">
        <v>0.25</v>
      </c>
      <c r="O405">
        <v>1200.19</v>
      </c>
    </row>
    <row r="406" spans="1:15" x14ac:dyDescent="0.25">
      <c r="A406" t="s">
        <v>416</v>
      </c>
      <c r="B406" t="s">
        <v>5355</v>
      </c>
      <c r="C406" t="s">
        <v>7256</v>
      </c>
      <c r="D406" t="s">
        <v>6409</v>
      </c>
      <c r="E406" t="s">
        <v>7016</v>
      </c>
      <c r="F406" t="s">
        <v>7096</v>
      </c>
      <c r="G406" t="s">
        <v>7113</v>
      </c>
      <c r="H406" t="s">
        <v>7148</v>
      </c>
      <c r="I406" t="s">
        <v>7165</v>
      </c>
      <c r="J406" t="s">
        <v>7177</v>
      </c>
      <c r="K406" t="s">
        <v>7201</v>
      </c>
      <c r="L406">
        <v>8</v>
      </c>
      <c r="M406">
        <v>374454.29</v>
      </c>
      <c r="N406">
        <v>0.1</v>
      </c>
      <c r="O406">
        <v>34176.33</v>
      </c>
    </row>
    <row r="407" spans="1:15" x14ac:dyDescent="0.25">
      <c r="A407" t="s">
        <v>417</v>
      </c>
      <c r="B407" t="s">
        <v>5356</v>
      </c>
      <c r="C407" t="s">
        <v>7232</v>
      </c>
      <c r="D407" t="s">
        <v>6410</v>
      </c>
      <c r="E407" t="s">
        <v>6950</v>
      </c>
      <c r="F407" t="s">
        <v>7095</v>
      </c>
      <c r="G407" t="s">
        <v>7102</v>
      </c>
      <c r="H407" t="s">
        <v>7147</v>
      </c>
      <c r="I407" t="s">
        <v>7164</v>
      </c>
      <c r="J407" t="s">
        <v>7174</v>
      </c>
      <c r="K407" t="s">
        <v>7199</v>
      </c>
      <c r="L407">
        <v>2</v>
      </c>
      <c r="M407">
        <v>3325.41</v>
      </c>
      <c r="N407">
        <v>0</v>
      </c>
      <c r="O407">
        <v>670.16</v>
      </c>
    </row>
    <row r="408" spans="1:15" x14ac:dyDescent="0.25">
      <c r="A408" t="s">
        <v>418</v>
      </c>
      <c r="B408" t="s">
        <v>5357</v>
      </c>
      <c r="C408" t="s">
        <v>7228</v>
      </c>
      <c r="D408" t="s">
        <v>6411</v>
      </c>
      <c r="E408" t="s">
        <v>6908</v>
      </c>
      <c r="F408" t="s">
        <v>7097</v>
      </c>
      <c r="G408" t="s">
        <v>7107</v>
      </c>
      <c r="H408" t="s">
        <v>7153</v>
      </c>
      <c r="I408" t="s">
        <v>7164</v>
      </c>
      <c r="J408" t="s">
        <v>7173</v>
      </c>
      <c r="K408" t="s">
        <v>7186</v>
      </c>
      <c r="L408">
        <v>3</v>
      </c>
      <c r="M408">
        <v>11725.36</v>
      </c>
      <c r="N408">
        <v>0.1</v>
      </c>
      <c r="O408">
        <v>3155.86</v>
      </c>
    </row>
    <row r="409" spans="1:15" x14ac:dyDescent="0.25">
      <c r="A409" t="s">
        <v>419</v>
      </c>
      <c r="B409" t="s">
        <v>5358</v>
      </c>
      <c r="C409" t="s">
        <v>7228</v>
      </c>
      <c r="D409" t="s">
        <v>6412</v>
      </c>
      <c r="E409" t="s">
        <v>6967</v>
      </c>
      <c r="F409" t="s">
        <v>7096</v>
      </c>
      <c r="G409" t="s">
        <v>7111</v>
      </c>
      <c r="H409" t="s">
        <v>7145</v>
      </c>
      <c r="I409" t="s">
        <v>7164</v>
      </c>
      <c r="J409" t="s">
        <v>7170</v>
      </c>
      <c r="K409" t="s">
        <v>7189</v>
      </c>
      <c r="L409">
        <v>1</v>
      </c>
      <c r="M409">
        <v>1380.69</v>
      </c>
      <c r="N409">
        <v>0.05</v>
      </c>
      <c r="O409">
        <v>420.28</v>
      </c>
    </row>
    <row r="410" spans="1:15" x14ac:dyDescent="0.25">
      <c r="A410" t="s">
        <v>420</v>
      </c>
      <c r="B410" t="s">
        <v>5359</v>
      </c>
      <c r="C410" t="s">
        <v>7252</v>
      </c>
      <c r="D410" t="s">
        <v>6369</v>
      </c>
      <c r="E410" t="s">
        <v>6949</v>
      </c>
      <c r="F410" t="s">
        <v>7096</v>
      </c>
      <c r="G410" t="s">
        <v>7113</v>
      </c>
      <c r="H410" t="s">
        <v>7144</v>
      </c>
      <c r="I410" t="s">
        <v>7164</v>
      </c>
      <c r="J410" t="s">
        <v>7170</v>
      </c>
      <c r="K410" t="s">
        <v>7183</v>
      </c>
      <c r="L410">
        <v>8</v>
      </c>
      <c r="M410">
        <v>35294.699999999997</v>
      </c>
      <c r="N410">
        <v>0.1</v>
      </c>
      <c r="O410">
        <v>8950.5400000000009</v>
      </c>
    </row>
    <row r="411" spans="1:15" x14ac:dyDescent="0.25">
      <c r="A411" t="s">
        <v>421</v>
      </c>
      <c r="B411" t="s">
        <v>5360</v>
      </c>
      <c r="C411" t="s">
        <v>7243</v>
      </c>
      <c r="D411" t="s">
        <v>6357</v>
      </c>
      <c r="E411" t="s">
        <v>7036</v>
      </c>
      <c r="F411" t="s">
        <v>7094</v>
      </c>
      <c r="G411" t="s">
        <v>7101</v>
      </c>
      <c r="H411" t="s">
        <v>7137</v>
      </c>
      <c r="I411" t="s">
        <v>7164</v>
      </c>
      <c r="J411" t="s">
        <v>7173</v>
      </c>
      <c r="K411" t="s">
        <v>7200</v>
      </c>
      <c r="L411">
        <v>6</v>
      </c>
      <c r="M411">
        <v>6809.85</v>
      </c>
      <c r="N411">
        <v>0.05</v>
      </c>
      <c r="O411">
        <v>2468.6999999999998</v>
      </c>
    </row>
    <row r="412" spans="1:15" x14ac:dyDescent="0.25">
      <c r="A412" t="s">
        <v>422</v>
      </c>
      <c r="B412" t="s">
        <v>5035</v>
      </c>
      <c r="C412" t="s">
        <v>7228</v>
      </c>
      <c r="D412" t="s">
        <v>6413</v>
      </c>
      <c r="E412" t="s">
        <v>7052</v>
      </c>
      <c r="F412" t="s">
        <v>7094</v>
      </c>
      <c r="G412" t="s">
        <v>7100</v>
      </c>
      <c r="H412" t="s">
        <v>7136</v>
      </c>
      <c r="I412" t="s">
        <v>7162</v>
      </c>
      <c r="J412" t="s">
        <v>7168</v>
      </c>
      <c r="K412" t="s">
        <v>7191</v>
      </c>
      <c r="L412">
        <v>2</v>
      </c>
      <c r="M412">
        <v>13641.9</v>
      </c>
      <c r="N412">
        <v>0</v>
      </c>
      <c r="O412">
        <v>2696.12</v>
      </c>
    </row>
    <row r="413" spans="1:15" x14ac:dyDescent="0.25">
      <c r="A413" t="s">
        <v>423</v>
      </c>
      <c r="B413" t="s">
        <v>5361</v>
      </c>
      <c r="C413" t="s">
        <v>7237</v>
      </c>
      <c r="D413" t="s">
        <v>6414</v>
      </c>
      <c r="E413" t="s">
        <v>6910</v>
      </c>
      <c r="F413" t="s">
        <v>7094</v>
      </c>
      <c r="G413" t="s">
        <v>7099</v>
      </c>
      <c r="H413" t="s">
        <v>7115</v>
      </c>
      <c r="I413" t="s">
        <v>7164</v>
      </c>
      <c r="J413" t="s">
        <v>7170</v>
      </c>
      <c r="K413" t="s">
        <v>7213</v>
      </c>
      <c r="L413">
        <v>6</v>
      </c>
      <c r="M413">
        <v>15180.28</v>
      </c>
      <c r="N413">
        <v>0.1</v>
      </c>
      <c r="O413">
        <v>4497.2</v>
      </c>
    </row>
    <row r="414" spans="1:15" x14ac:dyDescent="0.25">
      <c r="A414" t="s">
        <v>424</v>
      </c>
      <c r="B414" t="s">
        <v>5362</v>
      </c>
      <c r="C414" t="s">
        <v>7226</v>
      </c>
      <c r="D414" t="s">
        <v>6415</v>
      </c>
      <c r="E414" t="s">
        <v>6912</v>
      </c>
      <c r="F414" t="s">
        <v>7096</v>
      </c>
      <c r="G414" t="s">
        <v>7111</v>
      </c>
      <c r="H414" t="s">
        <v>7145</v>
      </c>
      <c r="I414" t="s">
        <v>7164</v>
      </c>
      <c r="J414" t="s">
        <v>7173</v>
      </c>
      <c r="K414" t="s">
        <v>7200</v>
      </c>
      <c r="L414">
        <v>6</v>
      </c>
      <c r="M414">
        <v>5878.34</v>
      </c>
      <c r="N414">
        <v>0.2</v>
      </c>
      <c r="O414">
        <v>1475.88</v>
      </c>
    </row>
    <row r="415" spans="1:15" x14ac:dyDescent="0.25">
      <c r="A415" t="s">
        <v>425</v>
      </c>
      <c r="B415" t="s">
        <v>5166</v>
      </c>
      <c r="C415" t="s">
        <v>7254</v>
      </c>
      <c r="D415" t="s">
        <v>6416</v>
      </c>
      <c r="E415" t="s">
        <v>6937</v>
      </c>
      <c r="F415" t="s">
        <v>7096</v>
      </c>
      <c r="G415" t="s">
        <v>7113</v>
      </c>
      <c r="H415" t="s">
        <v>7144</v>
      </c>
      <c r="I415" t="s">
        <v>7165</v>
      </c>
      <c r="J415" t="s">
        <v>7172</v>
      </c>
      <c r="K415" t="s">
        <v>7212</v>
      </c>
      <c r="L415">
        <v>1</v>
      </c>
      <c r="M415">
        <v>3562.3</v>
      </c>
      <c r="N415">
        <v>0</v>
      </c>
      <c r="O415">
        <v>644.75</v>
      </c>
    </row>
    <row r="416" spans="1:15" x14ac:dyDescent="0.25">
      <c r="A416" t="s">
        <v>426</v>
      </c>
      <c r="B416" t="s">
        <v>5263</v>
      </c>
      <c r="C416" t="s">
        <v>7246</v>
      </c>
      <c r="D416" t="s">
        <v>6347</v>
      </c>
      <c r="E416" t="s">
        <v>7040</v>
      </c>
      <c r="F416" t="s">
        <v>7096</v>
      </c>
      <c r="G416" t="s">
        <v>7113</v>
      </c>
      <c r="H416" t="s">
        <v>7148</v>
      </c>
      <c r="I416" t="s">
        <v>7164</v>
      </c>
      <c r="J416" t="s">
        <v>7173</v>
      </c>
      <c r="K416" t="s">
        <v>7186</v>
      </c>
      <c r="L416">
        <v>4</v>
      </c>
      <c r="M416">
        <v>15340.44</v>
      </c>
      <c r="N416">
        <v>0.15</v>
      </c>
      <c r="O416">
        <v>3161.25</v>
      </c>
    </row>
    <row r="417" spans="1:15" x14ac:dyDescent="0.25">
      <c r="A417" t="s">
        <v>427</v>
      </c>
      <c r="B417" t="s">
        <v>5070</v>
      </c>
      <c r="C417" t="s">
        <v>7233</v>
      </c>
      <c r="D417" t="s">
        <v>6207</v>
      </c>
      <c r="E417" t="s">
        <v>6982</v>
      </c>
      <c r="F417" t="s">
        <v>7097</v>
      </c>
      <c r="G417" t="s">
        <v>7105</v>
      </c>
      <c r="H417" t="s">
        <v>7149</v>
      </c>
      <c r="I417" t="s">
        <v>7165</v>
      </c>
      <c r="J417" t="s">
        <v>7172</v>
      </c>
      <c r="K417" t="s">
        <v>7212</v>
      </c>
      <c r="L417">
        <v>4</v>
      </c>
      <c r="M417">
        <v>12370.37</v>
      </c>
      <c r="N417">
        <v>0.1</v>
      </c>
      <c r="O417">
        <v>2030.84</v>
      </c>
    </row>
    <row r="418" spans="1:15" x14ac:dyDescent="0.25">
      <c r="A418" t="s">
        <v>428</v>
      </c>
      <c r="B418" t="s">
        <v>5130</v>
      </c>
      <c r="C418" t="s">
        <v>7238</v>
      </c>
      <c r="D418" t="s">
        <v>6407</v>
      </c>
      <c r="E418" t="s">
        <v>6912</v>
      </c>
      <c r="F418" t="s">
        <v>7096</v>
      </c>
      <c r="G418" t="s">
        <v>7111</v>
      </c>
      <c r="H418" t="s">
        <v>7142</v>
      </c>
      <c r="I418" t="s">
        <v>7163</v>
      </c>
      <c r="J418" t="s">
        <v>7175</v>
      </c>
      <c r="K418" t="s">
        <v>7190</v>
      </c>
      <c r="L418">
        <v>6</v>
      </c>
      <c r="M418">
        <v>12915.74</v>
      </c>
      <c r="N418">
        <v>0</v>
      </c>
      <c r="O418">
        <v>3112.84</v>
      </c>
    </row>
    <row r="419" spans="1:15" x14ac:dyDescent="0.25">
      <c r="A419" t="s">
        <v>429</v>
      </c>
      <c r="B419" t="s">
        <v>5363</v>
      </c>
      <c r="C419" t="s">
        <v>7242</v>
      </c>
      <c r="D419" t="s">
        <v>6417</v>
      </c>
      <c r="E419" t="s">
        <v>7053</v>
      </c>
      <c r="F419" t="s">
        <v>7094</v>
      </c>
      <c r="G419" t="s">
        <v>7101</v>
      </c>
      <c r="H419" t="s">
        <v>7124</v>
      </c>
      <c r="I419" t="s">
        <v>7163</v>
      </c>
      <c r="J419" t="s">
        <v>7175</v>
      </c>
      <c r="K419" t="s">
        <v>7190</v>
      </c>
      <c r="L419">
        <v>3</v>
      </c>
      <c r="M419">
        <v>5062.8599999999997</v>
      </c>
      <c r="N419">
        <v>0.25</v>
      </c>
      <c r="O419">
        <v>358.57</v>
      </c>
    </row>
    <row r="420" spans="1:15" x14ac:dyDescent="0.25">
      <c r="A420" t="s">
        <v>430</v>
      </c>
      <c r="B420" t="s">
        <v>5364</v>
      </c>
      <c r="C420" t="s">
        <v>7254</v>
      </c>
      <c r="D420" t="s">
        <v>6144</v>
      </c>
      <c r="E420" t="s">
        <v>6942</v>
      </c>
      <c r="F420" t="s">
        <v>7097</v>
      </c>
      <c r="G420" t="s">
        <v>7110</v>
      </c>
      <c r="H420" t="s">
        <v>7159</v>
      </c>
      <c r="I420" t="s">
        <v>7164</v>
      </c>
      <c r="J420" t="s">
        <v>7170</v>
      </c>
      <c r="K420" t="s">
        <v>7183</v>
      </c>
      <c r="L420">
        <v>6</v>
      </c>
      <c r="M420">
        <v>31299.46</v>
      </c>
      <c r="N420">
        <v>0</v>
      </c>
      <c r="O420">
        <v>8240.89</v>
      </c>
    </row>
    <row r="421" spans="1:15" x14ac:dyDescent="0.25">
      <c r="A421" t="s">
        <v>431</v>
      </c>
      <c r="B421" t="s">
        <v>5365</v>
      </c>
      <c r="C421" t="s">
        <v>7226</v>
      </c>
      <c r="D421" t="s">
        <v>6418</v>
      </c>
      <c r="E421" t="s">
        <v>6928</v>
      </c>
      <c r="F421" t="s">
        <v>7095</v>
      </c>
      <c r="G421" t="s">
        <v>7102</v>
      </c>
      <c r="H421" t="s">
        <v>7118</v>
      </c>
      <c r="I421" t="s">
        <v>7163</v>
      </c>
      <c r="J421" t="s">
        <v>7167</v>
      </c>
      <c r="K421" t="s">
        <v>7207</v>
      </c>
      <c r="L421">
        <v>3</v>
      </c>
      <c r="M421">
        <v>2324.64</v>
      </c>
      <c r="N421">
        <v>0</v>
      </c>
      <c r="O421">
        <v>822.39</v>
      </c>
    </row>
    <row r="422" spans="1:15" x14ac:dyDescent="0.25">
      <c r="A422" t="s">
        <v>432</v>
      </c>
      <c r="B422" t="s">
        <v>5366</v>
      </c>
      <c r="C422" t="s">
        <v>7258</v>
      </c>
      <c r="D422" t="s">
        <v>6140</v>
      </c>
      <c r="E422" t="s">
        <v>6938</v>
      </c>
      <c r="F422" t="s">
        <v>7095</v>
      </c>
      <c r="G422" t="s">
        <v>7102</v>
      </c>
      <c r="H422" t="s">
        <v>7147</v>
      </c>
      <c r="I422" t="s">
        <v>7163</v>
      </c>
      <c r="J422" t="s">
        <v>7171</v>
      </c>
      <c r="K422" t="s">
        <v>7204</v>
      </c>
      <c r="L422">
        <v>1</v>
      </c>
      <c r="M422">
        <v>4393.2</v>
      </c>
      <c r="N422">
        <v>0</v>
      </c>
      <c r="O422">
        <v>843.64</v>
      </c>
    </row>
    <row r="423" spans="1:15" x14ac:dyDescent="0.25">
      <c r="A423" t="s">
        <v>433</v>
      </c>
      <c r="B423" t="s">
        <v>5367</v>
      </c>
      <c r="C423" t="s">
        <v>7257</v>
      </c>
      <c r="D423" t="s">
        <v>6419</v>
      </c>
      <c r="E423" t="s">
        <v>6897</v>
      </c>
      <c r="F423" t="s">
        <v>7095</v>
      </c>
      <c r="G423" t="s">
        <v>7102</v>
      </c>
      <c r="H423" t="s">
        <v>7118</v>
      </c>
      <c r="I423" t="s">
        <v>7163</v>
      </c>
      <c r="J423" t="s">
        <v>7167</v>
      </c>
      <c r="K423" t="s">
        <v>7207</v>
      </c>
      <c r="L423">
        <v>4</v>
      </c>
      <c r="M423">
        <v>3078.19</v>
      </c>
      <c r="N423">
        <v>0</v>
      </c>
      <c r="O423">
        <v>1183.8800000000001</v>
      </c>
    </row>
    <row r="424" spans="1:15" x14ac:dyDescent="0.25">
      <c r="A424" t="s">
        <v>434</v>
      </c>
      <c r="B424" t="s">
        <v>5368</v>
      </c>
      <c r="C424" t="s">
        <v>7238</v>
      </c>
      <c r="D424" t="s">
        <v>6420</v>
      </c>
      <c r="E424" t="s">
        <v>6947</v>
      </c>
      <c r="F424" t="s">
        <v>7096</v>
      </c>
      <c r="G424" t="s">
        <v>7103</v>
      </c>
      <c r="H424" t="s">
        <v>7158</v>
      </c>
      <c r="I424" t="s">
        <v>7163</v>
      </c>
      <c r="J424" t="s">
        <v>7167</v>
      </c>
      <c r="K424" t="s">
        <v>7187</v>
      </c>
      <c r="L424">
        <v>6</v>
      </c>
      <c r="M424">
        <v>7828.21</v>
      </c>
      <c r="N424">
        <v>0.15</v>
      </c>
      <c r="O424">
        <v>1948.23</v>
      </c>
    </row>
    <row r="425" spans="1:15" x14ac:dyDescent="0.25">
      <c r="A425" t="s">
        <v>435</v>
      </c>
      <c r="B425" t="s">
        <v>5369</v>
      </c>
      <c r="C425" t="s">
        <v>7224</v>
      </c>
      <c r="D425" t="s">
        <v>6154</v>
      </c>
      <c r="E425" t="s">
        <v>6952</v>
      </c>
      <c r="F425" t="s">
        <v>7094</v>
      </c>
      <c r="G425" t="s">
        <v>7098</v>
      </c>
      <c r="H425" t="s">
        <v>7156</v>
      </c>
      <c r="I425" t="s">
        <v>7162</v>
      </c>
      <c r="J425" t="s">
        <v>7166</v>
      </c>
      <c r="K425" t="s">
        <v>7211</v>
      </c>
      <c r="L425">
        <v>1</v>
      </c>
      <c r="M425">
        <v>7026.08</v>
      </c>
      <c r="N425">
        <v>0.05</v>
      </c>
      <c r="O425">
        <v>1263.1099999999999</v>
      </c>
    </row>
    <row r="426" spans="1:15" x14ac:dyDescent="0.25">
      <c r="A426" t="s">
        <v>436</v>
      </c>
      <c r="B426" t="s">
        <v>5337</v>
      </c>
      <c r="C426" t="s">
        <v>7228</v>
      </c>
      <c r="D426" t="s">
        <v>6421</v>
      </c>
      <c r="E426" t="s">
        <v>7054</v>
      </c>
      <c r="F426" t="s">
        <v>7095</v>
      </c>
      <c r="G426" t="s">
        <v>7109</v>
      </c>
      <c r="H426" t="s">
        <v>7127</v>
      </c>
      <c r="I426" t="s">
        <v>7162</v>
      </c>
      <c r="J426" t="s">
        <v>7169</v>
      </c>
      <c r="K426" t="s">
        <v>7182</v>
      </c>
      <c r="L426">
        <v>2</v>
      </c>
      <c r="M426">
        <v>15686.52</v>
      </c>
      <c r="N426">
        <v>0.15</v>
      </c>
      <c r="O426">
        <v>1851.98</v>
      </c>
    </row>
    <row r="427" spans="1:15" x14ac:dyDescent="0.25">
      <c r="A427" t="s">
        <v>437</v>
      </c>
      <c r="B427" t="s">
        <v>5212</v>
      </c>
      <c r="C427" t="s">
        <v>7258</v>
      </c>
      <c r="D427" t="s">
        <v>6422</v>
      </c>
      <c r="E427" t="s">
        <v>6981</v>
      </c>
      <c r="F427" t="s">
        <v>7095</v>
      </c>
      <c r="G427" t="s">
        <v>7108</v>
      </c>
      <c r="H427" t="s">
        <v>7126</v>
      </c>
      <c r="I427" t="s">
        <v>7164</v>
      </c>
      <c r="J427" t="s">
        <v>7173</v>
      </c>
      <c r="K427" t="s">
        <v>7200</v>
      </c>
      <c r="L427">
        <v>3</v>
      </c>
      <c r="M427">
        <v>2993.11</v>
      </c>
      <c r="N427">
        <v>0.15</v>
      </c>
      <c r="O427">
        <v>781.48</v>
      </c>
    </row>
    <row r="428" spans="1:15" x14ac:dyDescent="0.25">
      <c r="A428" t="s">
        <v>438</v>
      </c>
      <c r="B428" t="s">
        <v>5370</v>
      </c>
      <c r="C428" t="s">
        <v>7239</v>
      </c>
      <c r="D428" t="s">
        <v>6423</v>
      </c>
      <c r="E428" t="s">
        <v>6895</v>
      </c>
      <c r="F428" t="s">
        <v>7094</v>
      </c>
      <c r="G428" t="s">
        <v>7100</v>
      </c>
      <c r="H428" t="s">
        <v>7136</v>
      </c>
      <c r="I428" t="s">
        <v>7162</v>
      </c>
      <c r="J428" t="s">
        <v>7168</v>
      </c>
      <c r="K428" t="s">
        <v>7181</v>
      </c>
      <c r="L428">
        <v>2</v>
      </c>
      <c r="M428">
        <v>21514.66</v>
      </c>
      <c r="N428">
        <v>0.1</v>
      </c>
      <c r="O428">
        <v>4392.95</v>
      </c>
    </row>
    <row r="429" spans="1:15" x14ac:dyDescent="0.25">
      <c r="A429" t="s">
        <v>439</v>
      </c>
      <c r="B429" t="s">
        <v>5371</v>
      </c>
      <c r="C429" t="s">
        <v>7259</v>
      </c>
      <c r="D429" t="s">
        <v>6424</v>
      </c>
      <c r="E429" t="s">
        <v>6968</v>
      </c>
      <c r="F429" t="s">
        <v>7095</v>
      </c>
      <c r="G429" t="s">
        <v>7108</v>
      </c>
      <c r="H429" t="s">
        <v>7141</v>
      </c>
      <c r="I429" t="s">
        <v>7164</v>
      </c>
      <c r="J429" t="s">
        <v>7173</v>
      </c>
      <c r="K429" t="s">
        <v>7206</v>
      </c>
      <c r="L429">
        <v>6</v>
      </c>
      <c r="M429">
        <v>13477.06</v>
      </c>
      <c r="N429">
        <v>0</v>
      </c>
      <c r="O429">
        <v>4583.99</v>
      </c>
    </row>
    <row r="430" spans="1:15" x14ac:dyDescent="0.25">
      <c r="A430" t="s">
        <v>440</v>
      </c>
      <c r="B430" t="s">
        <v>5372</v>
      </c>
      <c r="C430" t="s">
        <v>7257</v>
      </c>
      <c r="D430" t="s">
        <v>6425</v>
      </c>
      <c r="E430" t="s">
        <v>7043</v>
      </c>
      <c r="F430" t="s">
        <v>7094</v>
      </c>
      <c r="G430" t="s">
        <v>7100</v>
      </c>
      <c r="H430" t="s">
        <v>7151</v>
      </c>
      <c r="I430" t="s">
        <v>7162</v>
      </c>
      <c r="J430" t="s">
        <v>7168</v>
      </c>
      <c r="K430" t="s">
        <v>7191</v>
      </c>
      <c r="L430">
        <v>2</v>
      </c>
      <c r="M430">
        <v>11923.26</v>
      </c>
      <c r="N430">
        <v>0.1</v>
      </c>
      <c r="O430">
        <v>1568.01</v>
      </c>
    </row>
    <row r="431" spans="1:15" x14ac:dyDescent="0.25">
      <c r="A431" t="s">
        <v>441</v>
      </c>
      <c r="B431" t="s">
        <v>5373</v>
      </c>
      <c r="C431" t="s">
        <v>7259</v>
      </c>
      <c r="D431" t="s">
        <v>6426</v>
      </c>
      <c r="E431" t="s">
        <v>7038</v>
      </c>
      <c r="F431" t="s">
        <v>7096</v>
      </c>
      <c r="G431" t="s">
        <v>7112</v>
      </c>
      <c r="H431" t="s">
        <v>7139</v>
      </c>
      <c r="I431" t="s">
        <v>7165</v>
      </c>
      <c r="J431" t="s">
        <v>7176</v>
      </c>
      <c r="K431" t="s">
        <v>7195</v>
      </c>
      <c r="L431">
        <v>1</v>
      </c>
      <c r="M431">
        <v>10388.44</v>
      </c>
      <c r="N431">
        <v>0.1</v>
      </c>
      <c r="O431">
        <v>805.27</v>
      </c>
    </row>
    <row r="432" spans="1:15" x14ac:dyDescent="0.25">
      <c r="A432" t="s">
        <v>442</v>
      </c>
      <c r="B432" t="s">
        <v>5226</v>
      </c>
      <c r="C432" t="s">
        <v>7236</v>
      </c>
      <c r="D432" t="s">
        <v>6360</v>
      </c>
      <c r="E432" t="s">
        <v>7045</v>
      </c>
      <c r="F432" t="s">
        <v>7097</v>
      </c>
      <c r="G432" t="s">
        <v>7107</v>
      </c>
      <c r="H432" t="s">
        <v>7152</v>
      </c>
      <c r="I432" t="s">
        <v>7162</v>
      </c>
      <c r="J432" t="s">
        <v>7169</v>
      </c>
      <c r="K432" t="s">
        <v>7182</v>
      </c>
      <c r="L432">
        <v>3</v>
      </c>
      <c r="M432">
        <v>21279.31</v>
      </c>
      <c r="N432">
        <v>0.2</v>
      </c>
      <c r="O432">
        <v>2792.43</v>
      </c>
    </row>
    <row r="433" spans="1:15" x14ac:dyDescent="0.25">
      <c r="A433" t="s">
        <v>443</v>
      </c>
      <c r="B433" t="s">
        <v>5242</v>
      </c>
      <c r="C433" t="s">
        <v>7231</v>
      </c>
      <c r="D433" t="s">
        <v>6427</v>
      </c>
      <c r="E433" t="s">
        <v>7023</v>
      </c>
      <c r="F433" t="s">
        <v>7095</v>
      </c>
      <c r="G433" t="s">
        <v>7106</v>
      </c>
      <c r="H433" t="s">
        <v>7161</v>
      </c>
      <c r="I433" t="s">
        <v>7162</v>
      </c>
      <c r="J433" t="s">
        <v>7169</v>
      </c>
      <c r="K433" t="s">
        <v>7193</v>
      </c>
      <c r="L433">
        <v>2</v>
      </c>
      <c r="M433">
        <v>22703.09</v>
      </c>
      <c r="N433">
        <v>0</v>
      </c>
      <c r="O433">
        <v>4566.8100000000004</v>
      </c>
    </row>
    <row r="434" spans="1:15" x14ac:dyDescent="0.25">
      <c r="A434" t="s">
        <v>444</v>
      </c>
      <c r="B434" t="s">
        <v>5374</v>
      </c>
      <c r="C434" t="s">
        <v>7237</v>
      </c>
      <c r="D434" t="s">
        <v>6428</v>
      </c>
      <c r="E434" t="s">
        <v>6954</v>
      </c>
      <c r="F434" t="s">
        <v>7095</v>
      </c>
      <c r="G434" t="s">
        <v>7106</v>
      </c>
      <c r="H434" t="s">
        <v>7161</v>
      </c>
      <c r="I434" t="s">
        <v>7165</v>
      </c>
      <c r="J434" t="s">
        <v>7172</v>
      </c>
      <c r="K434" t="s">
        <v>7208</v>
      </c>
      <c r="L434">
        <v>4</v>
      </c>
      <c r="M434">
        <v>8798.6</v>
      </c>
      <c r="N434">
        <v>0.15</v>
      </c>
      <c r="O434">
        <v>1408.83</v>
      </c>
    </row>
    <row r="435" spans="1:15" x14ac:dyDescent="0.25">
      <c r="A435" t="s">
        <v>445</v>
      </c>
      <c r="B435" t="s">
        <v>5375</v>
      </c>
      <c r="C435" t="s">
        <v>7244</v>
      </c>
      <c r="D435" t="s">
        <v>6429</v>
      </c>
      <c r="E435" t="s">
        <v>7055</v>
      </c>
      <c r="F435" t="s">
        <v>7097</v>
      </c>
      <c r="G435" t="s">
        <v>7110</v>
      </c>
      <c r="H435" t="s">
        <v>7155</v>
      </c>
      <c r="I435" t="s">
        <v>7163</v>
      </c>
      <c r="J435" t="s">
        <v>7175</v>
      </c>
      <c r="K435" t="s">
        <v>7197</v>
      </c>
      <c r="L435">
        <v>4</v>
      </c>
      <c r="M435">
        <v>20763.75</v>
      </c>
      <c r="N435">
        <v>0.1</v>
      </c>
      <c r="O435">
        <v>3371.94</v>
      </c>
    </row>
    <row r="436" spans="1:15" x14ac:dyDescent="0.25">
      <c r="A436" t="s">
        <v>446</v>
      </c>
      <c r="B436" t="s">
        <v>5376</v>
      </c>
      <c r="C436" t="s">
        <v>7253</v>
      </c>
      <c r="D436" t="s">
        <v>6341</v>
      </c>
      <c r="E436" t="s">
        <v>7038</v>
      </c>
      <c r="F436" t="s">
        <v>7094</v>
      </c>
      <c r="G436" t="s">
        <v>7101</v>
      </c>
      <c r="H436" t="s">
        <v>7137</v>
      </c>
      <c r="I436" t="s">
        <v>7164</v>
      </c>
      <c r="J436" t="s">
        <v>7174</v>
      </c>
      <c r="K436" t="s">
        <v>7199</v>
      </c>
      <c r="L436">
        <v>1</v>
      </c>
      <c r="M436">
        <v>1572.5</v>
      </c>
      <c r="N436">
        <v>0</v>
      </c>
      <c r="O436">
        <v>330.98</v>
      </c>
    </row>
    <row r="437" spans="1:15" x14ac:dyDescent="0.25">
      <c r="A437" t="s">
        <v>447</v>
      </c>
      <c r="B437" t="s">
        <v>5377</v>
      </c>
      <c r="C437" t="s">
        <v>7258</v>
      </c>
      <c r="D437" t="s">
        <v>6430</v>
      </c>
      <c r="E437" t="s">
        <v>7056</v>
      </c>
      <c r="F437" t="s">
        <v>7096</v>
      </c>
      <c r="G437" t="s">
        <v>7111</v>
      </c>
      <c r="H437" t="s">
        <v>7142</v>
      </c>
      <c r="I437" t="s">
        <v>7163</v>
      </c>
      <c r="J437" t="s">
        <v>7175</v>
      </c>
      <c r="K437" t="s">
        <v>7190</v>
      </c>
      <c r="L437">
        <v>4</v>
      </c>
      <c r="M437">
        <v>6315.94</v>
      </c>
      <c r="N437">
        <v>0.25</v>
      </c>
      <c r="O437">
        <v>461.3</v>
      </c>
    </row>
    <row r="438" spans="1:15" x14ac:dyDescent="0.25">
      <c r="A438" t="s">
        <v>448</v>
      </c>
      <c r="B438" t="s">
        <v>5378</v>
      </c>
      <c r="C438" t="s">
        <v>7238</v>
      </c>
      <c r="D438" t="s">
        <v>6138</v>
      </c>
      <c r="E438" t="s">
        <v>6936</v>
      </c>
      <c r="F438" t="s">
        <v>7094</v>
      </c>
      <c r="G438" t="s">
        <v>7099</v>
      </c>
      <c r="H438" t="s">
        <v>7115</v>
      </c>
      <c r="I438" t="s">
        <v>7163</v>
      </c>
      <c r="J438" t="s">
        <v>7167</v>
      </c>
      <c r="K438" t="s">
        <v>7187</v>
      </c>
      <c r="L438">
        <v>7</v>
      </c>
      <c r="M438">
        <v>9471.42</v>
      </c>
      <c r="N438">
        <v>0.1</v>
      </c>
      <c r="O438">
        <v>2169.5</v>
      </c>
    </row>
    <row r="439" spans="1:15" x14ac:dyDescent="0.25">
      <c r="A439" t="s">
        <v>449</v>
      </c>
      <c r="B439" t="s">
        <v>5379</v>
      </c>
      <c r="C439" t="s">
        <v>7247</v>
      </c>
      <c r="D439" t="s">
        <v>6381</v>
      </c>
      <c r="E439" t="s">
        <v>6970</v>
      </c>
      <c r="F439" t="s">
        <v>7097</v>
      </c>
      <c r="G439" t="s">
        <v>7110</v>
      </c>
      <c r="H439" t="s">
        <v>7159</v>
      </c>
      <c r="I439" t="s">
        <v>7164</v>
      </c>
      <c r="J439" t="s">
        <v>7173</v>
      </c>
      <c r="K439" t="s">
        <v>7206</v>
      </c>
      <c r="L439">
        <v>4</v>
      </c>
      <c r="M439">
        <v>7737.33</v>
      </c>
      <c r="N439">
        <v>0.15</v>
      </c>
      <c r="O439">
        <v>1891.36</v>
      </c>
    </row>
    <row r="440" spans="1:15" x14ac:dyDescent="0.25">
      <c r="A440" t="s">
        <v>450</v>
      </c>
      <c r="B440" t="s">
        <v>5380</v>
      </c>
      <c r="C440" t="s">
        <v>7256</v>
      </c>
      <c r="D440" t="s">
        <v>6431</v>
      </c>
      <c r="E440" t="s">
        <v>6953</v>
      </c>
      <c r="F440" t="s">
        <v>7095</v>
      </c>
      <c r="G440" t="s">
        <v>7108</v>
      </c>
      <c r="H440" t="s">
        <v>7141</v>
      </c>
      <c r="I440" t="s">
        <v>7163</v>
      </c>
      <c r="J440" t="s">
        <v>7175</v>
      </c>
      <c r="K440" t="s">
        <v>7190</v>
      </c>
      <c r="L440">
        <v>7</v>
      </c>
      <c r="M440">
        <v>13875.82</v>
      </c>
      <c r="N440">
        <v>0.1</v>
      </c>
      <c r="O440">
        <v>2600.1799999999998</v>
      </c>
    </row>
    <row r="441" spans="1:15" x14ac:dyDescent="0.25">
      <c r="A441" t="s">
        <v>451</v>
      </c>
      <c r="B441" t="s">
        <v>5207</v>
      </c>
      <c r="C441" t="s">
        <v>7249</v>
      </c>
      <c r="D441" t="s">
        <v>6432</v>
      </c>
      <c r="E441" t="s">
        <v>6992</v>
      </c>
      <c r="F441" t="s">
        <v>7096</v>
      </c>
      <c r="G441" t="s">
        <v>7103</v>
      </c>
      <c r="H441" t="s">
        <v>7119</v>
      </c>
      <c r="I441" t="s">
        <v>7162</v>
      </c>
      <c r="J441" t="s">
        <v>7168</v>
      </c>
      <c r="K441" t="s">
        <v>7191</v>
      </c>
      <c r="L441">
        <v>1</v>
      </c>
      <c r="M441">
        <v>4664.51</v>
      </c>
      <c r="N441">
        <v>0.25</v>
      </c>
      <c r="O441">
        <v>355.76</v>
      </c>
    </row>
    <row r="442" spans="1:15" x14ac:dyDescent="0.25">
      <c r="A442" t="s">
        <v>452</v>
      </c>
      <c r="B442" t="s">
        <v>5381</v>
      </c>
      <c r="C442" t="s">
        <v>7255</v>
      </c>
      <c r="D442" t="s">
        <v>6143</v>
      </c>
      <c r="E442" t="s">
        <v>6941</v>
      </c>
      <c r="F442" t="s">
        <v>7094</v>
      </c>
      <c r="G442" t="s">
        <v>7098</v>
      </c>
      <c r="H442" t="s">
        <v>7138</v>
      </c>
      <c r="I442" t="s">
        <v>7165</v>
      </c>
      <c r="J442" t="s">
        <v>7176</v>
      </c>
      <c r="K442" t="s">
        <v>7195</v>
      </c>
      <c r="L442">
        <v>8</v>
      </c>
      <c r="M442">
        <v>71755.360000000001</v>
      </c>
      <c r="N442">
        <v>0.25</v>
      </c>
      <c r="O442">
        <v>2018.61</v>
      </c>
    </row>
    <row r="443" spans="1:15" x14ac:dyDescent="0.25">
      <c r="A443" t="s">
        <v>453</v>
      </c>
      <c r="B443" t="s">
        <v>5382</v>
      </c>
      <c r="C443" t="s">
        <v>7243</v>
      </c>
      <c r="D443" t="s">
        <v>6325</v>
      </c>
      <c r="E443" t="s">
        <v>7025</v>
      </c>
      <c r="F443" t="s">
        <v>7095</v>
      </c>
      <c r="G443" t="s">
        <v>7109</v>
      </c>
      <c r="H443" t="s">
        <v>7140</v>
      </c>
      <c r="I443" t="s">
        <v>7163</v>
      </c>
      <c r="J443" t="s">
        <v>7171</v>
      </c>
      <c r="K443" t="s">
        <v>7184</v>
      </c>
      <c r="L443">
        <v>8</v>
      </c>
      <c r="M443">
        <v>62945.48</v>
      </c>
      <c r="N443">
        <v>0.05</v>
      </c>
      <c r="O443">
        <v>7917.39</v>
      </c>
    </row>
    <row r="444" spans="1:15" x14ac:dyDescent="0.25">
      <c r="A444" t="s">
        <v>454</v>
      </c>
      <c r="B444" t="s">
        <v>5383</v>
      </c>
      <c r="C444" t="s">
        <v>7258</v>
      </c>
      <c r="D444" t="s">
        <v>6433</v>
      </c>
      <c r="E444" t="s">
        <v>6914</v>
      </c>
      <c r="F444" t="s">
        <v>7094</v>
      </c>
      <c r="G444" t="s">
        <v>7101</v>
      </c>
      <c r="H444" t="s">
        <v>7137</v>
      </c>
      <c r="I444" t="s">
        <v>7162</v>
      </c>
      <c r="J444" t="s">
        <v>7166</v>
      </c>
      <c r="K444" t="s">
        <v>7192</v>
      </c>
      <c r="L444">
        <v>7</v>
      </c>
      <c r="M444">
        <v>38797.96</v>
      </c>
      <c r="N444">
        <v>0.1</v>
      </c>
      <c r="O444">
        <v>4733.93</v>
      </c>
    </row>
    <row r="445" spans="1:15" x14ac:dyDescent="0.25">
      <c r="A445" t="s">
        <v>455</v>
      </c>
      <c r="B445" t="s">
        <v>5384</v>
      </c>
      <c r="C445" t="s">
        <v>7229</v>
      </c>
      <c r="D445" t="s">
        <v>6434</v>
      </c>
      <c r="E445" t="s">
        <v>7002</v>
      </c>
      <c r="F445" t="s">
        <v>7096</v>
      </c>
      <c r="G445" t="s">
        <v>7111</v>
      </c>
      <c r="H445" t="s">
        <v>7142</v>
      </c>
      <c r="I445" t="s">
        <v>7165</v>
      </c>
      <c r="J445" t="s">
        <v>7177</v>
      </c>
      <c r="K445" t="s">
        <v>7201</v>
      </c>
      <c r="L445">
        <v>8</v>
      </c>
      <c r="M445">
        <v>370249.99</v>
      </c>
      <c r="N445">
        <v>0.15</v>
      </c>
      <c r="O445">
        <v>27124.82</v>
      </c>
    </row>
    <row r="446" spans="1:15" x14ac:dyDescent="0.25">
      <c r="A446" t="s">
        <v>456</v>
      </c>
      <c r="B446" t="s">
        <v>5385</v>
      </c>
      <c r="C446" t="s">
        <v>7255</v>
      </c>
      <c r="D446" t="s">
        <v>6435</v>
      </c>
      <c r="E446" t="s">
        <v>7057</v>
      </c>
      <c r="F446" t="s">
        <v>7097</v>
      </c>
      <c r="G446" t="s">
        <v>7107</v>
      </c>
      <c r="H446" t="s">
        <v>7152</v>
      </c>
      <c r="I446" t="s">
        <v>7165</v>
      </c>
      <c r="J446" t="s">
        <v>7176</v>
      </c>
      <c r="K446" t="s">
        <v>7194</v>
      </c>
      <c r="L446">
        <v>6</v>
      </c>
      <c r="M446">
        <v>115223.14</v>
      </c>
      <c r="N446">
        <v>0.25</v>
      </c>
      <c r="O446">
        <v>11779.34</v>
      </c>
    </row>
    <row r="447" spans="1:15" x14ac:dyDescent="0.25">
      <c r="A447" t="s">
        <v>457</v>
      </c>
      <c r="B447" t="s">
        <v>5386</v>
      </c>
      <c r="C447" t="s">
        <v>7235</v>
      </c>
      <c r="D447" t="s">
        <v>6436</v>
      </c>
      <c r="E447" t="s">
        <v>6913</v>
      </c>
      <c r="F447" t="s">
        <v>7097</v>
      </c>
      <c r="G447" t="s">
        <v>7105</v>
      </c>
      <c r="H447" t="s">
        <v>7128</v>
      </c>
      <c r="I447" t="s">
        <v>7164</v>
      </c>
      <c r="J447" t="s">
        <v>7170</v>
      </c>
      <c r="K447" t="s">
        <v>7189</v>
      </c>
      <c r="L447">
        <v>1</v>
      </c>
      <c r="M447">
        <v>1169.31</v>
      </c>
      <c r="N447">
        <v>0.2</v>
      </c>
      <c r="O447">
        <v>260.22000000000003</v>
      </c>
    </row>
    <row r="448" spans="1:15" x14ac:dyDescent="0.25">
      <c r="A448" t="s">
        <v>458</v>
      </c>
      <c r="B448" t="s">
        <v>5387</v>
      </c>
      <c r="C448" t="s">
        <v>7248</v>
      </c>
      <c r="D448" t="s">
        <v>6437</v>
      </c>
      <c r="E448" t="s">
        <v>7047</v>
      </c>
      <c r="F448" t="s">
        <v>7095</v>
      </c>
      <c r="G448" t="s">
        <v>7109</v>
      </c>
      <c r="H448" t="s">
        <v>7135</v>
      </c>
      <c r="I448" t="s">
        <v>7162</v>
      </c>
      <c r="J448" t="s">
        <v>7168</v>
      </c>
      <c r="K448" t="s">
        <v>7181</v>
      </c>
      <c r="L448">
        <v>6</v>
      </c>
      <c r="M448">
        <v>71718.55</v>
      </c>
      <c r="N448">
        <v>0</v>
      </c>
      <c r="O448">
        <v>15992.82</v>
      </c>
    </row>
    <row r="449" spans="1:15" x14ac:dyDescent="0.25">
      <c r="A449" t="s">
        <v>459</v>
      </c>
      <c r="B449" t="s">
        <v>5388</v>
      </c>
      <c r="C449" t="s">
        <v>7243</v>
      </c>
      <c r="D449" t="s">
        <v>6438</v>
      </c>
      <c r="E449" t="s">
        <v>6965</v>
      </c>
      <c r="F449" t="s">
        <v>7097</v>
      </c>
      <c r="G449" t="s">
        <v>7105</v>
      </c>
      <c r="H449" t="s">
        <v>7149</v>
      </c>
      <c r="I449" t="s">
        <v>7165</v>
      </c>
      <c r="J449" t="s">
        <v>7177</v>
      </c>
      <c r="K449" t="s">
        <v>7201</v>
      </c>
      <c r="L449">
        <v>7</v>
      </c>
      <c r="M449">
        <v>348308.39</v>
      </c>
      <c r="N449">
        <v>0.05</v>
      </c>
      <c r="O449">
        <v>38881.03</v>
      </c>
    </row>
    <row r="450" spans="1:15" x14ac:dyDescent="0.25">
      <c r="A450" t="s">
        <v>460</v>
      </c>
      <c r="B450" t="s">
        <v>5216</v>
      </c>
      <c r="C450" t="s">
        <v>7234</v>
      </c>
      <c r="D450" t="s">
        <v>6312</v>
      </c>
      <c r="E450" t="s">
        <v>6905</v>
      </c>
      <c r="F450" t="s">
        <v>7095</v>
      </c>
      <c r="G450" t="s">
        <v>7102</v>
      </c>
      <c r="H450" t="s">
        <v>7147</v>
      </c>
      <c r="I450" t="s">
        <v>7164</v>
      </c>
      <c r="J450" t="s">
        <v>7173</v>
      </c>
      <c r="K450" t="s">
        <v>7186</v>
      </c>
      <c r="L450">
        <v>5</v>
      </c>
      <c r="M450">
        <v>22378.400000000001</v>
      </c>
      <c r="N450">
        <v>0.05</v>
      </c>
      <c r="O450">
        <v>6055.63</v>
      </c>
    </row>
    <row r="451" spans="1:15" x14ac:dyDescent="0.25">
      <c r="A451" t="s">
        <v>461</v>
      </c>
      <c r="B451" t="s">
        <v>5389</v>
      </c>
      <c r="C451" t="s">
        <v>7246</v>
      </c>
      <c r="D451" t="s">
        <v>6439</v>
      </c>
      <c r="E451" t="s">
        <v>6932</v>
      </c>
      <c r="F451" t="s">
        <v>7095</v>
      </c>
      <c r="G451" t="s">
        <v>7108</v>
      </c>
      <c r="H451" t="s">
        <v>7126</v>
      </c>
      <c r="I451" t="s">
        <v>7164</v>
      </c>
      <c r="J451" t="s">
        <v>7174</v>
      </c>
      <c r="K451" t="s">
        <v>7188</v>
      </c>
      <c r="L451">
        <v>4</v>
      </c>
      <c r="M451">
        <v>9751.23</v>
      </c>
      <c r="N451">
        <v>0.15</v>
      </c>
      <c r="O451">
        <v>2053.0500000000002</v>
      </c>
    </row>
    <row r="452" spans="1:15" x14ac:dyDescent="0.25">
      <c r="A452" t="s">
        <v>462</v>
      </c>
      <c r="B452" t="s">
        <v>5017</v>
      </c>
      <c r="C452" t="s">
        <v>7252</v>
      </c>
      <c r="D452" t="s">
        <v>6157</v>
      </c>
      <c r="E452" t="s">
        <v>6953</v>
      </c>
      <c r="F452" t="s">
        <v>7095</v>
      </c>
      <c r="G452" t="s">
        <v>7109</v>
      </c>
      <c r="H452" t="s">
        <v>7127</v>
      </c>
      <c r="I452" t="s">
        <v>7163</v>
      </c>
      <c r="J452" t="s">
        <v>7175</v>
      </c>
      <c r="K452" t="s">
        <v>7197</v>
      </c>
      <c r="L452">
        <v>6</v>
      </c>
      <c r="M452">
        <v>25856.99</v>
      </c>
      <c r="N452">
        <v>0.25</v>
      </c>
      <c r="O452">
        <v>2461.96</v>
      </c>
    </row>
    <row r="453" spans="1:15" x14ac:dyDescent="0.25">
      <c r="A453" t="s">
        <v>463</v>
      </c>
      <c r="B453" t="s">
        <v>5390</v>
      </c>
      <c r="C453" t="s">
        <v>7244</v>
      </c>
      <c r="D453" t="s">
        <v>6440</v>
      </c>
      <c r="E453" t="s">
        <v>6913</v>
      </c>
      <c r="F453" t="s">
        <v>7095</v>
      </c>
      <c r="G453" t="s">
        <v>7106</v>
      </c>
      <c r="H453" t="s">
        <v>7146</v>
      </c>
      <c r="I453" t="s">
        <v>7163</v>
      </c>
      <c r="J453" t="s">
        <v>7175</v>
      </c>
      <c r="K453" t="s">
        <v>7205</v>
      </c>
      <c r="L453">
        <v>8</v>
      </c>
      <c r="M453">
        <v>22990.11</v>
      </c>
      <c r="N453">
        <v>0.2</v>
      </c>
      <c r="O453">
        <v>2608.5500000000002</v>
      </c>
    </row>
    <row r="454" spans="1:15" x14ac:dyDescent="0.25">
      <c r="A454" t="s">
        <v>464</v>
      </c>
      <c r="B454" t="s">
        <v>5391</v>
      </c>
      <c r="C454" t="s">
        <v>7253</v>
      </c>
      <c r="D454" t="s">
        <v>6441</v>
      </c>
      <c r="E454" t="s">
        <v>6903</v>
      </c>
      <c r="F454" t="s">
        <v>7094</v>
      </c>
      <c r="G454" t="s">
        <v>7101</v>
      </c>
      <c r="H454" t="s">
        <v>7117</v>
      </c>
      <c r="I454" t="s">
        <v>7163</v>
      </c>
      <c r="J454" t="s">
        <v>7175</v>
      </c>
      <c r="K454" t="s">
        <v>7205</v>
      </c>
      <c r="L454">
        <v>7</v>
      </c>
      <c r="M454">
        <v>21296.93</v>
      </c>
      <c r="N454">
        <v>0.15</v>
      </c>
      <c r="O454">
        <v>2981.4</v>
      </c>
    </row>
    <row r="455" spans="1:15" x14ac:dyDescent="0.25">
      <c r="A455" t="s">
        <v>465</v>
      </c>
      <c r="B455" t="s">
        <v>5052</v>
      </c>
      <c r="C455" t="s">
        <v>7254</v>
      </c>
      <c r="D455" t="s">
        <v>6385</v>
      </c>
      <c r="E455" t="s">
        <v>7034</v>
      </c>
      <c r="F455" t="s">
        <v>7094</v>
      </c>
      <c r="G455" t="s">
        <v>7100</v>
      </c>
      <c r="H455" t="s">
        <v>7136</v>
      </c>
      <c r="I455" t="s">
        <v>7164</v>
      </c>
      <c r="J455" t="s">
        <v>7170</v>
      </c>
      <c r="K455" t="s">
        <v>7189</v>
      </c>
      <c r="L455">
        <v>6</v>
      </c>
      <c r="M455">
        <v>6972.89</v>
      </c>
      <c r="N455">
        <v>0.25</v>
      </c>
      <c r="O455">
        <v>1515.62</v>
      </c>
    </row>
    <row r="456" spans="1:15" x14ac:dyDescent="0.25">
      <c r="A456" t="s">
        <v>466</v>
      </c>
      <c r="B456" t="s">
        <v>5388</v>
      </c>
      <c r="C456" t="s">
        <v>7243</v>
      </c>
      <c r="D456" t="s">
        <v>6442</v>
      </c>
      <c r="E456" t="s">
        <v>7058</v>
      </c>
      <c r="F456" t="s">
        <v>7095</v>
      </c>
      <c r="G456" t="s">
        <v>7106</v>
      </c>
      <c r="H456" t="s">
        <v>7146</v>
      </c>
      <c r="I456" t="s">
        <v>7162</v>
      </c>
      <c r="J456" t="s">
        <v>7166</v>
      </c>
      <c r="K456" t="s">
        <v>7211</v>
      </c>
      <c r="L456">
        <v>2</v>
      </c>
      <c r="M456">
        <v>14537.87</v>
      </c>
      <c r="N456">
        <v>0</v>
      </c>
      <c r="O456">
        <v>2942.97</v>
      </c>
    </row>
    <row r="457" spans="1:15" x14ac:dyDescent="0.25">
      <c r="A457" t="s">
        <v>467</v>
      </c>
      <c r="B457" t="s">
        <v>5392</v>
      </c>
      <c r="C457" t="s">
        <v>7259</v>
      </c>
      <c r="D457" t="s">
        <v>6267</v>
      </c>
      <c r="E457" t="s">
        <v>7003</v>
      </c>
      <c r="F457" t="s">
        <v>7096</v>
      </c>
      <c r="G457" t="s">
        <v>7103</v>
      </c>
      <c r="H457" t="s">
        <v>7134</v>
      </c>
      <c r="I457" t="s">
        <v>7165</v>
      </c>
      <c r="J457" t="s">
        <v>7176</v>
      </c>
      <c r="K457" t="s">
        <v>7202</v>
      </c>
      <c r="L457">
        <v>5</v>
      </c>
      <c r="M457">
        <v>85762.28</v>
      </c>
      <c r="N457">
        <v>0</v>
      </c>
      <c r="O457">
        <v>11473.07</v>
      </c>
    </row>
    <row r="458" spans="1:15" x14ac:dyDescent="0.25">
      <c r="A458" t="s">
        <v>468</v>
      </c>
      <c r="B458" t="s">
        <v>5393</v>
      </c>
      <c r="C458" t="s">
        <v>7230</v>
      </c>
      <c r="D458" t="s">
        <v>6291</v>
      </c>
      <c r="E458" t="s">
        <v>6969</v>
      </c>
      <c r="F458" t="s">
        <v>7097</v>
      </c>
      <c r="G458" t="s">
        <v>7105</v>
      </c>
      <c r="H458" t="s">
        <v>7121</v>
      </c>
      <c r="I458" t="s">
        <v>7165</v>
      </c>
      <c r="J458" t="s">
        <v>7176</v>
      </c>
      <c r="K458" t="s">
        <v>7194</v>
      </c>
      <c r="L458">
        <v>5</v>
      </c>
      <c r="M458">
        <v>89658.58</v>
      </c>
      <c r="N458">
        <v>0.25</v>
      </c>
      <c r="O458">
        <v>192.69</v>
      </c>
    </row>
    <row r="459" spans="1:15" x14ac:dyDescent="0.25">
      <c r="A459" t="s">
        <v>469</v>
      </c>
      <c r="B459" t="s">
        <v>5394</v>
      </c>
      <c r="C459" t="s">
        <v>7239</v>
      </c>
      <c r="D459" t="s">
        <v>6265</v>
      </c>
      <c r="E459" t="s">
        <v>7011</v>
      </c>
      <c r="F459" t="s">
        <v>7096</v>
      </c>
      <c r="G459" t="s">
        <v>7111</v>
      </c>
      <c r="H459" t="s">
        <v>7131</v>
      </c>
      <c r="I459" t="s">
        <v>7165</v>
      </c>
      <c r="J459" t="s">
        <v>7172</v>
      </c>
      <c r="K459" t="s">
        <v>7185</v>
      </c>
      <c r="L459">
        <v>2</v>
      </c>
      <c r="M459">
        <v>8639.58</v>
      </c>
      <c r="N459">
        <v>0.15</v>
      </c>
      <c r="O459">
        <v>1072.5999999999999</v>
      </c>
    </row>
    <row r="460" spans="1:15" x14ac:dyDescent="0.25">
      <c r="A460" t="s">
        <v>470</v>
      </c>
      <c r="B460" t="s">
        <v>5395</v>
      </c>
      <c r="C460" t="s">
        <v>7249</v>
      </c>
      <c r="D460" t="s">
        <v>6288</v>
      </c>
      <c r="E460" t="s">
        <v>6926</v>
      </c>
      <c r="F460" t="s">
        <v>7096</v>
      </c>
      <c r="G460" t="s">
        <v>7112</v>
      </c>
      <c r="H460" t="s">
        <v>7139</v>
      </c>
      <c r="I460" t="s">
        <v>7165</v>
      </c>
      <c r="J460" t="s">
        <v>7177</v>
      </c>
      <c r="K460" t="s">
        <v>7201</v>
      </c>
      <c r="L460">
        <v>7</v>
      </c>
      <c r="M460">
        <v>279780.62</v>
      </c>
      <c r="N460">
        <v>0.25</v>
      </c>
      <c r="O460">
        <v>17603.900000000001</v>
      </c>
    </row>
    <row r="461" spans="1:15" x14ac:dyDescent="0.25">
      <c r="A461" t="s">
        <v>471</v>
      </c>
      <c r="B461" t="s">
        <v>5396</v>
      </c>
      <c r="C461" t="s">
        <v>7227</v>
      </c>
      <c r="D461" t="s">
        <v>6378</v>
      </c>
      <c r="E461" t="s">
        <v>6926</v>
      </c>
      <c r="F461" t="s">
        <v>7094</v>
      </c>
      <c r="G461" t="s">
        <v>7100</v>
      </c>
      <c r="H461" t="s">
        <v>7151</v>
      </c>
      <c r="I461" t="s">
        <v>7163</v>
      </c>
      <c r="J461" t="s">
        <v>7175</v>
      </c>
      <c r="K461" t="s">
        <v>7190</v>
      </c>
      <c r="L461">
        <v>1</v>
      </c>
      <c r="M461">
        <v>1986.63</v>
      </c>
      <c r="N461">
        <v>0.1</v>
      </c>
      <c r="O461">
        <v>306.11</v>
      </c>
    </row>
    <row r="462" spans="1:15" x14ac:dyDescent="0.25">
      <c r="A462" t="s">
        <v>472</v>
      </c>
      <c r="B462" t="s">
        <v>5238</v>
      </c>
      <c r="C462" t="s">
        <v>7250</v>
      </c>
      <c r="D462" t="s">
        <v>6443</v>
      </c>
      <c r="E462" t="s">
        <v>7059</v>
      </c>
      <c r="F462" t="s">
        <v>7096</v>
      </c>
      <c r="G462" t="s">
        <v>7111</v>
      </c>
      <c r="H462" t="s">
        <v>7145</v>
      </c>
      <c r="I462" t="s">
        <v>7162</v>
      </c>
      <c r="J462" t="s">
        <v>7166</v>
      </c>
      <c r="K462" t="s">
        <v>7178</v>
      </c>
      <c r="L462">
        <v>6</v>
      </c>
      <c r="M462">
        <v>66205.16</v>
      </c>
      <c r="N462">
        <v>0.25</v>
      </c>
      <c r="O462">
        <v>5937.53</v>
      </c>
    </row>
    <row r="463" spans="1:15" x14ac:dyDescent="0.25">
      <c r="A463" t="s">
        <v>473</v>
      </c>
      <c r="B463" t="s">
        <v>5221</v>
      </c>
      <c r="C463" t="s">
        <v>7224</v>
      </c>
      <c r="D463" t="s">
        <v>6333</v>
      </c>
      <c r="E463" t="s">
        <v>6898</v>
      </c>
      <c r="F463" t="s">
        <v>7094</v>
      </c>
      <c r="G463" t="s">
        <v>7098</v>
      </c>
      <c r="H463" t="s">
        <v>7138</v>
      </c>
      <c r="I463" t="s">
        <v>7163</v>
      </c>
      <c r="J463" t="s">
        <v>7175</v>
      </c>
      <c r="K463" t="s">
        <v>7205</v>
      </c>
      <c r="L463">
        <v>6</v>
      </c>
      <c r="M463">
        <v>16041.77</v>
      </c>
      <c r="N463">
        <v>0.25</v>
      </c>
      <c r="O463">
        <v>1124.6400000000001</v>
      </c>
    </row>
    <row r="464" spans="1:15" x14ac:dyDescent="0.25">
      <c r="A464" t="s">
        <v>474</v>
      </c>
      <c r="B464" t="s">
        <v>5397</v>
      </c>
      <c r="C464" t="s">
        <v>7247</v>
      </c>
      <c r="D464" t="s">
        <v>6173</v>
      </c>
      <c r="E464" t="s">
        <v>6963</v>
      </c>
      <c r="F464" t="s">
        <v>7097</v>
      </c>
      <c r="G464" t="s">
        <v>7105</v>
      </c>
      <c r="H464" t="s">
        <v>7128</v>
      </c>
      <c r="I464" t="s">
        <v>7164</v>
      </c>
      <c r="J464" t="s">
        <v>7173</v>
      </c>
      <c r="K464" t="s">
        <v>7200</v>
      </c>
      <c r="L464">
        <v>5</v>
      </c>
      <c r="M464">
        <v>6215.65</v>
      </c>
      <c r="N464">
        <v>0</v>
      </c>
      <c r="O464">
        <v>2148.87</v>
      </c>
    </row>
    <row r="465" spans="1:15" x14ac:dyDescent="0.25">
      <c r="A465" t="s">
        <v>475</v>
      </c>
      <c r="B465" t="s">
        <v>5350</v>
      </c>
      <c r="C465" t="s">
        <v>7226</v>
      </c>
      <c r="D465" t="s">
        <v>6444</v>
      </c>
      <c r="E465" t="s">
        <v>6927</v>
      </c>
      <c r="F465" t="s">
        <v>7097</v>
      </c>
      <c r="G465" t="s">
        <v>7104</v>
      </c>
      <c r="H465" t="s">
        <v>7120</v>
      </c>
      <c r="I465" t="s">
        <v>7163</v>
      </c>
      <c r="J465" t="s">
        <v>7175</v>
      </c>
      <c r="K465" t="s">
        <v>7205</v>
      </c>
      <c r="L465">
        <v>7</v>
      </c>
      <c r="M465">
        <v>18067.63</v>
      </c>
      <c r="N465">
        <v>0.25</v>
      </c>
      <c r="O465">
        <v>1669.46</v>
      </c>
    </row>
    <row r="466" spans="1:15" x14ac:dyDescent="0.25">
      <c r="A466" t="s">
        <v>476</v>
      </c>
      <c r="B466" t="s">
        <v>5398</v>
      </c>
      <c r="C466" t="s">
        <v>7251</v>
      </c>
      <c r="D466" t="s">
        <v>6353</v>
      </c>
      <c r="E466" t="s">
        <v>6942</v>
      </c>
      <c r="F466" t="s">
        <v>7095</v>
      </c>
      <c r="G466" t="s">
        <v>7109</v>
      </c>
      <c r="H466" t="s">
        <v>7135</v>
      </c>
      <c r="I466" t="s">
        <v>7163</v>
      </c>
      <c r="J466" t="s">
        <v>7167</v>
      </c>
      <c r="K466" t="s">
        <v>7207</v>
      </c>
      <c r="L466">
        <v>6</v>
      </c>
      <c r="M466">
        <v>4404.33</v>
      </c>
      <c r="N466">
        <v>0.1</v>
      </c>
      <c r="O466">
        <v>1333.84</v>
      </c>
    </row>
    <row r="467" spans="1:15" x14ac:dyDescent="0.25">
      <c r="A467" t="s">
        <v>477</v>
      </c>
      <c r="B467" t="s">
        <v>5399</v>
      </c>
      <c r="C467" t="s">
        <v>7244</v>
      </c>
      <c r="D467" t="s">
        <v>6179</v>
      </c>
      <c r="E467" t="s">
        <v>6969</v>
      </c>
      <c r="F467" t="s">
        <v>7094</v>
      </c>
      <c r="G467" t="s">
        <v>7099</v>
      </c>
      <c r="H467" t="s">
        <v>7125</v>
      </c>
      <c r="I467" t="s">
        <v>7162</v>
      </c>
      <c r="J467" t="s">
        <v>7169</v>
      </c>
      <c r="K467" t="s">
        <v>7203</v>
      </c>
      <c r="L467">
        <v>6</v>
      </c>
      <c r="M467">
        <v>107512.64</v>
      </c>
      <c r="N467">
        <v>0.15</v>
      </c>
      <c r="O467">
        <v>12192</v>
      </c>
    </row>
    <row r="468" spans="1:15" x14ac:dyDescent="0.25">
      <c r="A468" t="s">
        <v>478</v>
      </c>
      <c r="B468" t="s">
        <v>5235</v>
      </c>
      <c r="C468" t="s">
        <v>7257</v>
      </c>
      <c r="D468" t="s">
        <v>6445</v>
      </c>
      <c r="E468" t="s">
        <v>7060</v>
      </c>
      <c r="F468" t="s">
        <v>7096</v>
      </c>
      <c r="G468" t="s">
        <v>7113</v>
      </c>
      <c r="H468" t="s">
        <v>7143</v>
      </c>
      <c r="I468" t="s">
        <v>7163</v>
      </c>
      <c r="J468" t="s">
        <v>7167</v>
      </c>
      <c r="K468" t="s">
        <v>7187</v>
      </c>
      <c r="L468">
        <v>5</v>
      </c>
      <c r="M468">
        <v>7640.6</v>
      </c>
      <c r="N468">
        <v>0</v>
      </c>
      <c r="O468">
        <v>2429.4899999999998</v>
      </c>
    </row>
    <row r="469" spans="1:15" x14ac:dyDescent="0.25">
      <c r="A469" t="s">
        <v>479</v>
      </c>
      <c r="B469" t="s">
        <v>5400</v>
      </c>
      <c r="C469" t="s">
        <v>7242</v>
      </c>
      <c r="D469" t="s">
        <v>6446</v>
      </c>
      <c r="E469" t="s">
        <v>7015</v>
      </c>
      <c r="F469" t="s">
        <v>7096</v>
      </c>
      <c r="G469" t="s">
        <v>7113</v>
      </c>
      <c r="H469" t="s">
        <v>7148</v>
      </c>
      <c r="I469" t="s">
        <v>7163</v>
      </c>
      <c r="J469" t="s">
        <v>7175</v>
      </c>
      <c r="K469" t="s">
        <v>7205</v>
      </c>
      <c r="L469">
        <v>4</v>
      </c>
      <c r="M469">
        <v>14627.35</v>
      </c>
      <c r="N469">
        <v>0</v>
      </c>
      <c r="O469">
        <v>2860.96</v>
      </c>
    </row>
    <row r="470" spans="1:15" x14ac:dyDescent="0.25">
      <c r="A470" t="s">
        <v>480</v>
      </c>
      <c r="B470" t="s">
        <v>5401</v>
      </c>
      <c r="C470" t="s">
        <v>7225</v>
      </c>
      <c r="D470" t="s">
        <v>6111</v>
      </c>
      <c r="E470" t="s">
        <v>6910</v>
      </c>
      <c r="F470" t="s">
        <v>7097</v>
      </c>
      <c r="G470" t="s">
        <v>7105</v>
      </c>
      <c r="H470" t="s">
        <v>7121</v>
      </c>
      <c r="I470" t="s">
        <v>7164</v>
      </c>
      <c r="J470" t="s">
        <v>7174</v>
      </c>
      <c r="K470" t="s">
        <v>7196</v>
      </c>
      <c r="L470">
        <v>1</v>
      </c>
      <c r="M470">
        <v>3187.17</v>
      </c>
      <c r="N470">
        <v>0.1</v>
      </c>
      <c r="O470">
        <v>595.64</v>
      </c>
    </row>
    <row r="471" spans="1:15" x14ac:dyDescent="0.25">
      <c r="A471" t="s">
        <v>481</v>
      </c>
      <c r="B471" t="s">
        <v>5402</v>
      </c>
      <c r="C471" t="s">
        <v>7230</v>
      </c>
      <c r="D471" t="s">
        <v>6332</v>
      </c>
      <c r="E471" t="s">
        <v>6922</v>
      </c>
      <c r="F471" t="s">
        <v>7097</v>
      </c>
      <c r="G471" t="s">
        <v>7107</v>
      </c>
      <c r="H471" t="s">
        <v>7152</v>
      </c>
      <c r="I471" t="s">
        <v>7163</v>
      </c>
      <c r="J471" t="s">
        <v>7175</v>
      </c>
      <c r="K471" t="s">
        <v>7205</v>
      </c>
      <c r="L471">
        <v>8</v>
      </c>
      <c r="M471">
        <v>27228.560000000001</v>
      </c>
      <c r="N471">
        <v>0</v>
      </c>
      <c r="O471">
        <v>5634.95</v>
      </c>
    </row>
    <row r="472" spans="1:15" x14ac:dyDescent="0.25">
      <c r="A472" t="s">
        <v>482</v>
      </c>
      <c r="B472" t="s">
        <v>5403</v>
      </c>
      <c r="C472" t="s">
        <v>7228</v>
      </c>
      <c r="D472" t="s">
        <v>6447</v>
      </c>
      <c r="E472" t="s">
        <v>6959</v>
      </c>
      <c r="F472" t="s">
        <v>7096</v>
      </c>
      <c r="G472" t="s">
        <v>7103</v>
      </c>
      <c r="H472" t="s">
        <v>7119</v>
      </c>
      <c r="I472" t="s">
        <v>7163</v>
      </c>
      <c r="J472" t="s">
        <v>7171</v>
      </c>
      <c r="K472" t="s">
        <v>7209</v>
      </c>
      <c r="L472">
        <v>4</v>
      </c>
      <c r="M472">
        <v>5282.8</v>
      </c>
      <c r="N472">
        <v>0.25</v>
      </c>
      <c r="O472">
        <v>362.62</v>
      </c>
    </row>
    <row r="473" spans="1:15" x14ac:dyDescent="0.25">
      <c r="A473" t="s">
        <v>483</v>
      </c>
      <c r="B473" t="s">
        <v>5096</v>
      </c>
      <c r="C473" t="s">
        <v>7254</v>
      </c>
      <c r="D473" t="s">
        <v>6448</v>
      </c>
      <c r="E473" t="s">
        <v>6916</v>
      </c>
      <c r="F473" t="s">
        <v>7097</v>
      </c>
      <c r="G473" t="s">
        <v>7104</v>
      </c>
      <c r="H473" t="s">
        <v>7132</v>
      </c>
      <c r="I473" t="s">
        <v>7162</v>
      </c>
      <c r="J473" t="s">
        <v>7169</v>
      </c>
      <c r="K473" t="s">
        <v>7203</v>
      </c>
      <c r="L473">
        <v>4</v>
      </c>
      <c r="M473">
        <v>84293.07</v>
      </c>
      <c r="N473">
        <v>0.05</v>
      </c>
      <c r="O473">
        <v>10402.36</v>
      </c>
    </row>
    <row r="474" spans="1:15" x14ac:dyDescent="0.25">
      <c r="A474" t="s">
        <v>484</v>
      </c>
      <c r="B474" t="s">
        <v>5404</v>
      </c>
      <c r="C474" t="s">
        <v>7257</v>
      </c>
      <c r="D474" t="s">
        <v>6200</v>
      </c>
      <c r="E474" t="s">
        <v>6959</v>
      </c>
      <c r="F474" t="s">
        <v>7095</v>
      </c>
      <c r="G474" t="s">
        <v>7102</v>
      </c>
      <c r="H474" t="s">
        <v>7147</v>
      </c>
      <c r="I474" t="s">
        <v>7162</v>
      </c>
      <c r="J474" t="s">
        <v>7169</v>
      </c>
      <c r="K474" t="s">
        <v>7203</v>
      </c>
      <c r="L474">
        <v>7</v>
      </c>
      <c r="M474">
        <v>124397.45</v>
      </c>
      <c r="N474">
        <v>0.2</v>
      </c>
      <c r="O474">
        <v>13104.39</v>
      </c>
    </row>
    <row r="475" spans="1:15" x14ac:dyDescent="0.25">
      <c r="A475" t="s">
        <v>485</v>
      </c>
      <c r="B475" t="s">
        <v>5352</v>
      </c>
      <c r="C475" t="s">
        <v>7252</v>
      </c>
      <c r="D475" t="s">
        <v>6449</v>
      </c>
      <c r="E475" t="s">
        <v>6973</v>
      </c>
      <c r="F475" t="s">
        <v>7094</v>
      </c>
      <c r="G475" t="s">
        <v>7101</v>
      </c>
      <c r="H475" t="s">
        <v>7137</v>
      </c>
      <c r="I475" t="s">
        <v>7165</v>
      </c>
      <c r="J475" t="s">
        <v>7176</v>
      </c>
      <c r="K475" t="s">
        <v>7194</v>
      </c>
      <c r="L475">
        <v>7</v>
      </c>
      <c r="M475">
        <v>174188.83</v>
      </c>
      <c r="N475">
        <v>0.05</v>
      </c>
      <c r="O475">
        <v>21636.560000000001</v>
      </c>
    </row>
    <row r="476" spans="1:15" x14ac:dyDescent="0.25">
      <c r="A476" t="s">
        <v>486</v>
      </c>
      <c r="B476" t="s">
        <v>5405</v>
      </c>
      <c r="C476" t="s">
        <v>7245</v>
      </c>
      <c r="D476" t="s">
        <v>6450</v>
      </c>
      <c r="E476" t="s">
        <v>7061</v>
      </c>
      <c r="F476" t="s">
        <v>7094</v>
      </c>
      <c r="G476" t="s">
        <v>7098</v>
      </c>
      <c r="H476" t="s">
        <v>7114</v>
      </c>
      <c r="I476" t="s">
        <v>7163</v>
      </c>
      <c r="J476" t="s">
        <v>7175</v>
      </c>
      <c r="K476" t="s">
        <v>7190</v>
      </c>
      <c r="L476">
        <v>3</v>
      </c>
      <c r="M476">
        <v>6479.43</v>
      </c>
      <c r="N476">
        <v>0</v>
      </c>
      <c r="O476">
        <v>1323.35</v>
      </c>
    </row>
    <row r="477" spans="1:15" x14ac:dyDescent="0.25">
      <c r="A477" t="s">
        <v>487</v>
      </c>
      <c r="B477" t="s">
        <v>5406</v>
      </c>
      <c r="C477" t="s">
        <v>7255</v>
      </c>
      <c r="D477" t="s">
        <v>6260</v>
      </c>
      <c r="E477" t="s">
        <v>7009</v>
      </c>
      <c r="F477" t="s">
        <v>7097</v>
      </c>
      <c r="G477" t="s">
        <v>7110</v>
      </c>
      <c r="H477" t="s">
        <v>7155</v>
      </c>
      <c r="I477" t="s">
        <v>7164</v>
      </c>
      <c r="J477" t="s">
        <v>7174</v>
      </c>
      <c r="K477" t="s">
        <v>7188</v>
      </c>
      <c r="L477">
        <v>7</v>
      </c>
      <c r="M477">
        <v>19370</v>
      </c>
      <c r="N477">
        <v>0.05</v>
      </c>
      <c r="O477">
        <v>4588.46</v>
      </c>
    </row>
    <row r="478" spans="1:15" x14ac:dyDescent="0.25">
      <c r="A478" t="s">
        <v>488</v>
      </c>
      <c r="B478" t="s">
        <v>5297</v>
      </c>
      <c r="C478" t="s">
        <v>7253</v>
      </c>
      <c r="D478" t="s">
        <v>6451</v>
      </c>
      <c r="E478" t="s">
        <v>6914</v>
      </c>
      <c r="F478" t="s">
        <v>7095</v>
      </c>
      <c r="G478" t="s">
        <v>7102</v>
      </c>
      <c r="H478" t="s">
        <v>7118</v>
      </c>
      <c r="I478" t="s">
        <v>7164</v>
      </c>
      <c r="J478" t="s">
        <v>7174</v>
      </c>
      <c r="K478" t="s">
        <v>7188</v>
      </c>
      <c r="L478">
        <v>3</v>
      </c>
      <c r="M478">
        <v>7392.07</v>
      </c>
      <c r="N478">
        <v>0.15</v>
      </c>
      <c r="O478">
        <v>1277.2</v>
      </c>
    </row>
    <row r="479" spans="1:15" x14ac:dyDescent="0.25">
      <c r="A479" t="s">
        <v>489</v>
      </c>
      <c r="B479" t="s">
        <v>5407</v>
      </c>
      <c r="C479" t="s">
        <v>7237</v>
      </c>
      <c r="D479" t="s">
        <v>6452</v>
      </c>
      <c r="E479" t="s">
        <v>7062</v>
      </c>
      <c r="F479" t="s">
        <v>7094</v>
      </c>
      <c r="G479" t="s">
        <v>7099</v>
      </c>
      <c r="H479" t="s">
        <v>7130</v>
      </c>
      <c r="I479" t="s">
        <v>7162</v>
      </c>
      <c r="J479" t="s">
        <v>7168</v>
      </c>
      <c r="K479" t="s">
        <v>7180</v>
      </c>
      <c r="L479">
        <v>5</v>
      </c>
      <c r="M479">
        <v>17860.439999999999</v>
      </c>
      <c r="N479">
        <v>0</v>
      </c>
      <c r="O479">
        <v>3533.28</v>
      </c>
    </row>
    <row r="480" spans="1:15" x14ac:dyDescent="0.25">
      <c r="A480" t="s">
        <v>490</v>
      </c>
      <c r="B480" t="s">
        <v>5408</v>
      </c>
      <c r="C480" t="s">
        <v>7245</v>
      </c>
      <c r="D480" t="s">
        <v>6453</v>
      </c>
      <c r="E480" t="s">
        <v>7063</v>
      </c>
      <c r="F480" t="s">
        <v>7096</v>
      </c>
      <c r="G480" t="s">
        <v>7113</v>
      </c>
      <c r="H480" t="s">
        <v>7144</v>
      </c>
      <c r="I480" t="s">
        <v>7163</v>
      </c>
      <c r="J480" t="s">
        <v>7175</v>
      </c>
      <c r="K480" t="s">
        <v>7190</v>
      </c>
      <c r="L480">
        <v>2</v>
      </c>
      <c r="M480">
        <v>3372.52</v>
      </c>
      <c r="N480">
        <v>0.25</v>
      </c>
      <c r="O480">
        <v>466.77</v>
      </c>
    </row>
    <row r="481" spans="1:15" x14ac:dyDescent="0.25">
      <c r="A481" t="s">
        <v>491</v>
      </c>
      <c r="B481" t="s">
        <v>5342</v>
      </c>
      <c r="C481" t="s">
        <v>7228</v>
      </c>
      <c r="D481" t="s">
        <v>6220</v>
      </c>
      <c r="E481" t="s">
        <v>6940</v>
      </c>
      <c r="F481" t="s">
        <v>7094</v>
      </c>
      <c r="G481" t="s">
        <v>7100</v>
      </c>
      <c r="H481" t="s">
        <v>7136</v>
      </c>
      <c r="I481" t="s">
        <v>7164</v>
      </c>
      <c r="J481" t="s">
        <v>7174</v>
      </c>
      <c r="K481" t="s">
        <v>7199</v>
      </c>
      <c r="L481">
        <v>4</v>
      </c>
      <c r="M481">
        <v>5710.91</v>
      </c>
      <c r="N481">
        <v>0.15</v>
      </c>
      <c r="O481">
        <v>1096.3800000000001</v>
      </c>
    </row>
    <row r="482" spans="1:15" x14ac:dyDescent="0.25">
      <c r="A482" t="s">
        <v>492</v>
      </c>
      <c r="B482" t="s">
        <v>5409</v>
      </c>
      <c r="C482" t="s">
        <v>7250</v>
      </c>
      <c r="D482" t="s">
        <v>6394</v>
      </c>
      <c r="E482" t="s">
        <v>6900</v>
      </c>
      <c r="F482" t="s">
        <v>7097</v>
      </c>
      <c r="G482" t="s">
        <v>7110</v>
      </c>
      <c r="H482" t="s">
        <v>7155</v>
      </c>
      <c r="I482" t="s">
        <v>7165</v>
      </c>
      <c r="J482" t="s">
        <v>7177</v>
      </c>
      <c r="K482" t="s">
        <v>7198</v>
      </c>
      <c r="L482">
        <v>5</v>
      </c>
      <c r="M482">
        <v>272514.7</v>
      </c>
      <c r="N482">
        <v>0.2</v>
      </c>
      <c r="O482">
        <v>31938.73</v>
      </c>
    </row>
    <row r="483" spans="1:15" x14ac:dyDescent="0.25">
      <c r="A483" t="s">
        <v>493</v>
      </c>
      <c r="B483" t="s">
        <v>5273</v>
      </c>
      <c r="C483" t="s">
        <v>7255</v>
      </c>
      <c r="D483" t="s">
        <v>6454</v>
      </c>
      <c r="E483" t="s">
        <v>7064</v>
      </c>
      <c r="F483" t="s">
        <v>7094</v>
      </c>
      <c r="G483" t="s">
        <v>7099</v>
      </c>
      <c r="H483" t="s">
        <v>7130</v>
      </c>
      <c r="I483" t="s">
        <v>7163</v>
      </c>
      <c r="J483" t="s">
        <v>7167</v>
      </c>
      <c r="K483" t="s">
        <v>7207</v>
      </c>
      <c r="L483">
        <v>8</v>
      </c>
      <c r="M483">
        <v>5833.93</v>
      </c>
      <c r="N483">
        <v>0.1</v>
      </c>
      <c r="O483">
        <v>1891.11</v>
      </c>
    </row>
    <row r="484" spans="1:15" x14ac:dyDescent="0.25">
      <c r="A484" t="s">
        <v>494</v>
      </c>
      <c r="B484" t="s">
        <v>5028</v>
      </c>
      <c r="C484" t="s">
        <v>7245</v>
      </c>
      <c r="D484" t="s">
        <v>6455</v>
      </c>
      <c r="E484" t="s">
        <v>6955</v>
      </c>
      <c r="F484" t="s">
        <v>7096</v>
      </c>
      <c r="G484" t="s">
        <v>7113</v>
      </c>
      <c r="H484" t="s">
        <v>7144</v>
      </c>
      <c r="I484" t="s">
        <v>7162</v>
      </c>
      <c r="J484" t="s">
        <v>7168</v>
      </c>
      <c r="K484" t="s">
        <v>7191</v>
      </c>
      <c r="L484">
        <v>5</v>
      </c>
      <c r="M484">
        <v>31795.53</v>
      </c>
      <c r="N484">
        <v>0.05</v>
      </c>
      <c r="O484">
        <v>5540.44</v>
      </c>
    </row>
    <row r="485" spans="1:15" x14ac:dyDescent="0.25">
      <c r="A485" t="s">
        <v>495</v>
      </c>
      <c r="B485" t="s">
        <v>5410</v>
      </c>
      <c r="C485" t="s">
        <v>7235</v>
      </c>
      <c r="D485" t="s">
        <v>6434</v>
      </c>
      <c r="E485" t="s">
        <v>7002</v>
      </c>
      <c r="F485" t="s">
        <v>7097</v>
      </c>
      <c r="G485" t="s">
        <v>7105</v>
      </c>
      <c r="H485" t="s">
        <v>7128</v>
      </c>
      <c r="I485" t="s">
        <v>7162</v>
      </c>
      <c r="J485" t="s">
        <v>7168</v>
      </c>
      <c r="K485" t="s">
        <v>7180</v>
      </c>
      <c r="L485">
        <v>2</v>
      </c>
      <c r="M485">
        <v>7246.64</v>
      </c>
      <c r="N485">
        <v>0</v>
      </c>
      <c r="O485">
        <v>1377.31</v>
      </c>
    </row>
    <row r="486" spans="1:15" x14ac:dyDescent="0.25">
      <c r="A486" t="s">
        <v>496</v>
      </c>
      <c r="B486" t="s">
        <v>5101</v>
      </c>
      <c r="C486" t="s">
        <v>7251</v>
      </c>
      <c r="D486" t="s">
        <v>6255</v>
      </c>
      <c r="E486" t="s">
        <v>6946</v>
      </c>
      <c r="F486" t="s">
        <v>7097</v>
      </c>
      <c r="G486" t="s">
        <v>7104</v>
      </c>
      <c r="H486" t="s">
        <v>7132</v>
      </c>
      <c r="I486" t="s">
        <v>7163</v>
      </c>
      <c r="J486" t="s">
        <v>7167</v>
      </c>
      <c r="K486" t="s">
        <v>7179</v>
      </c>
      <c r="L486">
        <v>3</v>
      </c>
      <c r="M486">
        <v>7242.93</v>
      </c>
      <c r="N486">
        <v>0.05</v>
      </c>
      <c r="O486">
        <v>1748.94</v>
      </c>
    </row>
    <row r="487" spans="1:15" x14ac:dyDescent="0.25">
      <c r="A487" t="s">
        <v>497</v>
      </c>
      <c r="B487" t="s">
        <v>5104</v>
      </c>
      <c r="C487" t="s">
        <v>7241</v>
      </c>
      <c r="D487" t="s">
        <v>6456</v>
      </c>
      <c r="E487" t="s">
        <v>7065</v>
      </c>
      <c r="F487" t="s">
        <v>7096</v>
      </c>
      <c r="G487" t="s">
        <v>7103</v>
      </c>
      <c r="H487" t="s">
        <v>7158</v>
      </c>
      <c r="I487" t="s">
        <v>7163</v>
      </c>
      <c r="J487" t="s">
        <v>7171</v>
      </c>
      <c r="K487" t="s">
        <v>7184</v>
      </c>
      <c r="L487">
        <v>6</v>
      </c>
      <c r="M487">
        <v>39520.33</v>
      </c>
      <c r="N487">
        <v>0.15</v>
      </c>
      <c r="O487">
        <v>3073.37</v>
      </c>
    </row>
    <row r="488" spans="1:15" x14ac:dyDescent="0.25">
      <c r="A488" t="s">
        <v>498</v>
      </c>
      <c r="B488" t="s">
        <v>5411</v>
      </c>
      <c r="C488" t="s">
        <v>7252</v>
      </c>
      <c r="D488" t="s">
        <v>6157</v>
      </c>
      <c r="E488" t="s">
        <v>6953</v>
      </c>
      <c r="F488" t="s">
        <v>7096</v>
      </c>
      <c r="G488" t="s">
        <v>7111</v>
      </c>
      <c r="H488" t="s">
        <v>7142</v>
      </c>
      <c r="I488" t="s">
        <v>7162</v>
      </c>
      <c r="J488" t="s">
        <v>7166</v>
      </c>
      <c r="K488" t="s">
        <v>7192</v>
      </c>
      <c r="L488">
        <v>2</v>
      </c>
      <c r="M488">
        <v>11363.77</v>
      </c>
      <c r="N488">
        <v>0.05</v>
      </c>
      <c r="O488">
        <v>1878.65</v>
      </c>
    </row>
    <row r="489" spans="1:15" x14ac:dyDescent="0.25">
      <c r="A489" t="s">
        <v>499</v>
      </c>
      <c r="B489" t="s">
        <v>5335</v>
      </c>
      <c r="C489" t="s">
        <v>7251</v>
      </c>
      <c r="D489" t="s">
        <v>6457</v>
      </c>
      <c r="E489" t="s">
        <v>6930</v>
      </c>
      <c r="F489" t="s">
        <v>7094</v>
      </c>
      <c r="G489" t="s">
        <v>7098</v>
      </c>
      <c r="H489" t="s">
        <v>7114</v>
      </c>
      <c r="I489" t="s">
        <v>7163</v>
      </c>
      <c r="J489" t="s">
        <v>7175</v>
      </c>
      <c r="K489" t="s">
        <v>7205</v>
      </c>
      <c r="L489">
        <v>1</v>
      </c>
      <c r="M489">
        <v>2849.02</v>
      </c>
      <c r="N489">
        <v>0.15</v>
      </c>
      <c r="O489">
        <v>393.28</v>
      </c>
    </row>
    <row r="490" spans="1:15" x14ac:dyDescent="0.25">
      <c r="A490" t="s">
        <v>500</v>
      </c>
      <c r="B490" t="s">
        <v>5412</v>
      </c>
      <c r="C490" t="s">
        <v>7226</v>
      </c>
      <c r="D490" t="s">
        <v>6410</v>
      </c>
      <c r="E490" t="s">
        <v>6950</v>
      </c>
      <c r="F490" t="s">
        <v>7097</v>
      </c>
      <c r="G490" t="s">
        <v>7105</v>
      </c>
      <c r="H490" t="s">
        <v>7149</v>
      </c>
      <c r="I490" t="s">
        <v>7164</v>
      </c>
      <c r="J490" t="s">
        <v>7170</v>
      </c>
      <c r="K490" t="s">
        <v>7189</v>
      </c>
      <c r="L490">
        <v>2</v>
      </c>
      <c r="M490">
        <v>2250.7800000000002</v>
      </c>
      <c r="N490">
        <v>0.25</v>
      </c>
      <c r="O490">
        <v>525.36</v>
      </c>
    </row>
    <row r="491" spans="1:15" x14ac:dyDescent="0.25">
      <c r="A491" t="s">
        <v>501</v>
      </c>
      <c r="B491" t="s">
        <v>5413</v>
      </c>
      <c r="C491" t="s">
        <v>7237</v>
      </c>
      <c r="D491" t="s">
        <v>6458</v>
      </c>
      <c r="E491" t="s">
        <v>7033</v>
      </c>
      <c r="F491" t="s">
        <v>7096</v>
      </c>
      <c r="G491" t="s">
        <v>7112</v>
      </c>
      <c r="H491" t="s">
        <v>7139</v>
      </c>
      <c r="I491" t="s">
        <v>7163</v>
      </c>
      <c r="J491" t="s">
        <v>7167</v>
      </c>
      <c r="K491" t="s">
        <v>7179</v>
      </c>
      <c r="L491">
        <v>6</v>
      </c>
      <c r="M491">
        <v>13035.72</v>
      </c>
      <c r="N491">
        <v>0.15</v>
      </c>
      <c r="O491">
        <v>2414.04</v>
      </c>
    </row>
    <row r="492" spans="1:15" x14ac:dyDescent="0.25">
      <c r="A492" t="s">
        <v>502</v>
      </c>
      <c r="B492" t="s">
        <v>5411</v>
      </c>
      <c r="C492" t="s">
        <v>7252</v>
      </c>
      <c r="D492" t="s">
        <v>6138</v>
      </c>
      <c r="E492" t="s">
        <v>6936</v>
      </c>
      <c r="F492" t="s">
        <v>7094</v>
      </c>
      <c r="G492" t="s">
        <v>7100</v>
      </c>
      <c r="H492" t="s">
        <v>7116</v>
      </c>
      <c r="I492" t="s">
        <v>7165</v>
      </c>
      <c r="J492" t="s">
        <v>7172</v>
      </c>
      <c r="K492" t="s">
        <v>7185</v>
      </c>
      <c r="L492">
        <v>5</v>
      </c>
      <c r="M492">
        <v>19075.14</v>
      </c>
      <c r="N492">
        <v>0.25</v>
      </c>
      <c r="O492">
        <v>1449.89</v>
      </c>
    </row>
    <row r="493" spans="1:15" x14ac:dyDescent="0.25">
      <c r="A493" t="s">
        <v>503</v>
      </c>
      <c r="B493" t="s">
        <v>5067</v>
      </c>
      <c r="C493" t="s">
        <v>7227</v>
      </c>
      <c r="D493" t="s">
        <v>6239</v>
      </c>
      <c r="E493" t="s">
        <v>6918</v>
      </c>
      <c r="F493" t="s">
        <v>7097</v>
      </c>
      <c r="G493" t="s">
        <v>7110</v>
      </c>
      <c r="H493" t="s">
        <v>7129</v>
      </c>
      <c r="I493" t="s">
        <v>7163</v>
      </c>
      <c r="J493" t="s">
        <v>7175</v>
      </c>
      <c r="K493" t="s">
        <v>7205</v>
      </c>
      <c r="L493">
        <v>7</v>
      </c>
      <c r="M493">
        <v>18664.810000000001</v>
      </c>
      <c r="N493">
        <v>0.25</v>
      </c>
      <c r="O493">
        <v>1035.4000000000001</v>
      </c>
    </row>
    <row r="494" spans="1:15" x14ac:dyDescent="0.25">
      <c r="A494" t="s">
        <v>504</v>
      </c>
      <c r="B494" t="s">
        <v>5093</v>
      </c>
      <c r="C494" t="s">
        <v>7238</v>
      </c>
      <c r="D494" t="s">
        <v>6459</v>
      </c>
      <c r="E494" t="s">
        <v>7064</v>
      </c>
      <c r="F494" t="s">
        <v>7096</v>
      </c>
      <c r="G494" t="s">
        <v>7113</v>
      </c>
      <c r="H494" t="s">
        <v>7148</v>
      </c>
      <c r="I494" t="s">
        <v>7162</v>
      </c>
      <c r="J494" t="s">
        <v>7168</v>
      </c>
      <c r="K494" t="s">
        <v>7191</v>
      </c>
      <c r="L494">
        <v>4</v>
      </c>
      <c r="M494">
        <v>26821.52</v>
      </c>
      <c r="N494">
        <v>0</v>
      </c>
      <c r="O494">
        <v>5029.8100000000004</v>
      </c>
    </row>
    <row r="495" spans="1:15" x14ac:dyDescent="0.25">
      <c r="A495" t="s">
        <v>505</v>
      </c>
      <c r="B495" t="s">
        <v>5414</v>
      </c>
      <c r="C495" t="s">
        <v>7246</v>
      </c>
      <c r="D495" t="s">
        <v>6460</v>
      </c>
      <c r="E495" t="s">
        <v>7009</v>
      </c>
      <c r="F495" t="s">
        <v>7096</v>
      </c>
      <c r="G495" t="s">
        <v>7111</v>
      </c>
      <c r="H495" t="s">
        <v>7142</v>
      </c>
      <c r="I495" t="s">
        <v>7162</v>
      </c>
      <c r="J495" t="s">
        <v>7166</v>
      </c>
      <c r="K495" t="s">
        <v>7192</v>
      </c>
      <c r="L495">
        <v>4</v>
      </c>
      <c r="M495">
        <v>23522.2</v>
      </c>
      <c r="N495">
        <v>0</v>
      </c>
      <c r="O495">
        <v>3977.97</v>
      </c>
    </row>
    <row r="496" spans="1:15" x14ac:dyDescent="0.25">
      <c r="A496" t="s">
        <v>506</v>
      </c>
      <c r="B496" t="s">
        <v>5067</v>
      </c>
      <c r="C496" t="s">
        <v>7227</v>
      </c>
      <c r="D496" t="s">
        <v>6188</v>
      </c>
      <c r="E496" t="s">
        <v>6975</v>
      </c>
      <c r="F496" t="s">
        <v>7094</v>
      </c>
      <c r="G496" t="s">
        <v>7100</v>
      </c>
      <c r="H496" t="s">
        <v>7136</v>
      </c>
      <c r="I496" t="s">
        <v>7163</v>
      </c>
      <c r="J496" t="s">
        <v>7175</v>
      </c>
      <c r="K496" t="s">
        <v>7190</v>
      </c>
      <c r="L496">
        <v>1</v>
      </c>
      <c r="M496">
        <v>1641.67</v>
      </c>
      <c r="N496">
        <v>0.25</v>
      </c>
      <c r="O496">
        <v>209.76</v>
      </c>
    </row>
    <row r="497" spans="1:15" x14ac:dyDescent="0.25">
      <c r="A497" t="s">
        <v>507</v>
      </c>
      <c r="B497" t="s">
        <v>5415</v>
      </c>
      <c r="C497" t="s">
        <v>7224</v>
      </c>
      <c r="D497" t="s">
        <v>6358</v>
      </c>
      <c r="E497" t="s">
        <v>6970</v>
      </c>
      <c r="F497" t="s">
        <v>7095</v>
      </c>
      <c r="G497" t="s">
        <v>7109</v>
      </c>
      <c r="H497" t="s">
        <v>7140</v>
      </c>
      <c r="I497" t="s">
        <v>7163</v>
      </c>
      <c r="J497" t="s">
        <v>7175</v>
      </c>
      <c r="K497" t="s">
        <v>7190</v>
      </c>
      <c r="L497">
        <v>5</v>
      </c>
      <c r="M497">
        <v>10986.25</v>
      </c>
      <c r="N497">
        <v>0</v>
      </c>
      <c r="O497">
        <v>2460.98</v>
      </c>
    </row>
    <row r="498" spans="1:15" x14ac:dyDescent="0.25">
      <c r="A498" t="s">
        <v>508</v>
      </c>
      <c r="B498" t="s">
        <v>5416</v>
      </c>
      <c r="C498" t="s">
        <v>7259</v>
      </c>
      <c r="D498" t="s">
        <v>6461</v>
      </c>
      <c r="E498" t="s">
        <v>7006</v>
      </c>
      <c r="F498" t="s">
        <v>7094</v>
      </c>
      <c r="G498" t="s">
        <v>7099</v>
      </c>
      <c r="H498" t="s">
        <v>7115</v>
      </c>
      <c r="I498" t="s">
        <v>7165</v>
      </c>
      <c r="J498" t="s">
        <v>7177</v>
      </c>
      <c r="K498" t="s">
        <v>7210</v>
      </c>
      <c r="L498">
        <v>6</v>
      </c>
      <c r="M498">
        <v>414578.18</v>
      </c>
      <c r="N498">
        <v>0.15</v>
      </c>
      <c r="O498">
        <v>15870.98</v>
      </c>
    </row>
    <row r="499" spans="1:15" x14ac:dyDescent="0.25">
      <c r="A499" t="s">
        <v>509</v>
      </c>
      <c r="B499" t="s">
        <v>5417</v>
      </c>
      <c r="C499" t="s">
        <v>7227</v>
      </c>
      <c r="D499" t="s">
        <v>6223</v>
      </c>
      <c r="E499" t="s">
        <v>6991</v>
      </c>
      <c r="F499" t="s">
        <v>7096</v>
      </c>
      <c r="G499" t="s">
        <v>7113</v>
      </c>
      <c r="H499" t="s">
        <v>7143</v>
      </c>
      <c r="I499" t="s">
        <v>7163</v>
      </c>
      <c r="J499" t="s">
        <v>7171</v>
      </c>
      <c r="K499" t="s">
        <v>7204</v>
      </c>
      <c r="L499">
        <v>5</v>
      </c>
      <c r="M499">
        <v>17445.96</v>
      </c>
      <c r="N499">
        <v>0.2</v>
      </c>
      <c r="O499">
        <v>1692.27</v>
      </c>
    </row>
    <row r="500" spans="1:15" x14ac:dyDescent="0.25">
      <c r="A500" t="s">
        <v>510</v>
      </c>
      <c r="B500" t="s">
        <v>5418</v>
      </c>
      <c r="C500" t="s">
        <v>7252</v>
      </c>
      <c r="D500" t="s">
        <v>6462</v>
      </c>
      <c r="E500" t="s">
        <v>6939</v>
      </c>
      <c r="F500" t="s">
        <v>7096</v>
      </c>
      <c r="G500" t="s">
        <v>7111</v>
      </c>
      <c r="H500" t="s">
        <v>7145</v>
      </c>
      <c r="I500" t="s">
        <v>7163</v>
      </c>
      <c r="J500" t="s">
        <v>7175</v>
      </c>
      <c r="K500" t="s">
        <v>7205</v>
      </c>
      <c r="L500">
        <v>6</v>
      </c>
      <c r="M500">
        <v>15706.41</v>
      </c>
      <c r="N500">
        <v>0.25</v>
      </c>
      <c r="O500">
        <v>445.29</v>
      </c>
    </row>
    <row r="501" spans="1:15" x14ac:dyDescent="0.25">
      <c r="A501" t="s">
        <v>511</v>
      </c>
      <c r="B501" t="s">
        <v>5419</v>
      </c>
      <c r="C501" t="s">
        <v>7228</v>
      </c>
      <c r="D501" t="s">
        <v>6401</v>
      </c>
      <c r="E501" t="s">
        <v>6915</v>
      </c>
      <c r="F501" t="s">
        <v>7097</v>
      </c>
      <c r="G501" t="s">
        <v>7105</v>
      </c>
      <c r="H501" t="s">
        <v>7121</v>
      </c>
      <c r="I501" t="s">
        <v>7162</v>
      </c>
      <c r="J501" t="s">
        <v>7168</v>
      </c>
      <c r="K501" t="s">
        <v>7191</v>
      </c>
      <c r="L501">
        <v>8</v>
      </c>
      <c r="M501">
        <v>53526.11</v>
      </c>
      <c r="N501">
        <v>0</v>
      </c>
      <c r="O501">
        <v>10691.79</v>
      </c>
    </row>
    <row r="502" spans="1:15" x14ac:dyDescent="0.25">
      <c r="A502" t="s">
        <v>512</v>
      </c>
      <c r="B502" t="s">
        <v>5414</v>
      </c>
      <c r="C502" t="s">
        <v>7246</v>
      </c>
      <c r="D502" t="s">
        <v>6463</v>
      </c>
      <c r="E502" t="s">
        <v>7066</v>
      </c>
      <c r="F502" t="s">
        <v>7097</v>
      </c>
      <c r="G502" t="s">
        <v>7107</v>
      </c>
      <c r="H502" t="s">
        <v>7123</v>
      </c>
      <c r="I502" t="s">
        <v>7164</v>
      </c>
      <c r="J502" t="s">
        <v>7170</v>
      </c>
      <c r="K502" t="s">
        <v>7183</v>
      </c>
      <c r="L502">
        <v>3</v>
      </c>
      <c r="M502">
        <v>15491.92</v>
      </c>
      <c r="N502">
        <v>0</v>
      </c>
      <c r="O502">
        <v>3791.28</v>
      </c>
    </row>
    <row r="503" spans="1:15" x14ac:dyDescent="0.25">
      <c r="A503" t="s">
        <v>513</v>
      </c>
      <c r="B503" t="s">
        <v>5420</v>
      </c>
      <c r="C503" t="s">
        <v>7252</v>
      </c>
      <c r="D503" t="s">
        <v>6464</v>
      </c>
      <c r="E503" t="s">
        <v>6983</v>
      </c>
      <c r="F503" t="s">
        <v>7096</v>
      </c>
      <c r="G503" t="s">
        <v>7112</v>
      </c>
      <c r="H503" t="s">
        <v>7154</v>
      </c>
      <c r="I503" t="s">
        <v>7162</v>
      </c>
      <c r="J503" t="s">
        <v>7168</v>
      </c>
      <c r="K503" t="s">
        <v>7181</v>
      </c>
      <c r="L503">
        <v>4</v>
      </c>
      <c r="M503">
        <v>42153.79</v>
      </c>
      <c r="N503">
        <v>0.1</v>
      </c>
      <c r="O503">
        <v>7424.78</v>
      </c>
    </row>
    <row r="504" spans="1:15" x14ac:dyDescent="0.25">
      <c r="A504" t="s">
        <v>514</v>
      </c>
      <c r="B504" t="s">
        <v>5086</v>
      </c>
      <c r="C504" t="s">
        <v>7240</v>
      </c>
      <c r="D504" t="s">
        <v>6187</v>
      </c>
      <c r="E504" t="s">
        <v>6944</v>
      </c>
      <c r="F504" t="s">
        <v>7094</v>
      </c>
      <c r="G504" t="s">
        <v>7099</v>
      </c>
      <c r="H504" t="s">
        <v>7115</v>
      </c>
      <c r="I504" t="s">
        <v>7165</v>
      </c>
      <c r="J504" t="s">
        <v>7177</v>
      </c>
      <c r="K504" t="s">
        <v>7201</v>
      </c>
      <c r="L504">
        <v>2</v>
      </c>
      <c r="M504">
        <v>106929.18</v>
      </c>
      <c r="N504">
        <v>0</v>
      </c>
      <c r="O504">
        <v>17189.04</v>
      </c>
    </row>
    <row r="505" spans="1:15" x14ac:dyDescent="0.25">
      <c r="A505" t="s">
        <v>515</v>
      </c>
      <c r="B505" t="s">
        <v>5421</v>
      </c>
      <c r="C505" t="s">
        <v>7245</v>
      </c>
      <c r="D505" t="s">
        <v>6465</v>
      </c>
      <c r="E505" t="s">
        <v>7067</v>
      </c>
      <c r="F505" t="s">
        <v>7097</v>
      </c>
      <c r="G505" t="s">
        <v>7110</v>
      </c>
      <c r="H505" t="s">
        <v>7129</v>
      </c>
      <c r="I505" t="s">
        <v>7165</v>
      </c>
      <c r="J505" t="s">
        <v>7176</v>
      </c>
      <c r="K505" t="s">
        <v>7194</v>
      </c>
      <c r="L505">
        <v>3</v>
      </c>
      <c r="M505">
        <v>58752.74</v>
      </c>
      <c r="N505">
        <v>0.2</v>
      </c>
      <c r="O505">
        <v>4392.74</v>
      </c>
    </row>
    <row r="506" spans="1:15" x14ac:dyDescent="0.25">
      <c r="A506" t="s">
        <v>516</v>
      </c>
      <c r="B506" t="s">
        <v>5422</v>
      </c>
      <c r="C506" t="s">
        <v>7239</v>
      </c>
      <c r="D506" t="s">
        <v>6131</v>
      </c>
      <c r="E506" t="s">
        <v>6930</v>
      </c>
      <c r="F506" t="s">
        <v>7094</v>
      </c>
      <c r="G506" t="s">
        <v>7098</v>
      </c>
      <c r="H506" t="s">
        <v>7156</v>
      </c>
      <c r="I506" t="s">
        <v>7162</v>
      </c>
      <c r="J506" t="s">
        <v>7168</v>
      </c>
      <c r="K506" t="s">
        <v>7191</v>
      </c>
      <c r="L506">
        <v>8</v>
      </c>
      <c r="M506">
        <v>48059.95</v>
      </c>
      <c r="N506">
        <v>0.1</v>
      </c>
      <c r="O506">
        <v>8960.17</v>
      </c>
    </row>
    <row r="507" spans="1:15" x14ac:dyDescent="0.25">
      <c r="A507" t="s">
        <v>517</v>
      </c>
      <c r="B507" t="s">
        <v>5411</v>
      </c>
      <c r="C507" t="s">
        <v>7252</v>
      </c>
      <c r="D507" t="s">
        <v>6399</v>
      </c>
      <c r="E507" t="s">
        <v>6937</v>
      </c>
      <c r="F507" t="s">
        <v>7095</v>
      </c>
      <c r="G507" t="s">
        <v>7106</v>
      </c>
      <c r="H507" t="s">
        <v>7122</v>
      </c>
      <c r="I507" t="s">
        <v>7164</v>
      </c>
      <c r="J507" t="s">
        <v>7170</v>
      </c>
      <c r="K507" t="s">
        <v>7183</v>
      </c>
      <c r="L507">
        <v>7</v>
      </c>
      <c r="M507">
        <v>33680.39</v>
      </c>
      <c r="N507">
        <v>0.05</v>
      </c>
      <c r="O507">
        <v>8938.19</v>
      </c>
    </row>
    <row r="508" spans="1:15" x14ac:dyDescent="0.25">
      <c r="A508" t="s">
        <v>518</v>
      </c>
      <c r="B508" t="s">
        <v>5423</v>
      </c>
      <c r="C508" t="s">
        <v>7250</v>
      </c>
      <c r="D508" t="s">
        <v>6317</v>
      </c>
      <c r="E508" t="s">
        <v>6981</v>
      </c>
      <c r="F508" t="s">
        <v>7094</v>
      </c>
      <c r="G508" t="s">
        <v>7100</v>
      </c>
      <c r="H508" t="s">
        <v>7151</v>
      </c>
      <c r="I508" t="s">
        <v>7163</v>
      </c>
      <c r="J508" t="s">
        <v>7175</v>
      </c>
      <c r="K508" t="s">
        <v>7190</v>
      </c>
      <c r="L508">
        <v>6</v>
      </c>
      <c r="M508">
        <v>13124.2</v>
      </c>
      <c r="N508">
        <v>0</v>
      </c>
      <c r="O508">
        <v>3013</v>
      </c>
    </row>
    <row r="509" spans="1:15" x14ac:dyDescent="0.25">
      <c r="A509" t="s">
        <v>519</v>
      </c>
      <c r="B509" t="s">
        <v>5424</v>
      </c>
      <c r="C509" t="s">
        <v>7248</v>
      </c>
      <c r="D509" t="s">
        <v>6466</v>
      </c>
      <c r="E509" t="s">
        <v>7046</v>
      </c>
      <c r="F509" t="s">
        <v>7097</v>
      </c>
      <c r="G509" t="s">
        <v>7104</v>
      </c>
      <c r="H509" t="s">
        <v>7132</v>
      </c>
      <c r="I509" t="s">
        <v>7163</v>
      </c>
      <c r="J509" t="s">
        <v>7171</v>
      </c>
      <c r="K509" t="s">
        <v>7184</v>
      </c>
      <c r="L509">
        <v>1</v>
      </c>
      <c r="M509">
        <v>7386.62</v>
      </c>
      <c r="N509">
        <v>0.1</v>
      </c>
      <c r="O509">
        <v>824.83</v>
      </c>
    </row>
    <row r="510" spans="1:15" x14ac:dyDescent="0.25">
      <c r="A510" t="s">
        <v>520</v>
      </c>
      <c r="B510" t="s">
        <v>5425</v>
      </c>
      <c r="C510" t="s">
        <v>7224</v>
      </c>
      <c r="D510" t="s">
        <v>6375</v>
      </c>
      <c r="E510" t="s">
        <v>7048</v>
      </c>
      <c r="F510" t="s">
        <v>7095</v>
      </c>
      <c r="G510" t="s">
        <v>7102</v>
      </c>
      <c r="H510" t="s">
        <v>7157</v>
      </c>
      <c r="I510" t="s">
        <v>7164</v>
      </c>
      <c r="J510" t="s">
        <v>7174</v>
      </c>
      <c r="K510" t="s">
        <v>7199</v>
      </c>
      <c r="L510">
        <v>6</v>
      </c>
      <c r="M510">
        <v>8671.2099999999991</v>
      </c>
      <c r="N510">
        <v>0.05</v>
      </c>
      <c r="O510">
        <v>1760.49</v>
      </c>
    </row>
    <row r="511" spans="1:15" x14ac:dyDescent="0.25">
      <c r="A511" t="s">
        <v>521</v>
      </c>
      <c r="B511" t="s">
        <v>5426</v>
      </c>
      <c r="C511" t="s">
        <v>7226</v>
      </c>
      <c r="D511" t="s">
        <v>6467</v>
      </c>
      <c r="E511" t="s">
        <v>6996</v>
      </c>
      <c r="F511" t="s">
        <v>7096</v>
      </c>
      <c r="G511" t="s">
        <v>7111</v>
      </c>
      <c r="H511" t="s">
        <v>7142</v>
      </c>
      <c r="I511" t="s">
        <v>7163</v>
      </c>
      <c r="J511" t="s">
        <v>7167</v>
      </c>
      <c r="K511" t="s">
        <v>7179</v>
      </c>
      <c r="L511">
        <v>7</v>
      </c>
      <c r="M511">
        <v>12727.7</v>
      </c>
      <c r="N511">
        <v>0.25</v>
      </c>
      <c r="O511">
        <v>2048.19</v>
      </c>
    </row>
    <row r="512" spans="1:15" x14ac:dyDescent="0.25">
      <c r="A512" t="s">
        <v>522</v>
      </c>
      <c r="B512" t="s">
        <v>5427</v>
      </c>
      <c r="C512" t="s">
        <v>7247</v>
      </c>
      <c r="D512" t="s">
        <v>6468</v>
      </c>
      <c r="E512" t="s">
        <v>6990</v>
      </c>
      <c r="F512" t="s">
        <v>7094</v>
      </c>
      <c r="G512" t="s">
        <v>7098</v>
      </c>
      <c r="H512" t="s">
        <v>7114</v>
      </c>
      <c r="I512" t="s">
        <v>7165</v>
      </c>
      <c r="J512" t="s">
        <v>7172</v>
      </c>
      <c r="K512" t="s">
        <v>7185</v>
      </c>
      <c r="L512">
        <v>5</v>
      </c>
      <c r="M512">
        <v>20911.509999999998</v>
      </c>
      <c r="N512">
        <v>0.15</v>
      </c>
      <c r="O512">
        <v>2163.48</v>
      </c>
    </row>
    <row r="513" spans="1:15" x14ac:dyDescent="0.25">
      <c r="A513" t="s">
        <v>523</v>
      </c>
      <c r="B513" t="s">
        <v>5428</v>
      </c>
      <c r="C513" t="s">
        <v>7243</v>
      </c>
      <c r="D513" t="s">
        <v>6469</v>
      </c>
      <c r="E513" t="s">
        <v>7061</v>
      </c>
      <c r="F513" t="s">
        <v>7094</v>
      </c>
      <c r="G513" t="s">
        <v>7098</v>
      </c>
      <c r="H513" t="s">
        <v>7138</v>
      </c>
      <c r="I513" t="s">
        <v>7163</v>
      </c>
      <c r="J513" t="s">
        <v>7167</v>
      </c>
      <c r="K513" t="s">
        <v>7187</v>
      </c>
      <c r="L513">
        <v>1</v>
      </c>
      <c r="M513">
        <v>1110.71</v>
      </c>
      <c r="N513">
        <v>0.25</v>
      </c>
      <c r="O513">
        <v>188.5</v>
      </c>
    </row>
    <row r="514" spans="1:15" x14ac:dyDescent="0.25">
      <c r="A514" t="s">
        <v>524</v>
      </c>
      <c r="B514" t="s">
        <v>5429</v>
      </c>
      <c r="C514" t="s">
        <v>7257</v>
      </c>
      <c r="D514" t="s">
        <v>6236</v>
      </c>
      <c r="E514" t="s">
        <v>6996</v>
      </c>
      <c r="F514" t="s">
        <v>7096</v>
      </c>
      <c r="G514" t="s">
        <v>7113</v>
      </c>
      <c r="H514" t="s">
        <v>7144</v>
      </c>
      <c r="I514" t="s">
        <v>7165</v>
      </c>
      <c r="J514" t="s">
        <v>7177</v>
      </c>
      <c r="K514" t="s">
        <v>7201</v>
      </c>
      <c r="L514">
        <v>4</v>
      </c>
      <c r="M514">
        <v>159833.82999999999</v>
      </c>
      <c r="N514">
        <v>0.25</v>
      </c>
      <c r="O514">
        <v>4890.95</v>
      </c>
    </row>
    <row r="515" spans="1:15" x14ac:dyDescent="0.25">
      <c r="A515" t="s">
        <v>525</v>
      </c>
      <c r="B515" t="s">
        <v>5430</v>
      </c>
      <c r="C515" t="s">
        <v>7232</v>
      </c>
      <c r="D515" t="s">
        <v>6185</v>
      </c>
      <c r="E515" t="s">
        <v>6973</v>
      </c>
      <c r="F515" t="s">
        <v>7094</v>
      </c>
      <c r="G515" t="s">
        <v>7098</v>
      </c>
      <c r="H515" t="s">
        <v>7156</v>
      </c>
      <c r="I515" t="s">
        <v>7164</v>
      </c>
      <c r="J515" t="s">
        <v>7174</v>
      </c>
      <c r="K515" t="s">
        <v>7199</v>
      </c>
      <c r="L515">
        <v>3</v>
      </c>
      <c r="M515">
        <v>3793.02</v>
      </c>
      <c r="N515">
        <v>0.2</v>
      </c>
      <c r="O515">
        <v>387.78</v>
      </c>
    </row>
    <row r="516" spans="1:15" x14ac:dyDescent="0.25">
      <c r="A516" t="s">
        <v>526</v>
      </c>
      <c r="B516" t="s">
        <v>5431</v>
      </c>
      <c r="C516" t="s">
        <v>7237</v>
      </c>
      <c r="D516" t="s">
        <v>6116</v>
      </c>
      <c r="E516" t="s">
        <v>6915</v>
      </c>
      <c r="F516" t="s">
        <v>7095</v>
      </c>
      <c r="G516" t="s">
        <v>7102</v>
      </c>
      <c r="H516" t="s">
        <v>7118</v>
      </c>
      <c r="I516" t="s">
        <v>7162</v>
      </c>
      <c r="J516" t="s">
        <v>7169</v>
      </c>
      <c r="K516" t="s">
        <v>7203</v>
      </c>
      <c r="L516">
        <v>7</v>
      </c>
      <c r="M516">
        <v>147720.63</v>
      </c>
      <c r="N516">
        <v>0</v>
      </c>
      <c r="O516">
        <v>21886.59</v>
      </c>
    </row>
    <row r="517" spans="1:15" x14ac:dyDescent="0.25">
      <c r="A517" t="s">
        <v>527</v>
      </c>
      <c r="B517" t="s">
        <v>5432</v>
      </c>
      <c r="C517" t="s">
        <v>7241</v>
      </c>
      <c r="D517" t="s">
        <v>6178</v>
      </c>
      <c r="E517" t="s">
        <v>6968</v>
      </c>
      <c r="F517" t="s">
        <v>7097</v>
      </c>
      <c r="G517" t="s">
        <v>7104</v>
      </c>
      <c r="H517" t="s">
        <v>7160</v>
      </c>
      <c r="I517" t="s">
        <v>7163</v>
      </c>
      <c r="J517" t="s">
        <v>7167</v>
      </c>
      <c r="K517" t="s">
        <v>7207</v>
      </c>
      <c r="L517">
        <v>7</v>
      </c>
      <c r="M517">
        <v>4100.75</v>
      </c>
      <c r="N517">
        <v>0.25</v>
      </c>
      <c r="O517">
        <v>959.49</v>
      </c>
    </row>
    <row r="518" spans="1:15" x14ac:dyDescent="0.25">
      <c r="A518" t="s">
        <v>528</v>
      </c>
      <c r="B518" t="s">
        <v>5433</v>
      </c>
      <c r="C518" t="s">
        <v>7259</v>
      </c>
      <c r="D518" t="s">
        <v>6470</v>
      </c>
      <c r="E518" t="s">
        <v>7025</v>
      </c>
      <c r="F518" t="s">
        <v>7096</v>
      </c>
      <c r="G518" t="s">
        <v>7111</v>
      </c>
      <c r="H518" t="s">
        <v>7131</v>
      </c>
      <c r="I518" t="s">
        <v>7162</v>
      </c>
      <c r="J518" t="s">
        <v>7166</v>
      </c>
      <c r="K518" t="s">
        <v>7192</v>
      </c>
      <c r="L518">
        <v>8</v>
      </c>
      <c r="M518">
        <v>50246.55</v>
      </c>
      <c r="N518">
        <v>0</v>
      </c>
      <c r="O518">
        <v>8591.7000000000007</v>
      </c>
    </row>
    <row r="519" spans="1:15" x14ac:dyDescent="0.25">
      <c r="A519" t="s">
        <v>529</v>
      </c>
      <c r="B519" t="s">
        <v>5434</v>
      </c>
      <c r="C519" t="s">
        <v>7246</v>
      </c>
      <c r="D519" t="s">
        <v>6471</v>
      </c>
      <c r="E519" t="s">
        <v>6951</v>
      </c>
      <c r="F519" t="s">
        <v>7096</v>
      </c>
      <c r="G519" t="s">
        <v>7103</v>
      </c>
      <c r="H519" t="s">
        <v>7119</v>
      </c>
      <c r="I519" t="s">
        <v>7162</v>
      </c>
      <c r="J519" t="s">
        <v>7169</v>
      </c>
      <c r="K519" t="s">
        <v>7203</v>
      </c>
      <c r="L519">
        <v>2</v>
      </c>
      <c r="M519">
        <v>38717.67</v>
      </c>
      <c r="N519">
        <v>0.15</v>
      </c>
      <c r="O519">
        <v>4369.57</v>
      </c>
    </row>
    <row r="520" spans="1:15" x14ac:dyDescent="0.25">
      <c r="A520" t="s">
        <v>530</v>
      </c>
      <c r="B520" t="s">
        <v>5435</v>
      </c>
      <c r="C520" t="s">
        <v>7245</v>
      </c>
      <c r="D520" t="s">
        <v>6437</v>
      </c>
      <c r="E520" t="s">
        <v>7047</v>
      </c>
      <c r="F520" t="s">
        <v>7094</v>
      </c>
      <c r="G520" t="s">
        <v>7099</v>
      </c>
      <c r="H520" t="s">
        <v>7125</v>
      </c>
      <c r="I520" t="s">
        <v>7164</v>
      </c>
      <c r="J520" t="s">
        <v>7170</v>
      </c>
      <c r="K520" t="s">
        <v>7189</v>
      </c>
      <c r="L520">
        <v>5</v>
      </c>
      <c r="M520">
        <v>6431.39</v>
      </c>
      <c r="N520">
        <v>0.1</v>
      </c>
      <c r="O520">
        <v>1830.18</v>
      </c>
    </row>
    <row r="521" spans="1:15" x14ac:dyDescent="0.25">
      <c r="A521" t="s">
        <v>531</v>
      </c>
      <c r="B521" t="s">
        <v>5436</v>
      </c>
      <c r="C521" t="s">
        <v>7224</v>
      </c>
      <c r="D521" t="s">
        <v>6472</v>
      </c>
      <c r="E521" t="s">
        <v>6935</v>
      </c>
      <c r="F521" t="s">
        <v>7095</v>
      </c>
      <c r="G521" t="s">
        <v>7108</v>
      </c>
      <c r="H521" t="s">
        <v>7126</v>
      </c>
      <c r="I521" t="s">
        <v>7162</v>
      </c>
      <c r="J521" t="s">
        <v>7169</v>
      </c>
      <c r="K521" t="s">
        <v>7203</v>
      </c>
      <c r="L521">
        <v>1</v>
      </c>
      <c r="M521">
        <v>22104.58</v>
      </c>
      <c r="N521">
        <v>0</v>
      </c>
      <c r="O521">
        <v>3214.67</v>
      </c>
    </row>
    <row r="522" spans="1:15" x14ac:dyDescent="0.25">
      <c r="A522" t="s">
        <v>532</v>
      </c>
      <c r="B522" t="s">
        <v>5437</v>
      </c>
      <c r="C522" t="s">
        <v>7258</v>
      </c>
      <c r="D522" t="s">
        <v>6426</v>
      </c>
      <c r="E522" t="s">
        <v>7038</v>
      </c>
      <c r="F522" t="s">
        <v>7096</v>
      </c>
      <c r="G522" t="s">
        <v>7113</v>
      </c>
      <c r="H522" t="s">
        <v>7143</v>
      </c>
      <c r="I522" t="s">
        <v>7163</v>
      </c>
      <c r="J522" t="s">
        <v>7167</v>
      </c>
      <c r="K522" t="s">
        <v>7207</v>
      </c>
      <c r="L522">
        <v>3</v>
      </c>
      <c r="M522">
        <v>1734.93</v>
      </c>
      <c r="N522">
        <v>0.25</v>
      </c>
      <c r="O522">
        <v>408.7</v>
      </c>
    </row>
    <row r="523" spans="1:15" x14ac:dyDescent="0.25">
      <c r="A523" t="s">
        <v>533</v>
      </c>
      <c r="B523" t="s">
        <v>5232</v>
      </c>
      <c r="C523" t="s">
        <v>7241</v>
      </c>
      <c r="D523" t="s">
        <v>6213</v>
      </c>
      <c r="E523" t="s">
        <v>6986</v>
      </c>
      <c r="F523" t="s">
        <v>7094</v>
      </c>
      <c r="G523" t="s">
        <v>7098</v>
      </c>
      <c r="H523" t="s">
        <v>7114</v>
      </c>
      <c r="I523" t="s">
        <v>7163</v>
      </c>
      <c r="J523" t="s">
        <v>7175</v>
      </c>
      <c r="K523" t="s">
        <v>7197</v>
      </c>
      <c r="L523">
        <v>7</v>
      </c>
      <c r="M523">
        <v>40063.57</v>
      </c>
      <c r="N523">
        <v>0.05</v>
      </c>
      <c r="O523">
        <v>8997.9</v>
      </c>
    </row>
    <row r="524" spans="1:15" x14ac:dyDescent="0.25">
      <c r="A524" t="s">
        <v>534</v>
      </c>
      <c r="B524" t="s">
        <v>5438</v>
      </c>
      <c r="C524" t="s">
        <v>7240</v>
      </c>
      <c r="D524" t="s">
        <v>6473</v>
      </c>
      <c r="E524" t="s">
        <v>7056</v>
      </c>
      <c r="F524" t="s">
        <v>7097</v>
      </c>
      <c r="G524" t="s">
        <v>7110</v>
      </c>
      <c r="H524" t="s">
        <v>7129</v>
      </c>
      <c r="I524" t="s">
        <v>7165</v>
      </c>
      <c r="J524" t="s">
        <v>7172</v>
      </c>
      <c r="K524" t="s">
        <v>7185</v>
      </c>
      <c r="L524">
        <v>5</v>
      </c>
      <c r="M524">
        <v>21558.46</v>
      </c>
      <c r="N524">
        <v>0.15</v>
      </c>
      <c r="O524">
        <v>2251.09</v>
      </c>
    </row>
    <row r="525" spans="1:15" x14ac:dyDescent="0.25">
      <c r="A525" t="s">
        <v>535</v>
      </c>
      <c r="B525" t="s">
        <v>5439</v>
      </c>
      <c r="C525" t="s">
        <v>7224</v>
      </c>
      <c r="D525" t="s">
        <v>6474</v>
      </c>
      <c r="E525" t="s">
        <v>6935</v>
      </c>
      <c r="F525" t="s">
        <v>7094</v>
      </c>
      <c r="G525" t="s">
        <v>7101</v>
      </c>
      <c r="H525" t="s">
        <v>7124</v>
      </c>
      <c r="I525" t="s">
        <v>7165</v>
      </c>
      <c r="J525" t="s">
        <v>7176</v>
      </c>
      <c r="K525" t="s">
        <v>7195</v>
      </c>
      <c r="L525">
        <v>3</v>
      </c>
      <c r="M525">
        <v>35189.870000000003</v>
      </c>
      <c r="N525">
        <v>0</v>
      </c>
      <c r="O525">
        <v>4501.2299999999996</v>
      </c>
    </row>
    <row r="526" spans="1:15" x14ac:dyDescent="0.25">
      <c r="A526" t="s">
        <v>536</v>
      </c>
      <c r="B526" t="s">
        <v>5018</v>
      </c>
      <c r="C526" t="s">
        <v>7244</v>
      </c>
      <c r="D526" t="s">
        <v>6432</v>
      </c>
      <c r="E526" t="s">
        <v>6992</v>
      </c>
      <c r="F526" t="s">
        <v>7097</v>
      </c>
      <c r="G526" t="s">
        <v>7104</v>
      </c>
      <c r="H526" t="s">
        <v>7132</v>
      </c>
      <c r="I526" t="s">
        <v>7165</v>
      </c>
      <c r="J526" t="s">
        <v>7177</v>
      </c>
      <c r="K526" t="s">
        <v>7198</v>
      </c>
      <c r="L526">
        <v>6</v>
      </c>
      <c r="M526">
        <v>339785.83</v>
      </c>
      <c r="N526">
        <v>0.1</v>
      </c>
      <c r="O526">
        <v>52631.91</v>
      </c>
    </row>
    <row r="527" spans="1:15" x14ac:dyDescent="0.25">
      <c r="A527" t="s">
        <v>537</v>
      </c>
      <c r="B527" t="s">
        <v>5326</v>
      </c>
      <c r="C527" t="s">
        <v>7243</v>
      </c>
      <c r="D527" t="s">
        <v>6475</v>
      </c>
      <c r="E527" t="s">
        <v>6982</v>
      </c>
      <c r="F527" t="s">
        <v>7097</v>
      </c>
      <c r="G527" t="s">
        <v>7107</v>
      </c>
      <c r="H527" t="s">
        <v>7153</v>
      </c>
      <c r="I527" t="s">
        <v>7162</v>
      </c>
      <c r="J527" t="s">
        <v>7166</v>
      </c>
      <c r="K527" t="s">
        <v>7211</v>
      </c>
      <c r="L527">
        <v>3</v>
      </c>
      <c r="M527">
        <v>21948.5</v>
      </c>
      <c r="N527">
        <v>0.05</v>
      </c>
      <c r="O527">
        <v>4174.3500000000004</v>
      </c>
    </row>
    <row r="528" spans="1:15" x14ac:dyDescent="0.25">
      <c r="A528" t="s">
        <v>538</v>
      </c>
      <c r="B528" t="s">
        <v>5440</v>
      </c>
      <c r="C528" t="s">
        <v>7230</v>
      </c>
      <c r="D528" t="s">
        <v>6476</v>
      </c>
      <c r="E528" t="s">
        <v>6908</v>
      </c>
      <c r="F528" t="s">
        <v>7097</v>
      </c>
      <c r="G528" t="s">
        <v>7104</v>
      </c>
      <c r="H528" t="s">
        <v>7120</v>
      </c>
      <c r="I528" t="s">
        <v>7165</v>
      </c>
      <c r="J528" t="s">
        <v>7172</v>
      </c>
      <c r="K528" t="s">
        <v>7208</v>
      </c>
      <c r="L528">
        <v>5</v>
      </c>
      <c r="M528">
        <v>10798.59</v>
      </c>
      <c r="N528">
        <v>0.1</v>
      </c>
      <c r="O528">
        <v>2204.87</v>
      </c>
    </row>
    <row r="529" spans="1:15" x14ac:dyDescent="0.25">
      <c r="A529" t="s">
        <v>539</v>
      </c>
      <c r="B529" t="s">
        <v>5069</v>
      </c>
      <c r="C529" t="s">
        <v>7235</v>
      </c>
      <c r="D529" t="s">
        <v>6477</v>
      </c>
      <c r="E529" t="s">
        <v>7061</v>
      </c>
      <c r="F529" t="s">
        <v>7097</v>
      </c>
      <c r="G529" t="s">
        <v>7107</v>
      </c>
      <c r="H529" t="s">
        <v>7153</v>
      </c>
      <c r="I529" t="s">
        <v>7162</v>
      </c>
      <c r="J529" t="s">
        <v>7169</v>
      </c>
      <c r="K529" t="s">
        <v>7193</v>
      </c>
      <c r="L529">
        <v>4</v>
      </c>
      <c r="M529">
        <v>39634.14</v>
      </c>
      <c r="N529">
        <v>0.1</v>
      </c>
      <c r="O529">
        <v>6687.76</v>
      </c>
    </row>
    <row r="530" spans="1:15" x14ac:dyDescent="0.25">
      <c r="A530" t="s">
        <v>540</v>
      </c>
      <c r="B530" t="s">
        <v>5441</v>
      </c>
      <c r="C530" t="s">
        <v>7248</v>
      </c>
      <c r="D530" t="s">
        <v>6433</v>
      </c>
      <c r="E530" t="s">
        <v>6914</v>
      </c>
      <c r="F530" t="s">
        <v>7095</v>
      </c>
      <c r="G530" t="s">
        <v>7102</v>
      </c>
      <c r="H530" t="s">
        <v>7147</v>
      </c>
      <c r="I530" t="s">
        <v>7163</v>
      </c>
      <c r="J530" t="s">
        <v>7171</v>
      </c>
      <c r="K530" t="s">
        <v>7184</v>
      </c>
      <c r="L530">
        <v>1</v>
      </c>
      <c r="M530">
        <v>7296.15</v>
      </c>
      <c r="N530">
        <v>0.1</v>
      </c>
      <c r="O530">
        <v>649.15</v>
      </c>
    </row>
    <row r="531" spans="1:15" x14ac:dyDescent="0.25">
      <c r="A531" t="s">
        <v>541</v>
      </c>
      <c r="B531" t="s">
        <v>5277</v>
      </c>
      <c r="C531" t="s">
        <v>7239</v>
      </c>
      <c r="D531" t="s">
        <v>6478</v>
      </c>
      <c r="E531" t="s">
        <v>6938</v>
      </c>
      <c r="F531" t="s">
        <v>7094</v>
      </c>
      <c r="G531" t="s">
        <v>7100</v>
      </c>
      <c r="H531" t="s">
        <v>7151</v>
      </c>
      <c r="I531" t="s">
        <v>7163</v>
      </c>
      <c r="J531" t="s">
        <v>7175</v>
      </c>
      <c r="K531" t="s">
        <v>7197</v>
      </c>
      <c r="L531">
        <v>4</v>
      </c>
      <c r="M531">
        <v>18842.240000000002</v>
      </c>
      <c r="N531">
        <v>0.25</v>
      </c>
      <c r="O531">
        <v>2897.46</v>
      </c>
    </row>
    <row r="532" spans="1:15" x14ac:dyDescent="0.25">
      <c r="A532" t="s">
        <v>542</v>
      </c>
      <c r="B532" t="s">
        <v>5238</v>
      </c>
      <c r="C532" t="s">
        <v>7250</v>
      </c>
      <c r="D532" t="s">
        <v>6479</v>
      </c>
      <c r="E532" t="s">
        <v>7004</v>
      </c>
      <c r="F532" t="s">
        <v>7096</v>
      </c>
      <c r="G532" t="s">
        <v>7112</v>
      </c>
      <c r="H532" t="s">
        <v>7139</v>
      </c>
      <c r="I532" t="s">
        <v>7163</v>
      </c>
      <c r="J532" t="s">
        <v>7167</v>
      </c>
      <c r="K532" t="s">
        <v>7179</v>
      </c>
      <c r="L532">
        <v>3</v>
      </c>
      <c r="M532">
        <v>7170.13</v>
      </c>
      <c r="N532">
        <v>0</v>
      </c>
      <c r="O532">
        <v>1848.16</v>
      </c>
    </row>
    <row r="533" spans="1:15" x14ac:dyDescent="0.25">
      <c r="A533" t="s">
        <v>543</v>
      </c>
      <c r="B533" t="s">
        <v>5092</v>
      </c>
      <c r="C533" t="s">
        <v>7235</v>
      </c>
      <c r="D533" t="s">
        <v>6153</v>
      </c>
      <c r="E533" t="s">
        <v>6951</v>
      </c>
      <c r="F533" t="s">
        <v>7095</v>
      </c>
      <c r="G533" t="s">
        <v>7106</v>
      </c>
      <c r="H533" t="s">
        <v>7161</v>
      </c>
      <c r="I533" t="s">
        <v>7164</v>
      </c>
      <c r="J533" t="s">
        <v>7173</v>
      </c>
      <c r="K533" t="s">
        <v>7200</v>
      </c>
      <c r="L533">
        <v>2</v>
      </c>
      <c r="M533">
        <v>2186.46</v>
      </c>
      <c r="N533">
        <v>0.05</v>
      </c>
      <c r="O533">
        <v>754.15</v>
      </c>
    </row>
    <row r="534" spans="1:15" x14ac:dyDescent="0.25">
      <c r="A534" t="s">
        <v>544</v>
      </c>
      <c r="B534" t="s">
        <v>5442</v>
      </c>
      <c r="C534" t="s">
        <v>7240</v>
      </c>
      <c r="D534" t="s">
        <v>6395</v>
      </c>
      <c r="E534" t="s">
        <v>6997</v>
      </c>
      <c r="F534" t="s">
        <v>7096</v>
      </c>
      <c r="G534" t="s">
        <v>7111</v>
      </c>
      <c r="H534" t="s">
        <v>7142</v>
      </c>
      <c r="I534" t="s">
        <v>7164</v>
      </c>
      <c r="J534" t="s">
        <v>7174</v>
      </c>
      <c r="K534" t="s">
        <v>7188</v>
      </c>
      <c r="L534">
        <v>5</v>
      </c>
      <c r="M534">
        <v>10718.14</v>
      </c>
      <c r="N534">
        <v>0.25</v>
      </c>
      <c r="O534">
        <v>1662.1</v>
      </c>
    </row>
    <row r="535" spans="1:15" x14ac:dyDescent="0.25">
      <c r="A535" t="s">
        <v>545</v>
      </c>
      <c r="B535" t="s">
        <v>5411</v>
      </c>
      <c r="C535" t="s">
        <v>7252</v>
      </c>
      <c r="D535" t="s">
        <v>6480</v>
      </c>
      <c r="E535" t="s">
        <v>7006</v>
      </c>
      <c r="F535" t="s">
        <v>7094</v>
      </c>
      <c r="G535" t="s">
        <v>7101</v>
      </c>
      <c r="H535" t="s">
        <v>7124</v>
      </c>
      <c r="I535" t="s">
        <v>7164</v>
      </c>
      <c r="J535" t="s">
        <v>7173</v>
      </c>
      <c r="K535" t="s">
        <v>7186</v>
      </c>
      <c r="L535">
        <v>3</v>
      </c>
      <c r="M535">
        <v>11256.04</v>
      </c>
      <c r="N535">
        <v>0.2</v>
      </c>
      <c r="O535">
        <v>1838.36</v>
      </c>
    </row>
    <row r="536" spans="1:15" x14ac:dyDescent="0.25">
      <c r="A536" t="s">
        <v>546</v>
      </c>
      <c r="B536" t="s">
        <v>5443</v>
      </c>
      <c r="C536" t="s">
        <v>7230</v>
      </c>
      <c r="D536" t="s">
        <v>6149</v>
      </c>
      <c r="E536" t="s">
        <v>6947</v>
      </c>
      <c r="F536" t="s">
        <v>7096</v>
      </c>
      <c r="G536" t="s">
        <v>7103</v>
      </c>
      <c r="H536" t="s">
        <v>7158</v>
      </c>
      <c r="I536" t="s">
        <v>7165</v>
      </c>
      <c r="J536" t="s">
        <v>7172</v>
      </c>
      <c r="K536" t="s">
        <v>7185</v>
      </c>
      <c r="L536">
        <v>2</v>
      </c>
      <c r="M536">
        <v>8101.31</v>
      </c>
      <c r="N536">
        <v>0.15</v>
      </c>
      <c r="O536">
        <v>859.51</v>
      </c>
    </row>
    <row r="537" spans="1:15" x14ac:dyDescent="0.25">
      <c r="A537" t="s">
        <v>547</v>
      </c>
      <c r="B537" t="s">
        <v>5444</v>
      </c>
      <c r="C537" t="s">
        <v>7257</v>
      </c>
      <c r="D537" t="s">
        <v>6182</v>
      </c>
      <c r="E537" t="s">
        <v>6970</v>
      </c>
      <c r="F537" t="s">
        <v>7095</v>
      </c>
      <c r="G537" t="s">
        <v>7102</v>
      </c>
      <c r="H537" t="s">
        <v>7147</v>
      </c>
      <c r="I537" t="s">
        <v>7164</v>
      </c>
      <c r="J537" t="s">
        <v>7170</v>
      </c>
      <c r="K537" t="s">
        <v>7213</v>
      </c>
      <c r="L537">
        <v>1</v>
      </c>
      <c r="M537">
        <v>2789.55</v>
      </c>
      <c r="N537">
        <v>0</v>
      </c>
      <c r="O537">
        <v>937.93</v>
      </c>
    </row>
    <row r="538" spans="1:15" x14ac:dyDescent="0.25">
      <c r="A538" t="s">
        <v>548</v>
      </c>
      <c r="B538" t="s">
        <v>5154</v>
      </c>
      <c r="C538" t="s">
        <v>7233</v>
      </c>
      <c r="D538" t="s">
        <v>6481</v>
      </c>
      <c r="E538" t="s">
        <v>6935</v>
      </c>
      <c r="F538" t="s">
        <v>7095</v>
      </c>
      <c r="G538" t="s">
        <v>7108</v>
      </c>
      <c r="H538" t="s">
        <v>7126</v>
      </c>
      <c r="I538" t="s">
        <v>7165</v>
      </c>
      <c r="J538" t="s">
        <v>7172</v>
      </c>
      <c r="K538" t="s">
        <v>7185</v>
      </c>
      <c r="L538">
        <v>5</v>
      </c>
      <c r="M538">
        <v>19158.39</v>
      </c>
      <c r="N538">
        <v>0.25</v>
      </c>
      <c r="O538">
        <v>1991.43</v>
      </c>
    </row>
    <row r="539" spans="1:15" x14ac:dyDescent="0.25">
      <c r="A539" t="s">
        <v>549</v>
      </c>
      <c r="B539" t="s">
        <v>5102</v>
      </c>
      <c r="C539" t="s">
        <v>7245</v>
      </c>
      <c r="D539" t="s">
        <v>6482</v>
      </c>
      <c r="E539" t="s">
        <v>7044</v>
      </c>
      <c r="F539" t="s">
        <v>7095</v>
      </c>
      <c r="G539" t="s">
        <v>7102</v>
      </c>
      <c r="H539" t="s">
        <v>7147</v>
      </c>
      <c r="I539" t="s">
        <v>7162</v>
      </c>
      <c r="J539" t="s">
        <v>7168</v>
      </c>
      <c r="K539" t="s">
        <v>7191</v>
      </c>
      <c r="L539">
        <v>7</v>
      </c>
      <c r="M539">
        <v>47183.12</v>
      </c>
      <c r="N539">
        <v>0</v>
      </c>
      <c r="O539">
        <v>9425.32</v>
      </c>
    </row>
    <row r="540" spans="1:15" x14ac:dyDescent="0.25">
      <c r="A540" t="s">
        <v>550</v>
      </c>
      <c r="B540" t="s">
        <v>5210</v>
      </c>
      <c r="C540" t="s">
        <v>7234</v>
      </c>
      <c r="D540" t="s">
        <v>6226</v>
      </c>
      <c r="E540" t="s">
        <v>6992</v>
      </c>
      <c r="F540" t="s">
        <v>7094</v>
      </c>
      <c r="G540" t="s">
        <v>7099</v>
      </c>
      <c r="H540" t="s">
        <v>7115</v>
      </c>
      <c r="I540" t="s">
        <v>7162</v>
      </c>
      <c r="J540" t="s">
        <v>7169</v>
      </c>
      <c r="K540" t="s">
        <v>7182</v>
      </c>
      <c r="L540">
        <v>3</v>
      </c>
      <c r="M540">
        <v>26762.09</v>
      </c>
      <c r="N540">
        <v>0.05</v>
      </c>
      <c r="O540">
        <v>4331.45</v>
      </c>
    </row>
    <row r="541" spans="1:15" x14ac:dyDescent="0.25">
      <c r="A541" t="s">
        <v>551</v>
      </c>
      <c r="B541" t="s">
        <v>5445</v>
      </c>
      <c r="C541" t="s">
        <v>7240</v>
      </c>
      <c r="D541" t="s">
        <v>6200</v>
      </c>
      <c r="E541" t="s">
        <v>6959</v>
      </c>
      <c r="F541" t="s">
        <v>7094</v>
      </c>
      <c r="G541" t="s">
        <v>7099</v>
      </c>
      <c r="H541" t="s">
        <v>7115</v>
      </c>
      <c r="I541" t="s">
        <v>7164</v>
      </c>
      <c r="J541" t="s">
        <v>7174</v>
      </c>
      <c r="K541" t="s">
        <v>7199</v>
      </c>
      <c r="L541">
        <v>8</v>
      </c>
      <c r="M541">
        <v>13360.5</v>
      </c>
      <c r="N541">
        <v>0</v>
      </c>
      <c r="O541">
        <v>3199.78</v>
      </c>
    </row>
    <row r="542" spans="1:15" x14ac:dyDescent="0.25">
      <c r="A542" t="s">
        <v>552</v>
      </c>
      <c r="B542" t="s">
        <v>5446</v>
      </c>
      <c r="C542" t="s">
        <v>7255</v>
      </c>
      <c r="D542" t="s">
        <v>6372</v>
      </c>
      <c r="E542" t="s">
        <v>6917</v>
      </c>
      <c r="F542" t="s">
        <v>7096</v>
      </c>
      <c r="G542" t="s">
        <v>7103</v>
      </c>
      <c r="H542" t="s">
        <v>7158</v>
      </c>
      <c r="I542" t="s">
        <v>7165</v>
      </c>
      <c r="J542" t="s">
        <v>7172</v>
      </c>
      <c r="K542" t="s">
        <v>7185</v>
      </c>
      <c r="L542">
        <v>8</v>
      </c>
      <c r="M542">
        <v>35501.300000000003</v>
      </c>
      <c r="N542">
        <v>0.1</v>
      </c>
      <c r="O542">
        <v>5146.7700000000004</v>
      </c>
    </row>
    <row r="543" spans="1:15" x14ac:dyDescent="0.25">
      <c r="A543" t="s">
        <v>553</v>
      </c>
      <c r="B543" t="s">
        <v>5447</v>
      </c>
      <c r="C543" t="s">
        <v>7224</v>
      </c>
      <c r="D543" t="s">
        <v>6362</v>
      </c>
      <c r="E543" t="s">
        <v>7035</v>
      </c>
      <c r="F543" t="s">
        <v>7095</v>
      </c>
      <c r="G543" t="s">
        <v>7102</v>
      </c>
      <c r="H543" t="s">
        <v>7147</v>
      </c>
      <c r="I543" t="s">
        <v>7163</v>
      </c>
      <c r="J543" t="s">
        <v>7175</v>
      </c>
      <c r="K543" t="s">
        <v>7197</v>
      </c>
      <c r="L543">
        <v>7</v>
      </c>
      <c r="M543">
        <v>41305.760000000002</v>
      </c>
      <c r="N543">
        <v>0</v>
      </c>
      <c r="O543">
        <v>10523.4</v>
      </c>
    </row>
    <row r="544" spans="1:15" x14ac:dyDescent="0.25">
      <c r="A544" t="s">
        <v>554</v>
      </c>
      <c r="B544" t="s">
        <v>5448</v>
      </c>
      <c r="C544" t="s">
        <v>7225</v>
      </c>
      <c r="D544" t="s">
        <v>6483</v>
      </c>
      <c r="E544" t="s">
        <v>6899</v>
      </c>
      <c r="F544" t="s">
        <v>7096</v>
      </c>
      <c r="G544" t="s">
        <v>7112</v>
      </c>
      <c r="H544" t="s">
        <v>7139</v>
      </c>
      <c r="I544" t="s">
        <v>7162</v>
      </c>
      <c r="J544" t="s">
        <v>7168</v>
      </c>
      <c r="K544" t="s">
        <v>7180</v>
      </c>
      <c r="L544">
        <v>5</v>
      </c>
      <c r="M544">
        <v>17720.490000000002</v>
      </c>
      <c r="N544">
        <v>0</v>
      </c>
      <c r="O544">
        <v>3176.91</v>
      </c>
    </row>
    <row r="545" spans="1:15" x14ac:dyDescent="0.25">
      <c r="A545" t="s">
        <v>555</v>
      </c>
      <c r="B545" t="s">
        <v>5449</v>
      </c>
      <c r="C545" t="s">
        <v>7252</v>
      </c>
      <c r="D545" t="s">
        <v>6484</v>
      </c>
      <c r="E545" t="s">
        <v>7051</v>
      </c>
      <c r="F545" t="s">
        <v>7095</v>
      </c>
      <c r="G545" t="s">
        <v>7106</v>
      </c>
      <c r="H545" t="s">
        <v>7122</v>
      </c>
      <c r="I545" t="s">
        <v>7163</v>
      </c>
      <c r="J545" t="s">
        <v>7171</v>
      </c>
      <c r="K545" t="s">
        <v>7184</v>
      </c>
      <c r="L545">
        <v>1</v>
      </c>
      <c r="M545">
        <v>5900.15</v>
      </c>
      <c r="N545">
        <v>0.25</v>
      </c>
      <c r="O545">
        <v>116.19</v>
      </c>
    </row>
    <row r="546" spans="1:15" x14ac:dyDescent="0.25">
      <c r="A546" t="s">
        <v>556</v>
      </c>
      <c r="B546" t="s">
        <v>5450</v>
      </c>
      <c r="C546" t="s">
        <v>7244</v>
      </c>
      <c r="D546" t="s">
        <v>6485</v>
      </c>
      <c r="E546" t="s">
        <v>6980</v>
      </c>
      <c r="F546" t="s">
        <v>7097</v>
      </c>
      <c r="G546" t="s">
        <v>7105</v>
      </c>
      <c r="H546" t="s">
        <v>7149</v>
      </c>
      <c r="I546" t="s">
        <v>7165</v>
      </c>
      <c r="J546" t="s">
        <v>7176</v>
      </c>
      <c r="K546" t="s">
        <v>7202</v>
      </c>
      <c r="L546">
        <v>1</v>
      </c>
      <c r="M546">
        <v>15897.51</v>
      </c>
      <c r="N546">
        <v>0.1</v>
      </c>
      <c r="O546">
        <v>1177.02</v>
      </c>
    </row>
    <row r="547" spans="1:15" x14ac:dyDescent="0.25">
      <c r="A547" t="s">
        <v>557</v>
      </c>
      <c r="B547" t="s">
        <v>5451</v>
      </c>
      <c r="C547" t="s">
        <v>7248</v>
      </c>
      <c r="D547" t="s">
        <v>6416</v>
      </c>
      <c r="E547" t="s">
        <v>6937</v>
      </c>
      <c r="F547" t="s">
        <v>7096</v>
      </c>
      <c r="G547" t="s">
        <v>7112</v>
      </c>
      <c r="H547" t="s">
        <v>7133</v>
      </c>
      <c r="I547" t="s">
        <v>7163</v>
      </c>
      <c r="J547" t="s">
        <v>7171</v>
      </c>
      <c r="K547" t="s">
        <v>7204</v>
      </c>
      <c r="L547">
        <v>1</v>
      </c>
      <c r="M547">
        <v>3653.72</v>
      </c>
      <c r="N547">
        <v>0.15</v>
      </c>
      <c r="O547">
        <v>327.76</v>
      </c>
    </row>
    <row r="548" spans="1:15" x14ac:dyDescent="0.25">
      <c r="A548" t="s">
        <v>558</v>
      </c>
      <c r="B548" t="s">
        <v>5452</v>
      </c>
      <c r="C548" t="s">
        <v>7226</v>
      </c>
      <c r="D548" t="s">
        <v>6317</v>
      </c>
      <c r="E548" t="s">
        <v>6981</v>
      </c>
      <c r="F548" t="s">
        <v>7094</v>
      </c>
      <c r="G548" t="s">
        <v>7099</v>
      </c>
      <c r="H548" t="s">
        <v>7125</v>
      </c>
      <c r="I548" t="s">
        <v>7163</v>
      </c>
      <c r="J548" t="s">
        <v>7175</v>
      </c>
      <c r="K548" t="s">
        <v>7190</v>
      </c>
      <c r="L548">
        <v>2</v>
      </c>
      <c r="M548">
        <v>4243.09</v>
      </c>
      <c r="N548">
        <v>0.05</v>
      </c>
      <c r="O548">
        <v>745.06</v>
      </c>
    </row>
    <row r="549" spans="1:15" x14ac:dyDescent="0.25">
      <c r="A549" t="s">
        <v>559</v>
      </c>
      <c r="B549" t="s">
        <v>5015</v>
      </c>
      <c r="C549" t="s">
        <v>7252</v>
      </c>
      <c r="D549" t="s">
        <v>6486</v>
      </c>
      <c r="E549" t="s">
        <v>7014</v>
      </c>
      <c r="F549" t="s">
        <v>7094</v>
      </c>
      <c r="G549" t="s">
        <v>7099</v>
      </c>
      <c r="H549" t="s">
        <v>7130</v>
      </c>
      <c r="I549" t="s">
        <v>7165</v>
      </c>
      <c r="J549" t="s">
        <v>7172</v>
      </c>
      <c r="K549" t="s">
        <v>7185</v>
      </c>
      <c r="L549">
        <v>2</v>
      </c>
      <c r="M549">
        <v>8746</v>
      </c>
      <c r="N549">
        <v>0.15</v>
      </c>
      <c r="O549">
        <v>1250.21</v>
      </c>
    </row>
    <row r="550" spans="1:15" x14ac:dyDescent="0.25">
      <c r="A550" t="s">
        <v>560</v>
      </c>
      <c r="B550" t="s">
        <v>5453</v>
      </c>
      <c r="C550" t="s">
        <v>7253</v>
      </c>
      <c r="D550" t="s">
        <v>6487</v>
      </c>
      <c r="E550" t="s">
        <v>7021</v>
      </c>
      <c r="F550" t="s">
        <v>7095</v>
      </c>
      <c r="G550" t="s">
        <v>7108</v>
      </c>
      <c r="H550" t="s">
        <v>7150</v>
      </c>
      <c r="I550" t="s">
        <v>7163</v>
      </c>
      <c r="J550" t="s">
        <v>7167</v>
      </c>
      <c r="K550" t="s">
        <v>7207</v>
      </c>
      <c r="L550">
        <v>8</v>
      </c>
      <c r="M550">
        <v>6235.62</v>
      </c>
      <c r="N550">
        <v>0</v>
      </c>
      <c r="O550">
        <v>1990.62</v>
      </c>
    </row>
    <row r="551" spans="1:15" x14ac:dyDescent="0.25">
      <c r="A551" t="s">
        <v>561</v>
      </c>
      <c r="B551" t="s">
        <v>5454</v>
      </c>
      <c r="C551" t="s">
        <v>7244</v>
      </c>
      <c r="D551" t="s">
        <v>6224</v>
      </c>
      <c r="E551" t="s">
        <v>6950</v>
      </c>
      <c r="F551" t="s">
        <v>7095</v>
      </c>
      <c r="G551" t="s">
        <v>7108</v>
      </c>
      <c r="H551" t="s">
        <v>7141</v>
      </c>
      <c r="I551" t="s">
        <v>7162</v>
      </c>
      <c r="J551" t="s">
        <v>7168</v>
      </c>
      <c r="K551" t="s">
        <v>7180</v>
      </c>
      <c r="L551">
        <v>5</v>
      </c>
      <c r="M551">
        <v>14641.31</v>
      </c>
      <c r="N551">
        <v>0.15</v>
      </c>
      <c r="O551">
        <v>1588.99</v>
      </c>
    </row>
    <row r="552" spans="1:15" x14ac:dyDescent="0.25">
      <c r="A552" t="s">
        <v>562</v>
      </c>
      <c r="B552" t="s">
        <v>5455</v>
      </c>
      <c r="C552" t="s">
        <v>7254</v>
      </c>
      <c r="D552" t="s">
        <v>6488</v>
      </c>
      <c r="E552" t="s">
        <v>6989</v>
      </c>
      <c r="F552" t="s">
        <v>7097</v>
      </c>
      <c r="G552" t="s">
        <v>7110</v>
      </c>
      <c r="H552" t="s">
        <v>7129</v>
      </c>
      <c r="I552" t="s">
        <v>7165</v>
      </c>
      <c r="J552" t="s">
        <v>7177</v>
      </c>
      <c r="K552" t="s">
        <v>7201</v>
      </c>
      <c r="L552">
        <v>4</v>
      </c>
      <c r="M552">
        <v>210923.54</v>
      </c>
      <c r="N552">
        <v>0</v>
      </c>
      <c r="O552">
        <v>28907.52</v>
      </c>
    </row>
    <row r="553" spans="1:15" x14ac:dyDescent="0.25">
      <c r="A553" t="s">
        <v>563</v>
      </c>
      <c r="B553" t="s">
        <v>5456</v>
      </c>
      <c r="C553" t="s">
        <v>7259</v>
      </c>
      <c r="D553" t="s">
        <v>6418</v>
      </c>
      <c r="E553" t="s">
        <v>6928</v>
      </c>
      <c r="F553" t="s">
        <v>7096</v>
      </c>
      <c r="G553" t="s">
        <v>7113</v>
      </c>
      <c r="H553" t="s">
        <v>7144</v>
      </c>
      <c r="I553" t="s">
        <v>7164</v>
      </c>
      <c r="J553" t="s">
        <v>7174</v>
      </c>
      <c r="K553" t="s">
        <v>7188</v>
      </c>
      <c r="L553">
        <v>7</v>
      </c>
      <c r="M553">
        <v>17991.169999999998</v>
      </c>
      <c r="N553">
        <v>0.05</v>
      </c>
      <c r="O553">
        <v>4156.8</v>
      </c>
    </row>
    <row r="554" spans="1:15" x14ac:dyDescent="0.25">
      <c r="A554" t="s">
        <v>564</v>
      </c>
      <c r="B554" t="s">
        <v>5097</v>
      </c>
      <c r="C554" t="s">
        <v>7256</v>
      </c>
      <c r="D554" t="s">
        <v>6489</v>
      </c>
      <c r="E554" t="s">
        <v>7068</v>
      </c>
      <c r="F554" t="s">
        <v>7094</v>
      </c>
      <c r="G554" t="s">
        <v>7099</v>
      </c>
      <c r="H554" t="s">
        <v>7115</v>
      </c>
      <c r="I554" t="s">
        <v>7162</v>
      </c>
      <c r="J554" t="s">
        <v>7169</v>
      </c>
      <c r="K554" t="s">
        <v>7182</v>
      </c>
      <c r="L554">
        <v>8</v>
      </c>
      <c r="M554">
        <v>59444.41</v>
      </c>
      <c r="N554">
        <v>0.15</v>
      </c>
      <c r="O554">
        <v>7118.77</v>
      </c>
    </row>
    <row r="555" spans="1:15" x14ac:dyDescent="0.25">
      <c r="A555" t="s">
        <v>565</v>
      </c>
      <c r="B555" t="s">
        <v>5069</v>
      </c>
      <c r="C555" t="s">
        <v>7235</v>
      </c>
      <c r="D555" t="s">
        <v>6490</v>
      </c>
      <c r="E555" t="s">
        <v>6971</v>
      </c>
      <c r="F555" t="s">
        <v>7094</v>
      </c>
      <c r="G555" t="s">
        <v>7101</v>
      </c>
      <c r="H555" t="s">
        <v>7117</v>
      </c>
      <c r="I555" t="s">
        <v>7165</v>
      </c>
      <c r="J555" t="s">
        <v>7177</v>
      </c>
      <c r="K555" t="s">
        <v>7198</v>
      </c>
      <c r="L555">
        <v>2</v>
      </c>
      <c r="M555">
        <v>117695.72</v>
      </c>
      <c r="N555">
        <v>0.05</v>
      </c>
      <c r="O555">
        <v>18628.53</v>
      </c>
    </row>
    <row r="556" spans="1:15" x14ac:dyDescent="0.25">
      <c r="A556" t="s">
        <v>566</v>
      </c>
      <c r="B556" t="s">
        <v>5457</v>
      </c>
      <c r="C556" t="s">
        <v>7238</v>
      </c>
      <c r="D556" t="s">
        <v>6491</v>
      </c>
      <c r="E556" t="s">
        <v>7042</v>
      </c>
      <c r="F556" t="s">
        <v>7097</v>
      </c>
      <c r="G556" t="s">
        <v>7107</v>
      </c>
      <c r="H556" t="s">
        <v>7153</v>
      </c>
      <c r="I556" t="s">
        <v>7162</v>
      </c>
      <c r="J556" t="s">
        <v>7166</v>
      </c>
      <c r="K556" t="s">
        <v>7211</v>
      </c>
      <c r="L556">
        <v>4</v>
      </c>
      <c r="M556">
        <v>29123.68</v>
      </c>
      <c r="N556">
        <v>0.05</v>
      </c>
      <c r="O556">
        <v>5025.71</v>
      </c>
    </row>
    <row r="557" spans="1:15" x14ac:dyDescent="0.25">
      <c r="A557" t="s">
        <v>567</v>
      </c>
      <c r="B557" t="s">
        <v>5458</v>
      </c>
      <c r="C557" t="s">
        <v>7234</v>
      </c>
      <c r="D557" t="s">
        <v>6323</v>
      </c>
      <c r="E557" t="s">
        <v>6996</v>
      </c>
      <c r="F557" t="s">
        <v>7097</v>
      </c>
      <c r="G557" t="s">
        <v>7110</v>
      </c>
      <c r="H557" t="s">
        <v>7155</v>
      </c>
      <c r="I557" t="s">
        <v>7165</v>
      </c>
      <c r="J557" t="s">
        <v>7176</v>
      </c>
      <c r="K557" t="s">
        <v>7195</v>
      </c>
      <c r="L557">
        <v>3</v>
      </c>
      <c r="M557">
        <v>32901.78</v>
      </c>
      <c r="N557">
        <v>0.1</v>
      </c>
      <c r="O557">
        <v>1897.55</v>
      </c>
    </row>
    <row r="558" spans="1:15" x14ac:dyDescent="0.25">
      <c r="A558" t="s">
        <v>568</v>
      </c>
      <c r="B558" t="s">
        <v>5286</v>
      </c>
      <c r="C558" t="s">
        <v>7258</v>
      </c>
      <c r="D558" t="s">
        <v>6338</v>
      </c>
      <c r="E558" t="s">
        <v>6936</v>
      </c>
      <c r="F558" t="s">
        <v>7096</v>
      </c>
      <c r="G558" t="s">
        <v>7111</v>
      </c>
      <c r="H558" t="s">
        <v>7145</v>
      </c>
      <c r="I558" t="s">
        <v>7164</v>
      </c>
      <c r="J558" t="s">
        <v>7174</v>
      </c>
      <c r="K558" t="s">
        <v>7196</v>
      </c>
      <c r="L558">
        <v>7</v>
      </c>
      <c r="M558">
        <v>18748.14</v>
      </c>
      <c r="N558">
        <v>0.2</v>
      </c>
      <c r="O558">
        <v>3832.71</v>
      </c>
    </row>
    <row r="559" spans="1:15" x14ac:dyDescent="0.25">
      <c r="A559" t="s">
        <v>569</v>
      </c>
      <c r="B559" t="s">
        <v>5374</v>
      </c>
      <c r="C559" t="s">
        <v>7237</v>
      </c>
      <c r="D559" t="s">
        <v>6492</v>
      </c>
      <c r="E559" t="s">
        <v>6971</v>
      </c>
      <c r="F559" t="s">
        <v>7096</v>
      </c>
      <c r="G559" t="s">
        <v>7113</v>
      </c>
      <c r="H559" t="s">
        <v>7143</v>
      </c>
      <c r="I559" t="s">
        <v>7163</v>
      </c>
      <c r="J559" t="s">
        <v>7167</v>
      </c>
      <c r="K559" t="s">
        <v>7187</v>
      </c>
      <c r="L559">
        <v>1</v>
      </c>
      <c r="M559">
        <v>1138.05</v>
      </c>
      <c r="N559">
        <v>0.25</v>
      </c>
      <c r="O559">
        <v>250.53</v>
      </c>
    </row>
    <row r="560" spans="1:15" x14ac:dyDescent="0.25">
      <c r="A560" t="s">
        <v>570</v>
      </c>
      <c r="B560" t="s">
        <v>5459</v>
      </c>
      <c r="C560" t="s">
        <v>7252</v>
      </c>
      <c r="D560" t="s">
        <v>6493</v>
      </c>
      <c r="E560" t="s">
        <v>6898</v>
      </c>
      <c r="F560" t="s">
        <v>7094</v>
      </c>
      <c r="G560" t="s">
        <v>7099</v>
      </c>
      <c r="H560" t="s">
        <v>7115</v>
      </c>
      <c r="I560" t="s">
        <v>7164</v>
      </c>
      <c r="J560" t="s">
        <v>7173</v>
      </c>
      <c r="K560" t="s">
        <v>7186</v>
      </c>
      <c r="L560">
        <v>8</v>
      </c>
      <c r="M560">
        <v>36818.269999999997</v>
      </c>
      <c r="N560">
        <v>0</v>
      </c>
      <c r="O560">
        <v>10909.1</v>
      </c>
    </row>
    <row r="561" spans="1:15" x14ac:dyDescent="0.25">
      <c r="A561" t="s">
        <v>571</v>
      </c>
      <c r="B561" t="s">
        <v>5460</v>
      </c>
      <c r="C561" t="s">
        <v>7248</v>
      </c>
      <c r="D561" t="s">
        <v>6427</v>
      </c>
      <c r="E561" t="s">
        <v>7023</v>
      </c>
      <c r="F561" t="s">
        <v>7094</v>
      </c>
      <c r="G561" t="s">
        <v>7101</v>
      </c>
      <c r="H561" t="s">
        <v>7124</v>
      </c>
      <c r="I561" t="s">
        <v>7164</v>
      </c>
      <c r="J561" t="s">
        <v>7170</v>
      </c>
      <c r="K561" t="s">
        <v>7183</v>
      </c>
      <c r="L561">
        <v>8</v>
      </c>
      <c r="M561">
        <v>39287.29</v>
      </c>
      <c r="N561">
        <v>0</v>
      </c>
      <c r="O561">
        <v>11020.22</v>
      </c>
    </row>
    <row r="562" spans="1:15" x14ac:dyDescent="0.25">
      <c r="A562" t="s">
        <v>572</v>
      </c>
      <c r="B562" t="s">
        <v>5461</v>
      </c>
      <c r="C562" t="s">
        <v>7256</v>
      </c>
      <c r="D562" t="s">
        <v>6494</v>
      </c>
      <c r="E562" t="s">
        <v>6916</v>
      </c>
      <c r="F562" t="s">
        <v>7096</v>
      </c>
      <c r="G562" t="s">
        <v>7113</v>
      </c>
      <c r="H562" t="s">
        <v>7144</v>
      </c>
      <c r="I562" t="s">
        <v>7163</v>
      </c>
      <c r="J562" t="s">
        <v>7167</v>
      </c>
      <c r="K562" t="s">
        <v>7207</v>
      </c>
      <c r="L562">
        <v>1</v>
      </c>
      <c r="M562">
        <v>777.56</v>
      </c>
      <c r="N562">
        <v>0</v>
      </c>
      <c r="O562">
        <v>291.91000000000003</v>
      </c>
    </row>
    <row r="563" spans="1:15" x14ac:dyDescent="0.25">
      <c r="A563" t="s">
        <v>573</v>
      </c>
      <c r="B563" t="s">
        <v>5334</v>
      </c>
      <c r="C563" t="s">
        <v>7246</v>
      </c>
      <c r="D563" t="s">
        <v>6495</v>
      </c>
      <c r="E563" t="s">
        <v>6925</v>
      </c>
      <c r="F563" t="s">
        <v>7095</v>
      </c>
      <c r="G563" t="s">
        <v>7102</v>
      </c>
      <c r="H563" t="s">
        <v>7157</v>
      </c>
      <c r="I563" t="s">
        <v>7162</v>
      </c>
      <c r="J563" t="s">
        <v>7166</v>
      </c>
      <c r="K563" t="s">
        <v>7178</v>
      </c>
      <c r="L563">
        <v>2</v>
      </c>
      <c r="M563">
        <v>30754.87</v>
      </c>
      <c r="N563">
        <v>0</v>
      </c>
      <c r="O563">
        <v>6482.83</v>
      </c>
    </row>
    <row r="564" spans="1:15" x14ac:dyDescent="0.25">
      <c r="A564" t="s">
        <v>574</v>
      </c>
      <c r="B564" t="s">
        <v>5405</v>
      </c>
      <c r="C564" t="s">
        <v>7245</v>
      </c>
      <c r="D564" t="s">
        <v>6410</v>
      </c>
      <c r="E564" t="s">
        <v>6950</v>
      </c>
      <c r="F564" t="s">
        <v>7096</v>
      </c>
      <c r="G564" t="s">
        <v>7113</v>
      </c>
      <c r="H564" t="s">
        <v>7143</v>
      </c>
      <c r="I564" t="s">
        <v>7163</v>
      </c>
      <c r="J564" t="s">
        <v>7175</v>
      </c>
      <c r="K564" t="s">
        <v>7190</v>
      </c>
      <c r="L564">
        <v>7</v>
      </c>
      <c r="M564">
        <v>15075.49</v>
      </c>
      <c r="N564">
        <v>0.05</v>
      </c>
      <c r="O564">
        <v>2961.24</v>
      </c>
    </row>
    <row r="565" spans="1:15" x14ac:dyDescent="0.25">
      <c r="A565" t="s">
        <v>575</v>
      </c>
      <c r="B565" t="s">
        <v>5462</v>
      </c>
      <c r="C565" t="s">
        <v>7244</v>
      </c>
      <c r="D565" t="s">
        <v>6244</v>
      </c>
      <c r="E565" t="s">
        <v>6998</v>
      </c>
      <c r="F565" t="s">
        <v>7094</v>
      </c>
      <c r="G565" t="s">
        <v>7098</v>
      </c>
      <c r="H565" t="s">
        <v>7138</v>
      </c>
      <c r="I565" t="s">
        <v>7165</v>
      </c>
      <c r="J565" t="s">
        <v>7177</v>
      </c>
      <c r="K565" t="s">
        <v>7198</v>
      </c>
      <c r="L565">
        <v>5</v>
      </c>
      <c r="M565">
        <v>243793.02</v>
      </c>
      <c r="N565">
        <v>0.25</v>
      </c>
      <c r="O565">
        <v>14026.28</v>
      </c>
    </row>
    <row r="566" spans="1:15" x14ac:dyDescent="0.25">
      <c r="A566" t="s">
        <v>576</v>
      </c>
      <c r="B566" t="s">
        <v>5463</v>
      </c>
      <c r="C566" t="s">
        <v>7225</v>
      </c>
      <c r="D566" t="s">
        <v>6179</v>
      </c>
      <c r="E566" t="s">
        <v>6969</v>
      </c>
      <c r="F566" t="s">
        <v>7097</v>
      </c>
      <c r="G566" t="s">
        <v>7107</v>
      </c>
      <c r="H566" t="s">
        <v>7153</v>
      </c>
      <c r="I566" t="s">
        <v>7164</v>
      </c>
      <c r="J566" t="s">
        <v>7173</v>
      </c>
      <c r="K566" t="s">
        <v>7186</v>
      </c>
      <c r="L566">
        <v>4</v>
      </c>
      <c r="M566">
        <v>16581.27</v>
      </c>
      <c r="N566">
        <v>0.05</v>
      </c>
      <c r="O566">
        <v>4155.6000000000004</v>
      </c>
    </row>
    <row r="567" spans="1:15" x14ac:dyDescent="0.25">
      <c r="A567" t="s">
        <v>577</v>
      </c>
      <c r="B567" t="s">
        <v>5085</v>
      </c>
      <c r="C567" t="s">
        <v>7240</v>
      </c>
      <c r="D567" t="s">
        <v>6474</v>
      </c>
      <c r="E567" t="s">
        <v>6935</v>
      </c>
      <c r="F567" t="s">
        <v>7094</v>
      </c>
      <c r="G567" t="s">
        <v>7100</v>
      </c>
      <c r="H567" t="s">
        <v>7136</v>
      </c>
      <c r="I567" t="s">
        <v>7164</v>
      </c>
      <c r="J567" t="s">
        <v>7173</v>
      </c>
      <c r="K567" t="s">
        <v>7206</v>
      </c>
      <c r="L567">
        <v>5</v>
      </c>
      <c r="M567">
        <v>8123.47</v>
      </c>
      <c r="N567">
        <v>0.25</v>
      </c>
      <c r="O567">
        <v>1396.32</v>
      </c>
    </row>
    <row r="568" spans="1:15" x14ac:dyDescent="0.25">
      <c r="A568" t="s">
        <v>578</v>
      </c>
      <c r="B568" t="s">
        <v>5464</v>
      </c>
      <c r="C568" t="s">
        <v>7236</v>
      </c>
      <c r="D568" t="s">
        <v>6496</v>
      </c>
      <c r="E568" t="s">
        <v>6975</v>
      </c>
      <c r="F568" t="s">
        <v>7096</v>
      </c>
      <c r="G568" t="s">
        <v>7111</v>
      </c>
      <c r="H568" t="s">
        <v>7145</v>
      </c>
      <c r="I568" t="s">
        <v>7162</v>
      </c>
      <c r="J568" t="s">
        <v>7168</v>
      </c>
      <c r="K568" t="s">
        <v>7181</v>
      </c>
      <c r="L568">
        <v>4</v>
      </c>
      <c r="M568">
        <v>42049.68</v>
      </c>
      <c r="N568">
        <v>0.1</v>
      </c>
      <c r="O568">
        <v>7288.25</v>
      </c>
    </row>
    <row r="569" spans="1:15" x14ac:dyDescent="0.25">
      <c r="A569" t="s">
        <v>579</v>
      </c>
      <c r="B569" t="s">
        <v>5465</v>
      </c>
      <c r="C569" t="s">
        <v>7229</v>
      </c>
      <c r="D569" t="s">
        <v>6118</v>
      </c>
      <c r="E569" t="s">
        <v>6917</v>
      </c>
      <c r="F569" t="s">
        <v>7095</v>
      </c>
      <c r="G569" t="s">
        <v>7109</v>
      </c>
      <c r="H569" t="s">
        <v>7135</v>
      </c>
      <c r="I569" t="s">
        <v>7162</v>
      </c>
      <c r="J569" t="s">
        <v>7166</v>
      </c>
      <c r="K569" t="s">
        <v>7192</v>
      </c>
      <c r="L569">
        <v>7</v>
      </c>
      <c r="M569">
        <v>41742.46</v>
      </c>
      <c r="N569">
        <v>0</v>
      </c>
      <c r="O569">
        <v>6429.32</v>
      </c>
    </row>
    <row r="570" spans="1:15" x14ac:dyDescent="0.25">
      <c r="A570" t="s">
        <v>580</v>
      </c>
      <c r="B570" t="s">
        <v>5202</v>
      </c>
      <c r="C570" t="s">
        <v>7257</v>
      </c>
      <c r="D570" t="s">
        <v>6497</v>
      </c>
      <c r="E570" t="s">
        <v>6938</v>
      </c>
      <c r="F570" t="s">
        <v>7095</v>
      </c>
      <c r="G570" t="s">
        <v>7109</v>
      </c>
      <c r="H570" t="s">
        <v>7135</v>
      </c>
      <c r="I570" t="s">
        <v>7164</v>
      </c>
      <c r="J570" t="s">
        <v>7170</v>
      </c>
      <c r="K570" t="s">
        <v>7213</v>
      </c>
      <c r="L570">
        <v>7</v>
      </c>
      <c r="M570">
        <v>17967.689999999999</v>
      </c>
      <c r="N570">
        <v>0.1</v>
      </c>
      <c r="O570">
        <v>5669.18</v>
      </c>
    </row>
    <row r="571" spans="1:15" x14ac:dyDescent="0.25">
      <c r="A571" t="s">
        <v>581</v>
      </c>
      <c r="B571" t="s">
        <v>5466</v>
      </c>
      <c r="C571" t="s">
        <v>7258</v>
      </c>
      <c r="D571" t="s">
        <v>6498</v>
      </c>
      <c r="E571" t="s">
        <v>7003</v>
      </c>
      <c r="F571" t="s">
        <v>7095</v>
      </c>
      <c r="G571" t="s">
        <v>7109</v>
      </c>
      <c r="H571" t="s">
        <v>7127</v>
      </c>
      <c r="I571" t="s">
        <v>7165</v>
      </c>
      <c r="J571" t="s">
        <v>7176</v>
      </c>
      <c r="K571" t="s">
        <v>7202</v>
      </c>
      <c r="L571">
        <v>6</v>
      </c>
      <c r="M571">
        <v>92991.92</v>
      </c>
      <c r="N571">
        <v>0.15</v>
      </c>
      <c r="O571">
        <v>6300.22</v>
      </c>
    </row>
    <row r="572" spans="1:15" x14ac:dyDescent="0.25">
      <c r="A572" t="s">
        <v>582</v>
      </c>
      <c r="B572" t="s">
        <v>5254</v>
      </c>
      <c r="C572" t="s">
        <v>7235</v>
      </c>
      <c r="D572" t="s">
        <v>6499</v>
      </c>
      <c r="E572" t="s">
        <v>6902</v>
      </c>
      <c r="F572" t="s">
        <v>7094</v>
      </c>
      <c r="G572" t="s">
        <v>7101</v>
      </c>
      <c r="H572" t="s">
        <v>7117</v>
      </c>
      <c r="I572" t="s">
        <v>7163</v>
      </c>
      <c r="J572" t="s">
        <v>7171</v>
      </c>
      <c r="K572" t="s">
        <v>7184</v>
      </c>
      <c r="L572">
        <v>2</v>
      </c>
      <c r="M572">
        <v>15305.66</v>
      </c>
      <c r="N572">
        <v>0.05</v>
      </c>
      <c r="O572">
        <v>2286.69</v>
      </c>
    </row>
    <row r="573" spans="1:15" x14ac:dyDescent="0.25">
      <c r="A573" t="s">
        <v>583</v>
      </c>
      <c r="B573" t="s">
        <v>5467</v>
      </c>
      <c r="C573" t="s">
        <v>7230</v>
      </c>
      <c r="D573" t="s">
        <v>6175</v>
      </c>
      <c r="E573" t="s">
        <v>6965</v>
      </c>
      <c r="F573" t="s">
        <v>7097</v>
      </c>
      <c r="G573" t="s">
        <v>7110</v>
      </c>
      <c r="H573" t="s">
        <v>7159</v>
      </c>
      <c r="I573" t="s">
        <v>7163</v>
      </c>
      <c r="J573" t="s">
        <v>7171</v>
      </c>
      <c r="K573" t="s">
        <v>7204</v>
      </c>
      <c r="L573">
        <v>4</v>
      </c>
      <c r="M573">
        <v>18740.419999999998</v>
      </c>
      <c r="N573">
        <v>0</v>
      </c>
      <c r="O573">
        <v>3174.85</v>
      </c>
    </row>
    <row r="574" spans="1:15" x14ac:dyDescent="0.25">
      <c r="A574" t="s">
        <v>584</v>
      </c>
      <c r="B574" t="s">
        <v>5083</v>
      </c>
      <c r="C574" t="s">
        <v>7232</v>
      </c>
      <c r="D574" t="s">
        <v>6349</v>
      </c>
      <c r="E574" t="s">
        <v>6911</v>
      </c>
      <c r="F574" t="s">
        <v>7097</v>
      </c>
      <c r="G574" t="s">
        <v>7105</v>
      </c>
      <c r="H574" t="s">
        <v>7121</v>
      </c>
      <c r="I574" t="s">
        <v>7164</v>
      </c>
      <c r="J574" t="s">
        <v>7174</v>
      </c>
      <c r="K574" t="s">
        <v>7196</v>
      </c>
      <c r="L574">
        <v>3</v>
      </c>
      <c r="M574">
        <v>10333.81</v>
      </c>
      <c r="N574">
        <v>0.05</v>
      </c>
      <c r="O574">
        <v>2206.84</v>
      </c>
    </row>
    <row r="575" spans="1:15" x14ac:dyDescent="0.25">
      <c r="A575" t="s">
        <v>585</v>
      </c>
      <c r="B575" t="s">
        <v>5468</v>
      </c>
      <c r="C575" t="s">
        <v>7257</v>
      </c>
      <c r="D575" t="s">
        <v>6283</v>
      </c>
      <c r="E575" t="s">
        <v>6902</v>
      </c>
      <c r="F575" t="s">
        <v>7096</v>
      </c>
      <c r="G575" t="s">
        <v>7103</v>
      </c>
      <c r="H575" t="s">
        <v>7134</v>
      </c>
      <c r="I575" t="s">
        <v>7165</v>
      </c>
      <c r="J575" t="s">
        <v>7177</v>
      </c>
      <c r="K575" t="s">
        <v>7198</v>
      </c>
      <c r="L575">
        <v>3</v>
      </c>
      <c r="M575">
        <v>141945.53</v>
      </c>
      <c r="N575">
        <v>0.25</v>
      </c>
      <c r="O575">
        <v>10985.85</v>
      </c>
    </row>
    <row r="576" spans="1:15" x14ac:dyDescent="0.25">
      <c r="A576" t="s">
        <v>586</v>
      </c>
      <c r="B576" t="s">
        <v>5469</v>
      </c>
      <c r="C576" t="s">
        <v>7251</v>
      </c>
      <c r="D576" t="s">
        <v>6402</v>
      </c>
      <c r="E576" t="s">
        <v>6905</v>
      </c>
      <c r="F576" t="s">
        <v>7095</v>
      </c>
      <c r="G576" t="s">
        <v>7106</v>
      </c>
      <c r="H576" t="s">
        <v>7161</v>
      </c>
      <c r="I576" t="s">
        <v>7163</v>
      </c>
      <c r="J576" t="s">
        <v>7175</v>
      </c>
      <c r="K576" t="s">
        <v>7197</v>
      </c>
      <c r="L576">
        <v>1</v>
      </c>
      <c r="M576">
        <v>5967.44</v>
      </c>
      <c r="N576">
        <v>0</v>
      </c>
      <c r="O576">
        <v>1462.22</v>
      </c>
    </row>
    <row r="577" spans="1:15" x14ac:dyDescent="0.25">
      <c r="A577" t="s">
        <v>587</v>
      </c>
      <c r="B577" t="s">
        <v>5066</v>
      </c>
      <c r="C577" t="s">
        <v>7232</v>
      </c>
      <c r="D577" t="s">
        <v>6357</v>
      </c>
      <c r="E577" t="s">
        <v>7036</v>
      </c>
      <c r="F577" t="s">
        <v>7095</v>
      </c>
      <c r="G577" t="s">
        <v>7102</v>
      </c>
      <c r="H577" t="s">
        <v>7157</v>
      </c>
      <c r="I577" t="s">
        <v>7163</v>
      </c>
      <c r="J577" t="s">
        <v>7167</v>
      </c>
      <c r="K577" t="s">
        <v>7187</v>
      </c>
      <c r="L577">
        <v>2</v>
      </c>
      <c r="M577">
        <v>2891.7</v>
      </c>
      <c r="N577">
        <v>0.05</v>
      </c>
      <c r="O577">
        <v>754.37</v>
      </c>
    </row>
    <row r="578" spans="1:15" x14ac:dyDescent="0.25">
      <c r="A578" t="s">
        <v>588</v>
      </c>
      <c r="B578" t="s">
        <v>5470</v>
      </c>
      <c r="C578" t="s">
        <v>7258</v>
      </c>
      <c r="D578" t="s">
        <v>6439</v>
      </c>
      <c r="E578" t="s">
        <v>6932</v>
      </c>
      <c r="F578" t="s">
        <v>7096</v>
      </c>
      <c r="G578" t="s">
        <v>7111</v>
      </c>
      <c r="H578" t="s">
        <v>7145</v>
      </c>
      <c r="I578" t="s">
        <v>7162</v>
      </c>
      <c r="J578" t="s">
        <v>7168</v>
      </c>
      <c r="K578" t="s">
        <v>7181</v>
      </c>
      <c r="L578">
        <v>7</v>
      </c>
      <c r="M578">
        <v>74728.070000000007</v>
      </c>
      <c r="N578">
        <v>0.1</v>
      </c>
      <c r="O578">
        <v>13102.25</v>
      </c>
    </row>
    <row r="579" spans="1:15" x14ac:dyDescent="0.25">
      <c r="A579" t="s">
        <v>589</v>
      </c>
      <c r="B579" t="s">
        <v>5298</v>
      </c>
      <c r="C579" t="s">
        <v>7247</v>
      </c>
      <c r="D579" t="s">
        <v>6331</v>
      </c>
      <c r="E579" t="s">
        <v>6901</v>
      </c>
      <c r="F579" t="s">
        <v>7097</v>
      </c>
      <c r="G579" t="s">
        <v>7110</v>
      </c>
      <c r="H579" t="s">
        <v>7159</v>
      </c>
      <c r="I579" t="s">
        <v>7164</v>
      </c>
      <c r="J579" t="s">
        <v>7174</v>
      </c>
      <c r="K579" t="s">
        <v>7199</v>
      </c>
      <c r="L579">
        <v>5</v>
      </c>
      <c r="M579">
        <v>6666.43</v>
      </c>
      <c r="N579">
        <v>0.2</v>
      </c>
      <c r="O579">
        <v>794.87</v>
      </c>
    </row>
    <row r="580" spans="1:15" x14ac:dyDescent="0.25">
      <c r="A580" t="s">
        <v>590</v>
      </c>
      <c r="B580" t="s">
        <v>5471</v>
      </c>
      <c r="C580" t="s">
        <v>7256</v>
      </c>
      <c r="D580" t="s">
        <v>6441</v>
      </c>
      <c r="E580" t="s">
        <v>6903</v>
      </c>
      <c r="F580" t="s">
        <v>7096</v>
      </c>
      <c r="G580" t="s">
        <v>7112</v>
      </c>
      <c r="H580" t="s">
        <v>7133</v>
      </c>
      <c r="I580" t="s">
        <v>7165</v>
      </c>
      <c r="J580" t="s">
        <v>7176</v>
      </c>
      <c r="K580" t="s">
        <v>7195</v>
      </c>
      <c r="L580">
        <v>6</v>
      </c>
      <c r="M580">
        <v>64482.07</v>
      </c>
      <c r="N580">
        <v>0.1</v>
      </c>
      <c r="O580">
        <v>5480.48</v>
      </c>
    </row>
    <row r="581" spans="1:15" x14ac:dyDescent="0.25">
      <c r="A581" t="s">
        <v>591</v>
      </c>
      <c r="B581" t="s">
        <v>5051</v>
      </c>
      <c r="C581" t="s">
        <v>7233</v>
      </c>
      <c r="D581" t="s">
        <v>6191</v>
      </c>
      <c r="E581" t="s">
        <v>6927</v>
      </c>
      <c r="F581" t="s">
        <v>7097</v>
      </c>
      <c r="G581" t="s">
        <v>7105</v>
      </c>
      <c r="H581" t="s">
        <v>7128</v>
      </c>
      <c r="I581" t="s">
        <v>7164</v>
      </c>
      <c r="J581" t="s">
        <v>7174</v>
      </c>
      <c r="K581" t="s">
        <v>7188</v>
      </c>
      <c r="L581">
        <v>4</v>
      </c>
      <c r="M581">
        <v>9614.08</v>
      </c>
      <c r="N581">
        <v>0.1</v>
      </c>
      <c r="O581">
        <v>2053.0700000000002</v>
      </c>
    </row>
    <row r="582" spans="1:15" x14ac:dyDescent="0.25">
      <c r="A582" t="s">
        <v>592</v>
      </c>
      <c r="B582" t="s">
        <v>5381</v>
      </c>
      <c r="C582" t="s">
        <v>7255</v>
      </c>
      <c r="D582" t="s">
        <v>6500</v>
      </c>
      <c r="E582" t="s">
        <v>6923</v>
      </c>
      <c r="F582" t="s">
        <v>7096</v>
      </c>
      <c r="G582" t="s">
        <v>7103</v>
      </c>
      <c r="H582" t="s">
        <v>7158</v>
      </c>
      <c r="I582" t="s">
        <v>7165</v>
      </c>
      <c r="J582" t="s">
        <v>7176</v>
      </c>
      <c r="K582" t="s">
        <v>7195</v>
      </c>
      <c r="L582">
        <v>4</v>
      </c>
      <c r="M582">
        <v>40128.07</v>
      </c>
      <c r="N582">
        <v>0.2</v>
      </c>
      <c r="O582">
        <v>2509.87</v>
      </c>
    </row>
    <row r="583" spans="1:15" x14ac:dyDescent="0.25">
      <c r="A583" t="s">
        <v>593</v>
      </c>
      <c r="B583" t="s">
        <v>5472</v>
      </c>
      <c r="C583" t="s">
        <v>7230</v>
      </c>
      <c r="D583" t="s">
        <v>6501</v>
      </c>
      <c r="E583" t="s">
        <v>6933</v>
      </c>
      <c r="F583" t="s">
        <v>7097</v>
      </c>
      <c r="G583" t="s">
        <v>7107</v>
      </c>
      <c r="H583" t="s">
        <v>7153</v>
      </c>
      <c r="I583" t="s">
        <v>7164</v>
      </c>
      <c r="J583" t="s">
        <v>7173</v>
      </c>
      <c r="K583" t="s">
        <v>7186</v>
      </c>
      <c r="L583">
        <v>7</v>
      </c>
      <c r="M583">
        <v>30169.39</v>
      </c>
      <c r="N583">
        <v>0</v>
      </c>
      <c r="O583">
        <v>8747.1200000000008</v>
      </c>
    </row>
    <row r="584" spans="1:15" x14ac:dyDescent="0.25">
      <c r="A584" t="s">
        <v>594</v>
      </c>
      <c r="B584" t="s">
        <v>5473</v>
      </c>
      <c r="C584" t="s">
        <v>7244</v>
      </c>
      <c r="D584" t="s">
        <v>6122</v>
      </c>
      <c r="E584" t="s">
        <v>6921</v>
      </c>
      <c r="F584" t="s">
        <v>7095</v>
      </c>
      <c r="G584" t="s">
        <v>7106</v>
      </c>
      <c r="H584" t="s">
        <v>7122</v>
      </c>
      <c r="I584" t="s">
        <v>7165</v>
      </c>
      <c r="J584" t="s">
        <v>7172</v>
      </c>
      <c r="K584" t="s">
        <v>7185</v>
      </c>
      <c r="L584">
        <v>4</v>
      </c>
      <c r="M584">
        <v>18354.14</v>
      </c>
      <c r="N584">
        <v>0.1</v>
      </c>
      <c r="O584">
        <v>2564.7199999999998</v>
      </c>
    </row>
    <row r="585" spans="1:15" x14ac:dyDescent="0.25">
      <c r="A585" t="s">
        <v>595</v>
      </c>
      <c r="B585" t="s">
        <v>5474</v>
      </c>
      <c r="C585" t="s">
        <v>7239</v>
      </c>
      <c r="D585" t="s">
        <v>6189</v>
      </c>
      <c r="E585" t="s">
        <v>6976</v>
      </c>
      <c r="F585" t="s">
        <v>7096</v>
      </c>
      <c r="G585" t="s">
        <v>7113</v>
      </c>
      <c r="H585" t="s">
        <v>7143</v>
      </c>
      <c r="I585" t="s">
        <v>7165</v>
      </c>
      <c r="J585" t="s">
        <v>7172</v>
      </c>
      <c r="K585" t="s">
        <v>7208</v>
      </c>
      <c r="L585">
        <v>1</v>
      </c>
      <c r="M585">
        <v>1852.01</v>
      </c>
      <c r="N585">
        <v>0.25</v>
      </c>
      <c r="O585">
        <v>241.6</v>
      </c>
    </row>
    <row r="586" spans="1:15" x14ac:dyDescent="0.25">
      <c r="A586" t="s">
        <v>596</v>
      </c>
      <c r="B586" t="s">
        <v>5475</v>
      </c>
      <c r="C586" t="s">
        <v>7234</v>
      </c>
      <c r="D586" t="s">
        <v>6502</v>
      </c>
      <c r="E586" t="s">
        <v>7055</v>
      </c>
      <c r="F586" t="s">
        <v>7097</v>
      </c>
      <c r="G586" t="s">
        <v>7107</v>
      </c>
      <c r="H586" t="s">
        <v>7123</v>
      </c>
      <c r="I586" t="s">
        <v>7165</v>
      </c>
      <c r="J586" t="s">
        <v>7176</v>
      </c>
      <c r="K586" t="s">
        <v>7194</v>
      </c>
      <c r="L586">
        <v>4</v>
      </c>
      <c r="M586">
        <v>81351.600000000006</v>
      </c>
      <c r="N586">
        <v>0.2</v>
      </c>
      <c r="O586">
        <v>8087.63</v>
      </c>
    </row>
    <row r="587" spans="1:15" x14ac:dyDescent="0.25">
      <c r="A587" t="s">
        <v>597</v>
      </c>
      <c r="B587" t="s">
        <v>5157</v>
      </c>
      <c r="C587" t="s">
        <v>7230</v>
      </c>
      <c r="D587" t="s">
        <v>6503</v>
      </c>
      <c r="E587" t="s">
        <v>7009</v>
      </c>
      <c r="F587" t="s">
        <v>7094</v>
      </c>
      <c r="G587" t="s">
        <v>7099</v>
      </c>
      <c r="H587" t="s">
        <v>7125</v>
      </c>
      <c r="I587" t="s">
        <v>7165</v>
      </c>
      <c r="J587" t="s">
        <v>7177</v>
      </c>
      <c r="K587" t="s">
        <v>7201</v>
      </c>
      <c r="L587">
        <v>4</v>
      </c>
      <c r="M587">
        <v>171621.87</v>
      </c>
      <c r="N587">
        <v>0.15</v>
      </c>
      <c r="O587">
        <v>14934.61</v>
      </c>
    </row>
    <row r="588" spans="1:15" x14ac:dyDescent="0.25">
      <c r="A588" t="s">
        <v>598</v>
      </c>
      <c r="B588" t="s">
        <v>5476</v>
      </c>
      <c r="C588" t="s">
        <v>7225</v>
      </c>
      <c r="D588" t="s">
        <v>6504</v>
      </c>
      <c r="E588" t="s">
        <v>6925</v>
      </c>
      <c r="F588" t="s">
        <v>7094</v>
      </c>
      <c r="G588" t="s">
        <v>7099</v>
      </c>
      <c r="H588" t="s">
        <v>7125</v>
      </c>
      <c r="I588" t="s">
        <v>7164</v>
      </c>
      <c r="J588" t="s">
        <v>7173</v>
      </c>
      <c r="K588" t="s">
        <v>7200</v>
      </c>
      <c r="L588">
        <v>7</v>
      </c>
      <c r="M588">
        <v>6596.51</v>
      </c>
      <c r="N588">
        <v>0.2</v>
      </c>
      <c r="O588">
        <v>1758.95</v>
      </c>
    </row>
    <row r="589" spans="1:15" x14ac:dyDescent="0.25">
      <c r="A589" t="s">
        <v>599</v>
      </c>
      <c r="B589" t="s">
        <v>5034</v>
      </c>
      <c r="C589" t="s">
        <v>7240</v>
      </c>
      <c r="D589" t="s">
        <v>6344</v>
      </c>
      <c r="E589" t="s">
        <v>6895</v>
      </c>
      <c r="F589" t="s">
        <v>7095</v>
      </c>
      <c r="G589" t="s">
        <v>7109</v>
      </c>
      <c r="H589" t="s">
        <v>7140</v>
      </c>
      <c r="I589" t="s">
        <v>7162</v>
      </c>
      <c r="J589" t="s">
        <v>7166</v>
      </c>
      <c r="K589" t="s">
        <v>7178</v>
      </c>
      <c r="L589">
        <v>8</v>
      </c>
      <c r="M589">
        <v>122550.37</v>
      </c>
      <c r="N589">
        <v>0</v>
      </c>
      <c r="O589">
        <v>27908.81</v>
      </c>
    </row>
    <row r="590" spans="1:15" x14ac:dyDescent="0.25">
      <c r="A590" t="s">
        <v>600</v>
      </c>
      <c r="B590" t="s">
        <v>5467</v>
      </c>
      <c r="C590" t="s">
        <v>7230</v>
      </c>
      <c r="D590" t="s">
        <v>6364</v>
      </c>
      <c r="E590" t="s">
        <v>7046</v>
      </c>
      <c r="F590" t="s">
        <v>7095</v>
      </c>
      <c r="G590" t="s">
        <v>7109</v>
      </c>
      <c r="H590" t="s">
        <v>7127</v>
      </c>
      <c r="I590" t="s">
        <v>7164</v>
      </c>
      <c r="J590" t="s">
        <v>7174</v>
      </c>
      <c r="K590" t="s">
        <v>7199</v>
      </c>
      <c r="L590">
        <v>7</v>
      </c>
      <c r="M590">
        <v>9340.4</v>
      </c>
      <c r="N590">
        <v>0.2</v>
      </c>
      <c r="O590">
        <v>937.19</v>
      </c>
    </row>
    <row r="591" spans="1:15" x14ac:dyDescent="0.25">
      <c r="A591" t="s">
        <v>601</v>
      </c>
      <c r="B591" t="s">
        <v>5477</v>
      </c>
      <c r="C591" t="s">
        <v>7255</v>
      </c>
      <c r="D591" t="s">
        <v>6505</v>
      </c>
      <c r="E591" t="s">
        <v>7039</v>
      </c>
      <c r="F591" t="s">
        <v>7096</v>
      </c>
      <c r="G591" t="s">
        <v>7112</v>
      </c>
      <c r="H591" t="s">
        <v>7133</v>
      </c>
      <c r="I591" t="s">
        <v>7165</v>
      </c>
      <c r="J591" t="s">
        <v>7172</v>
      </c>
      <c r="K591" t="s">
        <v>7185</v>
      </c>
      <c r="L591">
        <v>8</v>
      </c>
      <c r="M591">
        <v>36039.69</v>
      </c>
      <c r="N591">
        <v>0.1</v>
      </c>
      <c r="O591">
        <v>4880.5</v>
      </c>
    </row>
    <row r="592" spans="1:15" x14ac:dyDescent="0.25">
      <c r="A592" t="s">
        <v>602</v>
      </c>
      <c r="B592" t="s">
        <v>5478</v>
      </c>
      <c r="C592" t="s">
        <v>7236</v>
      </c>
      <c r="D592" t="s">
        <v>6127</v>
      </c>
      <c r="E592" t="s">
        <v>6926</v>
      </c>
      <c r="F592" t="s">
        <v>7094</v>
      </c>
      <c r="G592" t="s">
        <v>7099</v>
      </c>
      <c r="H592" t="s">
        <v>7115</v>
      </c>
      <c r="I592" t="s">
        <v>7165</v>
      </c>
      <c r="J592" t="s">
        <v>7177</v>
      </c>
      <c r="K592" t="s">
        <v>7198</v>
      </c>
      <c r="L592">
        <v>7</v>
      </c>
      <c r="M592">
        <v>332498.5</v>
      </c>
      <c r="N592">
        <v>0.25</v>
      </c>
      <c r="O592">
        <v>33788.19</v>
      </c>
    </row>
    <row r="593" spans="1:15" x14ac:dyDescent="0.25">
      <c r="A593" t="s">
        <v>603</v>
      </c>
      <c r="B593" t="s">
        <v>5479</v>
      </c>
      <c r="C593" t="s">
        <v>7228</v>
      </c>
      <c r="D593" t="s">
        <v>6506</v>
      </c>
      <c r="E593" t="s">
        <v>7051</v>
      </c>
      <c r="F593" t="s">
        <v>7094</v>
      </c>
      <c r="G593" t="s">
        <v>7100</v>
      </c>
      <c r="H593" t="s">
        <v>7151</v>
      </c>
      <c r="I593" t="s">
        <v>7162</v>
      </c>
      <c r="J593" t="s">
        <v>7169</v>
      </c>
      <c r="K593" t="s">
        <v>7182</v>
      </c>
      <c r="L593">
        <v>4</v>
      </c>
      <c r="M593">
        <v>29082.46</v>
      </c>
      <c r="N593">
        <v>0.2</v>
      </c>
      <c r="O593">
        <v>1655.65</v>
      </c>
    </row>
    <row r="594" spans="1:15" x14ac:dyDescent="0.25">
      <c r="A594" t="s">
        <v>604</v>
      </c>
      <c r="B594" t="s">
        <v>5480</v>
      </c>
      <c r="C594" t="s">
        <v>7254</v>
      </c>
      <c r="D594" t="s">
        <v>6507</v>
      </c>
      <c r="E594" t="s">
        <v>7050</v>
      </c>
      <c r="F594" t="s">
        <v>7095</v>
      </c>
      <c r="G594" t="s">
        <v>7108</v>
      </c>
      <c r="H594" t="s">
        <v>7141</v>
      </c>
      <c r="I594" t="s">
        <v>7165</v>
      </c>
      <c r="J594" t="s">
        <v>7172</v>
      </c>
      <c r="K594" t="s">
        <v>7212</v>
      </c>
      <c r="L594">
        <v>5</v>
      </c>
      <c r="M594">
        <v>12499.85</v>
      </c>
      <c r="N594">
        <v>0.25</v>
      </c>
      <c r="O594">
        <v>637.79999999999995</v>
      </c>
    </row>
    <row r="595" spans="1:15" x14ac:dyDescent="0.25">
      <c r="A595" t="s">
        <v>605</v>
      </c>
      <c r="B595" t="s">
        <v>5216</v>
      </c>
      <c r="C595" t="s">
        <v>7234</v>
      </c>
      <c r="D595" t="s">
        <v>6508</v>
      </c>
      <c r="E595" t="s">
        <v>6986</v>
      </c>
      <c r="F595" t="s">
        <v>7097</v>
      </c>
      <c r="G595" t="s">
        <v>7110</v>
      </c>
      <c r="H595" t="s">
        <v>7129</v>
      </c>
      <c r="I595" t="s">
        <v>7162</v>
      </c>
      <c r="J595" t="s">
        <v>7169</v>
      </c>
      <c r="K595" t="s">
        <v>7203</v>
      </c>
      <c r="L595">
        <v>6</v>
      </c>
      <c r="M595">
        <v>131239.16</v>
      </c>
      <c r="N595">
        <v>0</v>
      </c>
      <c r="O595">
        <v>22551.58</v>
      </c>
    </row>
    <row r="596" spans="1:15" x14ac:dyDescent="0.25">
      <c r="A596" t="s">
        <v>606</v>
      </c>
      <c r="B596" t="s">
        <v>5431</v>
      </c>
      <c r="C596" t="s">
        <v>7237</v>
      </c>
      <c r="D596" t="s">
        <v>6509</v>
      </c>
      <c r="E596" t="s">
        <v>6897</v>
      </c>
      <c r="F596" t="s">
        <v>7097</v>
      </c>
      <c r="G596" t="s">
        <v>7110</v>
      </c>
      <c r="H596" t="s">
        <v>7159</v>
      </c>
      <c r="I596" t="s">
        <v>7162</v>
      </c>
      <c r="J596" t="s">
        <v>7168</v>
      </c>
      <c r="K596" t="s">
        <v>7191</v>
      </c>
      <c r="L596">
        <v>4</v>
      </c>
      <c r="M596">
        <v>26019.3</v>
      </c>
      <c r="N596">
        <v>0</v>
      </c>
      <c r="O596">
        <v>5169.59</v>
      </c>
    </row>
    <row r="597" spans="1:15" x14ac:dyDescent="0.25">
      <c r="A597" t="s">
        <v>607</v>
      </c>
      <c r="B597" t="s">
        <v>5108</v>
      </c>
      <c r="C597" t="s">
        <v>7234</v>
      </c>
      <c r="D597" t="s">
        <v>6510</v>
      </c>
      <c r="E597" t="s">
        <v>7064</v>
      </c>
      <c r="F597" t="s">
        <v>7094</v>
      </c>
      <c r="G597" t="s">
        <v>7101</v>
      </c>
      <c r="H597" t="s">
        <v>7117</v>
      </c>
      <c r="I597" t="s">
        <v>7162</v>
      </c>
      <c r="J597" t="s">
        <v>7166</v>
      </c>
      <c r="K597" t="s">
        <v>7178</v>
      </c>
      <c r="L597">
        <v>8</v>
      </c>
      <c r="M597">
        <v>93133.45</v>
      </c>
      <c r="N597">
        <v>0.2</v>
      </c>
      <c r="O597">
        <v>8443.7800000000007</v>
      </c>
    </row>
    <row r="598" spans="1:15" x14ac:dyDescent="0.25">
      <c r="A598" t="s">
        <v>608</v>
      </c>
      <c r="B598" t="s">
        <v>5481</v>
      </c>
      <c r="C598" t="s">
        <v>7247</v>
      </c>
      <c r="D598" t="s">
        <v>6511</v>
      </c>
      <c r="E598" t="s">
        <v>6953</v>
      </c>
      <c r="F598" t="s">
        <v>7096</v>
      </c>
      <c r="G598" t="s">
        <v>7111</v>
      </c>
      <c r="H598" t="s">
        <v>7145</v>
      </c>
      <c r="I598" t="s">
        <v>7163</v>
      </c>
      <c r="J598" t="s">
        <v>7175</v>
      </c>
      <c r="K598" t="s">
        <v>7205</v>
      </c>
      <c r="L598">
        <v>7</v>
      </c>
      <c r="M598">
        <v>17742.68</v>
      </c>
      <c r="N598">
        <v>0.25</v>
      </c>
      <c r="O598">
        <v>567.91999999999996</v>
      </c>
    </row>
    <row r="599" spans="1:15" x14ac:dyDescent="0.25">
      <c r="A599" t="s">
        <v>609</v>
      </c>
      <c r="B599" t="s">
        <v>5410</v>
      </c>
      <c r="C599" t="s">
        <v>7235</v>
      </c>
      <c r="D599" t="s">
        <v>6129</v>
      </c>
      <c r="E599" t="s">
        <v>6928</v>
      </c>
      <c r="F599" t="s">
        <v>7096</v>
      </c>
      <c r="G599" t="s">
        <v>7112</v>
      </c>
      <c r="H599" t="s">
        <v>7133</v>
      </c>
      <c r="I599" t="s">
        <v>7162</v>
      </c>
      <c r="J599" t="s">
        <v>7169</v>
      </c>
      <c r="K599" t="s">
        <v>7193</v>
      </c>
      <c r="L599">
        <v>3</v>
      </c>
      <c r="M599">
        <v>30975.21</v>
      </c>
      <c r="N599">
        <v>0.05</v>
      </c>
      <c r="O599">
        <v>5374.79</v>
      </c>
    </row>
    <row r="600" spans="1:15" x14ac:dyDescent="0.25">
      <c r="A600" t="s">
        <v>610</v>
      </c>
      <c r="B600" t="s">
        <v>5482</v>
      </c>
      <c r="C600" t="s">
        <v>7259</v>
      </c>
      <c r="D600" t="s">
        <v>6512</v>
      </c>
      <c r="E600" t="s">
        <v>7009</v>
      </c>
      <c r="F600" t="s">
        <v>7097</v>
      </c>
      <c r="G600" t="s">
        <v>7104</v>
      </c>
      <c r="H600" t="s">
        <v>7120</v>
      </c>
      <c r="I600" t="s">
        <v>7163</v>
      </c>
      <c r="J600" t="s">
        <v>7171</v>
      </c>
      <c r="K600" t="s">
        <v>7204</v>
      </c>
      <c r="L600">
        <v>4</v>
      </c>
      <c r="M600">
        <v>17123.099999999999</v>
      </c>
      <c r="N600">
        <v>0</v>
      </c>
      <c r="O600">
        <v>3221.07</v>
      </c>
    </row>
    <row r="601" spans="1:15" x14ac:dyDescent="0.25">
      <c r="A601" t="s">
        <v>611</v>
      </c>
      <c r="B601" t="s">
        <v>5362</v>
      </c>
      <c r="C601" t="s">
        <v>7226</v>
      </c>
      <c r="D601" t="s">
        <v>6513</v>
      </c>
      <c r="E601" t="s">
        <v>7069</v>
      </c>
      <c r="F601" t="s">
        <v>7096</v>
      </c>
      <c r="G601" t="s">
        <v>7103</v>
      </c>
      <c r="H601" t="s">
        <v>7134</v>
      </c>
      <c r="I601" t="s">
        <v>7164</v>
      </c>
      <c r="J601" t="s">
        <v>7170</v>
      </c>
      <c r="K601" t="s">
        <v>7189</v>
      </c>
      <c r="L601">
        <v>5</v>
      </c>
      <c r="M601">
        <v>6292.51</v>
      </c>
      <c r="N601">
        <v>0.2</v>
      </c>
      <c r="O601">
        <v>1655.64</v>
      </c>
    </row>
    <row r="602" spans="1:15" x14ac:dyDescent="0.25">
      <c r="A602" t="s">
        <v>612</v>
      </c>
      <c r="B602" t="s">
        <v>5483</v>
      </c>
      <c r="C602" t="s">
        <v>7235</v>
      </c>
      <c r="D602" t="s">
        <v>6381</v>
      </c>
      <c r="E602" t="s">
        <v>6970</v>
      </c>
      <c r="F602" t="s">
        <v>7094</v>
      </c>
      <c r="G602" t="s">
        <v>7100</v>
      </c>
      <c r="H602" t="s">
        <v>7151</v>
      </c>
      <c r="I602" t="s">
        <v>7164</v>
      </c>
      <c r="J602" t="s">
        <v>7174</v>
      </c>
      <c r="K602" t="s">
        <v>7188</v>
      </c>
      <c r="L602">
        <v>8</v>
      </c>
      <c r="M602">
        <v>18257.77</v>
      </c>
      <c r="N602">
        <v>0.2</v>
      </c>
      <c r="O602">
        <v>2525.71</v>
      </c>
    </row>
    <row r="603" spans="1:15" x14ac:dyDescent="0.25">
      <c r="A603" t="s">
        <v>613</v>
      </c>
      <c r="B603" t="s">
        <v>5484</v>
      </c>
      <c r="C603" t="s">
        <v>7249</v>
      </c>
      <c r="D603" t="s">
        <v>6238</v>
      </c>
      <c r="E603" t="s">
        <v>6998</v>
      </c>
      <c r="F603" t="s">
        <v>7094</v>
      </c>
      <c r="G603" t="s">
        <v>7101</v>
      </c>
      <c r="H603" t="s">
        <v>7117</v>
      </c>
      <c r="I603" t="s">
        <v>7164</v>
      </c>
      <c r="J603" t="s">
        <v>7174</v>
      </c>
      <c r="K603" t="s">
        <v>7199</v>
      </c>
      <c r="L603">
        <v>1</v>
      </c>
      <c r="M603">
        <v>1301.21</v>
      </c>
      <c r="N603">
        <v>0.2</v>
      </c>
      <c r="O603">
        <v>210.15</v>
      </c>
    </row>
    <row r="604" spans="1:15" x14ac:dyDescent="0.25">
      <c r="A604" t="s">
        <v>614</v>
      </c>
      <c r="B604" t="s">
        <v>5166</v>
      </c>
      <c r="C604" t="s">
        <v>7254</v>
      </c>
      <c r="D604" t="s">
        <v>6514</v>
      </c>
      <c r="E604" t="s">
        <v>7070</v>
      </c>
      <c r="F604" t="s">
        <v>7095</v>
      </c>
      <c r="G604" t="s">
        <v>7106</v>
      </c>
      <c r="H604" t="s">
        <v>7161</v>
      </c>
      <c r="I604" t="s">
        <v>7162</v>
      </c>
      <c r="J604" t="s">
        <v>7168</v>
      </c>
      <c r="K604" t="s">
        <v>7191</v>
      </c>
      <c r="L604">
        <v>2</v>
      </c>
      <c r="M604">
        <v>10620.07</v>
      </c>
      <c r="N604">
        <v>0.2</v>
      </c>
      <c r="O604">
        <v>1318.66</v>
      </c>
    </row>
    <row r="605" spans="1:15" x14ac:dyDescent="0.25">
      <c r="A605" t="s">
        <v>615</v>
      </c>
      <c r="B605" t="s">
        <v>5241</v>
      </c>
      <c r="C605" t="s">
        <v>7253</v>
      </c>
      <c r="D605" t="s">
        <v>6515</v>
      </c>
      <c r="E605" t="s">
        <v>6990</v>
      </c>
      <c r="F605" t="s">
        <v>7094</v>
      </c>
      <c r="G605" t="s">
        <v>7101</v>
      </c>
      <c r="H605" t="s">
        <v>7117</v>
      </c>
      <c r="I605" t="s">
        <v>7163</v>
      </c>
      <c r="J605" t="s">
        <v>7175</v>
      </c>
      <c r="K605" t="s">
        <v>7205</v>
      </c>
      <c r="L605">
        <v>5</v>
      </c>
      <c r="M605">
        <v>15570.68</v>
      </c>
      <c r="N605">
        <v>0.15</v>
      </c>
      <c r="O605">
        <v>1718.1</v>
      </c>
    </row>
    <row r="606" spans="1:15" x14ac:dyDescent="0.25">
      <c r="A606" t="s">
        <v>616</v>
      </c>
      <c r="B606" t="s">
        <v>5118</v>
      </c>
      <c r="C606" t="s">
        <v>7226</v>
      </c>
      <c r="D606" t="s">
        <v>6512</v>
      </c>
      <c r="E606" t="s">
        <v>7009</v>
      </c>
      <c r="F606" t="s">
        <v>7097</v>
      </c>
      <c r="G606" t="s">
        <v>7107</v>
      </c>
      <c r="H606" t="s">
        <v>7152</v>
      </c>
      <c r="I606" t="s">
        <v>7164</v>
      </c>
      <c r="J606" t="s">
        <v>7173</v>
      </c>
      <c r="K606" t="s">
        <v>7206</v>
      </c>
      <c r="L606">
        <v>4</v>
      </c>
      <c r="M606">
        <v>6968.17</v>
      </c>
      <c r="N606">
        <v>0.2</v>
      </c>
      <c r="O606">
        <v>1876.18</v>
      </c>
    </row>
    <row r="607" spans="1:15" x14ac:dyDescent="0.25">
      <c r="A607" t="s">
        <v>617</v>
      </c>
      <c r="B607" t="s">
        <v>5156</v>
      </c>
      <c r="C607" t="s">
        <v>7236</v>
      </c>
      <c r="D607" t="s">
        <v>6292</v>
      </c>
      <c r="E607" t="s">
        <v>6963</v>
      </c>
      <c r="F607" t="s">
        <v>7097</v>
      </c>
      <c r="G607" t="s">
        <v>7107</v>
      </c>
      <c r="H607" t="s">
        <v>7152</v>
      </c>
      <c r="I607" t="s">
        <v>7163</v>
      </c>
      <c r="J607" t="s">
        <v>7167</v>
      </c>
      <c r="K607" t="s">
        <v>7179</v>
      </c>
      <c r="L607">
        <v>5</v>
      </c>
      <c r="M607">
        <v>9930.9500000000007</v>
      </c>
      <c r="N607">
        <v>0.2</v>
      </c>
      <c r="O607">
        <v>1916.42</v>
      </c>
    </row>
    <row r="608" spans="1:15" x14ac:dyDescent="0.25">
      <c r="A608" t="s">
        <v>618</v>
      </c>
      <c r="B608" t="s">
        <v>5485</v>
      </c>
      <c r="C608" t="s">
        <v>7234</v>
      </c>
      <c r="D608" t="s">
        <v>6516</v>
      </c>
      <c r="E608" t="s">
        <v>6914</v>
      </c>
      <c r="F608" t="s">
        <v>7096</v>
      </c>
      <c r="G608" t="s">
        <v>7111</v>
      </c>
      <c r="H608" t="s">
        <v>7142</v>
      </c>
      <c r="I608" t="s">
        <v>7165</v>
      </c>
      <c r="J608" t="s">
        <v>7177</v>
      </c>
      <c r="K608" t="s">
        <v>7210</v>
      </c>
      <c r="L608">
        <v>4</v>
      </c>
      <c r="M608">
        <v>329831.99</v>
      </c>
      <c r="N608">
        <v>0</v>
      </c>
      <c r="O608">
        <v>45529.56</v>
      </c>
    </row>
    <row r="609" spans="1:15" x14ac:dyDescent="0.25">
      <c r="A609" t="s">
        <v>619</v>
      </c>
      <c r="B609" t="s">
        <v>5248</v>
      </c>
      <c r="C609" t="s">
        <v>7243</v>
      </c>
      <c r="D609" t="s">
        <v>6517</v>
      </c>
      <c r="E609" t="s">
        <v>6902</v>
      </c>
      <c r="F609" t="s">
        <v>7096</v>
      </c>
      <c r="G609" t="s">
        <v>7103</v>
      </c>
      <c r="H609" t="s">
        <v>7134</v>
      </c>
      <c r="I609" t="s">
        <v>7165</v>
      </c>
      <c r="J609" t="s">
        <v>7172</v>
      </c>
      <c r="K609" t="s">
        <v>7208</v>
      </c>
      <c r="L609">
        <v>2</v>
      </c>
      <c r="M609">
        <v>4553.21</v>
      </c>
      <c r="N609">
        <v>0.05</v>
      </c>
      <c r="O609">
        <v>852.09</v>
      </c>
    </row>
    <row r="610" spans="1:15" x14ac:dyDescent="0.25">
      <c r="A610" t="s">
        <v>620</v>
      </c>
      <c r="B610" t="s">
        <v>5222</v>
      </c>
      <c r="C610" t="s">
        <v>7225</v>
      </c>
      <c r="D610" t="s">
        <v>6518</v>
      </c>
      <c r="E610" t="s">
        <v>6929</v>
      </c>
      <c r="F610" t="s">
        <v>7096</v>
      </c>
      <c r="G610" t="s">
        <v>7103</v>
      </c>
      <c r="H610" t="s">
        <v>7134</v>
      </c>
      <c r="I610" t="s">
        <v>7165</v>
      </c>
      <c r="J610" t="s">
        <v>7176</v>
      </c>
      <c r="K610" t="s">
        <v>7202</v>
      </c>
      <c r="L610">
        <v>5</v>
      </c>
      <c r="M610">
        <v>70572.69</v>
      </c>
      <c r="N610">
        <v>0.25</v>
      </c>
      <c r="O610">
        <v>818.8</v>
      </c>
    </row>
    <row r="611" spans="1:15" x14ac:dyDescent="0.25">
      <c r="A611" t="s">
        <v>621</v>
      </c>
      <c r="B611" t="s">
        <v>5164</v>
      </c>
      <c r="C611" t="s">
        <v>7239</v>
      </c>
      <c r="D611" t="s">
        <v>6519</v>
      </c>
      <c r="E611" t="s">
        <v>7071</v>
      </c>
      <c r="F611" t="s">
        <v>7094</v>
      </c>
      <c r="G611" t="s">
        <v>7099</v>
      </c>
      <c r="H611" t="s">
        <v>7125</v>
      </c>
      <c r="I611" t="s">
        <v>7164</v>
      </c>
      <c r="J611" t="s">
        <v>7170</v>
      </c>
      <c r="K611" t="s">
        <v>7189</v>
      </c>
      <c r="L611">
        <v>6</v>
      </c>
      <c r="M611">
        <v>7596.03</v>
      </c>
      <c r="N611">
        <v>0.15</v>
      </c>
      <c r="O611">
        <v>1967.37</v>
      </c>
    </row>
    <row r="612" spans="1:15" x14ac:dyDescent="0.25">
      <c r="A612" t="s">
        <v>622</v>
      </c>
      <c r="B612" t="s">
        <v>5486</v>
      </c>
      <c r="C612" t="s">
        <v>7249</v>
      </c>
      <c r="D612" t="s">
        <v>6118</v>
      </c>
      <c r="E612" t="s">
        <v>6917</v>
      </c>
      <c r="F612" t="s">
        <v>7095</v>
      </c>
      <c r="G612" t="s">
        <v>7102</v>
      </c>
      <c r="H612" t="s">
        <v>7157</v>
      </c>
      <c r="I612" t="s">
        <v>7165</v>
      </c>
      <c r="J612" t="s">
        <v>7177</v>
      </c>
      <c r="K612" t="s">
        <v>7201</v>
      </c>
      <c r="L612">
        <v>2</v>
      </c>
      <c r="M612">
        <v>103551.96</v>
      </c>
      <c r="N612">
        <v>0</v>
      </c>
      <c r="O612">
        <v>16232.45</v>
      </c>
    </row>
    <row r="613" spans="1:15" x14ac:dyDescent="0.25">
      <c r="A613" t="s">
        <v>623</v>
      </c>
      <c r="B613" t="s">
        <v>5487</v>
      </c>
      <c r="C613" t="s">
        <v>7233</v>
      </c>
      <c r="D613" t="s">
        <v>6395</v>
      </c>
      <c r="E613" t="s">
        <v>6997</v>
      </c>
      <c r="F613" t="s">
        <v>7097</v>
      </c>
      <c r="G613" t="s">
        <v>7104</v>
      </c>
      <c r="H613" t="s">
        <v>7160</v>
      </c>
      <c r="I613" t="s">
        <v>7162</v>
      </c>
      <c r="J613" t="s">
        <v>7166</v>
      </c>
      <c r="K613" t="s">
        <v>7178</v>
      </c>
      <c r="L613">
        <v>8</v>
      </c>
      <c r="M613">
        <v>101113.89</v>
      </c>
      <c r="N613">
        <v>0.15</v>
      </c>
      <c r="O613">
        <v>17887.12</v>
      </c>
    </row>
    <row r="614" spans="1:15" x14ac:dyDescent="0.25">
      <c r="A614" t="s">
        <v>624</v>
      </c>
      <c r="B614" t="s">
        <v>5488</v>
      </c>
      <c r="C614" t="s">
        <v>7233</v>
      </c>
      <c r="D614" t="s">
        <v>6336</v>
      </c>
      <c r="E614" t="s">
        <v>6912</v>
      </c>
      <c r="F614" t="s">
        <v>7095</v>
      </c>
      <c r="G614" t="s">
        <v>7109</v>
      </c>
      <c r="H614" t="s">
        <v>7127</v>
      </c>
      <c r="I614" t="s">
        <v>7164</v>
      </c>
      <c r="J614" t="s">
        <v>7174</v>
      </c>
      <c r="K614" t="s">
        <v>7188</v>
      </c>
      <c r="L614">
        <v>4</v>
      </c>
      <c r="M614">
        <v>9505.2800000000007</v>
      </c>
      <c r="N614">
        <v>0.15</v>
      </c>
      <c r="O614">
        <v>1591.62</v>
      </c>
    </row>
    <row r="615" spans="1:15" x14ac:dyDescent="0.25">
      <c r="A615" t="s">
        <v>625</v>
      </c>
      <c r="B615" t="s">
        <v>5489</v>
      </c>
      <c r="C615" t="s">
        <v>7250</v>
      </c>
      <c r="D615" t="s">
        <v>6520</v>
      </c>
      <c r="E615" t="s">
        <v>6947</v>
      </c>
      <c r="F615" t="s">
        <v>7096</v>
      </c>
      <c r="G615" t="s">
        <v>7112</v>
      </c>
      <c r="H615" t="s">
        <v>7154</v>
      </c>
      <c r="I615" t="s">
        <v>7163</v>
      </c>
      <c r="J615" t="s">
        <v>7175</v>
      </c>
      <c r="K615" t="s">
        <v>7205</v>
      </c>
      <c r="L615">
        <v>4</v>
      </c>
      <c r="M615">
        <v>10800.34</v>
      </c>
      <c r="N615">
        <v>0.2</v>
      </c>
      <c r="O615">
        <v>1077.99</v>
      </c>
    </row>
    <row r="616" spans="1:15" x14ac:dyDescent="0.25">
      <c r="A616" t="s">
        <v>626</v>
      </c>
      <c r="B616" t="s">
        <v>5490</v>
      </c>
      <c r="C616" t="s">
        <v>7256</v>
      </c>
      <c r="D616" t="s">
        <v>6521</v>
      </c>
      <c r="E616" t="s">
        <v>6920</v>
      </c>
      <c r="F616" t="s">
        <v>7097</v>
      </c>
      <c r="G616" t="s">
        <v>7110</v>
      </c>
      <c r="H616" t="s">
        <v>7155</v>
      </c>
      <c r="I616" t="s">
        <v>7165</v>
      </c>
      <c r="J616" t="s">
        <v>7177</v>
      </c>
      <c r="K616" t="s">
        <v>7210</v>
      </c>
      <c r="L616">
        <v>8</v>
      </c>
      <c r="M616">
        <v>706955.78</v>
      </c>
      <c r="N616">
        <v>0</v>
      </c>
      <c r="O616">
        <v>91576.49</v>
      </c>
    </row>
    <row r="617" spans="1:15" x14ac:dyDescent="0.25">
      <c r="A617" t="s">
        <v>627</v>
      </c>
      <c r="B617" t="s">
        <v>5152</v>
      </c>
      <c r="C617" t="s">
        <v>7249</v>
      </c>
      <c r="D617" t="s">
        <v>6522</v>
      </c>
      <c r="E617" t="s">
        <v>7040</v>
      </c>
      <c r="F617" t="s">
        <v>7094</v>
      </c>
      <c r="G617" t="s">
        <v>7100</v>
      </c>
      <c r="H617" t="s">
        <v>7116</v>
      </c>
      <c r="I617" t="s">
        <v>7165</v>
      </c>
      <c r="J617" t="s">
        <v>7176</v>
      </c>
      <c r="K617" t="s">
        <v>7194</v>
      </c>
      <c r="L617">
        <v>1</v>
      </c>
      <c r="M617">
        <v>26072.51</v>
      </c>
      <c r="N617">
        <v>0</v>
      </c>
      <c r="O617">
        <v>4074.39</v>
      </c>
    </row>
    <row r="618" spans="1:15" x14ac:dyDescent="0.25">
      <c r="A618" t="s">
        <v>628</v>
      </c>
      <c r="B618" t="s">
        <v>5263</v>
      </c>
      <c r="C618" t="s">
        <v>7246</v>
      </c>
      <c r="D618" t="s">
        <v>6523</v>
      </c>
      <c r="E618" t="s">
        <v>7072</v>
      </c>
      <c r="F618" t="s">
        <v>7095</v>
      </c>
      <c r="G618" t="s">
        <v>7102</v>
      </c>
      <c r="H618" t="s">
        <v>7147</v>
      </c>
      <c r="I618" t="s">
        <v>7165</v>
      </c>
      <c r="J618" t="s">
        <v>7172</v>
      </c>
      <c r="K618" t="s">
        <v>7208</v>
      </c>
      <c r="L618">
        <v>8</v>
      </c>
      <c r="M618">
        <v>20591.080000000002</v>
      </c>
      <c r="N618">
        <v>0</v>
      </c>
      <c r="O618">
        <v>4279.8</v>
      </c>
    </row>
    <row r="619" spans="1:15" x14ac:dyDescent="0.25">
      <c r="A619" t="s">
        <v>629</v>
      </c>
      <c r="B619" t="s">
        <v>5460</v>
      </c>
      <c r="C619" t="s">
        <v>7248</v>
      </c>
      <c r="D619" t="s">
        <v>6524</v>
      </c>
      <c r="E619" t="s">
        <v>7025</v>
      </c>
      <c r="F619" t="s">
        <v>7095</v>
      </c>
      <c r="G619" t="s">
        <v>7102</v>
      </c>
      <c r="H619" t="s">
        <v>7147</v>
      </c>
      <c r="I619" t="s">
        <v>7163</v>
      </c>
      <c r="J619" t="s">
        <v>7167</v>
      </c>
      <c r="K619" t="s">
        <v>7207</v>
      </c>
      <c r="L619">
        <v>7</v>
      </c>
      <c r="M619">
        <v>4088.01</v>
      </c>
      <c r="N619">
        <v>0.25</v>
      </c>
      <c r="O619">
        <v>1024.68</v>
      </c>
    </row>
    <row r="620" spans="1:15" x14ac:dyDescent="0.25">
      <c r="A620" t="s">
        <v>630</v>
      </c>
      <c r="B620" t="s">
        <v>5171</v>
      </c>
      <c r="C620" t="s">
        <v>7239</v>
      </c>
      <c r="D620" t="s">
        <v>6525</v>
      </c>
      <c r="E620" t="s">
        <v>7059</v>
      </c>
      <c r="F620" t="s">
        <v>7095</v>
      </c>
      <c r="G620" t="s">
        <v>7106</v>
      </c>
      <c r="H620" t="s">
        <v>7161</v>
      </c>
      <c r="I620" t="s">
        <v>7165</v>
      </c>
      <c r="J620" t="s">
        <v>7172</v>
      </c>
      <c r="K620" t="s">
        <v>7212</v>
      </c>
      <c r="L620">
        <v>3</v>
      </c>
      <c r="M620">
        <v>7728.03</v>
      </c>
      <c r="N620">
        <v>0.25</v>
      </c>
      <c r="O620">
        <v>805.22</v>
      </c>
    </row>
    <row r="621" spans="1:15" x14ac:dyDescent="0.25">
      <c r="A621" t="s">
        <v>631</v>
      </c>
      <c r="B621" t="s">
        <v>5451</v>
      </c>
      <c r="C621" t="s">
        <v>7248</v>
      </c>
      <c r="D621" t="s">
        <v>6480</v>
      </c>
      <c r="E621" t="s">
        <v>7006</v>
      </c>
      <c r="F621" t="s">
        <v>7094</v>
      </c>
      <c r="G621" t="s">
        <v>7101</v>
      </c>
      <c r="H621" t="s">
        <v>7137</v>
      </c>
      <c r="I621" t="s">
        <v>7164</v>
      </c>
      <c r="J621" t="s">
        <v>7170</v>
      </c>
      <c r="K621" t="s">
        <v>7183</v>
      </c>
      <c r="L621">
        <v>3</v>
      </c>
      <c r="M621">
        <v>12958.77</v>
      </c>
      <c r="N621">
        <v>0.15</v>
      </c>
      <c r="O621">
        <v>2352.65</v>
      </c>
    </row>
    <row r="622" spans="1:15" x14ac:dyDescent="0.25">
      <c r="A622" t="s">
        <v>632</v>
      </c>
      <c r="B622" t="s">
        <v>5491</v>
      </c>
      <c r="C622" t="s">
        <v>7229</v>
      </c>
      <c r="D622" t="s">
        <v>6526</v>
      </c>
      <c r="E622" t="s">
        <v>6910</v>
      </c>
      <c r="F622" t="s">
        <v>7095</v>
      </c>
      <c r="G622" t="s">
        <v>7106</v>
      </c>
      <c r="H622" t="s">
        <v>7146</v>
      </c>
      <c r="I622" t="s">
        <v>7162</v>
      </c>
      <c r="J622" t="s">
        <v>7166</v>
      </c>
      <c r="K622" t="s">
        <v>7192</v>
      </c>
      <c r="L622">
        <v>8</v>
      </c>
      <c r="M622">
        <v>48487.03</v>
      </c>
      <c r="N622">
        <v>0</v>
      </c>
      <c r="O622">
        <v>8515.39</v>
      </c>
    </row>
    <row r="623" spans="1:15" x14ac:dyDescent="0.25">
      <c r="A623" t="s">
        <v>633</v>
      </c>
      <c r="B623" t="s">
        <v>5492</v>
      </c>
      <c r="C623" t="s">
        <v>7245</v>
      </c>
      <c r="D623" t="s">
        <v>6096</v>
      </c>
      <c r="E623" t="s">
        <v>6895</v>
      </c>
      <c r="F623" t="s">
        <v>7095</v>
      </c>
      <c r="G623" t="s">
        <v>7108</v>
      </c>
      <c r="H623" t="s">
        <v>7141</v>
      </c>
      <c r="I623" t="s">
        <v>7165</v>
      </c>
      <c r="J623" t="s">
        <v>7177</v>
      </c>
      <c r="K623" t="s">
        <v>7210</v>
      </c>
      <c r="L623">
        <v>8</v>
      </c>
      <c r="M623">
        <v>561880.59</v>
      </c>
      <c r="N623">
        <v>0.2</v>
      </c>
      <c r="O623">
        <v>23625.58</v>
      </c>
    </row>
    <row r="624" spans="1:15" x14ac:dyDescent="0.25">
      <c r="A624" t="s">
        <v>634</v>
      </c>
      <c r="B624" t="s">
        <v>5493</v>
      </c>
      <c r="C624" t="s">
        <v>7248</v>
      </c>
      <c r="D624" t="s">
        <v>6527</v>
      </c>
      <c r="E624" t="s">
        <v>6988</v>
      </c>
      <c r="F624" t="s">
        <v>7095</v>
      </c>
      <c r="G624" t="s">
        <v>7106</v>
      </c>
      <c r="H624" t="s">
        <v>7161</v>
      </c>
      <c r="I624" t="s">
        <v>7162</v>
      </c>
      <c r="J624" t="s">
        <v>7169</v>
      </c>
      <c r="K624" t="s">
        <v>7182</v>
      </c>
      <c r="L624">
        <v>1</v>
      </c>
      <c r="M624">
        <v>6936.33</v>
      </c>
      <c r="N624">
        <v>0.25</v>
      </c>
      <c r="O624">
        <v>230.77</v>
      </c>
    </row>
    <row r="625" spans="1:15" x14ac:dyDescent="0.25">
      <c r="A625" t="s">
        <v>635</v>
      </c>
      <c r="B625" t="s">
        <v>5494</v>
      </c>
      <c r="C625" t="s">
        <v>7251</v>
      </c>
      <c r="D625" t="s">
        <v>6528</v>
      </c>
      <c r="E625" t="s">
        <v>6901</v>
      </c>
      <c r="F625" t="s">
        <v>7097</v>
      </c>
      <c r="G625" t="s">
        <v>7105</v>
      </c>
      <c r="H625" t="s">
        <v>7128</v>
      </c>
      <c r="I625" t="s">
        <v>7163</v>
      </c>
      <c r="J625" t="s">
        <v>7167</v>
      </c>
      <c r="K625" t="s">
        <v>7179</v>
      </c>
      <c r="L625">
        <v>6</v>
      </c>
      <c r="M625">
        <v>11127.78</v>
      </c>
      <c r="N625">
        <v>0.25</v>
      </c>
      <c r="O625">
        <v>2330.1799999999998</v>
      </c>
    </row>
    <row r="626" spans="1:15" x14ac:dyDescent="0.25">
      <c r="A626" t="s">
        <v>636</v>
      </c>
      <c r="B626" t="s">
        <v>5113</v>
      </c>
      <c r="C626" t="s">
        <v>7234</v>
      </c>
      <c r="D626" t="s">
        <v>6529</v>
      </c>
      <c r="E626" t="s">
        <v>7007</v>
      </c>
      <c r="F626" t="s">
        <v>7096</v>
      </c>
      <c r="G626" t="s">
        <v>7112</v>
      </c>
      <c r="H626" t="s">
        <v>7139</v>
      </c>
      <c r="I626" t="s">
        <v>7164</v>
      </c>
      <c r="J626" t="s">
        <v>7174</v>
      </c>
      <c r="K626" t="s">
        <v>7196</v>
      </c>
      <c r="L626">
        <v>5</v>
      </c>
      <c r="M626">
        <v>15993.55</v>
      </c>
      <c r="N626">
        <v>0.1</v>
      </c>
      <c r="O626">
        <v>3191.78</v>
      </c>
    </row>
    <row r="627" spans="1:15" x14ac:dyDescent="0.25">
      <c r="A627" t="s">
        <v>637</v>
      </c>
      <c r="B627" t="s">
        <v>5495</v>
      </c>
      <c r="C627" t="s">
        <v>7228</v>
      </c>
      <c r="D627" t="s">
        <v>6530</v>
      </c>
      <c r="E627" t="s">
        <v>7031</v>
      </c>
      <c r="F627" t="s">
        <v>7094</v>
      </c>
      <c r="G627" t="s">
        <v>7100</v>
      </c>
      <c r="H627" t="s">
        <v>7116</v>
      </c>
      <c r="I627" t="s">
        <v>7162</v>
      </c>
      <c r="J627" t="s">
        <v>7169</v>
      </c>
      <c r="K627" t="s">
        <v>7193</v>
      </c>
      <c r="L627">
        <v>1</v>
      </c>
      <c r="M627">
        <v>10686.13</v>
      </c>
      <c r="N627">
        <v>0.05</v>
      </c>
      <c r="O627">
        <v>1947.68</v>
      </c>
    </row>
    <row r="628" spans="1:15" x14ac:dyDescent="0.25">
      <c r="A628" t="s">
        <v>638</v>
      </c>
      <c r="B628" t="s">
        <v>5496</v>
      </c>
      <c r="C628" t="s">
        <v>7235</v>
      </c>
      <c r="D628" t="s">
        <v>6168</v>
      </c>
      <c r="E628" t="s">
        <v>6909</v>
      </c>
      <c r="F628" t="s">
        <v>7096</v>
      </c>
      <c r="G628" t="s">
        <v>7111</v>
      </c>
      <c r="H628" t="s">
        <v>7131</v>
      </c>
      <c r="I628" t="s">
        <v>7165</v>
      </c>
      <c r="J628" t="s">
        <v>7177</v>
      </c>
      <c r="K628" t="s">
        <v>7201</v>
      </c>
      <c r="L628">
        <v>3</v>
      </c>
      <c r="M628">
        <v>150030.60999999999</v>
      </c>
      <c r="N628">
        <v>0</v>
      </c>
      <c r="O628">
        <v>21777.63</v>
      </c>
    </row>
    <row r="629" spans="1:15" x14ac:dyDescent="0.25">
      <c r="A629" t="s">
        <v>639</v>
      </c>
      <c r="B629" t="s">
        <v>5335</v>
      </c>
      <c r="C629" t="s">
        <v>7251</v>
      </c>
      <c r="D629" t="s">
        <v>6229</v>
      </c>
      <c r="E629" t="s">
        <v>6992</v>
      </c>
      <c r="F629" t="s">
        <v>7096</v>
      </c>
      <c r="G629" t="s">
        <v>7111</v>
      </c>
      <c r="H629" t="s">
        <v>7131</v>
      </c>
      <c r="I629" t="s">
        <v>7165</v>
      </c>
      <c r="J629" t="s">
        <v>7176</v>
      </c>
      <c r="K629" t="s">
        <v>7194</v>
      </c>
      <c r="L629">
        <v>8</v>
      </c>
      <c r="M629">
        <v>193571.7</v>
      </c>
      <c r="N629">
        <v>0.05</v>
      </c>
      <c r="O629">
        <v>25615.919999999998</v>
      </c>
    </row>
    <row r="630" spans="1:15" x14ac:dyDescent="0.25">
      <c r="A630" t="s">
        <v>640</v>
      </c>
      <c r="B630" t="s">
        <v>5497</v>
      </c>
      <c r="C630" t="s">
        <v>7239</v>
      </c>
      <c r="D630" t="s">
        <v>6531</v>
      </c>
      <c r="E630" t="s">
        <v>6979</v>
      </c>
      <c r="F630" t="s">
        <v>7096</v>
      </c>
      <c r="G630" t="s">
        <v>7103</v>
      </c>
      <c r="H630" t="s">
        <v>7158</v>
      </c>
      <c r="I630" t="s">
        <v>7163</v>
      </c>
      <c r="J630" t="s">
        <v>7175</v>
      </c>
      <c r="K630" t="s">
        <v>7197</v>
      </c>
      <c r="L630">
        <v>2</v>
      </c>
      <c r="M630">
        <v>11499.16</v>
      </c>
      <c r="N630">
        <v>0</v>
      </c>
      <c r="O630">
        <v>2852.96</v>
      </c>
    </row>
    <row r="631" spans="1:15" x14ac:dyDescent="0.25">
      <c r="A631" t="s">
        <v>641</v>
      </c>
      <c r="B631" t="s">
        <v>5498</v>
      </c>
      <c r="C631" t="s">
        <v>7225</v>
      </c>
      <c r="D631" t="s">
        <v>6379</v>
      </c>
      <c r="E631" t="s">
        <v>7015</v>
      </c>
      <c r="F631" t="s">
        <v>7097</v>
      </c>
      <c r="G631" t="s">
        <v>7105</v>
      </c>
      <c r="H631" t="s">
        <v>7128</v>
      </c>
      <c r="I631" t="s">
        <v>7165</v>
      </c>
      <c r="J631" t="s">
        <v>7172</v>
      </c>
      <c r="K631" t="s">
        <v>7208</v>
      </c>
      <c r="L631">
        <v>7</v>
      </c>
      <c r="M631">
        <v>16537.43</v>
      </c>
      <c r="N631">
        <v>0.1</v>
      </c>
      <c r="O631">
        <v>2648.64</v>
      </c>
    </row>
    <row r="632" spans="1:15" x14ac:dyDescent="0.25">
      <c r="A632" t="s">
        <v>642</v>
      </c>
      <c r="B632" t="s">
        <v>5422</v>
      </c>
      <c r="C632" t="s">
        <v>7239</v>
      </c>
      <c r="D632" t="s">
        <v>6532</v>
      </c>
      <c r="E632" t="s">
        <v>7047</v>
      </c>
      <c r="F632" t="s">
        <v>7095</v>
      </c>
      <c r="G632" t="s">
        <v>7109</v>
      </c>
      <c r="H632" t="s">
        <v>7127</v>
      </c>
      <c r="I632" t="s">
        <v>7162</v>
      </c>
      <c r="J632" t="s">
        <v>7166</v>
      </c>
      <c r="K632" t="s">
        <v>7192</v>
      </c>
      <c r="L632">
        <v>1</v>
      </c>
      <c r="M632">
        <v>5430.27</v>
      </c>
      <c r="N632">
        <v>0.1</v>
      </c>
      <c r="O632">
        <v>712.76</v>
      </c>
    </row>
    <row r="633" spans="1:15" x14ac:dyDescent="0.25">
      <c r="A633" t="s">
        <v>643</v>
      </c>
      <c r="B633" t="s">
        <v>5499</v>
      </c>
      <c r="C633" t="s">
        <v>7248</v>
      </c>
      <c r="D633" t="s">
        <v>6533</v>
      </c>
      <c r="E633" t="s">
        <v>7073</v>
      </c>
      <c r="F633" t="s">
        <v>7097</v>
      </c>
      <c r="G633" t="s">
        <v>7110</v>
      </c>
      <c r="H633" t="s">
        <v>7129</v>
      </c>
      <c r="I633" t="s">
        <v>7165</v>
      </c>
      <c r="J633" t="s">
        <v>7176</v>
      </c>
      <c r="K633" t="s">
        <v>7195</v>
      </c>
      <c r="L633">
        <v>3</v>
      </c>
      <c r="M633">
        <v>36197</v>
      </c>
      <c r="N633">
        <v>0</v>
      </c>
      <c r="O633">
        <v>4016.17</v>
      </c>
    </row>
    <row r="634" spans="1:15" x14ac:dyDescent="0.25">
      <c r="A634" t="s">
        <v>644</v>
      </c>
      <c r="B634" t="s">
        <v>5500</v>
      </c>
      <c r="C634" t="s">
        <v>7234</v>
      </c>
      <c r="D634" t="s">
        <v>6534</v>
      </c>
      <c r="E634" t="s">
        <v>7014</v>
      </c>
      <c r="F634" t="s">
        <v>7094</v>
      </c>
      <c r="G634" t="s">
        <v>7099</v>
      </c>
      <c r="H634" t="s">
        <v>7115</v>
      </c>
      <c r="I634" t="s">
        <v>7164</v>
      </c>
      <c r="J634" t="s">
        <v>7173</v>
      </c>
      <c r="K634" t="s">
        <v>7200</v>
      </c>
      <c r="L634">
        <v>2</v>
      </c>
      <c r="M634">
        <v>1998.91</v>
      </c>
      <c r="N634">
        <v>0.15</v>
      </c>
      <c r="O634">
        <v>475.35</v>
      </c>
    </row>
    <row r="635" spans="1:15" x14ac:dyDescent="0.25">
      <c r="A635" t="s">
        <v>645</v>
      </c>
      <c r="B635" t="s">
        <v>5261</v>
      </c>
      <c r="C635" t="s">
        <v>7236</v>
      </c>
      <c r="D635" t="s">
        <v>6108</v>
      </c>
      <c r="E635" t="s">
        <v>6907</v>
      </c>
      <c r="F635" t="s">
        <v>7094</v>
      </c>
      <c r="G635" t="s">
        <v>7098</v>
      </c>
      <c r="H635" t="s">
        <v>7114</v>
      </c>
      <c r="I635" t="s">
        <v>7164</v>
      </c>
      <c r="J635" t="s">
        <v>7174</v>
      </c>
      <c r="K635" t="s">
        <v>7199</v>
      </c>
      <c r="L635">
        <v>8</v>
      </c>
      <c r="M635">
        <v>12898.65</v>
      </c>
      <c r="N635">
        <v>0</v>
      </c>
      <c r="O635">
        <v>2850.57</v>
      </c>
    </row>
    <row r="636" spans="1:15" x14ac:dyDescent="0.25">
      <c r="A636" t="s">
        <v>646</v>
      </c>
      <c r="B636" t="s">
        <v>5501</v>
      </c>
      <c r="C636" t="s">
        <v>7253</v>
      </c>
      <c r="D636" t="s">
        <v>6455</v>
      </c>
      <c r="E636" t="s">
        <v>6955</v>
      </c>
      <c r="F636" t="s">
        <v>7094</v>
      </c>
      <c r="G636" t="s">
        <v>7099</v>
      </c>
      <c r="H636" t="s">
        <v>7115</v>
      </c>
      <c r="I636" t="s">
        <v>7165</v>
      </c>
      <c r="J636" t="s">
        <v>7176</v>
      </c>
      <c r="K636" t="s">
        <v>7202</v>
      </c>
      <c r="L636">
        <v>4</v>
      </c>
      <c r="M636">
        <v>70557.91</v>
      </c>
      <c r="N636">
        <v>0</v>
      </c>
      <c r="O636">
        <v>10781.8</v>
      </c>
    </row>
    <row r="637" spans="1:15" x14ac:dyDescent="0.25">
      <c r="A637" t="s">
        <v>647</v>
      </c>
      <c r="B637" t="s">
        <v>5502</v>
      </c>
      <c r="C637" t="s">
        <v>7246</v>
      </c>
      <c r="D637" t="s">
        <v>6535</v>
      </c>
      <c r="E637" t="s">
        <v>7074</v>
      </c>
      <c r="F637" t="s">
        <v>7095</v>
      </c>
      <c r="G637" t="s">
        <v>7108</v>
      </c>
      <c r="H637" t="s">
        <v>7126</v>
      </c>
      <c r="I637" t="s">
        <v>7163</v>
      </c>
      <c r="J637" t="s">
        <v>7171</v>
      </c>
      <c r="K637" t="s">
        <v>7209</v>
      </c>
      <c r="L637">
        <v>5</v>
      </c>
      <c r="M637">
        <v>8448.92</v>
      </c>
      <c r="N637">
        <v>0.05</v>
      </c>
      <c r="O637">
        <v>1402.86</v>
      </c>
    </row>
    <row r="638" spans="1:15" x14ac:dyDescent="0.25">
      <c r="A638" t="s">
        <v>648</v>
      </c>
      <c r="B638" t="s">
        <v>5503</v>
      </c>
      <c r="C638" t="s">
        <v>7243</v>
      </c>
      <c r="D638" t="s">
        <v>6534</v>
      </c>
      <c r="E638" t="s">
        <v>7014</v>
      </c>
      <c r="F638" t="s">
        <v>7096</v>
      </c>
      <c r="G638" t="s">
        <v>7111</v>
      </c>
      <c r="H638" t="s">
        <v>7142</v>
      </c>
      <c r="I638" t="s">
        <v>7162</v>
      </c>
      <c r="J638" t="s">
        <v>7168</v>
      </c>
      <c r="K638" t="s">
        <v>7181</v>
      </c>
      <c r="L638">
        <v>5</v>
      </c>
      <c r="M638">
        <v>48944.65</v>
      </c>
      <c r="N638">
        <v>0.2</v>
      </c>
      <c r="O638">
        <v>7372.86</v>
      </c>
    </row>
    <row r="639" spans="1:15" x14ac:dyDescent="0.25">
      <c r="A639" t="s">
        <v>649</v>
      </c>
      <c r="B639" t="s">
        <v>5504</v>
      </c>
      <c r="C639" t="s">
        <v>7253</v>
      </c>
      <c r="D639" t="s">
        <v>6536</v>
      </c>
      <c r="E639" t="s">
        <v>7075</v>
      </c>
      <c r="F639" t="s">
        <v>7094</v>
      </c>
      <c r="G639" t="s">
        <v>7101</v>
      </c>
      <c r="H639" t="s">
        <v>7117</v>
      </c>
      <c r="I639" t="s">
        <v>7164</v>
      </c>
      <c r="J639" t="s">
        <v>7170</v>
      </c>
      <c r="K639" t="s">
        <v>7189</v>
      </c>
      <c r="L639">
        <v>1</v>
      </c>
      <c r="M639">
        <v>1242.81</v>
      </c>
      <c r="N639">
        <v>0.15</v>
      </c>
      <c r="O639">
        <v>308.02</v>
      </c>
    </row>
    <row r="640" spans="1:15" x14ac:dyDescent="0.25">
      <c r="A640" t="s">
        <v>650</v>
      </c>
      <c r="B640" t="s">
        <v>5505</v>
      </c>
      <c r="C640" t="s">
        <v>7226</v>
      </c>
      <c r="D640" t="s">
        <v>6151</v>
      </c>
      <c r="E640" t="s">
        <v>6949</v>
      </c>
      <c r="F640" t="s">
        <v>7097</v>
      </c>
      <c r="G640" t="s">
        <v>7104</v>
      </c>
      <c r="H640" t="s">
        <v>7160</v>
      </c>
      <c r="I640" t="s">
        <v>7165</v>
      </c>
      <c r="J640" t="s">
        <v>7177</v>
      </c>
      <c r="K640" t="s">
        <v>7201</v>
      </c>
      <c r="L640">
        <v>5</v>
      </c>
      <c r="M640">
        <v>269590.24</v>
      </c>
      <c r="N640">
        <v>0</v>
      </c>
      <c r="O640">
        <v>36474.449999999997</v>
      </c>
    </row>
    <row r="641" spans="1:15" x14ac:dyDescent="0.25">
      <c r="A641" t="s">
        <v>651</v>
      </c>
      <c r="B641" t="s">
        <v>5147</v>
      </c>
      <c r="C641" t="s">
        <v>7246</v>
      </c>
      <c r="D641" t="s">
        <v>6384</v>
      </c>
      <c r="E641" t="s">
        <v>6969</v>
      </c>
      <c r="F641" t="s">
        <v>7096</v>
      </c>
      <c r="G641" t="s">
        <v>7112</v>
      </c>
      <c r="H641" t="s">
        <v>7139</v>
      </c>
      <c r="I641" t="s">
        <v>7162</v>
      </c>
      <c r="J641" t="s">
        <v>7169</v>
      </c>
      <c r="K641" t="s">
        <v>7193</v>
      </c>
      <c r="L641">
        <v>5</v>
      </c>
      <c r="M641">
        <v>48252.28</v>
      </c>
      <c r="N641">
        <v>0.15</v>
      </c>
      <c r="O641">
        <v>6460.69</v>
      </c>
    </row>
    <row r="642" spans="1:15" x14ac:dyDescent="0.25">
      <c r="A642" t="s">
        <v>652</v>
      </c>
      <c r="B642" t="s">
        <v>5019</v>
      </c>
      <c r="C642" t="s">
        <v>7240</v>
      </c>
      <c r="D642" t="s">
        <v>6537</v>
      </c>
      <c r="E642" t="s">
        <v>6973</v>
      </c>
      <c r="F642" t="s">
        <v>7095</v>
      </c>
      <c r="G642" t="s">
        <v>7109</v>
      </c>
      <c r="H642" t="s">
        <v>7140</v>
      </c>
      <c r="I642" t="s">
        <v>7162</v>
      </c>
      <c r="J642" t="s">
        <v>7166</v>
      </c>
      <c r="K642" t="s">
        <v>7178</v>
      </c>
      <c r="L642">
        <v>3</v>
      </c>
      <c r="M642">
        <v>44058.51</v>
      </c>
      <c r="N642">
        <v>0.05</v>
      </c>
      <c r="O642">
        <v>8572.31</v>
      </c>
    </row>
    <row r="643" spans="1:15" x14ac:dyDescent="0.25">
      <c r="A643" t="s">
        <v>653</v>
      </c>
      <c r="B643" t="s">
        <v>5506</v>
      </c>
      <c r="C643" t="s">
        <v>7226</v>
      </c>
      <c r="D643" t="s">
        <v>6451</v>
      </c>
      <c r="E643" t="s">
        <v>6914</v>
      </c>
      <c r="F643" t="s">
        <v>7096</v>
      </c>
      <c r="G643" t="s">
        <v>7111</v>
      </c>
      <c r="H643" t="s">
        <v>7145</v>
      </c>
      <c r="I643" t="s">
        <v>7165</v>
      </c>
      <c r="J643" t="s">
        <v>7172</v>
      </c>
      <c r="K643" t="s">
        <v>7185</v>
      </c>
      <c r="L643">
        <v>3</v>
      </c>
      <c r="M643">
        <v>11551.64</v>
      </c>
      <c r="N643">
        <v>0.2</v>
      </c>
      <c r="O643">
        <v>1326.83</v>
      </c>
    </row>
    <row r="644" spans="1:15" x14ac:dyDescent="0.25">
      <c r="A644" t="s">
        <v>654</v>
      </c>
      <c r="B644" t="s">
        <v>5507</v>
      </c>
      <c r="C644" t="s">
        <v>7238</v>
      </c>
      <c r="D644" t="s">
        <v>6538</v>
      </c>
      <c r="E644" t="s">
        <v>7061</v>
      </c>
      <c r="F644" t="s">
        <v>7094</v>
      </c>
      <c r="G644" t="s">
        <v>7101</v>
      </c>
      <c r="H644" t="s">
        <v>7124</v>
      </c>
      <c r="I644" t="s">
        <v>7163</v>
      </c>
      <c r="J644" t="s">
        <v>7171</v>
      </c>
      <c r="K644" t="s">
        <v>7184</v>
      </c>
      <c r="L644">
        <v>6</v>
      </c>
      <c r="M644">
        <v>35887.199999999997</v>
      </c>
      <c r="N644">
        <v>0.25</v>
      </c>
      <c r="O644">
        <v>2693.25</v>
      </c>
    </row>
    <row r="645" spans="1:15" x14ac:dyDescent="0.25">
      <c r="A645" t="s">
        <v>655</v>
      </c>
      <c r="B645" t="s">
        <v>5401</v>
      </c>
      <c r="C645" t="s">
        <v>7225</v>
      </c>
      <c r="D645" t="s">
        <v>6539</v>
      </c>
      <c r="E645" t="s">
        <v>7074</v>
      </c>
      <c r="F645" t="s">
        <v>7095</v>
      </c>
      <c r="G645" t="s">
        <v>7109</v>
      </c>
      <c r="H645" t="s">
        <v>7135</v>
      </c>
      <c r="I645" t="s">
        <v>7163</v>
      </c>
      <c r="J645" t="s">
        <v>7175</v>
      </c>
      <c r="K645" t="s">
        <v>7197</v>
      </c>
      <c r="L645">
        <v>2</v>
      </c>
      <c r="M645">
        <v>12275.94</v>
      </c>
      <c r="N645">
        <v>0</v>
      </c>
      <c r="O645">
        <v>2748.9</v>
      </c>
    </row>
    <row r="646" spans="1:15" x14ac:dyDescent="0.25">
      <c r="A646" t="s">
        <v>656</v>
      </c>
      <c r="B646" t="s">
        <v>5508</v>
      </c>
      <c r="C646" t="s">
        <v>7242</v>
      </c>
      <c r="D646" t="s">
        <v>6136</v>
      </c>
      <c r="E646" t="s">
        <v>6934</v>
      </c>
      <c r="F646" t="s">
        <v>7095</v>
      </c>
      <c r="G646" t="s">
        <v>7102</v>
      </c>
      <c r="H646" t="s">
        <v>7118</v>
      </c>
      <c r="I646" t="s">
        <v>7163</v>
      </c>
      <c r="J646" t="s">
        <v>7167</v>
      </c>
      <c r="K646" t="s">
        <v>7207</v>
      </c>
      <c r="L646">
        <v>3</v>
      </c>
      <c r="M646">
        <v>2159.5300000000002</v>
      </c>
      <c r="N646">
        <v>0.1</v>
      </c>
      <c r="O646">
        <v>665.39</v>
      </c>
    </row>
    <row r="647" spans="1:15" x14ac:dyDescent="0.25">
      <c r="A647" t="s">
        <v>657</v>
      </c>
      <c r="B647" t="s">
        <v>5429</v>
      </c>
      <c r="C647" t="s">
        <v>7257</v>
      </c>
      <c r="D647" t="s">
        <v>6281</v>
      </c>
      <c r="E647" t="s">
        <v>6932</v>
      </c>
      <c r="F647" t="s">
        <v>7096</v>
      </c>
      <c r="G647" t="s">
        <v>7112</v>
      </c>
      <c r="H647" t="s">
        <v>7154</v>
      </c>
      <c r="I647" t="s">
        <v>7162</v>
      </c>
      <c r="J647" t="s">
        <v>7169</v>
      </c>
      <c r="K647" t="s">
        <v>7182</v>
      </c>
      <c r="L647">
        <v>7</v>
      </c>
      <c r="M647">
        <v>50573</v>
      </c>
      <c r="N647">
        <v>0.2</v>
      </c>
      <c r="O647">
        <v>5690.29</v>
      </c>
    </row>
    <row r="648" spans="1:15" x14ac:dyDescent="0.25">
      <c r="A648" t="s">
        <v>658</v>
      </c>
      <c r="B648" t="s">
        <v>5509</v>
      </c>
      <c r="C648" t="s">
        <v>7232</v>
      </c>
      <c r="D648" t="s">
        <v>6540</v>
      </c>
      <c r="E648" t="s">
        <v>6990</v>
      </c>
      <c r="F648" t="s">
        <v>7097</v>
      </c>
      <c r="G648" t="s">
        <v>7105</v>
      </c>
      <c r="H648" t="s">
        <v>7121</v>
      </c>
      <c r="I648" t="s">
        <v>7162</v>
      </c>
      <c r="J648" t="s">
        <v>7168</v>
      </c>
      <c r="K648" t="s">
        <v>7191</v>
      </c>
      <c r="L648">
        <v>6</v>
      </c>
      <c r="M648">
        <v>28177.46</v>
      </c>
      <c r="N648">
        <v>0.25</v>
      </c>
      <c r="O648">
        <v>2620.33</v>
      </c>
    </row>
    <row r="649" spans="1:15" x14ac:dyDescent="0.25">
      <c r="A649" t="s">
        <v>659</v>
      </c>
      <c r="B649" t="s">
        <v>5318</v>
      </c>
      <c r="C649" t="s">
        <v>7235</v>
      </c>
      <c r="D649" t="s">
        <v>6362</v>
      </c>
      <c r="E649" t="s">
        <v>7035</v>
      </c>
      <c r="F649" t="s">
        <v>7094</v>
      </c>
      <c r="G649" t="s">
        <v>7098</v>
      </c>
      <c r="H649" t="s">
        <v>7114</v>
      </c>
      <c r="I649" t="s">
        <v>7164</v>
      </c>
      <c r="J649" t="s">
        <v>7174</v>
      </c>
      <c r="K649" t="s">
        <v>7196</v>
      </c>
      <c r="L649">
        <v>2</v>
      </c>
      <c r="M649">
        <v>6516.45</v>
      </c>
      <c r="N649">
        <v>0.05</v>
      </c>
      <c r="O649">
        <v>1422.78</v>
      </c>
    </row>
    <row r="650" spans="1:15" x14ac:dyDescent="0.25">
      <c r="A650" t="s">
        <v>660</v>
      </c>
      <c r="B650" t="s">
        <v>5049</v>
      </c>
      <c r="C650" t="s">
        <v>7247</v>
      </c>
      <c r="D650" t="s">
        <v>6166</v>
      </c>
      <c r="E650" t="s">
        <v>6897</v>
      </c>
      <c r="F650" t="s">
        <v>7094</v>
      </c>
      <c r="G650" t="s">
        <v>7098</v>
      </c>
      <c r="H650" t="s">
        <v>7138</v>
      </c>
      <c r="I650" t="s">
        <v>7165</v>
      </c>
      <c r="J650" t="s">
        <v>7177</v>
      </c>
      <c r="K650" t="s">
        <v>7210</v>
      </c>
      <c r="L650">
        <v>8</v>
      </c>
      <c r="M650">
        <v>670190.6</v>
      </c>
      <c r="N650">
        <v>0</v>
      </c>
      <c r="O650">
        <v>84137.3</v>
      </c>
    </row>
    <row r="651" spans="1:15" x14ac:dyDescent="0.25">
      <c r="A651" t="s">
        <v>661</v>
      </c>
      <c r="B651" t="s">
        <v>5272</v>
      </c>
      <c r="C651" t="s">
        <v>7227</v>
      </c>
      <c r="D651" t="s">
        <v>6501</v>
      </c>
      <c r="E651" t="s">
        <v>6933</v>
      </c>
      <c r="F651" t="s">
        <v>7097</v>
      </c>
      <c r="G651" t="s">
        <v>7104</v>
      </c>
      <c r="H651" t="s">
        <v>7160</v>
      </c>
      <c r="I651" t="s">
        <v>7162</v>
      </c>
      <c r="J651" t="s">
        <v>7166</v>
      </c>
      <c r="K651" t="s">
        <v>7178</v>
      </c>
      <c r="L651">
        <v>1</v>
      </c>
      <c r="M651">
        <v>14896.21</v>
      </c>
      <c r="N651">
        <v>0</v>
      </c>
      <c r="O651">
        <v>3146.41</v>
      </c>
    </row>
    <row r="652" spans="1:15" x14ac:dyDescent="0.25">
      <c r="A652" t="s">
        <v>662</v>
      </c>
      <c r="B652" t="s">
        <v>5452</v>
      </c>
      <c r="C652" t="s">
        <v>7226</v>
      </c>
      <c r="D652" t="s">
        <v>6541</v>
      </c>
      <c r="E652" t="s">
        <v>7009</v>
      </c>
      <c r="F652" t="s">
        <v>7097</v>
      </c>
      <c r="G652" t="s">
        <v>7105</v>
      </c>
      <c r="H652" t="s">
        <v>7121</v>
      </c>
      <c r="I652" t="s">
        <v>7162</v>
      </c>
      <c r="J652" t="s">
        <v>7169</v>
      </c>
      <c r="K652" t="s">
        <v>7203</v>
      </c>
      <c r="L652">
        <v>4</v>
      </c>
      <c r="M652">
        <v>78371.240000000005</v>
      </c>
      <c r="N652">
        <v>0.1</v>
      </c>
      <c r="O652">
        <v>9503.7199999999993</v>
      </c>
    </row>
    <row r="653" spans="1:15" x14ac:dyDescent="0.25">
      <c r="A653" t="s">
        <v>663</v>
      </c>
      <c r="B653" t="s">
        <v>5510</v>
      </c>
      <c r="C653" t="s">
        <v>7240</v>
      </c>
      <c r="D653" t="s">
        <v>6445</v>
      </c>
      <c r="E653" t="s">
        <v>7060</v>
      </c>
      <c r="F653" t="s">
        <v>7097</v>
      </c>
      <c r="G653" t="s">
        <v>7105</v>
      </c>
      <c r="H653" t="s">
        <v>7149</v>
      </c>
      <c r="I653" t="s">
        <v>7163</v>
      </c>
      <c r="J653" t="s">
        <v>7171</v>
      </c>
      <c r="K653" t="s">
        <v>7204</v>
      </c>
      <c r="L653">
        <v>6</v>
      </c>
      <c r="M653">
        <v>21457.35</v>
      </c>
      <c r="N653">
        <v>0.2</v>
      </c>
      <c r="O653">
        <v>2333.8000000000002</v>
      </c>
    </row>
    <row r="654" spans="1:15" x14ac:dyDescent="0.25">
      <c r="A654" t="s">
        <v>664</v>
      </c>
      <c r="B654" t="s">
        <v>5511</v>
      </c>
      <c r="C654" t="s">
        <v>7227</v>
      </c>
      <c r="D654" t="s">
        <v>6542</v>
      </c>
      <c r="E654" t="s">
        <v>6936</v>
      </c>
      <c r="F654" t="s">
        <v>7094</v>
      </c>
      <c r="G654" t="s">
        <v>7098</v>
      </c>
      <c r="H654" t="s">
        <v>7114</v>
      </c>
      <c r="I654" t="s">
        <v>7162</v>
      </c>
      <c r="J654" t="s">
        <v>7166</v>
      </c>
      <c r="K654" t="s">
        <v>7178</v>
      </c>
      <c r="L654">
        <v>6</v>
      </c>
      <c r="M654">
        <v>86942.81</v>
      </c>
      <c r="N654">
        <v>0</v>
      </c>
      <c r="O654">
        <v>18182.38</v>
      </c>
    </row>
    <row r="655" spans="1:15" x14ac:dyDescent="0.25">
      <c r="A655" t="s">
        <v>665</v>
      </c>
      <c r="B655" t="s">
        <v>5512</v>
      </c>
      <c r="C655" t="s">
        <v>7243</v>
      </c>
      <c r="D655" t="s">
        <v>6543</v>
      </c>
      <c r="E655" t="s">
        <v>6915</v>
      </c>
      <c r="F655" t="s">
        <v>7097</v>
      </c>
      <c r="G655" t="s">
        <v>7105</v>
      </c>
      <c r="H655" t="s">
        <v>7128</v>
      </c>
      <c r="I655" t="s">
        <v>7163</v>
      </c>
      <c r="J655" t="s">
        <v>7167</v>
      </c>
      <c r="K655" t="s">
        <v>7207</v>
      </c>
      <c r="L655">
        <v>3</v>
      </c>
      <c r="M655">
        <v>2337.25</v>
      </c>
      <c r="N655">
        <v>0.05</v>
      </c>
      <c r="O655">
        <v>737.28</v>
      </c>
    </row>
    <row r="656" spans="1:15" x14ac:dyDescent="0.25">
      <c r="A656" t="s">
        <v>666</v>
      </c>
      <c r="B656" t="s">
        <v>5513</v>
      </c>
      <c r="C656" t="s">
        <v>7247</v>
      </c>
      <c r="D656" t="s">
        <v>6544</v>
      </c>
      <c r="E656" t="s">
        <v>7037</v>
      </c>
      <c r="F656" t="s">
        <v>7094</v>
      </c>
      <c r="G656" t="s">
        <v>7099</v>
      </c>
      <c r="H656" t="s">
        <v>7130</v>
      </c>
      <c r="I656" t="s">
        <v>7165</v>
      </c>
      <c r="J656" t="s">
        <v>7176</v>
      </c>
      <c r="K656" t="s">
        <v>7202</v>
      </c>
      <c r="L656">
        <v>6</v>
      </c>
      <c r="M656">
        <v>87335.3</v>
      </c>
      <c r="N656">
        <v>0.15</v>
      </c>
      <c r="O656">
        <v>4884.6400000000003</v>
      </c>
    </row>
    <row r="657" spans="1:15" x14ac:dyDescent="0.25">
      <c r="A657" t="s">
        <v>667</v>
      </c>
      <c r="B657" t="s">
        <v>5184</v>
      </c>
      <c r="C657" t="s">
        <v>7250</v>
      </c>
      <c r="D657" t="s">
        <v>6545</v>
      </c>
      <c r="E657" t="s">
        <v>7076</v>
      </c>
      <c r="F657" t="s">
        <v>7097</v>
      </c>
      <c r="G657" t="s">
        <v>7105</v>
      </c>
      <c r="H657" t="s">
        <v>7128</v>
      </c>
      <c r="I657" t="s">
        <v>7164</v>
      </c>
      <c r="J657" t="s">
        <v>7170</v>
      </c>
      <c r="K657" t="s">
        <v>7189</v>
      </c>
      <c r="L657">
        <v>2</v>
      </c>
      <c r="M657">
        <v>2234.0100000000002</v>
      </c>
      <c r="N657">
        <v>0.25</v>
      </c>
      <c r="O657">
        <v>410.6</v>
      </c>
    </row>
    <row r="658" spans="1:15" x14ac:dyDescent="0.25">
      <c r="A658" t="s">
        <v>668</v>
      </c>
      <c r="B658" t="s">
        <v>5150</v>
      </c>
      <c r="C658" t="s">
        <v>7249</v>
      </c>
      <c r="D658" t="s">
        <v>6295</v>
      </c>
      <c r="E658" t="s">
        <v>7021</v>
      </c>
      <c r="F658" t="s">
        <v>7095</v>
      </c>
      <c r="G658" t="s">
        <v>7109</v>
      </c>
      <c r="H658" t="s">
        <v>7135</v>
      </c>
      <c r="I658" t="s">
        <v>7162</v>
      </c>
      <c r="J658" t="s">
        <v>7169</v>
      </c>
      <c r="K658" t="s">
        <v>7203</v>
      </c>
      <c r="L658">
        <v>4</v>
      </c>
      <c r="M658">
        <v>80835.17</v>
      </c>
      <c r="N658">
        <v>0.1</v>
      </c>
      <c r="O658">
        <v>8627.5</v>
      </c>
    </row>
    <row r="659" spans="1:15" x14ac:dyDescent="0.25">
      <c r="A659" t="s">
        <v>669</v>
      </c>
      <c r="B659" t="s">
        <v>5514</v>
      </c>
      <c r="C659" t="s">
        <v>7237</v>
      </c>
      <c r="D659" t="s">
        <v>6546</v>
      </c>
      <c r="E659" t="s">
        <v>7066</v>
      </c>
      <c r="F659" t="s">
        <v>7094</v>
      </c>
      <c r="G659" t="s">
        <v>7100</v>
      </c>
      <c r="H659" t="s">
        <v>7116</v>
      </c>
      <c r="I659" t="s">
        <v>7165</v>
      </c>
      <c r="J659" t="s">
        <v>7176</v>
      </c>
      <c r="K659" t="s">
        <v>7194</v>
      </c>
      <c r="L659">
        <v>1</v>
      </c>
      <c r="M659">
        <v>24914.7</v>
      </c>
      <c r="N659">
        <v>0.05</v>
      </c>
      <c r="O659">
        <v>3164.61</v>
      </c>
    </row>
    <row r="660" spans="1:15" x14ac:dyDescent="0.25">
      <c r="A660" t="s">
        <v>670</v>
      </c>
      <c r="B660" t="s">
        <v>5515</v>
      </c>
      <c r="C660" t="s">
        <v>7234</v>
      </c>
      <c r="D660" t="s">
        <v>6547</v>
      </c>
      <c r="E660" t="s">
        <v>6978</v>
      </c>
      <c r="F660" t="s">
        <v>7097</v>
      </c>
      <c r="G660" t="s">
        <v>7107</v>
      </c>
      <c r="H660" t="s">
        <v>7123</v>
      </c>
      <c r="I660" t="s">
        <v>7163</v>
      </c>
      <c r="J660" t="s">
        <v>7167</v>
      </c>
      <c r="K660" t="s">
        <v>7179</v>
      </c>
      <c r="L660">
        <v>4</v>
      </c>
      <c r="M660">
        <v>9836.18</v>
      </c>
      <c r="N660">
        <v>0</v>
      </c>
      <c r="O660">
        <v>2661.01</v>
      </c>
    </row>
    <row r="661" spans="1:15" x14ac:dyDescent="0.25">
      <c r="A661" t="s">
        <v>671</v>
      </c>
      <c r="B661" t="s">
        <v>5077</v>
      </c>
      <c r="C661" t="s">
        <v>7224</v>
      </c>
      <c r="D661" t="s">
        <v>6200</v>
      </c>
      <c r="E661" t="s">
        <v>6959</v>
      </c>
      <c r="F661" t="s">
        <v>7095</v>
      </c>
      <c r="G661" t="s">
        <v>7109</v>
      </c>
      <c r="H661" t="s">
        <v>7135</v>
      </c>
      <c r="I661" t="s">
        <v>7164</v>
      </c>
      <c r="J661" t="s">
        <v>7170</v>
      </c>
      <c r="K661" t="s">
        <v>7189</v>
      </c>
      <c r="L661">
        <v>7</v>
      </c>
      <c r="M661">
        <v>10310.83</v>
      </c>
      <c r="N661">
        <v>0</v>
      </c>
      <c r="O661">
        <v>2809.22</v>
      </c>
    </row>
    <row r="662" spans="1:15" x14ac:dyDescent="0.25">
      <c r="A662" t="s">
        <v>672</v>
      </c>
      <c r="B662" t="s">
        <v>5516</v>
      </c>
      <c r="C662" t="s">
        <v>7255</v>
      </c>
      <c r="D662" t="s">
        <v>6524</v>
      </c>
      <c r="E662" t="s">
        <v>7025</v>
      </c>
      <c r="F662" t="s">
        <v>7094</v>
      </c>
      <c r="G662" t="s">
        <v>7098</v>
      </c>
      <c r="H662" t="s">
        <v>7156</v>
      </c>
      <c r="I662" t="s">
        <v>7164</v>
      </c>
      <c r="J662" t="s">
        <v>7174</v>
      </c>
      <c r="K662" t="s">
        <v>7196</v>
      </c>
      <c r="L662">
        <v>7</v>
      </c>
      <c r="M662">
        <v>23893.040000000001</v>
      </c>
      <c r="N662">
        <v>0</v>
      </c>
      <c r="O662">
        <v>5775.28</v>
      </c>
    </row>
    <row r="663" spans="1:15" x14ac:dyDescent="0.25">
      <c r="A663" t="s">
        <v>673</v>
      </c>
      <c r="B663" t="s">
        <v>5164</v>
      </c>
      <c r="C663" t="s">
        <v>7239</v>
      </c>
      <c r="D663" t="s">
        <v>6394</v>
      </c>
      <c r="E663" t="s">
        <v>6900</v>
      </c>
      <c r="F663" t="s">
        <v>7097</v>
      </c>
      <c r="G663" t="s">
        <v>7110</v>
      </c>
      <c r="H663" t="s">
        <v>7155</v>
      </c>
      <c r="I663" t="s">
        <v>7164</v>
      </c>
      <c r="J663" t="s">
        <v>7174</v>
      </c>
      <c r="K663" t="s">
        <v>7188</v>
      </c>
      <c r="L663">
        <v>6</v>
      </c>
      <c r="M663">
        <v>17052.419999999998</v>
      </c>
      <c r="N663">
        <v>0</v>
      </c>
      <c r="O663">
        <v>3997.67</v>
      </c>
    </row>
    <row r="664" spans="1:15" x14ac:dyDescent="0.25">
      <c r="A664" t="s">
        <v>674</v>
      </c>
      <c r="B664" t="s">
        <v>5194</v>
      </c>
      <c r="C664" t="s">
        <v>7257</v>
      </c>
      <c r="D664" t="s">
        <v>6153</v>
      </c>
      <c r="E664" t="s">
        <v>6951</v>
      </c>
      <c r="F664" t="s">
        <v>7097</v>
      </c>
      <c r="G664" t="s">
        <v>7107</v>
      </c>
      <c r="H664" t="s">
        <v>7152</v>
      </c>
      <c r="I664" t="s">
        <v>7162</v>
      </c>
      <c r="J664" t="s">
        <v>7168</v>
      </c>
      <c r="K664" t="s">
        <v>7181</v>
      </c>
      <c r="L664">
        <v>8</v>
      </c>
      <c r="M664">
        <v>91918.84</v>
      </c>
      <c r="N664">
        <v>0</v>
      </c>
      <c r="O664">
        <v>19586.759999999998</v>
      </c>
    </row>
    <row r="665" spans="1:15" x14ac:dyDescent="0.25">
      <c r="A665" t="s">
        <v>675</v>
      </c>
      <c r="B665" t="s">
        <v>5517</v>
      </c>
      <c r="C665" t="s">
        <v>7229</v>
      </c>
      <c r="D665" t="s">
        <v>6548</v>
      </c>
      <c r="E665" t="s">
        <v>6976</v>
      </c>
      <c r="F665" t="s">
        <v>7094</v>
      </c>
      <c r="G665" t="s">
        <v>7100</v>
      </c>
      <c r="H665" t="s">
        <v>7116</v>
      </c>
      <c r="I665" t="s">
        <v>7162</v>
      </c>
      <c r="J665" t="s">
        <v>7168</v>
      </c>
      <c r="K665" t="s">
        <v>7180</v>
      </c>
      <c r="L665">
        <v>5</v>
      </c>
      <c r="M665">
        <v>13588.89</v>
      </c>
      <c r="N665">
        <v>0.25</v>
      </c>
      <c r="O665">
        <v>399.06</v>
      </c>
    </row>
    <row r="666" spans="1:15" x14ac:dyDescent="0.25">
      <c r="A666" t="s">
        <v>676</v>
      </c>
      <c r="B666" t="s">
        <v>5518</v>
      </c>
      <c r="C666" t="s">
        <v>7241</v>
      </c>
      <c r="D666" t="s">
        <v>6261</v>
      </c>
      <c r="E666" t="s">
        <v>6987</v>
      </c>
      <c r="F666" t="s">
        <v>7097</v>
      </c>
      <c r="G666" t="s">
        <v>7105</v>
      </c>
      <c r="H666" t="s">
        <v>7121</v>
      </c>
      <c r="I666" t="s">
        <v>7163</v>
      </c>
      <c r="J666" t="s">
        <v>7175</v>
      </c>
      <c r="K666" t="s">
        <v>7205</v>
      </c>
      <c r="L666">
        <v>1</v>
      </c>
      <c r="M666">
        <v>3534.7</v>
      </c>
      <c r="N666">
        <v>0</v>
      </c>
      <c r="O666">
        <v>621.75</v>
      </c>
    </row>
    <row r="667" spans="1:15" x14ac:dyDescent="0.25">
      <c r="A667" t="s">
        <v>677</v>
      </c>
      <c r="B667" t="s">
        <v>5441</v>
      </c>
      <c r="C667" t="s">
        <v>7248</v>
      </c>
      <c r="D667" t="s">
        <v>6353</v>
      </c>
      <c r="E667" t="s">
        <v>6942</v>
      </c>
      <c r="F667" t="s">
        <v>7094</v>
      </c>
      <c r="G667" t="s">
        <v>7101</v>
      </c>
      <c r="H667" t="s">
        <v>7137</v>
      </c>
      <c r="I667" t="s">
        <v>7165</v>
      </c>
      <c r="J667" t="s">
        <v>7176</v>
      </c>
      <c r="K667" t="s">
        <v>7194</v>
      </c>
      <c r="L667">
        <v>7</v>
      </c>
      <c r="M667">
        <v>152905.66</v>
      </c>
      <c r="N667">
        <v>0.15</v>
      </c>
      <c r="O667">
        <v>14365.46</v>
      </c>
    </row>
    <row r="668" spans="1:15" x14ac:dyDescent="0.25">
      <c r="A668" t="s">
        <v>678</v>
      </c>
      <c r="B668" t="s">
        <v>5519</v>
      </c>
      <c r="C668" t="s">
        <v>7236</v>
      </c>
      <c r="D668" t="s">
        <v>6145</v>
      </c>
      <c r="E668" t="s">
        <v>6943</v>
      </c>
      <c r="F668" t="s">
        <v>7094</v>
      </c>
      <c r="G668" t="s">
        <v>7100</v>
      </c>
      <c r="H668" t="s">
        <v>7136</v>
      </c>
      <c r="I668" t="s">
        <v>7165</v>
      </c>
      <c r="J668" t="s">
        <v>7172</v>
      </c>
      <c r="K668" t="s">
        <v>7212</v>
      </c>
      <c r="L668">
        <v>5</v>
      </c>
      <c r="M668">
        <v>17210.990000000002</v>
      </c>
      <c r="N668">
        <v>0.05</v>
      </c>
      <c r="O668">
        <v>2980.37</v>
      </c>
    </row>
    <row r="669" spans="1:15" x14ac:dyDescent="0.25">
      <c r="A669" t="s">
        <v>679</v>
      </c>
      <c r="B669" t="s">
        <v>5520</v>
      </c>
      <c r="C669" t="s">
        <v>7230</v>
      </c>
      <c r="D669" t="s">
        <v>6380</v>
      </c>
      <c r="E669" t="s">
        <v>6947</v>
      </c>
      <c r="F669" t="s">
        <v>7094</v>
      </c>
      <c r="G669" t="s">
        <v>7099</v>
      </c>
      <c r="H669" t="s">
        <v>7115</v>
      </c>
      <c r="I669" t="s">
        <v>7162</v>
      </c>
      <c r="J669" t="s">
        <v>7166</v>
      </c>
      <c r="K669" t="s">
        <v>7211</v>
      </c>
      <c r="L669">
        <v>3</v>
      </c>
      <c r="M669">
        <v>22288.240000000002</v>
      </c>
      <c r="N669">
        <v>0.05</v>
      </c>
      <c r="O669">
        <v>4058.55</v>
      </c>
    </row>
    <row r="670" spans="1:15" x14ac:dyDescent="0.25">
      <c r="A670" t="s">
        <v>680</v>
      </c>
      <c r="B670" t="s">
        <v>5521</v>
      </c>
      <c r="C670" t="s">
        <v>7249</v>
      </c>
      <c r="D670" t="s">
        <v>6165</v>
      </c>
      <c r="E670" t="s">
        <v>6959</v>
      </c>
      <c r="F670" t="s">
        <v>7094</v>
      </c>
      <c r="G670" t="s">
        <v>7099</v>
      </c>
      <c r="H670" t="s">
        <v>7130</v>
      </c>
      <c r="I670" t="s">
        <v>7164</v>
      </c>
      <c r="J670" t="s">
        <v>7174</v>
      </c>
      <c r="K670" t="s">
        <v>7199</v>
      </c>
      <c r="L670">
        <v>6</v>
      </c>
      <c r="M670">
        <v>8739.92</v>
      </c>
      <c r="N670">
        <v>0.05</v>
      </c>
      <c r="O670">
        <v>1706.88</v>
      </c>
    </row>
    <row r="671" spans="1:15" x14ac:dyDescent="0.25">
      <c r="A671" t="s">
        <v>681</v>
      </c>
      <c r="B671" t="s">
        <v>5522</v>
      </c>
      <c r="C671" t="s">
        <v>7254</v>
      </c>
      <c r="D671" t="s">
        <v>6549</v>
      </c>
      <c r="E671" t="s">
        <v>7040</v>
      </c>
      <c r="F671" t="s">
        <v>7096</v>
      </c>
      <c r="G671" t="s">
        <v>7113</v>
      </c>
      <c r="H671" t="s">
        <v>7143</v>
      </c>
      <c r="I671" t="s">
        <v>7165</v>
      </c>
      <c r="J671" t="s">
        <v>7172</v>
      </c>
      <c r="K671" t="s">
        <v>7208</v>
      </c>
      <c r="L671">
        <v>6</v>
      </c>
      <c r="M671">
        <v>15345.72</v>
      </c>
      <c r="N671">
        <v>0</v>
      </c>
      <c r="O671">
        <v>3211.3</v>
      </c>
    </row>
    <row r="672" spans="1:15" x14ac:dyDescent="0.25">
      <c r="A672" t="s">
        <v>682</v>
      </c>
      <c r="B672" t="s">
        <v>5200</v>
      </c>
      <c r="C672" t="s">
        <v>7227</v>
      </c>
      <c r="D672" t="s">
        <v>6138</v>
      </c>
      <c r="E672" t="s">
        <v>6936</v>
      </c>
      <c r="F672" t="s">
        <v>7096</v>
      </c>
      <c r="G672" t="s">
        <v>7113</v>
      </c>
      <c r="H672" t="s">
        <v>7144</v>
      </c>
      <c r="I672" t="s">
        <v>7162</v>
      </c>
      <c r="J672" t="s">
        <v>7166</v>
      </c>
      <c r="K672" t="s">
        <v>7211</v>
      </c>
      <c r="L672">
        <v>6</v>
      </c>
      <c r="M672">
        <v>41484.25</v>
      </c>
      <c r="N672">
        <v>0.05</v>
      </c>
      <c r="O672">
        <v>7331.03</v>
      </c>
    </row>
    <row r="673" spans="1:15" x14ac:dyDescent="0.25">
      <c r="A673" t="s">
        <v>683</v>
      </c>
      <c r="B673" t="s">
        <v>5523</v>
      </c>
      <c r="C673" t="s">
        <v>7251</v>
      </c>
      <c r="D673" t="s">
        <v>6550</v>
      </c>
      <c r="E673" t="s">
        <v>7044</v>
      </c>
      <c r="F673" t="s">
        <v>7096</v>
      </c>
      <c r="G673" t="s">
        <v>7111</v>
      </c>
      <c r="H673" t="s">
        <v>7142</v>
      </c>
      <c r="I673" t="s">
        <v>7163</v>
      </c>
      <c r="J673" t="s">
        <v>7175</v>
      </c>
      <c r="K673" t="s">
        <v>7197</v>
      </c>
      <c r="L673">
        <v>8</v>
      </c>
      <c r="M673">
        <v>47980.61</v>
      </c>
      <c r="N673">
        <v>0</v>
      </c>
      <c r="O673">
        <v>12242.19</v>
      </c>
    </row>
    <row r="674" spans="1:15" x14ac:dyDescent="0.25">
      <c r="A674" t="s">
        <v>684</v>
      </c>
      <c r="B674" t="s">
        <v>5407</v>
      </c>
      <c r="C674" t="s">
        <v>7237</v>
      </c>
      <c r="D674" t="s">
        <v>6551</v>
      </c>
      <c r="E674" t="s">
        <v>7031</v>
      </c>
      <c r="F674" t="s">
        <v>7096</v>
      </c>
      <c r="G674" t="s">
        <v>7111</v>
      </c>
      <c r="H674" t="s">
        <v>7142</v>
      </c>
      <c r="I674" t="s">
        <v>7164</v>
      </c>
      <c r="J674" t="s">
        <v>7173</v>
      </c>
      <c r="K674" t="s">
        <v>7206</v>
      </c>
      <c r="L674">
        <v>3</v>
      </c>
      <c r="M674">
        <v>6809.55</v>
      </c>
      <c r="N674">
        <v>0</v>
      </c>
      <c r="O674">
        <v>2043.02</v>
      </c>
    </row>
    <row r="675" spans="1:15" x14ac:dyDescent="0.25">
      <c r="A675" t="s">
        <v>685</v>
      </c>
      <c r="B675" t="s">
        <v>5524</v>
      </c>
      <c r="C675" t="s">
        <v>7248</v>
      </c>
      <c r="D675" t="s">
        <v>6374</v>
      </c>
      <c r="E675" t="s">
        <v>7028</v>
      </c>
      <c r="F675" t="s">
        <v>7096</v>
      </c>
      <c r="G675" t="s">
        <v>7111</v>
      </c>
      <c r="H675" t="s">
        <v>7145</v>
      </c>
      <c r="I675" t="s">
        <v>7163</v>
      </c>
      <c r="J675" t="s">
        <v>7171</v>
      </c>
      <c r="K675" t="s">
        <v>7209</v>
      </c>
      <c r="L675">
        <v>3</v>
      </c>
      <c r="M675">
        <v>4428.1899999999996</v>
      </c>
      <c r="N675">
        <v>0.2</v>
      </c>
      <c r="O675">
        <v>607.21</v>
      </c>
    </row>
    <row r="676" spans="1:15" x14ac:dyDescent="0.25">
      <c r="A676" t="s">
        <v>686</v>
      </c>
      <c r="B676" t="s">
        <v>5525</v>
      </c>
      <c r="C676" t="s">
        <v>7233</v>
      </c>
      <c r="D676" t="s">
        <v>6480</v>
      </c>
      <c r="E676" t="s">
        <v>7006</v>
      </c>
      <c r="F676" t="s">
        <v>7097</v>
      </c>
      <c r="G676" t="s">
        <v>7107</v>
      </c>
      <c r="H676" t="s">
        <v>7152</v>
      </c>
      <c r="I676" t="s">
        <v>7165</v>
      </c>
      <c r="J676" t="s">
        <v>7176</v>
      </c>
      <c r="K676" t="s">
        <v>7202</v>
      </c>
      <c r="L676">
        <v>2</v>
      </c>
      <c r="M676">
        <v>32977.81</v>
      </c>
      <c r="N676">
        <v>0.05</v>
      </c>
      <c r="O676">
        <v>3422.02</v>
      </c>
    </row>
    <row r="677" spans="1:15" x14ac:dyDescent="0.25">
      <c r="A677" t="s">
        <v>687</v>
      </c>
      <c r="B677" t="s">
        <v>5200</v>
      </c>
      <c r="C677" t="s">
        <v>7227</v>
      </c>
      <c r="D677" t="s">
        <v>6300</v>
      </c>
      <c r="E677" t="s">
        <v>7025</v>
      </c>
      <c r="F677" t="s">
        <v>7095</v>
      </c>
      <c r="G677" t="s">
        <v>7109</v>
      </c>
      <c r="H677" t="s">
        <v>7140</v>
      </c>
      <c r="I677" t="s">
        <v>7162</v>
      </c>
      <c r="J677" t="s">
        <v>7166</v>
      </c>
      <c r="K677" t="s">
        <v>7192</v>
      </c>
      <c r="L677">
        <v>8</v>
      </c>
      <c r="M677">
        <v>34787.32</v>
      </c>
      <c r="N677">
        <v>0.25</v>
      </c>
      <c r="O677">
        <v>2406.89</v>
      </c>
    </row>
    <row r="678" spans="1:15" x14ac:dyDescent="0.25">
      <c r="A678" t="s">
        <v>688</v>
      </c>
      <c r="B678" t="s">
        <v>5086</v>
      </c>
      <c r="C678" t="s">
        <v>7240</v>
      </c>
      <c r="D678" t="s">
        <v>6372</v>
      </c>
      <c r="E678" t="s">
        <v>6917</v>
      </c>
      <c r="F678" t="s">
        <v>7097</v>
      </c>
      <c r="G678" t="s">
        <v>7107</v>
      </c>
      <c r="H678" t="s">
        <v>7153</v>
      </c>
      <c r="I678" t="s">
        <v>7165</v>
      </c>
      <c r="J678" t="s">
        <v>7172</v>
      </c>
      <c r="K678" t="s">
        <v>7212</v>
      </c>
      <c r="L678">
        <v>2</v>
      </c>
      <c r="M678">
        <v>6179.94</v>
      </c>
      <c r="N678">
        <v>0.15</v>
      </c>
      <c r="O678">
        <v>765.43</v>
      </c>
    </row>
    <row r="679" spans="1:15" x14ac:dyDescent="0.25">
      <c r="A679" t="s">
        <v>689</v>
      </c>
      <c r="B679" t="s">
        <v>5351</v>
      </c>
      <c r="C679" t="s">
        <v>7233</v>
      </c>
      <c r="D679" t="s">
        <v>6427</v>
      </c>
      <c r="E679" t="s">
        <v>7023</v>
      </c>
      <c r="F679" t="s">
        <v>7094</v>
      </c>
      <c r="G679" t="s">
        <v>7101</v>
      </c>
      <c r="H679" t="s">
        <v>7137</v>
      </c>
      <c r="I679" t="s">
        <v>7162</v>
      </c>
      <c r="J679" t="s">
        <v>7166</v>
      </c>
      <c r="K679" t="s">
        <v>7192</v>
      </c>
      <c r="L679">
        <v>5</v>
      </c>
      <c r="M679">
        <v>31265.07</v>
      </c>
      <c r="N679">
        <v>0</v>
      </c>
      <c r="O679">
        <v>5513.6</v>
      </c>
    </row>
    <row r="680" spans="1:15" x14ac:dyDescent="0.25">
      <c r="A680" t="s">
        <v>690</v>
      </c>
      <c r="B680" t="s">
        <v>5526</v>
      </c>
      <c r="C680" t="s">
        <v>7227</v>
      </c>
      <c r="D680" t="s">
        <v>6436</v>
      </c>
      <c r="E680" t="s">
        <v>6913</v>
      </c>
      <c r="F680" t="s">
        <v>7096</v>
      </c>
      <c r="G680" t="s">
        <v>7111</v>
      </c>
      <c r="H680" t="s">
        <v>7131</v>
      </c>
      <c r="I680" t="s">
        <v>7162</v>
      </c>
      <c r="J680" t="s">
        <v>7168</v>
      </c>
      <c r="K680" t="s">
        <v>7180</v>
      </c>
      <c r="L680">
        <v>6</v>
      </c>
      <c r="M680">
        <v>21242.959999999999</v>
      </c>
      <c r="N680">
        <v>0</v>
      </c>
      <c r="O680">
        <v>4147.47</v>
      </c>
    </row>
    <row r="681" spans="1:15" x14ac:dyDescent="0.25">
      <c r="A681" t="s">
        <v>691</v>
      </c>
      <c r="B681" t="s">
        <v>5527</v>
      </c>
      <c r="C681" t="s">
        <v>7245</v>
      </c>
      <c r="D681" t="s">
        <v>6552</v>
      </c>
      <c r="E681" t="s">
        <v>6948</v>
      </c>
      <c r="F681" t="s">
        <v>7094</v>
      </c>
      <c r="G681" t="s">
        <v>7100</v>
      </c>
      <c r="H681" t="s">
        <v>7151</v>
      </c>
      <c r="I681" t="s">
        <v>7164</v>
      </c>
      <c r="J681" t="s">
        <v>7174</v>
      </c>
      <c r="K681" t="s">
        <v>7196</v>
      </c>
      <c r="L681">
        <v>7</v>
      </c>
      <c r="M681">
        <v>25463.14</v>
      </c>
      <c r="N681">
        <v>0</v>
      </c>
      <c r="O681">
        <v>6524.62</v>
      </c>
    </row>
    <row r="682" spans="1:15" x14ac:dyDescent="0.25">
      <c r="A682" t="s">
        <v>692</v>
      </c>
      <c r="B682" t="s">
        <v>5528</v>
      </c>
      <c r="C682" t="s">
        <v>7231</v>
      </c>
      <c r="D682" t="s">
        <v>6553</v>
      </c>
      <c r="E682" t="s">
        <v>7013</v>
      </c>
      <c r="F682" t="s">
        <v>7097</v>
      </c>
      <c r="G682" t="s">
        <v>7104</v>
      </c>
      <c r="H682" t="s">
        <v>7132</v>
      </c>
      <c r="I682" t="s">
        <v>7164</v>
      </c>
      <c r="J682" t="s">
        <v>7170</v>
      </c>
      <c r="K682" t="s">
        <v>7183</v>
      </c>
      <c r="L682">
        <v>2</v>
      </c>
      <c r="M682">
        <v>7126.63</v>
      </c>
      <c r="N682">
        <v>0.25</v>
      </c>
      <c r="O682">
        <v>756.61</v>
      </c>
    </row>
    <row r="683" spans="1:15" x14ac:dyDescent="0.25">
      <c r="A683" t="s">
        <v>693</v>
      </c>
      <c r="B683" t="s">
        <v>5529</v>
      </c>
      <c r="C683" t="s">
        <v>7254</v>
      </c>
      <c r="D683" t="s">
        <v>6554</v>
      </c>
      <c r="E683" t="s">
        <v>7077</v>
      </c>
      <c r="F683" t="s">
        <v>7095</v>
      </c>
      <c r="G683" t="s">
        <v>7106</v>
      </c>
      <c r="H683" t="s">
        <v>7146</v>
      </c>
      <c r="I683" t="s">
        <v>7163</v>
      </c>
      <c r="J683" t="s">
        <v>7167</v>
      </c>
      <c r="K683" t="s">
        <v>7179</v>
      </c>
      <c r="L683">
        <v>2</v>
      </c>
      <c r="M683">
        <v>5038.92</v>
      </c>
      <c r="N683">
        <v>0</v>
      </c>
      <c r="O683">
        <v>1300.23</v>
      </c>
    </row>
    <row r="684" spans="1:15" x14ac:dyDescent="0.25">
      <c r="A684" t="s">
        <v>694</v>
      </c>
      <c r="B684" t="s">
        <v>5446</v>
      </c>
      <c r="C684" t="s">
        <v>7255</v>
      </c>
      <c r="D684" t="s">
        <v>6555</v>
      </c>
      <c r="E684" t="s">
        <v>7008</v>
      </c>
      <c r="F684" t="s">
        <v>7094</v>
      </c>
      <c r="G684" t="s">
        <v>7100</v>
      </c>
      <c r="H684" t="s">
        <v>7151</v>
      </c>
      <c r="I684" t="s">
        <v>7164</v>
      </c>
      <c r="J684" t="s">
        <v>7170</v>
      </c>
      <c r="K684" t="s">
        <v>7189</v>
      </c>
      <c r="L684">
        <v>7</v>
      </c>
      <c r="M684">
        <v>9632.7800000000007</v>
      </c>
      <c r="N684">
        <v>0.1</v>
      </c>
      <c r="O684">
        <v>2635.65</v>
      </c>
    </row>
    <row r="685" spans="1:15" x14ac:dyDescent="0.25">
      <c r="A685" t="s">
        <v>695</v>
      </c>
      <c r="B685" t="s">
        <v>5530</v>
      </c>
      <c r="C685" t="s">
        <v>7254</v>
      </c>
      <c r="D685" t="s">
        <v>6427</v>
      </c>
      <c r="E685" t="s">
        <v>7023</v>
      </c>
      <c r="F685" t="s">
        <v>7094</v>
      </c>
      <c r="G685" t="s">
        <v>7101</v>
      </c>
      <c r="H685" t="s">
        <v>7137</v>
      </c>
      <c r="I685" t="s">
        <v>7163</v>
      </c>
      <c r="J685" t="s">
        <v>7167</v>
      </c>
      <c r="K685" t="s">
        <v>7207</v>
      </c>
      <c r="L685">
        <v>8</v>
      </c>
      <c r="M685">
        <v>5459.7</v>
      </c>
      <c r="N685">
        <v>0.15</v>
      </c>
      <c r="O685">
        <v>1494.97</v>
      </c>
    </row>
    <row r="686" spans="1:15" x14ac:dyDescent="0.25">
      <c r="A686" t="s">
        <v>696</v>
      </c>
      <c r="B686" t="s">
        <v>5423</v>
      </c>
      <c r="C686" t="s">
        <v>7250</v>
      </c>
      <c r="D686" t="s">
        <v>6150</v>
      </c>
      <c r="E686" t="s">
        <v>6948</v>
      </c>
      <c r="F686" t="s">
        <v>7094</v>
      </c>
      <c r="G686" t="s">
        <v>7099</v>
      </c>
      <c r="H686" t="s">
        <v>7130</v>
      </c>
      <c r="I686" t="s">
        <v>7164</v>
      </c>
      <c r="J686" t="s">
        <v>7173</v>
      </c>
      <c r="K686" t="s">
        <v>7200</v>
      </c>
      <c r="L686">
        <v>1</v>
      </c>
      <c r="M686">
        <v>1146.6500000000001</v>
      </c>
      <c r="N686">
        <v>0.05</v>
      </c>
      <c r="O686">
        <v>395.76</v>
      </c>
    </row>
    <row r="687" spans="1:15" x14ac:dyDescent="0.25">
      <c r="A687" t="s">
        <v>697</v>
      </c>
      <c r="B687" t="s">
        <v>5021</v>
      </c>
      <c r="C687" t="s">
        <v>7231</v>
      </c>
      <c r="D687" t="s">
        <v>6556</v>
      </c>
      <c r="E687" t="s">
        <v>6989</v>
      </c>
      <c r="F687" t="s">
        <v>7095</v>
      </c>
      <c r="G687" t="s">
        <v>7106</v>
      </c>
      <c r="H687" t="s">
        <v>7146</v>
      </c>
      <c r="I687" t="s">
        <v>7163</v>
      </c>
      <c r="J687" t="s">
        <v>7171</v>
      </c>
      <c r="K687" t="s">
        <v>7209</v>
      </c>
      <c r="L687">
        <v>7</v>
      </c>
      <c r="M687">
        <v>12235.53</v>
      </c>
      <c r="N687">
        <v>0</v>
      </c>
      <c r="O687">
        <v>2567.9899999999998</v>
      </c>
    </row>
    <row r="688" spans="1:15" x14ac:dyDescent="0.25">
      <c r="A688" t="s">
        <v>698</v>
      </c>
      <c r="B688" t="s">
        <v>5531</v>
      </c>
      <c r="C688" t="s">
        <v>7254</v>
      </c>
      <c r="D688" t="s">
        <v>6225</v>
      </c>
      <c r="E688" t="s">
        <v>6921</v>
      </c>
      <c r="F688" t="s">
        <v>7096</v>
      </c>
      <c r="G688" t="s">
        <v>7112</v>
      </c>
      <c r="H688" t="s">
        <v>7154</v>
      </c>
      <c r="I688" t="s">
        <v>7163</v>
      </c>
      <c r="J688" t="s">
        <v>7175</v>
      </c>
      <c r="K688" t="s">
        <v>7197</v>
      </c>
      <c r="L688">
        <v>2</v>
      </c>
      <c r="M688">
        <v>9678.34</v>
      </c>
      <c r="N688">
        <v>0.2</v>
      </c>
      <c r="O688">
        <v>1497.3</v>
      </c>
    </row>
    <row r="689" spans="1:15" x14ac:dyDescent="0.25">
      <c r="A689" t="s">
        <v>699</v>
      </c>
      <c r="B689" t="s">
        <v>5532</v>
      </c>
      <c r="C689" t="s">
        <v>7245</v>
      </c>
      <c r="D689" t="s">
        <v>6557</v>
      </c>
      <c r="E689" t="s">
        <v>7003</v>
      </c>
      <c r="F689" t="s">
        <v>7094</v>
      </c>
      <c r="G689" t="s">
        <v>7098</v>
      </c>
      <c r="H689" t="s">
        <v>7114</v>
      </c>
      <c r="I689" t="s">
        <v>7165</v>
      </c>
      <c r="J689" t="s">
        <v>7176</v>
      </c>
      <c r="K689" t="s">
        <v>7202</v>
      </c>
      <c r="L689">
        <v>1</v>
      </c>
      <c r="M689">
        <v>15806.53</v>
      </c>
      <c r="N689">
        <v>0.15</v>
      </c>
      <c r="O689">
        <v>1290.21</v>
      </c>
    </row>
    <row r="690" spans="1:15" x14ac:dyDescent="0.25">
      <c r="A690" t="s">
        <v>700</v>
      </c>
      <c r="B690" t="s">
        <v>5533</v>
      </c>
      <c r="C690" t="s">
        <v>7254</v>
      </c>
      <c r="D690" t="s">
        <v>6558</v>
      </c>
      <c r="E690" t="s">
        <v>7064</v>
      </c>
      <c r="F690" t="s">
        <v>7095</v>
      </c>
      <c r="G690" t="s">
        <v>7102</v>
      </c>
      <c r="H690" t="s">
        <v>7157</v>
      </c>
      <c r="I690" t="s">
        <v>7164</v>
      </c>
      <c r="J690" t="s">
        <v>7170</v>
      </c>
      <c r="K690" t="s">
        <v>7183</v>
      </c>
      <c r="L690">
        <v>1</v>
      </c>
      <c r="M690">
        <v>4565.3500000000004</v>
      </c>
      <c r="N690">
        <v>0.05</v>
      </c>
      <c r="O690">
        <v>1203.44</v>
      </c>
    </row>
    <row r="691" spans="1:15" x14ac:dyDescent="0.25">
      <c r="A691" t="s">
        <v>701</v>
      </c>
      <c r="B691" t="s">
        <v>5443</v>
      </c>
      <c r="C691" t="s">
        <v>7230</v>
      </c>
      <c r="D691" t="s">
        <v>6559</v>
      </c>
      <c r="E691" t="s">
        <v>7018</v>
      </c>
      <c r="F691" t="s">
        <v>7094</v>
      </c>
      <c r="G691" t="s">
        <v>7099</v>
      </c>
      <c r="H691" t="s">
        <v>7125</v>
      </c>
      <c r="I691" t="s">
        <v>7163</v>
      </c>
      <c r="J691" t="s">
        <v>7167</v>
      </c>
      <c r="K691" t="s">
        <v>7179</v>
      </c>
      <c r="L691">
        <v>5</v>
      </c>
      <c r="M691">
        <v>10626.99</v>
      </c>
      <c r="N691">
        <v>0.15</v>
      </c>
      <c r="O691">
        <v>1987.66</v>
      </c>
    </row>
    <row r="692" spans="1:15" x14ac:dyDescent="0.25">
      <c r="A692" t="s">
        <v>702</v>
      </c>
      <c r="B692" t="s">
        <v>5534</v>
      </c>
      <c r="C692" t="s">
        <v>7240</v>
      </c>
      <c r="D692" t="s">
        <v>6171</v>
      </c>
      <c r="E692" t="s">
        <v>6961</v>
      </c>
      <c r="F692" t="s">
        <v>7097</v>
      </c>
      <c r="G692" t="s">
        <v>7105</v>
      </c>
      <c r="H692" t="s">
        <v>7121</v>
      </c>
      <c r="I692" t="s">
        <v>7162</v>
      </c>
      <c r="J692" t="s">
        <v>7166</v>
      </c>
      <c r="K692" t="s">
        <v>7192</v>
      </c>
      <c r="L692">
        <v>1</v>
      </c>
      <c r="M692">
        <v>5935.37</v>
      </c>
      <c r="N692">
        <v>0</v>
      </c>
      <c r="O692">
        <v>1105.07</v>
      </c>
    </row>
    <row r="693" spans="1:15" x14ac:dyDescent="0.25">
      <c r="A693" t="s">
        <v>703</v>
      </c>
      <c r="B693" t="s">
        <v>5535</v>
      </c>
      <c r="C693" t="s">
        <v>7242</v>
      </c>
      <c r="D693" t="s">
        <v>6286</v>
      </c>
      <c r="E693" t="s">
        <v>6949</v>
      </c>
      <c r="F693" t="s">
        <v>7096</v>
      </c>
      <c r="G693" t="s">
        <v>7103</v>
      </c>
      <c r="H693" t="s">
        <v>7158</v>
      </c>
      <c r="I693" t="s">
        <v>7163</v>
      </c>
      <c r="J693" t="s">
        <v>7175</v>
      </c>
      <c r="K693" t="s">
        <v>7197</v>
      </c>
      <c r="L693">
        <v>1</v>
      </c>
      <c r="M693">
        <v>4442.17</v>
      </c>
      <c r="N693">
        <v>0.25</v>
      </c>
      <c r="O693">
        <v>572.42999999999995</v>
      </c>
    </row>
    <row r="694" spans="1:15" x14ac:dyDescent="0.25">
      <c r="A694" t="s">
        <v>704</v>
      </c>
      <c r="B694" t="s">
        <v>5324</v>
      </c>
      <c r="C694" t="s">
        <v>7242</v>
      </c>
      <c r="D694" t="s">
        <v>6329</v>
      </c>
      <c r="E694" t="s">
        <v>6949</v>
      </c>
      <c r="F694" t="s">
        <v>7095</v>
      </c>
      <c r="G694" t="s">
        <v>7108</v>
      </c>
      <c r="H694" t="s">
        <v>7126</v>
      </c>
      <c r="I694" t="s">
        <v>7162</v>
      </c>
      <c r="J694" t="s">
        <v>7166</v>
      </c>
      <c r="K694" t="s">
        <v>7211</v>
      </c>
      <c r="L694">
        <v>2</v>
      </c>
      <c r="M694">
        <v>14567.86</v>
      </c>
      <c r="N694">
        <v>0</v>
      </c>
      <c r="O694">
        <v>2994.69</v>
      </c>
    </row>
    <row r="695" spans="1:15" x14ac:dyDescent="0.25">
      <c r="A695" t="s">
        <v>705</v>
      </c>
      <c r="B695" t="s">
        <v>5190</v>
      </c>
      <c r="C695" t="s">
        <v>7234</v>
      </c>
      <c r="D695" t="s">
        <v>6499</v>
      </c>
      <c r="E695" t="s">
        <v>6902</v>
      </c>
      <c r="F695" t="s">
        <v>7097</v>
      </c>
      <c r="G695" t="s">
        <v>7110</v>
      </c>
      <c r="H695" t="s">
        <v>7155</v>
      </c>
      <c r="I695" t="s">
        <v>7165</v>
      </c>
      <c r="J695" t="s">
        <v>7172</v>
      </c>
      <c r="K695" t="s">
        <v>7185</v>
      </c>
      <c r="L695">
        <v>1</v>
      </c>
      <c r="M695">
        <v>4456.76</v>
      </c>
      <c r="N695">
        <v>0.15</v>
      </c>
      <c r="O695">
        <v>500.54</v>
      </c>
    </row>
    <row r="696" spans="1:15" x14ac:dyDescent="0.25">
      <c r="A696" t="s">
        <v>706</v>
      </c>
      <c r="B696" t="s">
        <v>5536</v>
      </c>
      <c r="C696" t="s">
        <v>7258</v>
      </c>
      <c r="D696" t="s">
        <v>6210</v>
      </c>
      <c r="E696" t="s">
        <v>6970</v>
      </c>
      <c r="F696" t="s">
        <v>7097</v>
      </c>
      <c r="G696" t="s">
        <v>7104</v>
      </c>
      <c r="H696" t="s">
        <v>7132</v>
      </c>
      <c r="I696" t="s">
        <v>7163</v>
      </c>
      <c r="J696" t="s">
        <v>7167</v>
      </c>
      <c r="K696" t="s">
        <v>7187</v>
      </c>
      <c r="L696">
        <v>6</v>
      </c>
      <c r="M696">
        <v>6676.18</v>
      </c>
      <c r="N696">
        <v>0.25</v>
      </c>
      <c r="O696">
        <v>1248.1400000000001</v>
      </c>
    </row>
    <row r="697" spans="1:15" x14ac:dyDescent="0.25">
      <c r="A697" t="s">
        <v>707</v>
      </c>
      <c r="B697" t="s">
        <v>5180</v>
      </c>
      <c r="C697" t="s">
        <v>7239</v>
      </c>
      <c r="D697" t="s">
        <v>6098</v>
      </c>
      <c r="E697" t="s">
        <v>6897</v>
      </c>
      <c r="F697" t="s">
        <v>7095</v>
      </c>
      <c r="G697" t="s">
        <v>7102</v>
      </c>
      <c r="H697" t="s">
        <v>7147</v>
      </c>
      <c r="I697" t="s">
        <v>7165</v>
      </c>
      <c r="J697" t="s">
        <v>7172</v>
      </c>
      <c r="K697" t="s">
        <v>7208</v>
      </c>
      <c r="L697">
        <v>1</v>
      </c>
      <c r="M697">
        <v>2187.91</v>
      </c>
      <c r="N697">
        <v>0.15</v>
      </c>
      <c r="O697">
        <v>361.52</v>
      </c>
    </row>
    <row r="698" spans="1:15" x14ac:dyDescent="0.25">
      <c r="A698" t="s">
        <v>708</v>
      </c>
      <c r="B698" t="s">
        <v>5537</v>
      </c>
      <c r="C698" t="s">
        <v>7228</v>
      </c>
      <c r="D698" t="s">
        <v>6560</v>
      </c>
      <c r="E698" t="s">
        <v>6986</v>
      </c>
      <c r="F698" t="s">
        <v>7094</v>
      </c>
      <c r="G698" t="s">
        <v>7100</v>
      </c>
      <c r="H698" t="s">
        <v>7136</v>
      </c>
      <c r="I698" t="s">
        <v>7163</v>
      </c>
      <c r="J698" t="s">
        <v>7171</v>
      </c>
      <c r="K698" t="s">
        <v>7209</v>
      </c>
      <c r="L698">
        <v>2</v>
      </c>
      <c r="M698">
        <v>2802.69</v>
      </c>
      <c r="N698">
        <v>0.2</v>
      </c>
      <c r="O698">
        <v>385.55</v>
      </c>
    </row>
    <row r="699" spans="1:15" x14ac:dyDescent="0.25">
      <c r="A699" t="s">
        <v>709</v>
      </c>
      <c r="B699" t="s">
        <v>5160</v>
      </c>
      <c r="C699" t="s">
        <v>7251</v>
      </c>
      <c r="D699" t="s">
        <v>6561</v>
      </c>
      <c r="E699" t="s">
        <v>6956</v>
      </c>
      <c r="F699" t="s">
        <v>7095</v>
      </c>
      <c r="G699" t="s">
        <v>7102</v>
      </c>
      <c r="H699" t="s">
        <v>7118</v>
      </c>
      <c r="I699" t="s">
        <v>7164</v>
      </c>
      <c r="J699" t="s">
        <v>7170</v>
      </c>
      <c r="K699" t="s">
        <v>7189</v>
      </c>
      <c r="L699">
        <v>7</v>
      </c>
      <c r="M699">
        <v>10910.21</v>
      </c>
      <c r="N699">
        <v>0</v>
      </c>
      <c r="O699">
        <v>3199.51</v>
      </c>
    </row>
    <row r="700" spans="1:15" x14ac:dyDescent="0.25">
      <c r="A700" t="s">
        <v>710</v>
      </c>
      <c r="B700" t="s">
        <v>5538</v>
      </c>
      <c r="C700" t="s">
        <v>7242</v>
      </c>
      <c r="D700" t="s">
        <v>6500</v>
      </c>
      <c r="E700" t="s">
        <v>6923</v>
      </c>
      <c r="F700" t="s">
        <v>7094</v>
      </c>
      <c r="G700" t="s">
        <v>7101</v>
      </c>
      <c r="H700" t="s">
        <v>7117</v>
      </c>
      <c r="I700" t="s">
        <v>7165</v>
      </c>
      <c r="J700" t="s">
        <v>7176</v>
      </c>
      <c r="K700" t="s">
        <v>7194</v>
      </c>
      <c r="L700">
        <v>2</v>
      </c>
      <c r="M700">
        <v>43173.51</v>
      </c>
      <c r="N700">
        <v>0.1</v>
      </c>
      <c r="O700">
        <v>5745.59</v>
      </c>
    </row>
    <row r="701" spans="1:15" x14ac:dyDescent="0.25">
      <c r="A701" t="s">
        <v>711</v>
      </c>
      <c r="B701" t="s">
        <v>5539</v>
      </c>
      <c r="C701" t="s">
        <v>7248</v>
      </c>
      <c r="D701" t="s">
        <v>6148</v>
      </c>
      <c r="E701" t="s">
        <v>6946</v>
      </c>
      <c r="F701" t="s">
        <v>7095</v>
      </c>
      <c r="G701" t="s">
        <v>7108</v>
      </c>
      <c r="H701" t="s">
        <v>7150</v>
      </c>
      <c r="I701" t="s">
        <v>7165</v>
      </c>
      <c r="J701" t="s">
        <v>7176</v>
      </c>
      <c r="K701" t="s">
        <v>7202</v>
      </c>
      <c r="L701">
        <v>8</v>
      </c>
      <c r="M701">
        <v>143450.44</v>
      </c>
      <c r="N701">
        <v>0.05</v>
      </c>
      <c r="O701">
        <v>16297.49</v>
      </c>
    </row>
    <row r="702" spans="1:15" x14ac:dyDescent="0.25">
      <c r="A702" t="s">
        <v>712</v>
      </c>
      <c r="B702" t="s">
        <v>5540</v>
      </c>
      <c r="C702" t="s">
        <v>7254</v>
      </c>
      <c r="D702" t="s">
        <v>6562</v>
      </c>
      <c r="E702" t="s">
        <v>7075</v>
      </c>
      <c r="F702" t="s">
        <v>7097</v>
      </c>
      <c r="G702" t="s">
        <v>7105</v>
      </c>
      <c r="H702" t="s">
        <v>7121</v>
      </c>
      <c r="I702" t="s">
        <v>7164</v>
      </c>
      <c r="J702" t="s">
        <v>7170</v>
      </c>
      <c r="K702" t="s">
        <v>7189</v>
      </c>
      <c r="L702">
        <v>7</v>
      </c>
      <c r="M702">
        <v>7969.25</v>
      </c>
      <c r="N702">
        <v>0.25</v>
      </c>
      <c r="O702">
        <v>1334.34</v>
      </c>
    </row>
    <row r="703" spans="1:15" x14ac:dyDescent="0.25">
      <c r="A703" t="s">
        <v>713</v>
      </c>
      <c r="B703" t="s">
        <v>5541</v>
      </c>
      <c r="C703" t="s">
        <v>7255</v>
      </c>
      <c r="D703" t="s">
        <v>6563</v>
      </c>
      <c r="E703" t="s">
        <v>6937</v>
      </c>
      <c r="F703" t="s">
        <v>7095</v>
      </c>
      <c r="G703" t="s">
        <v>7109</v>
      </c>
      <c r="H703" t="s">
        <v>7127</v>
      </c>
      <c r="I703" t="s">
        <v>7163</v>
      </c>
      <c r="J703" t="s">
        <v>7167</v>
      </c>
      <c r="K703" t="s">
        <v>7179</v>
      </c>
      <c r="L703">
        <v>5</v>
      </c>
      <c r="M703">
        <v>9542.68</v>
      </c>
      <c r="N703">
        <v>0.2</v>
      </c>
      <c r="O703">
        <v>1233.33</v>
      </c>
    </row>
    <row r="704" spans="1:15" x14ac:dyDescent="0.25">
      <c r="A704" t="s">
        <v>714</v>
      </c>
      <c r="B704" t="s">
        <v>5542</v>
      </c>
      <c r="C704" t="s">
        <v>7236</v>
      </c>
      <c r="D704" t="s">
        <v>6499</v>
      </c>
      <c r="E704" t="s">
        <v>6902</v>
      </c>
      <c r="F704" t="s">
        <v>7094</v>
      </c>
      <c r="G704" t="s">
        <v>7099</v>
      </c>
      <c r="H704" t="s">
        <v>7125</v>
      </c>
      <c r="I704" t="s">
        <v>7163</v>
      </c>
      <c r="J704" t="s">
        <v>7171</v>
      </c>
      <c r="K704" t="s">
        <v>7209</v>
      </c>
      <c r="L704">
        <v>7</v>
      </c>
      <c r="M704">
        <v>9046.4599999999991</v>
      </c>
      <c r="N704">
        <v>0.25</v>
      </c>
      <c r="O704">
        <v>885.95</v>
      </c>
    </row>
    <row r="705" spans="1:15" x14ac:dyDescent="0.25">
      <c r="A705" t="s">
        <v>715</v>
      </c>
      <c r="B705" t="s">
        <v>5543</v>
      </c>
      <c r="C705" t="s">
        <v>7231</v>
      </c>
      <c r="D705" t="s">
        <v>6564</v>
      </c>
      <c r="E705" t="s">
        <v>6997</v>
      </c>
      <c r="F705" t="s">
        <v>7096</v>
      </c>
      <c r="G705" t="s">
        <v>7103</v>
      </c>
      <c r="H705" t="s">
        <v>7134</v>
      </c>
      <c r="I705" t="s">
        <v>7163</v>
      </c>
      <c r="J705" t="s">
        <v>7171</v>
      </c>
      <c r="K705" t="s">
        <v>7204</v>
      </c>
      <c r="L705">
        <v>3</v>
      </c>
      <c r="M705">
        <v>10377.02</v>
      </c>
      <c r="N705">
        <v>0.2</v>
      </c>
      <c r="O705">
        <v>541.04999999999995</v>
      </c>
    </row>
    <row r="706" spans="1:15" x14ac:dyDescent="0.25">
      <c r="A706" t="s">
        <v>716</v>
      </c>
      <c r="B706" t="s">
        <v>5515</v>
      </c>
      <c r="C706" t="s">
        <v>7234</v>
      </c>
      <c r="D706" t="s">
        <v>6565</v>
      </c>
      <c r="E706" t="s">
        <v>6909</v>
      </c>
      <c r="F706" t="s">
        <v>7096</v>
      </c>
      <c r="G706" t="s">
        <v>7113</v>
      </c>
      <c r="H706" t="s">
        <v>7148</v>
      </c>
      <c r="I706" t="s">
        <v>7164</v>
      </c>
      <c r="J706" t="s">
        <v>7170</v>
      </c>
      <c r="K706" t="s">
        <v>7183</v>
      </c>
      <c r="L706">
        <v>8</v>
      </c>
      <c r="M706">
        <v>40809.160000000003</v>
      </c>
      <c r="N706">
        <v>0</v>
      </c>
      <c r="O706">
        <v>10530.08</v>
      </c>
    </row>
    <row r="707" spans="1:15" x14ac:dyDescent="0.25">
      <c r="A707" t="s">
        <v>717</v>
      </c>
      <c r="B707" t="s">
        <v>5523</v>
      </c>
      <c r="C707" t="s">
        <v>7251</v>
      </c>
      <c r="D707" t="s">
        <v>6566</v>
      </c>
      <c r="E707" t="s">
        <v>6910</v>
      </c>
      <c r="F707" t="s">
        <v>7096</v>
      </c>
      <c r="G707" t="s">
        <v>7111</v>
      </c>
      <c r="H707" t="s">
        <v>7142</v>
      </c>
      <c r="I707" t="s">
        <v>7162</v>
      </c>
      <c r="J707" t="s">
        <v>7166</v>
      </c>
      <c r="K707" t="s">
        <v>7192</v>
      </c>
      <c r="L707">
        <v>1</v>
      </c>
      <c r="M707">
        <v>5239.84</v>
      </c>
      <c r="N707">
        <v>0.15</v>
      </c>
      <c r="O707">
        <v>716.29</v>
      </c>
    </row>
    <row r="708" spans="1:15" x14ac:dyDescent="0.25">
      <c r="A708" t="s">
        <v>718</v>
      </c>
      <c r="B708" t="s">
        <v>5162</v>
      </c>
      <c r="C708" t="s">
        <v>7229</v>
      </c>
      <c r="D708" t="s">
        <v>6567</v>
      </c>
      <c r="E708" t="s">
        <v>6921</v>
      </c>
      <c r="F708" t="s">
        <v>7094</v>
      </c>
      <c r="G708" t="s">
        <v>7099</v>
      </c>
      <c r="H708" t="s">
        <v>7130</v>
      </c>
      <c r="I708" t="s">
        <v>7165</v>
      </c>
      <c r="J708" t="s">
        <v>7172</v>
      </c>
      <c r="K708" t="s">
        <v>7212</v>
      </c>
      <c r="L708">
        <v>5</v>
      </c>
      <c r="M708">
        <v>16850.580000000002</v>
      </c>
      <c r="N708">
        <v>0.05</v>
      </c>
      <c r="O708">
        <v>2861.56</v>
      </c>
    </row>
    <row r="709" spans="1:15" x14ac:dyDescent="0.25">
      <c r="A709" t="s">
        <v>719</v>
      </c>
      <c r="B709" t="s">
        <v>5544</v>
      </c>
      <c r="C709" t="s">
        <v>7242</v>
      </c>
      <c r="D709" t="s">
        <v>6568</v>
      </c>
      <c r="E709" t="s">
        <v>6996</v>
      </c>
      <c r="F709" t="s">
        <v>7095</v>
      </c>
      <c r="G709" t="s">
        <v>7102</v>
      </c>
      <c r="H709" t="s">
        <v>7157</v>
      </c>
      <c r="I709" t="s">
        <v>7162</v>
      </c>
      <c r="J709" t="s">
        <v>7169</v>
      </c>
      <c r="K709" t="s">
        <v>7203</v>
      </c>
      <c r="L709">
        <v>3</v>
      </c>
      <c r="M709">
        <v>47291.02</v>
      </c>
      <c r="N709">
        <v>0.25</v>
      </c>
      <c r="O709">
        <v>373.12</v>
      </c>
    </row>
    <row r="710" spans="1:15" x14ac:dyDescent="0.25">
      <c r="A710" t="s">
        <v>720</v>
      </c>
      <c r="B710" t="s">
        <v>5545</v>
      </c>
      <c r="C710" t="s">
        <v>7228</v>
      </c>
      <c r="D710" t="s">
        <v>6326</v>
      </c>
      <c r="E710" t="s">
        <v>7032</v>
      </c>
      <c r="F710" t="s">
        <v>7094</v>
      </c>
      <c r="G710" t="s">
        <v>7100</v>
      </c>
      <c r="H710" t="s">
        <v>7151</v>
      </c>
      <c r="I710" t="s">
        <v>7163</v>
      </c>
      <c r="J710" t="s">
        <v>7175</v>
      </c>
      <c r="K710" t="s">
        <v>7190</v>
      </c>
      <c r="L710">
        <v>3</v>
      </c>
      <c r="M710">
        <v>5246.62</v>
      </c>
      <c r="N710">
        <v>0.2</v>
      </c>
      <c r="O710">
        <v>516.04</v>
      </c>
    </row>
    <row r="711" spans="1:15" x14ac:dyDescent="0.25">
      <c r="A711" t="s">
        <v>721</v>
      </c>
      <c r="B711" t="s">
        <v>5546</v>
      </c>
      <c r="C711" t="s">
        <v>7234</v>
      </c>
      <c r="D711" t="s">
        <v>6210</v>
      </c>
      <c r="E711" t="s">
        <v>6970</v>
      </c>
      <c r="F711" t="s">
        <v>7097</v>
      </c>
      <c r="G711" t="s">
        <v>7110</v>
      </c>
      <c r="H711" t="s">
        <v>7155</v>
      </c>
      <c r="I711" t="s">
        <v>7164</v>
      </c>
      <c r="J711" t="s">
        <v>7173</v>
      </c>
      <c r="K711" t="s">
        <v>7200</v>
      </c>
      <c r="L711">
        <v>8</v>
      </c>
      <c r="M711">
        <v>9599.4699999999993</v>
      </c>
      <c r="N711">
        <v>0</v>
      </c>
      <c r="O711">
        <v>3556.04</v>
      </c>
    </row>
    <row r="712" spans="1:15" x14ac:dyDescent="0.25">
      <c r="A712" t="s">
        <v>722</v>
      </c>
      <c r="B712" t="s">
        <v>5350</v>
      </c>
      <c r="C712" t="s">
        <v>7226</v>
      </c>
      <c r="D712" t="s">
        <v>6569</v>
      </c>
      <c r="E712" t="s">
        <v>6941</v>
      </c>
      <c r="F712" t="s">
        <v>7095</v>
      </c>
      <c r="G712" t="s">
        <v>7109</v>
      </c>
      <c r="H712" t="s">
        <v>7135</v>
      </c>
      <c r="I712" t="s">
        <v>7162</v>
      </c>
      <c r="J712" t="s">
        <v>7169</v>
      </c>
      <c r="K712" t="s">
        <v>7203</v>
      </c>
      <c r="L712">
        <v>2</v>
      </c>
      <c r="M712">
        <v>42761.94</v>
      </c>
      <c r="N712">
        <v>0</v>
      </c>
      <c r="O712">
        <v>6732.68</v>
      </c>
    </row>
    <row r="713" spans="1:15" x14ac:dyDescent="0.25">
      <c r="A713" t="s">
        <v>723</v>
      </c>
      <c r="B713" t="s">
        <v>5231</v>
      </c>
      <c r="C713" t="s">
        <v>7230</v>
      </c>
      <c r="D713" t="s">
        <v>6295</v>
      </c>
      <c r="E713" t="s">
        <v>7021</v>
      </c>
      <c r="F713" t="s">
        <v>7096</v>
      </c>
      <c r="G713" t="s">
        <v>7111</v>
      </c>
      <c r="H713" t="s">
        <v>7145</v>
      </c>
      <c r="I713" t="s">
        <v>7162</v>
      </c>
      <c r="J713" t="s">
        <v>7168</v>
      </c>
      <c r="K713" t="s">
        <v>7181</v>
      </c>
      <c r="L713">
        <v>1</v>
      </c>
      <c r="M713">
        <v>11757.71</v>
      </c>
      <c r="N713">
        <v>0.05</v>
      </c>
      <c r="O713">
        <v>2629.16</v>
      </c>
    </row>
    <row r="714" spans="1:15" x14ac:dyDescent="0.25">
      <c r="A714" t="s">
        <v>724</v>
      </c>
      <c r="B714" t="s">
        <v>5429</v>
      </c>
      <c r="C714" t="s">
        <v>7257</v>
      </c>
      <c r="D714" t="s">
        <v>6197</v>
      </c>
      <c r="E714" t="s">
        <v>6895</v>
      </c>
      <c r="F714" t="s">
        <v>7096</v>
      </c>
      <c r="G714" t="s">
        <v>7103</v>
      </c>
      <c r="H714" t="s">
        <v>7158</v>
      </c>
      <c r="I714" t="s">
        <v>7163</v>
      </c>
      <c r="J714" t="s">
        <v>7175</v>
      </c>
      <c r="K714" t="s">
        <v>7190</v>
      </c>
      <c r="L714">
        <v>7</v>
      </c>
      <c r="M714">
        <v>13710.56</v>
      </c>
      <c r="N714">
        <v>0.15</v>
      </c>
      <c r="O714">
        <v>2415.7199999999998</v>
      </c>
    </row>
    <row r="715" spans="1:15" x14ac:dyDescent="0.25">
      <c r="A715" t="s">
        <v>725</v>
      </c>
      <c r="B715" t="s">
        <v>5547</v>
      </c>
      <c r="C715" t="s">
        <v>7250</v>
      </c>
      <c r="D715" t="s">
        <v>6570</v>
      </c>
      <c r="E715" t="s">
        <v>7078</v>
      </c>
      <c r="F715" t="s">
        <v>7095</v>
      </c>
      <c r="G715" t="s">
        <v>7106</v>
      </c>
      <c r="H715" t="s">
        <v>7161</v>
      </c>
      <c r="I715" t="s">
        <v>7162</v>
      </c>
      <c r="J715" t="s">
        <v>7169</v>
      </c>
      <c r="K715" t="s">
        <v>7203</v>
      </c>
      <c r="L715">
        <v>7</v>
      </c>
      <c r="M715">
        <v>151348.69</v>
      </c>
      <c r="N715">
        <v>0.05</v>
      </c>
      <c r="O715">
        <v>19986.689999999999</v>
      </c>
    </row>
    <row r="716" spans="1:15" x14ac:dyDescent="0.25">
      <c r="A716" t="s">
        <v>726</v>
      </c>
      <c r="B716" t="s">
        <v>5422</v>
      </c>
      <c r="C716" t="s">
        <v>7239</v>
      </c>
      <c r="D716" t="s">
        <v>6252</v>
      </c>
      <c r="E716" t="s">
        <v>7004</v>
      </c>
      <c r="F716" t="s">
        <v>7097</v>
      </c>
      <c r="G716" t="s">
        <v>7107</v>
      </c>
      <c r="H716" t="s">
        <v>7153</v>
      </c>
      <c r="I716" t="s">
        <v>7165</v>
      </c>
      <c r="J716" t="s">
        <v>7172</v>
      </c>
      <c r="K716" t="s">
        <v>7212</v>
      </c>
      <c r="L716">
        <v>2</v>
      </c>
      <c r="M716">
        <v>6457.46</v>
      </c>
      <c r="N716">
        <v>0.1</v>
      </c>
      <c r="O716">
        <v>977.59</v>
      </c>
    </row>
    <row r="717" spans="1:15" x14ac:dyDescent="0.25">
      <c r="A717" t="s">
        <v>727</v>
      </c>
      <c r="B717" t="s">
        <v>5018</v>
      </c>
      <c r="C717" t="s">
        <v>7244</v>
      </c>
      <c r="D717" t="s">
        <v>6442</v>
      </c>
      <c r="E717" t="s">
        <v>7058</v>
      </c>
      <c r="F717" t="s">
        <v>7097</v>
      </c>
      <c r="G717" t="s">
        <v>7104</v>
      </c>
      <c r="H717" t="s">
        <v>7132</v>
      </c>
      <c r="I717" t="s">
        <v>7162</v>
      </c>
      <c r="J717" t="s">
        <v>7168</v>
      </c>
      <c r="K717" t="s">
        <v>7180</v>
      </c>
      <c r="L717">
        <v>7</v>
      </c>
      <c r="M717">
        <v>23754.12</v>
      </c>
      <c r="N717">
        <v>0</v>
      </c>
      <c r="O717">
        <v>3954.58</v>
      </c>
    </row>
    <row r="718" spans="1:15" x14ac:dyDescent="0.25">
      <c r="A718" t="s">
        <v>728</v>
      </c>
      <c r="B718" t="s">
        <v>5412</v>
      </c>
      <c r="C718" t="s">
        <v>7226</v>
      </c>
      <c r="D718" t="s">
        <v>6417</v>
      </c>
      <c r="E718" t="s">
        <v>7053</v>
      </c>
      <c r="F718" t="s">
        <v>7096</v>
      </c>
      <c r="G718" t="s">
        <v>7112</v>
      </c>
      <c r="H718" t="s">
        <v>7133</v>
      </c>
      <c r="I718" t="s">
        <v>7162</v>
      </c>
      <c r="J718" t="s">
        <v>7169</v>
      </c>
      <c r="K718" t="s">
        <v>7203</v>
      </c>
      <c r="L718">
        <v>5</v>
      </c>
      <c r="M718">
        <v>85927.59</v>
      </c>
      <c r="N718">
        <v>0.2</v>
      </c>
      <c r="O718">
        <v>3905.82</v>
      </c>
    </row>
    <row r="719" spans="1:15" x14ac:dyDescent="0.25">
      <c r="A719" t="s">
        <v>729</v>
      </c>
      <c r="B719" t="s">
        <v>5548</v>
      </c>
      <c r="C719" t="s">
        <v>7249</v>
      </c>
      <c r="D719" t="s">
        <v>6365</v>
      </c>
      <c r="E719" t="s">
        <v>6901</v>
      </c>
      <c r="F719" t="s">
        <v>7097</v>
      </c>
      <c r="G719" t="s">
        <v>7105</v>
      </c>
      <c r="H719" t="s">
        <v>7121</v>
      </c>
      <c r="I719" t="s">
        <v>7165</v>
      </c>
      <c r="J719" t="s">
        <v>7176</v>
      </c>
      <c r="K719" t="s">
        <v>7202</v>
      </c>
      <c r="L719">
        <v>6</v>
      </c>
      <c r="M719">
        <v>83565.33</v>
      </c>
      <c r="N719">
        <v>0.25</v>
      </c>
      <c r="O719">
        <v>-383.85</v>
      </c>
    </row>
    <row r="720" spans="1:15" x14ac:dyDescent="0.25">
      <c r="A720" t="s">
        <v>730</v>
      </c>
      <c r="B720" t="s">
        <v>5472</v>
      </c>
      <c r="C720" t="s">
        <v>7230</v>
      </c>
      <c r="D720" t="s">
        <v>6571</v>
      </c>
      <c r="E720" t="s">
        <v>7015</v>
      </c>
      <c r="F720" t="s">
        <v>7096</v>
      </c>
      <c r="G720" t="s">
        <v>7111</v>
      </c>
      <c r="H720" t="s">
        <v>7142</v>
      </c>
      <c r="I720" t="s">
        <v>7163</v>
      </c>
      <c r="J720" t="s">
        <v>7171</v>
      </c>
      <c r="K720" t="s">
        <v>7209</v>
      </c>
      <c r="L720">
        <v>7</v>
      </c>
      <c r="M720">
        <v>9026.24</v>
      </c>
      <c r="N720">
        <v>0.25</v>
      </c>
      <c r="O720">
        <v>394.25</v>
      </c>
    </row>
    <row r="721" spans="1:15" x14ac:dyDescent="0.25">
      <c r="A721" t="s">
        <v>731</v>
      </c>
      <c r="B721" t="s">
        <v>5549</v>
      </c>
      <c r="C721" t="s">
        <v>7247</v>
      </c>
      <c r="D721" t="s">
        <v>6188</v>
      </c>
      <c r="E721" t="s">
        <v>6975</v>
      </c>
      <c r="F721" t="s">
        <v>7094</v>
      </c>
      <c r="G721" t="s">
        <v>7101</v>
      </c>
      <c r="H721" t="s">
        <v>7137</v>
      </c>
      <c r="I721" t="s">
        <v>7162</v>
      </c>
      <c r="J721" t="s">
        <v>7166</v>
      </c>
      <c r="K721" t="s">
        <v>7211</v>
      </c>
      <c r="L721">
        <v>2</v>
      </c>
      <c r="M721">
        <v>12361.41</v>
      </c>
      <c r="N721">
        <v>0.2</v>
      </c>
      <c r="O721">
        <v>1264.32</v>
      </c>
    </row>
    <row r="722" spans="1:15" x14ac:dyDescent="0.25">
      <c r="A722" t="s">
        <v>732</v>
      </c>
      <c r="B722" t="s">
        <v>5360</v>
      </c>
      <c r="C722" t="s">
        <v>7243</v>
      </c>
      <c r="D722" t="s">
        <v>6572</v>
      </c>
      <c r="E722" t="s">
        <v>7079</v>
      </c>
      <c r="F722" t="s">
        <v>7094</v>
      </c>
      <c r="G722" t="s">
        <v>7098</v>
      </c>
      <c r="H722" t="s">
        <v>7114</v>
      </c>
      <c r="I722" t="s">
        <v>7165</v>
      </c>
      <c r="J722" t="s">
        <v>7176</v>
      </c>
      <c r="K722" t="s">
        <v>7202</v>
      </c>
      <c r="L722">
        <v>7</v>
      </c>
      <c r="M722">
        <v>127624.07</v>
      </c>
      <c r="N722">
        <v>0</v>
      </c>
      <c r="O722">
        <v>16180.04</v>
      </c>
    </row>
    <row r="723" spans="1:15" x14ac:dyDescent="0.25">
      <c r="A723" t="s">
        <v>733</v>
      </c>
      <c r="B723" t="s">
        <v>5550</v>
      </c>
      <c r="C723" t="s">
        <v>7242</v>
      </c>
      <c r="D723" t="s">
        <v>6237</v>
      </c>
      <c r="E723" t="s">
        <v>6997</v>
      </c>
      <c r="F723" t="s">
        <v>7096</v>
      </c>
      <c r="G723" t="s">
        <v>7112</v>
      </c>
      <c r="H723" t="s">
        <v>7154</v>
      </c>
      <c r="I723" t="s">
        <v>7162</v>
      </c>
      <c r="J723" t="s">
        <v>7166</v>
      </c>
      <c r="K723" t="s">
        <v>7192</v>
      </c>
      <c r="L723">
        <v>6</v>
      </c>
      <c r="M723">
        <v>35063</v>
      </c>
      <c r="N723">
        <v>0</v>
      </c>
      <c r="O723">
        <v>5718.61</v>
      </c>
    </row>
    <row r="724" spans="1:15" x14ac:dyDescent="0.25">
      <c r="A724" t="s">
        <v>734</v>
      </c>
      <c r="B724" t="s">
        <v>5551</v>
      </c>
      <c r="C724" t="s">
        <v>7249</v>
      </c>
      <c r="D724" t="s">
        <v>6349</v>
      </c>
      <c r="E724" t="s">
        <v>6911</v>
      </c>
      <c r="F724" t="s">
        <v>7096</v>
      </c>
      <c r="G724" t="s">
        <v>7113</v>
      </c>
      <c r="H724" t="s">
        <v>7144</v>
      </c>
      <c r="I724" t="s">
        <v>7165</v>
      </c>
      <c r="J724" t="s">
        <v>7177</v>
      </c>
      <c r="K724" t="s">
        <v>7198</v>
      </c>
      <c r="L724">
        <v>3</v>
      </c>
      <c r="M724">
        <v>148561</v>
      </c>
      <c r="N724">
        <v>0.2</v>
      </c>
      <c r="O724">
        <v>8167.11</v>
      </c>
    </row>
    <row r="725" spans="1:15" x14ac:dyDescent="0.25">
      <c r="A725" t="s">
        <v>735</v>
      </c>
      <c r="B725" t="s">
        <v>5552</v>
      </c>
      <c r="C725" t="s">
        <v>7241</v>
      </c>
      <c r="D725" t="s">
        <v>6498</v>
      </c>
      <c r="E725" t="s">
        <v>7003</v>
      </c>
      <c r="F725" t="s">
        <v>7097</v>
      </c>
      <c r="G725" t="s">
        <v>7107</v>
      </c>
      <c r="H725" t="s">
        <v>7153</v>
      </c>
      <c r="I725" t="s">
        <v>7164</v>
      </c>
      <c r="J725" t="s">
        <v>7170</v>
      </c>
      <c r="K725" t="s">
        <v>7213</v>
      </c>
      <c r="L725">
        <v>2</v>
      </c>
      <c r="M725">
        <v>5596.78</v>
      </c>
      <c r="N725">
        <v>0</v>
      </c>
      <c r="O725">
        <v>2031.66</v>
      </c>
    </row>
    <row r="726" spans="1:15" x14ac:dyDescent="0.25">
      <c r="A726" t="s">
        <v>736</v>
      </c>
      <c r="B726" t="s">
        <v>5553</v>
      </c>
      <c r="C726" t="s">
        <v>7239</v>
      </c>
      <c r="D726" t="s">
        <v>6102</v>
      </c>
      <c r="E726" t="s">
        <v>6901</v>
      </c>
      <c r="F726" t="s">
        <v>7096</v>
      </c>
      <c r="G726" t="s">
        <v>7112</v>
      </c>
      <c r="H726" t="s">
        <v>7133</v>
      </c>
      <c r="I726" t="s">
        <v>7165</v>
      </c>
      <c r="J726" t="s">
        <v>7177</v>
      </c>
      <c r="K726" t="s">
        <v>7210</v>
      </c>
      <c r="L726">
        <v>2</v>
      </c>
      <c r="M726">
        <v>173184.72</v>
      </c>
      <c r="N726">
        <v>0</v>
      </c>
      <c r="O726">
        <v>21674.62</v>
      </c>
    </row>
    <row r="727" spans="1:15" x14ac:dyDescent="0.25">
      <c r="A727" t="s">
        <v>737</v>
      </c>
      <c r="B727" t="s">
        <v>5160</v>
      </c>
      <c r="C727" t="s">
        <v>7251</v>
      </c>
      <c r="D727" t="s">
        <v>6218</v>
      </c>
      <c r="E727" t="s">
        <v>6988</v>
      </c>
      <c r="F727" t="s">
        <v>7094</v>
      </c>
      <c r="G727" t="s">
        <v>7098</v>
      </c>
      <c r="H727" t="s">
        <v>7114</v>
      </c>
      <c r="I727" t="s">
        <v>7162</v>
      </c>
      <c r="J727" t="s">
        <v>7169</v>
      </c>
      <c r="K727" t="s">
        <v>7193</v>
      </c>
      <c r="L727">
        <v>1</v>
      </c>
      <c r="M727">
        <v>11523.51</v>
      </c>
      <c r="N727">
        <v>0</v>
      </c>
      <c r="O727">
        <v>2297.29</v>
      </c>
    </row>
    <row r="728" spans="1:15" x14ac:dyDescent="0.25">
      <c r="A728" t="s">
        <v>738</v>
      </c>
      <c r="B728" t="s">
        <v>5554</v>
      </c>
      <c r="C728" t="s">
        <v>7236</v>
      </c>
      <c r="D728" t="s">
        <v>6573</v>
      </c>
      <c r="E728" t="s">
        <v>7063</v>
      </c>
      <c r="F728" t="s">
        <v>7094</v>
      </c>
      <c r="G728" t="s">
        <v>7098</v>
      </c>
      <c r="H728" t="s">
        <v>7114</v>
      </c>
      <c r="I728" t="s">
        <v>7162</v>
      </c>
      <c r="J728" t="s">
        <v>7169</v>
      </c>
      <c r="K728" t="s">
        <v>7182</v>
      </c>
      <c r="L728">
        <v>1</v>
      </c>
      <c r="M728">
        <v>7658.98</v>
      </c>
      <c r="N728">
        <v>0.15</v>
      </c>
      <c r="O728">
        <v>1096.3399999999999</v>
      </c>
    </row>
    <row r="729" spans="1:15" x14ac:dyDescent="0.25">
      <c r="A729" t="s">
        <v>739</v>
      </c>
      <c r="B729" t="s">
        <v>5555</v>
      </c>
      <c r="C729" t="s">
        <v>7246</v>
      </c>
      <c r="D729" t="s">
        <v>6574</v>
      </c>
      <c r="E729" t="s">
        <v>6976</v>
      </c>
      <c r="F729" t="s">
        <v>7097</v>
      </c>
      <c r="G729" t="s">
        <v>7104</v>
      </c>
      <c r="H729" t="s">
        <v>7120</v>
      </c>
      <c r="I729" t="s">
        <v>7162</v>
      </c>
      <c r="J729" t="s">
        <v>7168</v>
      </c>
      <c r="K729" t="s">
        <v>7181</v>
      </c>
      <c r="L729">
        <v>3</v>
      </c>
      <c r="M729">
        <v>33425.94</v>
      </c>
      <c r="N729">
        <v>0.05</v>
      </c>
      <c r="O729">
        <v>6247.55</v>
      </c>
    </row>
    <row r="730" spans="1:15" x14ac:dyDescent="0.25">
      <c r="A730" t="s">
        <v>740</v>
      </c>
      <c r="B730" t="s">
        <v>5203</v>
      </c>
      <c r="C730" t="s">
        <v>7228</v>
      </c>
      <c r="D730" t="s">
        <v>6271</v>
      </c>
      <c r="E730" t="s">
        <v>7015</v>
      </c>
      <c r="F730" t="s">
        <v>7096</v>
      </c>
      <c r="G730" t="s">
        <v>7103</v>
      </c>
      <c r="H730" t="s">
        <v>7158</v>
      </c>
      <c r="I730" t="s">
        <v>7163</v>
      </c>
      <c r="J730" t="s">
        <v>7171</v>
      </c>
      <c r="K730" t="s">
        <v>7184</v>
      </c>
      <c r="L730">
        <v>3</v>
      </c>
      <c r="M730">
        <v>24448.94</v>
      </c>
      <c r="N730">
        <v>0</v>
      </c>
      <c r="O730">
        <v>3740.56</v>
      </c>
    </row>
    <row r="731" spans="1:15" x14ac:dyDescent="0.25">
      <c r="A731" t="s">
        <v>741</v>
      </c>
      <c r="B731" t="s">
        <v>5474</v>
      </c>
      <c r="C731" t="s">
        <v>7239</v>
      </c>
      <c r="D731" t="s">
        <v>6575</v>
      </c>
      <c r="E731" t="s">
        <v>7004</v>
      </c>
      <c r="F731" t="s">
        <v>7095</v>
      </c>
      <c r="G731" t="s">
        <v>7106</v>
      </c>
      <c r="H731" t="s">
        <v>7122</v>
      </c>
      <c r="I731" t="s">
        <v>7163</v>
      </c>
      <c r="J731" t="s">
        <v>7175</v>
      </c>
      <c r="K731" t="s">
        <v>7190</v>
      </c>
      <c r="L731">
        <v>7</v>
      </c>
      <c r="M731">
        <v>13413.43</v>
      </c>
      <c r="N731">
        <v>0.15</v>
      </c>
      <c r="O731">
        <v>1835.35</v>
      </c>
    </row>
    <row r="732" spans="1:15" x14ac:dyDescent="0.25">
      <c r="A732" t="s">
        <v>742</v>
      </c>
      <c r="B732" t="s">
        <v>5033</v>
      </c>
      <c r="C732" t="s">
        <v>7235</v>
      </c>
      <c r="D732" t="s">
        <v>6224</v>
      </c>
      <c r="E732" t="s">
        <v>6950</v>
      </c>
      <c r="F732" t="s">
        <v>7096</v>
      </c>
      <c r="G732" t="s">
        <v>7111</v>
      </c>
      <c r="H732" t="s">
        <v>7142</v>
      </c>
      <c r="I732" t="s">
        <v>7164</v>
      </c>
      <c r="J732" t="s">
        <v>7170</v>
      </c>
      <c r="K732" t="s">
        <v>7183</v>
      </c>
      <c r="L732">
        <v>2</v>
      </c>
      <c r="M732">
        <v>8700.52</v>
      </c>
      <c r="N732">
        <v>0.1</v>
      </c>
      <c r="O732">
        <v>2124.69</v>
      </c>
    </row>
    <row r="733" spans="1:15" x14ac:dyDescent="0.25">
      <c r="A733" t="s">
        <v>743</v>
      </c>
      <c r="B733" t="s">
        <v>5556</v>
      </c>
      <c r="C733" t="s">
        <v>7226</v>
      </c>
      <c r="D733" t="s">
        <v>6270</v>
      </c>
      <c r="E733" t="s">
        <v>7014</v>
      </c>
      <c r="F733" t="s">
        <v>7095</v>
      </c>
      <c r="G733" t="s">
        <v>7108</v>
      </c>
      <c r="H733" t="s">
        <v>7150</v>
      </c>
      <c r="I733" t="s">
        <v>7165</v>
      </c>
      <c r="J733" t="s">
        <v>7176</v>
      </c>
      <c r="K733" t="s">
        <v>7202</v>
      </c>
      <c r="L733">
        <v>6</v>
      </c>
      <c r="M733">
        <v>100027.51</v>
      </c>
      <c r="N733">
        <v>0.1</v>
      </c>
      <c r="O733">
        <v>9210.94</v>
      </c>
    </row>
    <row r="734" spans="1:15" x14ac:dyDescent="0.25">
      <c r="A734" t="s">
        <v>744</v>
      </c>
      <c r="B734" t="s">
        <v>5557</v>
      </c>
      <c r="C734" t="s">
        <v>7238</v>
      </c>
      <c r="D734" t="s">
        <v>6576</v>
      </c>
      <c r="E734" t="s">
        <v>7040</v>
      </c>
      <c r="F734" t="s">
        <v>7095</v>
      </c>
      <c r="G734" t="s">
        <v>7106</v>
      </c>
      <c r="H734" t="s">
        <v>7146</v>
      </c>
      <c r="I734" t="s">
        <v>7165</v>
      </c>
      <c r="J734" t="s">
        <v>7176</v>
      </c>
      <c r="K734" t="s">
        <v>7194</v>
      </c>
      <c r="L734">
        <v>1</v>
      </c>
      <c r="M734">
        <v>19657.740000000002</v>
      </c>
      <c r="N734">
        <v>0.2</v>
      </c>
      <c r="O734">
        <v>1514.96</v>
      </c>
    </row>
    <row r="735" spans="1:15" x14ac:dyDescent="0.25">
      <c r="A735" t="s">
        <v>745</v>
      </c>
      <c r="B735" t="s">
        <v>5133</v>
      </c>
      <c r="C735" t="s">
        <v>7248</v>
      </c>
      <c r="D735" t="s">
        <v>6291</v>
      </c>
      <c r="E735" t="s">
        <v>6969</v>
      </c>
      <c r="F735" t="s">
        <v>7096</v>
      </c>
      <c r="G735" t="s">
        <v>7113</v>
      </c>
      <c r="H735" t="s">
        <v>7144</v>
      </c>
      <c r="I735" t="s">
        <v>7162</v>
      </c>
      <c r="J735" t="s">
        <v>7169</v>
      </c>
      <c r="K735" t="s">
        <v>7182</v>
      </c>
      <c r="L735">
        <v>2</v>
      </c>
      <c r="M735">
        <v>14960.41</v>
      </c>
      <c r="N735">
        <v>0.15</v>
      </c>
      <c r="O735">
        <v>1707.8</v>
      </c>
    </row>
    <row r="736" spans="1:15" x14ac:dyDescent="0.25">
      <c r="A736" t="s">
        <v>746</v>
      </c>
      <c r="B736" t="s">
        <v>5538</v>
      </c>
      <c r="C736" t="s">
        <v>7242</v>
      </c>
      <c r="D736" t="s">
        <v>6577</v>
      </c>
      <c r="E736" t="s">
        <v>6902</v>
      </c>
      <c r="F736" t="s">
        <v>7096</v>
      </c>
      <c r="G736" t="s">
        <v>7103</v>
      </c>
      <c r="H736" t="s">
        <v>7158</v>
      </c>
      <c r="I736" t="s">
        <v>7164</v>
      </c>
      <c r="J736" t="s">
        <v>7173</v>
      </c>
      <c r="K736" t="s">
        <v>7200</v>
      </c>
      <c r="L736">
        <v>1</v>
      </c>
      <c r="M736">
        <v>899.45</v>
      </c>
      <c r="N736">
        <v>0.25</v>
      </c>
      <c r="O736">
        <v>242.91</v>
      </c>
    </row>
    <row r="737" spans="1:15" x14ac:dyDescent="0.25">
      <c r="A737" t="s">
        <v>747</v>
      </c>
      <c r="B737" t="s">
        <v>5367</v>
      </c>
      <c r="C737" t="s">
        <v>7257</v>
      </c>
      <c r="D737" t="s">
        <v>6523</v>
      </c>
      <c r="E737" t="s">
        <v>7072</v>
      </c>
      <c r="F737" t="s">
        <v>7096</v>
      </c>
      <c r="G737" t="s">
        <v>7111</v>
      </c>
      <c r="H737" t="s">
        <v>7142</v>
      </c>
      <c r="I737" t="s">
        <v>7164</v>
      </c>
      <c r="J737" t="s">
        <v>7174</v>
      </c>
      <c r="K737" t="s">
        <v>7188</v>
      </c>
      <c r="L737">
        <v>4</v>
      </c>
      <c r="M737">
        <v>9064.25</v>
      </c>
      <c r="N737">
        <v>0.15</v>
      </c>
      <c r="O737">
        <v>1929.26</v>
      </c>
    </row>
    <row r="738" spans="1:15" x14ac:dyDescent="0.25">
      <c r="A738" t="s">
        <v>748</v>
      </c>
      <c r="B738" t="s">
        <v>5183</v>
      </c>
      <c r="C738" t="s">
        <v>7236</v>
      </c>
      <c r="D738" t="s">
        <v>6340</v>
      </c>
      <c r="E738" t="s">
        <v>7037</v>
      </c>
      <c r="F738" t="s">
        <v>7096</v>
      </c>
      <c r="G738" t="s">
        <v>7113</v>
      </c>
      <c r="H738" t="s">
        <v>7148</v>
      </c>
      <c r="I738" t="s">
        <v>7163</v>
      </c>
      <c r="J738" t="s">
        <v>7171</v>
      </c>
      <c r="K738" t="s">
        <v>7209</v>
      </c>
      <c r="L738">
        <v>1</v>
      </c>
      <c r="M738">
        <v>1734.76</v>
      </c>
      <c r="N738">
        <v>0.05</v>
      </c>
      <c r="O738">
        <v>296.70999999999998</v>
      </c>
    </row>
    <row r="739" spans="1:15" x14ac:dyDescent="0.25">
      <c r="A739" t="s">
        <v>749</v>
      </c>
      <c r="B739" t="s">
        <v>5212</v>
      </c>
      <c r="C739" t="s">
        <v>7258</v>
      </c>
      <c r="D739" t="s">
        <v>6578</v>
      </c>
      <c r="E739" t="s">
        <v>6925</v>
      </c>
      <c r="F739" t="s">
        <v>7095</v>
      </c>
      <c r="G739" t="s">
        <v>7108</v>
      </c>
      <c r="H739" t="s">
        <v>7150</v>
      </c>
      <c r="I739" t="s">
        <v>7163</v>
      </c>
      <c r="J739" t="s">
        <v>7171</v>
      </c>
      <c r="K739" t="s">
        <v>7209</v>
      </c>
      <c r="L739">
        <v>6</v>
      </c>
      <c r="M739">
        <v>9829.18</v>
      </c>
      <c r="N739">
        <v>0.1</v>
      </c>
      <c r="O739">
        <v>1626.97</v>
      </c>
    </row>
    <row r="740" spans="1:15" x14ac:dyDescent="0.25">
      <c r="A740" t="s">
        <v>750</v>
      </c>
      <c r="B740" t="s">
        <v>5471</v>
      </c>
      <c r="C740" t="s">
        <v>7256</v>
      </c>
      <c r="D740" t="s">
        <v>6133</v>
      </c>
      <c r="E740" t="s">
        <v>6911</v>
      </c>
      <c r="F740" t="s">
        <v>7097</v>
      </c>
      <c r="G740" t="s">
        <v>7104</v>
      </c>
      <c r="H740" t="s">
        <v>7160</v>
      </c>
      <c r="I740" t="s">
        <v>7165</v>
      </c>
      <c r="J740" t="s">
        <v>7176</v>
      </c>
      <c r="K740" t="s">
        <v>7202</v>
      </c>
      <c r="L740">
        <v>1</v>
      </c>
      <c r="M740">
        <v>12839.03</v>
      </c>
      <c r="N740">
        <v>0.25</v>
      </c>
      <c r="O740">
        <v>829.57</v>
      </c>
    </row>
    <row r="741" spans="1:15" x14ac:dyDescent="0.25">
      <c r="A741" t="s">
        <v>751</v>
      </c>
      <c r="B741" t="s">
        <v>5454</v>
      </c>
      <c r="C741" t="s">
        <v>7244</v>
      </c>
      <c r="D741" t="s">
        <v>6349</v>
      </c>
      <c r="E741" t="s">
        <v>6911</v>
      </c>
      <c r="F741" t="s">
        <v>7094</v>
      </c>
      <c r="G741" t="s">
        <v>7100</v>
      </c>
      <c r="H741" t="s">
        <v>7116</v>
      </c>
      <c r="I741" t="s">
        <v>7162</v>
      </c>
      <c r="J741" t="s">
        <v>7169</v>
      </c>
      <c r="K741" t="s">
        <v>7203</v>
      </c>
      <c r="L741">
        <v>1</v>
      </c>
      <c r="M741">
        <v>18247.71</v>
      </c>
      <c r="N741">
        <v>0.2</v>
      </c>
      <c r="O741">
        <v>1720.94</v>
      </c>
    </row>
    <row r="742" spans="1:15" x14ac:dyDescent="0.25">
      <c r="A742" t="s">
        <v>752</v>
      </c>
      <c r="B742" t="s">
        <v>5158</v>
      </c>
      <c r="C742" t="s">
        <v>7224</v>
      </c>
      <c r="D742" t="s">
        <v>6577</v>
      </c>
      <c r="E742" t="s">
        <v>6902</v>
      </c>
      <c r="F742" t="s">
        <v>7095</v>
      </c>
      <c r="G742" t="s">
        <v>7109</v>
      </c>
      <c r="H742" t="s">
        <v>7135</v>
      </c>
      <c r="I742" t="s">
        <v>7164</v>
      </c>
      <c r="J742" t="s">
        <v>7174</v>
      </c>
      <c r="K742" t="s">
        <v>7199</v>
      </c>
      <c r="L742">
        <v>7</v>
      </c>
      <c r="M742">
        <v>10851.38</v>
      </c>
      <c r="N742">
        <v>0.05</v>
      </c>
      <c r="O742">
        <v>2085.17</v>
      </c>
    </row>
    <row r="743" spans="1:15" x14ac:dyDescent="0.25">
      <c r="A743" t="s">
        <v>753</v>
      </c>
      <c r="B743" t="s">
        <v>5558</v>
      </c>
      <c r="C743" t="s">
        <v>7257</v>
      </c>
      <c r="D743" t="s">
        <v>6522</v>
      </c>
      <c r="E743" t="s">
        <v>7040</v>
      </c>
      <c r="F743" t="s">
        <v>7095</v>
      </c>
      <c r="G743" t="s">
        <v>7106</v>
      </c>
      <c r="H743" t="s">
        <v>7161</v>
      </c>
      <c r="I743" t="s">
        <v>7163</v>
      </c>
      <c r="J743" t="s">
        <v>7167</v>
      </c>
      <c r="K743" t="s">
        <v>7179</v>
      </c>
      <c r="L743">
        <v>2</v>
      </c>
      <c r="M743">
        <v>4261.7299999999996</v>
      </c>
      <c r="N743">
        <v>0.15</v>
      </c>
      <c r="O743">
        <v>870.28</v>
      </c>
    </row>
    <row r="744" spans="1:15" x14ac:dyDescent="0.25">
      <c r="A744" t="s">
        <v>754</v>
      </c>
      <c r="B744" t="s">
        <v>5559</v>
      </c>
      <c r="C744" t="s">
        <v>7255</v>
      </c>
      <c r="D744" t="s">
        <v>6156</v>
      </c>
      <c r="E744" t="s">
        <v>6937</v>
      </c>
      <c r="F744" t="s">
        <v>7096</v>
      </c>
      <c r="G744" t="s">
        <v>7111</v>
      </c>
      <c r="H744" t="s">
        <v>7131</v>
      </c>
      <c r="I744" t="s">
        <v>7164</v>
      </c>
      <c r="J744" t="s">
        <v>7170</v>
      </c>
      <c r="K744" t="s">
        <v>7183</v>
      </c>
      <c r="L744">
        <v>2</v>
      </c>
      <c r="M744">
        <v>9555.59</v>
      </c>
      <c r="N744">
        <v>0.05</v>
      </c>
      <c r="O744">
        <v>2366.91</v>
      </c>
    </row>
    <row r="745" spans="1:15" x14ac:dyDescent="0.25">
      <c r="A745" t="s">
        <v>755</v>
      </c>
      <c r="B745" t="s">
        <v>5216</v>
      </c>
      <c r="C745" t="s">
        <v>7234</v>
      </c>
      <c r="D745" t="s">
        <v>6561</v>
      </c>
      <c r="E745" t="s">
        <v>6956</v>
      </c>
      <c r="F745" t="s">
        <v>7097</v>
      </c>
      <c r="G745" t="s">
        <v>7107</v>
      </c>
      <c r="H745" t="s">
        <v>7123</v>
      </c>
      <c r="I745" t="s">
        <v>7165</v>
      </c>
      <c r="J745" t="s">
        <v>7176</v>
      </c>
      <c r="K745" t="s">
        <v>7202</v>
      </c>
      <c r="L745">
        <v>4</v>
      </c>
      <c r="M745">
        <v>66863.95</v>
      </c>
      <c r="N745">
        <v>0.1</v>
      </c>
      <c r="O745">
        <v>6618.34</v>
      </c>
    </row>
    <row r="746" spans="1:15" x14ac:dyDescent="0.25">
      <c r="A746" t="s">
        <v>756</v>
      </c>
      <c r="B746" t="s">
        <v>5560</v>
      </c>
      <c r="C746" t="s">
        <v>7232</v>
      </c>
      <c r="D746" t="s">
        <v>6235</v>
      </c>
      <c r="E746" t="s">
        <v>6995</v>
      </c>
      <c r="F746" t="s">
        <v>7095</v>
      </c>
      <c r="G746" t="s">
        <v>7108</v>
      </c>
      <c r="H746" t="s">
        <v>7141</v>
      </c>
      <c r="I746" t="s">
        <v>7163</v>
      </c>
      <c r="J746" t="s">
        <v>7167</v>
      </c>
      <c r="K746" t="s">
        <v>7187</v>
      </c>
      <c r="L746">
        <v>2</v>
      </c>
      <c r="M746">
        <v>2915.64</v>
      </c>
      <c r="N746">
        <v>0</v>
      </c>
      <c r="O746">
        <v>957.8</v>
      </c>
    </row>
    <row r="747" spans="1:15" x14ac:dyDescent="0.25">
      <c r="A747" t="s">
        <v>757</v>
      </c>
      <c r="B747" t="s">
        <v>5561</v>
      </c>
      <c r="C747" t="s">
        <v>7253</v>
      </c>
      <c r="D747" t="s">
        <v>6375</v>
      </c>
      <c r="E747" t="s">
        <v>7048</v>
      </c>
      <c r="F747" t="s">
        <v>7094</v>
      </c>
      <c r="G747" t="s">
        <v>7101</v>
      </c>
      <c r="H747" t="s">
        <v>7117</v>
      </c>
      <c r="I747" t="s">
        <v>7165</v>
      </c>
      <c r="J747" t="s">
        <v>7177</v>
      </c>
      <c r="K747" t="s">
        <v>7201</v>
      </c>
      <c r="L747">
        <v>3</v>
      </c>
      <c r="M747">
        <v>122393.19</v>
      </c>
      <c r="N747">
        <v>0.2</v>
      </c>
      <c r="O747">
        <v>3832.87</v>
      </c>
    </row>
    <row r="748" spans="1:15" x14ac:dyDescent="0.25">
      <c r="A748" t="s">
        <v>758</v>
      </c>
      <c r="B748" t="s">
        <v>5465</v>
      </c>
      <c r="C748" t="s">
        <v>7229</v>
      </c>
      <c r="D748" t="s">
        <v>6145</v>
      </c>
      <c r="E748" t="s">
        <v>6943</v>
      </c>
      <c r="F748" t="s">
        <v>7097</v>
      </c>
      <c r="G748" t="s">
        <v>7107</v>
      </c>
      <c r="H748" t="s">
        <v>7153</v>
      </c>
      <c r="I748" t="s">
        <v>7165</v>
      </c>
      <c r="J748" t="s">
        <v>7177</v>
      </c>
      <c r="K748" t="s">
        <v>7198</v>
      </c>
      <c r="L748">
        <v>5</v>
      </c>
      <c r="M748">
        <v>324227.81</v>
      </c>
      <c r="N748">
        <v>0</v>
      </c>
      <c r="O748">
        <v>56633.02</v>
      </c>
    </row>
    <row r="749" spans="1:15" x14ac:dyDescent="0.25">
      <c r="A749" t="s">
        <v>759</v>
      </c>
      <c r="B749" t="s">
        <v>5400</v>
      </c>
      <c r="C749" t="s">
        <v>7242</v>
      </c>
      <c r="D749" t="s">
        <v>6579</v>
      </c>
      <c r="E749" t="s">
        <v>7023</v>
      </c>
      <c r="F749" t="s">
        <v>7095</v>
      </c>
      <c r="G749" t="s">
        <v>7102</v>
      </c>
      <c r="H749" t="s">
        <v>7118</v>
      </c>
      <c r="I749" t="s">
        <v>7162</v>
      </c>
      <c r="J749" t="s">
        <v>7166</v>
      </c>
      <c r="K749" t="s">
        <v>7192</v>
      </c>
      <c r="L749">
        <v>7</v>
      </c>
      <c r="M749">
        <v>35106.449999999997</v>
      </c>
      <c r="N749">
        <v>0.15</v>
      </c>
      <c r="O749">
        <v>3625.04</v>
      </c>
    </row>
    <row r="750" spans="1:15" x14ac:dyDescent="0.25">
      <c r="A750" t="s">
        <v>760</v>
      </c>
      <c r="B750" t="s">
        <v>5283</v>
      </c>
      <c r="C750" t="s">
        <v>7235</v>
      </c>
      <c r="D750" t="s">
        <v>6580</v>
      </c>
      <c r="E750" t="s">
        <v>7066</v>
      </c>
      <c r="F750" t="s">
        <v>7096</v>
      </c>
      <c r="G750" t="s">
        <v>7111</v>
      </c>
      <c r="H750" t="s">
        <v>7145</v>
      </c>
      <c r="I750" t="s">
        <v>7162</v>
      </c>
      <c r="J750" t="s">
        <v>7166</v>
      </c>
      <c r="K750" t="s">
        <v>7211</v>
      </c>
      <c r="L750">
        <v>5</v>
      </c>
      <c r="M750">
        <v>32217.49</v>
      </c>
      <c r="N750">
        <v>0.15</v>
      </c>
      <c r="O750">
        <v>3604.98</v>
      </c>
    </row>
    <row r="751" spans="1:15" x14ac:dyDescent="0.25">
      <c r="A751" t="s">
        <v>761</v>
      </c>
      <c r="B751" t="s">
        <v>5521</v>
      </c>
      <c r="C751" t="s">
        <v>7249</v>
      </c>
      <c r="D751" t="s">
        <v>6235</v>
      </c>
      <c r="E751" t="s">
        <v>6995</v>
      </c>
      <c r="F751" t="s">
        <v>7097</v>
      </c>
      <c r="G751" t="s">
        <v>7110</v>
      </c>
      <c r="H751" t="s">
        <v>7159</v>
      </c>
      <c r="I751" t="s">
        <v>7165</v>
      </c>
      <c r="J751" t="s">
        <v>7176</v>
      </c>
      <c r="K751" t="s">
        <v>7195</v>
      </c>
      <c r="L751">
        <v>5</v>
      </c>
      <c r="M751">
        <v>57395.08</v>
      </c>
      <c r="N751">
        <v>0</v>
      </c>
      <c r="O751">
        <v>6510.62</v>
      </c>
    </row>
    <row r="752" spans="1:15" x14ac:dyDescent="0.25">
      <c r="A752" t="s">
        <v>762</v>
      </c>
      <c r="B752" t="s">
        <v>5362</v>
      </c>
      <c r="C752" t="s">
        <v>7226</v>
      </c>
      <c r="D752" t="s">
        <v>6581</v>
      </c>
      <c r="E752" t="s">
        <v>7003</v>
      </c>
      <c r="F752" t="s">
        <v>7096</v>
      </c>
      <c r="G752" t="s">
        <v>7103</v>
      </c>
      <c r="H752" t="s">
        <v>7119</v>
      </c>
      <c r="I752" t="s">
        <v>7162</v>
      </c>
      <c r="J752" t="s">
        <v>7169</v>
      </c>
      <c r="K752" t="s">
        <v>7193</v>
      </c>
      <c r="L752">
        <v>5</v>
      </c>
      <c r="M752">
        <v>48043.24</v>
      </c>
      <c r="N752">
        <v>0.1</v>
      </c>
      <c r="O752">
        <v>6687.42</v>
      </c>
    </row>
    <row r="753" spans="1:15" x14ac:dyDescent="0.25">
      <c r="A753" t="s">
        <v>763</v>
      </c>
      <c r="B753" t="s">
        <v>5403</v>
      </c>
      <c r="C753" t="s">
        <v>7228</v>
      </c>
      <c r="D753" t="s">
        <v>6582</v>
      </c>
      <c r="E753" t="s">
        <v>6953</v>
      </c>
      <c r="F753" t="s">
        <v>7097</v>
      </c>
      <c r="G753" t="s">
        <v>7107</v>
      </c>
      <c r="H753" t="s">
        <v>7153</v>
      </c>
      <c r="I753" t="s">
        <v>7163</v>
      </c>
      <c r="J753" t="s">
        <v>7167</v>
      </c>
      <c r="K753" t="s">
        <v>7179</v>
      </c>
      <c r="L753">
        <v>4</v>
      </c>
      <c r="M753">
        <v>9815.11</v>
      </c>
      <c r="N753">
        <v>0</v>
      </c>
      <c r="O753">
        <v>2484.37</v>
      </c>
    </row>
    <row r="754" spans="1:15" x14ac:dyDescent="0.25">
      <c r="A754" t="s">
        <v>764</v>
      </c>
      <c r="B754" t="s">
        <v>5105</v>
      </c>
      <c r="C754" t="s">
        <v>7254</v>
      </c>
      <c r="D754" t="s">
        <v>6108</v>
      </c>
      <c r="E754" t="s">
        <v>6907</v>
      </c>
      <c r="F754" t="s">
        <v>7097</v>
      </c>
      <c r="G754" t="s">
        <v>7105</v>
      </c>
      <c r="H754" t="s">
        <v>7128</v>
      </c>
      <c r="I754" t="s">
        <v>7164</v>
      </c>
      <c r="J754" t="s">
        <v>7173</v>
      </c>
      <c r="K754" t="s">
        <v>7200</v>
      </c>
      <c r="L754">
        <v>5</v>
      </c>
      <c r="M754">
        <v>5802.44</v>
      </c>
      <c r="N754">
        <v>0</v>
      </c>
      <c r="O754">
        <v>1831.72</v>
      </c>
    </row>
    <row r="755" spans="1:15" x14ac:dyDescent="0.25">
      <c r="A755" t="s">
        <v>765</v>
      </c>
      <c r="B755" t="s">
        <v>5562</v>
      </c>
      <c r="C755" t="s">
        <v>7229</v>
      </c>
      <c r="D755" t="s">
        <v>6309</v>
      </c>
      <c r="E755" t="s">
        <v>7012</v>
      </c>
      <c r="F755" t="s">
        <v>7097</v>
      </c>
      <c r="G755" t="s">
        <v>7105</v>
      </c>
      <c r="H755" t="s">
        <v>7121</v>
      </c>
      <c r="I755" t="s">
        <v>7163</v>
      </c>
      <c r="J755" t="s">
        <v>7171</v>
      </c>
      <c r="K755" t="s">
        <v>7204</v>
      </c>
      <c r="L755">
        <v>1</v>
      </c>
      <c r="M755">
        <v>3893.87</v>
      </c>
      <c r="N755">
        <v>0.15</v>
      </c>
      <c r="O755">
        <v>460.51</v>
      </c>
    </row>
    <row r="756" spans="1:15" x14ac:dyDescent="0.25">
      <c r="A756" t="s">
        <v>766</v>
      </c>
      <c r="B756" t="s">
        <v>5563</v>
      </c>
      <c r="C756" t="s">
        <v>7230</v>
      </c>
      <c r="D756" t="s">
        <v>6583</v>
      </c>
      <c r="E756" t="s">
        <v>7065</v>
      </c>
      <c r="F756" t="s">
        <v>7094</v>
      </c>
      <c r="G756" t="s">
        <v>7099</v>
      </c>
      <c r="H756" t="s">
        <v>7130</v>
      </c>
      <c r="I756" t="s">
        <v>7164</v>
      </c>
      <c r="J756" t="s">
        <v>7174</v>
      </c>
      <c r="K756" t="s">
        <v>7188</v>
      </c>
      <c r="L756">
        <v>8</v>
      </c>
      <c r="M756">
        <v>20633.39</v>
      </c>
      <c r="N756">
        <v>0.1</v>
      </c>
      <c r="O756">
        <v>3443.62</v>
      </c>
    </row>
    <row r="757" spans="1:15" x14ac:dyDescent="0.25">
      <c r="A757" t="s">
        <v>767</v>
      </c>
      <c r="B757" t="s">
        <v>5026</v>
      </c>
      <c r="C757" t="s">
        <v>7243</v>
      </c>
      <c r="D757" t="s">
        <v>6584</v>
      </c>
      <c r="E757" t="s">
        <v>7042</v>
      </c>
      <c r="F757" t="s">
        <v>7095</v>
      </c>
      <c r="G757" t="s">
        <v>7102</v>
      </c>
      <c r="H757" t="s">
        <v>7118</v>
      </c>
      <c r="I757" t="s">
        <v>7164</v>
      </c>
      <c r="J757" t="s">
        <v>7170</v>
      </c>
      <c r="K757" t="s">
        <v>7183</v>
      </c>
      <c r="L757">
        <v>6</v>
      </c>
      <c r="M757">
        <v>26200.04</v>
      </c>
      <c r="N757">
        <v>0.15</v>
      </c>
      <c r="O757">
        <v>5125.9799999999996</v>
      </c>
    </row>
    <row r="758" spans="1:15" x14ac:dyDescent="0.25">
      <c r="A758" t="s">
        <v>768</v>
      </c>
      <c r="B758" t="s">
        <v>5373</v>
      </c>
      <c r="C758" t="s">
        <v>7259</v>
      </c>
      <c r="D758" t="s">
        <v>6228</v>
      </c>
      <c r="E758" t="s">
        <v>6959</v>
      </c>
      <c r="F758" t="s">
        <v>7097</v>
      </c>
      <c r="G758" t="s">
        <v>7104</v>
      </c>
      <c r="H758" t="s">
        <v>7160</v>
      </c>
      <c r="I758" t="s">
        <v>7165</v>
      </c>
      <c r="J758" t="s">
        <v>7176</v>
      </c>
      <c r="K758" t="s">
        <v>7194</v>
      </c>
      <c r="L758">
        <v>4</v>
      </c>
      <c r="M758">
        <v>83952.7</v>
      </c>
      <c r="N758">
        <v>0.2</v>
      </c>
      <c r="O758">
        <v>6194.47</v>
      </c>
    </row>
    <row r="759" spans="1:15" x14ac:dyDescent="0.25">
      <c r="A759" t="s">
        <v>769</v>
      </c>
      <c r="B759" t="s">
        <v>5564</v>
      </c>
      <c r="C759" t="s">
        <v>7244</v>
      </c>
      <c r="D759" t="s">
        <v>6214</v>
      </c>
      <c r="E759" t="s">
        <v>6966</v>
      </c>
      <c r="F759" t="s">
        <v>7095</v>
      </c>
      <c r="G759" t="s">
        <v>7106</v>
      </c>
      <c r="H759" t="s">
        <v>7161</v>
      </c>
      <c r="I759" t="s">
        <v>7165</v>
      </c>
      <c r="J759" t="s">
        <v>7176</v>
      </c>
      <c r="K759" t="s">
        <v>7194</v>
      </c>
      <c r="L759">
        <v>2</v>
      </c>
      <c r="M759">
        <v>49291.43</v>
      </c>
      <c r="N759">
        <v>0.05</v>
      </c>
      <c r="O759">
        <v>7128.38</v>
      </c>
    </row>
    <row r="760" spans="1:15" x14ac:dyDescent="0.25">
      <c r="A760" t="s">
        <v>770</v>
      </c>
      <c r="B760" t="s">
        <v>5565</v>
      </c>
      <c r="C760" t="s">
        <v>7232</v>
      </c>
      <c r="D760" t="s">
        <v>6273</v>
      </c>
      <c r="E760" t="s">
        <v>7017</v>
      </c>
      <c r="F760" t="s">
        <v>7094</v>
      </c>
      <c r="G760" t="s">
        <v>7098</v>
      </c>
      <c r="H760" t="s">
        <v>7138</v>
      </c>
      <c r="I760" t="s">
        <v>7164</v>
      </c>
      <c r="J760" t="s">
        <v>7170</v>
      </c>
      <c r="K760" t="s">
        <v>7189</v>
      </c>
      <c r="L760">
        <v>7</v>
      </c>
      <c r="M760">
        <v>9784.7999999999993</v>
      </c>
      <c r="N760">
        <v>0.05</v>
      </c>
      <c r="O760">
        <v>2816.35</v>
      </c>
    </row>
    <row r="761" spans="1:15" x14ac:dyDescent="0.25">
      <c r="A761" t="s">
        <v>771</v>
      </c>
      <c r="B761" t="s">
        <v>5566</v>
      </c>
      <c r="C761" t="s">
        <v>7257</v>
      </c>
      <c r="D761" t="s">
        <v>6258</v>
      </c>
      <c r="E761" t="s">
        <v>6927</v>
      </c>
      <c r="F761" t="s">
        <v>7096</v>
      </c>
      <c r="G761" t="s">
        <v>7103</v>
      </c>
      <c r="H761" t="s">
        <v>7134</v>
      </c>
      <c r="I761" t="s">
        <v>7164</v>
      </c>
      <c r="J761" t="s">
        <v>7170</v>
      </c>
      <c r="K761" t="s">
        <v>7213</v>
      </c>
      <c r="L761">
        <v>1</v>
      </c>
      <c r="M761">
        <v>2627.66</v>
      </c>
      <c r="N761">
        <v>0.1</v>
      </c>
      <c r="O761">
        <v>841.64</v>
      </c>
    </row>
    <row r="762" spans="1:15" x14ac:dyDescent="0.25">
      <c r="A762" t="s">
        <v>772</v>
      </c>
      <c r="B762" t="s">
        <v>5337</v>
      </c>
      <c r="C762" t="s">
        <v>7228</v>
      </c>
      <c r="D762" t="s">
        <v>6451</v>
      </c>
      <c r="E762" t="s">
        <v>6914</v>
      </c>
      <c r="F762" t="s">
        <v>7094</v>
      </c>
      <c r="G762" t="s">
        <v>7098</v>
      </c>
      <c r="H762" t="s">
        <v>7156</v>
      </c>
      <c r="I762" t="s">
        <v>7164</v>
      </c>
      <c r="J762" t="s">
        <v>7173</v>
      </c>
      <c r="K762" t="s">
        <v>7206</v>
      </c>
      <c r="L762">
        <v>1</v>
      </c>
      <c r="M762">
        <v>1889.11</v>
      </c>
      <c r="N762">
        <v>0.1</v>
      </c>
      <c r="O762">
        <v>545.88</v>
      </c>
    </row>
    <row r="763" spans="1:15" x14ac:dyDescent="0.25">
      <c r="A763" t="s">
        <v>773</v>
      </c>
      <c r="B763" t="s">
        <v>5082</v>
      </c>
      <c r="C763" t="s">
        <v>7259</v>
      </c>
      <c r="D763" t="s">
        <v>6295</v>
      </c>
      <c r="E763" t="s">
        <v>7021</v>
      </c>
      <c r="F763" t="s">
        <v>7095</v>
      </c>
      <c r="G763" t="s">
        <v>7109</v>
      </c>
      <c r="H763" t="s">
        <v>7135</v>
      </c>
      <c r="I763" t="s">
        <v>7164</v>
      </c>
      <c r="J763" t="s">
        <v>7174</v>
      </c>
      <c r="K763" t="s">
        <v>7196</v>
      </c>
      <c r="L763">
        <v>1</v>
      </c>
      <c r="M763">
        <v>3204.54</v>
      </c>
      <c r="N763">
        <v>0.05</v>
      </c>
      <c r="O763">
        <v>744.97</v>
      </c>
    </row>
    <row r="764" spans="1:15" x14ac:dyDescent="0.25">
      <c r="A764" t="s">
        <v>774</v>
      </c>
      <c r="B764" t="s">
        <v>5567</v>
      </c>
      <c r="C764" t="s">
        <v>7251</v>
      </c>
      <c r="D764" t="s">
        <v>6475</v>
      </c>
      <c r="E764" t="s">
        <v>6982</v>
      </c>
      <c r="F764" t="s">
        <v>7097</v>
      </c>
      <c r="G764" t="s">
        <v>7104</v>
      </c>
      <c r="H764" t="s">
        <v>7120</v>
      </c>
      <c r="I764" t="s">
        <v>7162</v>
      </c>
      <c r="J764" t="s">
        <v>7166</v>
      </c>
      <c r="K764" t="s">
        <v>7192</v>
      </c>
      <c r="L764">
        <v>2</v>
      </c>
      <c r="M764">
        <v>11079.5</v>
      </c>
      <c r="N764">
        <v>0.05</v>
      </c>
      <c r="O764">
        <v>1592.48</v>
      </c>
    </row>
    <row r="765" spans="1:15" x14ac:dyDescent="0.25">
      <c r="A765" t="s">
        <v>775</v>
      </c>
      <c r="B765" t="s">
        <v>5568</v>
      </c>
      <c r="C765" t="s">
        <v>7247</v>
      </c>
      <c r="D765" t="s">
        <v>6585</v>
      </c>
      <c r="E765" t="s">
        <v>7038</v>
      </c>
      <c r="F765" t="s">
        <v>7096</v>
      </c>
      <c r="G765" t="s">
        <v>7103</v>
      </c>
      <c r="H765" t="s">
        <v>7119</v>
      </c>
      <c r="I765" t="s">
        <v>7164</v>
      </c>
      <c r="J765" t="s">
        <v>7170</v>
      </c>
      <c r="K765" t="s">
        <v>7183</v>
      </c>
      <c r="L765">
        <v>5</v>
      </c>
      <c r="M765">
        <v>25159.77</v>
      </c>
      <c r="N765">
        <v>0</v>
      </c>
      <c r="O765">
        <v>6551.95</v>
      </c>
    </row>
    <row r="766" spans="1:15" x14ac:dyDescent="0.25">
      <c r="A766" t="s">
        <v>776</v>
      </c>
      <c r="B766" t="s">
        <v>5364</v>
      </c>
      <c r="C766" t="s">
        <v>7254</v>
      </c>
      <c r="D766" t="s">
        <v>6378</v>
      </c>
      <c r="E766" t="s">
        <v>6926</v>
      </c>
      <c r="F766" t="s">
        <v>7094</v>
      </c>
      <c r="G766" t="s">
        <v>7098</v>
      </c>
      <c r="H766" t="s">
        <v>7114</v>
      </c>
      <c r="I766" t="s">
        <v>7163</v>
      </c>
      <c r="J766" t="s">
        <v>7167</v>
      </c>
      <c r="K766" t="s">
        <v>7187</v>
      </c>
      <c r="L766">
        <v>5</v>
      </c>
      <c r="M766">
        <v>6829.74</v>
      </c>
      <c r="N766">
        <v>0.05</v>
      </c>
      <c r="O766">
        <v>1934.55</v>
      </c>
    </row>
    <row r="767" spans="1:15" x14ac:dyDescent="0.25">
      <c r="A767" t="s">
        <v>777</v>
      </c>
      <c r="B767" t="s">
        <v>5569</v>
      </c>
      <c r="C767" t="s">
        <v>7237</v>
      </c>
      <c r="D767" t="s">
        <v>6586</v>
      </c>
      <c r="E767" t="s">
        <v>6999</v>
      </c>
      <c r="F767" t="s">
        <v>7096</v>
      </c>
      <c r="G767" t="s">
        <v>7103</v>
      </c>
      <c r="H767" t="s">
        <v>7119</v>
      </c>
      <c r="I767" t="s">
        <v>7162</v>
      </c>
      <c r="J767" t="s">
        <v>7169</v>
      </c>
      <c r="K767" t="s">
        <v>7203</v>
      </c>
      <c r="L767">
        <v>6</v>
      </c>
      <c r="M767">
        <v>117079.35</v>
      </c>
      <c r="N767">
        <v>0.15</v>
      </c>
      <c r="O767">
        <v>9277.34</v>
      </c>
    </row>
    <row r="768" spans="1:15" x14ac:dyDescent="0.25">
      <c r="A768" t="s">
        <v>778</v>
      </c>
      <c r="B768" t="s">
        <v>5570</v>
      </c>
      <c r="C768" t="s">
        <v>7229</v>
      </c>
      <c r="D768" t="s">
        <v>6507</v>
      </c>
      <c r="E768" t="s">
        <v>7050</v>
      </c>
      <c r="F768" t="s">
        <v>7096</v>
      </c>
      <c r="G768" t="s">
        <v>7103</v>
      </c>
      <c r="H768" t="s">
        <v>7158</v>
      </c>
      <c r="I768" t="s">
        <v>7165</v>
      </c>
      <c r="J768" t="s">
        <v>7172</v>
      </c>
      <c r="K768" t="s">
        <v>7208</v>
      </c>
      <c r="L768">
        <v>7</v>
      </c>
      <c r="M768">
        <v>17947.75</v>
      </c>
      <c r="N768">
        <v>0</v>
      </c>
      <c r="O768">
        <v>3792.45</v>
      </c>
    </row>
    <row r="769" spans="1:15" x14ac:dyDescent="0.25">
      <c r="A769" t="s">
        <v>779</v>
      </c>
      <c r="B769" t="s">
        <v>5571</v>
      </c>
      <c r="C769" t="s">
        <v>7253</v>
      </c>
      <c r="D769" t="s">
        <v>6587</v>
      </c>
      <c r="E769" t="s">
        <v>6976</v>
      </c>
      <c r="F769" t="s">
        <v>7095</v>
      </c>
      <c r="G769" t="s">
        <v>7106</v>
      </c>
      <c r="H769" t="s">
        <v>7161</v>
      </c>
      <c r="I769" t="s">
        <v>7164</v>
      </c>
      <c r="J769" t="s">
        <v>7173</v>
      </c>
      <c r="K769" t="s">
        <v>7206</v>
      </c>
      <c r="L769">
        <v>3</v>
      </c>
      <c r="M769">
        <v>6041.03</v>
      </c>
      <c r="N769">
        <v>0.1</v>
      </c>
      <c r="O769">
        <v>1758.13</v>
      </c>
    </row>
    <row r="770" spans="1:15" x14ac:dyDescent="0.25">
      <c r="A770" t="s">
        <v>780</v>
      </c>
      <c r="B770" t="s">
        <v>5572</v>
      </c>
      <c r="C770" t="s">
        <v>7241</v>
      </c>
      <c r="D770" t="s">
        <v>6489</v>
      </c>
      <c r="E770" t="s">
        <v>7068</v>
      </c>
      <c r="F770" t="s">
        <v>7097</v>
      </c>
      <c r="G770" t="s">
        <v>7107</v>
      </c>
      <c r="H770" t="s">
        <v>7153</v>
      </c>
      <c r="I770" t="s">
        <v>7164</v>
      </c>
      <c r="J770" t="s">
        <v>7174</v>
      </c>
      <c r="K770" t="s">
        <v>7196</v>
      </c>
      <c r="L770">
        <v>6</v>
      </c>
      <c r="M770">
        <v>17131.36</v>
      </c>
      <c r="N770">
        <v>0.15</v>
      </c>
      <c r="O770">
        <v>3329.35</v>
      </c>
    </row>
    <row r="771" spans="1:15" x14ac:dyDescent="0.25">
      <c r="A771" t="s">
        <v>781</v>
      </c>
      <c r="B771" t="s">
        <v>5441</v>
      </c>
      <c r="C771" t="s">
        <v>7248</v>
      </c>
      <c r="D771" t="s">
        <v>6203</v>
      </c>
      <c r="E771" t="s">
        <v>6948</v>
      </c>
      <c r="F771" t="s">
        <v>7097</v>
      </c>
      <c r="G771" t="s">
        <v>7107</v>
      </c>
      <c r="H771" t="s">
        <v>7152</v>
      </c>
      <c r="I771" t="s">
        <v>7162</v>
      </c>
      <c r="J771" t="s">
        <v>7169</v>
      </c>
      <c r="K771" t="s">
        <v>7182</v>
      </c>
      <c r="L771">
        <v>8</v>
      </c>
      <c r="M771">
        <v>70009.509999999995</v>
      </c>
      <c r="N771">
        <v>0</v>
      </c>
      <c r="O771">
        <v>13489.52</v>
      </c>
    </row>
    <row r="772" spans="1:15" x14ac:dyDescent="0.25">
      <c r="A772" t="s">
        <v>782</v>
      </c>
      <c r="B772" t="s">
        <v>5170</v>
      </c>
      <c r="C772" t="s">
        <v>7258</v>
      </c>
      <c r="D772" t="s">
        <v>6355</v>
      </c>
      <c r="E772" t="s">
        <v>6990</v>
      </c>
      <c r="F772" t="s">
        <v>7097</v>
      </c>
      <c r="G772" t="s">
        <v>7105</v>
      </c>
      <c r="H772" t="s">
        <v>7149</v>
      </c>
      <c r="I772" t="s">
        <v>7162</v>
      </c>
      <c r="J772" t="s">
        <v>7168</v>
      </c>
      <c r="K772" t="s">
        <v>7191</v>
      </c>
      <c r="L772">
        <v>1</v>
      </c>
      <c r="M772">
        <v>6567.46</v>
      </c>
      <c r="N772">
        <v>0</v>
      </c>
      <c r="O772">
        <v>1207.5899999999999</v>
      </c>
    </row>
    <row r="773" spans="1:15" x14ac:dyDescent="0.25">
      <c r="A773" t="s">
        <v>783</v>
      </c>
      <c r="B773" t="s">
        <v>5193</v>
      </c>
      <c r="C773" t="s">
        <v>7227</v>
      </c>
      <c r="D773" t="s">
        <v>6569</v>
      </c>
      <c r="E773" t="s">
        <v>6941</v>
      </c>
      <c r="F773" t="s">
        <v>7096</v>
      </c>
      <c r="G773" t="s">
        <v>7112</v>
      </c>
      <c r="H773" t="s">
        <v>7154</v>
      </c>
      <c r="I773" t="s">
        <v>7163</v>
      </c>
      <c r="J773" t="s">
        <v>7175</v>
      </c>
      <c r="K773" t="s">
        <v>7197</v>
      </c>
      <c r="L773">
        <v>2</v>
      </c>
      <c r="M773">
        <v>11291.2</v>
      </c>
      <c r="N773">
        <v>0.05</v>
      </c>
      <c r="O773">
        <v>2497.16</v>
      </c>
    </row>
    <row r="774" spans="1:15" x14ac:dyDescent="0.25">
      <c r="A774" t="s">
        <v>784</v>
      </c>
      <c r="B774" t="s">
        <v>5225</v>
      </c>
      <c r="C774" t="s">
        <v>7243</v>
      </c>
      <c r="D774" t="s">
        <v>6296</v>
      </c>
      <c r="E774" t="s">
        <v>7022</v>
      </c>
      <c r="F774" t="s">
        <v>7096</v>
      </c>
      <c r="G774" t="s">
        <v>7112</v>
      </c>
      <c r="H774" t="s">
        <v>7133</v>
      </c>
      <c r="I774" t="s">
        <v>7162</v>
      </c>
      <c r="J774" t="s">
        <v>7169</v>
      </c>
      <c r="K774" t="s">
        <v>7182</v>
      </c>
      <c r="L774">
        <v>3</v>
      </c>
      <c r="M774">
        <v>27860.09</v>
      </c>
      <c r="N774">
        <v>0</v>
      </c>
      <c r="O774">
        <v>4684.62</v>
      </c>
    </row>
    <row r="775" spans="1:15" x14ac:dyDescent="0.25">
      <c r="A775" t="s">
        <v>785</v>
      </c>
      <c r="B775" t="s">
        <v>5573</v>
      </c>
      <c r="C775" t="s">
        <v>7234</v>
      </c>
      <c r="D775" t="s">
        <v>6588</v>
      </c>
      <c r="E775" t="s">
        <v>6983</v>
      </c>
      <c r="F775" t="s">
        <v>7096</v>
      </c>
      <c r="G775" t="s">
        <v>7103</v>
      </c>
      <c r="H775" t="s">
        <v>7158</v>
      </c>
      <c r="I775" t="s">
        <v>7164</v>
      </c>
      <c r="J775" t="s">
        <v>7174</v>
      </c>
      <c r="K775" t="s">
        <v>7196</v>
      </c>
      <c r="L775">
        <v>8</v>
      </c>
      <c r="M775">
        <v>27046.080000000002</v>
      </c>
      <c r="N775">
        <v>0.05</v>
      </c>
      <c r="O775">
        <v>6457.4</v>
      </c>
    </row>
    <row r="776" spans="1:15" x14ac:dyDescent="0.25">
      <c r="A776" t="s">
        <v>786</v>
      </c>
      <c r="B776" t="s">
        <v>5191</v>
      </c>
      <c r="C776" t="s">
        <v>7229</v>
      </c>
      <c r="D776" t="s">
        <v>6123</v>
      </c>
      <c r="E776" t="s">
        <v>6922</v>
      </c>
      <c r="F776" t="s">
        <v>7096</v>
      </c>
      <c r="G776" t="s">
        <v>7103</v>
      </c>
      <c r="H776" t="s">
        <v>7119</v>
      </c>
      <c r="I776" t="s">
        <v>7165</v>
      </c>
      <c r="J776" t="s">
        <v>7177</v>
      </c>
      <c r="K776" t="s">
        <v>7201</v>
      </c>
      <c r="L776">
        <v>2</v>
      </c>
      <c r="M776">
        <v>87422.56</v>
      </c>
      <c r="N776">
        <v>0.15</v>
      </c>
      <c r="O776">
        <v>6157.2</v>
      </c>
    </row>
    <row r="777" spans="1:15" x14ac:dyDescent="0.25">
      <c r="A777" t="s">
        <v>787</v>
      </c>
      <c r="B777" t="s">
        <v>5345</v>
      </c>
      <c r="C777" t="s">
        <v>7244</v>
      </c>
      <c r="D777" t="s">
        <v>6309</v>
      </c>
      <c r="E777" t="s">
        <v>7012</v>
      </c>
      <c r="F777" t="s">
        <v>7097</v>
      </c>
      <c r="G777" t="s">
        <v>7104</v>
      </c>
      <c r="H777" t="s">
        <v>7120</v>
      </c>
      <c r="I777" t="s">
        <v>7163</v>
      </c>
      <c r="J777" t="s">
        <v>7167</v>
      </c>
      <c r="K777" t="s">
        <v>7179</v>
      </c>
      <c r="L777">
        <v>5</v>
      </c>
      <c r="M777">
        <v>13102.19</v>
      </c>
      <c r="N777">
        <v>0</v>
      </c>
      <c r="O777">
        <v>3789.35</v>
      </c>
    </row>
    <row r="778" spans="1:15" x14ac:dyDescent="0.25">
      <c r="A778" t="s">
        <v>788</v>
      </c>
      <c r="B778" t="s">
        <v>5042</v>
      </c>
      <c r="C778" t="s">
        <v>7246</v>
      </c>
      <c r="D778" t="s">
        <v>6293</v>
      </c>
      <c r="E778" t="s">
        <v>7020</v>
      </c>
      <c r="F778" t="s">
        <v>7095</v>
      </c>
      <c r="G778" t="s">
        <v>7102</v>
      </c>
      <c r="H778" t="s">
        <v>7147</v>
      </c>
      <c r="I778" t="s">
        <v>7165</v>
      </c>
      <c r="J778" t="s">
        <v>7176</v>
      </c>
      <c r="K778" t="s">
        <v>7195</v>
      </c>
      <c r="L778">
        <v>3</v>
      </c>
      <c r="M778">
        <v>34733.29</v>
      </c>
      <c r="N778">
        <v>0.05</v>
      </c>
      <c r="O778">
        <v>3315.54</v>
      </c>
    </row>
    <row r="779" spans="1:15" x14ac:dyDescent="0.25">
      <c r="A779" t="s">
        <v>789</v>
      </c>
      <c r="B779" t="s">
        <v>5034</v>
      </c>
      <c r="C779" t="s">
        <v>7240</v>
      </c>
      <c r="D779" t="s">
        <v>6589</v>
      </c>
      <c r="E779" t="s">
        <v>6972</v>
      </c>
      <c r="F779" t="s">
        <v>7095</v>
      </c>
      <c r="G779" t="s">
        <v>7102</v>
      </c>
      <c r="H779" t="s">
        <v>7118</v>
      </c>
      <c r="I779" t="s">
        <v>7163</v>
      </c>
      <c r="J779" t="s">
        <v>7175</v>
      </c>
      <c r="K779" t="s">
        <v>7190</v>
      </c>
      <c r="L779">
        <v>3</v>
      </c>
      <c r="M779">
        <v>5726.97</v>
      </c>
      <c r="N779">
        <v>0.15</v>
      </c>
      <c r="O779">
        <v>898.64</v>
      </c>
    </row>
    <row r="780" spans="1:15" x14ac:dyDescent="0.25">
      <c r="A780" t="s">
        <v>790</v>
      </c>
      <c r="B780" t="s">
        <v>5574</v>
      </c>
      <c r="C780" t="s">
        <v>7257</v>
      </c>
      <c r="D780" t="s">
        <v>6590</v>
      </c>
      <c r="E780" t="s">
        <v>6927</v>
      </c>
      <c r="F780" t="s">
        <v>7095</v>
      </c>
      <c r="G780" t="s">
        <v>7108</v>
      </c>
      <c r="H780" t="s">
        <v>7141</v>
      </c>
      <c r="I780" t="s">
        <v>7163</v>
      </c>
      <c r="J780" t="s">
        <v>7171</v>
      </c>
      <c r="K780" t="s">
        <v>7204</v>
      </c>
      <c r="L780">
        <v>1</v>
      </c>
      <c r="M780">
        <v>3453.6</v>
      </c>
      <c r="N780">
        <v>0.25</v>
      </c>
      <c r="O780">
        <v>336.54</v>
      </c>
    </row>
    <row r="781" spans="1:15" x14ac:dyDescent="0.25">
      <c r="A781" t="s">
        <v>791</v>
      </c>
      <c r="B781" t="s">
        <v>5252</v>
      </c>
      <c r="C781" t="s">
        <v>7259</v>
      </c>
      <c r="D781" t="s">
        <v>6479</v>
      </c>
      <c r="E781" t="s">
        <v>7004</v>
      </c>
      <c r="F781" t="s">
        <v>7095</v>
      </c>
      <c r="G781" t="s">
        <v>7106</v>
      </c>
      <c r="H781" t="s">
        <v>7161</v>
      </c>
      <c r="I781" t="s">
        <v>7162</v>
      </c>
      <c r="J781" t="s">
        <v>7168</v>
      </c>
      <c r="K781" t="s">
        <v>7191</v>
      </c>
      <c r="L781">
        <v>7</v>
      </c>
      <c r="M781">
        <v>35740.199999999997</v>
      </c>
      <c r="N781">
        <v>0.25</v>
      </c>
      <c r="O781">
        <v>1475.95</v>
      </c>
    </row>
    <row r="782" spans="1:15" x14ac:dyDescent="0.25">
      <c r="A782" t="s">
        <v>792</v>
      </c>
      <c r="B782" t="s">
        <v>5313</v>
      </c>
      <c r="C782" t="s">
        <v>7227</v>
      </c>
      <c r="D782" t="s">
        <v>6486</v>
      </c>
      <c r="E782" t="s">
        <v>7014</v>
      </c>
      <c r="F782" t="s">
        <v>7097</v>
      </c>
      <c r="G782" t="s">
        <v>7107</v>
      </c>
      <c r="H782" t="s">
        <v>7123</v>
      </c>
      <c r="I782" t="s">
        <v>7164</v>
      </c>
      <c r="J782" t="s">
        <v>7174</v>
      </c>
      <c r="K782" t="s">
        <v>7199</v>
      </c>
      <c r="L782">
        <v>1</v>
      </c>
      <c r="M782">
        <v>1571.39</v>
      </c>
      <c r="N782">
        <v>0</v>
      </c>
      <c r="O782">
        <v>337.24</v>
      </c>
    </row>
    <row r="783" spans="1:15" x14ac:dyDescent="0.25">
      <c r="A783" t="s">
        <v>793</v>
      </c>
      <c r="B783" t="s">
        <v>5475</v>
      </c>
      <c r="C783" t="s">
        <v>7234</v>
      </c>
      <c r="D783" t="s">
        <v>6516</v>
      </c>
      <c r="E783" t="s">
        <v>6914</v>
      </c>
      <c r="F783" t="s">
        <v>7094</v>
      </c>
      <c r="G783" t="s">
        <v>7098</v>
      </c>
      <c r="H783" t="s">
        <v>7156</v>
      </c>
      <c r="I783" t="s">
        <v>7163</v>
      </c>
      <c r="J783" t="s">
        <v>7167</v>
      </c>
      <c r="K783" t="s">
        <v>7179</v>
      </c>
      <c r="L783">
        <v>4</v>
      </c>
      <c r="M783">
        <v>10242.15</v>
      </c>
      <c r="N783">
        <v>0</v>
      </c>
      <c r="O783">
        <v>2781.16</v>
      </c>
    </row>
    <row r="784" spans="1:15" x14ac:dyDescent="0.25">
      <c r="A784" t="s">
        <v>794</v>
      </c>
      <c r="B784" t="s">
        <v>5575</v>
      </c>
      <c r="C784" t="s">
        <v>7242</v>
      </c>
      <c r="D784" t="s">
        <v>6428</v>
      </c>
      <c r="E784" t="s">
        <v>6954</v>
      </c>
      <c r="F784" t="s">
        <v>7097</v>
      </c>
      <c r="G784" t="s">
        <v>7107</v>
      </c>
      <c r="H784" t="s">
        <v>7153</v>
      </c>
      <c r="I784" t="s">
        <v>7165</v>
      </c>
      <c r="J784" t="s">
        <v>7176</v>
      </c>
      <c r="K784" t="s">
        <v>7202</v>
      </c>
      <c r="L784">
        <v>6</v>
      </c>
      <c r="M784">
        <v>80255.02</v>
      </c>
      <c r="N784">
        <v>0.25</v>
      </c>
      <c r="O784">
        <v>1676.25</v>
      </c>
    </row>
    <row r="785" spans="1:15" x14ac:dyDescent="0.25">
      <c r="A785" t="s">
        <v>795</v>
      </c>
      <c r="B785" t="s">
        <v>5509</v>
      </c>
      <c r="C785" t="s">
        <v>7232</v>
      </c>
      <c r="D785" t="s">
        <v>6396</v>
      </c>
      <c r="E785" t="s">
        <v>7027</v>
      </c>
      <c r="F785" t="s">
        <v>7096</v>
      </c>
      <c r="G785" t="s">
        <v>7111</v>
      </c>
      <c r="H785" t="s">
        <v>7131</v>
      </c>
      <c r="I785" t="s">
        <v>7163</v>
      </c>
      <c r="J785" t="s">
        <v>7167</v>
      </c>
      <c r="K785" t="s">
        <v>7179</v>
      </c>
      <c r="L785">
        <v>6</v>
      </c>
      <c r="M785">
        <v>13259.69</v>
      </c>
      <c r="N785">
        <v>0.15</v>
      </c>
      <c r="O785">
        <v>2548.91</v>
      </c>
    </row>
    <row r="786" spans="1:15" x14ac:dyDescent="0.25">
      <c r="A786" t="s">
        <v>796</v>
      </c>
      <c r="B786" t="s">
        <v>5576</v>
      </c>
      <c r="C786" t="s">
        <v>7250</v>
      </c>
      <c r="D786" t="s">
        <v>6591</v>
      </c>
      <c r="E786" t="s">
        <v>6970</v>
      </c>
      <c r="F786" t="s">
        <v>7096</v>
      </c>
      <c r="G786" t="s">
        <v>7112</v>
      </c>
      <c r="H786" t="s">
        <v>7154</v>
      </c>
      <c r="I786" t="s">
        <v>7165</v>
      </c>
      <c r="J786" t="s">
        <v>7176</v>
      </c>
      <c r="K786" t="s">
        <v>7195</v>
      </c>
      <c r="L786">
        <v>5</v>
      </c>
      <c r="M786">
        <v>57707.56</v>
      </c>
      <c r="N786">
        <v>0</v>
      </c>
      <c r="O786">
        <v>7065.47</v>
      </c>
    </row>
    <row r="787" spans="1:15" x14ac:dyDescent="0.25">
      <c r="A787" t="s">
        <v>797</v>
      </c>
      <c r="B787" t="s">
        <v>5070</v>
      </c>
      <c r="C787" t="s">
        <v>7233</v>
      </c>
      <c r="D787" t="s">
        <v>6523</v>
      </c>
      <c r="E787" t="s">
        <v>7072</v>
      </c>
      <c r="F787" t="s">
        <v>7094</v>
      </c>
      <c r="G787" t="s">
        <v>7098</v>
      </c>
      <c r="H787" t="s">
        <v>7156</v>
      </c>
      <c r="I787" t="s">
        <v>7163</v>
      </c>
      <c r="J787" t="s">
        <v>7167</v>
      </c>
      <c r="K787" t="s">
        <v>7179</v>
      </c>
      <c r="L787">
        <v>2</v>
      </c>
      <c r="M787">
        <v>3889.3</v>
      </c>
      <c r="N787">
        <v>0.25</v>
      </c>
      <c r="O787">
        <v>393.89</v>
      </c>
    </row>
    <row r="788" spans="1:15" x14ac:dyDescent="0.25">
      <c r="A788" t="s">
        <v>798</v>
      </c>
      <c r="B788" t="s">
        <v>5548</v>
      </c>
      <c r="C788" t="s">
        <v>7249</v>
      </c>
      <c r="D788" t="s">
        <v>6517</v>
      </c>
      <c r="E788" t="s">
        <v>6902</v>
      </c>
      <c r="F788" t="s">
        <v>7095</v>
      </c>
      <c r="G788" t="s">
        <v>7102</v>
      </c>
      <c r="H788" t="s">
        <v>7147</v>
      </c>
      <c r="I788" t="s">
        <v>7165</v>
      </c>
      <c r="J788" t="s">
        <v>7172</v>
      </c>
      <c r="K788" t="s">
        <v>7185</v>
      </c>
      <c r="L788">
        <v>2</v>
      </c>
      <c r="M788">
        <v>8475.33</v>
      </c>
      <c r="N788">
        <v>0.15</v>
      </c>
      <c r="O788">
        <v>786.83</v>
      </c>
    </row>
    <row r="789" spans="1:15" x14ac:dyDescent="0.25">
      <c r="A789" t="s">
        <v>799</v>
      </c>
      <c r="B789" t="s">
        <v>5577</v>
      </c>
      <c r="C789" t="s">
        <v>7245</v>
      </c>
      <c r="D789" t="s">
        <v>6314</v>
      </c>
      <c r="E789" t="s">
        <v>6908</v>
      </c>
      <c r="F789" t="s">
        <v>7095</v>
      </c>
      <c r="G789" t="s">
        <v>7102</v>
      </c>
      <c r="H789" t="s">
        <v>7157</v>
      </c>
      <c r="I789" t="s">
        <v>7162</v>
      </c>
      <c r="J789" t="s">
        <v>7166</v>
      </c>
      <c r="K789" t="s">
        <v>7211</v>
      </c>
      <c r="L789">
        <v>3</v>
      </c>
      <c r="M789">
        <v>22605.95</v>
      </c>
      <c r="N789">
        <v>0</v>
      </c>
      <c r="O789">
        <v>4659.51</v>
      </c>
    </row>
    <row r="790" spans="1:15" x14ac:dyDescent="0.25">
      <c r="A790" t="s">
        <v>800</v>
      </c>
      <c r="B790" t="s">
        <v>5578</v>
      </c>
      <c r="C790" t="s">
        <v>7248</v>
      </c>
      <c r="D790" t="s">
        <v>6299</v>
      </c>
      <c r="E790" t="s">
        <v>7024</v>
      </c>
      <c r="F790" t="s">
        <v>7094</v>
      </c>
      <c r="G790" t="s">
        <v>7101</v>
      </c>
      <c r="H790" t="s">
        <v>7117</v>
      </c>
      <c r="I790" t="s">
        <v>7165</v>
      </c>
      <c r="J790" t="s">
        <v>7177</v>
      </c>
      <c r="K790" t="s">
        <v>7198</v>
      </c>
      <c r="L790">
        <v>7</v>
      </c>
      <c r="M790">
        <v>396004.52</v>
      </c>
      <c r="N790">
        <v>0.15</v>
      </c>
      <c r="O790">
        <v>37010.870000000003</v>
      </c>
    </row>
    <row r="791" spans="1:15" x14ac:dyDescent="0.25">
      <c r="A791" t="s">
        <v>801</v>
      </c>
      <c r="B791" t="s">
        <v>5574</v>
      </c>
      <c r="C791" t="s">
        <v>7257</v>
      </c>
      <c r="D791" t="s">
        <v>6592</v>
      </c>
      <c r="E791" t="s">
        <v>6895</v>
      </c>
      <c r="F791" t="s">
        <v>7095</v>
      </c>
      <c r="G791" t="s">
        <v>7109</v>
      </c>
      <c r="H791" t="s">
        <v>7140</v>
      </c>
      <c r="I791" t="s">
        <v>7165</v>
      </c>
      <c r="J791" t="s">
        <v>7177</v>
      </c>
      <c r="K791" t="s">
        <v>7210</v>
      </c>
      <c r="L791">
        <v>4</v>
      </c>
      <c r="M791">
        <v>267927.01</v>
      </c>
      <c r="N791">
        <v>0.2</v>
      </c>
      <c r="O791">
        <v>11827.87</v>
      </c>
    </row>
    <row r="792" spans="1:15" x14ac:dyDescent="0.25">
      <c r="A792" t="s">
        <v>802</v>
      </c>
      <c r="B792" t="s">
        <v>5579</v>
      </c>
      <c r="C792" t="s">
        <v>7233</v>
      </c>
      <c r="D792" t="s">
        <v>6379</v>
      </c>
      <c r="E792" t="s">
        <v>7015</v>
      </c>
      <c r="F792" t="s">
        <v>7097</v>
      </c>
      <c r="G792" t="s">
        <v>7107</v>
      </c>
      <c r="H792" t="s">
        <v>7153</v>
      </c>
      <c r="I792" t="s">
        <v>7163</v>
      </c>
      <c r="J792" t="s">
        <v>7167</v>
      </c>
      <c r="K792" t="s">
        <v>7207</v>
      </c>
      <c r="L792">
        <v>1</v>
      </c>
      <c r="M792">
        <v>678.79</v>
      </c>
      <c r="N792">
        <v>0.15</v>
      </c>
      <c r="O792">
        <v>191.53</v>
      </c>
    </row>
    <row r="793" spans="1:15" x14ac:dyDescent="0.25">
      <c r="A793" t="s">
        <v>803</v>
      </c>
      <c r="B793" t="s">
        <v>5580</v>
      </c>
      <c r="C793" t="s">
        <v>7250</v>
      </c>
      <c r="D793" t="s">
        <v>6593</v>
      </c>
      <c r="E793" t="s">
        <v>6938</v>
      </c>
      <c r="F793" t="s">
        <v>7096</v>
      </c>
      <c r="G793" t="s">
        <v>7111</v>
      </c>
      <c r="H793" t="s">
        <v>7131</v>
      </c>
      <c r="I793" t="s">
        <v>7163</v>
      </c>
      <c r="J793" t="s">
        <v>7171</v>
      </c>
      <c r="K793" t="s">
        <v>7209</v>
      </c>
      <c r="L793">
        <v>6</v>
      </c>
      <c r="M793">
        <v>9945.68</v>
      </c>
      <c r="N793">
        <v>0.05</v>
      </c>
      <c r="O793">
        <v>1620.78</v>
      </c>
    </row>
    <row r="794" spans="1:15" x14ac:dyDescent="0.25">
      <c r="A794" t="s">
        <v>804</v>
      </c>
      <c r="B794" t="s">
        <v>5581</v>
      </c>
      <c r="C794" t="s">
        <v>7239</v>
      </c>
      <c r="D794" t="s">
        <v>6528</v>
      </c>
      <c r="E794" t="s">
        <v>6901</v>
      </c>
      <c r="F794" t="s">
        <v>7097</v>
      </c>
      <c r="G794" t="s">
        <v>7110</v>
      </c>
      <c r="H794" t="s">
        <v>7155</v>
      </c>
      <c r="I794" t="s">
        <v>7165</v>
      </c>
      <c r="J794" t="s">
        <v>7176</v>
      </c>
      <c r="K794" t="s">
        <v>7195</v>
      </c>
      <c r="L794">
        <v>4</v>
      </c>
      <c r="M794">
        <v>34404.78</v>
      </c>
      <c r="N794">
        <v>0.25</v>
      </c>
      <c r="O794">
        <v>1761.44</v>
      </c>
    </row>
    <row r="795" spans="1:15" x14ac:dyDescent="0.25">
      <c r="A795" t="s">
        <v>805</v>
      </c>
      <c r="B795" t="s">
        <v>5028</v>
      </c>
      <c r="C795" t="s">
        <v>7245</v>
      </c>
      <c r="D795" t="s">
        <v>6169</v>
      </c>
      <c r="E795" t="s">
        <v>6939</v>
      </c>
      <c r="F795" t="s">
        <v>7095</v>
      </c>
      <c r="G795" t="s">
        <v>7108</v>
      </c>
      <c r="H795" t="s">
        <v>7141</v>
      </c>
      <c r="I795" t="s">
        <v>7162</v>
      </c>
      <c r="J795" t="s">
        <v>7166</v>
      </c>
      <c r="K795" t="s">
        <v>7211</v>
      </c>
      <c r="L795">
        <v>7</v>
      </c>
      <c r="M795">
        <v>47994.58</v>
      </c>
      <c r="N795">
        <v>0.1</v>
      </c>
      <c r="O795">
        <v>6094.45</v>
      </c>
    </row>
    <row r="796" spans="1:15" x14ac:dyDescent="0.25">
      <c r="A796" t="s">
        <v>806</v>
      </c>
      <c r="B796" t="s">
        <v>5216</v>
      </c>
      <c r="C796" t="s">
        <v>7234</v>
      </c>
      <c r="D796" t="s">
        <v>6408</v>
      </c>
      <c r="E796" t="s">
        <v>6991</v>
      </c>
      <c r="F796" t="s">
        <v>7096</v>
      </c>
      <c r="G796" t="s">
        <v>7113</v>
      </c>
      <c r="H796" t="s">
        <v>7148</v>
      </c>
      <c r="I796" t="s">
        <v>7163</v>
      </c>
      <c r="J796" t="s">
        <v>7167</v>
      </c>
      <c r="K796" t="s">
        <v>7179</v>
      </c>
      <c r="L796">
        <v>6</v>
      </c>
      <c r="M796">
        <v>11307.83</v>
      </c>
      <c r="N796">
        <v>0.25</v>
      </c>
      <c r="O796">
        <v>1293.99</v>
      </c>
    </row>
    <row r="797" spans="1:15" x14ac:dyDescent="0.25">
      <c r="A797" t="s">
        <v>807</v>
      </c>
      <c r="B797" t="s">
        <v>5073</v>
      </c>
      <c r="C797" t="s">
        <v>7255</v>
      </c>
      <c r="D797" t="s">
        <v>6538</v>
      </c>
      <c r="E797" t="s">
        <v>7061</v>
      </c>
      <c r="F797" t="s">
        <v>7097</v>
      </c>
      <c r="G797" t="s">
        <v>7107</v>
      </c>
      <c r="H797" t="s">
        <v>7123</v>
      </c>
      <c r="I797" t="s">
        <v>7163</v>
      </c>
      <c r="J797" t="s">
        <v>7167</v>
      </c>
      <c r="K797" t="s">
        <v>7207</v>
      </c>
      <c r="L797">
        <v>8</v>
      </c>
      <c r="M797">
        <v>5823.7</v>
      </c>
      <c r="N797">
        <v>0.05</v>
      </c>
      <c r="O797">
        <v>1986.23</v>
      </c>
    </row>
    <row r="798" spans="1:15" x14ac:dyDescent="0.25">
      <c r="A798" t="s">
        <v>808</v>
      </c>
      <c r="B798" t="s">
        <v>5582</v>
      </c>
      <c r="C798" t="s">
        <v>7225</v>
      </c>
      <c r="D798" t="s">
        <v>6284</v>
      </c>
      <c r="E798" t="s">
        <v>6895</v>
      </c>
      <c r="F798" t="s">
        <v>7095</v>
      </c>
      <c r="G798" t="s">
        <v>7106</v>
      </c>
      <c r="H798" t="s">
        <v>7122</v>
      </c>
      <c r="I798" t="s">
        <v>7164</v>
      </c>
      <c r="J798" t="s">
        <v>7174</v>
      </c>
      <c r="K798" t="s">
        <v>7196</v>
      </c>
      <c r="L798">
        <v>1</v>
      </c>
      <c r="M798">
        <v>3569.42</v>
      </c>
      <c r="N798">
        <v>0</v>
      </c>
      <c r="O798">
        <v>884.1</v>
      </c>
    </row>
    <row r="799" spans="1:15" x14ac:dyDescent="0.25">
      <c r="A799" t="s">
        <v>809</v>
      </c>
      <c r="B799" t="s">
        <v>5579</v>
      </c>
      <c r="C799" t="s">
        <v>7233</v>
      </c>
      <c r="D799" t="s">
        <v>6374</v>
      </c>
      <c r="E799" t="s">
        <v>7028</v>
      </c>
      <c r="F799" t="s">
        <v>7096</v>
      </c>
      <c r="G799" t="s">
        <v>7112</v>
      </c>
      <c r="H799" t="s">
        <v>7133</v>
      </c>
      <c r="I799" t="s">
        <v>7164</v>
      </c>
      <c r="J799" t="s">
        <v>7174</v>
      </c>
      <c r="K799" t="s">
        <v>7188</v>
      </c>
      <c r="L799">
        <v>5</v>
      </c>
      <c r="M799">
        <v>10988.35</v>
      </c>
      <c r="N799">
        <v>0.25</v>
      </c>
      <c r="O799">
        <v>2018.47</v>
      </c>
    </row>
    <row r="800" spans="1:15" x14ac:dyDescent="0.25">
      <c r="A800" t="s">
        <v>810</v>
      </c>
      <c r="B800" t="s">
        <v>5583</v>
      </c>
      <c r="C800" t="s">
        <v>7256</v>
      </c>
      <c r="D800" t="s">
        <v>6289</v>
      </c>
      <c r="E800" t="s">
        <v>7020</v>
      </c>
      <c r="F800" t="s">
        <v>7097</v>
      </c>
      <c r="G800" t="s">
        <v>7105</v>
      </c>
      <c r="H800" t="s">
        <v>7128</v>
      </c>
      <c r="I800" t="s">
        <v>7163</v>
      </c>
      <c r="J800" t="s">
        <v>7171</v>
      </c>
      <c r="K800" t="s">
        <v>7204</v>
      </c>
      <c r="L800">
        <v>4</v>
      </c>
      <c r="M800">
        <v>15688.77</v>
      </c>
      <c r="N800">
        <v>0.1</v>
      </c>
      <c r="O800">
        <v>1967.7</v>
      </c>
    </row>
    <row r="801" spans="1:15" x14ac:dyDescent="0.25">
      <c r="A801" t="s">
        <v>811</v>
      </c>
      <c r="B801" t="s">
        <v>5087</v>
      </c>
      <c r="C801" t="s">
        <v>7245</v>
      </c>
      <c r="D801" t="s">
        <v>6586</v>
      </c>
      <c r="E801" t="s">
        <v>6999</v>
      </c>
      <c r="F801" t="s">
        <v>7095</v>
      </c>
      <c r="G801" t="s">
        <v>7109</v>
      </c>
      <c r="H801" t="s">
        <v>7127</v>
      </c>
      <c r="I801" t="s">
        <v>7164</v>
      </c>
      <c r="J801" t="s">
        <v>7170</v>
      </c>
      <c r="K801" t="s">
        <v>7183</v>
      </c>
      <c r="L801">
        <v>4</v>
      </c>
      <c r="M801">
        <v>14291.02</v>
      </c>
      <c r="N801">
        <v>0.25</v>
      </c>
      <c r="O801">
        <v>1975.03</v>
      </c>
    </row>
    <row r="802" spans="1:15" x14ac:dyDescent="0.25">
      <c r="A802" t="s">
        <v>812</v>
      </c>
      <c r="B802" t="s">
        <v>5584</v>
      </c>
      <c r="C802" t="s">
        <v>7224</v>
      </c>
      <c r="D802" t="s">
        <v>6232</v>
      </c>
      <c r="E802" t="s">
        <v>6982</v>
      </c>
      <c r="F802" t="s">
        <v>7097</v>
      </c>
      <c r="G802" t="s">
        <v>7105</v>
      </c>
      <c r="H802" t="s">
        <v>7149</v>
      </c>
      <c r="I802" t="s">
        <v>7164</v>
      </c>
      <c r="J802" t="s">
        <v>7174</v>
      </c>
      <c r="K802" t="s">
        <v>7188</v>
      </c>
      <c r="L802">
        <v>7</v>
      </c>
      <c r="M802">
        <v>17025.22</v>
      </c>
      <c r="N802">
        <v>0.15</v>
      </c>
      <c r="O802">
        <v>2534.33</v>
      </c>
    </row>
    <row r="803" spans="1:15" x14ac:dyDescent="0.25">
      <c r="A803" t="s">
        <v>813</v>
      </c>
      <c r="B803" t="s">
        <v>5585</v>
      </c>
      <c r="C803" t="s">
        <v>7229</v>
      </c>
      <c r="D803" t="s">
        <v>6565</v>
      </c>
      <c r="E803" t="s">
        <v>6909</v>
      </c>
      <c r="F803" t="s">
        <v>7094</v>
      </c>
      <c r="G803" t="s">
        <v>7100</v>
      </c>
      <c r="H803" t="s">
        <v>7116</v>
      </c>
      <c r="I803" t="s">
        <v>7164</v>
      </c>
      <c r="J803" t="s">
        <v>7174</v>
      </c>
      <c r="K803" t="s">
        <v>7188</v>
      </c>
      <c r="L803">
        <v>2</v>
      </c>
      <c r="M803">
        <v>5751.95</v>
      </c>
      <c r="N803">
        <v>0</v>
      </c>
      <c r="O803">
        <v>1400.09</v>
      </c>
    </row>
    <row r="804" spans="1:15" x14ac:dyDescent="0.25">
      <c r="A804" t="s">
        <v>814</v>
      </c>
      <c r="B804" t="s">
        <v>5445</v>
      </c>
      <c r="C804" t="s">
        <v>7240</v>
      </c>
      <c r="D804" t="s">
        <v>6410</v>
      </c>
      <c r="E804" t="s">
        <v>6950</v>
      </c>
      <c r="F804" t="s">
        <v>7095</v>
      </c>
      <c r="G804" t="s">
        <v>7108</v>
      </c>
      <c r="H804" t="s">
        <v>7141</v>
      </c>
      <c r="I804" t="s">
        <v>7164</v>
      </c>
      <c r="J804" t="s">
        <v>7174</v>
      </c>
      <c r="K804" t="s">
        <v>7199</v>
      </c>
      <c r="L804">
        <v>1</v>
      </c>
      <c r="M804">
        <v>1569.1</v>
      </c>
      <c r="N804">
        <v>0</v>
      </c>
      <c r="O804">
        <v>368.4</v>
      </c>
    </row>
    <row r="805" spans="1:15" x14ac:dyDescent="0.25">
      <c r="A805" t="s">
        <v>815</v>
      </c>
      <c r="B805" t="s">
        <v>5399</v>
      </c>
      <c r="C805" t="s">
        <v>7244</v>
      </c>
      <c r="D805" t="s">
        <v>6474</v>
      </c>
      <c r="E805" t="s">
        <v>6935</v>
      </c>
      <c r="F805" t="s">
        <v>7096</v>
      </c>
      <c r="G805" t="s">
        <v>7112</v>
      </c>
      <c r="H805" t="s">
        <v>7133</v>
      </c>
      <c r="I805" t="s">
        <v>7165</v>
      </c>
      <c r="J805" t="s">
        <v>7177</v>
      </c>
      <c r="K805" t="s">
        <v>7198</v>
      </c>
      <c r="L805">
        <v>6</v>
      </c>
      <c r="M805">
        <v>355834.78</v>
      </c>
      <c r="N805">
        <v>0.1</v>
      </c>
      <c r="O805">
        <v>46368.67</v>
      </c>
    </row>
    <row r="806" spans="1:15" x14ac:dyDescent="0.25">
      <c r="A806" t="s">
        <v>816</v>
      </c>
      <c r="B806" t="s">
        <v>5255</v>
      </c>
      <c r="C806" t="s">
        <v>7242</v>
      </c>
      <c r="D806" t="s">
        <v>6375</v>
      </c>
      <c r="E806" t="s">
        <v>7048</v>
      </c>
      <c r="F806" t="s">
        <v>7095</v>
      </c>
      <c r="G806" t="s">
        <v>7108</v>
      </c>
      <c r="H806" t="s">
        <v>7126</v>
      </c>
      <c r="I806" t="s">
        <v>7163</v>
      </c>
      <c r="J806" t="s">
        <v>7171</v>
      </c>
      <c r="K806" t="s">
        <v>7184</v>
      </c>
      <c r="L806">
        <v>5</v>
      </c>
      <c r="M806">
        <v>39402.410000000003</v>
      </c>
      <c r="N806">
        <v>0.05</v>
      </c>
      <c r="O806">
        <v>5860.49</v>
      </c>
    </row>
    <row r="807" spans="1:15" x14ac:dyDescent="0.25">
      <c r="A807" t="s">
        <v>817</v>
      </c>
      <c r="B807" t="s">
        <v>5265</v>
      </c>
      <c r="C807" t="s">
        <v>7224</v>
      </c>
      <c r="D807" t="s">
        <v>6373</v>
      </c>
      <c r="E807" t="s">
        <v>7001</v>
      </c>
      <c r="F807" t="s">
        <v>7094</v>
      </c>
      <c r="G807" t="s">
        <v>7099</v>
      </c>
      <c r="H807" t="s">
        <v>7115</v>
      </c>
      <c r="I807" t="s">
        <v>7165</v>
      </c>
      <c r="J807" t="s">
        <v>7176</v>
      </c>
      <c r="K807" t="s">
        <v>7195</v>
      </c>
      <c r="L807">
        <v>8</v>
      </c>
      <c r="M807">
        <v>80109.45</v>
      </c>
      <c r="N807">
        <v>0.15</v>
      </c>
      <c r="O807">
        <v>3734.17</v>
      </c>
    </row>
    <row r="808" spans="1:15" x14ac:dyDescent="0.25">
      <c r="A808" t="s">
        <v>818</v>
      </c>
      <c r="B808" t="s">
        <v>5135</v>
      </c>
      <c r="C808" t="s">
        <v>7243</v>
      </c>
      <c r="D808" t="s">
        <v>6382</v>
      </c>
      <c r="E808" t="s">
        <v>7049</v>
      </c>
      <c r="F808" t="s">
        <v>7095</v>
      </c>
      <c r="G808" t="s">
        <v>7109</v>
      </c>
      <c r="H808" t="s">
        <v>7127</v>
      </c>
      <c r="I808" t="s">
        <v>7164</v>
      </c>
      <c r="J808" t="s">
        <v>7174</v>
      </c>
      <c r="K808" t="s">
        <v>7199</v>
      </c>
      <c r="L808">
        <v>1</v>
      </c>
      <c r="M808">
        <v>1323.92</v>
      </c>
      <c r="N808">
        <v>0.15</v>
      </c>
      <c r="O808">
        <v>233.27</v>
      </c>
    </row>
    <row r="809" spans="1:15" x14ac:dyDescent="0.25">
      <c r="A809" t="s">
        <v>819</v>
      </c>
      <c r="B809" t="s">
        <v>5586</v>
      </c>
      <c r="C809" t="s">
        <v>7253</v>
      </c>
      <c r="D809" t="s">
        <v>6594</v>
      </c>
      <c r="E809" t="s">
        <v>7008</v>
      </c>
      <c r="F809" t="s">
        <v>7097</v>
      </c>
      <c r="G809" t="s">
        <v>7110</v>
      </c>
      <c r="H809" t="s">
        <v>7159</v>
      </c>
      <c r="I809" t="s">
        <v>7164</v>
      </c>
      <c r="J809" t="s">
        <v>7174</v>
      </c>
      <c r="K809" t="s">
        <v>7188</v>
      </c>
      <c r="L809">
        <v>7</v>
      </c>
      <c r="M809">
        <v>19878.099999999999</v>
      </c>
      <c r="N809">
        <v>0</v>
      </c>
      <c r="O809">
        <v>4430.1899999999996</v>
      </c>
    </row>
    <row r="810" spans="1:15" x14ac:dyDescent="0.25">
      <c r="A810" t="s">
        <v>820</v>
      </c>
      <c r="B810" t="s">
        <v>5457</v>
      </c>
      <c r="C810" t="s">
        <v>7238</v>
      </c>
      <c r="D810" t="s">
        <v>6222</v>
      </c>
      <c r="E810" t="s">
        <v>6990</v>
      </c>
      <c r="F810" t="s">
        <v>7095</v>
      </c>
      <c r="G810" t="s">
        <v>7102</v>
      </c>
      <c r="H810" t="s">
        <v>7147</v>
      </c>
      <c r="I810" t="s">
        <v>7164</v>
      </c>
      <c r="J810" t="s">
        <v>7170</v>
      </c>
      <c r="K810" t="s">
        <v>7189</v>
      </c>
      <c r="L810">
        <v>1</v>
      </c>
      <c r="M810">
        <v>1480.25</v>
      </c>
      <c r="N810">
        <v>0</v>
      </c>
      <c r="O810">
        <v>413</v>
      </c>
    </row>
    <row r="811" spans="1:15" x14ac:dyDescent="0.25">
      <c r="A811" t="s">
        <v>821</v>
      </c>
      <c r="B811" t="s">
        <v>5487</v>
      </c>
      <c r="C811" t="s">
        <v>7233</v>
      </c>
      <c r="D811" t="s">
        <v>6320</v>
      </c>
      <c r="E811" t="s">
        <v>6976</v>
      </c>
      <c r="F811" t="s">
        <v>7097</v>
      </c>
      <c r="G811" t="s">
        <v>7110</v>
      </c>
      <c r="H811" t="s">
        <v>7155</v>
      </c>
      <c r="I811" t="s">
        <v>7164</v>
      </c>
      <c r="J811" t="s">
        <v>7173</v>
      </c>
      <c r="K811" t="s">
        <v>7206</v>
      </c>
      <c r="L811">
        <v>1</v>
      </c>
      <c r="M811">
        <v>1799.82</v>
      </c>
      <c r="N811">
        <v>0.2</v>
      </c>
      <c r="O811">
        <v>474</v>
      </c>
    </row>
    <row r="812" spans="1:15" x14ac:dyDescent="0.25">
      <c r="A812" t="s">
        <v>822</v>
      </c>
      <c r="B812" t="s">
        <v>5535</v>
      </c>
      <c r="C812" t="s">
        <v>7242</v>
      </c>
      <c r="D812" t="s">
        <v>6523</v>
      </c>
      <c r="E812" t="s">
        <v>7072</v>
      </c>
      <c r="F812" t="s">
        <v>7094</v>
      </c>
      <c r="G812" t="s">
        <v>7101</v>
      </c>
      <c r="H812" t="s">
        <v>7124</v>
      </c>
      <c r="I812" t="s">
        <v>7165</v>
      </c>
      <c r="J812" t="s">
        <v>7172</v>
      </c>
      <c r="K812" t="s">
        <v>7208</v>
      </c>
      <c r="L812">
        <v>8</v>
      </c>
      <c r="M812">
        <v>16039.12</v>
      </c>
      <c r="N812">
        <v>0.2</v>
      </c>
      <c r="O812">
        <v>2061.02</v>
      </c>
    </row>
    <row r="813" spans="1:15" x14ac:dyDescent="0.25">
      <c r="A813" t="s">
        <v>823</v>
      </c>
      <c r="B813" t="s">
        <v>5358</v>
      </c>
      <c r="C813" t="s">
        <v>7228</v>
      </c>
      <c r="D813" t="s">
        <v>6595</v>
      </c>
      <c r="E813" t="s">
        <v>6910</v>
      </c>
      <c r="F813" t="s">
        <v>7094</v>
      </c>
      <c r="G813" t="s">
        <v>7098</v>
      </c>
      <c r="H813" t="s">
        <v>7114</v>
      </c>
      <c r="I813" t="s">
        <v>7164</v>
      </c>
      <c r="J813" t="s">
        <v>7173</v>
      </c>
      <c r="K813" t="s">
        <v>7206</v>
      </c>
      <c r="L813">
        <v>6</v>
      </c>
      <c r="M813">
        <v>11058.85</v>
      </c>
      <c r="N813">
        <v>0.2</v>
      </c>
      <c r="O813">
        <v>2346.63</v>
      </c>
    </row>
    <row r="814" spans="1:15" x14ac:dyDescent="0.25">
      <c r="A814" t="s">
        <v>824</v>
      </c>
      <c r="B814" t="s">
        <v>5587</v>
      </c>
      <c r="C814" t="s">
        <v>7238</v>
      </c>
      <c r="D814" t="s">
        <v>6379</v>
      </c>
      <c r="E814" t="s">
        <v>7015</v>
      </c>
      <c r="F814" t="s">
        <v>7097</v>
      </c>
      <c r="G814" t="s">
        <v>7104</v>
      </c>
      <c r="H814" t="s">
        <v>7160</v>
      </c>
      <c r="I814" t="s">
        <v>7165</v>
      </c>
      <c r="J814" t="s">
        <v>7177</v>
      </c>
      <c r="K814" t="s">
        <v>7210</v>
      </c>
      <c r="L814">
        <v>8</v>
      </c>
      <c r="M814">
        <v>562414.22</v>
      </c>
      <c r="N814">
        <v>0.15</v>
      </c>
      <c r="O814">
        <v>24111.95</v>
      </c>
    </row>
    <row r="815" spans="1:15" x14ac:dyDescent="0.25">
      <c r="A815" t="s">
        <v>825</v>
      </c>
      <c r="B815" t="s">
        <v>5072</v>
      </c>
      <c r="C815" t="s">
        <v>7249</v>
      </c>
      <c r="D815" t="s">
        <v>6523</v>
      </c>
      <c r="E815" t="s">
        <v>7072</v>
      </c>
      <c r="F815" t="s">
        <v>7096</v>
      </c>
      <c r="G815" t="s">
        <v>7111</v>
      </c>
      <c r="H815" t="s">
        <v>7142</v>
      </c>
      <c r="I815" t="s">
        <v>7164</v>
      </c>
      <c r="J815" t="s">
        <v>7170</v>
      </c>
      <c r="K815" t="s">
        <v>7189</v>
      </c>
      <c r="L815">
        <v>6</v>
      </c>
      <c r="M815">
        <v>8623.36</v>
      </c>
      <c r="N815">
        <v>0</v>
      </c>
      <c r="O815">
        <v>2837.04</v>
      </c>
    </row>
    <row r="816" spans="1:15" x14ac:dyDescent="0.25">
      <c r="A816" t="s">
        <v>826</v>
      </c>
      <c r="B816" t="s">
        <v>5588</v>
      </c>
      <c r="C816" t="s">
        <v>7256</v>
      </c>
      <c r="D816" t="s">
        <v>6230</v>
      </c>
      <c r="E816" t="s">
        <v>6899</v>
      </c>
      <c r="F816" t="s">
        <v>7094</v>
      </c>
      <c r="G816" t="s">
        <v>7100</v>
      </c>
      <c r="H816" t="s">
        <v>7151</v>
      </c>
      <c r="I816" t="s">
        <v>7165</v>
      </c>
      <c r="J816" t="s">
        <v>7176</v>
      </c>
      <c r="K816" t="s">
        <v>7202</v>
      </c>
      <c r="L816">
        <v>7</v>
      </c>
      <c r="M816">
        <v>122878.15</v>
      </c>
      <c r="N816">
        <v>0.05</v>
      </c>
      <c r="O816">
        <v>13834.8</v>
      </c>
    </row>
    <row r="817" spans="1:15" x14ac:dyDescent="0.25">
      <c r="A817" t="s">
        <v>827</v>
      </c>
      <c r="B817" t="s">
        <v>5558</v>
      </c>
      <c r="C817" t="s">
        <v>7257</v>
      </c>
      <c r="D817" t="s">
        <v>6209</v>
      </c>
      <c r="E817" t="s">
        <v>6983</v>
      </c>
      <c r="F817" t="s">
        <v>7097</v>
      </c>
      <c r="G817" t="s">
        <v>7105</v>
      </c>
      <c r="H817" t="s">
        <v>7121</v>
      </c>
      <c r="I817" t="s">
        <v>7162</v>
      </c>
      <c r="J817" t="s">
        <v>7168</v>
      </c>
      <c r="K817" t="s">
        <v>7191</v>
      </c>
      <c r="L817">
        <v>7</v>
      </c>
      <c r="M817">
        <v>40353.64</v>
      </c>
      <c r="N817">
        <v>0.1</v>
      </c>
      <c r="O817">
        <v>6485.51</v>
      </c>
    </row>
    <row r="818" spans="1:15" x14ac:dyDescent="0.25">
      <c r="A818" t="s">
        <v>828</v>
      </c>
      <c r="B818" t="s">
        <v>5358</v>
      </c>
      <c r="C818" t="s">
        <v>7228</v>
      </c>
      <c r="D818" t="s">
        <v>6596</v>
      </c>
      <c r="E818" t="s">
        <v>6995</v>
      </c>
      <c r="F818" t="s">
        <v>7097</v>
      </c>
      <c r="G818" t="s">
        <v>7104</v>
      </c>
      <c r="H818" t="s">
        <v>7132</v>
      </c>
      <c r="I818" t="s">
        <v>7165</v>
      </c>
      <c r="J818" t="s">
        <v>7172</v>
      </c>
      <c r="K818" t="s">
        <v>7208</v>
      </c>
      <c r="L818">
        <v>2</v>
      </c>
      <c r="M818">
        <v>4168.29</v>
      </c>
      <c r="N818">
        <v>0.2</v>
      </c>
      <c r="O818">
        <v>424.03</v>
      </c>
    </row>
    <row r="819" spans="1:15" x14ac:dyDescent="0.25">
      <c r="A819" t="s">
        <v>829</v>
      </c>
      <c r="B819" t="s">
        <v>5589</v>
      </c>
      <c r="C819" t="s">
        <v>7241</v>
      </c>
      <c r="D819" t="s">
        <v>6597</v>
      </c>
      <c r="E819" t="s">
        <v>6911</v>
      </c>
      <c r="F819" t="s">
        <v>7096</v>
      </c>
      <c r="G819" t="s">
        <v>7113</v>
      </c>
      <c r="H819" t="s">
        <v>7143</v>
      </c>
      <c r="I819" t="s">
        <v>7162</v>
      </c>
      <c r="J819" t="s">
        <v>7169</v>
      </c>
      <c r="K819" t="s">
        <v>7182</v>
      </c>
      <c r="L819">
        <v>2</v>
      </c>
      <c r="M819">
        <v>18712.080000000002</v>
      </c>
      <c r="N819">
        <v>0</v>
      </c>
      <c r="O819">
        <v>3280.52</v>
      </c>
    </row>
    <row r="820" spans="1:15" x14ac:dyDescent="0.25">
      <c r="A820" t="s">
        <v>830</v>
      </c>
      <c r="B820" t="s">
        <v>5332</v>
      </c>
      <c r="C820" t="s">
        <v>7241</v>
      </c>
      <c r="D820" t="s">
        <v>6598</v>
      </c>
      <c r="E820" t="s">
        <v>7012</v>
      </c>
      <c r="F820" t="s">
        <v>7096</v>
      </c>
      <c r="G820" t="s">
        <v>7113</v>
      </c>
      <c r="H820" t="s">
        <v>7143</v>
      </c>
      <c r="I820" t="s">
        <v>7162</v>
      </c>
      <c r="J820" t="s">
        <v>7169</v>
      </c>
      <c r="K820" t="s">
        <v>7193</v>
      </c>
      <c r="L820">
        <v>5</v>
      </c>
      <c r="M820">
        <v>39587.21</v>
      </c>
      <c r="N820">
        <v>0.25</v>
      </c>
      <c r="O820">
        <v>4130.5600000000004</v>
      </c>
    </row>
    <row r="821" spans="1:15" x14ac:dyDescent="0.25">
      <c r="A821" t="s">
        <v>831</v>
      </c>
      <c r="B821" t="s">
        <v>5590</v>
      </c>
      <c r="C821" t="s">
        <v>7253</v>
      </c>
      <c r="D821" t="s">
        <v>6323</v>
      </c>
      <c r="E821" t="s">
        <v>6996</v>
      </c>
      <c r="F821" t="s">
        <v>7096</v>
      </c>
      <c r="G821" t="s">
        <v>7113</v>
      </c>
      <c r="H821" t="s">
        <v>7143</v>
      </c>
      <c r="I821" t="s">
        <v>7163</v>
      </c>
      <c r="J821" t="s">
        <v>7175</v>
      </c>
      <c r="K821" t="s">
        <v>7197</v>
      </c>
      <c r="L821">
        <v>3</v>
      </c>
      <c r="M821">
        <v>18565.18</v>
      </c>
      <c r="N821">
        <v>0</v>
      </c>
      <c r="O821">
        <v>4891.59</v>
      </c>
    </row>
    <row r="822" spans="1:15" x14ac:dyDescent="0.25">
      <c r="A822" t="s">
        <v>832</v>
      </c>
      <c r="B822" t="s">
        <v>5591</v>
      </c>
      <c r="C822" t="s">
        <v>7250</v>
      </c>
      <c r="D822" t="s">
        <v>6599</v>
      </c>
      <c r="E822" t="s">
        <v>7080</v>
      </c>
      <c r="F822" t="s">
        <v>7095</v>
      </c>
      <c r="G822" t="s">
        <v>7108</v>
      </c>
      <c r="H822" t="s">
        <v>7126</v>
      </c>
      <c r="I822" t="s">
        <v>7164</v>
      </c>
      <c r="J822" t="s">
        <v>7170</v>
      </c>
      <c r="K822" t="s">
        <v>7213</v>
      </c>
      <c r="L822">
        <v>2</v>
      </c>
      <c r="M822">
        <v>5199.6899999999996</v>
      </c>
      <c r="N822">
        <v>0.05</v>
      </c>
      <c r="O822">
        <v>1784.98</v>
      </c>
    </row>
    <row r="823" spans="1:15" x14ac:dyDescent="0.25">
      <c r="A823" t="s">
        <v>833</v>
      </c>
      <c r="B823" t="s">
        <v>5248</v>
      </c>
      <c r="C823" t="s">
        <v>7243</v>
      </c>
      <c r="D823" t="s">
        <v>6600</v>
      </c>
      <c r="E823" t="s">
        <v>7010</v>
      </c>
      <c r="F823" t="s">
        <v>7097</v>
      </c>
      <c r="G823" t="s">
        <v>7110</v>
      </c>
      <c r="H823" t="s">
        <v>7129</v>
      </c>
      <c r="I823" t="s">
        <v>7164</v>
      </c>
      <c r="J823" t="s">
        <v>7173</v>
      </c>
      <c r="K823" t="s">
        <v>7200</v>
      </c>
      <c r="L823">
        <v>4</v>
      </c>
      <c r="M823">
        <v>4218.2299999999996</v>
      </c>
      <c r="N823">
        <v>0.15</v>
      </c>
      <c r="O823">
        <v>1020.6</v>
      </c>
    </row>
    <row r="824" spans="1:15" x14ac:dyDescent="0.25">
      <c r="A824" t="s">
        <v>834</v>
      </c>
      <c r="B824" t="s">
        <v>5113</v>
      </c>
      <c r="C824" t="s">
        <v>7234</v>
      </c>
      <c r="D824" t="s">
        <v>6429</v>
      </c>
      <c r="E824" t="s">
        <v>7055</v>
      </c>
      <c r="F824" t="s">
        <v>7097</v>
      </c>
      <c r="G824" t="s">
        <v>7105</v>
      </c>
      <c r="H824" t="s">
        <v>7121</v>
      </c>
      <c r="I824" t="s">
        <v>7164</v>
      </c>
      <c r="J824" t="s">
        <v>7173</v>
      </c>
      <c r="K824" t="s">
        <v>7206</v>
      </c>
      <c r="L824">
        <v>7</v>
      </c>
      <c r="M824">
        <v>12252.02</v>
      </c>
      <c r="N824">
        <v>0.2</v>
      </c>
      <c r="O824">
        <v>3154.98</v>
      </c>
    </row>
    <row r="825" spans="1:15" x14ac:dyDescent="0.25">
      <c r="A825" t="s">
        <v>835</v>
      </c>
      <c r="B825" t="s">
        <v>5592</v>
      </c>
      <c r="C825" t="s">
        <v>7257</v>
      </c>
      <c r="D825" t="s">
        <v>6601</v>
      </c>
      <c r="E825" t="s">
        <v>7015</v>
      </c>
      <c r="F825" t="s">
        <v>7096</v>
      </c>
      <c r="G825" t="s">
        <v>7103</v>
      </c>
      <c r="H825" t="s">
        <v>7158</v>
      </c>
      <c r="I825" t="s">
        <v>7164</v>
      </c>
      <c r="J825" t="s">
        <v>7173</v>
      </c>
      <c r="K825" t="s">
        <v>7200</v>
      </c>
      <c r="L825">
        <v>5</v>
      </c>
      <c r="M825">
        <v>4880.9799999999996</v>
      </c>
      <c r="N825">
        <v>0.2</v>
      </c>
      <c r="O825">
        <v>1152.0999999999999</v>
      </c>
    </row>
    <row r="826" spans="1:15" x14ac:dyDescent="0.25">
      <c r="A826" t="s">
        <v>836</v>
      </c>
      <c r="B826" t="s">
        <v>5147</v>
      </c>
      <c r="C826" t="s">
        <v>7246</v>
      </c>
      <c r="D826" t="s">
        <v>6444</v>
      </c>
      <c r="E826" t="s">
        <v>6927</v>
      </c>
      <c r="F826" t="s">
        <v>7097</v>
      </c>
      <c r="G826" t="s">
        <v>7104</v>
      </c>
      <c r="H826" t="s">
        <v>7120</v>
      </c>
      <c r="I826" t="s">
        <v>7164</v>
      </c>
      <c r="J826" t="s">
        <v>7170</v>
      </c>
      <c r="K826" t="s">
        <v>7189</v>
      </c>
      <c r="L826">
        <v>2</v>
      </c>
      <c r="M826">
        <v>2445.11</v>
      </c>
      <c r="N826">
        <v>0.2</v>
      </c>
      <c r="O826">
        <v>396.42</v>
      </c>
    </row>
    <row r="827" spans="1:15" x14ac:dyDescent="0.25">
      <c r="A827" t="s">
        <v>837</v>
      </c>
      <c r="B827" t="s">
        <v>5593</v>
      </c>
      <c r="C827" t="s">
        <v>7232</v>
      </c>
      <c r="D827" t="s">
        <v>6602</v>
      </c>
      <c r="E827" t="s">
        <v>7068</v>
      </c>
      <c r="F827" t="s">
        <v>7095</v>
      </c>
      <c r="G827" t="s">
        <v>7106</v>
      </c>
      <c r="H827" t="s">
        <v>7161</v>
      </c>
      <c r="I827" t="s">
        <v>7165</v>
      </c>
      <c r="J827" t="s">
        <v>7172</v>
      </c>
      <c r="K827" t="s">
        <v>7185</v>
      </c>
      <c r="L827">
        <v>1</v>
      </c>
      <c r="M827">
        <v>4818.4399999999996</v>
      </c>
      <c r="N827">
        <v>0</v>
      </c>
      <c r="O827">
        <v>996.65</v>
      </c>
    </row>
    <row r="828" spans="1:15" x14ac:dyDescent="0.25">
      <c r="A828" t="s">
        <v>838</v>
      </c>
      <c r="B828" t="s">
        <v>5594</v>
      </c>
      <c r="C828" t="s">
        <v>7234</v>
      </c>
      <c r="D828" t="s">
        <v>6185</v>
      </c>
      <c r="E828" t="s">
        <v>6973</v>
      </c>
      <c r="F828" t="s">
        <v>7095</v>
      </c>
      <c r="G828" t="s">
        <v>7102</v>
      </c>
      <c r="H828" t="s">
        <v>7118</v>
      </c>
      <c r="I828" t="s">
        <v>7163</v>
      </c>
      <c r="J828" t="s">
        <v>7171</v>
      </c>
      <c r="K828" t="s">
        <v>7209</v>
      </c>
      <c r="L828">
        <v>8</v>
      </c>
      <c r="M828">
        <v>13176.29</v>
      </c>
      <c r="N828">
        <v>0.05</v>
      </c>
      <c r="O828">
        <v>2113.81</v>
      </c>
    </row>
    <row r="829" spans="1:15" x14ac:dyDescent="0.25">
      <c r="A829" t="s">
        <v>839</v>
      </c>
      <c r="B829" t="s">
        <v>5389</v>
      </c>
      <c r="C829" t="s">
        <v>7246</v>
      </c>
      <c r="D829" t="s">
        <v>6134</v>
      </c>
      <c r="E829" t="s">
        <v>6932</v>
      </c>
      <c r="F829" t="s">
        <v>7097</v>
      </c>
      <c r="G829" t="s">
        <v>7105</v>
      </c>
      <c r="H829" t="s">
        <v>7121</v>
      </c>
      <c r="I829" t="s">
        <v>7163</v>
      </c>
      <c r="J829" t="s">
        <v>7167</v>
      </c>
      <c r="K829" t="s">
        <v>7207</v>
      </c>
      <c r="L829">
        <v>4</v>
      </c>
      <c r="M829">
        <v>2477.6</v>
      </c>
      <c r="N829">
        <v>0.2</v>
      </c>
      <c r="O829">
        <v>629.1</v>
      </c>
    </row>
    <row r="830" spans="1:15" x14ac:dyDescent="0.25">
      <c r="A830" t="s">
        <v>840</v>
      </c>
      <c r="B830" t="s">
        <v>5222</v>
      </c>
      <c r="C830" t="s">
        <v>7225</v>
      </c>
      <c r="D830" t="s">
        <v>6603</v>
      </c>
      <c r="E830" t="s">
        <v>7017</v>
      </c>
      <c r="F830" t="s">
        <v>7095</v>
      </c>
      <c r="G830" t="s">
        <v>7102</v>
      </c>
      <c r="H830" t="s">
        <v>7147</v>
      </c>
      <c r="I830" t="s">
        <v>7162</v>
      </c>
      <c r="J830" t="s">
        <v>7166</v>
      </c>
      <c r="K830" t="s">
        <v>7211</v>
      </c>
      <c r="L830">
        <v>5</v>
      </c>
      <c r="M830">
        <v>29955.18</v>
      </c>
      <c r="N830">
        <v>0.2</v>
      </c>
      <c r="O830">
        <v>2235.14</v>
      </c>
    </row>
    <row r="831" spans="1:15" x14ac:dyDescent="0.25">
      <c r="A831" t="s">
        <v>841</v>
      </c>
      <c r="B831" t="s">
        <v>5595</v>
      </c>
      <c r="C831" t="s">
        <v>7259</v>
      </c>
      <c r="D831" t="s">
        <v>6184</v>
      </c>
      <c r="E831" t="s">
        <v>6972</v>
      </c>
      <c r="F831" t="s">
        <v>7095</v>
      </c>
      <c r="G831" t="s">
        <v>7109</v>
      </c>
      <c r="H831" t="s">
        <v>7140</v>
      </c>
      <c r="I831" t="s">
        <v>7165</v>
      </c>
      <c r="J831" t="s">
        <v>7177</v>
      </c>
      <c r="K831" t="s">
        <v>7201</v>
      </c>
      <c r="L831">
        <v>8</v>
      </c>
      <c r="M831">
        <v>385217.1</v>
      </c>
      <c r="N831">
        <v>0.05</v>
      </c>
      <c r="O831">
        <v>46475.8</v>
      </c>
    </row>
    <row r="832" spans="1:15" x14ac:dyDescent="0.25">
      <c r="A832" t="s">
        <v>842</v>
      </c>
      <c r="B832" t="s">
        <v>5596</v>
      </c>
      <c r="C832" t="s">
        <v>7227</v>
      </c>
      <c r="D832" t="s">
        <v>6447</v>
      </c>
      <c r="E832" t="s">
        <v>6959</v>
      </c>
      <c r="F832" t="s">
        <v>7095</v>
      </c>
      <c r="G832" t="s">
        <v>7102</v>
      </c>
      <c r="H832" t="s">
        <v>7147</v>
      </c>
      <c r="I832" t="s">
        <v>7162</v>
      </c>
      <c r="J832" t="s">
        <v>7166</v>
      </c>
      <c r="K832" t="s">
        <v>7178</v>
      </c>
      <c r="L832">
        <v>7</v>
      </c>
      <c r="M832">
        <v>81772.820000000007</v>
      </c>
      <c r="N832">
        <v>0.2</v>
      </c>
      <c r="O832">
        <v>11197.18</v>
      </c>
    </row>
    <row r="833" spans="1:15" x14ac:dyDescent="0.25">
      <c r="A833" t="s">
        <v>843</v>
      </c>
      <c r="B833" t="s">
        <v>5441</v>
      </c>
      <c r="C833" t="s">
        <v>7248</v>
      </c>
      <c r="D833" t="s">
        <v>6604</v>
      </c>
      <c r="E833" t="s">
        <v>6918</v>
      </c>
      <c r="F833" t="s">
        <v>7095</v>
      </c>
      <c r="G833" t="s">
        <v>7108</v>
      </c>
      <c r="H833" t="s">
        <v>7141</v>
      </c>
      <c r="I833" t="s">
        <v>7164</v>
      </c>
      <c r="J833" t="s">
        <v>7170</v>
      </c>
      <c r="K833" t="s">
        <v>7189</v>
      </c>
      <c r="L833">
        <v>8</v>
      </c>
      <c r="M833">
        <v>10690.57</v>
      </c>
      <c r="N833">
        <v>0.1</v>
      </c>
      <c r="O833">
        <v>2431.61</v>
      </c>
    </row>
    <row r="834" spans="1:15" x14ac:dyDescent="0.25">
      <c r="A834" t="s">
        <v>844</v>
      </c>
      <c r="B834" t="s">
        <v>5597</v>
      </c>
      <c r="C834" t="s">
        <v>7246</v>
      </c>
      <c r="D834" t="s">
        <v>6218</v>
      </c>
      <c r="E834" t="s">
        <v>6988</v>
      </c>
      <c r="F834" t="s">
        <v>7095</v>
      </c>
      <c r="G834" t="s">
        <v>7109</v>
      </c>
      <c r="H834" t="s">
        <v>7135</v>
      </c>
      <c r="I834" t="s">
        <v>7163</v>
      </c>
      <c r="J834" t="s">
        <v>7175</v>
      </c>
      <c r="K834" t="s">
        <v>7197</v>
      </c>
      <c r="L834">
        <v>3</v>
      </c>
      <c r="M834">
        <v>14850.49</v>
      </c>
      <c r="N834">
        <v>0.15</v>
      </c>
      <c r="O834">
        <v>2669.54</v>
      </c>
    </row>
    <row r="835" spans="1:15" x14ac:dyDescent="0.25">
      <c r="A835" t="s">
        <v>845</v>
      </c>
      <c r="B835" t="s">
        <v>5598</v>
      </c>
      <c r="C835" t="s">
        <v>7252</v>
      </c>
      <c r="D835" t="s">
        <v>6605</v>
      </c>
      <c r="E835" t="s">
        <v>6918</v>
      </c>
      <c r="F835" t="s">
        <v>7094</v>
      </c>
      <c r="G835" t="s">
        <v>7099</v>
      </c>
      <c r="H835" t="s">
        <v>7115</v>
      </c>
      <c r="I835" t="s">
        <v>7165</v>
      </c>
      <c r="J835" t="s">
        <v>7177</v>
      </c>
      <c r="K835" t="s">
        <v>7198</v>
      </c>
      <c r="L835">
        <v>6</v>
      </c>
      <c r="M835">
        <v>380386.5</v>
      </c>
      <c r="N835">
        <v>0.05</v>
      </c>
      <c r="O835">
        <v>61352.42</v>
      </c>
    </row>
    <row r="836" spans="1:15" x14ac:dyDescent="0.25">
      <c r="A836" t="s">
        <v>846</v>
      </c>
      <c r="B836" t="s">
        <v>5042</v>
      </c>
      <c r="C836" t="s">
        <v>7246</v>
      </c>
      <c r="D836" t="s">
        <v>6274</v>
      </c>
      <c r="E836" t="s">
        <v>6995</v>
      </c>
      <c r="F836" t="s">
        <v>7095</v>
      </c>
      <c r="G836" t="s">
        <v>7106</v>
      </c>
      <c r="H836" t="s">
        <v>7122</v>
      </c>
      <c r="I836" t="s">
        <v>7163</v>
      </c>
      <c r="J836" t="s">
        <v>7167</v>
      </c>
      <c r="K836" t="s">
        <v>7187</v>
      </c>
      <c r="L836">
        <v>5</v>
      </c>
      <c r="M836">
        <v>5434.54</v>
      </c>
      <c r="N836">
        <v>0.25</v>
      </c>
      <c r="O836">
        <v>1068.68</v>
      </c>
    </row>
    <row r="837" spans="1:15" x14ac:dyDescent="0.25">
      <c r="A837" t="s">
        <v>847</v>
      </c>
      <c r="B837" t="s">
        <v>5521</v>
      </c>
      <c r="C837" t="s">
        <v>7249</v>
      </c>
      <c r="D837" t="s">
        <v>6606</v>
      </c>
      <c r="E837" t="s">
        <v>7009</v>
      </c>
      <c r="F837" t="s">
        <v>7097</v>
      </c>
      <c r="G837" t="s">
        <v>7107</v>
      </c>
      <c r="H837" t="s">
        <v>7153</v>
      </c>
      <c r="I837" t="s">
        <v>7165</v>
      </c>
      <c r="J837" t="s">
        <v>7172</v>
      </c>
      <c r="K837" t="s">
        <v>7212</v>
      </c>
      <c r="L837">
        <v>8</v>
      </c>
      <c r="M837">
        <v>27039.45</v>
      </c>
      <c r="N837">
        <v>0</v>
      </c>
      <c r="O837">
        <v>5115.87</v>
      </c>
    </row>
    <row r="838" spans="1:15" x14ac:dyDescent="0.25">
      <c r="A838" t="s">
        <v>848</v>
      </c>
      <c r="B838" t="s">
        <v>5268</v>
      </c>
      <c r="C838" t="s">
        <v>7249</v>
      </c>
      <c r="D838" t="s">
        <v>6607</v>
      </c>
      <c r="E838" t="s">
        <v>7021</v>
      </c>
      <c r="F838" t="s">
        <v>7097</v>
      </c>
      <c r="G838" t="s">
        <v>7104</v>
      </c>
      <c r="H838" t="s">
        <v>7160</v>
      </c>
      <c r="I838" t="s">
        <v>7165</v>
      </c>
      <c r="J838" t="s">
        <v>7177</v>
      </c>
      <c r="K838" t="s">
        <v>7210</v>
      </c>
      <c r="L838">
        <v>7</v>
      </c>
      <c r="M838">
        <v>613938.61</v>
      </c>
      <c r="N838">
        <v>0</v>
      </c>
      <c r="O838">
        <v>85590.15</v>
      </c>
    </row>
    <row r="839" spans="1:15" x14ac:dyDescent="0.25">
      <c r="A839" t="s">
        <v>849</v>
      </c>
      <c r="B839" t="s">
        <v>5599</v>
      </c>
      <c r="C839" t="s">
        <v>7242</v>
      </c>
      <c r="D839" t="s">
        <v>6457</v>
      </c>
      <c r="E839" t="s">
        <v>6930</v>
      </c>
      <c r="F839" t="s">
        <v>7096</v>
      </c>
      <c r="G839" t="s">
        <v>7112</v>
      </c>
      <c r="H839" t="s">
        <v>7139</v>
      </c>
      <c r="I839" t="s">
        <v>7162</v>
      </c>
      <c r="J839" t="s">
        <v>7168</v>
      </c>
      <c r="K839" t="s">
        <v>7181</v>
      </c>
      <c r="L839">
        <v>7</v>
      </c>
      <c r="M839">
        <v>86784.36</v>
      </c>
      <c r="N839">
        <v>0</v>
      </c>
      <c r="O839">
        <v>20179.96</v>
      </c>
    </row>
    <row r="840" spans="1:15" x14ac:dyDescent="0.25">
      <c r="A840" t="s">
        <v>850</v>
      </c>
      <c r="B840" t="s">
        <v>5094</v>
      </c>
      <c r="C840" t="s">
        <v>7253</v>
      </c>
      <c r="D840" t="s">
        <v>6424</v>
      </c>
      <c r="E840" t="s">
        <v>6968</v>
      </c>
      <c r="F840" t="s">
        <v>7097</v>
      </c>
      <c r="G840" t="s">
        <v>7104</v>
      </c>
      <c r="H840" t="s">
        <v>7132</v>
      </c>
      <c r="I840" t="s">
        <v>7163</v>
      </c>
      <c r="J840" t="s">
        <v>7171</v>
      </c>
      <c r="K840" t="s">
        <v>7204</v>
      </c>
      <c r="L840">
        <v>5</v>
      </c>
      <c r="M840">
        <v>18137.16</v>
      </c>
      <c r="N840">
        <v>0.2</v>
      </c>
      <c r="O840">
        <v>1785.89</v>
      </c>
    </row>
    <row r="841" spans="1:15" x14ac:dyDescent="0.25">
      <c r="A841" t="s">
        <v>851</v>
      </c>
      <c r="B841" t="s">
        <v>5350</v>
      </c>
      <c r="C841" t="s">
        <v>7226</v>
      </c>
      <c r="D841" t="s">
        <v>6608</v>
      </c>
      <c r="E841" t="s">
        <v>7064</v>
      </c>
      <c r="F841" t="s">
        <v>7095</v>
      </c>
      <c r="G841" t="s">
        <v>7102</v>
      </c>
      <c r="H841" t="s">
        <v>7157</v>
      </c>
      <c r="I841" t="s">
        <v>7162</v>
      </c>
      <c r="J841" t="s">
        <v>7166</v>
      </c>
      <c r="K841" t="s">
        <v>7211</v>
      </c>
      <c r="L841">
        <v>8</v>
      </c>
      <c r="M841">
        <v>47489.5</v>
      </c>
      <c r="N841">
        <v>0.2</v>
      </c>
      <c r="O841">
        <v>5281.19</v>
      </c>
    </row>
    <row r="842" spans="1:15" x14ac:dyDescent="0.25">
      <c r="A842" t="s">
        <v>852</v>
      </c>
      <c r="B842" t="s">
        <v>5600</v>
      </c>
      <c r="C842" t="s">
        <v>7241</v>
      </c>
      <c r="D842" t="s">
        <v>6596</v>
      </c>
      <c r="E842" t="s">
        <v>6995</v>
      </c>
      <c r="F842" t="s">
        <v>7094</v>
      </c>
      <c r="G842" t="s">
        <v>7099</v>
      </c>
      <c r="H842" t="s">
        <v>7125</v>
      </c>
      <c r="I842" t="s">
        <v>7162</v>
      </c>
      <c r="J842" t="s">
        <v>7166</v>
      </c>
      <c r="K842" t="s">
        <v>7178</v>
      </c>
      <c r="L842">
        <v>8</v>
      </c>
      <c r="M842">
        <v>98011.27</v>
      </c>
      <c r="N842">
        <v>0.15</v>
      </c>
      <c r="O842">
        <v>14005.94</v>
      </c>
    </row>
    <row r="843" spans="1:15" x14ac:dyDescent="0.25">
      <c r="A843" t="s">
        <v>853</v>
      </c>
      <c r="B843" t="s">
        <v>5601</v>
      </c>
      <c r="C843" t="s">
        <v>7242</v>
      </c>
      <c r="D843" t="s">
        <v>6290</v>
      </c>
      <c r="E843" t="s">
        <v>6904</v>
      </c>
      <c r="F843" t="s">
        <v>7097</v>
      </c>
      <c r="G843" t="s">
        <v>7110</v>
      </c>
      <c r="H843" t="s">
        <v>7159</v>
      </c>
      <c r="I843" t="s">
        <v>7163</v>
      </c>
      <c r="J843" t="s">
        <v>7167</v>
      </c>
      <c r="K843" t="s">
        <v>7187</v>
      </c>
      <c r="L843">
        <v>2</v>
      </c>
      <c r="M843">
        <v>2970.96</v>
      </c>
      <c r="N843">
        <v>0</v>
      </c>
      <c r="O843">
        <v>895.46</v>
      </c>
    </row>
    <row r="844" spans="1:15" x14ac:dyDescent="0.25">
      <c r="A844" t="s">
        <v>854</v>
      </c>
      <c r="B844" t="s">
        <v>5602</v>
      </c>
      <c r="C844" t="s">
        <v>7225</v>
      </c>
      <c r="D844" t="s">
        <v>6609</v>
      </c>
      <c r="E844" t="s">
        <v>7080</v>
      </c>
      <c r="F844" t="s">
        <v>7097</v>
      </c>
      <c r="G844" t="s">
        <v>7105</v>
      </c>
      <c r="H844" t="s">
        <v>7128</v>
      </c>
      <c r="I844" t="s">
        <v>7163</v>
      </c>
      <c r="J844" t="s">
        <v>7175</v>
      </c>
      <c r="K844" t="s">
        <v>7205</v>
      </c>
      <c r="L844">
        <v>6</v>
      </c>
      <c r="M844">
        <v>15199.71</v>
      </c>
      <c r="N844">
        <v>0.25</v>
      </c>
      <c r="O844">
        <v>1468.31</v>
      </c>
    </row>
    <row r="845" spans="1:15" x14ac:dyDescent="0.25">
      <c r="A845" t="s">
        <v>855</v>
      </c>
      <c r="B845" t="s">
        <v>5302</v>
      </c>
      <c r="C845" t="s">
        <v>7236</v>
      </c>
      <c r="D845" t="s">
        <v>6174</v>
      </c>
      <c r="E845" t="s">
        <v>6964</v>
      </c>
      <c r="F845" t="s">
        <v>7095</v>
      </c>
      <c r="G845" t="s">
        <v>7106</v>
      </c>
      <c r="H845" t="s">
        <v>7161</v>
      </c>
      <c r="I845" t="s">
        <v>7163</v>
      </c>
      <c r="J845" t="s">
        <v>7167</v>
      </c>
      <c r="K845" t="s">
        <v>7179</v>
      </c>
      <c r="L845">
        <v>6</v>
      </c>
      <c r="M845">
        <v>11682.89</v>
      </c>
      <c r="N845">
        <v>0.2</v>
      </c>
      <c r="O845">
        <v>2131.75</v>
      </c>
    </row>
    <row r="846" spans="1:15" x14ac:dyDescent="0.25">
      <c r="A846" t="s">
        <v>856</v>
      </c>
      <c r="B846" t="s">
        <v>5603</v>
      </c>
      <c r="C846" t="s">
        <v>7242</v>
      </c>
      <c r="D846" t="s">
        <v>6284</v>
      </c>
      <c r="E846" t="s">
        <v>6895</v>
      </c>
      <c r="F846" t="s">
        <v>7097</v>
      </c>
      <c r="G846" t="s">
        <v>7105</v>
      </c>
      <c r="H846" t="s">
        <v>7149</v>
      </c>
      <c r="I846" t="s">
        <v>7165</v>
      </c>
      <c r="J846" t="s">
        <v>7177</v>
      </c>
      <c r="K846" t="s">
        <v>7198</v>
      </c>
      <c r="L846">
        <v>1</v>
      </c>
      <c r="M846">
        <v>65129.599999999999</v>
      </c>
      <c r="N846">
        <v>0</v>
      </c>
      <c r="O846">
        <v>11013.76</v>
      </c>
    </row>
    <row r="847" spans="1:15" x14ac:dyDescent="0.25">
      <c r="A847" t="s">
        <v>857</v>
      </c>
      <c r="B847" t="s">
        <v>5604</v>
      </c>
      <c r="C847" t="s">
        <v>7245</v>
      </c>
      <c r="D847" t="s">
        <v>6610</v>
      </c>
      <c r="E847" t="s">
        <v>7081</v>
      </c>
      <c r="F847" t="s">
        <v>7096</v>
      </c>
      <c r="G847" t="s">
        <v>7103</v>
      </c>
      <c r="H847" t="s">
        <v>7119</v>
      </c>
      <c r="I847" t="s">
        <v>7163</v>
      </c>
      <c r="J847" t="s">
        <v>7171</v>
      </c>
      <c r="K847" t="s">
        <v>7209</v>
      </c>
      <c r="L847">
        <v>7</v>
      </c>
      <c r="M847">
        <v>10783.5</v>
      </c>
      <c r="N847">
        <v>0.1</v>
      </c>
      <c r="O847">
        <v>2018.47</v>
      </c>
    </row>
    <row r="848" spans="1:15" x14ac:dyDescent="0.25">
      <c r="A848" t="s">
        <v>858</v>
      </c>
      <c r="B848" t="s">
        <v>5057</v>
      </c>
      <c r="C848" t="s">
        <v>7240</v>
      </c>
      <c r="D848" t="s">
        <v>6611</v>
      </c>
      <c r="E848" t="s">
        <v>6935</v>
      </c>
      <c r="F848" t="s">
        <v>7095</v>
      </c>
      <c r="G848" t="s">
        <v>7108</v>
      </c>
      <c r="H848" t="s">
        <v>7141</v>
      </c>
      <c r="I848" t="s">
        <v>7162</v>
      </c>
      <c r="J848" t="s">
        <v>7168</v>
      </c>
      <c r="K848" t="s">
        <v>7180</v>
      </c>
      <c r="L848">
        <v>4</v>
      </c>
      <c r="M848">
        <v>10619.7</v>
      </c>
      <c r="N848">
        <v>0.25</v>
      </c>
      <c r="O848">
        <v>490.96</v>
      </c>
    </row>
    <row r="849" spans="1:15" x14ac:dyDescent="0.25">
      <c r="A849" t="s">
        <v>859</v>
      </c>
      <c r="B849" t="s">
        <v>5605</v>
      </c>
      <c r="C849" t="s">
        <v>7229</v>
      </c>
      <c r="D849" t="s">
        <v>6612</v>
      </c>
      <c r="E849" t="s">
        <v>7002</v>
      </c>
      <c r="F849" t="s">
        <v>7096</v>
      </c>
      <c r="G849" t="s">
        <v>7111</v>
      </c>
      <c r="H849" t="s">
        <v>7145</v>
      </c>
      <c r="I849" t="s">
        <v>7162</v>
      </c>
      <c r="J849" t="s">
        <v>7168</v>
      </c>
      <c r="K849" t="s">
        <v>7181</v>
      </c>
      <c r="L849">
        <v>8</v>
      </c>
      <c r="M849">
        <v>94249.81</v>
      </c>
      <c r="N849">
        <v>0</v>
      </c>
      <c r="O849">
        <v>20612.59</v>
      </c>
    </row>
    <row r="850" spans="1:15" x14ac:dyDescent="0.25">
      <c r="A850" t="s">
        <v>860</v>
      </c>
      <c r="B850" t="s">
        <v>5377</v>
      </c>
      <c r="C850" t="s">
        <v>7258</v>
      </c>
      <c r="D850" t="s">
        <v>6304</v>
      </c>
      <c r="E850" t="s">
        <v>6958</v>
      </c>
      <c r="F850" t="s">
        <v>7094</v>
      </c>
      <c r="G850" t="s">
        <v>7100</v>
      </c>
      <c r="H850" t="s">
        <v>7136</v>
      </c>
      <c r="I850" t="s">
        <v>7165</v>
      </c>
      <c r="J850" t="s">
        <v>7172</v>
      </c>
      <c r="K850" t="s">
        <v>7212</v>
      </c>
      <c r="L850">
        <v>6</v>
      </c>
      <c r="M850">
        <v>20078.330000000002</v>
      </c>
      <c r="N850">
        <v>0</v>
      </c>
      <c r="O850">
        <v>3739.75</v>
      </c>
    </row>
    <row r="851" spans="1:15" x14ac:dyDescent="0.25">
      <c r="A851" t="s">
        <v>861</v>
      </c>
      <c r="B851" t="s">
        <v>5448</v>
      </c>
      <c r="C851" t="s">
        <v>7225</v>
      </c>
      <c r="D851" t="s">
        <v>6352</v>
      </c>
      <c r="E851" t="s">
        <v>7042</v>
      </c>
      <c r="F851" t="s">
        <v>7095</v>
      </c>
      <c r="G851" t="s">
        <v>7109</v>
      </c>
      <c r="H851" t="s">
        <v>7140</v>
      </c>
      <c r="I851" t="s">
        <v>7164</v>
      </c>
      <c r="J851" t="s">
        <v>7170</v>
      </c>
      <c r="K851" t="s">
        <v>7189</v>
      </c>
      <c r="L851">
        <v>5</v>
      </c>
      <c r="M851">
        <v>7213.71</v>
      </c>
      <c r="N851">
        <v>0.05</v>
      </c>
      <c r="O851">
        <v>1916.89</v>
      </c>
    </row>
    <row r="852" spans="1:15" x14ac:dyDescent="0.25">
      <c r="A852" t="s">
        <v>862</v>
      </c>
      <c r="B852" t="s">
        <v>5123</v>
      </c>
      <c r="C852" t="s">
        <v>7234</v>
      </c>
      <c r="D852" t="s">
        <v>6097</v>
      </c>
      <c r="E852" t="s">
        <v>6896</v>
      </c>
      <c r="F852" t="s">
        <v>7097</v>
      </c>
      <c r="G852" t="s">
        <v>7110</v>
      </c>
      <c r="H852" t="s">
        <v>7159</v>
      </c>
      <c r="I852" t="s">
        <v>7162</v>
      </c>
      <c r="J852" t="s">
        <v>7166</v>
      </c>
      <c r="K852" t="s">
        <v>7211</v>
      </c>
      <c r="L852">
        <v>5</v>
      </c>
      <c r="M852">
        <v>30607.4</v>
      </c>
      <c r="N852">
        <v>0.15</v>
      </c>
      <c r="O852">
        <v>3260.15</v>
      </c>
    </row>
    <row r="853" spans="1:15" x14ac:dyDescent="0.25">
      <c r="A853" t="s">
        <v>863</v>
      </c>
      <c r="B853" t="s">
        <v>5033</v>
      </c>
      <c r="C853" t="s">
        <v>7235</v>
      </c>
      <c r="D853" t="s">
        <v>6493</v>
      </c>
      <c r="E853" t="s">
        <v>6898</v>
      </c>
      <c r="F853" t="s">
        <v>7095</v>
      </c>
      <c r="G853" t="s">
        <v>7108</v>
      </c>
      <c r="H853" t="s">
        <v>7141</v>
      </c>
      <c r="I853" t="s">
        <v>7163</v>
      </c>
      <c r="J853" t="s">
        <v>7171</v>
      </c>
      <c r="K853" t="s">
        <v>7204</v>
      </c>
      <c r="L853">
        <v>1</v>
      </c>
      <c r="M853">
        <v>3284.49</v>
      </c>
      <c r="N853">
        <v>0.25</v>
      </c>
      <c r="O853">
        <v>341.88</v>
      </c>
    </row>
    <row r="854" spans="1:15" x14ac:dyDescent="0.25">
      <c r="A854" t="s">
        <v>864</v>
      </c>
      <c r="B854" t="s">
        <v>5529</v>
      </c>
      <c r="C854" t="s">
        <v>7254</v>
      </c>
      <c r="D854" t="s">
        <v>6594</v>
      </c>
      <c r="E854" t="s">
        <v>7008</v>
      </c>
      <c r="F854" t="s">
        <v>7094</v>
      </c>
      <c r="G854" t="s">
        <v>7100</v>
      </c>
      <c r="H854" t="s">
        <v>7151</v>
      </c>
      <c r="I854" t="s">
        <v>7165</v>
      </c>
      <c r="J854" t="s">
        <v>7177</v>
      </c>
      <c r="K854" t="s">
        <v>7198</v>
      </c>
      <c r="L854">
        <v>1</v>
      </c>
      <c r="M854">
        <v>65076.08</v>
      </c>
      <c r="N854">
        <v>0</v>
      </c>
      <c r="O854">
        <v>12099.88</v>
      </c>
    </row>
    <row r="855" spans="1:15" x14ac:dyDescent="0.25">
      <c r="A855" t="s">
        <v>865</v>
      </c>
      <c r="B855" t="s">
        <v>5290</v>
      </c>
      <c r="C855" t="s">
        <v>7258</v>
      </c>
      <c r="D855" t="s">
        <v>6171</v>
      </c>
      <c r="E855" t="s">
        <v>6961</v>
      </c>
      <c r="F855" t="s">
        <v>7097</v>
      </c>
      <c r="G855" t="s">
        <v>7110</v>
      </c>
      <c r="H855" t="s">
        <v>7129</v>
      </c>
      <c r="I855" t="s">
        <v>7163</v>
      </c>
      <c r="J855" t="s">
        <v>7175</v>
      </c>
      <c r="K855" t="s">
        <v>7190</v>
      </c>
      <c r="L855">
        <v>8</v>
      </c>
      <c r="M855">
        <v>16405.27</v>
      </c>
      <c r="N855">
        <v>0.05</v>
      </c>
      <c r="O855">
        <v>3252.67</v>
      </c>
    </row>
    <row r="856" spans="1:15" x14ac:dyDescent="0.25">
      <c r="A856" t="s">
        <v>866</v>
      </c>
      <c r="B856" t="s">
        <v>5389</v>
      </c>
      <c r="C856" t="s">
        <v>7246</v>
      </c>
      <c r="D856" t="s">
        <v>6376</v>
      </c>
      <c r="E856" t="s">
        <v>6917</v>
      </c>
      <c r="F856" t="s">
        <v>7094</v>
      </c>
      <c r="G856" t="s">
        <v>7098</v>
      </c>
      <c r="H856" t="s">
        <v>7138</v>
      </c>
      <c r="I856" t="s">
        <v>7162</v>
      </c>
      <c r="J856" t="s">
        <v>7166</v>
      </c>
      <c r="K856" t="s">
        <v>7192</v>
      </c>
      <c r="L856">
        <v>8</v>
      </c>
      <c r="M856">
        <v>44042.83</v>
      </c>
      <c r="N856">
        <v>0.1</v>
      </c>
      <c r="O856">
        <v>5493.31</v>
      </c>
    </row>
    <row r="857" spans="1:15" x14ac:dyDescent="0.25">
      <c r="A857" t="s">
        <v>867</v>
      </c>
      <c r="B857" t="s">
        <v>5528</v>
      </c>
      <c r="C857" t="s">
        <v>7231</v>
      </c>
      <c r="D857" t="s">
        <v>6159</v>
      </c>
      <c r="E857" t="s">
        <v>6955</v>
      </c>
      <c r="F857" t="s">
        <v>7094</v>
      </c>
      <c r="G857" t="s">
        <v>7099</v>
      </c>
      <c r="H857" t="s">
        <v>7125</v>
      </c>
      <c r="I857" t="s">
        <v>7163</v>
      </c>
      <c r="J857" t="s">
        <v>7167</v>
      </c>
      <c r="K857" t="s">
        <v>7179</v>
      </c>
      <c r="L857">
        <v>7</v>
      </c>
      <c r="M857">
        <v>17704.7</v>
      </c>
      <c r="N857">
        <v>0</v>
      </c>
      <c r="O857">
        <v>5182.3900000000003</v>
      </c>
    </row>
    <row r="858" spans="1:15" x14ac:dyDescent="0.25">
      <c r="A858" t="s">
        <v>868</v>
      </c>
      <c r="B858" t="s">
        <v>5283</v>
      </c>
      <c r="C858" t="s">
        <v>7235</v>
      </c>
      <c r="D858" t="s">
        <v>6613</v>
      </c>
      <c r="E858" t="s">
        <v>7077</v>
      </c>
      <c r="F858" t="s">
        <v>7095</v>
      </c>
      <c r="G858" t="s">
        <v>7106</v>
      </c>
      <c r="H858" t="s">
        <v>7161</v>
      </c>
      <c r="I858" t="s">
        <v>7165</v>
      </c>
      <c r="J858" t="s">
        <v>7176</v>
      </c>
      <c r="K858" t="s">
        <v>7194</v>
      </c>
      <c r="L858">
        <v>6</v>
      </c>
      <c r="M858">
        <v>123609.83</v>
      </c>
      <c r="N858">
        <v>0.15</v>
      </c>
      <c r="O858">
        <v>10424.32</v>
      </c>
    </row>
    <row r="859" spans="1:15" x14ac:dyDescent="0.25">
      <c r="A859" t="s">
        <v>869</v>
      </c>
      <c r="B859" t="s">
        <v>5026</v>
      </c>
      <c r="C859" t="s">
        <v>7243</v>
      </c>
      <c r="D859" t="s">
        <v>6539</v>
      </c>
      <c r="E859" t="s">
        <v>7074</v>
      </c>
      <c r="F859" t="s">
        <v>7097</v>
      </c>
      <c r="G859" t="s">
        <v>7104</v>
      </c>
      <c r="H859" t="s">
        <v>7120</v>
      </c>
      <c r="I859" t="s">
        <v>7164</v>
      </c>
      <c r="J859" t="s">
        <v>7174</v>
      </c>
      <c r="K859" t="s">
        <v>7188</v>
      </c>
      <c r="L859">
        <v>7</v>
      </c>
      <c r="M859">
        <v>20571.650000000001</v>
      </c>
      <c r="N859">
        <v>0</v>
      </c>
      <c r="O859">
        <v>4714.21</v>
      </c>
    </row>
    <row r="860" spans="1:15" x14ac:dyDescent="0.25">
      <c r="A860" t="s">
        <v>870</v>
      </c>
      <c r="B860" t="s">
        <v>5606</v>
      </c>
      <c r="C860" t="s">
        <v>7245</v>
      </c>
      <c r="D860" t="s">
        <v>6614</v>
      </c>
      <c r="E860" t="s">
        <v>6926</v>
      </c>
      <c r="F860" t="s">
        <v>7096</v>
      </c>
      <c r="G860" t="s">
        <v>7103</v>
      </c>
      <c r="H860" t="s">
        <v>7158</v>
      </c>
      <c r="I860" t="s">
        <v>7162</v>
      </c>
      <c r="J860" t="s">
        <v>7166</v>
      </c>
      <c r="K860" t="s">
        <v>7192</v>
      </c>
      <c r="L860">
        <v>2</v>
      </c>
      <c r="M860">
        <v>11843.44</v>
      </c>
      <c r="N860">
        <v>0</v>
      </c>
      <c r="O860">
        <v>2099.2800000000002</v>
      </c>
    </row>
    <row r="861" spans="1:15" x14ac:dyDescent="0.25">
      <c r="A861" t="s">
        <v>871</v>
      </c>
      <c r="B861" t="s">
        <v>5607</v>
      </c>
      <c r="C861" t="s">
        <v>7230</v>
      </c>
      <c r="D861" t="s">
        <v>6615</v>
      </c>
      <c r="E861" t="s">
        <v>6996</v>
      </c>
      <c r="F861" t="s">
        <v>7094</v>
      </c>
      <c r="G861" t="s">
        <v>7099</v>
      </c>
      <c r="H861" t="s">
        <v>7125</v>
      </c>
      <c r="I861" t="s">
        <v>7165</v>
      </c>
      <c r="J861" t="s">
        <v>7176</v>
      </c>
      <c r="K861" t="s">
        <v>7194</v>
      </c>
      <c r="L861">
        <v>1</v>
      </c>
      <c r="M861">
        <v>22794</v>
      </c>
      <c r="N861">
        <v>0.05</v>
      </c>
      <c r="O861">
        <v>3415.15</v>
      </c>
    </row>
    <row r="862" spans="1:15" x14ac:dyDescent="0.25">
      <c r="A862" t="s">
        <v>872</v>
      </c>
      <c r="B862" t="s">
        <v>5488</v>
      </c>
      <c r="C862" t="s">
        <v>7233</v>
      </c>
      <c r="D862" t="s">
        <v>6426</v>
      </c>
      <c r="E862" t="s">
        <v>7038</v>
      </c>
      <c r="F862" t="s">
        <v>7095</v>
      </c>
      <c r="G862" t="s">
        <v>7108</v>
      </c>
      <c r="H862" t="s">
        <v>7141</v>
      </c>
      <c r="I862" t="s">
        <v>7162</v>
      </c>
      <c r="J862" t="s">
        <v>7169</v>
      </c>
      <c r="K862" t="s">
        <v>7193</v>
      </c>
      <c r="L862">
        <v>6</v>
      </c>
      <c r="M862">
        <v>53374.5</v>
      </c>
      <c r="N862">
        <v>0.15</v>
      </c>
      <c r="O862">
        <v>6435.86</v>
      </c>
    </row>
    <row r="863" spans="1:15" x14ac:dyDescent="0.25">
      <c r="A863" t="s">
        <v>873</v>
      </c>
      <c r="B863" t="s">
        <v>5608</v>
      </c>
      <c r="C863" t="s">
        <v>7248</v>
      </c>
      <c r="D863" t="s">
        <v>6616</v>
      </c>
      <c r="E863" t="s">
        <v>7072</v>
      </c>
      <c r="F863" t="s">
        <v>7097</v>
      </c>
      <c r="G863" t="s">
        <v>7110</v>
      </c>
      <c r="H863" t="s">
        <v>7129</v>
      </c>
      <c r="I863" t="s">
        <v>7162</v>
      </c>
      <c r="J863" t="s">
        <v>7169</v>
      </c>
      <c r="K863" t="s">
        <v>7203</v>
      </c>
      <c r="L863">
        <v>2</v>
      </c>
      <c r="M863">
        <v>43750.96</v>
      </c>
      <c r="N863">
        <v>0</v>
      </c>
      <c r="O863">
        <v>6578.3</v>
      </c>
    </row>
    <row r="864" spans="1:15" x14ac:dyDescent="0.25">
      <c r="A864" t="s">
        <v>874</v>
      </c>
      <c r="B864" t="s">
        <v>5365</v>
      </c>
      <c r="C864" t="s">
        <v>7226</v>
      </c>
      <c r="D864" t="s">
        <v>6617</v>
      </c>
      <c r="E864" t="s">
        <v>7082</v>
      </c>
      <c r="F864" t="s">
        <v>7094</v>
      </c>
      <c r="G864" t="s">
        <v>7099</v>
      </c>
      <c r="H864" t="s">
        <v>7125</v>
      </c>
      <c r="I864" t="s">
        <v>7164</v>
      </c>
      <c r="J864" t="s">
        <v>7174</v>
      </c>
      <c r="K864" t="s">
        <v>7188</v>
      </c>
      <c r="L864">
        <v>2</v>
      </c>
      <c r="M864">
        <v>5302.05</v>
      </c>
      <c r="N864">
        <v>0.05</v>
      </c>
      <c r="O864">
        <v>1025.04</v>
      </c>
    </row>
    <row r="865" spans="1:15" x14ac:dyDescent="0.25">
      <c r="A865" t="s">
        <v>875</v>
      </c>
      <c r="B865" t="s">
        <v>5609</v>
      </c>
      <c r="C865" t="s">
        <v>7242</v>
      </c>
      <c r="D865" t="s">
        <v>6618</v>
      </c>
      <c r="E865" t="s">
        <v>7006</v>
      </c>
      <c r="F865" t="s">
        <v>7097</v>
      </c>
      <c r="G865" t="s">
        <v>7107</v>
      </c>
      <c r="H865" t="s">
        <v>7153</v>
      </c>
      <c r="I865" t="s">
        <v>7165</v>
      </c>
      <c r="J865" t="s">
        <v>7176</v>
      </c>
      <c r="K865" t="s">
        <v>7194</v>
      </c>
      <c r="L865">
        <v>1</v>
      </c>
      <c r="M865">
        <v>18130</v>
      </c>
      <c r="N865">
        <v>0.25</v>
      </c>
      <c r="O865">
        <v>1797</v>
      </c>
    </row>
    <row r="866" spans="1:15" x14ac:dyDescent="0.25">
      <c r="A866" t="s">
        <v>876</v>
      </c>
      <c r="B866" t="s">
        <v>5603</v>
      </c>
      <c r="C866" t="s">
        <v>7242</v>
      </c>
      <c r="D866" t="s">
        <v>6293</v>
      </c>
      <c r="E866" t="s">
        <v>7020</v>
      </c>
      <c r="F866" t="s">
        <v>7094</v>
      </c>
      <c r="G866" t="s">
        <v>7098</v>
      </c>
      <c r="H866" t="s">
        <v>7138</v>
      </c>
      <c r="I866" t="s">
        <v>7162</v>
      </c>
      <c r="J866" t="s">
        <v>7169</v>
      </c>
      <c r="K866" t="s">
        <v>7193</v>
      </c>
      <c r="L866">
        <v>3</v>
      </c>
      <c r="M866">
        <v>29949.71</v>
      </c>
      <c r="N866">
        <v>0.05</v>
      </c>
      <c r="O866">
        <v>4858.32</v>
      </c>
    </row>
    <row r="867" spans="1:15" x14ac:dyDescent="0.25">
      <c r="A867" t="s">
        <v>877</v>
      </c>
      <c r="B867" t="s">
        <v>5610</v>
      </c>
      <c r="C867" t="s">
        <v>7255</v>
      </c>
      <c r="D867" t="s">
        <v>6585</v>
      </c>
      <c r="E867" t="s">
        <v>7038</v>
      </c>
      <c r="F867" t="s">
        <v>7096</v>
      </c>
      <c r="G867" t="s">
        <v>7111</v>
      </c>
      <c r="H867" t="s">
        <v>7131</v>
      </c>
      <c r="I867" t="s">
        <v>7164</v>
      </c>
      <c r="J867" t="s">
        <v>7173</v>
      </c>
      <c r="K867" t="s">
        <v>7200</v>
      </c>
      <c r="L867">
        <v>5</v>
      </c>
      <c r="M867">
        <v>5812.61</v>
      </c>
      <c r="N867">
        <v>0.05</v>
      </c>
      <c r="O867">
        <v>1927.1</v>
      </c>
    </row>
    <row r="868" spans="1:15" x14ac:dyDescent="0.25">
      <c r="A868" t="s">
        <v>878</v>
      </c>
      <c r="B868" t="s">
        <v>5199</v>
      </c>
      <c r="C868" t="s">
        <v>7238</v>
      </c>
      <c r="D868" t="s">
        <v>6619</v>
      </c>
      <c r="E868" t="s">
        <v>6987</v>
      </c>
      <c r="F868" t="s">
        <v>7095</v>
      </c>
      <c r="G868" t="s">
        <v>7102</v>
      </c>
      <c r="H868" t="s">
        <v>7147</v>
      </c>
      <c r="I868" t="s">
        <v>7162</v>
      </c>
      <c r="J868" t="s">
        <v>7168</v>
      </c>
      <c r="K868" t="s">
        <v>7181</v>
      </c>
      <c r="L868">
        <v>7</v>
      </c>
      <c r="M868">
        <v>84318.77</v>
      </c>
      <c r="N868">
        <v>0</v>
      </c>
      <c r="O868">
        <v>19300.25</v>
      </c>
    </row>
    <row r="869" spans="1:15" x14ac:dyDescent="0.25">
      <c r="A869" t="s">
        <v>879</v>
      </c>
      <c r="B869" t="s">
        <v>5055</v>
      </c>
      <c r="C869" t="s">
        <v>7228</v>
      </c>
      <c r="D869" t="s">
        <v>6317</v>
      </c>
      <c r="E869" t="s">
        <v>6981</v>
      </c>
      <c r="F869" t="s">
        <v>7094</v>
      </c>
      <c r="G869" t="s">
        <v>7098</v>
      </c>
      <c r="H869" t="s">
        <v>7138</v>
      </c>
      <c r="I869" t="s">
        <v>7164</v>
      </c>
      <c r="J869" t="s">
        <v>7173</v>
      </c>
      <c r="K869" t="s">
        <v>7186</v>
      </c>
      <c r="L869">
        <v>4</v>
      </c>
      <c r="M869">
        <v>16618.22</v>
      </c>
      <c r="N869">
        <v>0.05</v>
      </c>
      <c r="O869">
        <v>4726.4799999999996</v>
      </c>
    </row>
    <row r="870" spans="1:15" x14ac:dyDescent="0.25">
      <c r="A870" t="s">
        <v>880</v>
      </c>
      <c r="B870" t="s">
        <v>5611</v>
      </c>
      <c r="C870" t="s">
        <v>7237</v>
      </c>
      <c r="D870" t="s">
        <v>6620</v>
      </c>
      <c r="E870" t="s">
        <v>7009</v>
      </c>
      <c r="F870" t="s">
        <v>7096</v>
      </c>
      <c r="G870" t="s">
        <v>7111</v>
      </c>
      <c r="H870" t="s">
        <v>7145</v>
      </c>
      <c r="I870" t="s">
        <v>7164</v>
      </c>
      <c r="J870" t="s">
        <v>7170</v>
      </c>
      <c r="K870" t="s">
        <v>7183</v>
      </c>
      <c r="L870">
        <v>7</v>
      </c>
      <c r="M870">
        <v>28247.49</v>
      </c>
      <c r="N870">
        <v>0.2</v>
      </c>
      <c r="O870">
        <v>6385.05</v>
      </c>
    </row>
    <row r="871" spans="1:15" x14ac:dyDescent="0.25">
      <c r="A871" t="s">
        <v>881</v>
      </c>
      <c r="B871" t="s">
        <v>5612</v>
      </c>
      <c r="C871" t="s">
        <v>7238</v>
      </c>
      <c r="D871" t="s">
        <v>6621</v>
      </c>
      <c r="E871" t="s">
        <v>6953</v>
      </c>
      <c r="F871" t="s">
        <v>7097</v>
      </c>
      <c r="G871" t="s">
        <v>7110</v>
      </c>
      <c r="H871" t="s">
        <v>7155</v>
      </c>
      <c r="I871" t="s">
        <v>7163</v>
      </c>
      <c r="J871" t="s">
        <v>7175</v>
      </c>
      <c r="K871" t="s">
        <v>7190</v>
      </c>
      <c r="L871">
        <v>2</v>
      </c>
      <c r="M871">
        <v>4581.79</v>
      </c>
      <c r="N871">
        <v>0</v>
      </c>
      <c r="O871">
        <v>1001.31</v>
      </c>
    </row>
    <row r="872" spans="1:15" x14ac:dyDescent="0.25">
      <c r="A872" t="s">
        <v>882</v>
      </c>
      <c r="B872" t="s">
        <v>5289</v>
      </c>
      <c r="C872" t="s">
        <v>7233</v>
      </c>
      <c r="D872" t="s">
        <v>6529</v>
      </c>
      <c r="E872" t="s">
        <v>7007</v>
      </c>
      <c r="F872" t="s">
        <v>7096</v>
      </c>
      <c r="G872" t="s">
        <v>7103</v>
      </c>
      <c r="H872" t="s">
        <v>7134</v>
      </c>
      <c r="I872" t="s">
        <v>7163</v>
      </c>
      <c r="J872" t="s">
        <v>7167</v>
      </c>
      <c r="K872" t="s">
        <v>7179</v>
      </c>
      <c r="L872">
        <v>8</v>
      </c>
      <c r="M872">
        <v>14615.38</v>
      </c>
      <c r="N872">
        <v>0.25</v>
      </c>
      <c r="O872">
        <v>2015.34</v>
      </c>
    </row>
    <row r="873" spans="1:15" x14ac:dyDescent="0.25">
      <c r="A873" t="s">
        <v>883</v>
      </c>
      <c r="B873" t="s">
        <v>5613</v>
      </c>
      <c r="C873" t="s">
        <v>7226</v>
      </c>
      <c r="D873" t="s">
        <v>6157</v>
      </c>
      <c r="E873" t="s">
        <v>6953</v>
      </c>
      <c r="F873" t="s">
        <v>7095</v>
      </c>
      <c r="G873" t="s">
        <v>7109</v>
      </c>
      <c r="H873" t="s">
        <v>7140</v>
      </c>
      <c r="I873" t="s">
        <v>7165</v>
      </c>
      <c r="J873" t="s">
        <v>7177</v>
      </c>
      <c r="K873" t="s">
        <v>7201</v>
      </c>
      <c r="L873">
        <v>5</v>
      </c>
      <c r="M873">
        <v>218806.58</v>
      </c>
      <c r="N873">
        <v>0.15</v>
      </c>
      <c r="O873">
        <v>24300.03</v>
      </c>
    </row>
    <row r="874" spans="1:15" x14ac:dyDescent="0.25">
      <c r="A874" t="s">
        <v>884</v>
      </c>
      <c r="B874" t="s">
        <v>5083</v>
      </c>
      <c r="C874" t="s">
        <v>7232</v>
      </c>
      <c r="D874" t="s">
        <v>6622</v>
      </c>
      <c r="E874" t="s">
        <v>7066</v>
      </c>
      <c r="F874" t="s">
        <v>7094</v>
      </c>
      <c r="G874" t="s">
        <v>7100</v>
      </c>
      <c r="H874" t="s">
        <v>7116</v>
      </c>
      <c r="I874" t="s">
        <v>7164</v>
      </c>
      <c r="J874" t="s">
        <v>7173</v>
      </c>
      <c r="K874" t="s">
        <v>7200</v>
      </c>
      <c r="L874">
        <v>5</v>
      </c>
      <c r="M874">
        <v>4619.62</v>
      </c>
      <c r="N874">
        <v>0.25</v>
      </c>
      <c r="O874">
        <v>949.97</v>
      </c>
    </row>
    <row r="875" spans="1:15" x14ac:dyDescent="0.25">
      <c r="A875" t="s">
        <v>885</v>
      </c>
      <c r="B875" t="s">
        <v>5491</v>
      </c>
      <c r="C875" t="s">
        <v>7229</v>
      </c>
      <c r="D875" t="s">
        <v>6563</v>
      </c>
      <c r="E875" t="s">
        <v>6937</v>
      </c>
      <c r="F875" t="s">
        <v>7097</v>
      </c>
      <c r="G875" t="s">
        <v>7110</v>
      </c>
      <c r="H875" t="s">
        <v>7159</v>
      </c>
      <c r="I875" t="s">
        <v>7162</v>
      </c>
      <c r="J875" t="s">
        <v>7166</v>
      </c>
      <c r="K875" t="s">
        <v>7178</v>
      </c>
      <c r="L875">
        <v>2</v>
      </c>
      <c r="M875">
        <v>29208.55</v>
      </c>
      <c r="N875">
        <v>0</v>
      </c>
      <c r="O875">
        <v>5631.03</v>
      </c>
    </row>
    <row r="876" spans="1:15" x14ac:dyDescent="0.25">
      <c r="A876" t="s">
        <v>886</v>
      </c>
      <c r="B876" t="s">
        <v>5101</v>
      </c>
      <c r="C876" t="s">
        <v>7251</v>
      </c>
      <c r="D876" t="s">
        <v>6623</v>
      </c>
      <c r="E876" t="s">
        <v>6932</v>
      </c>
      <c r="F876" t="s">
        <v>7095</v>
      </c>
      <c r="G876" t="s">
        <v>7109</v>
      </c>
      <c r="H876" t="s">
        <v>7135</v>
      </c>
      <c r="I876" t="s">
        <v>7162</v>
      </c>
      <c r="J876" t="s">
        <v>7166</v>
      </c>
      <c r="K876" t="s">
        <v>7211</v>
      </c>
      <c r="L876">
        <v>8</v>
      </c>
      <c r="M876">
        <v>51952.61</v>
      </c>
      <c r="N876">
        <v>0.15</v>
      </c>
      <c r="O876">
        <v>6218.88</v>
      </c>
    </row>
    <row r="877" spans="1:15" x14ac:dyDescent="0.25">
      <c r="A877" t="s">
        <v>887</v>
      </c>
      <c r="B877" t="s">
        <v>5075</v>
      </c>
      <c r="C877" t="s">
        <v>7235</v>
      </c>
      <c r="D877" t="s">
        <v>6183</v>
      </c>
      <c r="E877" t="s">
        <v>6971</v>
      </c>
      <c r="F877" t="s">
        <v>7096</v>
      </c>
      <c r="G877" t="s">
        <v>7111</v>
      </c>
      <c r="H877" t="s">
        <v>7131</v>
      </c>
      <c r="I877" t="s">
        <v>7163</v>
      </c>
      <c r="J877" t="s">
        <v>7171</v>
      </c>
      <c r="K877" t="s">
        <v>7184</v>
      </c>
      <c r="L877">
        <v>3</v>
      </c>
      <c r="M877">
        <v>22190.240000000002</v>
      </c>
      <c r="N877">
        <v>0.1</v>
      </c>
      <c r="O877">
        <v>2339.21</v>
      </c>
    </row>
    <row r="878" spans="1:15" x14ac:dyDescent="0.25">
      <c r="A878" t="s">
        <v>888</v>
      </c>
      <c r="B878" t="s">
        <v>5614</v>
      </c>
      <c r="C878" t="s">
        <v>7250</v>
      </c>
      <c r="D878" t="s">
        <v>6114</v>
      </c>
      <c r="E878" t="s">
        <v>6913</v>
      </c>
      <c r="F878" t="s">
        <v>7096</v>
      </c>
      <c r="G878" t="s">
        <v>7112</v>
      </c>
      <c r="H878" t="s">
        <v>7133</v>
      </c>
      <c r="I878" t="s">
        <v>7163</v>
      </c>
      <c r="J878" t="s">
        <v>7167</v>
      </c>
      <c r="K878" t="s">
        <v>7207</v>
      </c>
      <c r="L878">
        <v>1</v>
      </c>
      <c r="M878">
        <v>830.85</v>
      </c>
      <c r="N878">
        <v>0</v>
      </c>
      <c r="O878">
        <v>275.39</v>
      </c>
    </row>
    <row r="879" spans="1:15" x14ac:dyDescent="0.25">
      <c r="A879" t="s">
        <v>889</v>
      </c>
      <c r="B879" t="s">
        <v>5615</v>
      </c>
      <c r="C879" t="s">
        <v>7252</v>
      </c>
      <c r="D879" t="s">
        <v>6167</v>
      </c>
      <c r="E879" t="s">
        <v>6901</v>
      </c>
      <c r="F879" t="s">
        <v>7097</v>
      </c>
      <c r="G879" t="s">
        <v>7105</v>
      </c>
      <c r="H879" t="s">
        <v>7121</v>
      </c>
      <c r="I879" t="s">
        <v>7162</v>
      </c>
      <c r="J879" t="s">
        <v>7168</v>
      </c>
      <c r="K879" t="s">
        <v>7180</v>
      </c>
      <c r="L879">
        <v>4</v>
      </c>
      <c r="M879">
        <v>13595.73</v>
      </c>
      <c r="N879">
        <v>0</v>
      </c>
      <c r="O879">
        <v>2368.7199999999998</v>
      </c>
    </row>
    <row r="880" spans="1:15" x14ac:dyDescent="0.25">
      <c r="A880" t="s">
        <v>890</v>
      </c>
      <c r="B880" t="s">
        <v>5616</v>
      </c>
      <c r="C880" t="s">
        <v>7237</v>
      </c>
      <c r="D880" t="s">
        <v>6624</v>
      </c>
      <c r="E880" t="s">
        <v>6916</v>
      </c>
      <c r="F880" t="s">
        <v>7096</v>
      </c>
      <c r="G880" t="s">
        <v>7111</v>
      </c>
      <c r="H880" t="s">
        <v>7145</v>
      </c>
      <c r="I880" t="s">
        <v>7164</v>
      </c>
      <c r="J880" t="s">
        <v>7170</v>
      </c>
      <c r="K880" t="s">
        <v>7183</v>
      </c>
      <c r="L880">
        <v>8</v>
      </c>
      <c r="M880">
        <v>39044.080000000002</v>
      </c>
      <c r="N880">
        <v>0</v>
      </c>
      <c r="O880">
        <v>9866.2000000000007</v>
      </c>
    </row>
    <row r="881" spans="1:15" x14ac:dyDescent="0.25">
      <c r="A881" t="s">
        <v>891</v>
      </c>
      <c r="B881" t="s">
        <v>5617</v>
      </c>
      <c r="C881" t="s">
        <v>7253</v>
      </c>
      <c r="D881" t="s">
        <v>6184</v>
      </c>
      <c r="E881" t="s">
        <v>6972</v>
      </c>
      <c r="F881" t="s">
        <v>7097</v>
      </c>
      <c r="G881" t="s">
        <v>7105</v>
      </c>
      <c r="H881" t="s">
        <v>7121</v>
      </c>
      <c r="I881" t="s">
        <v>7164</v>
      </c>
      <c r="J881" t="s">
        <v>7174</v>
      </c>
      <c r="K881" t="s">
        <v>7199</v>
      </c>
      <c r="L881">
        <v>2</v>
      </c>
      <c r="M881">
        <v>2652.79</v>
      </c>
      <c r="N881">
        <v>0.2</v>
      </c>
      <c r="O881">
        <v>253.08</v>
      </c>
    </row>
    <row r="882" spans="1:15" x14ac:dyDescent="0.25">
      <c r="A882" t="s">
        <v>892</v>
      </c>
      <c r="B882" t="s">
        <v>5372</v>
      </c>
      <c r="C882" t="s">
        <v>7257</v>
      </c>
      <c r="D882" t="s">
        <v>6625</v>
      </c>
      <c r="E882" t="s">
        <v>6983</v>
      </c>
      <c r="F882" t="s">
        <v>7096</v>
      </c>
      <c r="G882" t="s">
        <v>7103</v>
      </c>
      <c r="H882" t="s">
        <v>7119</v>
      </c>
      <c r="I882" t="s">
        <v>7163</v>
      </c>
      <c r="J882" t="s">
        <v>7167</v>
      </c>
      <c r="K882" t="s">
        <v>7207</v>
      </c>
      <c r="L882">
        <v>7</v>
      </c>
      <c r="M882">
        <v>5176.7700000000004</v>
      </c>
      <c r="N882">
        <v>0.1</v>
      </c>
      <c r="O882">
        <v>1541.53</v>
      </c>
    </row>
    <row r="883" spans="1:15" x14ac:dyDescent="0.25">
      <c r="A883" t="s">
        <v>893</v>
      </c>
      <c r="B883" t="s">
        <v>5311</v>
      </c>
      <c r="C883" t="s">
        <v>7227</v>
      </c>
      <c r="D883" t="s">
        <v>6210</v>
      </c>
      <c r="E883" t="s">
        <v>6970</v>
      </c>
      <c r="F883" t="s">
        <v>7096</v>
      </c>
      <c r="G883" t="s">
        <v>7113</v>
      </c>
      <c r="H883" t="s">
        <v>7143</v>
      </c>
      <c r="I883" t="s">
        <v>7164</v>
      </c>
      <c r="J883" t="s">
        <v>7174</v>
      </c>
      <c r="K883" t="s">
        <v>7188</v>
      </c>
      <c r="L883">
        <v>2</v>
      </c>
      <c r="M883">
        <v>4065.11</v>
      </c>
      <c r="N883">
        <v>0.25</v>
      </c>
      <c r="O883">
        <v>577.67999999999995</v>
      </c>
    </row>
    <row r="884" spans="1:15" x14ac:dyDescent="0.25">
      <c r="A884" t="s">
        <v>894</v>
      </c>
      <c r="B884" t="s">
        <v>5618</v>
      </c>
      <c r="C884" t="s">
        <v>7242</v>
      </c>
      <c r="D884" t="s">
        <v>6255</v>
      </c>
      <c r="E884" t="s">
        <v>6946</v>
      </c>
      <c r="F884" t="s">
        <v>7094</v>
      </c>
      <c r="G884" t="s">
        <v>7099</v>
      </c>
      <c r="H884" t="s">
        <v>7125</v>
      </c>
      <c r="I884" t="s">
        <v>7164</v>
      </c>
      <c r="J884" t="s">
        <v>7173</v>
      </c>
      <c r="K884" t="s">
        <v>7186</v>
      </c>
      <c r="L884">
        <v>8</v>
      </c>
      <c r="M884">
        <v>30937.279999999999</v>
      </c>
      <c r="N884">
        <v>0.1</v>
      </c>
      <c r="O884">
        <v>6969.66</v>
      </c>
    </row>
    <row r="885" spans="1:15" x14ac:dyDescent="0.25">
      <c r="A885" t="s">
        <v>895</v>
      </c>
      <c r="B885" t="s">
        <v>5572</v>
      </c>
      <c r="C885" t="s">
        <v>7241</v>
      </c>
      <c r="D885" t="s">
        <v>6410</v>
      </c>
      <c r="E885" t="s">
        <v>6950</v>
      </c>
      <c r="F885" t="s">
        <v>7095</v>
      </c>
      <c r="G885" t="s">
        <v>7109</v>
      </c>
      <c r="H885" t="s">
        <v>7127</v>
      </c>
      <c r="I885" t="s">
        <v>7164</v>
      </c>
      <c r="J885" t="s">
        <v>7170</v>
      </c>
      <c r="K885" t="s">
        <v>7189</v>
      </c>
      <c r="L885">
        <v>6</v>
      </c>
      <c r="M885">
        <v>7053.22</v>
      </c>
      <c r="N885">
        <v>0.2</v>
      </c>
      <c r="O885">
        <v>1312.21</v>
      </c>
    </row>
    <row r="886" spans="1:15" x14ac:dyDescent="0.25">
      <c r="A886" t="s">
        <v>896</v>
      </c>
      <c r="B886" t="s">
        <v>5358</v>
      </c>
      <c r="C886" t="s">
        <v>7228</v>
      </c>
      <c r="D886" t="s">
        <v>6494</v>
      </c>
      <c r="E886" t="s">
        <v>6916</v>
      </c>
      <c r="F886" t="s">
        <v>7095</v>
      </c>
      <c r="G886" t="s">
        <v>7102</v>
      </c>
      <c r="H886" t="s">
        <v>7118</v>
      </c>
      <c r="I886" t="s">
        <v>7163</v>
      </c>
      <c r="J886" t="s">
        <v>7175</v>
      </c>
      <c r="K886" t="s">
        <v>7190</v>
      </c>
      <c r="L886">
        <v>1</v>
      </c>
      <c r="M886">
        <v>1797.38</v>
      </c>
      <c r="N886">
        <v>0.15</v>
      </c>
      <c r="O886">
        <v>250.65</v>
      </c>
    </row>
    <row r="887" spans="1:15" x14ac:dyDescent="0.25">
      <c r="A887" t="s">
        <v>897</v>
      </c>
      <c r="B887" t="s">
        <v>5521</v>
      </c>
      <c r="C887" t="s">
        <v>7249</v>
      </c>
      <c r="D887" t="s">
        <v>6197</v>
      </c>
      <c r="E887" t="s">
        <v>6895</v>
      </c>
      <c r="F887" t="s">
        <v>7094</v>
      </c>
      <c r="G887" t="s">
        <v>7099</v>
      </c>
      <c r="H887" t="s">
        <v>7115</v>
      </c>
      <c r="I887" t="s">
        <v>7165</v>
      </c>
      <c r="J887" t="s">
        <v>7176</v>
      </c>
      <c r="K887" t="s">
        <v>7195</v>
      </c>
      <c r="L887">
        <v>3</v>
      </c>
      <c r="M887">
        <v>28781.14</v>
      </c>
      <c r="N887">
        <v>0.2</v>
      </c>
      <c r="O887">
        <v>-39.53</v>
      </c>
    </row>
    <row r="888" spans="1:15" x14ac:dyDescent="0.25">
      <c r="A888" t="s">
        <v>898</v>
      </c>
      <c r="B888" t="s">
        <v>5619</v>
      </c>
      <c r="C888" t="s">
        <v>7249</v>
      </c>
      <c r="D888" t="s">
        <v>6432</v>
      </c>
      <c r="E888" t="s">
        <v>6992</v>
      </c>
      <c r="F888" t="s">
        <v>7096</v>
      </c>
      <c r="G888" t="s">
        <v>7112</v>
      </c>
      <c r="H888" t="s">
        <v>7139</v>
      </c>
      <c r="I888" t="s">
        <v>7164</v>
      </c>
      <c r="J888" t="s">
        <v>7170</v>
      </c>
      <c r="K888" t="s">
        <v>7213</v>
      </c>
      <c r="L888">
        <v>3</v>
      </c>
      <c r="M888">
        <v>7480.47</v>
      </c>
      <c r="N888">
        <v>0.15</v>
      </c>
      <c r="O888">
        <v>2127.6</v>
      </c>
    </row>
    <row r="889" spans="1:15" x14ac:dyDescent="0.25">
      <c r="A889" t="s">
        <v>899</v>
      </c>
      <c r="B889" t="s">
        <v>5094</v>
      </c>
      <c r="C889" t="s">
        <v>7253</v>
      </c>
      <c r="D889" t="s">
        <v>6104</v>
      </c>
      <c r="E889" t="s">
        <v>6903</v>
      </c>
      <c r="F889" t="s">
        <v>7097</v>
      </c>
      <c r="G889" t="s">
        <v>7104</v>
      </c>
      <c r="H889" t="s">
        <v>7160</v>
      </c>
      <c r="I889" t="s">
        <v>7164</v>
      </c>
      <c r="J889" t="s">
        <v>7170</v>
      </c>
      <c r="K889" t="s">
        <v>7189</v>
      </c>
      <c r="L889">
        <v>1</v>
      </c>
      <c r="M889">
        <v>1567.55</v>
      </c>
      <c r="N889">
        <v>0</v>
      </c>
      <c r="O889">
        <v>484.65</v>
      </c>
    </row>
    <row r="890" spans="1:15" x14ac:dyDescent="0.25">
      <c r="A890" t="s">
        <v>900</v>
      </c>
      <c r="B890" t="s">
        <v>5620</v>
      </c>
      <c r="C890" t="s">
        <v>7244</v>
      </c>
      <c r="D890" t="s">
        <v>6626</v>
      </c>
      <c r="E890" t="s">
        <v>7083</v>
      </c>
      <c r="F890" t="s">
        <v>7097</v>
      </c>
      <c r="G890" t="s">
        <v>7110</v>
      </c>
      <c r="H890" t="s">
        <v>7129</v>
      </c>
      <c r="I890" t="s">
        <v>7164</v>
      </c>
      <c r="J890" t="s">
        <v>7170</v>
      </c>
      <c r="K890" t="s">
        <v>7183</v>
      </c>
      <c r="L890">
        <v>4</v>
      </c>
      <c r="M890">
        <v>16478.330000000002</v>
      </c>
      <c r="N890">
        <v>0.2</v>
      </c>
      <c r="O890">
        <v>3114.93</v>
      </c>
    </row>
    <row r="891" spans="1:15" x14ac:dyDescent="0.25">
      <c r="A891" t="s">
        <v>901</v>
      </c>
      <c r="B891" t="s">
        <v>5155</v>
      </c>
      <c r="C891" t="s">
        <v>7244</v>
      </c>
      <c r="D891" t="s">
        <v>6417</v>
      </c>
      <c r="E891" t="s">
        <v>7053</v>
      </c>
      <c r="F891" t="s">
        <v>7095</v>
      </c>
      <c r="G891" t="s">
        <v>7106</v>
      </c>
      <c r="H891" t="s">
        <v>7146</v>
      </c>
      <c r="I891" t="s">
        <v>7165</v>
      </c>
      <c r="J891" t="s">
        <v>7172</v>
      </c>
      <c r="K891" t="s">
        <v>7212</v>
      </c>
      <c r="L891">
        <v>3</v>
      </c>
      <c r="M891">
        <v>8219.33</v>
      </c>
      <c r="N891">
        <v>0.2</v>
      </c>
      <c r="O891">
        <v>1157.56</v>
      </c>
    </row>
    <row r="892" spans="1:15" x14ac:dyDescent="0.25">
      <c r="A892" t="s">
        <v>902</v>
      </c>
      <c r="B892" t="s">
        <v>5574</v>
      </c>
      <c r="C892" t="s">
        <v>7257</v>
      </c>
      <c r="D892" t="s">
        <v>6604</v>
      </c>
      <c r="E892" t="s">
        <v>6918</v>
      </c>
      <c r="F892" t="s">
        <v>7095</v>
      </c>
      <c r="G892" t="s">
        <v>7108</v>
      </c>
      <c r="H892" t="s">
        <v>7150</v>
      </c>
      <c r="I892" t="s">
        <v>7164</v>
      </c>
      <c r="J892" t="s">
        <v>7173</v>
      </c>
      <c r="K892" t="s">
        <v>7200</v>
      </c>
      <c r="L892">
        <v>4</v>
      </c>
      <c r="M892">
        <v>4900.32</v>
      </c>
      <c r="N892">
        <v>0</v>
      </c>
      <c r="O892">
        <v>1753.32</v>
      </c>
    </row>
    <row r="893" spans="1:15" x14ac:dyDescent="0.25">
      <c r="A893" t="s">
        <v>903</v>
      </c>
      <c r="B893" t="s">
        <v>5491</v>
      </c>
      <c r="C893" t="s">
        <v>7229</v>
      </c>
      <c r="D893" t="s">
        <v>6441</v>
      </c>
      <c r="E893" t="s">
        <v>6903</v>
      </c>
      <c r="F893" t="s">
        <v>7096</v>
      </c>
      <c r="G893" t="s">
        <v>7113</v>
      </c>
      <c r="H893" t="s">
        <v>7144</v>
      </c>
      <c r="I893" t="s">
        <v>7163</v>
      </c>
      <c r="J893" t="s">
        <v>7175</v>
      </c>
      <c r="K893" t="s">
        <v>7205</v>
      </c>
      <c r="L893">
        <v>1</v>
      </c>
      <c r="M893">
        <v>3272</v>
      </c>
      <c r="N893">
        <v>0.05</v>
      </c>
      <c r="O893">
        <v>551.91</v>
      </c>
    </row>
    <row r="894" spans="1:15" x14ac:dyDescent="0.25">
      <c r="A894" t="s">
        <v>904</v>
      </c>
      <c r="B894" t="s">
        <v>5621</v>
      </c>
      <c r="C894" t="s">
        <v>7256</v>
      </c>
      <c r="D894" t="s">
        <v>6407</v>
      </c>
      <c r="E894" t="s">
        <v>6912</v>
      </c>
      <c r="F894" t="s">
        <v>7094</v>
      </c>
      <c r="G894" t="s">
        <v>7100</v>
      </c>
      <c r="H894" t="s">
        <v>7136</v>
      </c>
      <c r="I894" t="s">
        <v>7163</v>
      </c>
      <c r="J894" t="s">
        <v>7175</v>
      </c>
      <c r="K894" t="s">
        <v>7190</v>
      </c>
      <c r="L894">
        <v>1</v>
      </c>
      <c r="M894">
        <v>1822</v>
      </c>
      <c r="N894">
        <v>0.2</v>
      </c>
      <c r="O894">
        <v>173.12</v>
      </c>
    </row>
    <row r="895" spans="1:15" x14ac:dyDescent="0.25">
      <c r="A895" t="s">
        <v>905</v>
      </c>
      <c r="B895" t="s">
        <v>5622</v>
      </c>
      <c r="C895" t="s">
        <v>7231</v>
      </c>
      <c r="D895" t="s">
        <v>6627</v>
      </c>
      <c r="E895" t="s">
        <v>6991</v>
      </c>
      <c r="F895" t="s">
        <v>7097</v>
      </c>
      <c r="G895" t="s">
        <v>7110</v>
      </c>
      <c r="H895" t="s">
        <v>7129</v>
      </c>
      <c r="I895" t="s">
        <v>7164</v>
      </c>
      <c r="J895" t="s">
        <v>7170</v>
      </c>
      <c r="K895" t="s">
        <v>7189</v>
      </c>
      <c r="L895">
        <v>6</v>
      </c>
      <c r="M895">
        <v>8241.35</v>
      </c>
      <c r="N895">
        <v>0.1</v>
      </c>
      <c r="O895">
        <v>2312.98</v>
      </c>
    </row>
    <row r="896" spans="1:15" x14ac:dyDescent="0.25">
      <c r="A896" t="s">
        <v>906</v>
      </c>
      <c r="B896" t="s">
        <v>5623</v>
      </c>
      <c r="C896" t="s">
        <v>7231</v>
      </c>
      <c r="D896" t="s">
        <v>6628</v>
      </c>
      <c r="E896" t="s">
        <v>6981</v>
      </c>
      <c r="F896" t="s">
        <v>7096</v>
      </c>
      <c r="G896" t="s">
        <v>7103</v>
      </c>
      <c r="H896" t="s">
        <v>7119</v>
      </c>
      <c r="I896" t="s">
        <v>7164</v>
      </c>
      <c r="J896" t="s">
        <v>7174</v>
      </c>
      <c r="K896" t="s">
        <v>7199</v>
      </c>
      <c r="L896">
        <v>8</v>
      </c>
      <c r="M896">
        <v>12640.36</v>
      </c>
      <c r="N896">
        <v>0</v>
      </c>
      <c r="O896">
        <v>2713.26</v>
      </c>
    </row>
    <row r="897" spans="1:15" x14ac:dyDescent="0.25">
      <c r="A897" t="s">
        <v>907</v>
      </c>
      <c r="B897" t="s">
        <v>5164</v>
      </c>
      <c r="C897" t="s">
        <v>7239</v>
      </c>
      <c r="D897" t="s">
        <v>6262</v>
      </c>
      <c r="E897" t="s">
        <v>6920</v>
      </c>
      <c r="F897" t="s">
        <v>7096</v>
      </c>
      <c r="G897" t="s">
        <v>7111</v>
      </c>
      <c r="H897" t="s">
        <v>7131</v>
      </c>
      <c r="I897" t="s">
        <v>7165</v>
      </c>
      <c r="J897" t="s">
        <v>7172</v>
      </c>
      <c r="K897" t="s">
        <v>7212</v>
      </c>
      <c r="L897">
        <v>3</v>
      </c>
      <c r="M897">
        <v>7606.56</v>
      </c>
      <c r="N897">
        <v>0.25</v>
      </c>
      <c r="O897">
        <v>475.78</v>
      </c>
    </row>
    <row r="898" spans="1:15" x14ac:dyDescent="0.25">
      <c r="A898" t="s">
        <v>908</v>
      </c>
      <c r="B898" t="s">
        <v>5624</v>
      </c>
      <c r="C898" t="s">
        <v>7226</v>
      </c>
      <c r="D898" t="s">
        <v>6629</v>
      </c>
      <c r="E898" t="s">
        <v>6984</v>
      </c>
      <c r="F898" t="s">
        <v>7095</v>
      </c>
      <c r="G898" t="s">
        <v>7106</v>
      </c>
      <c r="H898" t="s">
        <v>7146</v>
      </c>
      <c r="I898" t="s">
        <v>7164</v>
      </c>
      <c r="J898" t="s">
        <v>7170</v>
      </c>
      <c r="K898" t="s">
        <v>7189</v>
      </c>
      <c r="L898">
        <v>2</v>
      </c>
      <c r="M898">
        <v>2492.34</v>
      </c>
      <c r="N898">
        <v>0.2</v>
      </c>
      <c r="O898">
        <v>454.22</v>
      </c>
    </row>
    <row r="899" spans="1:15" x14ac:dyDescent="0.25">
      <c r="A899" t="s">
        <v>909</v>
      </c>
      <c r="B899" t="s">
        <v>5625</v>
      </c>
      <c r="C899" t="s">
        <v>7256</v>
      </c>
      <c r="D899" t="s">
        <v>6136</v>
      </c>
      <c r="E899" t="s">
        <v>6934</v>
      </c>
      <c r="F899" t="s">
        <v>7096</v>
      </c>
      <c r="G899" t="s">
        <v>7111</v>
      </c>
      <c r="H899" t="s">
        <v>7145</v>
      </c>
      <c r="I899" t="s">
        <v>7163</v>
      </c>
      <c r="J899" t="s">
        <v>7175</v>
      </c>
      <c r="K899" t="s">
        <v>7190</v>
      </c>
      <c r="L899">
        <v>8</v>
      </c>
      <c r="M899">
        <v>18346.080000000002</v>
      </c>
      <c r="N899">
        <v>0</v>
      </c>
      <c r="O899">
        <v>3865.33</v>
      </c>
    </row>
    <row r="900" spans="1:15" x14ac:dyDescent="0.25">
      <c r="A900" t="s">
        <v>910</v>
      </c>
      <c r="B900" t="s">
        <v>5449</v>
      </c>
      <c r="C900" t="s">
        <v>7252</v>
      </c>
      <c r="D900" t="s">
        <v>6630</v>
      </c>
      <c r="E900" t="s">
        <v>7084</v>
      </c>
      <c r="F900" t="s">
        <v>7096</v>
      </c>
      <c r="G900" t="s">
        <v>7111</v>
      </c>
      <c r="H900" t="s">
        <v>7142</v>
      </c>
      <c r="I900" t="s">
        <v>7165</v>
      </c>
      <c r="J900" t="s">
        <v>7177</v>
      </c>
      <c r="K900" t="s">
        <v>7210</v>
      </c>
      <c r="L900">
        <v>7</v>
      </c>
      <c r="M900">
        <v>530696.23</v>
      </c>
      <c r="N900">
        <v>0.1</v>
      </c>
      <c r="O900">
        <v>43216.97</v>
      </c>
    </row>
    <row r="901" spans="1:15" x14ac:dyDescent="0.25">
      <c r="A901" t="s">
        <v>911</v>
      </c>
      <c r="B901" t="s">
        <v>5626</v>
      </c>
      <c r="C901" t="s">
        <v>7256</v>
      </c>
      <c r="D901" t="s">
        <v>6411</v>
      </c>
      <c r="E901" t="s">
        <v>6908</v>
      </c>
      <c r="F901" t="s">
        <v>7097</v>
      </c>
      <c r="G901" t="s">
        <v>7105</v>
      </c>
      <c r="H901" t="s">
        <v>7121</v>
      </c>
      <c r="I901" t="s">
        <v>7164</v>
      </c>
      <c r="J901" t="s">
        <v>7174</v>
      </c>
      <c r="K901" t="s">
        <v>7196</v>
      </c>
      <c r="L901">
        <v>3</v>
      </c>
      <c r="M901">
        <v>9037</v>
      </c>
      <c r="N901">
        <v>0.15</v>
      </c>
      <c r="O901">
        <v>1689.3</v>
      </c>
    </row>
    <row r="902" spans="1:15" x14ac:dyDescent="0.25">
      <c r="A902" t="s">
        <v>912</v>
      </c>
      <c r="B902" t="s">
        <v>5627</v>
      </c>
      <c r="C902" t="s">
        <v>7247</v>
      </c>
      <c r="D902" t="s">
        <v>6247</v>
      </c>
      <c r="E902" t="s">
        <v>6935</v>
      </c>
      <c r="F902" t="s">
        <v>7094</v>
      </c>
      <c r="G902" t="s">
        <v>7100</v>
      </c>
      <c r="H902" t="s">
        <v>7151</v>
      </c>
      <c r="I902" t="s">
        <v>7164</v>
      </c>
      <c r="J902" t="s">
        <v>7174</v>
      </c>
      <c r="K902" t="s">
        <v>7196</v>
      </c>
      <c r="L902">
        <v>3</v>
      </c>
      <c r="M902">
        <v>9863.1</v>
      </c>
      <c r="N902">
        <v>0.1</v>
      </c>
      <c r="O902">
        <v>1789.89</v>
      </c>
    </row>
    <row r="903" spans="1:15" x14ac:dyDescent="0.25">
      <c r="A903" t="s">
        <v>913</v>
      </c>
      <c r="B903" t="s">
        <v>5460</v>
      </c>
      <c r="C903" t="s">
        <v>7248</v>
      </c>
      <c r="D903" t="s">
        <v>6349</v>
      </c>
      <c r="E903" t="s">
        <v>6911</v>
      </c>
      <c r="F903" t="s">
        <v>7097</v>
      </c>
      <c r="G903" t="s">
        <v>7110</v>
      </c>
      <c r="H903" t="s">
        <v>7129</v>
      </c>
      <c r="I903" t="s">
        <v>7163</v>
      </c>
      <c r="J903" t="s">
        <v>7175</v>
      </c>
      <c r="K903" t="s">
        <v>7197</v>
      </c>
      <c r="L903">
        <v>8</v>
      </c>
      <c r="M903">
        <v>49424.42</v>
      </c>
      <c r="N903">
        <v>0</v>
      </c>
      <c r="O903">
        <v>11862.37</v>
      </c>
    </row>
    <row r="904" spans="1:15" x14ac:dyDescent="0.25">
      <c r="A904" t="s">
        <v>914</v>
      </c>
      <c r="B904" t="s">
        <v>5088</v>
      </c>
      <c r="C904" t="s">
        <v>7252</v>
      </c>
      <c r="D904" t="s">
        <v>6631</v>
      </c>
      <c r="E904" t="s">
        <v>7039</v>
      </c>
      <c r="F904" t="s">
        <v>7094</v>
      </c>
      <c r="G904" t="s">
        <v>7100</v>
      </c>
      <c r="H904" t="s">
        <v>7151</v>
      </c>
      <c r="I904" t="s">
        <v>7165</v>
      </c>
      <c r="J904" t="s">
        <v>7176</v>
      </c>
      <c r="K904" t="s">
        <v>7195</v>
      </c>
      <c r="L904">
        <v>1</v>
      </c>
      <c r="M904">
        <v>9769.7999999999993</v>
      </c>
      <c r="N904">
        <v>0.2</v>
      </c>
      <c r="O904">
        <v>6.82</v>
      </c>
    </row>
    <row r="905" spans="1:15" x14ac:dyDescent="0.25">
      <c r="A905" t="s">
        <v>915</v>
      </c>
      <c r="B905" t="s">
        <v>5217</v>
      </c>
      <c r="C905" t="s">
        <v>7248</v>
      </c>
      <c r="D905" t="s">
        <v>6624</v>
      </c>
      <c r="E905" t="s">
        <v>6916</v>
      </c>
      <c r="F905" t="s">
        <v>7096</v>
      </c>
      <c r="G905" t="s">
        <v>7113</v>
      </c>
      <c r="H905" t="s">
        <v>7144</v>
      </c>
      <c r="I905" t="s">
        <v>7165</v>
      </c>
      <c r="J905" t="s">
        <v>7172</v>
      </c>
      <c r="K905" t="s">
        <v>7185</v>
      </c>
      <c r="L905">
        <v>1</v>
      </c>
      <c r="M905">
        <v>4491.3599999999997</v>
      </c>
      <c r="N905">
        <v>0.1</v>
      </c>
      <c r="O905">
        <v>585.35</v>
      </c>
    </row>
    <row r="906" spans="1:15" x14ac:dyDescent="0.25">
      <c r="A906" t="s">
        <v>916</v>
      </c>
      <c r="B906" t="s">
        <v>5628</v>
      </c>
      <c r="C906" t="s">
        <v>7245</v>
      </c>
      <c r="D906" t="s">
        <v>6524</v>
      </c>
      <c r="E906" t="s">
        <v>7025</v>
      </c>
      <c r="F906" t="s">
        <v>7095</v>
      </c>
      <c r="G906" t="s">
        <v>7102</v>
      </c>
      <c r="H906" t="s">
        <v>7147</v>
      </c>
      <c r="I906" t="s">
        <v>7163</v>
      </c>
      <c r="J906" t="s">
        <v>7175</v>
      </c>
      <c r="K906" t="s">
        <v>7197</v>
      </c>
      <c r="L906">
        <v>2</v>
      </c>
      <c r="M906">
        <v>12416.48</v>
      </c>
      <c r="N906">
        <v>0</v>
      </c>
      <c r="O906">
        <v>3027.52</v>
      </c>
    </row>
    <row r="907" spans="1:15" x14ac:dyDescent="0.25">
      <c r="A907" t="s">
        <v>917</v>
      </c>
      <c r="B907" t="s">
        <v>5440</v>
      </c>
      <c r="C907" t="s">
        <v>7230</v>
      </c>
      <c r="D907" t="s">
        <v>6197</v>
      </c>
      <c r="E907" t="s">
        <v>6895</v>
      </c>
      <c r="F907" t="s">
        <v>7095</v>
      </c>
      <c r="G907" t="s">
        <v>7102</v>
      </c>
      <c r="H907" t="s">
        <v>7147</v>
      </c>
      <c r="I907" t="s">
        <v>7164</v>
      </c>
      <c r="J907" t="s">
        <v>7173</v>
      </c>
      <c r="K907" t="s">
        <v>7200</v>
      </c>
      <c r="L907">
        <v>8</v>
      </c>
      <c r="M907">
        <v>9373.93</v>
      </c>
      <c r="N907">
        <v>0</v>
      </c>
      <c r="O907">
        <v>3407.99</v>
      </c>
    </row>
    <row r="908" spans="1:15" x14ac:dyDescent="0.25">
      <c r="A908" t="s">
        <v>918</v>
      </c>
      <c r="B908" t="s">
        <v>5629</v>
      </c>
      <c r="C908" t="s">
        <v>7256</v>
      </c>
      <c r="D908" t="s">
        <v>6211</v>
      </c>
      <c r="E908" t="s">
        <v>6984</v>
      </c>
      <c r="F908" t="s">
        <v>7094</v>
      </c>
      <c r="G908" t="s">
        <v>7098</v>
      </c>
      <c r="H908" t="s">
        <v>7156</v>
      </c>
      <c r="I908" t="s">
        <v>7164</v>
      </c>
      <c r="J908" t="s">
        <v>7174</v>
      </c>
      <c r="K908" t="s">
        <v>7188</v>
      </c>
      <c r="L908">
        <v>6</v>
      </c>
      <c r="M908">
        <v>12537.47</v>
      </c>
      <c r="N908">
        <v>0.25</v>
      </c>
      <c r="O908">
        <v>1816.55</v>
      </c>
    </row>
    <row r="909" spans="1:15" x14ac:dyDescent="0.25">
      <c r="A909" t="s">
        <v>919</v>
      </c>
      <c r="B909" t="s">
        <v>5533</v>
      </c>
      <c r="C909" t="s">
        <v>7254</v>
      </c>
      <c r="D909" t="s">
        <v>6625</v>
      </c>
      <c r="E909" t="s">
        <v>6983</v>
      </c>
      <c r="F909" t="s">
        <v>7094</v>
      </c>
      <c r="G909" t="s">
        <v>7098</v>
      </c>
      <c r="H909" t="s">
        <v>7114</v>
      </c>
      <c r="I909" t="s">
        <v>7162</v>
      </c>
      <c r="J909" t="s">
        <v>7166</v>
      </c>
      <c r="K909" t="s">
        <v>7192</v>
      </c>
      <c r="L909">
        <v>6</v>
      </c>
      <c r="M909">
        <v>28198.71</v>
      </c>
      <c r="N909">
        <v>0.2</v>
      </c>
      <c r="O909">
        <v>1166.9000000000001</v>
      </c>
    </row>
    <row r="910" spans="1:15" x14ac:dyDescent="0.25">
      <c r="A910" t="s">
        <v>920</v>
      </c>
      <c r="B910" t="s">
        <v>5286</v>
      </c>
      <c r="C910" t="s">
        <v>7258</v>
      </c>
      <c r="D910" t="s">
        <v>6592</v>
      </c>
      <c r="E910" t="s">
        <v>6895</v>
      </c>
      <c r="F910" t="s">
        <v>7096</v>
      </c>
      <c r="G910" t="s">
        <v>7103</v>
      </c>
      <c r="H910" t="s">
        <v>7134</v>
      </c>
      <c r="I910" t="s">
        <v>7164</v>
      </c>
      <c r="J910" t="s">
        <v>7173</v>
      </c>
      <c r="K910" t="s">
        <v>7186</v>
      </c>
      <c r="L910">
        <v>3</v>
      </c>
      <c r="M910">
        <v>13645.06</v>
      </c>
      <c r="N910">
        <v>0</v>
      </c>
      <c r="O910">
        <v>3635.17</v>
      </c>
    </row>
    <row r="911" spans="1:15" x14ac:dyDescent="0.25">
      <c r="A911" t="s">
        <v>921</v>
      </c>
      <c r="B911" t="s">
        <v>5153</v>
      </c>
      <c r="C911" t="s">
        <v>7233</v>
      </c>
      <c r="D911" t="s">
        <v>6632</v>
      </c>
      <c r="E911" t="s">
        <v>6895</v>
      </c>
      <c r="F911" t="s">
        <v>7094</v>
      </c>
      <c r="G911" t="s">
        <v>7098</v>
      </c>
      <c r="H911" t="s">
        <v>7114</v>
      </c>
      <c r="I911" t="s">
        <v>7165</v>
      </c>
      <c r="J911" t="s">
        <v>7177</v>
      </c>
      <c r="K911" t="s">
        <v>7201</v>
      </c>
      <c r="L911">
        <v>7</v>
      </c>
      <c r="M911">
        <v>331480.75</v>
      </c>
      <c r="N911">
        <v>0.1</v>
      </c>
      <c r="O911">
        <v>37954.980000000003</v>
      </c>
    </row>
    <row r="912" spans="1:15" x14ac:dyDescent="0.25">
      <c r="A912" t="s">
        <v>922</v>
      </c>
      <c r="B912" t="s">
        <v>5630</v>
      </c>
      <c r="C912" t="s">
        <v>7256</v>
      </c>
      <c r="D912" t="s">
        <v>6217</v>
      </c>
      <c r="E912" t="s">
        <v>6895</v>
      </c>
      <c r="F912" t="s">
        <v>7095</v>
      </c>
      <c r="G912" t="s">
        <v>7108</v>
      </c>
      <c r="H912" t="s">
        <v>7150</v>
      </c>
      <c r="I912" t="s">
        <v>7163</v>
      </c>
      <c r="J912" t="s">
        <v>7167</v>
      </c>
      <c r="K912" t="s">
        <v>7187</v>
      </c>
      <c r="L912">
        <v>8</v>
      </c>
      <c r="M912">
        <v>11980.8</v>
      </c>
      <c r="N912">
        <v>0</v>
      </c>
      <c r="O912">
        <v>3715.54</v>
      </c>
    </row>
    <row r="913" spans="1:15" x14ac:dyDescent="0.25">
      <c r="A913" t="s">
        <v>923</v>
      </c>
      <c r="B913" t="s">
        <v>5054</v>
      </c>
      <c r="C913" t="s">
        <v>7231</v>
      </c>
      <c r="D913" t="s">
        <v>6633</v>
      </c>
      <c r="E913" t="s">
        <v>7027</v>
      </c>
      <c r="F913" t="s">
        <v>7094</v>
      </c>
      <c r="G913" t="s">
        <v>7098</v>
      </c>
      <c r="H913" t="s">
        <v>7114</v>
      </c>
      <c r="I913" t="s">
        <v>7162</v>
      </c>
      <c r="J913" t="s">
        <v>7168</v>
      </c>
      <c r="K913" t="s">
        <v>7180</v>
      </c>
      <c r="L913">
        <v>2</v>
      </c>
      <c r="M913">
        <v>5430.29</v>
      </c>
      <c r="N913">
        <v>0.2</v>
      </c>
      <c r="O913">
        <v>496.04</v>
      </c>
    </row>
    <row r="914" spans="1:15" x14ac:dyDescent="0.25">
      <c r="A914" t="s">
        <v>924</v>
      </c>
      <c r="B914" t="s">
        <v>5464</v>
      </c>
      <c r="C914" t="s">
        <v>7236</v>
      </c>
      <c r="D914" t="s">
        <v>6296</v>
      </c>
      <c r="E914" t="s">
        <v>7022</v>
      </c>
      <c r="F914" t="s">
        <v>7094</v>
      </c>
      <c r="G914" t="s">
        <v>7100</v>
      </c>
      <c r="H914" t="s">
        <v>7151</v>
      </c>
      <c r="I914" t="s">
        <v>7165</v>
      </c>
      <c r="J914" t="s">
        <v>7177</v>
      </c>
      <c r="K914" t="s">
        <v>7210</v>
      </c>
      <c r="L914">
        <v>2</v>
      </c>
      <c r="M914">
        <v>161619.78</v>
      </c>
      <c r="N914">
        <v>0.05</v>
      </c>
      <c r="O914">
        <v>19785.189999999999</v>
      </c>
    </row>
    <row r="915" spans="1:15" x14ac:dyDescent="0.25">
      <c r="A915" t="s">
        <v>925</v>
      </c>
      <c r="B915" t="s">
        <v>5255</v>
      </c>
      <c r="C915" t="s">
        <v>7242</v>
      </c>
      <c r="D915" t="s">
        <v>6119</v>
      </c>
      <c r="E915" t="s">
        <v>6918</v>
      </c>
      <c r="F915" t="s">
        <v>7097</v>
      </c>
      <c r="G915" t="s">
        <v>7105</v>
      </c>
      <c r="H915" t="s">
        <v>7149</v>
      </c>
      <c r="I915" t="s">
        <v>7162</v>
      </c>
      <c r="J915" t="s">
        <v>7168</v>
      </c>
      <c r="K915" t="s">
        <v>7180</v>
      </c>
      <c r="L915">
        <v>3</v>
      </c>
      <c r="M915">
        <v>8766.52</v>
      </c>
      <c r="N915">
        <v>0.2</v>
      </c>
      <c r="O915">
        <v>509</v>
      </c>
    </row>
    <row r="916" spans="1:15" x14ac:dyDescent="0.25">
      <c r="A916" t="s">
        <v>926</v>
      </c>
      <c r="B916" t="s">
        <v>5631</v>
      </c>
      <c r="C916" t="s">
        <v>7241</v>
      </c>
      <c r="D916" t="s">
        <v>6634</v>
      </c>
      <c r="E916" t="s">
        <v>6994</v>
      </c>
      <c r="F916" t="s">
        <v>7094</v>
      </c>
      <c r="G916" t="s">
        <v>7099</v>
      </c>
      <c r="H916" t="s">
        <v>7115</v>
      </c>
      <c r="I916" t="s">
        <v>7164</v>
      </c>
      <c r="J916" t="s">
        <v>7174</v>
      </c>
      <c r="K916" t="s">
        <v>7188</v>
      </c>
      <c r="L916">
        <v>2</v>
      </c>
      <c r="M916">
        <v>4341.13</v>
      </c>
      <c r="N916">
        <v>0.2</v>
      </c>
      <c r="O916">
        <v>489.52</v>
      </c>
    </row>
    <row r="917" spans="1:15" x14ac:dyDescent="0.25">
      <c r="A917" t="s">
        <v>927</v>
      </c>
      <c r="B917" t="s">
        <v>5167</v>
      </c>
      <c r="C917" t="s">
        <v>7232</v>
      </c>
      <c r="D917" t="s">
        <v>6625</v>
      </c>
      <c r="E917" t="s">
        <v>6983</v>
      </c>
      <c r="F917" t="s">
        <v>7095</v>
      </c>
      <c r="G917" t="s">
        <v>7109</v>
      </c>
      <c r="H917" t="s">
        <v>7140</v>
      </c>
      <c r="I917" t="s">
        <v>7162</v>
      </c>
      <c r="J917" t="s">
        <v>7168</v>
      </c>
      <c r="K917" t="s">
        <v>7181</v>
      </c>
      <c r="L917">
        <v>8</v>
      </c>
      <c r="M917">
        <v>82929.05</v>
      </c>
      <c r="N917">
        <v>0.1</v>
      </c>
      <c r="O917">
        <v>12057.29</v>
      </c>
    </row>
    <row r="918" spans="1:15" x14ac:dyDescent="0.25">
      <c r="A918" t="s">
        <v>928</v>
      </c>
      <c r="B918" t="s">
        <v>5632</v>
      </c>
      <c r="C918" t="s">
        <v>7248</v>
      </c>
      <c r="D918" t="s">
        <v>6344</v>
      </c>
      <c r="E918" t="s">
        <v>6895</v>
      </c>
      <c r="F918" t="s">
        <v>7094</v>
      </c>
      <c r="G918" t="s">
        <v>7101</v>
      </c>
      <c r="H918" t="s">
        <v>7117</v>
      </c>
      <c r="I918" t="s">
        <v>7163</v>
      </c>
      <c r="J918" t="s">
        <v>7171</v>
      </c>
      <c r="K918" t="s">
        <v>7184</v>
      </c>
      <c r="L918">
        <v>4</v>
      </c>
      <c r="M918">
        <v>32135.58</v>
      </c>
      <c r="N918">
        <v>0</v>
      </c>
      <c r="O918">
        <v>5128.5600000000004</v>
      </c>
    </row>
    <row r="919" spans="1:15" x14ac:dyDescent="0.25">
      <c r="A919" t="s">
        <v>929</v>
      </c>
      <c r="B919" t="s">
        <v>5141</v>
      </c>
      <c r="C919" t="s">
        <v>7236</v>
      </c>
      <c r="D919" t="s">
        <v>6635</v>
      </c>
      <c r="E919" t="s">
        <v>7029</v>
      </c>
      <c r="F919" t="s">
        <v>7096</v>
      </c>
      <c r="G919" t="s">
        <v>7112</v>
      </c>
      <c r="H919" t="s">
        <v>7154</v>
      </c>
      <c r="I919" t="s">
        <v>7163</v>
      </c>
      <c r="J919" t="s">
        <v>7167</v>
      </c>
      <c r="K919" t="s">
        <v>7187</v>
      </c>
      <c r="L919">
        <v>8</v>
      </c>
      <c r="M919">
        <v>11702.1</v>
      </c>
      <c r="N919">
        <v>0</v>
      </c>
      <c r="O919">
        <v>3349.66</v>
      </c>
    </row>
    <row r="920" spans="1:15" x14ac:dyDescent="0.25">
      <c r="A920" t="s">
        <v>930</v>
      </c>
      <c r="B920" t="s">
        <v>5633</v>
      </c>
      <c r="C920" t="s">
        <v>7230</v>
      </c>
      <c r="D920" t="s">
        <v>6309</v>
      </c>
      <c r="E920" t="s">
        <v>7012</v>
      </c>
      <c r="F920" t="s">
        <v>7095</v>
      </c>
      <c r="G920" t="s">
        <v>7102</v>
      </c>
      <c r="H920" t="s">
        <v>7147</v>
      </c>
      <c r="I920" t="s">
        <v>7164</v>
      </c>
      <c r="J920" t="s">
        <v>7174</v>
      </c>
      <c r="K920" t="s">
        <v>7188</v>
      </c>
      <c r="L920">
        <v>5</v>
      </c>
      <c r="M920">
        <v>10533.8</v>
      </c>
      <c r="N920">
        <v>0.25</v>
      </c>
      <c r="O920">
        <v>1564.12</v>
      </c>
    </row>
    <row r="921" spans="1:15" x14ac:dyDescent="0.25">
      <c r="A921" t="s">
        <v>931</v>
      </c>
      <c r="B921" t="s">
        <v>5536</v>
      </c>
      <c r="C921" t="s">
        <v>7258</v>
      </c>
      <c r="D921" t="s">
        <v>6269</v>
      </c>
      <c r="E921" t="s">
        <v>7013</v>
      </c>
      <c r="F921" t="s">
        <v>7096</v>
      </c>
      <c r="G921" t="s">
        <v>7112</v>
      </c>
      <c r="H921" t="s">
        <v>7139</v>
      </c>
      <c r="I921" t="s">
        <v>7163</v>
      </c>
      <c r="J921" t="s">
        <v>7171</v>
      </c>
      <c r="K921" t="s">
        <v>7184</v>
      </c>
      <c r="L921">
        <v>8</v>
      </c>
      <c r="M921">
        <v>55659.63</v>
      </c>
      <c r="N921">
        <v>0.1</v>
      </c>
      <c r="O921">
        <v>7267.91</v>
      </c>
    </row>
    <row r="922" spans="1:15" x14ac:dyDescent="0.25">
      <c r="A922" t="s">
        <v>932</v>
      </c>
      <c r="B922" t="s">
        <v>5634</v>
      </c>
      <c r="C922" t="s">
        <v>7239</v>
      </c>
      <c r="D922" t="s">
        <v>6140</v>
      </c>
      <c r="E922" t="s">
        <v>6938</v>
      </c>
      <c r="F922" t="s">
        <v>7096</v>
      </c>
      <c r="G922" t="s">
        <v>7113</v>
      </c>
      <c r="H922" t="s">
        <v>7144</v>
      </c>
      <c r="I922" t="s">
        <v>7162</v>
      </c>
      <c r="J922" t="s">
        <v>7168</v>
      </c>
      <c r="K922" t="s">
        <v>7191</v>
      </c>
      <c r="L922">
        <v>4</v>
      </c>
      <c r="M922">
        <v>25498.720000000001</v>
      </c>
      <c r="N922">
        <v>0</v>
      </c>
      <c r="O922">
        <v>5371.48</v>
      </c>
    </row>
    <row r="923" spans="1:15" x14ac:dyDescent="0.25">
      <c r="A923" t="s">
        <v>933</v>
      </c>
      <c r="B923" t="s">
        <v>5474</v>
      </c>
      <c r="C923" t="s">
        <v>7239</v>
      </c>
      <c r="D923" t="s">
        <v>6636</v>
      </c>
      <c r="E923" t="s">
        <v>6947</v>
      </c>
      <c r="F923" t="s">
        <v>7095</v>
      </c>
      <c r="G923" t="s">
        <v>7106</v>
      </c>
      <c r="H923" t="s">
        <v>7161</v>
      </c>
      <c r="I923" t="s">
        <v>7162</v>
      </c>
      <c r="J923" t="s">
        <v>7166</v>
      </c>
      <c r="K923" t="s">
        <v>7211</v>
      </c>
      <c r="L923">
        <v>4</v>
      </c>
      <c r="M923">
        <v>22266.54</v>
      </c>
      <c r="N923">
        <v>0.25</v>
      </c>
      <c r="O923">
        <v>2288.44</v>
      </c>
    </row>
    <row r="924" spans="1:15" x14ac:dyDescent="0.25">
      <c r="A924" t="s">
        <v>934</v>
      </c>
      <c r="B924" t="s">
        <v>5635</v>
      </c>
      <c r="C924" t="s">
        <v>7251</v>
      </c>
      <c r="D924" t="s">
        <v>6637</v>
      </c>
      <c r="E924" t="s">
        <v>7026</v>
      </c>
      <c r="F924" t="s">
        <v>7095</v>
      </c>
      <c r="G924" t="s">
        <v>7102</v>
      </c>
      <c r="H924" t="s">
        <v>7147</v>
      </c>
      <c r="I924" t="s">
        <v>7163</v>
      </c>
      <c r="J924" t="s">
        <v>7167</v>
      </c>
      <c r="K924" t="s">
        <v>7179</v>
      </c>
      <c r="L924">
        <v>4</v>
      </c>
      <c r="M924">
        <v>9473.3799999999992</v>
      </c>
      <c r="N924">
        <v>0.05</v>
      </c>
      <c r="O924">
        <v>2187.73</v>
      </c>
    </row>
    <row r="925" spans="1:15" x14ac:dyDescent="0.25">
      <c r="A925" t="s">
        <v>935</v>
      </c>
      <c r="B925" t="s">
        <v>5031</v>
      </c>
      <c r="C925" t="s">
        <v>7258</v>
      </c>
      <c r="D925" t="s">
        <v>6638</v>
      </c>
      <c r="E925" t="s">
        <v>6971</v>
      </c>
      <c r="F925" t="s">
        <v>7095</v>
      </c>
      <c r="G925" t="s">
        <v>7108</v>
      </c>
      <c r="H925" t="s">
        <v>7141</v>
      </c>
      <c r="I925" t="s">
        <v>7164</v>
      </c>
      <c r="J925" t="s">
        <v>7170</v>
      </c>
      <c r="K925" t="s">
        <v>7189</v>
      </c>
      <c r="L925">
        <v>7</v>
      </c>
      <c r="M925">
        <v>8829.99</v>
      </c>
      <c r="N925">
        <v>0.15</v>
      </c>
      <c r="O925">
        <v>2206.85</v>
      </c>
    </row>
    <row r="926" spans="1:15" x14ac:dyDescent="0.25">
      <c r="A926" t="s">
        <v>936</v>
      </c>
      <c r="B926" t="s">
        <v>5636</v>
      </c>
      <c r="C926" t="s">
        <v>7224</v>
      </c>
      <c r="D926" t="s">
        <v>6383</v>
      </c>
      <c r="E926" t="s">
        <v>6944</v>
      </c>
      <c r="F926" t="s">
        <v>7096</v>
      </c>
      <c r="G926" t="s">
        <v>7113</v>
      </c>
      <c r="H926" t="s">
        <v>7144</v>
      </c>
      <c r="I926" t="s">
        <v>7162</v>
      </c>
      <c r="J926" t="s">
        <v>7166</v>
      </c>
      <c r="K926" t="s">
        <v>7178</v>
      </c>
      <c r="L926">
        <v>1</v>
      </c>
      <c r="M926">
        <v>11479.88</v>
      </c>
      <c r="N926">
        <v>0.25</v>
      </c>
      <c r="O926">
        <v>1516.8</v>
      </c>
    </row>
    <row r="927" spans="1:15" x14ac:dyDescent="0.25">
      <c r="A927" t="s">
        <v>937</v>
      </c>
      <c r="B927" t="s">
        <v>5637</v>
      </c>
      <c r="C927" t="s">
        <v>7235</v>
      </c>
      <c r="D927" t="s">
        <v>6588</v>
      </c>
      <c r="E927" t="s">
        <v>6983</v>
      </c>
      <c r="F927" t="s">
        <v>7097</v>
      </c>
      <c r="G927" t="s">
        <v>7104</v>
      </c>
      <c r="H927" t="s">
        <v>7132</v>
      </c>
      <c r="I927" t="s">
        <v>7163</v>
      </c>
      <c r="J927" t="s">
        <v>7175</v>
      </c>
      <c r="K927" t="s">
        <v>7205</v>
      </c>
      <c r="L927">
        <v>4</v>
      </c>
      <c r="M927">
        <v>10200.73</v>
      </c>
      <c r="N927">
        <v>0.25</v>
      </c>
      <c r="O927">
        <v>843.69</v>
      </c>
    </row>
    <row r="928" spans="1:15" x14ac:dyDescent="0.25">
      <c r="A928" t="s">
        <v>938</v>
      </c>
      <c r="B928" t="s">
        <v>5638</v>
      </c>
      <c r="C928" t="s">
        <v>7242</v>
      </c>
      <c r="D928" t="s">
        <v>6639</v>
      </c>
      <c r="E928" t="s">
        <v>7048</v>
      </c>
      <c r="F928" t="s">
        <v>7094</v>
      </c>
      <c r="G928" t="s">
        <v>7100</v>
      </c>
      <c r="H928" t="s">
        <v>7151</v>
      </c>
      <c r="I928" t="s">
        <v>7163</v>
      </c>
      <c r="J928" t="s">
        <v>7167</v>
      </c>
      <c r="K928" t="s">
        <v>7207</v>
      </c>
      <c r="L928">
        <v>8</v>
      </c>
      <c r="M928">
        <v>6579.99</v>
      </c>
      <c r="N928">
        <v>0</v>
      </c>
      <c r="O928">
        <v>2514.75</v>
      </c>
    </row>
    <row r="929" spans="1:15" x14ac:dyDescent="0.25">
      <c r="A929" t="s">
        <v>939</v>
      </c>
      <c r="B929" t="s">
        <v>5639</v>
      </c>
      <c r="C929" t="s">
        <v>7259</v>
      </c>
      <c r="D929" t="s">
        <v>6434</v>
      </c>
      <c r="E929" t="s">
        <v>7002</v>
      </c>
      <c r="F929" t="s">
        <v>7094</v>
      </c>
      <c r="G929" t="s">
        <v>7098</v>
      </c>
      <c r="H929" t="s">
        <v>7138</v>
      </c>
      <c r="I929" t="s">
        <v>7163</v>
      </c>
      <c r="J929" t="s">
        <v>7171</v>
      </c>
      <c r="K929" t="s">
        <v>7204</v>
      </c>
      <c r="L929">
        <v>1</v>
      </c>
      <c r="M929">
        <v>3543.37</v>
      </c>
      <c r="N929">
        <v>0.2</v>
      </c>
      <c r="O929">
        <v>304.35000000000002</v>
      </c>
    </row>
    <row r="930" spans="1:15" x14ac:dyDescent="0.25">
      <c r="A930" t="s">
        <v>940</v>
      </c>
      <c r="B930" t="s">
        <v>5640</v>
      </c>
      <c r="C930" t="s">
        <v>7227</v>
      </c>
      <c r="D930" t="s">
        <v>6313</v>
      </c>
      <c r="E930" t="s">
        <v>6977</v>
      </c>
      <c r="F930" t="s">
        <v>7096</v>
      </c>
      <c r="G930" t="s">
        <v>7111</v>
      </c>
      <c r="H930" t="s">
        <v>7142</v>
      </c>
      <c r="I930" t="s">
        <v>7165</v>
      </c>
      <c r="J930" t="s">
        <v>7177</v>
      </c>
      <c r="K930" t="s">
        <v>7210</v>
      </c>
      <c r="L930">
        <v>7</v>
      </c>
      <c r="M930">
        <v>430710.35</v>
      </c>
      <c r="N930">
        <v>0.25</v>
      </c>
      <c r="O930">
        <v>21685.279999999999</v>
      </c>
    </row>
    <row r="931" spans="1:15" x14ac:dyDescent="0.25">
      <c r="A931" t="s">
        <v>941</v>
      </c>
      <c r="B931" t="s">
        <v>5609</v>
      </c>
      <c r="C931" t="s">
        <v>7242</v>
      </c>
      <c r="D931" t="s">
        <v>6640</v>
      </c>
      <c r="E931" t="s">
        <v>7032</v>
      </c>
      <c r="F931" t="s">
        <v>7096</v>
      </c>
      <c r="G931" t="s">
        <v>7111</v>
      </c>
      <c r="H931" t="s">
        <v>7145</v>
      </c>
      <c r="I931" t="s">
        <v>7164</v>
      </c>
      <c r="J931" t="s">
        <v>7174</v>
      </c>
      <c r="K931" t="s">
        <v>7199</v>
      </c>
      <c r="L931">
        <v>5</v>
      </c>
      <c r="M931">
        <v>6093.99</v>
      </c>
      <c r="N931">
        <v>0.2</v>
      </c>
      <c r="O931">
        <v>602.58000000000004</v>
      </c>
    </row>
    <row r="932" spans="1:15" x14ac:dyDescent="0.25">
      <c r="A932" t="s">
        <v>942</v>
      </c>
      <c r="B932" t="s">
        <v>5541</v>
      </c>
      <c r="C932" t="s">
        <v>7255</v>
      </c>
      <c r="D932" t="s">
        <v>6440</v>
      </c>
      <c r="E932" t="s">
        <v>6913</v>
      </c>
      <c r="F932" t="s">
        <v>7095</v>
      </c>
      <c r="G932" t="s">
        <v>7102</v>
      </c>
      <c r="H932" t="s">
        <v>7147</v>
      </c>
      <c r="I932" t="s">
        <v>7162</v>
      </c>
      <c r="J932" t="s">
        <v>7168</v>
      </c>
      <c r="K932" t="s">
        <v>7180</v>
      </c>
      <c r="L932">
        <v>8</v>
      </c>
      <c r="M932">
        <v>27890.25</v>
      </c>
      <c r="N932">
        <v>0</v>
      </c>
      <c r="O932">
        <v>5198.63</v>
      </c>
    </row>
    <row r="933" spans="1:15" x14ac:dyDescent="0.25">
      <c r="A933" t="s">
        <v>943</v>
      </c>
      <c r="B933" t="s">
        <v>5135</v>
      </c>
      <c r="C933" t="s">
        <v>7243</v>
      </c>
      <c r="D933" t="s">
        <v>6150</v>
      </c>
      <c r="E933" t="s">
        <v>6948</v>
      </c>
      <c r="F933" t="s">
        <v>7095</v>
      </c>
      <c r="G933" t="s">
        <v>7109</v>
      </c>
      <c r="H933" t="s">
        <v>7140</v>
      </c>
      <c r="I933" t="s">
        <v>7165</v>
      </c>
      <c r="J933" t="s">
        <v>7172</v>
      </c>
      <c r="K933" t="s">
        <v>7212</v>
      </c>
      <c r="L933">
        <v>7</v>
      </c>
      <c r="M933">
        <v>22724.87</v>
      </c>
      <c r="N933">
        <v>0.1</v>
      </c>
      <c r="O933">
        <v>3467.07</v>
      </c>
    </row>
    <row r="934" spans="1:15" x14ac:dyDescent="0.25">
      <c r="A934" t="s">
        <v>944</v>
      </c>
      <c r="B934" t="s">
        <v>5094</v>
      </c>
      <c r="C934" t="s">
        <v>7253</v>
      </c>
      <c r="D934" t="s">
        <v>6419</v>
      </c>
      <c r="E934" t="s">
        <v>6897</v>
      </c>
      <c r="F934" t="s">
        <v>7095</v>
      </c>
      <c r="G934" t="s">
        <v>7109</v>
      </c>
      <c r="H934" t="s">
        <v>7127</v>
      </c>
      <c r="I934" t="s">
        <v>7163</v>
      </c>
      <c r="J934" t="s">
        <v>7171</v>
      </c>
      <c r="K934" t="s">
        <v>7209</v>
      </c>
      <c r="L934">
        <v>6</v>
      </c>
      <c r="M934">
        <v>8131.44</v>
      </c>
      <c r="N934">
        <v>0.25</v>
      </c>
      <c r="O934">
        <v>858.71</v>
      </c>
    </row>
    <row r="935" spans="1:15" x14ac:dyDescent="0.25">
      <c r="A935" t="s">
        <v>945</v>
      </c>
      <c r="B935" t="s">
        <v>5641</v>
      </c>
      <c r="C935" t="s">
        <v>7242</v>
      </c>
      <c r="D935" t="s">
        <v>6536</v>
      </c>
      <c r="E935" t="s">
        <v>7075</v>
      </c>
      <c r="F935" t="s">
        <v>7097</v>
      </c>
      <c r="G935" t="s">
        <v>7107</v>
      </c>
      <c r="H935" t="s">
        <v>7152</v>
      </c>
      <c r="I935" t="s">
        <v>7162</v>
      </c>
      <c r="J935" t="s">
        <v>7169</v>
      </c>
      <c r="K935" t="s">
        <v>7182</v>
      </c>
      <c r="L935">
        <v>8</v>
      </c>
      <c r="M935">
        <v>62119.06</v>
      </c>
      <c r="N935">
        <v>0.15</v>
      </c>
      <c r="O935">
        <v>7445.44</v>
      </c>
    </row>
    <row r="936" spans="1:15" x14ac:dyDescent="0.25">
      <c r="A936" t="s">
        <v>946</v>
      </c>
      <c r="B936" t="s">
        <v>5564</v>
      </c>
      <c r="C936" t="s">
        <v>7244</v>
      </c>
      <c r="D936" t="s">
        <v>6403</v>
      </c>
      <c r="E936" t="s">
        <v>6980</v>
      </c>
      <c r="F936" t="s">
        <v>7095</v>
      </c>
      <c r="G936" t="s">
        <v>7102</v>
      </c>
      <c r="H936" t="s">
        <v>7157</v>
      </c>
      <c r="I936" t="s">
        <v>7162</v>
      </c>
      <c r="J936" t="s">
        <v>7169</v>
      </c>
      <c r="K936" t="s">
        <v>7203</v>
      </c>
      <c r="L936">
        <v>2</v>
      </c>
      <c r="M936">
        <v>44650.5</v>
      </c>
      <c r="N936">
        <v>0</v>
      </c>
      <c r="O936">
        <v>7183.68</v>
      </c>
    </row>
    <row r="937" spans="1:15" x14ac:dyDescent="0.25">
      <c r="A937" t="s">
        <v>947</v>
      </c>
      <c r="B937" t="s">
        <v>5250</v>
      </c>
      <c r="C937" t="s">
        <v>7244</v>
      </c>
      <c r="D937" t="s">
        <v>6248</v>
      </c>
      <c r="E937" t="s">
        <v>7002</v>
      </c>
      <c r="F937" t="s">
        <v>7097</v>
      </c>
      <c r="G937" t="s">
        <v>7105</v>
      </c>
      <c r="H937" t="s">
        <v>7149</v>
      </c>
      <c r="I937" t="s">
        <v>7164</v>
      </c>
      <c r="J937" t="s">
        <v>7173</v>
      </c>
      <c r="K937" t="s">
        <v>7186</v>
      </c>
      <c r="L937">
        <v>7</v>
      </c>
      <c r="M937">
        <v>29951.89</v>
      </c>
      <c r="N937">
        <v>0</v>
      </c>
      <c r="O937">
        <v>7800.3</v>
      </c>
    </row>
    <row r="938" spans="1:15" x14ac:dyDescent="0.25">
      <c r="A938" t="s">
        <v>948</v>
      </c>
      <c r="B938" t="s">
        <v>5144</v>
      </c>
      <c r="C938" t="s">
        <v>7255</v>
      </c>
      <c r="D938" t="s">
        <v>6641</v>
      </c>
      <c r="E938" t="s">
        <v>7076</v>
      </c>
      <c r="F938" t="s">
        <v>7096</v>
      </c>
      <c r="G938" t="s">
        <v>7111</v>
      </c>
      <c r="H938" t="s">
        <v>7142</v>
      </c>
      <c r="I938" t="s">
        <v>7164</v>
      </c>
      <c r="J938" t="s">
        <v>7174</v>
      </c>
      <c r="K938" t="s">
        <v>7199</v>
      </c>
      <c r="L938">
        <v>3</v>
      </c>
      <c r="M938">
        <v>4931.04</v>
      </c>
      <c r="N938">
        <v>0</v>
      </c>
      <c r="O938">
        <v>1015.74</v>
      </c>
    </row>
    <row r="939" spans="1:15" x14ac:dyDescent="0.25">
      <c r="A939" t="s">
        <v>949</v>
      </c>
      <c r="B939" t="s">
        <v>5430</v>
      </c>
      <c r="C939" t="s">
        <v>7232</v>
      </c>
      <c r="D939" t="s">
        <v>6642</v>
      </c>
      <c r="E939" t="s">
        <v>6993</v>
      </c>
      <c r="F939" t="s">
        <v>7097</v>
      </c>
      <c r="G939" t="s">
        <v>7110</v>
      </c>
      <c r="H939" t="s">
        <v>7129</v>
      </c>
      <c r="I939" t="s">
        <v>7164</v>
      </c>
      <c r="J939" t="s">
        <v>7173</v>
      </c>
      <c r="K939" t="s">
        <v>7206</v>
      </c>
      <c r="L939">
        <v>6</v>
      </c>
      <c r="M939">
        <v>13408.78</v>
      </c>
      <c r="N939">
        <v>0</v>
      </c>
      <c r="O939">
        <v>4001.86</v>
      </c>
    </row>
    <row r="940" spans="1:15" x14ac:dyDescent="0.25">
      <c r="A940" t="s">
        <v>950</v>
      </c>
      <c r="B940" t="s">
        <v>5642</v>
      </c>
      <c r="C940" t="s">
        <v>7225</v>
      </c>
      <c r="D940" t="s">
        <v>6134</v>
      </c>
      <c r="E940" t="s">
        <v>6932</v>
      </c>
      <c r="F940" t="s">
        <v>7094</v>
      </c>
      <c r="G940" t="s">
        <v>7098</v>
      </c>
      <c r="H940" t="s">
        <v>7114</v>
      </c>
      <c r="I940" t="s">
        <v>7162</v>
      </c>
      <c r="J940" t="s">
        <v>7166</v>
      </c>
      <c r="K940" t="s">
        <v>7211</v>
      </c>
      <c r="L940">
        <v>7</v>
      </c>
      <c r="M940">
        <v>52205.75</v>
      </c>
      <c r="N940">
        <v>0</v>
      </c>
      <c r="O940">
        <v>10395.040000000001</v>
      </c>
    </row>
    <row r="941" spans="1:15" x14ac:dyDescent="0.25">
      <c r="A941" t="s">
        <v>951</v>
      </c>
      <c r="B941" t="s">
        <v>5643</v>
      </c>
      <c r="C941" t="s">
        <v>7224</v>
      </c>
      <c r="D941" t="s">
        <v>6185</v>
      </c>
      <c r="E941" t="s">
        <v>6973</v>
      </c>
      <c r="F941" t="s">
        <v>7096</v>
      </c>
      <c r="G941" t="s">
        <v>7103</v>
      </c>
      <c r="H941" t="s">
        <v>7158</v>
      </c>
      <c r="I941" t="s">
        <v>7162</v>
      </c>
      <c r="J941" t="s">
        <v>7168</v>
      </c>
      <c r="K941" t="s">
        <v>7180</v>
      </c>
      <c r="L941">
        <v>2</v>
      </c>
      <c r="M941">
        <v>7328.47</v>
      </c>
      <c r="N941">
        <v>0</v>
      </c>
      <c r="O941">
        <v>1339.78</v>
      </c>
    </row>
    <row r="942" spans="1:15" x14ac:dyDescent="0.25">
      <c r="A942" t="s">
        <v>952</v>
      </c>
      <c r="B942" t="s">
        <v>5331</v>
      </c>
      <c r="C942" t="s">
        <v>7257</v>
      </c>
      <c r="D942" t="s">
        <v>6554</v>
      </c>
      <c r="E942" t="s">
        <v>7077</v>
      </c>
      <c r="F942" t="s">
        <v>7094</v>
      </c>
      <c r="G942" t="s">
        <v>7100</v>
      </c>
      <c r="H942" t="s">
        <v>7116</v>
      </c>
      <c r="I942" t="s">
        <v>7163</v>
      </c>
      <c r="J942" t="s">
        <v>7167</v>
      </c>
      <c r="K942" t="s">
        <v>7207</v>
      </c>
      <c r="L942">
        <v>6</v>
      </c>
      <c r="M942">
        <v>4030.22</v>
      </c>
      <c r="N942">
        <v>0.2</v>
      </c>
      <c r="O942">
        <v>1012.93</v>
      </c>
    </row>
    <row r="943" spans="1:15" x14ac:dyDescent="0.25">
      <c r="A943" t="s">
        <v>953</v>
      </c>
      <c r="B943" t="s">
        <v>5644</v>
      </c>
      <c r="C943" t="s">
        <v>7253</v>
      </c>
      <c r="D943" t="s">
        <v>6643</v>
      </c>
      <c r="E943" t="s">
        <v>7035</v>
      </c>
      <c r="F943" t="s">
        <v>7095</v>
      </c>
      <c r="G943" t="s">
        <v>7102</v>
      </c>
      <c r="H943" t="s">
        <v>7157</v>
      </c>
      <c r="I943" t="s">
        <v>7165</v>
      </c>
      <c r="J943" t="s">
        <v>7177</v>
      </c>
      <c r="K943" t="s">
        <v>7198</v>
      </c>
      <c r="L943">
        <v>1</v>
      </c>
      <c r="M943">
        <v>60274.96</v>
      </c>
      <c r="N943">
        <v>0.1</v>
      </c>
      <c r="O943">
        <v>8976.4500000000007</v>
      </c>
    </row>
    <row r="944" spans="1:15" x14ac:dyDescent="0.25">
      <c r="A944" t="s">
        <v>954</v>
      </c>
      <c r="B944" t="s">
        <v>5093</v>
      </c>
      <c r="C944" t="s">
        <v>7238</v>
      </c>
      <c r="D944" t="s">
        <v>6113</v>
      </c>
      <c r="E944" t="s">
        <v>6912</v>
      </c>
      <c r="F944" t="s">
        <v>7095</v>
      </c>
      <c r="G944" t="s">
        <v>7109</v>
      </c>
      <c r="H944" t="s">
        <v>7135</v>
      </c>
      <c r="I944" t="s">
        <v>7164</v>
      </c>
      <c r="J944" t="s">
        <v>7173</v>
      </c>
      <c r="K944" t="s">
        <v>7186</v>
      </c>
      <c r="L944">
        <v>2</v>
      </c>
      <c r="M944">
        <v>7303.38</v>
      </c>
      <c r="N944">
        <v>0.2</v>
      </c>
      <c r="O944">
        <v>1443.78</v>
      </c>
    </row>
    <row r="945" spans="1:15" x14ac:dyDescent="0.25">
      <c r="A945" t="s">
        <v>955</v>
      </c>
      <c r="B945" t="s">
        <v>5273</v>
      </c>
      <c r="C945" t="s">
        <v>7255</v>
      </c>
      <c r="D945" t="s">
        <v>6644</v>
      </c>
      <c r="E945" t="s">
        <v>7009</v>
      </c>
      <c r="F945" t="s">
        <v>7097</v>
      </c>
      <c r="G945" t="s">
        <v>7110</v>
      </c>
      <c r="H945" t="s">
        <v>7159</v>
      </c>
      <c r="I945" t="s">
        <v>7162</v>
      </c>
      <c r="J945" t="s">
        <v>7169</v>
      </c>
      <c r="K945" t="s">
        <v>7182</v>
      </c>
      <c r="L945">
        <v>3</v>
      </c>
      <c r="M945">
        <v>22159.97</v>
      </c>
      <c r="N945">
        <v>0.15</v>
      </c>
      <c r="O945">
        <v>2350.8000000000002</v>
      </c>
    </row>
    <row r="946" spans="1:15" x14ac:dyDescent="0.25">
      <c r="A946" t="s">
        <v>956</v>
      </c>
      <c r="B946" t="s">
        <v>5645</v>
      </c>
      <c r="C946" t="s">
        <v>7246</v>
      </c>
      <c r="D946" t="s">
        <v>6623</v>
      </c>
      <c r="E946" t="s">
        <v>6932</v>
      </c>
      <c r="F946" t="s">
        <v>7095</v>
      </c>
      <c r="G946" t="s">
        <v>7108</v>
      </c>
      <c r="H946" t="s">
        <v>7141</v>
      </c>
      <c r="I946" t="s">
        <v>7163</v>
      </c>
      <c r="J946" t="s">
        <v>7171</v>
      </c>
      <c r="K946" t="s">
        <v>7184</v>
      </c>
      <c r="L946">
        <v>3</v>
      </c>
      <c r="M946">
        <v>25047.1</v>
      </c>
      <c r="N946">
        <v>0</v>
      </c>
      <c r="O946">
        <v>4201.47</v>
      </c>
    </row>
    <row r="947" spans="1:15" x14ac:dyDescent="0.25">
      <c r="A947" t="s">
        <v>957</v>
      </c>
      <c r="B947" t="s">
        <v>5514</v>
      </c>
      <c r="C947" t="s">
        <v>7237</v>
      </c>
      <c r="D947" t="s">
        <v>6348</v>
      </c>
      <c r="E947" t="s">
        <v>6970</v>
      </c>
      <c r="F947" t="s">
        <v>7095</v>
      </c>
      <c r="G947" t="s">
        <v>7109</v>
      </c>
      <c r="H947" t="s">
        <v>7140</v>
      </c>
      <c r="I947" t="s">
        <v>7165</v>
      </c>
      <c r="J947" t="s">
        <v>7177</v>
      </c>
      <c r="K947" t="s">
        <v>7198</v>
      </c>
      <c r="L947">
        <v>5</v>
      </c>
      <c r="M947">
        <v>296165.39</v>
      </c>
      <c r="N947">
        <v>0.1</v>
      </c>
      <c r="O947">
        <v>33487.11</v>
      </c>
    </row>
    <row r="948" spans="1:15" x14ac:dyDescent="0.25">
      <c r="A948" t="s">
        <v>958</v>
      </c>
      <c r="B948" t="s">
        <v>5259</v>
      </c>
      <c r="C948" t="s">
        <v>7233</v>
      </c>
      <c r="D948" t="s">
        <v>6265</v>
      </c>
      <c r="E948" t="s">
        <v>7011</v>
      </c>
      <c r="F948" t="s">
        <v>7097</v>
      </c>
      <c r="G948" t="s">
        <v>7104</v>
      </c>
      <c r="H948" t="s">
        <v>7120</v>
      </c>
      <c r="I948" t="s">
        <v>7163</v>
      </c>
      <c r="J948" t="s">
        <v>7171</v>
      </c>
      <c r="K948" t="s">
        <v>7209</v>
      </c>
      <c r="L948">
        <v>3</v>
      </c>
      <c r="M948">
        <v>4639.6000000000004</v>
      </c>
      <c r="N948">
        <v>0.1</v>
      </c>
      <c r="O948">
        <v>756.58</v>
      </c>
    </row>
    <row r="949" spans="1:15" x14ac:dyDescent="0.25">
      <c r="A949" t="s">
        <v>959</v>
      </c>
      <c r="B949" t="s">
        <v>5646</v>
      </c>
      <c r="C949" t="s">
        <v>7230</v>
      </c>
      <c r="D949" t="s">
        <v>6282</v>
      </c>
      <c r="E949" t="s">
        <v>7018</v>
      </c>
      <c r="F949" t="s">
        <v>7094</v>
      </c>
      <c r="G949" t="s">
        <v>7099</v>
      </c>
      <c r="H949" t="s">
        <v>7130</v>
      </c>
      <c r="I949" t="s">
        <v>7164</v>
      </c>
      <c r="J949" t="s">
        <v>7173</v>
      </c>
      <c r="K949" t="s">
        <v>7200</v>
      </c>
      <c r="L949">
        <v>7</v>
      </c>
      <c r="M949">
        <v>8074.42</v>
      </c>
      <c r="N949">
        <v>0</v>
      </c>
      <c r="O949">
        <v>3099.25</v>
      </c>
    </row>
    <row r="950" spans="1:15" x14ac:dyDescent="0.25">
      <c r="A950" t="s">
        <v>960</v>
      </c>
      <c r="B950" t="s">
        <v>5647</v>
      </c>
      <c r="C950" t="s">
        <v>7244</v>
      </c>
      <c r="D950" t="s">
        <v>6520</v>
      </c>
      <c r="E950" t="s">
        <v>6947</v>
      </c>
      <c r="F950" t="s">
        <v>7094</v>
      </c>
      <c r="G950" t="s">
        <v>7099</v>
      </c>
      <c r="H950" t="s">
        <v>7125</v>
      </c>
      <c r="I950" t="s">
        <v>7163</v>
      </c>
      <c r="J950" t="s">
        <v>7175</v>
      </c>
      <c r="K950" t="s">
        <v>7190</v>
      </c>
      <c r="L950">
        <v>3</v>
      </c>
      <c r="M950">
        <v>6368.05</v>
      </c>
      <c r="N950">
        <v>0.05</v>
      </c>
      <c r="O950">
        <v>1303.78</v>
      </c>
    </row>
    <row r="951" spans="1:15" x14ac:dyDescent="0.25">
      <c r="A951" t="s">
        <v>961</v>
      </c>
      <c r="B951" t="s">
        <v>5648</v>
      </c>
      <c r="C951" t="s">
        <v>7239</v>
      </c>
      <c r="D951" t="s">
        <v>6439</v>
      </c>
      <c r="E951" t="s">
        <v>6932</v>
      </c>
      <c r="F951" t="s">
        <v>7096</v>
      </c>
      <c r="G951" t="s">
        <v>7103</v>
      </c>
      <c r="H951" t="s">
        <v>7134</v>
      </c>
      <c r="I951" t="s">
        <v>7162</v>
      </c>
      <c r="J951" t="s">
        <v>7168</v>
      </c>
      <c r="K951" t="s">
        <v>7191</v>
      </c>
      <c r="L951">
        <v>3</v>
      </c>
      <c r="M951">
        <v>15271.85</v>
      </c>
      <c r="N951">
        <v>0.25</v>
      </c>
      <c r="O951">
        <v>1608.73</v>
      </c>
    </row>
    <row r="952" spans="1:15" x14ac:dyDescent="0.25">
      <c r="A952" t="s">
        <v>962</v>
      </c>
      <c r="B952" t="s">
        <v>5426</v>
      </c>
      <c r="C952" t="s">
        <v>7226</v>
      </c>
      <c r="D952" t="s">
        <v>6317</v>
      </c>
      <c r="E952" t="s">
        <v>6981</v>
      </c>
      <c r="F952" t="s">
        <v>7095</v>
      </c>
      <c r="G952" t="s">
        <v>7109</v>
      </c>
      <c r="H952" t="s">
        <v>7140</v>
      </c>
      <c r="I952" t="s">
        <v>7162</v>
      </c>
      <c r="J952" t="s">
        <v>7166</v>
      </c>
      <c r="K952" t="s">
        <v>7211</v>
      </c>
      <c r="L952">
        <v>5</v>
      </c>
      <c r="M952">
        <v>36374.769999999997</v>
      </c>
      <c r="N952">
        <v>0.05</v>
      </c>
      <c r="O952">
        <v>6231.44</v>
      </c>
    </row>
    <row r="953" spans="1:15" x14ac:dyDescent="0.25">
      <c r="A953" t="s">
        <v>963</v>
      </c>
      <c r="B953" t="s">
        <v>5388</v>
      </c>
      <c r="C953" t="s">
        <v>7243</v>
      </c>
      <c r="D953" t="s">
        <v>6645</v>
      </c>
      <c r="E953" t="s">
        <v>7002</v>
      </c>
      <c r="F953" t="s">
        <v>7094</v>
      </c>
      <c r="G953" t="s">
        <v>7098</v>
      </c>
      <c r="H953" t="s">
        <v>7156</v>
      </c>
      <c r="I953" t="s">
        <v>7164</v>
      </c>
      <c r="J953" t="s">
        <v>7174</v>
      </c>
      <c r="K953" t="s">
        <v>7196</v>
      </c>
      <c r="L953">
        <v>1</v>
      </c>
      <c r="M953">
        <v>2913.68</v>
      </c>
      <c r="N953">
        <v>0.2</v>
      </c>
      <c r="O953">
        <v>448.42</v>
      </c>
    </row>
    <row r="954" spans="1:15" x14ac:dyDescent="0.25">
      <c r="A954" t="s">
        <v>964</v>
      </c>
      <c r="B954" t="s">
        <v>5413</v>
      </c>
      <c r="C954" t="s">
        <v>7237</v>
      </c>
      <c r="D954" t="s">
        <v>6329</v>
      </c>
      <c r="E954" t="s">
        <v>6949</v>
      </c>
      <c r="F954" t="s">
        <v>7097</v>
      </c>
      <c r="G954" t="s">
        <v>7110</v>
      </c>
      <c r="H954" t="s">
        <v>7129</v>
      </c>
      <c r="I954" t="s">
        <v>7165</v>
      </c>
      <c r="J954" t="s">
        <v>7176</v>
      </c>
      <c r="K954" t="s">
        <v>7202</v>
      </c>
      <c r="L954">
        <v>7</v>
      </c>
      <c r="M954">
        <v>113855.2</v>
      </c>
      <c r="N954">
        <v>0.05</v>
      </c>
      <c r="O954">
        <v>14381.9</v>
      </c>
    </row>
    <row r="955" spans="1:15" x14ac:dyDescent="0.25">
      <c r="A955" t="s">
        <v>965</v>
      </c>
      <c r="B955" t="s">
        <v>5649</v>
      </c>
      <c r="C955" t="s">
        <v>7226</v>
      </c>
      <c r="D955" t="s">
        <v>6646</v>
      </c>
      <c r="E955" t="s">
        <v>6907</v>
      </c>
      <c r="F955" t="s">
        <v>7096</v>
      </c>
      <c r="G955" t="s">
        <v>7111</v>
      </c>
      <c r="H955" t="s">
        <v>7145</v>
      </c>
      <c r="I955" t="s">
        <v>7164</v>
      </c>
      <c r="J955" t="s">
        <v>7174</v>
      </c>
      <c r="K955" t="s">
        <v>7188</v>
      </c>
      <c r="L955">
        <v>2</v>
      </c>
      <c r="M955">
        <v>4381.13</v>
      </c>
      <c r="N955">
        <v>0.2</v>
      </c>
      <c r="O955">
        <v>610.79</v>
      </c>
    </row>
    <row r="956" spans="1:15" x14ac:dyDescent="0.25">
      <c r="A956" t="s">
        <v>966</v>
      </c>
      <c r="B956" t="s">
        <v>5611</v>
      </c>
      <c r="C956" t="s">
        <v>7237</v>
      </c>
      <c r="D956" t="s">
        <v>6380</v>
      </c>
      <c r="E956" t="s">
        <v>6947</v>
      </c>
      <c r="F956" t="s">
        <v>7095</v>
      </c>
      <c r="G956" t="s">
        <v>7108</v>
      </c>
      <c r="H956" t="s">
        <v>7150</v>
      </c>
      <c r="I956" t="s">
        <v>7163</v>
      </c>
      <c r="J956" t="s">
        <v>7167</v>
      </c>
      <c r="K956" t="s">
        <v>7187</v>
      </c>
      <c r="L956">
        <v>6</v>
      </c>
      <c r="M956">
        <v>6762.87</v>
      </c>
      <c r="N956">
        <v>0.25</v>
      </c>
      <c r="O956">
        <v>1521.41</v>
      </c>
    </row>
    <row r="957" spans="1:15" x14ac:dyDescent="0.25">
      <c r="A957" t="s">
        <v>967</v>
      </c>
      <c r="B957" t="s">
        <v>5487</v>
      </c>
      <c r="C957" t="s">
        <v>7233</v>
      </c>
      <c r="D957" t="s">
        <v>6647</v>
      </c>
      <c r="E957" t="s">
        <v>6899</v>
      </c>
      <c r="F957" t="s">
        <v>7094</v>
      </c>
      <c r="G957" t="s">
        <v>7099</v>
      </c>
      <c r="H957" t="s">
        <v>7130</v>
      </c>
      <c r="I957" t="s">
        <v>7163</v>
      </c>
      <c r="J957" t="s">
        <v>7171</v>
      </c>
      <c r="K957" t="s">
        <v>7204</v>
      </c>
      <c r="L957">
        <v>5</v>
      </c>
      <c r="M957">
        <v>23339.94</v>
      </c>
      <c r="N957">
        <v>0</v>
      </c>
      <c r="O957">
        <v>4147.55</v>
      </c>
    </row>
    <row r="958" spans="1:15" x14ac:dyDescent="0.25">
      <c r="A958" t="s">
        <v>968</v>
      </c>
      <c r="B958" t="s">
        <v>5490</v>
      </c>
      <c r="C958" t="s">
        <v>7256</v>
      </c>
      <c r="D958" t="s">
        <v>6648</v>
      </c>
      <c r="E958" t="s">
        <v>6996</v>
      </c>
      <c r="F958" t="s">
        <v>7094</v>
      </c>
      <c r="G958" t="s">
        <v>7101</v>
      </c>
      <c r="H958" t="s">
        <v>7124</v>
      </c>
      <c r="I958" t="s">
        <v>7162</v>
      </c>
      <c r="J958" t="s">
        <v>7168</v>
      </c>
      <c r="K958" t="s">
        <v>7181</v>
      </c>
      <c r="L958">
        <v>4</v>
      </c>
      <c r="M958">
        <v>34260.19</v>
      </c>
      <c r="N958">
        <v>0.25</v>
      </c>
      <c r="O958">
        <v>2799.07</v>
      </c>
    </row>
    <row r="959" spans="1:15" x14ac:dyDescent="0.25">
      <c r="A959" t="s">
        <v>969</v>
      </c>
      <c r="B959" t="s">
        <v>5650</v>
      </c>
      <c r="C959" t="s">
        <v>7251</v>
      </c>
      <c r="D959" t="s">
        <v>6473</v>
      </c>
      <c r="E959" t="s">
        <v>7056</v>
      </c>
      <c r="F959" t="s">
        <v>7097</v>
      </c>
      <c r="G959" t="s">
        <v>7104</v>
      </c>
      <c r="H959" t="s">
        <v>7160</v>
      </c>
      <c r="I959" t="s">
        <v>7162</v>
      </c>
      <c r="J959" t="s">
        <v>7169</v>
      </c>
      <c r="K959" t="s">
        <v>7193</v>
      </c>
      <c r="L959">
        <v>3</v>
      </c>
      <c r="M959">
        <v>30280.18</v>
      </c>
      <c r="N959">
        <v>0.05</v>
      </c>
      <c r="O959">
        <v>5407.55</v>
      </c>
    </row>
    <row r="960" spans="1:15" x14ac:dyDescent="0.25">
      <c r="A960" t="s">
        <v>970</v>
      </c>
      <c r="B960" t="s">
        <v>5651</v>
      </c>
      <c r="C960" t="s">
        <v>7225</v>
      </c>
      <c r="D960" t="s">
        <v>6496</v>
      </c>
      <c r="E960" t="s">
        <v>6975</v>
      </c>
      <c r="F960" t="s">
        <v>7094</v>
      </c>
      <c r="G960" t="s">
        <v>7101</v>
      </c>
      <c r="H960" t="s">
        <v>7117</v>
      </c>
      <c r="I960" t="s">
        <v>7164</v>
      </c>
      <c r="J960" t="s">
        <v>7173</v>
      </c>
      <c r="K960" t="s">
        <v>7206</v>
      </c>
      <c r="L960">
        <v>5</v>
      </c>
      <c r="M960">
        <v>10296.950000000001</v>
      </c>
      <c r="N960">
        <v>0.1</v>
      </c>
      <c r="O960">
        <v>2844.93</v>
      </c>
    </row>
    <row r="961" spans="1:15" x14ac:dyDescent="0.25">
      <c r="A961" t="s">
        <v>971</v>
      </c>
      <c r="B961" t="s">
        <v>5559</v>
      </c>
      <c r="C961" t="s">
        <v>7255</v>
      </c>
      <c r="D961" t="s">
        <v>6163</v>
      </c>
      <c r="E961" t="s">
        <v>6918</v>
      </c>
      <c r="F961" t="s">
        <v>7094</v>
      </c>
      <c r="G961" t="s">
        <v>7098</v>
      </c>
      <c r="H961" t="s">
        <v>7114</v>
      </c>
      <c r="I961" t="s">
        <v>7165</v>
      </c>
      <c r="J961" t="s">
        <v>7177</v>
      </c>
      <c r="K961" t="s">
        <v>7210</v>
      </c>
      <c r="L961">
        <v>5</v>
      </c>
      <c r="M961">
        <v>442979.72</v>
      </c>
      <c r="N961">
        <v>0</v>
      </c>
      <c r="O961">
        <v>62877.06</v>
      </c>
    </row>
    <row r="962" spans="1:15" x14ac:dyDescent="0.25">
      <c r="A962" t="s">
        <v>972</v>
      </c>
      <c r="B962" t="s">
        <v>5652</v>
      </c>
      <c r="C962" t="s">
        <v>7226</v>
      </c>
      <c r="D962" t="s">
        <v>6304</v>
      </c>
      <c r="E962" t="s">
        <v>6958</v>
      </c>
      <c r="F962" t="s">
        <v>7094</v>
      </c>
      <c r="G962" t="s">
        <v>7100</v>
      </c>
      <c r="H962" t="s">
        <v>7151</v>
      </c>
      <c r="I962" t="s">
        <v>7162</v>
      </c>
      <c r="J962" t="s">
        <v>7168</v>
      </c>
      <c r="K962" t="s">
        <v>7180</v>
      </c>
      <c r="L962">
        <v>3</v>
      </c>
      <c r="M962">
        <v>8331.9699999999993</v>
      </c>
      <c r="N962">
        <v>0.2</v>
      </c>
      <c r="O962">
        <v>654.29999999999995</v>
      </c>
    </row>
    <row r="963" spans="1:15" x14ac:dyDescent="0.25">
      <c r="A963" t="s">
        <v>973</v>
      </c>
      <c r="B963" t="s">
        <v>5217</v>
      </c>
      <c r="C963" t="s">
        <v>7248</v>
      </c>
      <c r="D963" t="s">
        <v>6649</v>
      </c>
      <c r="E963" t="s">
        <v>6977</v>
      </c>
      <c r="F963" t="s">
        <v>7094</v>
      </c>
      <c r="G963" t="s">
        <v>7098</v>
      </c>
      <c r="H963" t="s">
        <v>7114</v>
      </c>
      <c r="I963" t="s">
        <v>7163</v>
      </c>
      <c r="J963" t="s">
        <v>7171</v>
      </c>
      <c r="K963" t="s">
        <v>7209</v>
      </c>
      <c r="L963">
        <v>3</v>
      </c>
      <c r="M963">
        <v>5369.43</v>
      </c>
      <c r="N963">
        <v>0</v>
      </c>
      <c r="O963">
        <v>1129.8499999999999</v>
      </c>
    </row>
    <row r="964" spans="1:15" x14ac:dyDescent="0.25">
      <c r="A964" t="s">
        <v>974</v>
      </c>
      <c r="B964" t="s">
        <v>5653</v>
      </c>
      <c r="C964" t="s">
        <v>7227</v>
      </c>
      <c r="D964" t="s">
        <v>6501</v>
      </c>
      <c r="E964" t="s">
        <v>6933</v>
      </c>
      <c r="F964" t="s">
        <v>7095</v>
      </c>
      <c r="G964" t="s">
        <v>7109</v>
      </c>
      <c r="H964" t="s">
        <v>7127</v>
      </c>
      <c r="I964" t="s">
        <v>7163</v>
      </c>
      <c r="J964" t="s">
        <v>7171</v>
      </c>
      <c r="K964" t="s">
        <v>7209</v>
      </c>
      <c r="L964">
        <v>8</v>
      </c>
      <c r="M964">
        <v>14120.82</v>
      </c>
      <c r="N964">
        <v>0.05</v>
      </c>
      <c r="O964">
        <v>2549.6999999999998</v>
      </c>
    </row>
    <row r="965" spans="1:15" x14ac:dyDescent="0.25">
      <c r="A965" t="s">
        <v>975</v>
      </c>
      <c r="B965" t="s">
        <v>5217</v>
      </c>
      <c r="C965" t="s">
        <v>7248</v>
      </c>
      <c r="D965" t="s">
        <v>6583</v>
      </c>
      <c r="E965" t="s">
        <v>7065</v>
      </c>
      <c r="F965" t="s">
        <v>7095</v>
      </c>
      <c r="G965" t="s">
        <v>7108</v>
      </c>
      <c r="H965" t="s">
        <v>7126</v>
      </c>
      <c r="I965" t="s">
        <v>7163</v>
      </c>
      <c r="J965" t="s">
        <v>7175</v>
      </c>
      <c r="K965" t="s">
        <v>7197</v>
      </c>
      <c r="L965">
        <v>8</v>
      </c>
      <c r="M965">
        <v>43567.11</v>
      </c>
      <c r="N965">
        <v>0.1</v>
      </c>
      <c r="O965">
        <v>8140.08</v>
      </c>
    </row>
    <row r="966" spans="1:15" x14ac:dyDescent="0.25">
      <c r="A966" t="s">
        <v>976</v>
      </c>
      <c r="B966" t="s">
        <v>5495</v>
      </c>
      <c r="C966" t="s">
        <v>7228</v>
      </c>
      <c r="D966" t="s">
        <v>6650</v>
      </c>
      <c r="E966" t="s">
        <v>6946</v>
      </c>
      <c r="F966" t="s">
        <v>7094</v>
      </c>
      <c r="G966" t="s">
        <v>7099</v>
      </c>
      <c r="H966" t="s">
        <v>7130</v>
      </c>
      <c r="I966" t="s">
        <v>7164</v>
      </c>
      <c r="J966" t="s">
        <v>7173</v>
      </c>
      <c r="K966" t="s">
        <v>7186</v>
      </c>
      <c r="L966">
        <v>8</v>
      </c>
      <c r="M966">
        <v>27544.32</v>
      </c>
      <c r="N966">
        <v>0.25</v>
      </c>
      <c r="O966">
        <v>4374.08</v>
      </c>
    </row>
    <row r="967" spans="1:15" x14ac:dyDescent="0.25">
      <c r="A967" t="s">
        <v>977</v>
      </c>
      <c r="B967" t="s">
        <v>5247</v>
      </c>
      <c r="C967" t="s">
        <v>7240</v>
      </c>
      <c r="D967" t="s">
        <v>6507</v>
      </c>
      <c r="E967" t="s">
        <v>7050</v>
      </c>
      <c r="F967" t="s">
        <v>7095</v>
      </c>
      <c r="G967" t="s">
        <v>7108</v>
      </c>
      <c r="H967" t="s">
        <v>7141</v>
      </c>
      <c r="I967" t="s">
        <v>7164</v>
      </c>
      <c r="J967" t="s">
        <v>7170</v>
      </c>
      <c r="K967" t="s">
        <v>7183</v>
      </c>
      <c r="L967">
        <v>5</v>
      </c>
      <c r="M967">
        <v>22759.85</v>
      </c>
      <c r="N967">
        <v>0.05</v>
      </c>
      <c r="O967">
        <v>6170.47</v>
      </c>
    </row>
    <row r="968" spans="1:15" x14ac:dyDescent="0.25">
      <c r="A968" t="s">
        <v>978</v>
      </c>
      <c r="B968" t="s">
        <v>5461</v>
      </c>
      <c r="C968" t="s">
        <v>7256</v>
      </c>
      <c r="D968" t="s">
        <v>6426</v>
      </c>
      <c r="E968" t="s">
        <v>7038</v>
      </c>
      <c r="F968" t="s">
        <v>7094</v>
      </c>
      <c r="G968" t="s">
        <v>7101</v>
      </c>
      <c r="H968" t="s">
        <v>7124</v>
      </c>
      <c r="I968" t="s">
        <v>7164</v>
      </c>
      <c r="J968" t="s">
        <v>7173</v>
      </c>
      <c r="K968" t="s">
        <v>7186</v>
      </c>
      <c r="L968">
        <v>8</v>
      </c>
      <c r="M968">
        <v>30926.32</v>
      </c>
      <c r="N968">
        <v>0.15</v>
      </c>
      <c r="O968">
        <v>6587.63</v>
      </c>
    </row>
    <row r="969" spans="1:15" x14ac:dyDescent="0.25">
      <c r="A969" t="s">
        <v>979</v>
      </c>
      <c r="B969" t="s">
        <v>5283</v>
      </c>
      <c r="C969" t="s">
        <v>7235</v>
      </c>
      <c r="D969" t="s">
        <v>6558</v>
      </c>
      <c r="E969" t="s">
        <v>7064</v>
      </c>
      <c r="F969" t="s">
        <v>7097</v>
      </c>
      <c r="G969" t="s">
        <v>7107</v>
      </c>
      <c r="H969" t="s">
        <v>7152</v>
      </c>
      <c r="I969" t="s">
        <v>7165</v>
      </c>
      <c r="J969" t="s">
        <v>7172</v>
      </c>
      <c r="K969" t="s">
        <v>7208</v>
      </c>
      <c r="L969">
        <v>2</v>
      </c>
      <c r="M969">
        <v>3651.98</v>
      </c>
      <c r="N969">
        <v>0.25</v>
      </c>
      <c r="O969">
        <v>378.54</v>
      </c>
    </row>
    <row r="970" spans="1:15" x14ac:dyDescent="0.25">
      <c r="A970" t="s">
        <v>980</v>
      </c>
      <c r="B970" t="s">
        <v>5423</v>
      </c>
      <c r="C970" t="s">
        <v>7250</v>
      </c>
      <c r="D970" t="s">
        <v>6651</v>
      </c>
      <c r="E970" t="s">
        <v>7022</v>
      </c>
      <c r="F970" t="s">
        <v>7096</v>
      </c>
      <c r="G970" t="s">
        <v>7112</v>
      </c>
      <c r="H970" t="s">
        <v>7133</v>
      </c>
      <c r="I970" t="s">
        <v>7163</v>
      </c>
      <c r="J970" t="s">
        <v>7175</v>
      </c>
      <c r="K970" t="s">
        <v>7205</v>
      </c>
      <c r="L970">
        <v>1</v>
      </c>
      <c r="M970">
        <v>3248.65</v>
      </c>
      <c r="N970">
        <v>0.1</v>
      </c>
      <c r="O970">
        <v>479.64</v>
      </c>
    </row>
    <row r="971" spans="1:15" x14ac:dyDescent="0.25">
      <c r="A971" t="s">
        <v>981</v>
      </c>
      <c r="B971" t="s">
        <v>5487</v>
      </c>
      <c r="C971" t="s">
        <v>7233</v>
      </c>
      <c r="D971" t="s">
        <v>6392</v>
      </c>
      <c r="E971" t="s">
        <v>7006</v>
      </c>
      <c r="F971" t="s">
        <v>7094</v>
      </c>
      <c r="G971" t="s">
        <v>7100</v>
      </c>
      <c r="H971" t="s">
        <v>7116</v>
      </c>
      <c r="I971" t="s">
        <v>7164</v>
      </c>
      <c r="J971" t="s">
        <v>7173</v>
      </c>
      <c r="K971" t="s">
        <v>7206</v>
      </c>
      <c r="L971">
        <v>7</v>
      </c>
      <c r="M971">
        <v>11005.27</v>
      </c>
      <c r="N971">
        <v>0.25</v>
      </c>
      <c r="O971">
        <v>2513.62</v>
      </c>
    </row>
    <row r="972" spans="1:15" x14ac:dyDescent="0.25">
      <c r="A972" t="s">
        <v>982</v>
      </c>
      <c r="B972" t="s">
        <v>5168</v>
      </c>
      <c r="C972" t="s">
        <v>7231</v>
      </c>
      <c r="D972" t="s">
        <v>6652</v>
      </c>
      <c r="E972" t="s">
        <v>6912</v>
      </c>
      <c r="F972" t="s">
        <v>7095</v>
      </c>
      <c r="G972" t="s">
        <v>7106</v>
      </c>
      <c r="H972" t="s">
        <v>7146</v>
      </c>
      <c r="I972" t="s">
        <v>7163</v>
      </c>
      <c r="J972" t="s">
        <v>7171</v>
      </c>
      <c r="K972" t="s">
        <v>7184</v>
      </c>
      <c r="L972">
        <v>8</v>
      </c>
      <c r="M972">
        <v>53713.8</v>
      </c>
      <c r="N972">
        <v>0.2</v>
      </c>
      <c r="O972">
        <v>5058.22</v>
      </c>
    </row>
    <row r="973" spans="1:15" x14ac:dyDescent="0.25">
      <c r="A973" t="s">
        <v>983</v>
      </c>
      <c r="B973" t="s">
        <v>5559</v>
      </c>
      <c r="C973" t="s">
        <v>7255</v>
      </c>
      <c r="D973" t="s">
        <v>6173</v>
      </c>
      <c r="E973" t="s">
        <v>6963</v>
      </c>
      <c r="F973" t="s">
        <v>7096</v>
      </c>
      <c r="G973" t="s">
        <v>7113</v>
      </c>
      <c r="H973" t="s">
        <v>7148</v>
      </c>
      <c r="I973" t="s">
        <v>7163</v>
      </c>
      <c r="J973" t="s">
        <v>7171</v>
      </c>
      <c r="K973" t="s">
        <v>7184</v>
      </c>
      <c r="L973">
        <v>6</v>
      </c>
      <c r="M973">
        <v>40956</v>
      </c>
      <c r="N973">
        <v>0.15</v>
      </c>
      <c r="O973">
        <v>3321.69</v>
      </c>
    </row>
    <row r="974" spans="1:15" x14ac:dyDescent="0.25">
      <c r="A974" t="s">
        <v>984</v>
      </c>
      <c r="B974" t="s">
        <v>5654</v>
      </c>
      <c r="C974" t="s">
        <v>7258</v>
      </c>
      <c r="D974" t="s">
        <v>6572</v>
      </c>
      <c r="E974" t="s">
        <v>7079</v>
      </c>
      <c r="F974" t="s">
        <v>7097</v>
      </c>
      <c r="G974" t="s">
        <v>7107</v>
      </c>
      <c r="H974" t="s">
        <v>7152</v>
      </c>
      <c r="I974" t="s">
        <v>7163</v>
      </c>
      <c r="J974" t="s">
        <v>7175</v>
      </c>
      <c r="K974" t="s">
        <v>7205</v>
      </c>
      <c r="L974">
        <v>8</v>
      </c>
      <c r="M974">
        <v>21697.07</v>
      </c>
      <c r="N974">
        <v>0.2</v>
      </c>
      <c r="O974">
        <v>2261.62</v>
      </c>
    </row>
    <row r="975" spans="1:15" x14ac:dyDescent="0.25">
      <c r="A975" t="s">
        <v>985</v>
      </c>
      <c r="B975" t="s">
        <v>5392</v>
      </c>
      <c r="C975" t="s">
        <v>7259</v>
      </c>
      <c r="D975" t="s">
        <v>6384</v>
      </c>
      <c r="E975" t="s">
        <v>6969</v>
      </c>
      <c r="F975" t="s">
        <v>7095</v>
      </c>
      <c r="G975" t="s">
        <v>7108</v>
      </c>
      <c r="H975" t="s">
        <v>7150</v>
      </c>
      <c r="I975" t="s">
        <v>7164</v>
      </c>
      <c r="J975" t="s">
        <v>7173</v>
      </c>
      <c r="K975" t="s">
        <v>7200</v>
      </c>
      <c r="L975">
        <v>6</v>
      </c>
      <c r="M975">
        <v>6920.27</v>
      </c>
      <c r="N975">
        <v>0</v>
      </c>
      <c r="O975">
        <v>2620.14</v>
      </c>
    </row>
    <row r="976" spans="1:15" x14ac:dyDescent="0.25">
      <c r="A976" t="s">
        <v>986</v>
      </c>
      <c r="B976" t="s">
        <v>5655</v>
      </c>
      <c r="C976" t="s">
        <v>7228</v>
      </c>
      <c r="D976" t="s">
        <v>6653</v>
      </c>
      <c r="E976" t="s">
        <v>7061</v>
      </c>
      <c r="F976" t="s">
        <v>7094</v>
      </c>
      <c r="G976" t="s">
        <v>7101</v>
      </c>
      <c r="H976" t="s">
        <v>7124</v>
      </c>
      <c r="I976" t="s">
        <v>7165</v>
      </c>
      <c r="J976" t="s">
        <v>7176</v>
      </c>
      <c r="K976" t="s">
        <v>7202</v>
      </c>
      <c r="L976">
        <v>2</v>
      </c>
      <c r="M976">
        <v>29082.15</v>
      </c>
      <c r="N976">
        <v>0.2</v>
      </c>
      <c r="O976">
        <v>566.14</v>
      </c>
    </row>
    <row r="977" spans="1:15" x14ac:dyDescent="0.25">
      <c r="A977" t="s">
        <v>987</v>
      </c>
      <c r="B977" t="s">
        <v>5096</v>
      </c>
      <c r="C977" t="s">
        <v>7254</v>
      </c>
      <c r="D977" t="s">
        <v>6333</v>
      </c>
      <c r="E977" t="s">
        <v>6898</v>
      </c>
      <c r="F977" t="s">
        <v>7095</v>
      </c>
      <c r="G977" t="s">
        <v>7108</v>
      </c>
      <c r="H977" t="s">
        <v>7150</v>
      </c>
      <c r="I977" t="s">
        <v>7162</v>
      </c>
      <c r="J977" t="s">
        <v>7166</v>
      </c>
      <c r="K977" t="s">
        <v>7211</v>
      </c>
      <c r="L977">
        <v>5</v>
      </c>
      <c r="M977">
        <v>32098.47</v>
      </c>
      <c r="N977">
        <v>0.15</v>
      </c>
      <c r="O977">
        <v>5209.82</v>
      </c>
    </row>
    <row r="978" spans="1:15" x14ac:dyDescent="0.25">
      <c r="A978" t="s">
        <v>988</v>
      </c>
      <c r="B978" t="s">
        <v>5408</v>
      </c>
      <c r="C978" t="s">
        <v>7245</v>
      </c>
      <c r="D978" t="s">
        <v>6178</v>
      </c>
      <c r="E978" t="s">
        <v>6968</v>
      </c>
      <c r="F978" t="s">
        <v>7094</v>
      </c>
      <c r="G978" t="s">
        <v>7100</v>
      </c>
      <c r="H978" t="s">
        <v>7136</v>
      </c>
      <c r="I978" t="s">
        <v>7164</v>
      </c>
      <c r="J978" t="s">
        <v>7173</v>
      </c>
      <c r="K978" t="s">
        <v>7206</v>
      </c>
      <c r="L978">
        <v>4</v>
      </c>
      <c r="M978">
        <v>6728.75</v>
      </c>
      <c r="N978">
        <v>0.25</v>
      </c>
      <c r="O978">
        <v>1704.25</v>
      </c>
    </row>
    <row r="979" spans="1:15" x14ac:dyDescent="0.25">
      <c r="A979" t="s">
        <v>989</v>
      </c>
      <c r="B979" t="s">
        <v>5502</v>
      </c>
      <c r="C979" t="s">
        <v>7246</v>
      </c>
      <c r="D979" t="s">
        <v>6516</v>
      </c>
      <c r="E979" t="s">
        <v>6914</v>
      </c>
      <c r="F979" t="s">
        <v>7094</v>
      </c>
      <c r="G979" t="s">
        <v>7099</v>
      </c>
      <c r="H979" t="s">
        <v>7125</v>
      </c>
      <c r="I979" t="s">
        <v>7162</v>
      </c>
      <c r="J979" t="s">
        <v>7168</v>
      </c>
      <c r="K979" t="s">
        <v>7181</v>
      </c>
      <c r="L979">
        <v>8</v>
      </c>
      <c r="M979">
        <v>71560.44</v>
      </c>
      <c r="N979">
        <v>0.25</v>
      </c>
      <c r="O979">
        <v>8016.3</v>
      </c>
    </row>
    <row r="980" spans="1:15" x14ac:dyDescent="0.25">
      <c r="A980" t="s">
        <v>990</v>
      </c>
      <c r="B980" t="s">
        <v>5656</v>
      </c>
      <c r="C980" t="s">
        <v>7226</v>
      </c>
      <c r="D980" t="s">
        <v>6401</v>
      </c>
      <c r="E980" t="s">
        <v>6915</v>
      </c>
      <c r="F980" t="s">
        <v>7094</v>
      </c>
      <c r="G980" t="s">
        <v>7101</v>
      </c>
      <c r="H980" t="s">
        <v>7124</v>
      </c>
      <c r="I980" t="s">
        <v>7163</v>
      </c>
      <c r="J980" t="s">
        <v>7167</v>
      </c>
      <c r="K980" t="s">
        <v>7179</v>
      </c>
      <c r="L980">
        <v>6</v>
      </c>
      <c r="M980">
        <v>11589.44</v>
      </c>
      <c r="N980">
        <v>0.25</v>
      </c>
      <c r="O980">
        <v>1853.32</v>
      </c>
    </row>
    <row r="981" spans="1:15" x14ac:dyDescent="0.25">
      <c r="A981" t="s">
        <v>991</v>
      </c>
      <c r="B981" t="s">
        <v>5657</v>
      </c>
      <c r="C981" t="s">
        <v>7255</v>
      </c>
      <c r="D981" t="s">
        <v>6654</v>
      </c>
      <c r="E981" t="s">
        <v>7041</v>
      </c>
      <c r="F981" t="s">
        <v>7095</v>
      </c>
      <c r="G981" t="s">
        <v>7109</v>
      </c>
      <c r="H981" t="s">
        <v>7127</v>
      </c>
      <c r="I981" t="s">
        <v>7162</v>
      </c>
      <c r="J981" t="s">
        <v>7166</v>
      </c>
      <c r="K981" t="s">
        <v>7192</v>
      </c>
      <c r="L981">
        <v>4</v>
      </c>
      <c r="M981">
        <v>18068.900000000001</v>
      </c>
      <c r="N981">
        <v>0.25</v>
      </c>
      <c r="O981">
        <v>1874.22</v>
      </c>
    </row>
    <row r="982" spans="1:15" x14ac:dyDescent="0.25">
      <c r="A982" t="s">
        <v>992</v>
      </c>
      <c r="B982" t="s">
        <v>5456</v>
      </c>
      <c r="C982" t="s">
        <v>7259</v>
      </c>
      <c r="D982" t="s">
        <v>6655</v>
      </c>
      <c r="E982" t="s">
        <v>7049</v>
      </c>
      <c r="F982" t="s">
        <v>7095</v>
      </c>
      <c r="G982" t="s">
        <v>7109</v>
      </c>
      <c r="H982" t="s">
        <v>7127</v>
      </c>
      <c r="I982" t="s">
        <v>7162</v>
      </c>
      <c r="J982" t="s">
        <v>7169</v>
      </c>
      <c r="K982" t="s">
        <v>7203</v>
      </c>
      <c r="L982">
        <v>4</v>
      </c>
      <c r="M982">
        <v>77371.539999999994</v>
      </c>
      <c r="N982">
        <v>0.1</v>
      </c>
      <c r="O982">
        <v>7793.48</v>
      </c>
    </row>
    <row r="983" spans="1:15" x14ac:dyDescent="0.25">
      <c r="A983" t="s">
        <v>993</v>
      </c>
      <c r="B983" t="s">
        <v>5344</v>
      </c>
      <c r="C983" t="s">
        <v>7256</v>
      </c>
      <c r="D983" t="s">
        <v>6166</v>
      </c>
      <c r="E983" t="s">
        <v>6897</v>
      </c>
      <c r="F983" t="s">
        <v>7096</v>
      </c>
      <c r="G983" t="s">
        <v>7112</v>
      </c>
      <c r="H983" t="s">
        <v>7139</v>
      </c>
      <c r="I983" t="s">
        <v>7165</v>
      </c>
      <c r="J983" t="s">
        <v>7172</v>
      </c>
      <c r="K983" t="s">
        <v>7212</v>
      </c>
      <c r="L983">
        <v>1</v>
      </c>
      <c r="M983">
        <v>3317.23</v>
      </c>
      <c r="N983">
        <v>0.05</v>
      </c>
      <c r="O983">
        <v>524.94000000000005</v>
      </c>
    </row>
    <row r="984" spans="1:15" x14ac:dyDescent="0.25">
      <c r="A984" t="s">
        <v>994</v>
      </c>
      <c r="B984" t="s">
        <v>5186</v>
      </c>
      <c r="C984" t="s">
        <v>7248</v>
      </c>
      <c r="D984" t="s">
        <v>6656</v>
      </c>
      <c r="E984" t="s">
        <v>6968</v>
      </c>
      <c r="F984" t="s">
        <v>7095</v>
      </c>
      <c r="G984" t="s">
        <v>7108</v>
      </c>
      <c r="H984" t="s">
        <v>7141</v>
      </c>
      <c r="I984" t="s">
        <v>7165</v>
      </c>
      <c r="J984" t="s">
        <v>7172</v>
      </c>
      <c r="K984" t="s">
        <v>7185</v>
      </c>
      <c r="L984">
        <v>8</v>
      </c>
      <c r="M984">
        <v>36735.18</v>
      </c>
      <c r="N984">
        <v>0.1</v>
      </c>
      <c r="O984">
        <v>5130.7299999999996</v>
      </c>
    </row>
    <row r="985" spans="1:15" x14ac:dyDescent="0.25">
      <c r="A985" t="s">
        <v>995</v>
      </c>
      <c r="B985" t="s">
        <v>5658</v>
      </c>
      <c r="C985" t="s">
        <v>7241</v>
      </c>
      <c r="D985" t="s">
        <v>6144</v>
      </c>
      <c r="E985" t="s">
        <v>6942</v>
      </c>
      <c r="F985" t="s">
        <v>7095</v>
      </c>
      <c r="G985" t="s">
        <v>7108</v>
      </c>
      <c r="H985" t="s">
        <v>7150</v>
      </c>
      <c r="I985" t="s">
        <v>7162</v>
      </c>
      <c r="J985" t="s">
        <v>7169</v>
      </c>
      <c r="K985" t="s">
        <v>7193</v>
      </c>
      <c r="L985">
        <v>7</v>
      </c>
      <c r="M985">
        <v>79050.509999999995</v>
      </c>
      <c r="N985">
        <v>0</v>
      </c>
      <c r="O985">
        <v>16084.79</v>
      </c>
    </row>
    <row r="986" spans="1:15" x14ac:dyDescent="0.25">
      <c r="A986" t="s">
        <v>996</v>
      </c>
      <c r="B986" t="s">
        <v>5439</v>
      </c>
      <c r="C986" t="s">
        <v>7224</v>
      </c>
      <c r="D986" t="s">
        <v>6410</v>
      </c>
      <c r="E986" t="s">
        <v>6950</v>
      </c>
      <c r="F986" t="s">
        <v>7095</v>
      </c>
      <c r="G986" t="s">
        <v>7109</v>
      </c>
      <c r="H986" t="s">
        <v>7140</v>
      </c>
      <c r="I986" t="s">
        <v>7165</v>
      </c>
      <c r="J986" t="s">
        <v>7172</v>
      </c>
      <c r="K986" t="s">
        <v>7212</v>
      </c>
      <c r="L986">
        <v>3</v>
      </c>
      <c r="M986">
        <v>8143.48</v>
      </c>
      <c r="N986">
        <v>0.2</v>
      </c>
      <c r="O986">
        <v>615.14</v>
      </c>
    </row>
    <row r="987" spans="1:15" x14ac:dyDescent="0.25">
      <c r="A987" t="s">
        <v>997</v>
      </c>
      <c r="B987" t="s">
        <v>5514</v>
      </c>
      <c r="C987" t="s">
        <v>7237</v>
      </c>
      <c r="D987" t="s">
        <v>6657</v>
      </c>
      <c r="E987" t="s">
        <v>6997</v>
      </c>
      <c r="F987" t="s">
        <v>7097</v>
      </c>
      <c r="G987" t="s">
        <v>7105</v>
      </c>
      <c r="H987" t="s">
        <v>7149</v>
      </c>
      <c r="I987" t="s">
        <v>7165</v>
      </c>
      <c r="J987" t="s">
        <v>7177</v>
      </c>
      <c r="K987" t="s">
        <v>7198</v>
      </c>
      <c r="L987">
        <v>2</v>
      </c>
      <c r="M987">
        <v>117865.83</v>
      </c>
      <c r="N987">
        <v>0.1</v>
      </c>
      <c r="O987">
        <v>13484.36</v>
      </c>
    </row>
    <row r="988" spans="1:15" x14ac:dyDescent="0.25">
      <c r="A988" t="s">
        <v>998</v>
      </c>
      <c r="B988" t="s">
        <v>5254</v>
      </c>
      <c r="C988" t="s">
        <v>7235</v>
      </c>
      <c r="D988" t="s">
        <v>6353</v>
      </c>
      <c r="E988" t="s">
        <v>6942</v>
      </c>
      <c r="F988" t="s">
        <v>7096</v>
      </c>
      <c r="G988" t="s">
        <v>7111</v>
      </c>
      <c r="H988" t="s">
        <v>7145</v>
      </c>
      <c r="I988" t="s">
        <v>7162</v>
      </c>
      <c r="J988" t="s">
        <v>7168</v>
      </c>
      <c r="K988" t="s">
        <v>7180</v>
      </c>
      <c r="L988">
        <v>6</v>
      </c>
      <c r="M988">
        <v>21435.25</v>
      </c>
      <c r="N988">
        <v>0</v>
      </c>
      <c r="O988">
        <v>3858.1</v>
      </c>
    </row>
    <row r="989" spans="1:15" x14ac:dyDescent="0.25">
      <c r="A989" t="s">
        <v>999</v>
      </c>
      <c r="B989" t="s">
        <v>5225</v>
      </c>
      <c r="C989" t="s">
        <v>7243</v>
      </c>
      <c r="D989" t="s">
        <v>6658</v>
      </c>
      <c r="E989" t="s">
        <v>6964</v>
      </c>
      <c r="F989" t="s">
        <v>7096</v>
      </c>
      <c r="G989" t="s">
        <v>7111</v>
      </c>
      <c r="H989" t="s">
        <v>7131</v>
      </c>
      <c r="I989" t="s">
        <v>7164</v>
      </c>
      <c r="J989" t="s">
        <v>7174</v>
      </c>
      <c r="K989" t="s">
        <v>7199</v>
      </c>
      <c r="L989">
        <v>2</v>
      </c>
      <c r="M989">
        <v>3025.33</v>
      </c>
      <c r="N989">
        <v>0.05</v>
      </c>
      <c r="O989">
        <v>591.92999999999995</v>
      </c>
    </row>
    <row r="990" spans="1:15" x14ac:dyDescent="0.25">
      <c r="A990" t="s">
        <v>1000</v>
      </c>
      <c r="B990" t="s">
        <v>5441</v>
      </c>
      <c r="C990" t="s">
        <v>7248</v>
      </c>
      <c r="D990" t="s">
        <v>6659</v>
      </c>
      <c r="E990" t="s">
        <v>7044</v>
      </c>
      <c r="F990" t="s">
        <v>7097</v>
      </c>
      <c r="G990" t="s">
        <v>7104</v>
      </c>
      <c r="H990" t="s">
        <v>7120</v>
      </c>
      <c r="I990" t="s">
        <v>7162</v>
      </c>
      <c r="J990" t="s">
        <v>7168</v>
      </c>
      <c r="K990" t="s">
        <v>7181</v>
      </c>
      <c r="L990">
        <v>1</v>
      </c>
      <c r="M990">
        <v>11792.23</v>
      </c>
      <c r="N990">
        <v>0</v>
      </c>
      <c r="O990">
        <v>2749.97</v>
      </c>
    </row>
    <row r="991" spans="1:15" x14ac:dyDescent="0.25">
      <c r="A991" t="s">
        <v>1001</v>
      </c>
      <c r="B991" t="s">
        <v>5659</v>
      </c>
      <c r="C991" t="s">
        <v>7235</v>
      </c>
      <c r="D991" t="s">
        <v>6660</v>
      </c>
      <c r="E991" t="s">
        <v>6993</v>
      </c>
      <c r="F991" t="s">
        <v>7097</v>
      </c>
      <c r="G991" t="s">
        <v>7110</v>
      </c>
      <c r="H991" t="s">
        <v>7159</v>
      </c>
      <c r="I991" t="s">
        <v>7163</v>
      </c>
      <c r="J991" t="s">
        <v>7171</v>
      </c>
      <c r="K991" t="s">
        <v>7209</v>
      </c>
      <c r="L991">
        <v>4</v>
      </c>
      <c r="M991">
        <v>6564.32</v>
      </c>
      <c r="N991">
        <v>0.05</v>
      </c>
      <c r="O991">
        <v>1062.31</v>
      </c>
    </row>
    <row r="992" spans="1:15" x14ac:dyDescent="0.25">
      <c r="A992" t="s">
        <v>1002</v>
      </c>
      <c r="B992" t="s">
        <v>5607</v>
      </c>
      <c r="C992" t="s">
        <v>7230</v>
      </c>
      <c r="D992" t="s">
        <v>6487</v>
      </c>
      <c r="E992" t="s">
        <v>7021</v>
      </c>
      <c r="F992" t="s">
        <v>7096</v>
      </c>
      <c r="G992" t="s">
        <v>7111</v>
      </c>
      <c r="H992" t="s">
        <v>7142</v>
      </c>
      <c r="I992" t="s">
        <v>7162</v>
      </c>
      <c r="J992" t="s">
        <v>7166</v>
      </c>
      <c r="K992" t="s">
        <v>7211</v>
      </c>
      <c r="L992">
        <v>1</v>
      </c>
      <c r="M992">
        <v>6622.5</v>
      </c>
      <c r="N992">
        <v>0.15</v>
      </c>
      <c r="O992">
        <v>641.83000000000004</v>
      </c>
    </row>
    <row r="993" spans="1:15" x14ac:dyDescent="0.25">
      <c r="A993" t="s">
        <v>1003</v>
      </c>
      <c r="B993" t="s">
        <v>5495</v>
      </c>
      <c r="C993" t="s">
        <v>7228</v>
      </c>
      <c r="D993" t="s">
        <v>6646</v>
      </c>
      <c r="E993" t="s">
        <v>6907</v>
      </c>
      <c r="F993" t="s">
        <v>7097</v>
      </c>
      <c r="G993" t="s">
        <v>7104</v>
      </c>
      <c r="H993" t="s">
        <v>7160</v>
      </c>
      <c r="I993" t="s">
        <v>7162</v>
      </c>
      <c r="J993" t="s">
        <v>7169</v>
      </c>
      <c r="K993" t="s">
        <v>7193</v>
      </c>
      <c r="L993">
        <v>3</v>
      </c>
      <c r="M993">
        <v>32992.25</v>
      </c>
      <c r="N993">
        <v>0</v>
      </c>
      <c r="O993">
        <v>7254.79</v>
      </c>
    </row>
    <row r="994" spans="1:15" x14ac:dyDescent="0.25">
      <c r="A994" t="s">
        <v>1004</v>
      </c>
      <c r="B994" t="s">
        <v>5065</v>
      </c>
      <c r="C994" t="s">
        <v>7241</v>
      </c>
      <c r="D994" t="s">
        <v>6638</v>
      </c>
      <c r="E994" t="s">
        <v>6971</v>
      </c>
      <c r="F994" t="s">
        <v>7096</v>
      </c>
      <c r="G994" t="s">
        <v>7103</v>
      </c>
      <c r="H994" t="s">
        <v>7119</v>
      </c>
      <c r="I994" t="s">
        <v>7165</v>
      </c>
      <c r="J994" t="s">
        <v>7177</v>
      </c>
      <c r="K994" t="s">
        <v>7198</v>
      </c>
      <c r="L994">
        <v>6</v>
      </c>
      <c r="M994">
        <v>379838.6</v>
      </c>
      <c r="N994">
        <v>0</v>
      </c>
      <c r="O994">
        <v>64109.25</v>
      </c>
    </row>
    <row r="995" spans="1:15" x14ac:dyDescent="0.25">
      <c r="A995" t="s">
        <v>1005</v>
      </c>
      <c r="B995" t="s">
        <v>5421</v>
      </c>
      <c r="C995" t="s">
        <v>7245</v>
      </c>
      <c r="D995" t="s">
        <v>6661</v>
      </c>
      <c r="E995" t="s">
        <v>7043</v>
      </c>
      <c r="F995" t="s">
        <v>7095</v>
      </c>
      <c r="G995" t="s">
        <v>7109</v>
      </c>
      <c r="H995" t="s">
        <v>7135</v>
      </c>
      <c r="I995" t="s">
        <v>7165</v>
      </c>
      <c r="J995" t="s">
        <v>7172</v>
      </c>
      <c r="K995" t="s">
        <v>7208</v>
      </c>
      <c r="L995">
        <v>6</v>
      </c>
      <c r="M995">
        <v>12830.32</v>
      </c>
      <c r="N995">
        <v>0.15</v>
      </c>
      <c r="O995">
        <v>1808.77</v>
      </c>
    </row>
    <row r="996" spans="1:15" x14ac:dyDescent="0.25">
      <c r="A996" t="s">
        <v>1006</v>
      </c>
      <c r="B996" t="s">
        <v>5660</v>
      </c>
      <c r="C996" t="s">
        <v>7234</v>
      </c>
      <c r="D996" t="s">
        <v>6286</v>
      </c>
      <c r="E996" t="s">
        <v>6949</v>
      </c>
      <c r="F996" t="s">
        <v>7095</v>
      </c>
      <c r="G996" t="s">
        <v>7108</v>
      </c>
      <c r="H996" t="s">
        <v>7126</v>
      </c>
      <c r="I996" t="s">
        <v>7163</v>
      </c>
      <c r="J996" t="s">
        <v>7171</v>
      </c>
      <c r="K996" t="s">
        <v>7184</v>
      </c>
      <c r="L996">
        <v>7</v>
      </c>
      <c r="M996">
        <v>50073.1</v>
      </c>
      <c r="N996">
        <v>0.1</v>
      </c>
      <c r="O996">
        <v>5966.8</v>
      </c>
    </row>
    <row r="997" spans="1:15" x14ac:dyDescent="0.25">
      <c r="A997" t="s">
        <v>1007</v>
      </c>
      <c r="B997" t="s">
        <v>5516</v>
      </c>
      <c r="C997" t="s">
        <v>7255</v>
      </c>
      <c r="D997" t="s">
        <v>6205</v>
      </c>
      <c r="E997" t="s">
        <v>6975</v>
      </c>
      <c r="F997" t="s">
        <v>7096</v>
      </c>
      <c r="G997" t="s">
        <v>7103</v>
      </c>
      <c r="H997" t="s">
        <v>7158</v>
      </c>
      <c r="I997" t="s">
        <v>7163</v>
      </c>
      <c r="J997" t="s">
        <v>7175</v>
      </c>
      <c r="K997" t="s">
        <v>7205</v>
      </c>
      <c r="L997">
        <v>1</v>
      </c>
      <c r="M997">
        <v>3073.55</v>
      </c>
      <c r="N997">
        <v>0.15</v>
      </c>
      <c r="O997">
        <v>398.37</v>
      </c>
    </row>
    <row r="998" spans="1:15" x14ac:dyDescent="0.25">
      <c r="A998" t="s">
        <v>1008</v>
      </c>
      <c r="B998" t="s">
        <v>5443</v>
      </c>
      <c r="C998" t="s">
        <v>7230</v>
      </c>
      <c r="D998" t="s">
        <v>6536</v>
      </c>
      <c r="E998" t="s">
        <v>7075</v>
      </c>
      <c r="F998" t="s">
        <v>7095</v>
      </c>
      <c r="G998" t="s">
        <v>7109</v>
      </c>
      <c r="H998" t="s">
        <v>7127</v>
      </c>
      <c r="I998" t="s">
        <v>7165</v>
      </c>
      <c r="J998" t="s">
        <v>7176</v>
      </c>
      <c r="K998" t="s">
        <v>7194</v>
      </c>
      <c r="L998">
        <v>7</v>
      </c>
      <c r="M998">
        <v>172405.9</v>
      </c>
      <c r="N998">
        <v>0</v>
      </c>
      <c r="O998">
        <v>29371.05</v>
      </c>
    </row>
    <row r="999" spans="1:15" x14ac:dyDescent="0.25">
      <c r="A999" t="s">
        <v>1009</v>
      </c>
      <c r="B999" t="s">
        <v>5661</v>
      </c>
      <c r="C999" t="s">
        <v>7244</v>
      </c>
      <c r="D999" t="s">
        <v>6453</v>
      </c>
      <c r="E999" t="s">
        <v>7063</v>
      </c>
      <c r="F999" t="s">
        <v>7094</v>
      </c>
      <c r="G999" t="s">
        <v>7098</v>
      </c>
      <c r="H999" t="s">
        <v>7138</v>
      </c>
      <c r="I999" t="s">
        <v>7165</v>
      </c>
      <c r="J999" t="s">
        <v>7176</v>
      </c>
      <c r="K999" t="s">
        <v>7202</v>
      </c>
      <c r="L999">
        <v>8</v>
      </c>
      <c r="M999">
        <v>149649.93</v>
      </c>
      <c r="N999">
        <v>0</v>
      </c>
      <c r="O999">
        <v>19161.62</v>
      </c>
    </row>
    <row r="1000" spans="1:15" x14ac:dyDescent="0.25">
      <c r="A1000" t="s">
        <v>1010</v>
      </c>
      <c r="B1000" t="s">
        <v>5583</v>
      </c>
      <c r="C1000" t="s">
        <v>7256</v>
      </c>
      <c r="D1000" t="s">
        <v>6591</v>
      </c>
      <c r="E1000" t="s">
        <v>6970</v>
      </c>
      <c r="F1000" t="s">
        <v>7094</v>
      </c>
      <c r="G1000" t="s">
        <v>7099</v>
      </c>
      <c r="H1000" t="s">
        <v>7130</v>
      </c>
      <c r="I1000" t="s">
        <v>7163</v>
      </c>
      <c r="J1000" t="s">
        <v>7171</v>
      </c>
      <c r="K1000" t="s">
        <v>7209</v>
      </c>
      <c r="L1000">
        <v>2</v>
      </c>
      <c r="M1000">
        <v>3250.62</v>
      </c>
      <c r="N1000">
        <v>0.05</v>
      </c>
      <c r="O1000">
        <v>631.11</v>
      </c>
    </row>
    <row r="1001" spans="1:15" x14ac:dyDescent="0.25">
      <c r="A1001" t="s">
        <v>1011</v>
      </c>
      <c r="B1001" t="s">
        <v>5607</v>
      </c>
      <c r="C1001" t="s">
        <v>7230</v>
      </c>
      <c r="D1001" t="s">
        <v>6276</v>
      </c>
      <c r="E1001" t="s">
        <v>6961</v>
      </c>
      <c r="F1001" t="s">
        <v>7096</v>
      </c>
      <c r="G1001" t="s">
        <v>7111</v>
      </c>
      <c r="H1001" t="s">
        <v>7145</v>
      </c>
      <c r="I1001" t="s">
        <v>7163</v>
      </c>
      <c r="J1001" t="s">
        <v>7171</v>
      </c>
      <c r="K1001" t="s">
        <v>7204</v>
      </c>
      <c r="L1001">
        <v>3</v>
      </c>
      <c r="M1001">
        <v>11183.73</v>
      </c>
      <c r="N1001">
        <v>0.15</v>
      </c>
      <c r="O1001">
        <v>1232.55</v>
      </c>
    </row>
    <row r="1002" spans="1:15" x14ac:dyDescent="0.25">
      <c r="A1002" t="s">
        <v>1012</v>
      </c>
      <c r="B1002" t="s">
        <v>5437</v>
      </c>
      <c r="C1002" t="s">
        <v>7258</v>
      </c>
      <c r="D1002" t="s">
        <v>6662</v>
      </c>
      <c r="E1002" t="s">
        <v>6924</v>
      </c>
      <c r="F1002" t="s">
        <v>7094</v>
      </c>
      <c r="G1002" t="s">
        <v>7098</v>
      </c>
      <c r="H1002" t="s">
        <v>7156</v>
      </c>
      <c r="I1002" t="s">
        <v>7165</v>
      </c>
      <c r="J1002" t="s">
        <v>7177</v>
      </c>
      <c r="K1002" t="s">
        <v>7201</v>
      </c>
      <c r="L1002">
        <v>7</v>
      </c>
      <c r="M1002">
        <v>357648.29</v>
      </c>
      <c r="N1002">
        <v>0.05</v>
      </c>
      <c r="O1002">
        <v>50491.75</v>
      </c>
    </row>
    <row r="1003" spans="1:15" x14ac:dyDescent="0.25">
      <c r="A1003" t="s">
        <v>1013</v>
      </c>
      <c r="B1003" t="s">
        <v>5226</v>
      </c>
      <c r="C1003" t="s">
        <v>7236</v>
      </c>
      <c r="D1003" t="s">
        <v>6532</v>
      </c>
      <c r="E1003" t="s">
        <v>7047</v>
      </c>
      <c r="F1003" t="s">
        <v>7096</v>
      </c>
      <c r="G1003" t="s">
        <v>7112</v>
      </c>
      <c r="H1003" t="s">
        <v>7154</v>
      </c>
      <c r="I1003" t="s">
        <v>7163</v>
      </c>
      <c r="J1003" t="s">
        <v>7171</v>
      </c>
      <c r="K1003" t="s">
        <v>7209</v>
      </c>
      <c r="L1003">
        <v>4</v>
      </c>
      <c r="M1003">
        <v>7299.07</v>
      </c>
      <c r="N1003">
        <v>0</v>
      </c>
      <c r="O1003">
        <v>1577.25</v>
      </c>
    </row>
    <row r="1004" spans="1:15" x14ac:dyDescent="0.25">
      <c r="A1004" t="s">
        <v>1014</v>
      </c>
      <c r="B1004" t="s">
        <v>5662</v>
      </c>
      <c r="C1004" t="s">
        <v>7248</v>
      </c>
      <c r="D1004" t="s">
        <v>6663</v>
      </c>
      <c r="E1004" t="s">
        <v>6908</v>
      </c>
      <c r="F1004" t="s">
        <v>7094</v>
      </c>
      <c r="G1004" t="s">
        <v>7098</v>
      </c>
      <c r="H1004" t="s">
        <v>7114</v>
      </c>
      <c r="I1004" t="s">
        <v>7164</v>
      </c>
      <c r="J1004" t="s">
        <v>7174</v>
      </c>
      <c r="K1004" t="s">
        <v>7199</v>
      </c>
      <c r="L1004">
        <v>7</v>
      </c>
      <c r="M1004">
        <v>10678.58</v>
      </c>
      <c r="N1004">
        <v>0.05</v>
      </c>
      <c r="O1004">
        <v>2185.2199999999998</v>
      </c>
    </row>
    <row r="1005" spans="1:15" x14ac:dyDescent="0.25">
      <c r="A1005" t="s">
        <v>1015</v>
      </c>
      <c r="B1005" t="s">
        <v>5663</v>
      </c>
      <c r="C1005" t="s">
        <v>7257</v>
      </c>
      <c r="D1005" t="s">
        <v>6664</v>
      </c>
      <c r="E1005" t="s">
        <v>7029</v>
      </c>
      <c r="F1005" t="s">
        <v>7096</v>
      </c>
      <c r="G1005" t="s">
        <v>7111</v>
      </c>
      <c r="H1005" t="s">
        <v>7131</v>
      </c>
      <c r="I1005" t="s">
        <v>7163</v>
      </c>
      <c r="J1005" t="s">
        <v>7171</v>
      </c>
      <c r="K1005" t="s">
        <v>7204</v>
      </c>
      <c r="L1005">
        <v>1</v>
      </c>
      <c r="M1005">
        <v>4041.42</v>
      </c>
      <c r="N1005">
        <v>0.1</v>
      </c>
      <c r="O1005">
        <v>552.20000000000005</v>
      </c>
    </row>
    <row r="1006" spans="1:15" x14ac:dyDescent="0.25">
      <c r="A1006" t="s">
        <v>1016</v>
      </c>
      <c r="B1006" t="s">
        <v>5361</v>
      </c>
      <c r="C1006" t="s">
        <v>7237</v>
      </c>
      <c r="D1006" t="s">
        <v>6309</v>
      </c>
      <c r="E1006" t="s">
        <v>7012</v>
      </c>
      <c r="F1006" t="s">
        <v>7097</v>
      </c>
      <c r="G1006" t="s">
        <v>7107</v>
      </c>
      <c r="H1006" t="s">
        <v>7153</v>
      </c>
      <c r="I1006" t="s">
        <v>7163</v>
      </c>
      <c r="J1006" t="s">
        <v>7167</v>
      </c>
      <c r="K1006" t="s">
        <v>7179</v>
      </c>
      <c r="L1006">
        <v>8</v>
      </c>
      <c r="M1006">
        <v>15428.41</v>
      </c>
      <c r="N1006">
        <v>0.2</v>
      </c>
      <c r="O1006">
        <v>2413.4699999999998</v>
      </c>
    </row>
    <row r="1007" spans="1:15" x14ac:dyDescent="0.25">
      <c r="A1007" t="s">
        <v>1017</v>
      </c>
      <c r="B1007" t="s">
        <v>5664</v>
      </c>
      <c r="C1007" t="s">
        <v>7237</v>
      </c>
      <c r="D1007" t="s">
        <v>6498</v>
      </c>
      <c r="E1007" t="s">
        <v>7003</v>
      </c>
      <c r="F1007" t="s">
        <v>7094</v>
      </c>
      <c r="G1007" t="s">
        <v>7098</v>
      </c>
      <c r="H1007" t="s">
        <v>7114</v>
      </c>
      <c r="I1007" t="s">
        <v>7165</v>
      </c>
      <c r="J1007" t="s">
        <v>7176</v>
      </c>
      <c r="K1007" t="s">
        <v>7194</v>
      </c>
      <c r="L1007">
        <v>5</v>
      </c>
      <c r="M1007">
        <v>123126.47</v>
      </c>
      <c r="N1007">
        <v>0</v>
      </c>
      <c r="O1007">
        <v>20268.13</v>
      </c>
    </row>
    <row r="1008" spans="1:15" x14ac:dyDescent="0.25">
      <c r="A1008" t="s">
        <v>1018</v>
      </c>
      <c r="B1008" t="s">
        <v>5092</v>
      </c>
      <c r="C1008" t="s">
        <v>7235</v>
      </c>
      <c r="D1008" t="s">
        <v>6508</v>
      </c>
      <c r="E1008" t="s">
        <v>6986</v>
      </c>
      <c r="F1008" t="s">
        <v>7094</v>
      </c>
      <c r="G1008" t="s">
        <v>7098</v>
      </c>
      <c r="H1008" t="s">
        <v>7138</v>
      </c>
      <c r="I1008" t="s">
        <v>7165</v>
      </c>
      <c r="J1008" t="s">
        <v>7176</v>
      </c>
      <c r="K1008" t="s">
        <v>7202</v>
      </c>
      <c r="L1008">
        <v>4</v>
      </c>
      <c r="M1008">
        <v>69480.800000000003</v>
      </c>
      <c r="N1008">
        <v>0.05</v>
      </c>
      <c r="O1008">
        <v>8861.57</v>
      </c>
    </row>
    <row r="1009" spans="1:15" x14ac:dyDescent="0.25">
      <c r="A1009" t="s">
        <v>1019</v>
      </c>
      <c r="B1009" t="s">
        <v>5149</v>
      </c>
      <c r="C1009" t="s">
        <v>7249</v>
      </c>
      <c r="D1009" t="s">
        <v>6665</v>
      </c>
      <c r="E1009" t="s">
        <v>6908</v>
      </c>
      <c r="F1009" t="s">
        <v>7095</v>
      </c>
      <c r="G1009" t="s">
        <v>7106</v>
      </c>
      <c r="H1009" t="s">
        <v>7122</v>
      </c>
      <c r="I1009" t="s">
        <v>7164</v>
      </c>
      <c r="J1009" t="s">
        <v>7173</v>
      </c>
      <c r="K1009" t="s">
        <v>7200</v>
      </c>
      <c r="L1009">
        <v>2</v>
      </c>
      <c r="M1009">
        <v>2163.9</v>
      </c>
      <c r="N1009">
        <v>0.1</v>
      </c>
      <c r="O1009">
        <v>732.7</v>
      </c>
    </row>
    <row r="1010" spans="1:15" x14ac:dyDescent="0.25">
      <c r="A1010" t="s">
        <v>1020</v>
      </c>
      <c r="B1010" t="s">
        <v>5516</v>
      </c>
      <c r="C1010" t="s">
        <v>7255</v>
      </c>
      <c r="D1010" t="s">
        <v>6290</v>
      </c>
      <c r="E1010" t="s">
        <v>6904</v>
      </c>
      <c r="F1010" t="s">
        <v>7095</v>
      </c>
      <c r="G1010" t="s">
        <v>7109</v>
      </c>
      <c r="H1010" t="s">
        <v>7140</v>
      </c>
      <c r="I1010" t="s">
        <v>7165</v>
      </c>
      <c r="J1010" t="s">
        <v>7172</v>
      </c>
      <c r="K1010" t="s">
        <v>7208</v>
      </c>
      <c r="L1010">
        <v>1</v>
      </c>
      <c r="M1010">
        <v>2138.27</v>
      </c>
      <c r="N1010">
        <v>0.1</v>
      </c>
      <c r="O1010">
        <v>402.7</v>
      </c>
    </row>
    <row r="1011" spans="1:15" x14ac:dyDescent="0.25">
      <c r="A1011" t="s">
        <v>1021</v>
      </c>
      <c r="B1011" t="s">
        <v>5592</v>
      </c>
      <c r="C1011" t="s">
        <v>7257</v>
      </c>
      <c r="D1011" t="s">
        <v>6214</v>
      </c>
      <c r="E1011" t="s">
        <v>6966</v>
      </c>
      <c r="F1011" t="s">
        <v>7094</v>
      </c>
      <c r="G1011" t="s">
        <v>7099</v>
      </c>
      <c r="H1011" t="s">
        <v>7115</v>
      </c>
      <c r="I1011" t="s">
        <v>7165</v>
      </c>
      <c r="J1011" t="s">
        <v>7176</v>
      </c>
      <c r="K1011" t="s">
        <v>7195</v>
      </c>
      <c r="L1011">
        <v>8</v>
      </c>
      <c r="M1011">
        <v>82781.490000000005</v>
      </c>
      <c r="N1011">
        <v>0.15</v>
      </c>
      <c r="O1011">
        <v>5552.43</v>
      </c>
    </row>
    <row r="1012" spans="1:15" x14ac:dyDescent="0.25">
      <c r="A1012" t="s">
        <v>1022</v>
      </c>
      <c r="B1012" t="s">
        <v>5665</v>
      </c>
      <c r="C1012" t="s">
        <v>7249</v>
      </c>
      <c r="D1012" t="s">
        <v>6666</v>
      </c>
      <c r="E1012" t="s">
        <v>7001</v>
      </c>
      <c r="F1012" t="s">
        <v>7096</v>
      </c>
      <c r="G1012" t="s">
        <v>7113</v>
      </c>
      <c r="H1012" t="s">
        <v>7143</v>
      </c>
      <c r="I1012" t="s">
        <v>7163</v>
      </c>
      <c r="J1012" t="s">
        <v>7175</v>
      </c>
      <c r="K1012" t="s">
        <v>7197</v>
      </c>
      <c r="L1012">
        <v>8</v>
      </c>
      <c r="M1012">
        <v>42348.13</v>
      </c>
      <c r="N1012">
        <v>0.15</v>
      </c>
      <c r="O1012">
        <v>7665.44</v>
      </c>
    </row>
    <row r="1013" spans="1:15" x14ac:dyDescent="0.25">
      <c r="A1013" t="s">
        <v>1023</v>
      </c>
      <c r="B1013" t="s">
        <v>5107</v>
      </c>
      <c r="C1013" t="s">
        <v>7230</v>
      </c>
      <c r="D1013" t="s">
        <v>6352</v>
      </c>
      <c r="E1013" t="s">
        <v>7042</v>
      </c>
      <c r="F1013" t="s">
        <v>7096</v>
      </c>
      <c r="G1013" t="s">
        <v>7113</v>
      </c>
      <c r="H1013" t="s">
        <v>7148</v>
      </c>
      <c r="I1013" t="s">
        <v>7164</v>
      </c>
      <c r="J1013" t="s">
        <v>7174</v>
      </c>
      <c r="K1013" t="s">
        <v>7196</v>
      </c>
      <c r="L1013">
        <v>7</v>
      </c>
      <c r="M1013">
        <v>18007.240000000002</v>
      </c>
      <c r="N1013">
        <v>0.25</v>
      </c>
      <c r="O1013">
        <v>3240.58</v>
      </c>
    </row>
    <row r="1014" spans="1:15" x14ac:dyDescent="0.25">
      <c r="A1014" t="s">
        <v>1024</v>
      </c>
      <c r="B1014" t="s">
        <v>5666</v>
      </c>
      <c r="C1014" t="s">
        <v>7225</v>
      </c>
      <c r="D1014" t="s">
        <v>6617</v>
      </c>
      <c r="E1014" t="s">
        <v>7082</v>
      </c>
      <c r="F1014" t="s">
        <v>7096</v>
      </c>
      <c r="G1014" t="s">
        <v>7111</v>
      </c>
      <c r="H1014" t="s">
        <v>7142</v>
      </c>
      <c r="I1014" t="s">
        <v>7164</v>
      </c>
      <c r="J1014" t="s">
        <v>7173</v>
      </c>
      <c r="K1014" t="s">
        <v>7206</v>
      </c>
      <c r="L1014">
        <v>7</v>
      </c>
      <c r="M1014">
        <v>13805.37</v>
      </c>
      <c r="N1014">
        <v>0.1</v>
      </c>
      <c r="O1014">
        <v>4168.68</v>
      </c>
    </row>
    <row r="1015" spans="1:15" x14ac:dyDescent="0.25">
      <c r="A1015" t="s">
        <v>1025</v>
      </c>
      <c r="B1015" t="s">
        <v>5199</v>
      </c>
      <c r="C1015" t="s">
        <v>7238</v>
      </c>
      <c r="D1015" t="s">
        <v>6226</v>
      </c>
      <c r="E1015" t="s">
        <v>6992</v>
      </c>
      <c r="F1015" t="s">
        <v>7095</v>
      </c>
      <c r="G1015" t="s">
        <v>7108</v>
      </c>
      <c r="H1015" t="s">
        <v>7141</v>
      </c>
      <c r="I1015" t="s">
        <v>7163</v>
      </c>
      <c r="J1015" t="s">
        <v>7171</v>
      </c>
      <c r="K1015" t="s">
        <v>7209</v>
      </c>
      <c r="L1015">
        <v>4</v>
      </c>
      <c r="M1015">
        <v>6996.21</v>
      </c>
      <c r="N1015">
        <v>0</v>
      </c>
      <c r="O1015">
        <v>1313.78</v>
      </c>
    </row>
    <row r="1016" spans="1:15" x14ac:dyDescent="0.25">
      <c r="A1016" t="s">
        <v>1026</v>
      </c>
      <c r="B1016" t="s">
        <v>5199</v>
      </c>
      <c r="C1016" t="s">
        <v>7238</v>
      </c>
      <c r="D1016" t="s">
        <v>6425</v>
      </c>
      <c r="E1016" t="s">
        <v>7043</v>
      </c>
      <c r="F1016" t="s">
        <v>7096</v>
      </c>
      <c r="G1016" t="s">
        <v>7103</v>
      </c>
      <c r="H1016" t="s">
        <v>7158</v>
      </c>
      <c r="I1016" t="s">
        <v>7164</v>
      </c>
      <c r="J1016" t="s">
        <v>7173</v>
      </c>
      <c r="K1016" t="s">
        <v>7206</v>
      </c>
      <c r="L1016">
        <v>3</v>
      </c>
      <c r="M1016">
        <v>5707.54</v>
      </c>
      <c r="N1016">
        <v>0.1</v>
      </c>
      <c r="O1016">
        <v>1473.52</v>
      </c>
    </row>
    <row r="1017" spans="1:15" x14ac:dyDescent="0.25">
      <c r="A1017" t="s">
        <v>1027</v>
      </c>
      <c r="B1017" t="s">
        <v>5656</v>
      </c>
      <c r="C1017" t="s">
        <v>7226</v>
      </c>
      <c r="D1017" t="s">
        <v>6667</v>
      </c>
      <c r="E1017" t="s">
        <v>6929</v>
      </c>
      <c r="F1017" t="s">
        <v>7097</v>
      </c>
      <c r="G1017" t="s">
        <v>7110</v>
      </c>
      <c r="H1017" t="s">
        <v>7159</v>
      </c>
      <c r="I1017" t="s">
        <v>7164</v>
      </c>
      <c r="J1017" t="s">
        <v>7174</v>
      </c>
      <c r="K1017" t="s">
        <v>7196</v>
      </c>
      <c r="L1017">
        <v>7</v>
      </c>
      <c r="M1017">
        <v>20682.939999999999</v>
      </c>
      <c r="N1017">
        <v>0.15</v>
      </c>
      <c r="O1017">
        <v>2917.55</v>
      </c>
    </row>
    <row r="1018" spans="1:15" x14ac:dyDescent="0.25">
      <c r="A1018" t="s">
        <v>1028</v>
      </c>
      <c r="B1018" t="s">
        <v>5215</v>
      </c>
      <c r="C1018" t="s">
        <v>7247</v>
      </c>
      <c r="D1018" t="s">
        <v>6668</v>
      </c>
      <c r="E1018" t="s">
        <v>6997</v>
      </c>
      <c r="F1018" t="s">
        <v>7094</v>
      </c>
      <c r="G1018" t="s">
        <v>7098</v>
      </c>
      <c r="H1018" t="s">
        <v>7138</v>
      </c>
      <c r="I1018" t="s">
        <v>7162</v>
      </c>
      <c r="J1018" t="s">
        <v>7169</v>
      </c>
      <c r="K1018" t="s">
        <v>7203</v>
      </c>
      <c r="L1018">
        <v>4</v>
      </c>
      <c r="M1018">
        <v>87219.35</v>
      </c>
      <c r="N1018">
        <v>0</v>
      </c>
      <c r="O1018">
        <v>14982.28</v>
      </c>
    </row>
    <row r="1019" spans="1:15" x14ac:dyDescent="0.25">
      <c r="A1019" t="s">
        <v>1029</v>
      </c>
      <c r="B1019" t="s">
        <v>5317</v>
      </c>
      <c r="C1019" t="s">
        <v>7259</v>
      </c>
      <c r="D1019" t="s">
        <v>6554</v>
      </c>
      <c r="E1019" t="s">
        <v>7077</v>
      </c>
      <c r="F1019" t="s">
        <v>7095</v>
      </c>
      <c r="G1019" t="s">
        <v>7109</v>
      </c>
      <c r="H1019" t="s">
        <v>7127</v>
      </c>
      <c r="I1019" t="s">
        <v>7165</v>
      </c>
      <c r="J1019" t="s">
        <v>7176</v>
      </c>
      <c r="K1019" t="s">
        <v>7202</v>
      </c>
      <c r="L1019">
        <v>1</v>
      </c>
      <c r="M1019">
        <v>18756.310000000001</v>
      </c>
      <c r="N1019">
        <v>0</v>
      </c>
      <c r="O1019">
        <v>2537.4</v>
      </c>
    </row>
    <row r="1020" spans="1:15" x14ac:dyDescent="0.25">
      <c r="A1020" t="s">
        <v>1030</v>
      </c>
      <c r="B1020" t="s">
        <v>5406</v>
      </c>
      <c r="C1020" t="s">
        <v>7255</v>
      </c>
      <c r="D1020" t="s">
        <v>6669</v>
      </c>
      <c r="E1020" t="s">
        <v>6952</v>
      </c>
      <c r="F1020" t="s">
        <v>7095</v>
      </c>
      <c r="G1020" t="s">
        <v>7106</v>
      </c>
      <c r="H1020" t="s">
        <v>7161</v>
      </c>
      <c r="I1020" t="s">
        <v>7162</v>
      </c>
      <c r="J1020" t="s">
        <v>7168</v>
      </c>
      <c r="K1020" t="s">
        <v>7180</v>
      </c>
      <c r="L1020">
        <v>2</v>
      </c>
      <c r="M1020">
        <v>6731.95</v>
      </c>
      <c r="N1020">
        <v>0.05</v>
      </c>
      <c r="O1020">
        <v>1172.9100000000001</v>
      </c>
    </row>
    <row r="1021" spans="1:15" x14ac:dyDescent="0.25">
      <c r="A1021" t="s">
        <v>1031</v>
      </c>
      <c r="B1021" t="s">
        <v>5165</v>
      </c>
      <c r="C1021" t="s">
        <v>7229</v>
      </c>
      <c r="D1021" t="s">
        <v>6595</v>
      </c>
      <c r="E1021" t="s">
        <v>6910</v>
      </c>
      <c r="F1021" t="s">
        <v>7095</v>
      </c>
      <c r="G1021" t="s">
        <v>7106</v>
      </c>
      <c r="H1021" t="s">
        <v>7146</v>
      </c>
      <c r="I1021" t="s">
        <v>7164</v>
      </c>
      <c r="J1021" t="s">
        <v>7173</v>
      </c>
      <c r="K1021" t="s">
        <v>7186</v>
      </c>
      <c r="L1021">
        <v>3</v>
      </c>
      <c r="M1021">
        <v>13045.4</v>
      </c>
      <c r="N1021">
        <v>0</v>
      </c>
      <c r="O1021">
        <v>3952.4</v>
      </c>
    </row>
    <row r="1022" spans="1:15" x14ac:dyDescent="0.25">
      <c r="A1022" t="s">
        <v>1032</v>
      </c>
      <c r="B1022" t="s">
        <v>5667</v>
      </c>
      <c r="C1022" t="s">
        <v>7251</v>
      </c>
      <c r="D1022" t="s">
        <v>6461</v>
      </c>
      <c r="E1022" t="s">
        <v>7006</v>
      </c>
      <c r="F1022" t="s">
        <v>7096</v>
      </c>
      <c r="G1022" t="s">
        <v>7113</v>
      </c>
      <c r="H1022" t="s">
        <v>7144</v>
      </c>
      <c r="I1022" t="s">
        <v>7162</v>
      </c>
      <c r="J1022" t="s">
        <v>7168</v>
      </c>
      <c r="K1022" t="s">
        <v>7181</v>
      </c>
      <c r="L1022">
        <v>3</v>
      </c>
      <c r="M1022">
        <v>31094.5</v>
      </c>
      <c r="N1022">
        <v>0.1</v>
      </c>
      <c r="O1022">
        <v>6471.83</v>
      </c>
    </row>
    <row r="1023" spans="1:15" x14ac:dyDescent="0.25">
      <c r="A1023" t="s">
        <v>1033</v>
      </c>
      <c r="B1023" t="s">
        <v>5318</v>
      </c>
      <c r="C1023" t="s">
        <v>7235</v>
      </c>
      <c r="D1023" t="s">
        <v>6290</v>
      </c>
      <c r="E1023" t="s">
        <v>6904</v>
      </c>
      <c r="F1023" t="s">
        <v>7096</v>
      </c>
      <c r="G1023" t="s">
        <v>7111</v>
      </c>
      <c r="H1023" t="s">
        <v>7131</v>
      </c>
      <c r="I1023" t="s">
        <v>7164</v>
      </c>
      <c r="J1023" t="s">
        <v>7170</v>
      </c>
      <c r="K1023" t="s">
        <v>7183</v>
      </c>
      <c r="L1023">
        <v>3</v>
      </c>
      <c r="M1023">
        <v>14031.88</v>
      </c>
      <c r="N1023">
        <v>0.1</v>
      </c>
      <c r="O1023">
        <v>3151.63</v>
      </c>
    </row>
    <row r="1024" spans="1:15" x14ac:dyDescent="0.25">
      <c r="A1024" t="s">
        <v>1034</v>
      </c>
      <c r="B1024" t="s">
        <v>5168</v>
      </c>
      <c r="C1024" t="s">
        <v>7231</v>
      </c>
      <c r="D1024" t="s">
        <v>6623</v>
      </c>
      <c r="E1024" t="s">
        <v>6932</v>
      </c>
      <c r="F1024" t="s">
        <v>7095</v>
      </c>
      <c r="G1024" t="s">
        <v>7109</v>
      </c>
      <c r="H1024" t="s">
        <v>7135</v>
      </c>
      <c r="I1024" t="s">
        <v>7165</v>
      </c>
      <c r="J1024" t="s">
        <v>7176</v>
      </c>
      <c r="K1024" t="s">
        <v>7202</v>
      </c>
      <c r="L1024">
        <v>5</v>
      </c>
      <c r="M1024">
        <v>71234.03</v>
      </c>
      <c r="N1024">
        <v>0.2</v>
      </c>
      <c r="O1024">
        <v>6107.2</v>
      </c>
    </row>
    <row r="1025" spans="1:15" x14ac:dyDescent="0.25">
      <c r="A1025" t="s">
        <v>1035</v>
      </c>
      <c r="B1025" t="s">
        <v>5668</v>
      </c>
      <c r="C1025" t="s">
        <v>7234</v>
      </c>
      <c r="D1025" t="s">
        <v>6670</v>
      </c>
      <c r="E1025" t="s">
        <v>6942</v>
      </c>
      <c r="F1025" t="s">
        <v>7095</v>
      </c>
      <c r="G1025" t="s">
        <v>7108</v>
      </c>
      <c r="H1025" t="s">
        <v>7141</v>
      </c>
      <c r="I1025" t="s">
        <v>7165</v>
      </c>
      <c r="J1025" t="s">
        <v>7177</v>
      </c>
      <c r="K1025" t="s">
        <v>7210</v>
      </c>
      <c r="L1025">
        <v>8</v>
      </c>
      <c r="M1025">
        <v>688286.63</v>
      </c>
      <c r="N1025">
        <v>0</v>
      </c>
      <c r="O1025">
        <v>98276.49</v>
      </c>
    </row>
    <row r="1026" spans="1:15" x14ac:dyDescent="0.25">
      <c r="A1026" t="s">
        <v>1036</v>
      </c>
      <c r="B1026" t="s">
        <v>5669</v>
      </c>
      <c r="C1026" t="s">
        <v>7243</v>
      </c>
      <c r="D1026" t="s">
        <v>6564</v>
      </c>
      <c r="E1026" t="s">
        <v>6997</v>
      </c>
      <c r="F1026" t="s">
        <v>7094</v>
      </c>
      <c r="G1026" t="s">
        <v>7098</v>
      </c>
      <c r="H1026" t="s">
        <v>7138</v>
      </c>
      <c r="I1026" t="s">
        <v>7165</v>
      </c>
      <c r="J1026" t="s">
        <v>7177</v>
      </c>
      <c r="K1026" t="s">
        <v>7201</v>
      </c>
      <c r="L1026">
        <v>3</v>
      </c>
      <c r="M1026">
        <v>158330.72</v>
      </c>
      <c r="N1026">
        <v>0</v>
      </c>
      <c r="O1026">
        <v>22624.42</v>
      </c>
    </row>
    <row r="1027" spans="1:15" x14ac:dyDescent="0.25">
      <c r="A1027" t="s">
        <v>1037</v>
      </c>
      <c r="B1027" t="s">
        <v>5420</v>
      </c>
      <c r="C1027" t="s">
        <v>7252</v>
      </c>
      <c r="D1027" t="s">
        <v>6326</v>
      </c>
      <c r="E1027" t="s">
        <v>7032</v>
      </c>
      <c r="F1027" t="s">
        <v>7097</v>
      </c>
      <c r="G1027" t="s">
        <v>7104</v>
      </c>
      <c r="H1027" t="s">
        <v>7160</v>
      </c>
      <c r="I1027" t="s">
        <v>7163</v>
      </c>
      <c r="J1027" t="s">
        <v>7167</v>
      </c>
      <c r="K1027" t="s">
        <v>7187</v>
      </c>
      <c r="L1027">
        <v>6</v>
      </c>
      <c r="M1027">
        <v>7291.5</v>
      </c>
      <c r="N1027">
        <v>0.15</v>
      </c>
      <c r="O1027">
        <v>1663.25</v>
      </c>
    </row>
    <row r="1028" spans="1:15" x14ac:dyDescent="0.25">
      <c r="A1028" t="s">
        <v>1038</v>
      </c>
      <c r="B1028" t="s">
        <v>5670</v>
      </c>
      <c r="C1028" t="s">
        <v>7233</v>
      </c>
      <c r="D1028" t="s">
        <v>6562</v>
      </c>
      <c r="E1028" t="s">
        <v>7075</v>
      </c>
      <c r="F1028" t="s">
        <v>7095</v>
      </c>
      <c r="G1028" t="s">
        <v>7102</v>
      </c>
      <c r="H1028" t="s">
        <v>7118</v>
      </c>
      <c r="I1028" t="s">
        <v>7163</v>
      </c>
      <c r="J1028" t="s">
        <v>7175</v>
      </c>
      <c r="K1028" t="s">
        <v>7190</v>
      </c>
      <c r="L1028">
        <v>1</v>
      </c>
      <c r="M1028">
        <v>1790.26</v>
      </c>
      <c r="N1028">
        <v>0.2</v>
      </c>
      <c r="O1028">
        <v>197.82</v>
      </c>
    </row>
    <row r="1029" spans="1:15" x14ac:dyDescent="0.25">
      <c r="A1029" t="s">
        <v>1039</v>
      </c>
      <c r="B1029" t="s">
        <v>5614</v>
      </c>
      <c r="C1029" t="s">
        <v>7250</v>
      </c>
      <c r="D1029" t="s">
        <v>6291</v>
      </c>
      <c r="E1029" t="s">
        <v>6969</v>
      </c>
      <c r="F1029" t="s">
        <v>7096</v>
      </c>
      <c r="G1029" t="s">
        <v>7113</v>
      </c>
      <c r="H1029" t="s">
        <v>7148</v>
      </c>
      <c r="I1029" t="s">
        <v>7164</v>
      </c>
      <c r="J1029" t="s">
        <v>7174</v>
      </c>
      <c r="K1029" t="s">
        <v>7188</v>
      </c>
      <c r="L1029">
        <v>4</v>
      </c>
      <c r="M1029">
        <v>9859.89</v>
      </c>
      <c r="N1029">
        <v>0.1</v>
      </c>
      <c r="O1029">
        <v>2066.1</v>
      </c>
    </row>
    <row r="1030" spans="1:15" x14ac:dyDescent="0.25">
      <c r="A1030" t="s">
        <v>1040</v>
      </c>
      <c r="B1030" t="s">
        <v>5508</v>
      </c>
      <c r="C1030" t="s">
        <v>7242</v>
      </c>
      <c r="D1030" t="s">
        <v>6671</v>
      </c>
      <c r="E1030" t="s">
        <v>7081</v>
      </c>
      <c r="F1030" t="s">
        <v>7095</v>
      </c>
      <c r="G1030" t="s">
        <v>7109</v>
      </c>
      <c r="H1030" t="s">
        <v>7140</v>
      </c>
      <c r="I1030" t="s">
        <v>7162</v>
      </c>
      <c r="J1030" t="s">
        <v>7168</v>
      </c>
      <c r="K1030" t="s">
        <v>7191</v>
      </c>
      <c r="L1030">
        <v>2</v>
      </c>
      <c r="M1030">
        <v>12835.4</v>
      </c>
      <c r="N1030">
        <v>0</v>
      </c>
      <c r="O1030">
        <v>2721.85</v>
      </c>
    </row>
    <row r="1031" spans="1:15" x14ac:dyDescent="0.25">
      <c r="A1031" t="s">
        <v>1041</v>
      </c>
      <c r="B1031" t="s">
        <v>5671</v>
      </c>
      <c r="C1031" t="s">
        <v>7242</v>
      </c>
      <c r="D1031" t="s">
        <v>6635</v>
      </c>
      <c r="E1031" t="s">
        <v>7029</v>
      </c>
      <c r="F1031" t="s">
        <v>7097</v>
      </c>
      <c r="G1031" t="s">
        <v>7107</v>
      </c>
      <c r="H1031" t="s">
        <v>7152</v>
      </c>
      <c r="I1031" t="s">
        <v>7165</v>
      </c>
      <c r="J1031" t="s">
        <v>7172</v>
      </c>
      <c r="K1031" t="s">
        <v>7212</v>
      </c>
      <c r="L1031">
        <v>2</v>
      </c>
      <c r="M1031">
        <v>7057.93</v>
      </c>
      <c r="N1031">
        <v>0</v>
      </c>
      <c r="O1031">
        <v>1544.02</v>
      </c>
    </row>
    <row r="1032" spans="1:15" x14ac:dyDescent="0.25">
      <c r="A1032" t="s">
        <v>1042</v>
      </c>
      <c r="B1032" t="s">
        <v>5672</v>
      </c>
      <c r="C1032" t="s">
        <v>7252</v>
      </c>
      <c r="D1032" t="s">
        <v>6215</v>
      </c>
      <c r="E1032" t="s">
        <v>6899</v>
      </c>
      <c r="F1032" t="s">
        <v>7097</v>
      </c>
      <c r="G1032" t="s">
        <v>7107</v>
      </c>
      <c r="H1032" t="s">
        <v>7153</v>
      </c>
      <c r="I1032" t="s">
        <v>7162</v>
      </c>
      <c r="J1032" t="s">
        <v>7168</v>
      </c>
      <c r="K1032" t="s">
        <v>7181</v>
      </c>
      <c r="L1032">
        <v>2</v>
      </c>
      <c r="M1032">
        <v>23020.09</v>
      </c>
      <c r="N1032">
        <v>0</v>
      </c>
      <c r="O1032">
        <v>4561.87</v>
      </c>
    </row>
    <row r="1033" spans="1:15" x14ac:dyDescent="0.25">
      <c r="A1033" t="s">
        <v>1043</v>
      </c>
      <c r="B1033" t="s">
        <v>5642</v>
      </c>
      <c r="C1033" t="s">
        <v>7225</v>
      </c>
      <c r="D1033" t="s">
        <v>6639</v>
      </c>
      <c r="E1033" t="s">
        <v>7048</v>
      </c>
      <c r="F1033" t="s">
        <v>7094</v>
      </c>
      <c r="G1033" t="s">
        <v>7099</v>
      </c>
      <c r="H1033" t="s">
        <v>7115</v>
      </c>
      <c r="I1033" t="s">
        <v>7165</v>
      </c>
      <c r="J1033" t="s">
        <v>7177</v>
      </c>
      <c r="K1033" t="s">
        <v>7201</v>
      </c>
      <c r="L1033">
        <v>4</v>
      </c>
      <c r="M1033">
        <v>193144.55</v>
      </c>
      <c r="N1033">
        <v>0.1</v>
      </c>
      <c r="O1033">
        <v>18653.830000000002</v>
      </c>
    </row>
    <row r="1034" spans="1:15" x14ac:dyDescent="0.25">
      <c r="A1034" t="s">
        <v>1044</v>
      </c>
      <c r="B1034" t="s">
        <v>5611</v>
      </c>
      <c r="C1034" t="s">
        <v>7237</v>
      </c>
      <c r="D1034" t="s">
        <v>6672</v>
      </c>
      <c r="E1034" t="s">
        <v>6997</v>
      </c>
      <c r="F1034" t="s">
        <v>7096</v>
      </c>
      <c r="G1034" t="s">
        <v>7113</v>
      </c>
      <c r="H1034" t="s">
        <v>7144</v>
      </c>
      <c r="I1034" t="s">
        <v>7165</v>
      </c>
      <c r="J1034" t="s">
        <v>7177</v>
      </c>
      <c r="K1034" t="s">
        <v>7198</v>
      </c>
      <c r="L1034">
        <v>1</v>
      </c>
      <c r="M1034">
        <v>62893.03</v>
      </c>
      <c r="N1034">
        <v>0</v>
      </c>
      <c r="O1034">
        <v>10514.47</v>
      </c>
    </row>
    <row r="1035" spans="1:15" x14ac:dyDescent="0.25">
      <c r="A1035" t="s">
        <v>1045</v>
      </c>
      <c r="B1035" t="s">
        <v>5664</v>
      </c>
      <c r="C1035" t="s">
        <v>7237</v>
      </c>
      <c r="D1035" t="s">
        <v>6673</v>
      </c>
      <c r="E1035" t="s">
        <v>6919</v>
      </c>
      <c r="F1035" t="s">
        <v>7097</v>
      </c>
      <c r="G1035" t="s">
        <v>7107</v>
      </c>
      <c r="H1035" t="s">
        <v>7153</v>
      </c>
      <c r="I1035" t="s">
        <v>7162</v>
      </c>
      <c r="J1035" t="s">
        <v>7166</v>
      </c>
      <c r="K1035" t="s">
        <v>7211</v>
      </c>
      <c r="L1035">
        <v>3</v>
      </c>
      <c r="M1035">
        <v>20523.98</v>
      </c>
      <c r="N1035">
        <v>0.1</v>
      </c>
      <c r="O1035">
        <v>2959.1</v>
      </c>
    </row>
    <row r="1036" spans="1:15" x14ac:dyDescent="0.25">
      <c r="A1036" t="s">
        <v>1046</v>
      </c>
      <c r="B1036" t="s">
        <v>5035</v>
      </c>
      <c r="C1036" t="s">
        <v>7228</v>
      </c>
      <c r="D1036" t="s">
        <v>6500</v>
      </c>
      <c r="E1036" t="s">
        <v>6923</v>
      </c>
      <c r="F1036" t="s">
        <v>7094</v>
      </c>
      <c r="G1036" t="s">
        <v>7101</v>
      </c>
      <c r="H1036" t="s">
        <v>7137</v>
      </c>
      <c r="I1036" t="s">
        <v>7164</v>
      </c>
      <c r="J1036" t="s">
        <v>7174</v>
      </c>
      <c r="K1036" t="s">
        <v>7196</v>
      </c>
      <c r="L1036">
        <v>1</v>
      </c>
      <c r="M1036">
        <v>2909.36</v>
      </c>
      <c r="N1036">
        <v>0.2</v>
      </c>
      <c r="O1036">
        <v>404.3</v>
      </c>
    </row>
    <row r="1037" spans="1:15" x14ac:dyDescent="0.25">
      <c r="A1037" t="s">
        <v>1047</v>
      </c>
      <c r="B1037" t="s">
        <v>5460</v>
      </c>
      <c r="C1037" t="s">
        <v>7248</v>
      </c>
      <c r="D1037" t="s">
        <v>6601</v>
      </c>
      <c r="E1037" t="s">
        <v>7015</v>
      </c>
      <c r="F1037" t="s">
        <v>7097</v>
      </c>
      <c r="G1037" t="s">
        <v>7107</v>
      </c>
      <c r="H1037" t="s">
        <v>7123</v>
      </c>
      <c r="I1037" t="s">
        <v>7164</v>
      </c>
      <c r="J1037" t="s">
        <v>7174</v>
      </c>
      <c r="K1037" t="s">
        <v>7196</v>
      </c>
      <c r="L1037">
        <v>7</v>
      </c>
      <c r="M1037">
        <v>24926.39</v>
      </c>
      <c r="N1037">
        <v>0</v>
      </c>
      <c r="O1037">
        <v>6164.21</v>
      </c>
    </row>
    <row r="1038" spans="1:15" x14ac:dyDescent="0.25">
      <c r="A1038" t="s">
        <v>1048</v>
      </c>
      <c r="B1038" t="s">
        <v>5609</v>
      </c>
      <c r="C1038" t="s">
        <v>7242</v>
      </c>
      <c r="D1038" t="s">
        <v>6157</v>
      </c>
      <c r="E1038" t="s">
        <v>6953</v>
      </c>
      <c r="F1038" t="s">
        <v>7095</v>
      </c>
      <c r="G1038" t="s">
        <v>7108</v>
      </c>
      <c r="H1038" t="s">
        <v>7141</v>
      </c>
      <c r="I1038" t="s">
        <v>7165</v>
      </c>
      <c r="J1038" t="s">
        <v>7172</v>
      </c>
      <c r="K1038" t="s">
        <v>7212</v>
      </c>
      <c r="L1038">
        <v>6</v>
      </c>
      <c r="M1038">
        <v>18631.830000000002</v>
      </c>
      <c r="N1038">
        <v>0.1</v>
      </c>
      <c r="O1038">
        <v>2587.35</v>
      </c>
    </row>
    <row r="1039" spans="1:15" x14ac:dyDescent="0.25">
      <c r="A1039" t="s">
        <v>1049</v>
      </c>
      <c r="B1039" t="s">
        <v>5673</v>
      </c>
      <c r="C1039" t="s">
        <v>7259</v>
      </c>
      <c r="D1039" t="s">
        <v>6196</v>
      </c>
      <c r="E1039" t="s">
        <v>6919</v>
      </c>
      <c r="F1039" t="s">
        <v>7095</v>
      </c>
      <c r="G1039" t="s">
        <v>7106</v>
      </c>
      <c r="H1039" t="s">
        <v>7122</v>
      </c>
      <c r="I1039" t="s">
        <v>7162</v>
      </c>
      <c r="J1039" t="s">
        <v>7168</v>
      </c>
      <c r="K1039" t="s">
        <v>7181</v>
      </c>
      <c r="L1039">
        <v>6</v>
      </c>
      <c r="M1039">
        <v>64572.84</v>
      </c>
      <c r="N1039">
        <v>0.1</v>
      </c>
      <c r="O1039">
        <v>12364.73</v>
      </c>
    </row>
    <row r="1040" spans="1:15" x14ac:dyDescent="0.25">
      <c r="A1040" t="s">
        <v>1050</v>
      </c>
      <c r="B1040" t="s">
        <v>5674</v>
      </c>
      <c r="C1040" t="s">
        <v>7229</v>
      </c>
      <c r="D1040" t="s">
        <v>6674</v>
      </c>
      <c r="E1040" t="s">
        <v>6975</v>
      </c>
      <c r="F1040" t="s">
        <v>7096</v>
      </c>
      <c r="G1040" t="s">
        <v>7103</v>
      </c>
      <c r="H1040" t="s">
        <v>7119</v>
      </c>
      <c r="I1040" t="s">
        <v>7162</v>
      </c>
      <c r="J1040" t="s">
        <v>7169</v>
      </c>
      <c r="K1040" t="s">
        <v>7203</v>
      </c>
      <c r="L1040">
        <v>7</v>
      </c>
      <c r="M1040">
        <v>159749.76999999999</v>
      </c>
      <c r="N1040">
        <v>0</v>
      </c>
      <c r="O1040">
        <v>24953.97</v>
      </c>
    </row>
    <row r="1041" spans="1:15" x14ac:dyDescent="0.25">
      <c r="A1041" t="s">
        <v>1051</v>
      </c>
      <c r="B1041" t="s">
        <v>5319</v>
      </c>
      <c r="C1041" t="s">
        <v>7251</v>
      </c>
      <c r="D1041" t="s">
        <v>6140</v>
      </c>
      <c r="E1041" t="s">
        <v>6938</v>
      </c>
      <c r="F1041" t="s">
        <v>7096</v>
      </c>
      <c r="G1041" t="s">
        <v>7113</v>
      </c>
      <c r="H1041" t="s">
        <v>7148</v>
      </c>
      <c r="I1041" t="s">
        <v>7163</v>
      </c>
      <c r="J1041" t="s">
        <v>7167</v>
      </c>
      <c r="K1041" t="s">
        <v>7187</v>
      </c>
      <c r="L1041">
        <v>3</v>
      </c>
      <c r="M1041">
        <v>3995.61</v>
      </c>
      <c r="N1041">
        <v>0.15</v>
      </c>
      <c r="O1041">
        <v>900.41</v>
      </c>
    </row>
    <row r="1042" spans="1:15" x14ac:dyDescent="0.25">
      <c r="A1042" t="s">
        <v>1052</v>
      </c>
      <c r="B1042" t="s">
        <v>5675</v>
      </c>
      <c r="C1042" t="s">
        <v>7251</v>
      </c>
      <c r="D1042" t="s">
        <v>6338</v>
      </c>
      <c r="E1042" t="s">
        <v>6936</v>
      </c>
      <c r="F1042" t="s">
        <v>7095</v>
      </c>
      <c r="G1042" t="s">
        <v>7108</v>
      </c>
      <c r="H1042" t="s">
        <v>7126</v>
      </c>
      <c r="I1042" t="s">
        <v>7165</v>
      </c>
      <c r="J1042" t="s">
        <v>7177</v>
      </c>
      <c r="K1042" t="s">
        <v>7201</v>
      </c>
      <c r="L1042">
        <v>3</v>
      </c>
      <c r="M1042">
        <v>153087.31</v>
      </c>
      <c r="N1042">
        <v>0.05</v>
      </c>
      <c r="O1042">
        <v>17615.59</v>
      </c>
    </row>
    <row r="1043" spans="1:15" x14ac:dyDescent="0.25">
      <c r="A1043" t="s">
        <v>1053</v>
      </c>
      <c r="B1043" t="s">
        <v>5317</v>
      </c>
      <c r="C1043" t="s">
        <v>7259</v>
      </c>
      <c r="D1043" t="s">
        <v>6675</v>
      </c>
      <c r="E1043" t="s">
        <v>7013</v>
      </c>
      <c r="F1043" t="s">
        <v>7096</v>
      </c>
      <c r="G1043" t="s">
        <v>7103</v>
      </c>
      <c r="H1043" t="s">
        <v>7158</v>
      </c>
      <c r="I1043" t="s">
        <v>7162</v>
      </c>
      <c r="J1043" t="s">
        <v>7166</v>
      </c>
      <c r="K1043" t="s">
        <v>7192</v>
      </c>
      <c r="L1043">
        <v>1</v>
      </c>
      <c r="M1043">
        <v>5963.02</v>
      </c>
      <c r="N1043">
        <v>0.05</v>
      </c>
      <c r="O1043">
        <v>898.28</v>
      </c>
    </row>
    <row r="1044" spans="1:15" x14ac:dyDescent="0.25">
      <c r="A1044" t="s">
        <v>1054</v>
      </c>
      <c r="B1044" t="s">
        <v>5060</v>
      </c>
      <c r="C1044" t="s">
        <v>7228</v>
      </c>
      <c r="D1044" t="s">
        <v>6525</v>
      </c>
      <c r="E1044" t="s">
        <v>7059</v>
      </c>
      <c r="F1044" t="s">
        <v>7094</v>
      </c>
      <c r="G1044" t="s">
        <v>7100</v>
      </c>
      <c r="H1044" t="s">
        <v>7136</v>
      </c>
      <c r="I1044" t="s">
        <v>7163</v>
      </c>
      <c r="J1044" t="s">
        <v>7171</v>
      </c>
      <c r="K1044" t="s">
        <v>7184</v>
      </c>
      <c r="L1044">
        <v>8</v>
      </c>
      <c r="M1044">
        <v>66923.88</v>
      </c>
      <c r="N1044">
        <v>0</v>
      </c>
      <c r="O1044">
        <v>10362.129999999999</v>
      </c>
    </row>
    <row r="1045" spans="1:15" x14ac:dyDescent="0.25">
      <c r="A1045" t="s">
        <v>1055</v>
      </c>
      <c r="B1045" t="s">
        <v>5676</v>
      </c>
      <c r="C1045" t="s">
        <v>7250</v>
      </c>
      <c r="D1045" t="s">
        <v>6461</v>
      </c>
      <c r="E1045" t="s">
        <v>7006</v>
      </c>
      <c r="F1045" t="s">
        <v>7097</v>
      </c>
      <c r="G1045" t="s">
        <v>7110</v>
      </c>
      <c r="H1045" t="s">
        <v>7129</v>
      </c>
      <c r="I1045" t="s">
        <v>7164</v>
      </c>
      <c r="J1045" t="s">
        <v>7170</v>
      </c>
      <c r="K1045" t="s">
        <v>7183</v>
      </c>
      <c r="L1045">
        <v>6</v>
      </c>
      <c r="M1045">
        <v>22924.16</v>
      </c>
      <c r="N1045">
        <v>0.25</v>
      </c>
      <c r="O1045">
        <v>4521.34</v>
      </c>
    </row>
    <row r="1046" spans="1:15" x14ac:dyDescent="0.25">
      <c r="A1046" t="s">
        <v>1056</v>
      </c>
      <c r="B1046" t="s">
        <v>5218</v>
      </c>
      <c r="C1046" t="s">
        <v>7248</v>
      </c>
      <c r="D1046" t="s">
        <v>6676</v>
      </c>
      <c r="E1046" t="s">
        <v>6961</v>
      </c>
      <c r="F1046" t="s">
        <v>7097</v>
      </c>
      <c r="G1046" t="s">
        <v>7105</v>
      </c>
      <c r="H1046" t="s">
        <v>7128</v>
      </c>
      <c r="I1046" t="s">
        <v>7163</v>
      </c>
      <c r="J1046" t="s">
        <v>7171</v>
      </c>
      <c r="K1046" t="s">
        <v>7204</v>
      </c>
      <c r="L1046">
        <v>6</v>
      </c>
      <c r="M1046">
        <v>21024.23</v>
      </c>
      <c r="N1046">
        <v>0.2</v>
      </c>
      <c r="O1046">
        <v>1219.22</v>
      </c>
    </row>
    <row r="1047" spans="1:15" x14ac:dyDescent="0.25">
      <c r="A1047" t="s">
        <v>1057</v>
      </c>
      <c r="B1047" t="s">
        <v>5677</v>
      </c>
      <c r="C1047" t="s">
        <v>7240</v>
      </c>
      <c r="D1047" t="s">
        <v>6532</v>
      </c>
      <c r="E1047" t="s">
        <v>7047</v>
      </c>
      <c r="F1047" t="s">
        <v>7095</v>
      </c>
      <c r="G1047" t="s">
        <v>7108</v>
      </c>
      <c r="H1047" t="s">
        <v>7141</v>
      </c>
      <c r="I1047" t="s">
        <v>7162</v>
      </c>
      <c r="J1047" t="s">
        <v>7168</v>
      </c>
      <c r="K1047" t="s">
        <v>7180</v>
      </c>
      <c r="L1047">
        <v>4</v>
      </c>
      <c r="M1047">
        <v>11303.97</v>
      </c>
      <c r="N1047">
        <v>0.2</v>
      </c>
      <c r="O1047">
        <v>1335.42</v>
      </c>
    </row>
    <row r="1048" spans="1:15" x14ac:dyDescent="0.25">
      <c r="A1048" t="s">
        <v>1058</v>
      </c>
      <c r="B1048" t="s">
        <v>5384</v>
      </c>
      <c r="C1048" t="s">
        <v>7229</v>
      </c>
      <c r="D1048" t="s">
        <v>6604</v>
      </c>
      <c r="E1048" t="s">
        <v>6918</v>
      </c>
      <c r="F1048" t="s">
        <v>7097</v>
      </c>
      <c r="G1048" t="s">
        <v>7104</v>
      </c>
      <c r="H1048" t="s">
        <v>7160</v>
      </c>
      <c r="I1048" t="s">
        <v>7165</v>
      </c>
      <c r="J1048" t="s">
        <v>7177</v>
      </c>
      <c r="K1048" t="s">
        <v>7198</v>
      </c>
      <c r="L1048">
        <v>6</v>
      </c>
      <c r="M1048">
        <v>391140.19</v>
      </c>
      <c r="N1048">
        <v>0</v>
      </c>
      <c r="O1048">
        <v>76043.72</v>
      </c>
    </row>
    <row r="1049" spans="1:15" x14ac:dyDescent="0.25">
      <c r="A1049" t="s">
        <v>1059</v>
      </c>
      <c r="B1049" t="s">
        <v>5512</v>
      </c>
      <c r="C1049" t="s">
        <v>7243</v>
      </c>
      <c r="D1049" t="s">
        <v>6252</v>
      </c>
      <c r="E1049" t="s">
        <v>7004</v>
      </c>
      <c r="F1049" t="s">
        <v>7097</v>
      </c>
      <c r="G1049" t="s">
        <v>7105</v>
      </c>
      <c r="H1049" t="s">
        <v>7128</v>
      </c>
      <c r="I1049" t="s">
        <v>7162</v>
      </c>
      <c r="J1049" t="s">
        <v>7166</v>
      </c>
      <c r="K1049" t="s">
        <v>7192</v>
      </c>
      <c r="L1049">
        <v>3</v>
      </c>
      <c r="M1049">
        <v>17694.689999999999</v>
      </c>
      <c r="N1049">
        <v>0.05</v>
      </c>
      <c r="O1049">
        <v>2625.84</v>
      </c>
    </row>
    <row r="1050" spans="1:15" x14ac:dyDescent="0.25">
      <c r="A1050" t="s">
        <v>1060</v>
      </c>
      <c r="B1050" t="s">
        <v>5678</v>
      </c>
      <c r="C1050" t="s">
        <v>7236</v>
      </c>
      <c r="D1050" t="s">
        <v>6313</v>
      </c>
      <c r="E1050" t="s">
        <v>6977</v>
      </c>
      <c r="F1050" t="s">
        <v>7095</v>
      </c>
      <c r="G1050" t="s">
        <v>7108</v>
      </c>
      <c r="H1050" t="s">
        <v>7141</v>
      </c>
      <c r="I1050" t="s">
        <v>7163</v>
      </c>
      <c r="J1050" t="s">
        <v>7167</v>
      </c>
      <c r="K1050" t="s">
        <v>7187</v>
      </c>
      <c r="L1050">
        <v>5</v>
      </c>
      <c r="M1050">
        <v>7114.1</v>
      </c>
      <c r="N1050">
        <v>0.05</v>
      </c>
      <c r="O1050">
        <v>2153.9299999999998</v>
      </c>
    </row>
    <row r="1051" spans="1:15" x14ac:dyDescent="0.25">
      <c r="A1051" t="s">
        <v>1061</v>
      </c>
      <c r="B1051" t="s">
        <v>5679</v>
      </c>
      <c r="C1051" t="s">
        <v>7237</v>
      </c>
      <c r="D1051" t="s">
        <v>6649</v>
      </c>
      <c r="E1051" t="s">
        <v>6977</v>
      </c>
      <c r="F1051" t="s">
        <v>7097</v>
      </c>
      <c r="G1051" t="s">
        <v>7104</v>
      </c>
      <c r="H1051" t="s">
        <v>7160</v>
      </c>
      <c r="I1051" t="s">
        <v>7165</v>
      </c>
      <c r="J1051" t="s">
        <v>7172</v>
      </c>
      <c r="K1051" t="s">
        <v>7208</v>
      </c>
      <c r="L1051">
        <v>5</v>
      </c>
      <c r="M1051">
        <v>12863.39</v>
      </c>
      <c r="N1051">
        <v>0</v>
      </c>
      <c r="O1051">
        <v>3010.26</v>
      </c>
    </row>
    <row r="1052" spans="1:15" x14ac:dyDescent="0.25">
      <c r="A1052" t="s">
        <v>1062</v>
      </c>
      <c r="B1052" t="s">
        <v>5219</v>
      </c>
      <c r="C1052" t="s">
        <v>7258</v>
      </c>
      <c r="D1052" t="s">
        <v>6669</v>
      </c>
      <c r="E1052" t="s">
        <v>6952</v>
      </c>
      <c r="F1052" t="s">
        <v>7095</v>
      </c>
      <c r="G1052" t="s">
        <v>7106</v>
      </c>
      <c r="H1052" t="s">
        <v>7122</v>
      </c>
      <c r="I1052" t="s">
        <v>7164</v>
      </c>
      <c r="J1052" t="s">
        <v>7173</v>
      </c>
      <c r="K1052" t="s">
        <v>7200</v>
      </c>
      <c r="L1052">
        <v>7</v>
      </c>
      <c r="M1052">
        <v>8289.65</v>
      </c>
      <c r="N1052">
        <v>0</v>
      </c>
      <c r="O1052">
        <v>3187.44</v>
      </c>
    </row>
    <row r="1053" spans="1:15" x14ac:dyDescent="0.25">
      <c r="A1053" t="s">
        <v>1063</v>
      </c>
      <c r="B1053" t="s">
        <v>5291</v>
      </c>
      <c r="C1053" t="s">
        <v>7235</v>
      </c>
      <c r="D1053" t="s">
        <v>6533</v>
      </c>
      <c r="E1053" t="s">
        <v>7073</v>
      </c>
      <c r="F1053" t="s">
        <v>7094</v>
      </c>
      <c r="G1053" t="s">
        <v>7101</v>
      </c>
      <c r="H1053" t="s">
        <v>7137</v>
      </c>
      <c r="I1053" t="s">
        <v>7165</v>
      </c>
      <c r="J1053" t="s">
        <v>7177</v>
      </c>
      <c r="K1053" t="s">
        <v>7201</v>
      </c>
      <c r="L1053">
        <v>5</v>
      </c>
      <c r="M1053">
        <v>265363.71999999997</v>
      </c>
      <c r="N1053">
        <v>0</v>
      </c>
      <c r="O1053">
        <v>37120.94</v>
      </c>
    </row>
    <row r="1054" spans="1:15" x14ac:dyDescent="0.25">
      <c r="A1054" t="s">
        <v>1064</v>
      </c>
      <c r="B1054" t="s">
        <v>5446</v>
      </c>
      <c r="C1054" t="s">
        <v>7255</v>
      </c>
      <c r="D1054" t="s">
        <v>6677</v>
      </c>
      <c r="E1054" t="s">
        <v>7070</v>
      </c>
      <c r="F1054" t="s">
        <v>7097</v>
      </c>
      <c r="G1054" t="s">
        <v>7107</v>
      </c>
      <c r="H1054" t="s">
        <v>7153</v>
      </c>
      <c r="I1054" t="s">
        <v>7164</v>
      </c>
      <c r="J1054" t="s">
        <v>7174</v>
      </c>
      <c r="K1054" t="s">
        <v>7188</v>
      </c>
      <c r="L1054">
        <v>6</v>
      </c>
      <c r="M1054">
        <v>16489.650000000001</v>
      </c>
      <c r="N1054">
        <v>0</v>
      </c>
      <c r="O1054">
        <v>3997.19</v>
      </c>
    </row>
    <row r="1055" spans="1:15" x14ac:dyDescent="0.25">
      <c r="A1055" t="s">
        <v>1065</v>
      </c>
      <c r="B1055" t="s">
        <v>5680</v>
      </c>
      <c r="C1055" t="s">
        <v>7244</v>
      </c>
      <c r="D1055" t="s">
        <v>6300</v>
      </c>
      <c r="E1055" t="s">
        <v>7025</v>
      </c>
      <c r="F1055" t="s">
        <v>7095</v>
      </c>
      <c r="G1055" t="s">
        <v>7102</v>
      </c>
      <c r="H1055" t="s">
        <v>7118</v>
      </c>
      <c r="I1055" t="s">
        <v>7164</v>
      </c>
      <c r="J1055" t="s">
        <v>7174</v>
      </c>
      <c r="K1055" t="s">
        <v>7196</v>
      </c>
      <c r="L1055">
        <v>5</v>
      </c>
      <c r="M1055">
        <v>16734.09</v>
      </c>
      <c r="N1055">
        <v>0.05</v>
      </c>
      <c r="O1055">
        <v>4074.13</v>
      </c>
    </row>
    <row r="1056" spans="1:15" x14ac:dyDescent="0.25">
      <c r="A1056" t="s">
        <v>1066</v>
      </c>
      <c r="B1056" t="s">
        <v>5681</v>
      </c>
      <c r="C1056" t="s">
        <v>7257</v>
      </c>
      <c r="D1056" t="s">
        <v>6678</v>
      </c>
      <c r="E1056" t="s">
        <v>6911</v>
      </c>
      <c r="F1056" t="s">
        <v>7096</v>
      </c>
      <c r="G1056" t="s">
        <v>7112</v>
      </c>
      <c r="H1056" t="s">
        <v>7139</v>
      </c>
      <c r="I1056" t="s">
        <v>7162</v>
      </c>
      <c r="J1056" t="s">
        <v>7168</v>
      </c>
      <c r="K1056" t="s">
        <v>7191</v>
      </c>
      <c r="L1056">
        <v>3</v>
      </c>
      <c r="M1056">
        <v>15186.62</v>
      </c>
      <c r="N1056">
        <v>0.2</v>
      </c>
      <c r="O1056">
        <v>1489.71</v>
      </c>
    </row>
    <row r="1057" spans="1:15" x14ac:dyDescent="0.25">
      <c r="A1057" t="s">
        <v>1067</v>
      </c>
      <c r="B1057" t="s">
        <v>5603</v>
      </c>
      <c r="C1057" t="s">
        <v>7242</v>
      </c>
      <c r="D1057" t="s">
        <v>6346</v>
      </c>
      <c r="E1057" t="s">
        <v>7039</v>
      </c>
      <c r="F1057" t="s">
        <v>7096</v>
      </c>
      <c r="G1057" t="s">
        <v>7113</v>
      </c>
      <c r="H1057" t="s">
        <v>7148</v>
      </c>
      <c r="I1057" t="s">
        <v>7163</v>
      </c>
      <c r="J1057" t="s">
        <v>7175</v>
      </c>
      <c r="K1057" t="s">
        <v>7205</v>
      </c>
      <c r="L1057">
        <v>1</v>
      </c>
      <c r="M1057">
        <v>2950.11</v>
      </c>
      <c r="N1057">
        <v>0.15</v>
      </c>
      <c r="O1057">
        <v>322.17</v>
      </c>
    </row>
    <row r="1058" spans="1:15" x14ac:dyDescent="0.25">
      <c r="A1058" t="s">
        <v>1068</v>
      </c>
      <c r="B1058" t="s">
        <v>5497</v>
      </c>
      <c r="C1058" t="s">
        <v>7239</v>
      </c>
      <c r="D1058" t="s">
        <v>6679</v>
      </c>
      <c r="E1058" t="s">
        <v>7058</v>
      </c>
      <c r="F1058" t="s">
        <v>7094</v>
      </c>
      <c r="G1058" t="s">
        <v>7101</v>
      </c>
      <c r="H1058" t="s">
        <v>7117</v>
      </c>
      <c r="I1058" t="s">
        <v>7165</v>
      </c>
      <c r="J1058" t="s">
        <v>7177</v>
      </c>
      <c r="K1058" t="s">
        <v>7198</v>
      </c>
      <c r="L1058">
        <v>4</v>
      </c>
      <c r="M1058">
        <v>263763.71999999997</v>
      </c>
      <c r="N1058">
        <v>0</v>
      </c>
      <c r="O1058">
        <v>43228.08</v>
      </c>
    </row>
    <row r="1059" spans="1:15" x14ac:dyDescent="0.25">
      <c r="A1059" t="s">
        <v>1069</v>
      </c>
      <c r="B1059" t="s">
        <v>5159</v>
      </c>
      <c r="C1059" t="s">
        <v>7225</v>
      </c>
      <c r="D1059" t="s">
        <v>6494</v>
      </c>
      <c r="E1059" t="s">
        <v>6916</v>
      </c>
      <c r="F1059" t="s">
        <v>7096</v>
      </c>
      <c r="G1059" t="s">
        <v>7112</v>
      </c>
      <c r="H1059" t="s">
        <v>7139</v>
      </c>
      <c r="I1059" t="s">
        <v>7162</v>
      </c>
      <c r="J1059" t="s">
        <v>7168</v>
      </c>
      <c r="K1059" t="s">
        <v>7191</v>
      </c>
      <c r="L1059">
        <v>3</v>
      </c>
      <c r="M1059">
        <v>16275.75</v>
      </c>
      <c r="N1059">
        <v>0.15</v>
      </c>
      <c r="O1059">
        <v>2327.2600000000002</v>
      </c>
    </row>
    <row r="1060" spans="1:15" x14ac:dyDescent="0.25">
      <c r="A1060" t="s">
        <v>1070</v>
      </c>
      <c r="B1060" t="s">
        <v>5670</v>
      </c>
      <c r="C1060" t="s">
        <v>7233</v>
      </c>
      <c r="D1060" t="s">
        <v>6680</v>
      </c>
      <c r="E1060" t="s">
        <v>7034</v>
      </c>
      <c r="F1060" t="s">
        <v>7095</v>
      </c>
      <c r="G1060" t="s">
        <v>7102</v>
      </c>
      <c r="H1060" t="s">
        <v>7118</v>
      </c>
      <c r="I1060" t="s">
        <v>7163</v>
      </c>
      <c r="J1060" t="s">
        <v>7167</v>
      </c>
      <c r="K1060" t="s">
        <v>7187</v>
      </c>
      <c r="L1060">
        <v>1</v>
      </c>
      <c r="M1060">
        <v>1513.45</v>
      </c>
      <c r="N1060">
        <v>0</v>
      </c>
      <c r="O1060">
        <v>461.55</v>
      </c>
    </row>
    <row r="1061" spans="1:15" x14ac:dyDescent="0.25">
      <c r="A1061" t="s">
        <v>1071</v>
      </c>
      <c r="B1061" t="s">
        <v>5021</v>
      </c>
      <c r="C1061" t="s">
        <v>7231</v>
      </c>
      <c r="D1061" t="s">
        <v>6332</v>
      </c>
      <c r="E1061" t="s">
        <v>6922</v>
      </c>
      <c r="F1061" t="s">
        <v>7097</v>
      </c>
      <c r="G1061" t="s">
        <v>7104</v>
      </c>
      <c r="H1061" t="s">
        <v>7160</v>
      </c>
      <c r="I1061" t="s">
        <v>7162</v>
      </c>
      <c r="J1061" t="s">
        <v>7166</v>
      </c>
      <c r="K1061" t="s">
        <v>7211</v>
      </c>
      <c r="L1061">
        <v>3</v>
      </c>
      <c r="M1061">
        <v>18182.810000000001</v>
      </c>
      <c r="N1061">
        <v>0.15</v>
      </c>
      <c r="O1061">
        <v>2139.38</v>
      </c>
    </row>
    <row r="1062" spans="1:15" x14ac:dyDescent="0.25">
      <c r="A1062" t="s">
        <v>1072</v>
      </c>
      <c r="B1062" t="s">
        <v>5682</v>
      </c>
      <c r="C1062" t="s">
        <v>7235</v>
      </c>
      <c r="D1062" t="s">
        <v>6681</v>
      </c>
      <c r="E1062" t="s">
        <v>7030</v>
      </c>
      <c r="F1062" t="s">
        <v>7096</v>
      </c>
      <c r="G1062" t="s">
        <v>7111</v>
      </c>
      <c r="H1062" t="s">
        <v>7131</v>
      </c>
      <c r="I1062" t="s">
        <v>7164</v>
      </c>
      <c r="J1062" t="s">
        <v>7170</v>
      </c>
      <c r="K1062" t="s">
        <v>7213</v>
      </c>
      <c r="L1062">
        <v>6</v>
      </c>
      <c r="M1062">
        <v>15788.64</v>
      </c>
      <c r="N1062">
        <v>0.05</v>
      </c>
      <c r="O1062">
        <v>4917.37</v>
      </c>
    </row>
    <row r="1063" spans="1:15" x14ac:dyDescent="0.25">
      <c r="A1063" t="s">
        <v>1073</v>
      </c>
      <c r="B1063" t="s">
        <v>5571</v>
      </c>
      <c r="C1063" t="s">
        <v>7253</v>
      </c>
      <c r="D1063" t="s">
        <v>6213</v>
      </c>
      <c r="E1063" t="s">
        <v>6986</v>
      </c>
      <c r="F1063" t="s">
        <v>7096</v>
      </c>
      <c r="G1063" t="s">
        <v>7111</v>
      </c>
      <c r="H1063" t="s">
        <v>7131</v>
      </c>
      <c r="I1063" t="s">
        <v>7165</v>
      </c>
      <c r="J1063" t="s">
        <v>7176</v>
      </c>
      <c r="K1063" t="s">
        <v>7194</v>
      </c>
      <c r="L1063">
        <v>2</v>
      </c>
      <c r="M1063">
        <v>41732.33</v>
      </c>
      <c r="N1063">
        <v>0.2</v>
      </c>
      <c r="O1063">
        <v>4107.03</v>
      </c>
    </row>
    <row r="1064" spans="1:15" x14ac:dyDescent="0.25">
      <c r="A1064" t="s">
        <v>1074</v>
      </c>
      <c r="B1064" t="s">
        <v>5683</v>
      </c>
      <c r="C1064" t="s">
        <v>7258</v>
      </c>
      <c r="D1064" t="s">
        <v>6483</v>
      </c>
      <c r="E1064" t="s">
        <v>6899</v>
      </c>
      <c r="F1064" t="s">
        <v>7094</v>
      </c>
      <c r="G1064" t="s">
        <v>7098</v>
      </c>
      <c r="H1064" t="s">
        <v>7156</v>
      </c>
      <c r="I1064" t="s">
        <v>7163</v>
      </c>
      <c r="J1064" t="s">
        <v>7171</v>
      </c>
      <c r="K1064" t="s">
        <v>7209</v>
      </c>
      <c r="L1064">
        <v>4</v>
      </c>
      <c r="M1064">
        <v>6358.81</v>
      </c>
      <c r="N1064">
        <v>0.15</v>
      </c>
      <c r="O1064">
        <v>671.17</v>
      </c>
    </row>
    <row r="1065" spans="1:15" x14ac:dyDescent="0.25">
      <c r="A1065" t="s">
        <v>1075</v>
      </c>
      <c r="B1065" t="s">
        <v>5437</v>
      </c>
      <c r="C1065" t="s">
        <v>7258</v>
      </c>
      <c r="D1065" t="s">
        <v>6622</v>
      </c>
      <c r="E1065" t="s">
        <v>7066</v>
      </c>
      <c r="F1065" t="s">
        <v>7097</v>
      </c>
      <c r="G1065" t="s">
        <v>7110</v>
      </c>
      <c r="H1065" t="s">
        <v>7159</v>
      </c>
      <c r="I1065" t="s">
        <v>7164</v>
      </c>
      <c r="J1065" t="s">
        <v>7173</v>
      </c>
      <c r="K1065" t="s">
        <v>7206</v>
      </c>
      <c r="L1065">
        <v>7</v>
      </c>
      <c r="M1065">
        <v>12107.31</v>
      </c>
      <c r="N1065">
        <v>0.2</v>
      </c>
      <c r="O1065">
        <v>2362.8200000000002</v>
      </c>
    </row>
    <row r="1066" spans="1:15" x14ac:dyDescent="0.25">
      <c r="A1066" t="s">
        <v>1076</v>
      </c>
      <c r="B1066" t="s">
        <v>5629</v>
      </c>
      <c r="C1066" t="s">
        <v>7256</v>
      </c>
      <c r="D1066" t="s">
        <v>6354</v>
      </c>
      <c r="E1066" t="s">
        <v>6943</v>
      </c>
      <c r="F1066" t="s">
        <v>7096</v>
      </c>
      <c r="G1066" t="s">
        <v>7113</v>
      </c>
      <c r="H1066" t="s">
        <v>7144</v>
      </c>
      <c r="I1066" t="s">
        <v>7162</v>
      </c>
      <c r="J1066" t="s">
        <v>7168</v>
      </c>
      <c r="K1066" t="s">
        <v>7181</v>
      </c>
      <c r="L1066">
        <v>2</v>
      </c>
      <c r="M1066">
        <v>24846.44</v>
      </c>
      <c r="N1066">
        <v>0</v>
      </c>
      <c r="O1066">
        <v>5856.69</v>
      </c>
    </row>
    <row r="1067" spans="1:15" x14ac:dyDescent="0.25">
      <c r="A1067" t="s">
        <v>1077</v>
      </c>
      <c r="B1067" t="s">
        <v>5261</v>
      </c>
      <c r="C1067" t="s">
        <v>7236</v>
      </c>
      <c r="D1067" t="s">
        <v>6682</v>
      </c>
      <c r="E1067" t="s">
        <v>7077</v>
      </c>
      <c r="F1067" t="s">
        <v>7095</v>
      </c>
      <c r="G1067" t="s">
        <v>7102</v>
      </c>
      <c r="H1067" t="s">
        <v>7157</v>
      </c>
      <c r="I1067" t="s">
        <v>7162</v>
      </c>
      <c r="J1067" t="s">
        <v>7168</v>
      </c>
      <c r="K1067" t="s">
        <v>7191</v>
      </c>
      <c r="L1067">
        <v>6</v>
      </c>
      <c r="M1067">
        <v>39568.51</v>
      </c>
      <c r="N1067">
        <v>0</v>
      </c>
      <c r="O1067">
        <v>8296.48</v>
      </c>
    </row>
    <row r="1068" spans="1:15" x14ac:dyDescent="0.25">
      <c r="A1068" t="s">
        <v>1078</v>
      </c>
      <c r="B1068" t="s">
        <v>5684</v>
      </c>
      <c r="C1068" t="s">
        <v>7242</v>
      </c>
      <c r="D1068" t="s">
        <v>6355</v>
      </c>
      <c r="E1068" t="s">
        <v>6990</v>
      </c>
      <c r="F1068" t="s">
        <v>7095</v>
      </c>
      <c r="G1068" t="s">
        <v>7102</v>
      </c>
      <c r="H1068" t="s">
        <v>7147</v>
      </c>
      <c r="I1068" t="s">
        <v>7165</v>
      </c>
      <c r="J1068" t="s">
        <v>7177</v>
      </c>
      <c r="K1068" t="s">
        <v>7198</v>
      </c>
      <c r="L1068">
        <v>2</v>
      </c>
      <c r="M1068">
        <v>119076.7</v>
      </c>
      <c r="N1068">
        <v>0.05</v>
      </c>
      <c r="O1068">
        <v>20487.34</v>
      </c>
    </row>
    <row r="1069" spans="1:15" x14ac:dyDescent="0.25">
      <c r="A1069" t="s">
        <v>1079</v>
      </c>
      <c r="B1069" t="s">
        <v>5685</v>
      </c>
      <c r="C1069" t="s">
        <v>7257</v>
      </c>
      <c r="D1069" t="s">
        <v>6683</v>
      </c>
      <c r="E1069" t="s">
        <v>7015</v>
      </c>
      <c r="F1069" t="s">
        <v>7097</v>
      </c>
      <c r="G1069" t="s">
        <v>7105</v>
      </c>
      <c r="H1069" t="s">
        <v>7121</v>
      </c>
      <c r="I1069" t="s">
        <v>7165</v>
      </c>
      <c r="J1069" t="s">
        <v>7176</v>
      </c>
      <c r="K1069" t="s">
        <v>7202</v>
      </c>
      <c r="L1069">
        <v>4</v>
      </c>
      <c r="M1069">
        <v>67196.25</v>
      </c>
      <c r="N1069">
        <v>0.1</v>
      </c>
      <c r="O1069">
        <v>6240.09</v>
      </c>
    </row>
    <row r="1070" spans="1:15" x14ac:dyDescent="0.25">
      <c r="A1070" t="s">
        <v>1080</v>
      </c>
      <c r="B1070" t="s">
        <v>5070</v>
      </c>
      <c r="C1070" t="s">
        <v>7233</v>
      </c>
      <c r="D1070" t="s">
        <v>6350</v>
      </c>
      <c r="E1070" t="s">
        <v>7041</v>
      </c>
      <c r="F1070" t="s">
        <v>7096</v>
      </c>
      <c r="G1070" t="s">
        <v>7112</v>
      </c>
      <c r="H1070" t="s">
        <v>7154</v>
      </c>
      <c r="I1070" t="s">
        <v>7162</v>
      </c>
      <c r="J1070" t="s">
        <v>7168</v>
      </c>
      <c r="K1070" t="s">
        <v>7191</v>
      </c>
      <c r="L1070">
        <v>7</v>
      </c>
      <c r="M1070">
        <v>35953.83</v>
      </c>
      <c r="N1070">
        <v>0.2</v>
      </c>
      <c r="O1070">
        <v>5214.8100000000004</v>
      </c>
    </row>
    <row r="1071" spans="1:15" x14ac:dyDescent="0.25">
      <c r="A1071" t="s">
        <v>1081</v>
      </c>
      <c r="B1071" t="s">
        <v>5656</v>
      </c>
      <c r="C1071" t="s">
        <v>7226</v>
      </c>
      <c r="D1071" t="s">
        <v>6483</v>
      </c>
      <c r="E1071" t="s">
        <v>6899</v>
      </c>
      <c r="F1071" t="s">
        <v>7094</v>
      </c>
      <c r="G1071" t="s">
        <v>7099</v>
      </c>
      <c r="H1071" t="s">
        <v>7115</v>
      </c>
      <c r="I1071" t="s">
        <v>7165</v>
      </c>
      <c r="J1071" t="s">
        <v>7172</v>
      </c>
      <c r="K1071" t="s">
        <v>7208</v>
      </c>
      <c r="L1071">
        <v>5</v>
      </c>
      <c r="M1071">
        <v>9781.57</v>
      </c>
      <c r="N1071">
        <v>0.2</v>
      </c>
      <c r="O1071">
        <v>1365.68</v>
      </c>
    </row>
    <row r="1072" spans="1:15" x14ac:dyDescent="0.25">
      <c r="A1072" t="s">
        <v>1082</v>
      </c>
      <c r="B1072" t="s">
        <v>5534</v>
      </c>
      <c r="C1072" t="s">
        <v>7240</v>
      </c>
      <c r="D1072" t="s">
        <v>6526</v>
      </c>
      <c r="E1072" t="s">
        <v>6910</v>
      </c>
      <c r="F1072" t="s">
        <v>7094</v>
      </c>
      <c r="G1072" t="s">
        <v>7100</v>
      </c>
      <c r="H1072" t="s">
        <v>7136</v>
      </c>
      <c r="I1072" t="s">
        <v>7163</v>
      </c>
      <c r="J1072" t="s">
        <v>7171</v>
      </c>
      <c r="K1072" t="s">
        <v>7209</v>
      </c>
      <c r="L1072">
        <v>1</v>
      </c>
      <c r="M1072">
        <v>1358.53</v>
      </c>
      <c r="N1072">
        <v>0.25</v>
      </c>
      <c r="O1072">
        <v>71.2</v>
      </c>
    </row>
    <row r="1073" spans="1:15" x14ac:dyDescent="0.25">
      <c r="A1073" t="s">
        <v>1083</v>
      </c>
      <c r="B1073" t="s">
        <v>5082</v>
      </c>
      <c r="C1073" t="s">
        <v>7259</v>
      </c>
      <c r="D1073" t="s">
        <v>6684</v>
      </c>
      <c r="E1073" t="s">
        <v>6947</v>
      </c>
      <c r="F1073" t="s">
        <v>7094</v>
      </c>
      <c r="G1073" t="s">
        <v>7099</v>
      </c>
      <c r="H1073" t="s">
        <v>7125</v>
      </c>
      <c r="I1073" t="s">
        <v>7164</v>
      </c>
      <c r="J1073" t="s">
        <v>7173</v>
      </c>
      <c r="K1073" t="s">
        <v>7186</v>
      </c>
      <c r="L1073">
        <v>6</v>
      </c>
      <c r="M1073">
        <v>25079.34</v>
      </c>
      <c r="N1073">
        <v>0.1</v>
      </c>
      <c r="O1073">
        <v>5700.66</v>
      </c>
    </row>
    <row r="1074" spans="1:15" x14ac:dyDescent="0.25">
      <c r="A1074" t="s">
        <v>1084</v>
      </c>
      <c r="B1074" t="s">
        <v>5096</v>
      </c>
      <c r="C1074" t="s">
        <v>7254</v>
      </c>
      <c r="D1074" t="s">
        <v>6149</v>
      </c>
      <c r="E1074" t="s">
        <v>6947</v>
      </c>
      <c r="F1074" t="s">
        <v>7095</v>
      </c>
      <c r="G1074" t="s">
        <v>7108</v>
      </c>
      <c r="H1074" t="s">
        <v>7150</v>
      </c>
      <c r="I1074" t="s">
        <v>7162</v>
      </c>
      <c r="J1074" t="s">
        <v>7169</v>
      </c>
      <c r="K1074" t="s">
        <v>7203</v>
      </c>
      <c r="L1074">
        <v>6</v>
      </c>
      <c r="M1074">
        <v>124544.13</v>
      </c>
      <c r="N1074">
        <v>0.1</v>
      </c>
      <c r="O1074">
        <v>12075.37</v>
      </c>
    </row>
    <row r="1075" spans="1:15" x14ac:dyDescent="0.25">
      <c r="A1075" t="s">
        <v>1085</v>
      </c>
      <c r="B1075" t="s">
        <v>5588</v>
      </c>
      <c r="C1075" t="s">
        <v>7256</v>
      </c>
      <c r="D1075" t="s">
        <v>6468</v>
      </c>
      <c r="E1075" t="s">
        <v>6990</v>
      </c>
      <c r="F1075" t="s">
        <v>7096</v>
      </c>
      <c r="G1075" t="s">
        <v>7113</v>
      </c>
      <c r="H1075" t="s">
        <v>7143</v>
      </c>
      <c r="I1075" t="s">
        <v>7165</v>
      </c>
      <c r="J1075" t="s">
        <v>7172</v>
      </c>
      <c r="K1075" t="s">
        <v>7212</v>
      </c>
      <c r="L1075">
        <v>3</v>
      </c>
      <c r="M1075">
        <v>10398.66</v>
      </c>
      <c r="N1075">
        <v>0.05</v>
      </c>
      <c r="O1075">
        <v>1797.63</v>
      </c>
    </row>
    <row r="1076" spans="1:15" x14ac:dyDescent="0.25">
      <c r="A1076" t="s">
        <v>1086</v>
      </c>
      <c r="B1076" t="s">
        <v>5686</v>
      </c>
      <c r="C1076" t="s">
        <v>7230</v>
      </c>
      <c r="D1076" t="s">
        <v>6685</v>
      </c>
      <c r="E1076" t="s">
        <v>6976</v>
      </c>
      <c r="F1076" t="s">
        <v>7097</v>
      </c>
      <c r="G1076" t="s">
        <v>7104</v>
      </c>
      <c r="H1076" t="s">
        <v>7160</v>
      </c>
      <c r="I1076" t="s">
        <v>7162</v>
      </c>
      <c r="J1076" t="s">
        <v>7169</v>
      </c>
      <c r="K1076" t="s">
        <v>7203</v>
      </c>
      <c r="L1076">
        <v>3</v>
      </c>
      <c r="M1076">
        <v>50978.74</v>
      </c>
      <c r="N1076">
        <v>0.25</v>
      </c>
      <c r="O1076">
        <v>4528.5600000000004</v>
      </c>
    </row>
    <row r="1077" spans="1:15" x14ac:dyDescent="0.25">
      <c r="A1077" t="s">
        <v>1087</v>
      </c>
      <c r="B1077" t="s">
        <v>5124</v>
      </c>
      <c r="C1077" t="s">
        <v>7247</v>
      </c>
      <c r="D1077" t="s">
        <v>6686</v>
      </c>
      <c r="E1077" t="s">
        <v>7027</v>
      </c>
      <c r="F1077" t="s">
        <v>7097</v>
      </c>
      <c r="G1077" t="s">
        <v>7105</v>
      </c>
      <c r="H1077" t="s">
        <v>7121</v>
      </c>
      <c r="I1077" t="s">
        <v>7165</v>
      </c>
      <c r="J1077" t="s">
        <v>7172</v>
      </c>
      <c r="K1077" t="s">
        <v>7208</v>
      </c>
      <c r="L1077">
        <v>1</v>
      </c>
      <c r="M1077">
        <v>2478.1999999999998</v>
      </c>
      <c r="N1077">
        <v>0.05</v>
      </c>
      <c r="O1077">
        <v>449.01</v>
      </c>
    </row>
    <row r="1078" spans="1:15" x14ac:dyDescent="0.25">
      <c r="A1078" t="s">
        <v>1088</v>
      </c>
      <c r="B1078" t="s">
        <v>5098</v>
      </c>
      <c r="C1078" t="s">
        <v>7252</v>
      </c>
      <c r="D1078" t="s">
        <v>6394</v>
      </c>
      <c r="E1078" t="s">
        <v>6900</v>
      </c>
      <c r="F1078" t="s">
        <v>7096</v>
      </c>
      <c r="G1078" t="s">
        <v>7112</v>
      </c>
      <c r="H1078" t="s">
        <v>7133</v>
      </c>
      <c r="I1078" t="s">
        <v>7164</v>
      </c>
      <c r="J1078" t="s">
        <v>7174</v>
      </c>
      <c r="K1078" t="s">
        <v>7188</v>
      </c>
      <c r="L1078">
        <v>7</v>
      </c>
      <c r="M1078">
        <v>19750.96</v>
      </c>
      <c r="N1078">
        <v>0</v>
      </c>
      <c r="O1078">
        <v>4918.2700000000004</v>
      </c>
    </row>
    <row r="1079" spans="1:15" x14ac:dyDescent="0.25">
      <c r="A1079" t="s">
        <v>1089</v>
      </c>
      <c r="B1079" t="s">
        <v>5448</v>
      </c>
      <c r="C1079" t="s">
        <v>7225</v>
      </c>
      <c r="D1079" t="s">
        <v>6687</v>
      </c>
      <c r="E1079" t="s">
        <v>7085</v>
      </c>
      <c r="F1079" t="s">
        <v>7096</v>
      </c>
      <c r="G1079" t="s">
        <v>7111</v>
      </c>
      <c r="H1079" t="s">
        <v>7142</v>
      </c>
      <c r="I1079" t="s">
        <v>7162</v>
      </c>
      <c r="J1079" t="s">
        <v>7169</v>
      </c>
      <c r="K1079" t="s">
        <v>7182</v>
      </c>
      <c r="L1079">
        <v>2</v>
      </c>
      <c r="M1079">
        <v>15623.86</v>
      </c>
      <c r="N1079">
        <v>0.1</v>
      </c>
      <c r="O1079">
        <v>2590.52</v>
      </c>
    </row>
    <row r="1080" spans="1:15" x14ac:dyDescent="0.25">
      <c r="A1080" t="s">
        <v>1090</v>
      </c>
      <c r="B1080" t="s">
        <v>5687</v>
      </c>
      <c r="C1080" t="s">
        <v>7226</v>
      </c>
      <c r="D1080" t="s">
        <v>6201</v>
      </c>
      <c r="E1080" t="s">
        <v>6906</v>
      </c>
      <c r="F1080" t="s">
        <v>7095</v>
      </c>
      <c r="G1080" t="s">
        <v>7106</v>
      </c>
      <c r="H1080" t="s">
        <v>7161</v>
      </c>
      <c r="I1080" t="s">
        <v>7165</v>
      </c>
      <c r="J1080" t="s">
        <v>7176</v>
      </c>
      <c r="K1080" t="s">
        <v>7202</v>
      </c>
      <c r="L1080">
        <v>1</v>
      </c>
      <c r="M1080">
        <v>17632.41</v>
      </c>
      <c r="N1080">
        <v>0</v>
      </c>
      <c r="O1080">
        <v>2630.3</v>
      </c>
    </row>
    <row r="1081" spans="1:15" x14ac:dyDescent="0.25">
      <c r="A1081" t="s">
        <v>1091</v>
      </c>
      <c r="B1081" t="s">
        <v>5688</v>
      </c>
      <c r="C1081" t="s">
        <v>7248</v>
      </c>
      <c r="D1081" t="s">
        <v>6561</v>
      </c>
      <c r="E1081" t="s">
        <v>6956</v>
      </c>
      <c r="F1081" t="s">
        <v>7097</v>
      </c>
      <c r="G1081" t="s">
        <v>7104</v>
      </c>
      <c r="H1081" t="s">
        <v>7132</v>
      </c>
      <c r="I1081" t="s">
        <v>7165</v>
      </c>
      <c r="J1081" t="s">
        <v>7177</v>
      </c>
      <c r="K1081" t="s">
        <v>7201</v>
      </c>
      <c r="L1081">
        <v>7</v>
      </c>
      <c r="M1081">
        <v>371200.59</v>
      </c>
      <c r="N1081">
        <v>0</v>
      </c>
      <c r="O1081">
        <v>54430.04</v>
      </c>
    </row>
    <row r="1082" spans="1:15" x14ac:dyDescent="0.25">
      <c r="A1082" t="s">
        <v>1092</v>
      </c>
      <c r="B1082" t="s">
        <v>5140</v>
      </c>
      <c r="C1082" t="s">
        <v>7258</v>
      </c>
      <c r="D1082" t="s">
        <v>6688</v>
      </c>
      <c r="E1082" t="s">
        <v>6976</v>
      </c>
      <c r="F1082" t="s">
        <v>7096</v>
      </c>
      <c r="G1082" t="s">
        <v>7103</v>
      </c>
      <c r="H1082" t="s">
        <v>7134</v>
      </c>
      <c r="I1082" t="s">
        <v>7165</v>
      </c>
      <c r="J1082" t="s">
        <v>7172</v>
      </c>
      <c r="K1082" t="s">
        <v>7212</v>
      </c>
      <c r="L1082">
        <v>1</v>
      </c>
      <c r="M1082">
        <v>3093.18</v>
      </c>
      <c r="N1082">
        <v>0.1</v>
      </c>
      <c r="O1082">
        <v>559.03</v>
      </c>
    </row>
    <row r="1083" spans="1:15" x14ac:dyDescent="0.25">
      <c r="A1083" t="s">
        <v>1093</v>
      </c>
      <c r="B1083" t="s">
        <v>5236</v>
      </c>
      <c r="C1083" t="s">
        <v>7239</v>
      </c>
      <c r="D1083" t="s">
        <v>6689</v>
      </c>
      <c r="E1083" t="s">
        <v>6992</v>
      </c>
      <c r="F1083" t="s">
        <v>7096</v>
      </c>
      <c r="G1083" t="s">
        <v>7113</v>
      </c>
      <c r="H1083" t="s">
        <v>7144</v>
      </c>
      <c r="I1083" t="s">
        <v>7163</v>
      </c>
      <c r="J1083" t="s">
        <v>7171</v>
      </c>
      <c r="K1083" t="s">
        <v>7184</v>
      </c>
      <c r="L1083">
        <v>1</v>
      </c>
      <c r="M1083">
        <v>7386.52</v>
      </c>
      <c r="N1083">
        <v>0.1</v>
      </c>
      <c r="O1083">
        <v>923.37</v>
      </c>
    </row>
    <row r="1084" spans="1:15" x14ac:dyDescent="0.25">
      <c r="A1084" t="s">
        <v>1094</v>
      </c>
      <c r="B1084" t="s">
        <v>5689</v>
      </c>
      <c r="C1084" t="s">
        <v>7242</v>
      </c>
      <c r="D1084" t="s">
        <v>6690</v>
      </c>
      <c r="E1084" t="s">
        <v>7027</v>
      </c>
      <c r="F1084" t="s">
        <v>7094</v>
      </c>
      <c r="G1084" t="s">
        <v>7099</v>
      </c>
      <c r="H1084" t="s">
        <v>7125</v>
      </c>
      <c r="I1084" t="s">
        <v>7163</v>
      </c>
      <c r="J1084" t="s">
        <v>7167</v>
      </c>
      <c r="K1084" t="s">
        <v>7179</v>
      </c>
      <c r="L1084">
        <v>4</v>
      </c>
      <c r="M1084">
        <v>8911.4</v>
      </c>
      <c r="N1084">
        <v>0.15</v>
      </c>
      <c r="O1084">
        <v>1975.43</v>
      </c>
    </row>
    <row r="1085" spans="1:15" x14ac:dyDescent="0.25">
      <c r="A1085" t="s">
        <v>1095</v>
      </c>
      <c r="B1085" t="s">
        <v>5690</v>
      </c>
      <c r="C1085" t="s">
        <v>7241</v>
      </c>
      <c r="D1085" t="s">
        <v>6233</v>
      </c>
      <c r="E1085" t="s">
        <v>6911</v>
      </c>
      <c r="F1085" t="s">
        <v>7094</v>
      </c>
      <c r="G1085" t="s">
        <v>7101</v>
      </c>
      <c r="H1085" t="s">
        <v>7117</v>
      </c>
      <c r="I1085" t="s">
        <v>7165</v>
      </c>
      <c r="J1085" t="s">
        <v>7172</v>
      </c>
      <c r="K1085" t="s">
        <v>7208</v>
      </c>
      <c r="L1085">
        <v>1</v>
      </c>
      <c r="M1085">
        <v>2113.19</v>
      </c>
      <c r="N1085">
        <v>0.15</v>
      </c>
      <c r="O1085">
        <v>319.63</v>
      </c>
    </row>
    <row r="1086" spans="1:15" x14ac:dyDescent="0.25">
      <c r="A1086" t="s">
        <v>1096</v>
      </c>
      <c r="B1086" t="s">
        <v>5228</v>
      </c>
      <c r="C1086" t="s">
        <v>7247</v>
      </c>
      <c r="D1086" t="s">
        <v>6126</v>
      </c>
      <c r="E1086" t="s">
        <v>6925</v>
      </c>
      <c r="F1086" t="s">
        <v>7097</v>
      </c>
      <c r="G1086" t="s">
        <v>7104</v>
      </c>
      <c r="H1086" t="s">
        <v>7160</v>
      </c>
      <c r="I1086" t="s">
        <v>7165</v>
      </c>
      <c r="J1086" t="s">
        <v>7172</v>
      </c>
      <c r="K1086" t="s">
        <v>7185</v>
      </c>
      <c r="L1086">
        <v>8</v>
      </c>
      <c r="M1086">
        <v>41609.050000000003</v>
      </c>
      <c r="N1086">
        <v>0</v>
      </c>
      <c r="O1086">
        <v>7372.47</v>
      </c>
    </row>
    <row r="1087" spans="1:15" x14ac:dyDescent="0.25">
      <c r="A1087" t="s">
        <v>1097</v>
      </c>
      <c r="B1087" t="s">
        <v>5088</v>
      </c>
      <c r="C1087" t="s">
        <v>7252</v>
      </c>
      <c r="D1087" t="s">
        <v>6167</v>
      </c>
      <c r="E1087" t="s">
        <v>6901</v>
      </c>
      <c r="F1087" t="s">
        <v>7096</v>
      </c>
      <c r="G1087" t="s">
        <v>7112</v>
      </c>
      <c r="H1087" t="s">
        <v>7154</v>
      </c>
      <c r="I1087" t="s">
        <v>7162</v>
      </c>
      <c r="J1087" t="s">
        <v>7168</v>
      </c>
      <c r="K1087" t="s">
        <v>7191</v>
      </c>
      <c r="L1087">
        <v>8</v>
      </c>
      <c r="M1087">
        <v>45625.52</v>
      </c>
      <c r="N1087">
        <v>0.1</v>
      </c>
      <c r="O1087">
        <v>7633.55</v>
      </c>
    </row>
    <row r="1088" spans="1:15" x14ac:dyDescent="0.25">
      <c r="A1088" t="s">
        <v>1098</v>
      </c>
      <c r="B1088" t="s">
        <v>5633</v>
      </c>
      <c r="C1088" t="s">
        <v>7230</v>
      </c>
      <c r="D1088" t="s">
        <v>6691</v>
      </c>
      <c r="E1088" t="s">
        <v>7032</v>
      </c>
      <c r="F1088" t="s">
        <v>7096</v>
      </c>
      <c r="G1088" t="s">
        <v>7112</v>
      </c>
      <c r="H1088" t="s">
        <v>7133</v>
      </c>
      <c r="I1088" t="s">
        <v>7162</v>
      </c>
      <c r="J1088" t="s">
        <v>7168</v>
      </c>
      <c r="K1088" t="s">
        <v>7180</v>
      </c>
      <c r="L1088">
        <v>8</v>
      </c>
      <c r="M1088">
        <v>28598.720000000001</v>
      </c>
      <c r="N1088">
        <v>0</v>
      </c>
      <c r="O1088">
        <v>5609.05</v>
      </c>
    </row>
    <row r="1089" spans="1:15" x14ac:dyDescent="0.25">
      <c r="A1089" t="s">
        <v>1099</v>
      </c>
      <c r="B1089" t="s">
        <v>5277</v>
      </c>
      <c r="C1089" t="s">
        <v>7239</v>
      </c>
      <c r="D1089" t="s">
        <v>6275</v>
      </c>
      <c r="E1089" t="s">
        <v>6915</v>
      </c>
      <c r="F1089" t="s">
        <v>7094</v>
      </c>
      <c r="G1089" t="s">
        <v>7100</v>
      </c>
      <c r="H1089" t="s">
        <v>7116</v>
      </c>
      <c r="I1089" t="s">
        <v>7165</v>
      </c>
      <c r="J1089" t="s">
        <v>7177</v>
      </c>
      <c r="K1089" t="s">
        <v>7201</v>
      </c>
      <c r="L1089">
        <v>6</v>
      </c>
      <c r="M1089">
        <v>238654.76</v>
      </c>
      <c r="N1089">
        <v>0.25</v>
      </c>
      <c r="O1089">
        <v>20494.830000000002</v>
      </c>
    </row>
    <row r="1090" spans="1:15" x14ac:dyDescent="0.25">
      <c r="A1090" t="s">
        <v>1100</v>
      </c>
      <c r="B1090" t="s">
        <v>5691</v>
      </c>
      <c r="C1090" t="s">
        <v>7238</v>
      </c>
      <c r="D1090" t="s">
        <v>6692</v>
      </c>
      <c r="E1090" t="s">
        <v>7046</v>
      </c>
      <c r="F1090" t="s">
        <v>7097</v>
      </c>
      <c r="G1090" t="s">
        <v>7105</v>
      </c>
      <c r="H1090" t="s">
        <v>7128</v>
      </c>
      <c r="I1090" t="s">
        <v>7165</v>
      </c>
      <c r="J1090" t="s">
        <v>7177</v>
      </c>
      <c r="K1090" t="s">
        <v>7201</v>
      </c>
      <c r="L1090">
        <v>7</v>
      </c>
      <c r="M1090">
        <v>348172.38</v>
      </c>
      <c r="N1090">
        <v>0</v>
      </c>
      <c r="O1090">
        <v>56912.21</v>
      </c>
    </row>
    <row r="1091" spans="1:15" x14ac:dyDescent="0.25">
      <c r="A1091" t="s">
        <v>1101</v>
      </c>
      <c r="B1091" t="s">
        <v>5165</v>
      </c>
      <c r="C1091" t="s">
        <v>7229</v>
      </c>
      <c r="D1091" t="s">
        <v>6569</v>
      </c>
      <c r="E1091" t="s">
        <v>6941</v>
      </c>
      <c r="F1091" t="s">
        <v>7096</v>
      </c>
      <c r="G1091" t="s">
        <v>7111</v>
      </c>
      <c r="H1091" t="s">
        <v>7131</v>
      </c>
      <c r="I1091" t="s">
        <v>7165</v>
      </c>
      <c r="J1091" t="s">
        <v>7176</v>
      </c>
      <c r="K1091" t="s">
        <v>7202</v>
      </c>
      <c r="L1091">
        <v>2</v>
      </c>
      <c r="M1091">
        <v>29641.58</v>
      </c>
      <c r="N1091">
        <v>0.15</v>
      </c>
      <c r="O1091">
        <v>2774.72</v>
      </c>
    </row>
    <row r="1092" spans="1:15" x14ac:dyDescent="0.25">
      <c r="A1092" t="s">
        <v>1102</v>
      </c>
      <c r="B1092" t="s">
        <v>5637</v>
      </c>
      <c r="C1092" t="s">
        <v>7235</v>
      </c>
      <c r="D1092" t="s">
        <v>6693</v>
      </c>
      <c r="E1092" t="s">
        <v>6958</v>
      </c>
      <c r="F1092" t="s">
        <v>7095</v>
      </c>
      <c r="G1092" t="s">
        <v>7102</v>
      </c>
      <c r="H1092" t="s">
        <v>7118</v>
      </c>
      <c r="I1092" t="s">
        <v>7162</v>
      </c>
      <c r="J1092" t="s">
        <v>7169</v>
      </c>
      <c r="K1092" t="s">
        <v>7203</v>
      </c>
      <c r="L1092">
        <v>2</v>
      </c>
      <c r="M1092">
        <v>35678.69</v>
      </c>
      <c r="N1092">
        <v>0.15</v>
      </c>
      <c r="O1092">
        <v>3780.04</v>
      </c>
    </row>
    <row r="1093" spans="1:15" x14ac:dyDescent="0.25">
      <c r="A1093" t="s">
        <v>1103</v>
      </c>
      <c r="B1093" t="s">
        <v>5692</v>
      </c>
      <c r="C1093" t="s">
        <v>7247</v>
      </c>
      <c r="D1093" t="s">
        <v>6117</v>
      </c>
      <c r="E1093" t="s">
        <v>6916</v>
      </c>
      <c r="F1093" t="s">
        <v>7097</v>
      </c>
      <c r="G1093" t="s">
        <v>7104</v>
      </c>
      <c r="H1093" t="s">
        <v>7120</v>
      </c>
      <c r="I1093" t="s">
        <v>7165</v>
      </c>
      <c r="J1093" t="s">
        <v>7176</v>
      </c>
      <c r="K1093" t="s">
        <v>7195</v>
      </c>
      <c r="L1093">
        <v>5</v>
      </c>
      <c r="M1093">
        <v>51155.65</v>
      </c>
      <c r="N1093">
        <v>0.15</v>
      </c>
      <c r="O1093">
        <v>3494.17</v>
      </c>
    </row>
    <row r="1094" spans="1:15" x14ac:dyDescent="0.25">
      <c r="A1094" t="s">
        <v>1104</v>
      </c>
      <c r="B1094" t="s">
        <v>5619</v>
      </c>
      <c r="C1094" t="s">
        <v>7249</v>
      </c>
      <c r="D1094" t="s">
        <v>6694</v>
      </c>
      <c r="E1094" t="s">
        <v>6938</v>
      </c>
      <c r="F1094" t="s">
        <v>7096</v>
      </c>
      <c r="G1094" t="s">
        <v>7111</v>
      </c>
      <c r="H1094" t="s">
        <v>7131</v>
      </c>
      <c r="I1094" t="s">
        <v>7163</v>
      </c>
      <c r="J1094" t="s">
        <v>7175</v>
      </c>
      <c r="K1094" t="s">
        <v>7190</v>
      </c>
      <c r="L1094">
        <v>4</v>
      </c>
      <c r="M1094">
        <v>8511.73</v>
      </c>
      <c r="N1094">
        <v>0</v>
      </c>
      <c r="O1094">
        <v>1920.16</v>
      </c>
    </row>
    <row r="1095" spans="1:15" x14ac:dyDescent="0.25">
      <c r="A1095" t="s">
        <v>1105</v>
      </c>
      <c r="B1095" t="s">
        <v>5693</v>
      </c>
      <c r="C1095" t="s">
        <v>7254</v>
      </c>
      <c r="D1095" t="s">
        <v>6695</v>
      </c>
      <c r="E1095" t="s">
        <v>7035</v>
      </c>
      <c r="F1095" t="s">
        <v>7094</v>
      </c>
      <c r="G1095" t="s">
        <v>7100</v>
      </c>
      <c r="H1095" t="s">
        <v>7116</v>
      </c>
      <c r="I1095" t="s">
        <v>7163</v>
      </c>
      <c r="J1095" t="s">
        <v>7167</v>
      </c>
      <c r="K1095" t="s">
        <v>7187</v>
      </c>
      <c r="L1095">
        <v>3</v>
      </c>
      <c r="M1095">
        <v>4557.12</v>
      </c>
      <c r="N1095">
        <v>0</v>
      </c>
      <c r="O1095">
        <v>1401.48</v>
      </c>
    </row>
    <row r="1096" spans="1:15" x14ac:dyDescent="0.25">
      <c r="A1096" t="s">
        <v>1106</v>
      </c>
      <c r="B1096" t="s">
        <v>5258</v>
      </c>
      <c r="C1096" t="s">
        <v>7243</v>
      </c>
      <c r="D1096" t="s">
        <v>6658</v>
      </c>
      <c r="E1096" t="s">
        <v>6964</v>
      </c>
      <c r="F1096" t="s">
        <v>7096</v>
      </c>
      <c r="G1096" t="s">
        <v>7112</v>
      </c>
      <c r="H1096" t="s">
        <v>7133</v>
      </c>
      <c r="I1096" t="s">
        <v>7165</v>
      </c>
      <c r="J1096" t="s">
        <v>7177</v>
      </c>
      <c r="K1096" t="s">
        <v>7201</v>
      </c>
      <c r="L1096">
        <v>1</v>
      </c>
      <c r="M1096">
        <v>52892.61</v>
      </c>
      <c r="N1096">
        <v>0</v>
      </c>
      <c r="O1096">
        <v>7760.58</v>
      </c>
    </row>
    <row r="1097" spans="1:15" x14ac:dyDescent="0.25">
      <c r="A1097" t="s">
        <v>1107</v>
      </c>
      <c r="B1097" t="s">
        <v>5498</v>
      </c>
      <c r="C1097" t="s">
        <v>7225</v>
      </c>
      <c r="D1097" t="s">
        <v>6564</v>
      </c>
      <c r="E1097" t="s">
        <v>6997</v>
      </c>
      <c r="F1097" t="s">
        <v>7094</v>
      </c>
      <c r="G1097" t="s">
        <v>7101</v>
      </c>
      <c r="H1097" t="s">
        <v>7124</v>
      </c>
      <c r="I1097" t="s">
        <v>7163</v>
      </c>
      <c r="J1097" t="s">
        <v>7167</v>
      </c>
      <c r="K1097" t="s">
        <v>7207</v>
      </c>
      <c r="L1097">
        <v>3</v>
      </c>
      <c r="M1097">
        <v>2423.75</v>
      </c>
      <c r="N1097">
        <v>0</v>
      </c>
      <c r="O1097">
        <v>894.65</v>
      </c>
    </row>
    <row r="1098" spans="1:15" x14ac:dyDescent="0.25">
      <c r="A1098" t="s">
        <v>1108</v>
      </c>
      <c r="B1098" t="s">
        <v>5146</v>
      </c>
      <c r="C1098" t="s">
        <v>7245</v>
      </c>
      <c r="D1098" t="s">
        <v>6435</v>
      </c>
      <c r="E1098" t="s">
        <v>7057</v>
      </c>
      <c r="F1098" t="s">
        <v>7096</v>
      </c>
      <c r="G1098" t="s">
        <v>7112</v>
      </c>
      <c r="H1098" t="s">
        <v>7154</v>
      </c>
      <c r="I1098" t="s">
        <v>7165</v>
      </c>
      <c r="J1098" t="s">
        <v>7172</v>
      </c>
      <c r="K1098" t="s">
        <v>7208</v>
      </c>
      <c r="L1098">
        <v>1</v>
      </c>
      <c r="M1098">
        <v>2322.13</v>
      </c>
      <c r="N1098">
        <v>0.05</v>
      </c>
      <c r="O1098">
        <v>482.88</v>
      </c>
    </row>
    <row r="1099" spans="1:15" x14ac:dyDescent="0.25">
      <c r="A1099" t="s">
        <v>1109</v>
      </c>
      <c r="B1099" t="s">
        <v>5694</v>
      </c>
      <c r="C1099" t="s">
        <v>7258</v>
      </c>
      <c r="D1099" t="s">
        <v>6136</v>
      </c>
      <c r="E1099" t="s">
        <v>6934</v>
      </c>
      <c r="F1099" t="s">
        <v>7095</v>
      </c>
      <c r="G1099" t="s">
        <v>7108</v>
      </c>
      <c r="H1099" t="s">
        <v>7150</v>
      </c>
      <c r="I1099" t="s">
        <v>7163</v>
      </c>
      <c r="J1099" t="s">
        <v>7175</v>
      </c>
      <c r="K1099" t="s">
        <v>7205</v>
      </c>
      <c r="L1099">
        <v>3</v>
      </c>
      <c r="M1099">
        <v>9296.0400000000009</v>
      </c>
      <c r="N1099">
        <v>0.1</v>
      </c>
      <c r="O1099">
        <v>1398.1</v>
      </c>
    </row>
    <row r="1100" spans="1:15" x14ac:dyDescent="0.25">
      <c r="A1100" t="s">
        <v>1110</v>
      </c>
      <c r="B1100" t="s">
        <v>5297</v>
      </c>
      <c r="C1100" t="s">
        <v>7253</v>
      </c>
      <c r="D1100" t="s">
        <v>6159</v>
      </c>
      <c r="E1100" t="s">
        <v>6955</v>
      </c>
      <c r="F1100" t="s">
        <v>7097</v>
      </c>
      <c r="G1100" t="s">
        <v>7104</v>
      </c>
      <c r="H1100" t="s">
        <v>7160</v>
      </c>
      <c r="I1100" t="s">
        <v>7164</v>
      </c>
      <c r="J1100" t="s">
        <v>7170</v>
      </c>
      <c r="K1100" t="s">
        <v>7189</v>
      </c>
      <c r="L1100">
        <v>4</v>
      </c>
      <c r="M1100">
        <v>5943.29</v>
      </c>
      <c r="N1100">
        <v>0.05</v>
      </c>
      <c r="O1100">
        <v>1583.12</v>
      </c>
    </row>
    <row r="1101" spans="1:15" x14ac:dyDescent="0.25">
      <c r="A1101" t="s">
        <v>1111</v>
      </c>
      <c r="B1101" t="s">
        <v>5528</v>
      </c>
      <c r="C1101" t="s">
        <v>7231</v>
      </c>
      <c r="D1101" t="s">
        <v>6118</v>
      </c>
      <c r="E1101" t="s">
        <v>6917</v>
      </c>
      <c r="F1101" t="s">
        <v>7095</v>
      </c>
      <c r="G1101" t="s">
        <v>7106</v>
      </c>
      <c r="H1101" t="s">
        <v>7146</v>
      </c>
      <c r="I1101" t="s">
        <v>7163</v>
      </c>
      <c r="J1101" t="s">
        <v>7175</v>
      </c>
      <c r="K1101" t="s">
        <v>7190</v>
      </c>
      <c r="L1101">
        <v>7</v>
      </c>
      <c r="M1101">
        <v>12516.02</v>
      </c>
      <c r="N1101">
        <v>0.2</v>
      </c>
      <c r="O1101">
        <v>1464.53</v>
      </c>
    </row>
    <row r="1102" spans="1:15" x14ac:dyDescent="0.25">
      <c r="A1102" t="s">
        <v>1112</v>
      </c>
      <c r="B1102" t="s">
        <v>5081</v>
      </c>
      <c r="C1102" t="s">
        <v>7228</v>
      </c>
      <c r="D1102" t="s">
        <v>6685</v>
      </c>
      <c r="E1102" t="s">
        <v>6976</v>
      </c>
      <c r="F1102" t="s">
        <v>7094</v>
      </c>
      <c r="G1102" t="s">
        <v>7098</v>
      </c>
      <c r="H1102" t="s">
        <v>7138</v>
      </c>
      <c r="I1102" t="s">
        <v>7164</v>
      </c>
      <c r="J1102" t="s">
        <v>7173</v>
      </c>
      <c r="K1102" t="s">
        <v>7206</v>
      </c>
      <c r="L1102">
        <v>3</v>
      </c>
      <c r="M1102">
        <v>6748.23</v>
      </c>
      <c r="N1102">
        <v>0</v>
      </c>
      <c r="O1102">
        <v>2219.29</v>
      </c>
    </row>
    <row r="1103" spans="1:15" x14ac:dyDescent="0.25">
      <c r="A1103" t="s">
        <v>1113</v>
      </c>
      <c r="B1103" t="s">
        <v>5695</v>
      </c>
      <c r="C1103" t="s">
        <v>7252</v>
      </c>
      <c r="D1103" t="s">
        <v>6321</v>
      </c>
      <c r="E1103" t="s">
        <v>7016</v>
      </c>
      <c r="F1103" t="s">
        <v>7094</v>
      </c>
      <c r="G1103" t="s">
        <v>7101</v>
      </c>
      <c r="H1103" t="s">
        <v>7137</v>
      </c>
      <c r="I1103" t="s">
        <v>7162</v>
      </c>
      <c r="J1103" t="s">
        <v>7166</v>
      </c>
      <c r="K1103" t="s">
        <v>7178</v>
      </c>
      <c r="L1103">
        <v>5</v>
      </c>
      <c r="M1103">
        <v>63489.13</v>
      </c>
      <c r="N1103">
        <v>0.15</v>
      </c>
      <c r="O1103">
        <v>9177.92</v>
      </c>
    </row>
    <row r="1104" spans="1:15" x14ac:dyDescent="0.25">
      <c r="A1104" t="s">
        <v>1114</v>
      </c>
      <c r="B1104" t="s">
        <v>5669</v>
      </c>
      <c r="C1104" t="s">
        <v>7243</v>
      </c>
      <c r="D1104" t="s">
        <v>6267</v>
      </c>
      <c r="E1104" t="s">
        <v>7003</v>
      </c>
      <c r="F1104" t="s">
        <v>7097</v>
      </c>
      <c r="G1104" t="s">
        <v>7105</v>
      </c>
      <c r="H1104" t="s">
        <v>7149</v>
      </c>
      <c r="I1104" t="s">
        <v>7163</v>
      </c>
      <c r="J1104" t="s">
        <v>7171</v>
      </c>
      <c r="K1104" t="s">
        <v>7204</v>
      </c>
      <c r="L1104">
        <v>4</v>
      </c>
      <c r="M1104">
        <v>14086.06</v>
      </c>
      <c r="N1104">
        <v>0.25</v>
      </c>
      <c r="O1104">
        <v>345.05</v>
      </c>
    </row>
    <row r="1105" spans="1:15" x14ac:dyDescent="0.25">
      <c r="A1105" t="s">
        <v>1115</v>
      </c>
      <c r="B1105" t="s">
        <v>5696</v>
      </c>
      <c r="C1105" t="s">
        <v>7240</v>
      </c>
      <c r="D1105" t="s">
        <v>6293</v>
      </c>
      <c r="E1105" t="s">
        <v>7020</v>
      </c>
      <c r="F1105" t="s">
        <v>7096</v>
      </c>
      <c r="G1105" t="s">
        <v>7111</v>
      </c>
      <c r="H1105" t="s">
        <v>7145</v>
      </c>
      <c r="I1105" t="s">
        <v>7165</v>
      </c>
      <c r="J1105" t="s">
        <v>7177</v>
      </c>
      <c r="K1105" t="s">
        <v>7210</v>
      </c>
      <c r="L1105">
        <v>8</v>
      </c>
      <c r="M1105">
        <v>555346.98</v>
      </c>
      <c r="N1105">
        <v>0.15</v>
      </c>
      <c r="O1105">
        <v>35427.279999999999</v>
      </c>
    </row>
    <row r="1106" spans="1:15" x14ac:dyDescent="0.25">
      <c r="A1106" t="s">
        <v>1116</v>
      </c>
      <c r="B1106" t="s">
        <v>5697</v>
      </c>
      <c r="C1106" t="s">
        <v>7237</v>
      </c>
      <c r="D1106" t="s">
        <v>6696</v>
      </c>
      <c r="E1106" t="s">
        <v>6984</v>
      </c>
      <c r="F1106" t="s">
        <v>7097</v>
      </c>
      <c r="G1106" t="s">
        <v>7104</v>
      </c>
      <c r="H1106" t="s">
        <v>7120</v>
      </c>
      <c r="I1106" t="s">
        <v>7165</v>
      </c>
      <c r="J1106" t="s">
        <v>7176</v>
      </c>
      <c r="K1106" t="s">
        <v>7194</v>
      </c>
      <c r="L1106">
        <v>2</v>
      </c>
      <c r="M1106">
        <v>42649.7</v>
      </c>
      <c r="N1106">
        <v>0.15</v>
      </c>
      <c r="O1106">
        <v>4502.6099999999997</v>
      </c>
    </row>
    <row r="1107" spans="1:15" x14ac:dyDescent="0.25">
      <c r="A1107" t="s">
        <v>1117</v>
      </c>
      <c r="B1107" t="s">
        <v>5698</v>
      </c>
      <c r="C1107" t="s">
        <v>7250</v>
      </c>
      <c r="D1107" t="s">
        <v>6192</v>
      </c>
      <c r="E1107" t="s">
        <v>6908</v>
      </c>
      <c r="F1107" t="s">
        <v>7094</v>
      </c>
      <c r="G1107" t="s">
        <v>7099</v>
      </c>
      <c r="H1107" t="s">
        <v>7115</v>
      </c>
      <c r="I1107" t="s">
        <v>7165</v>
      </c>
      <c r="J1107" t="s">
        <v>7176</v>
      </c>
      <c r="K1107" t="s">
        <v>7202</v>
      </c>
      <c r="L1107">
        <v>6</v>
      </c>
      <c r="M1107">
        <v>93815.67</v>
      </c>
      <c r="N1107">
        <v>0.15</v>
      </c>
      <c r="O1107">
        <v>7600.66</v>
      </c>
    </row>
    <row r="1108" spans="1:15" x14ac:dyDescent="0.25">
      <c r="A1108" t="s">
        <v>1118</v>
      </c>
      <c r="B1108" t="s">
        <v>5388</v>
      </c>
      <c r="C1108" t="s">
        <v>7243</v>
      </c>
      <c r="D1108" t="s">
        <v>6453</v>
      </c>
      <c r="E1108" t="s">
        <v>7063</v>
      </c>
      <c r="F1108" t="s">
        <v>7095</v>
      </c>
      <c r="G1108" t="s">
        <v>7106</v>
      </c>
      <c r="H1108" t="s">
        <v>7122</v>
      </c>
      <c r="I1108" t="s">
        <v>7165</v>
      </c>
      <c r="J1108" t="s">
        <v>7172</v>
      </c>
      <c r="K1108" t="s">
        <v>7185</v>
      </c>
      <c r="L1108">
        <v>6</v>
      </c>
      <c r="M1108">
        <v>21869.71</v>
      </c>
      <c r="N1108">
        <v>0.25</v>
      </c>
      <c r="O1108">
        <v>1093.06</v>
      </c>
    </row>
    <row r="1109" spans="1:15" x14ac:dyDescent="0.25">
      <c r="A1109" t="s">
        <v>1119</v>
      </c>
      <c r="B1109" t="s">
        <v>5699</v>
      </c>
      <c r="C1109" t="s">
        <v>7233</v>
      </c>
      <c r="D1109" t="s">
        <v>6622</v>
      </c>
      <c r="E1109" t="s">
        <v>7066</v>
      </c>
      <c r="F1109" t="s">
        <v>7094</v>
      </c>
      <c r="G1109" t="s">
        <v>7099</v>
      </c>
      <c r="H1109" t="s">
        <v>7115</v>
      </c>
      <c r="I1109" t="s">
        <v>7164</v>
      </c>
      <c r="J1109" t="s">
        <v>7170</v>
      </c>
      <c r="K1109" t="s">
        <v>7213</v>
      </c>
      <c r="L1109">
        <v>2</v>
      </c>
      <c r="M1109">
        <v>5793.41</v>
      </c>
      <c r="N1109">
        <v>0</v>
      </c>
      <c r="O1109">
        <v>1953.81</v>
      </c>
    </row>
    <row r="1110" spans="1:15" x14ac:dyDescent="0.25">
      <c r="A1110" t="s">
        <v>1120</v>
      </c>
      <c r="B1110" t="s">
        <v>5443</v>
      </c>
      <c r="C1110" t="s">
        <v>7230</v>
      </c>
      <c r="D1110" t="s">
        <v>6697</v>
      </c>
      <c r="E1110" t="s">
        <v>7068</v>
      </c>
      <c r="F1110" t="s">
        <v>7094</v>
      </c>
      <c r="G1110" t="s">
        <v>7098</v>
      </c>
      <c r="H1110" t="s">
        <v>7114</v>
      </c>
      <c r="I1110" t="s">
        <v>7165</v>
      </c>
      <c r="J1110" t="s">
        <v>7176</v>
      </c>
      <c r="K1110" t="s">
        <v>7195</v>
      </c>
      <c r="L1110">
        <v>5</v>
      </c>
      <c r="M1110">
        <v>54430.04</v>
      </c>
      <c r="N1110">
        <v>0.1</v>
      </c>
      <c r="O1110">
        <v>3777.57</v>
      </c>
    </row>
    <row r="1111" spans="1:15" x14ac:dyDescent="0.25">
      <c r="A1111" t="s">
        <v>1121</v>
      </c>
      <c r="B1111" t="s">
        <v>5476</v>
      </c>
      <c r="C1111" t="s">
        <v>7225</v>
      </c>
      <c r="D1111" t="s">
        <v>6698</v>
      </c>
      <c r="E1111" t="s">
        <v>7046</v>
      </c>
      <c r="F1111" t="s">
        <v>7097</v>
      </c>
      <c r="G1111" t="s">
        <v>7107</v>
      </c>
      <c r="H1111" t="s">
        <v>7123</v>
      </c>
      <c r="I1111" t="s">
        <v>7163</v>
      </c>
      <c r="J1111" t="s">
        <v>7175</v>
      </c>
      <c r="K1111" t="s">
        <v>7197</v>
      </c>
      <c r="L1111">
        <v>7</v>
      </c>
      <c r="M1111">
        <v>31862.42</v>
      </c>
      <c r="N1111">
        <v>0.25</v>
      </c>
      <c r="O1111">
        <v>4480.97</v>
      </c>
    </row>
    <row r="1112" spans="1:15" x14ac:dyDescent="0.25">
      <c r="A1112" t="s">
        <v>1122</v>
      </c>
      <c r="B1112" t="s">
        <v>5129</v>
      </c>
      <c r="C1112" t="s">
        <v>7234</v>
      </c>
      <c r="D1112" t="s">
        <v>6682</v>
      </c>
      <c r="E1112" t="s">
        <v>7077</v>
      </c>
      <c r="F1112" t="s">
        <v>7096</v>
      </c>
      <c r="G1112" t="s">
        <v>7103</v>
      </c>
      <c r="H1112" t="s">
        <v>7134</v>
      </c>
      <c r="I1112" t="s">
        <v>7164</v>
      </c>
      <c r="J1112" t="s">
        <v>7170</v>
      </c>
      <c r="K1112" t="s">
        <v>7213</v>
      </c>
      <c r="L1112">
        <v>8</v>
      </c>
      <c r="M1112">
        <v>19260.169999999998</v>
      </c>
      <c r="N1112">
        <v>0.15</v>
      </c>
      <c r="O1112">
        <v>4961.07</v>
      </c>
    </row>
    <row r="1113" spans="1:15" x14ac:dyDescent="0.25">
      <c r="A1113" t="s">
        <v>1123</v>
      </c>
      <c r="B1113" t="s">
        <v>5700</v>
      </c>
      <c r="C1113" t="s">
        <v>7254</v>
      </c>
      <c r="D1113" t="s">
        <v>6699</v>
      </c>
      <c r="E1113" t="s">
        <v>6928</v>
      </c>
      <c r="F1113" t="s">
        <v>7097</v>
      </c>
      <c r="G1113" t="s">
        <v>7105</v>
      </c>
      <c r="H1113" t="s">
        <v>7121</v>
      </c>
      <c r="I1113" t="s">
        <v>7163</v>
      </c>
      <c r="J1113" t="s">
        <v>7171</v>
      </c>
      <c r="K1113" t="s">
        <v>7204</v>
      </c>
      <c r="L1113">
        <v>6</v>
      </c>
      <c r="M1113">
        <v>25406.59</v>
      </c>
      <c r="N1113">
        <v>0.05</v>
      </c>
      <c r="O1113">
        <v>3956.33</v>
      </c>
    </row>
    <row r="1114" spans="1:15" x14ac:dyDescent="0.25">
      <c r="A1114" t="s">
        <v>1124</v>
      </c>
      <c r="B1114" t="s">
        <v>5701</v>
      </c>
      <c r="C1114" t="s">
        <v>7235</v>
      </c>
      <c r="D1114" t="s">
        <v>6510</v>
      </c>
      <c r="E1114" t="s">
        <v>7064</v>
      </c>
      <c r="F1114" t="s">
        <v>7096</v>
      </c>
      <c r="G1114" t="s">
        <v>7112</v>
      </c>
      <c r="H1114" t="s">
        <v>7154</v>
      </c>
      <c r="I1114" t="s">
        <v>7162</v>
      </c>
      <c r="J1114" t="s">
        <v>7169</v>
      </c>
      <c r="K1114" t="s">
        <v>7193</v>
      </c>
      <c r="L1114">
        <v>2</v>
      </c>
      <c r="M1114">
        <v>20221.88</v>
      </c>
      <c r="N1114">
        <v>0.1</v>
      </c>
      <c r="O1114">
        <v>3571.59</v>
      </c>
    </row>
    <row r="1115" spans="1:15" x14ac:dyDescent="0.25">
      <c r="A1115" t="s">
        <v>1125</v>
      </c>
      <c r="B1115" t="s">
        <v>5254</v>
      </c>
      <c r="C1115" t="s">
        <v>7235</v>
      </c>
      <c r="D1115" t="s">
        <v>6700</v>
      </c>
      <c r="E1115" t="s">
        <v>7030</v>
      </c>
      <c r="F1115" t="s">
        <v>7097</v>
      </c>
      <c r="G1115" t="s">
        <v>7105</v>
      </c>
      <c r="H1115" t="s">
        <v>7128</v>
      </c>
      <c r="I1115" t="s">
        <v>7163</v>
      </c>
      <c r="J1115" t="s">
        <v>7175</v>
      </c>
      <c r="K1115" t="s">
        <v>7197</v>
      </c>
      <c r="L1115">
        <v>7</v>
      </c>
      <c r="M1115">
        <v>39294.44</v>
      </c>
      <c r="N1115">
        <v>0.05</v>
      </c>
      <c r="O1115">
        <v>9446.4699999999993</v>
      </c>
    </row>
    <row r="1116" spans="1:15" x14ac:dyDescent="0.25">
      <c r="A1116" t="s">
        <v>1126</v>
      </c>
      <c r="B1116" t="s">
        <v>5038</v>
      </c>
      <c r="C1116" t="s">
        <v>7259</v>
      </c>
      <c r="D1116" t="s">
        <v>6689</v>
      </c>
      <c r="E1116" t="s">
        <v>6992</v>
      </c>
      <c r="F1116" t="s">
        <v>7094</v>
      </c>
      <c r="G1116" t="s">
        <v>7100</v>
      </c>
      <c r="H1116" t="s">
        <v>7116</v>
      </c>
      <c r="I1116" t="s">
        <v>7162</v>
      </c>
      <c r="J1116" t="s">
        <v>7168</v>
      </c>
      <c r="K1116" t="s">
        <v>7180</v>
      </c>
      <c r="L1116">
        <v>6</v>
      </c>
      <c r="M1116">
        <v>21547.49</v>
      </c>
      <c r="N1116">
        <v>0</v>
      </c>
      <c r="O1116">
        <v>4201.13</v>
      </c>
    </row>
    <row r="1117" spans="1:15" x14ac:dyDescent="0.25">
      <c r="A1117" t="s">
        <v>1127</v>
      </c>
      <c r="B1117" t="s">
        <v>5702</v>
      </c>
      <c r="C1117" t="s">
        <v>7224</v>
      </c>
      <c r="D1117" t="s">
        <v>6701</v>
      </c>
      <c r="E1117" t="s">
        <v>6938</v>
      </c>
      <c r="F1117" t="s">
        <v>7095</v>
      </c>
      <c r="G1117" t="s">
        <v>7109</v>
      </c>
      <c r="H1117" t="s">
        <v>7127</v>
      </c>
      <c r="I1117" t="s">
        <v>7164</v>
      </c>
      <c r="J1117" t="s">
        <v>7170</v>
      </c>
      <c r="K1117" t="s">
        <v>7213</v>
      </c>
      <c r="L1117">
        <v>5</v>
      </c>
      <c r="M1117">
        <v>14501.9</v>
      </c>
      <c r="N1117">
        <v>0</v>
      </c>
      <c r="O1117">
        <v>5340.84</v>
      </c>
    </row>
    <row r="1118" spans="1:15" x14ac:dyDescent="0.25">
      <c r="A1118" t="s">
        <v>1128</v>
      </c>
      <c r="B1118" t="s">
        <v>5365</v>
      </c>
      <c r="C1118" t="s">
        <v>7226</v>
      </c>
      <c r="D1118" t="s">
        <v>6702</v>
      </c>
      <c r="E1118" t="s">
        <v>6999</v>
      </c>
      <c r="F1118" t="s">
        <v>7095</v>
      </c>
      <c r="G1118" t="s">
        <v>7106</v>
      </c>
      <c r="H1118" t="s">
        <v>7161</v>
      </c>
      <c r="I1118" t="s">
        <v>7165</v>
      </c>
      <c r="J1118" t="s">
        <v>7176</v>
      </c>
      <c r="K1118" t="s">
        <v>7202</v>
      </c>
      <c r="L1118">
        <v>1</v>
      </c>
      <c r="M1118">
        <v>15536.57</v>
      </c>
      <c r="N1118">
        <v>0.15</v>
      </c>
      <c r="O1118">
        <v>939.6</v>
      </c>
    </row>
    <row r="1119" spans="1:15" x14ac:dyDescent="0.25">
      <c r="A1119" t="s">
        <v>1129</v>
      </c>
      <c r="B1119" t="s">
        <v>5393</v>
      </c>
      <c r="C1119" t="s">
        <v>7230</v>
      </c>
      <c r="D1119" t="s">
        <v>6410</v>
      </c>
      <c r="E1119" t="s">
        <v>6950</v>
      </c>
      <c r="F1119" t="s">
        <v>7095</v>
      </c>
      <c r="G1119" t="s">
        <v>7102</v>
      </c>
      <c r="H1119" t="s">
        <v>7157</v>
      </c>
      <c r="I1119" t="s">
        <v>7162</v>
      </c>
      <c r="J1119" t="s">
        <v>7168</v>
      </c>
      <c r="K1119" t="s">
        <v>7191</v>
      </c>
      <c r="L1119">
        <v>4</v>
      </c>
      <c r="M1119">
        <v>22569.69</v>
      </c>
      <c r="N1119">
        <v>0.15</v>
      </c>
      <c r="O1119">
        <v>3291.3</v>
      </c>
    </row>
    <row r="1120" spans="1:15" x14ac:dyDescent="0.25">
      <c r="A1120" t="s">
        <v>1130</v>
      </c>
      <c r="B1120" t="s">
        <v>5251</v>
      </c>
      <c r="C1120" t="s">
        <v>7232</v>
      </c>
      <c r="D1120" t="s">
        <v>6369</v>
      </c>
      <c r="E1120" t="s">
        <v>6949</v>
      </c>
      <c r="F1120" t="s">
        <v>7097</v>
      </c>
      <c r="G1120" t="s">
        <v>7105</v>
      </c>
      <c r="H1120" t="s">
        <v>7149</v>
      </c>
      <c r="I1120" t="s">
        <v>7164</v>
      </c>
      <c r="J1120" t="s">
        <v>7174</v>
      </c>
      <c r="K1120" t="s">
        <v>7196</v>
      </c>
      <c r="L1120">
        <v>3</v>
      </c>
      <c r="M1120">
        <v>9310.69</v>
      </c>
      <c r="N1120">
        <v>0.15</v>
      </c>
      <c r="O1120">
        <v>1660.38</v>
      </c>
    </row>
    <row r="1121" spans="1:15" x14ac:dyDescent="0.25">
      <c r="A1121" t="s">
        <v>1131</v>
      </c>
      <c r="B1121" t="s">
        <v>5703</v>
      </c>
      <c r="C1121" t="s">
        <v>7240</v>
      </c>
      <c r="D1121" t="s">
        <v>6111</v>
      </c>
      <c r="E1121" t="s">
        <v>6910</v>
      </c>
      <c r="F1121" t="s">
        <v>7097</v>
      </c>
      <c r="G1121" t="s">
        <v>7107</v>
      </c>
      <c r="H1121" t="s">
        <v>7123</v>
      </c>
      <c r="I1121" t="s">
        <v>7162</v>
      </c>
      <c r="J1121" t="s">
        <v>7168</v>
      </c>
      <c r="K1121" t="s">
        <v>7191</v>
      </c>
      <c r="L1121">
        <v>8</v>
      </c>
      <c r="M1121">
        <v>53801.99</v>
      </c>
      <c r="N1121">
        <v>0</v>
      </c>
      <c r="O1121">
        <v>10994.91</v>
      </c>
    </row>
    <row r="1122" spans="1:15" x14ac:dyDescent="0.25">
      <c r="A1122" t="s">
        <v>1132</v>
      </c>
      <c r="B1122" t="s">
        <v>5704</v>
      </c>
      <c r="C1122" t="s">
        <v>7240</v>
      </c>
      <c r="D1122" t="s">
        <v>6151</v>
      </c>
      <c r="E1122" t="s">
        <v>6949</v>
      </c>
      <c r="F1122" t="s">
        <v>7096</v>
      </c>
      <c r="G1122" t="s">
        <v>7111</v>
      </c>
      <c r="H1122" t="s">
        <v>7145</v>
      </c>
      <c r="I1122" t="s">
        <v>7162</v>
      </c>
      <c r="J1122" t="s">
        <v>7169</v>
      </c>
      <c r="K1122" t="s">
        <v>7182</v>
      </c>
      <c r="L1122">
        <v>4</v>
      </c>
      <c r="M1122">
        <v>36504.49</v>
      </c>
      <c r="N1122">
        <v>0</v>
      </c>
      <c r="O1122">
        <v>6001.87</v>
      </c>
    </row>
    <row r="1123" spans="1:15" x14ac:dyDescent="0.25">
      <c r="A1123" t="s">
        <v>1133</v>
      </c>
      <c r="B1123" t="s">
        <v>5705</v>
      </c>
      <c r="C1123" t="s">
        <v>7254</v>
      </c>
      <c r="D1123" t="s">
        <v>6658</v>
      </c>
      <c r="E1123" t="s">
        <v>6964</v>
      </c>
      <c r="F1123" t="s">
        <v>7097</v>
      </c>
      <c r="G1123" t="s">
        <v>7104</v>
      </c>
      <c r="H1123" t="s">
        <v>7132</v>
      </c>
      <c r="I1123" t="s">
        <v>7163</v>
      </c>
      <c r="J1123" t="s">
        <v>7167</v>
      </c>
      <c r="K1123" t="s">
        <v>7179</v>
      </c>
      <c r="L1123">
        <v>7</v>
      </c>
      <c r="M1123">
        <v>14825.35</v>
      </c>
      <c r="N1123">
        <v>0.15</v>
      </c>
      <c r="O1123">
        <v>2882.35</v>
      </c>
    </row>
    <row r="1124" spans="1:15" x14ac:dyDescent="0.25">
      <c r="A1124" t="s">
        <v>1134</v>
      </c>
      <c r="B1124" t="s">
        <v>5706</v>
      </c>
      <c r="C1124" t="s">
        <v>7226</v>
      </c>
      <c r="D1124" t="s">
        <v>6558</v>
      </c>
      <c r="E1124" t="s">
        <v>7064</v>
      </c>
      <c r="F1124" t="s">
        <v>7095</v>
      </c>
      <c r="G1124" t="s">
        <v>7102</v>
      </c>
      <c r="H1124" t="s">
        <v>7118</v>
      </c>
      <c r="I1124" t="s">
        <v>7163</v>
      </c>
      <c r="J1124" t="s">
        <v>7171</v>
      </c>
      <c r="K1124" t="s">
        <v>7204</v>
      </c>
      <c r="L1124">
        <v>4</v>
      </c>
      <c r="M1124">
        <v>18179.64</v>
      </c>
      <c r="N1124">
        <v>0</v>
      </c>
      <c r="O1124">
        <v>3140.42</v>
      </c>
    </row>
    <row r="1125" spans="1:15" x14ac:dyDescent="0.25">
      <c r="A1125" t="s">
        <v>1135</v>
      </c>
      <c r="B1125" t="s">
        <v>5656</v>
      </c>
      <c r="C1125" t="s">
        <v>7226</v>
      </c>
      <c r="D1125" t="s">
        <v>6703</v>
      </c>
      <c r="E1125" t="s">
        <v>7015</v>
      </c>
      <c r="F1125" t="s">
        <v>7096</v>
      </c>
      <c r="G1125" t="s">
        <v>7103</v>
      </c>
      <c r="H1125" t="s">
        <v>7158</v>
      </c>
      <c r="I1125" t="s">
        <v>7164</v>
      </c>
      <c r="J1125" t="s">
        <v>7173</v>
      </c>
      <c r="K1125" t="s">
        <v>7206</v>
      </c>
      <c r="L1125">
        <v>8</v>
      </c>
      <c r="M1125">
        <v>18040.55</v>
      </c>
      <c r="N1125">
        <v>0</v>
      </c>
      <c r="O1125">
        <v>6090.57</v>
      </c>
    </row>
    <row r="1126" spans="1:15" x14ac:dyDescent="0.25">
      <c r="A1126" t="s">
        <v>1136</v>
      </c>
      <c r="B1126" t="s">
        <v>5166</v>
      </c>
      <c r="C1126" t="s">
        <v>7254</v>
      </c>
      <c r="D1126" t="s">
        <v>6704</v>
      </c>
      <c r="E1126" t="s">
        <v>7008</v>
      </c>
      <c r="F1126" t="s">
        <v>7096</v>
      </c>
      <c r="G1126" t="s">
        <v>7111</v>
      </c>
      <c r="H1126" t="s">
        <v>7142</v>
      </c>
      <c r="I1126" t="s">
        <v>7164</v>
      </c>
      <c r="J1126" t="s">
        <v>7170</v>
      </c>
      <c r="K1126" t="s">
        <v>7213</v>
      </c>
      <c r="L1126">
        <v>3</v>
      </c>
      <c r="M1126">
        <v>8736.42</v>
      </c>
      <c r="N1126">
        <v>0</v>
      </c>
      <c r="O1126">
        <v>2823.6</v>
      </c>
    </row>
    <row r="1127" spans="1:15" x14ac:dyDescent="0.25">
      <c r="A1127" t="s">
        <v>1137</v>
      </c>
      <c r="B1127" t="s">
        <v>5570</v>
      </c>
      <c r="C1127" t="s">
        <v>7229</v>
      </c>
      <c r="D1127" t="s">
        <v>6112</v>
      </c>
      <c r="E1127" t="s">
        <v>6911</v>
      </c>
      <c r="F1127" t="s">
        <v>7096</v>
      </c>
      <c r="G1127" t="s">
        <v>7113</v>
      </c>
      <c r="H1127" t="s">
        <v>7148</v>
      </c>
      <c r="I1127" t="s">
        <v>7163</v>
      </c>
      <c r="J1127" t="s">
        <v>7171</v>
      </c>
      <c r="K1127" t="s">
        <v>7184</v>
      </c>
      <c r="L1127">
        <v>1</v>
      </c>
      <c r="M1127">
        <v>8358.18</v>
      </c>
      <c r="N1127">
        <v>0</v>
      </c>
      <c r="O1127">
        <v>1450.38</v>
      </c>
    </row>
    <row r="1128" spans="1:15" x14ac:dyDescent="0.25">
      <c r="A1128" t="s">
        <v>1138</v>
      </c>
      <c r="B1128" t="s">
        <v>5682</v>
      </c>
      <c r="C1128" t="s">
        <v>7235</v>
      </c>
      <c r="D1128" t="s">
        <v>6705</v>
      </c>
      <c r="E1128" t="s">
        <v>6907</v>
      </c>
      <c r="F1128" t="s">
        <v>7097</v>
      </c>
      <c r="G1128" t="s">
        <v>7104</v>
      </c>
      <c r="H1128" t="s">
        <v>7132</v>
      </c>
      <c r="I1128" t="s">
        <v>7163</v>
      </c>
      <c r="J1128" t="s">
        <v>7167</v>
      </c>
      <c r="K1128" t="s">
        <v>7179</v>
      </c>
      <c r="L1128">
        <v>2</v>
      </c>
      <c r="M1128">
        <v>4162.43</v>
      </c>
      <c r="N1128">
        <v>0.15</v>
      </c>
      <c r="O1128">
        <v>770.57</v>
      </c>
    </row>
    <row r="1129" spans="1:15" x14ac:dyDescent="0.25">
      <c r="A1129" t="s">
        <v>1139</v>
      </c>
      <c r="B1129" t="s">
        <v>5707</v>
      </c>
      <c r="C1129" t="s">
        <v>7259</v>
      </c>
      <c r="D1129" t="s">
        <v>6683</v>
      </c>
      <c r="E1129" t="s">
        <v>7015</v>
      </c>
      <c r="F1129" t="s">
        <v>7097</v>
      </c>
      <c r="G1129" t="s">
        <v>7104</v>
      </c>
      <c r="H1129" t="s">
        <v>7132</v>
      </c>
      <c r="I1129" t="s">
        <v>7162</v>
      </c>
      <c r="J1129" t="s">
        <v>7166</v>
      </c>
      <c r="K1129" t="s">
        <v>7192</v>
      </c>
      <c r="L1129">
        <v>3</v>
      </c>
      <c r="M1129">
        <v>18885.78</v>
      </c>
      <c r="N1129">
        <v>0</v>
      </c>
      <c r="O1129">
        <v>3346.14</v>
      </c>
    </row>
    <row r="1130" spans="1:15" x14ac:dyDescent="0.25">
      <c r="A1130" t="s">
        <v>1140</v>
      </c>
      <c r="B1130" t="s">
        <v>5043</v>
      </c>
      <c r="C1130" t="s">
        <v>7248</v>
      </c>
      <c r="D1130" t="s">
        <v>6434</v>
      </c>
      <c r="E1130" t="s">
        <v>7002</v>
      </c>
      <c r="F1130" t="s">
        <v>7097</v>
      </c>
      <c r="G1130" t="s">
        <v>7110</v>
      </c>
      <c r="H1130" t="s">
        <v>7129</v>
      </c>
      <c r="I1130" t="s">
        <v>7164</v>
      </c>
      <c r="J1130" t="s">
        <v>7173</v>
      </c>
      <c r="K1130" t="s">
        <v>7206</v>
      </c>
      <c r="L1130">
        <v>7</v>
      </c>
      <c r="M1130">
        <v>15066.72</v>
      </c>
      <c r="N1130">
        <v>0.05</v>
      </c>
      <c r="O1130">
        <v>4603.7700000000004</v>
      </c>
    </row>
    <row r="1131" spans="1:15" x14ac:dyDescent="0.25">
      <c r="A1131" t="s">
        <v>1141</v>
      </c>
      <c r="B1131" t="s">
        <v>5708</v>
      </c>
      <c r="C1131" t="s">
        <v>7238</v>
      </c>
      <c r="D1131" t="s">
        <v>6419</v>
      </c>
      <c r="E1131" t="s">
        <v>6897</v>
      </c>
      <c r="F1131" t="s">
        <v>7097</v>
      </c>
      <c r="G1131" t="s">
        <v>7107</v>
      </c>
      <c r="H1131" t="s">
        <v>7123</v>
      </c>
      <c r="I1131" t="s">
        <v>7163</v>
      </c>
      <c r="J1131" t="s">
        <v>7175</v>
      </c>
      <c r="K1131" t="s">
        <v>7205</v>
      </c>
      <c r="L1131">
        <v>1</v>
      </c>
      <c r="M1131">
        <v>2878.21</v>
      </c>
      <c r="N1131">
        <v>0.2</v>
      </c>
      <c r="O1131">
        <v>238.29</v>
      </c>
    </row>
    <row r="1132" spans="1:15" x14ac:dyDescent="0.25">
      <c r="A1132" t="s">
        <v>1142</v>
      </c>
      <c r="B1132" t="s">
        <v>5161</v>
      </c>
      <c r="C1132" t="s">
        <v>7251</v>
      </c>
      <c r="D1132" t="s">
        <v>6374</v>
      </c>
      <c r="E1132" t="s">
        <v>7028</v>
      </c>
      <c r="F1132" t="s">
        <v>7096</v>
      </c>
      <c r="G1132" t="s">
        <v>7113</v>
      </c>
      <c r="H1132" t="s">
        <v>7144</v>
      </c>
      <c r="I1132" t="s">
        <v>7163</v>
      </c>
      <c r="J1132" t="s">
        <v>7167</v>
      </c>
      <c r="K1132" t="s">
        <v>7207</v>
      </c>
      <c r="L1132">
        <v>5</v>
      </c>
      <c r="M1132">
        <v>3856.88</v>
      </c>
      <c r="N1132">
        <v>0</v>
      </c>
      <c r="O1132">
        <v>1240.08</v>
      </c>
    </row>
    <row r="1133" spans="1:15" x14ac:dyDescent="0.25">
      <c r="A1133" t="s">
        <v>1143</v>
      </c>
      <c r="B1133" t="s">
        <v>5709</v>
      </c>
      <c r="C1133" t="s">
        <v>7240</v>
      </c>
      <c r="D1133" t="s">
        <v>6330</v>
      </c>
      <c r="E1133" t="s">
        <v>7035</v>
      </c>
      <c r="F1133" t="s">
        <v>7096</v>
      </c>
      <c r="G1133" t="s">
        <v>7111</v>
      </c>
      <c r="H1133" t="s">
        <v>7131</v>
      </c>
      <c r="I1133" t="s">
        <v>7165</v>
      </c>
      <c r="J1133" t="s">
        <v>7177</v>
      </c>
      <c r="K1133" t="s">
        <v>7198</v>
      </c>
      <c r="L1133">
        <v>3</v>
      </c>
      <c r="M1133">
        <v>193408.33</v>
      </c>
      <c r="N1133">
        <v>0</v>
      </c>
      <c r="O1133">
        <v>36898.629999999997</v>
      </c>
    </row>
    <row r="1134" spans="1:15" x14ac:dyDescent="0.25">
      <c r="A1134" t="s">
        <v>1144</v>
      </c>
      <c r="B1134" t="s">
        <v>5710</v>
      </c>
      <c r="C1134" t="s">
        <v>7250</v>
      </c>
      <c r="D1134" t="s">
        <v>6622</v>
      </c>
      <c r="E1134" t="s">
        <v>7066</v>
      </c>
      <c r="F1134" t="s">
        <v>7095</v>
      </c>
      <c r="G1134" t="s">
        <v>7106</v>
      </c>
      <c r="H1134" t="s">
        <v>7122</v>
      </c>
      <c r="I1134" t="s">
        <v>7165</v>
      </c>
      <c r="J1134" t="s">
        <v>7176</v>
      </c>
      <c r="K1134" t="s">
        <v>7202</v>
      </c>
      <c r="L1134">
        <v>5</v>
      </c>
      <c r="M1134">
        <v>71875.179999999993</v>
      </c>
      <c r="N1134">
        <v>0.2</v>
      </c>
      <c r="O1134">
        <v>6050.16</v>
      </c>
    </row>
    <row r="1135" spans="1:15" x14ac:dyDescent="0.25">
      <c r="A1135" t="s">
        <v>1145</v>
      </c>
      <c r="B1135" t="s">
        <v>5471</v>
      </c>
      <c r="C1135" t="s">
        <v>7256</v>
      </c>
      <c r="D1135" t="s">
        <v>6346</v>
      </c>
      <c r="E1135" t="s">
        <v>7039</v>
      </c>
      <c r="F1135" t="s">
        <v>7097</v>
      </c>
      <c r="G1135" t="s">
        <v>7107</v>
      </c>
      <c r="H1135" t="s">
        <v>7152</v>
      </c>
      <c r="I1135" t="s">
        <v>7163</v>
      </c>
      <c r="J1135" t="s">
        <v>7175</v>
      </c>
      <c r="K1135" t="s">
        <v>7205</v>
      </c>
      <c r="L1135">
        <v>6</v>
      </c>
      <c r="M1135">
        <v>15701.06</v>
      </c>
      <c r="N1135">
        <v>0.25</v>
      </c>
      <c r="O1135">
        <v>507.75</v>
      </c>
    </row>
    <row r="1136" spans="1:15" x14ac:dyDescent="0.25">
      <c r="A1136" t="s">
        <v>1146</v>
      </c>
      <c r="B1136" t="s">
        <v>5672</v>
      </c>
      <c r="C1136" t="s">
        <v>7252</v>
      </c>
      <c r="D1136" t="s">
        <v>6531</v>
      </c>
      <c r="E1136" t="s">
        <v>6979</v>
      </c>
      <c r="F1136" t="s">
        <v>7095</v>
      </c>
      <c r="G1136" t="s">
        <v>7106</v>
      </c>
      <c r="H1136" t="s">
        <v>7161</v>
      </c>
      <c r="I1136" t="s">
        <v>7164</v>
      </c>
      <c r="J1136" t="s">
        <v>7174</v>
      </c>
      <c r="K1136" t="s">
        <v>7196</v>
      </c>
      <c r="L1136">
        <v>4</v>
      </c>
      <c r="M1136">
        <v>9998.34</v>
      </c>
      <c r="N1136">
        <v>0.25</v>
      </c>
      <c r="O1136">
        <v>1343.55</v>
      </c>
    </row>
    <row r="1137" spans="1:15" x14ac:dyDescent="0.25">
      <c r="A1137" t="s">
        <v>1147</v>
      </c>
      <c r="B1137" t="s">
        <v>5711</v>
      </c>
      <c r="C1137" t="s">
        <v>7258</v>
      </c>
      <c r="D1137" t="s">
        <v>6706</v>
      </c>
      <c r="E1137" t="s">
        <v>6976</v>
      </c>
      <c r="F1137" t="s">
        <v>7096</v>
      </c>
      <c r="G1137" t="s">
        <v>7103</v>
      </c>
      <c r="H1137" t="s">
        <v>7119</v>
      </c>
      <c r="I1137" t="s">
        <v>7164</v>
      </c>
      <c r="J1137" t="s">
        <v>7170</v>
      </c>
      <c r="K1137" t="s">
        <v>7213</v>
      </c>
      <c r="L1137">
        <v>3</v>
      </c>
      <c r="M1137">
        <v>6942.67</v>
      </c>
      <c r="N1137">
        <v>0.15</v>
      </c>
      <c r="O1137">
        <v>1908.87</v>
      </c>
    </row>
    <row r="1138" spans="1:15" x14ac:dyDescent="0.25">
      <c r="A1138" t="s">
        <v>1148</v>
      </c>
      <c r="B1138" t="s">
        <v>5191</v>
      </c>
      <c r="C1138" t="s">
        <v>7229</v>
      </c>
      <c r="D1138" t="s">
        <v>6243</v>
      </c>
      <c r="E1138" t="s">
        <v>6980</v>
      </c>
      <c r="F1138" t="s">
        <v>7094</v>
      </c>
      <c r="G1138" t="s">
        <v>7099</v>
      </c>
      <c r="H1138" t="s">
        <v>7115</v>
      </c>
      <c r="I1138" t="s">
        <v>7164</v>
      </c>
      <c r="J1138" t="s">
        <v>7170</v>
      </c>
      <c r="K1138" t="s">
        <v>7183</v>
      </c>
      <c r="L1138">
        <v>7</v>
      </c>
      <c r="M1138">
        <v>31709.7</v>
      </c>
      <c r="N1138">
        <v>0.1</v>
      </c>
      <c r="O1138">
        <v>7008.95</v>
      </c>
    </row>
    <row r="1139" spans="1:15" x14ac:dyDescent="0.25">
      <c r="A1139" t="s">
        <v>1149</v>
      </c>
      <c r="B1139" t="s">
        <v>5595</v>
      </c>
      <c r="C1139" t="s">
        <v>7259</v>
      </c>
      <c r="D1139" t="s">
        <v>6145</v>
      </c>
      <c r="E1139" t="s">
        <v>6943</v>
      </c>
      <c r="F1139" t="s">
        <v>7097</v>
      </c>
      <c r="G1139" t="s">
        <v>7104</v>
      </c>
      <c r="H1139" t="s">
        <v>7120</v>
      </c>
      <c r="I1139" t="s">
        <v>7163</v>
      </c>
      <c r="J1139" t="s">
        <v>7175</v>
      </c>
      <c r="K1139" t="s">
        <v>7190</v>
      </c>
      <c r="L1139">
        <v>3</v>
      </c>
      <c r="M1139">
        <v>5924.07</v>
      </c>
      <c r="N1139">
        <v>0.1</v>
      </c>
      <c r="O1139">
        <v>1248.4100000000001</v>
      </c>
    </row>
    <row r="1140" spans="1:15" x14ac:dyDescent="0.25">
      <c r="A1140" t="s">
        <v>1150</v>
      </c>
      <c r="B1140" t="s">
        <v>5301</v>
      </c>
      <c r="C1140" t="s">
        <v>7258</v>
      </c>
      <c r="D1140" t="s">
        <v>6509</v>
      </c>
      <c r="E1140" t="s">
        <v>6897</v>
      </c>
      <c r="F1140" t="s">
        <v>7094</v>
      </c>
      <c r="G1140" t="s">
        <v>7101</v>
      </c>
      <c r="H1140" t="s">
        <v>7137</v>
      </c>
      <c r="I1140" t="s">
        <v>7163</v>
      </c>
      <c r="J1140" t="s">
        <v>7167</v>
      </c>
      <c r="K1140" t="s">
        <v>7187</v>
      </c>
      <c r="L1140">
        <v>7</v>
      </c>
      <c r="M1140">
        <v>9780.23</v>
      </c>
      <c r="N1140">
        <v>0.1</v>
      </c>
      <c r="O1140">
        <v>2634.49</v>
      </c>
    </row>
    <row r="1141" spans="1:15" x14ac:dyDescent="0.25">
      <c r="A1141" t="s">
        <v>1151</v>
      </c>
      <c r="B1141" t="s">
        <v>5050</v>
      </c>
      <c r="C1141" t="s">
        <v>7252</v>
      </c>
      <c r="D1141" t="s">
        <v>6176</v>
      </c>
      <c r="E1141" t="s">
        <v>6966</v>
      </c>
      <c r="F1141" t="s">
        <v>7094</v>
      </c>
      <c r="G1141" t="s">
        <v>7098</v>
      </c>
      <c r="H1141" t="s">
        <v>7138</v>
      </c>
      <c r="I1141" t="s">
        <v>7163</v>
      </c>
      <c r="J1141" t="s">
        <v>7171</v>
      </c>
      <c r="K1141" t="s">
        <v>7204</v>
      </c>
      <c r="L1141">
        <v>2</v>
      </c>
      <c r="M1141">
        <v>9266.57</v>
      </c>
      <c r="N1141">
        <v>0</v>
      </c>
      <c r="O1141">
        <v>1681.45</v>
      </c>
    </row>
    <row r="1142" spans="1:15" x14ac:dyDescent="0.25">
      <c r="A1142" t="s">
        <v>1152</v>
      </c>
      <c r="B1142" t="s">
        <v>5712</v>
      </c>
      <c r="C1142" t="s">
        <v>7239</v>
      </c>
      <c r="D1142" t="s">
        <v>6640</v>
      </c>
      <c r="E1142" t="s">
        <v>7032</v>
      </c>
      <c r="F1142" t="s">
        <v>7094</v>
      </c>
      <c r="G1142" t="s">
        <v>7099</v>
      </c>
      <c r="H1142" t="s">
        <v>7130</v>
      </c>
      <c r="I1142" t="s">
        <v>7163</v>
      </c>
      <c r="J1142" t="s">
        <v>7171</v>
      </c>
      <c r="K1142" t="s">
        <v>7204</v>
      </c>
      <c r="L1142">
        <v>3</v>
      </c>
      <c r="M1142">
        <v>13445.35</v>
      </c>
      <c r="N1142">
        <v>0.05</v>
      </c>
      <c r="O1142">
        <v>2233.4299999999998</v>
      </c>
    </row>
    <row r="1143" spans="1:15" x14ac:dyDescent="0.25">
      <c r="A1143" t="s">
        <v>1153</v>
      </c>
      <c r="B1143" t="s">
        <v>5713</v>
      </c>
      <c r="C1143" t="s">
        <v>7238</v>
      </c>
      <c r="D1143" t="s">
        <v>6516</v>
      </c>
      <c r="E1143" t="s">
        <v>6914</v>
      </c>
      <c r="F1143" t="s">
        <v>7097</v>
      </c>
      <c r="G1143" t="s">
        <v>7107</v>
      </c>
      <c r="H1143" t="s">
        <v>7153</v>
      </c>
      <c r="I1143" t="s">
        <v>7164</v>
      </c>
      <c r="J1143" t="s">
        <v>7170</v>
      </c>
      <c r="K1143" t="s">
        <v>7213</v>
      </c>
      <c r="L1143">
        <v>1</v>
      </c>
      <c r="M1143">
        <v>2280.6</v>
      </c>
      <c r="N1143">
        <v>0.15</v>
      </c>
      <c r="O1143">
        <v>616.05999999999995</v>
      </c>
    </row>
    <row r="1144" spans="1:15" x14ac:dyDescent="0.25">
      <c r="A1144" t="s">
        <v>1154</v>
      </c>
      <c r="B1144" t="s">
        <v>5402</v>
      </c>
      <c r="C1144" t="s">
        <v>7230</v>
      </c>
      <c r="D1144" t="s">
        <v>6700</v>
      </c>
      <c r="E1144" t="s">
        <v>7030</v>
      </c>
      <c r="F1144" t="s">
        <v>7096</v>
      </c>
      <c r="G1144" t="s">
        <v>7103</v>
      </c>
      <c r="H1144" t="s">
        <v>7119</v>
      </c>
      <c r="I1144" t="s">
        <v>7164</v>
      </c>
      <c r="J1144" t="s">
        <v>7174</v>
      </c>
      <c r="K1144" t="s">
        <v>7188</v>
      </c>
      <c r="L1144">
        <v>2</v>
      </c>
      <c r="M1144">
        <v>4247.3500000000004</v>
      </c>
      <c r="N1144">
        <v>0.25</v>
      </c>
      <c r="O1144">
        <v>689.79</v>
      </c>
    </row>
    <row r="1145" spans="1:15" x14ac:dyDescent="0.25">
      <c r="A1145" t="s">
        <v>1155</v>
      </c>
      <c r="B1145" t="s">
        <v>5714</v>
      </c>
      <c r="C1145" t="s">
        <v>7251</v>
      </c>
      <c r="D1145" t="s">
        <v>6707</v>
      </c>
      <c r="E1145" t="s">
        <v>7060</v>
      </c>
      <c r="F1145" t="s">
        <v>7097</v>
      </c>
      <c r="G1145" t="s">
        <v>7105</v>
      </c>
      <c r="H1145" t="s">
        <v>7149</v>
      </c>
      <c r="I1145" t="s">
        <v>7162</v>
      </c>
      <c r="J1145" t="s">
        <v>7169</v>
      </c>
      <c r="K1145" t="s">
        <v>7203</v>
      </c>
      <c r="L1145">
        <v>1</v>
      </c>
      <c r="M1145">
        <v>20497.27</v>
      </c>
      <c r="N1145">
        <v>0.1</v>
      </c>
      <c r="O1145">
        <v>2308.5100000000002</v>
      </c>
    </row>
    <row r="1146" spans="1:15" x14ac:dyDescent="0.25">
      <c r="A1146" t="s">
        <v>1156</v>
      </c>
      <c r="B1146" t="s">
        <v>5612</v>
      </c>
      <c r="C1146" t="s">
        <v>7238</v>
      </c>
      <c r="D1146" t="s">
        <v>6335</v>
      </c>
      <c r="E1146" t="s">
        <v>6975</v>
      </c>
      <c r="F1146" t="s">
        <v>7095</v>
      </c>
      <c r="G1146" t="s">
        <v>7108</v>
      </c>
      <c r="H1146" t="s">
        <v>7141</v>
      </c>
      <c r="I1146" t="s">
        <v>7163</v>
      </c>
      <c r="J1146" t="s">
        <v>7175</v>
      </c>
      <c r="K1146" t="s">
        <v>7197</v>
      </c>
      <c r="L1146">
        <v>5</v>
      </c>
      <c r="M1146">
        <v>23583.86</v>
      </c>
      <c r="N1146">
        <v>0.2</v>
      </c>
      <c r="O1146">
        <v>3743.93</v>
      </c>
    </row>
    <row r="1147" spans="1:15" x14ac:dyDescent="0.25">
      <c r="A1147" t="s">
        <v>1157</v>
      </c>
      <c r="B1147" t="s">
        <v>5102</v>
      </c>
      <c r="C1147" t="s">
        <v>7245</v>
      </c>
      <c r="D1147" t="s">
        <v>6133</v>
      </c>
      <c r="E1147" t="s">
        <v>6911</v>
      </c>
      <c r="F1147" t="s">
        <v>7097</v>
      </c>
      <c r="G1147" t="s">
        <v>7107</v>
      </c>
      <c r="H1147" t="s">
        <v>7152</v>
      </c>
      <c r="I1147" t="s">
        <v>7165</v>
      </c>
      <c r="J1147" t="s">
        <v>7176</v>
      </c>
      <c r="K1147" t="s">
        <v>7202</v>
      </c>
      <c r="L1147">
        <v>8</v>
      </c>
      <c r="M1147">
        <v>138950.31</v>
      </c>
      <c r="N1147">
        <v>0</v>
      </c>
      <c r="O1147">
        <v>20504.93</v>
      </c>
    </row>
    <row r="1148" spans="1:15" x14ac:dyDescent="0.25">
      <c r="A1148" t="s">
        <v>1158</v>
      </c>
      <c r="B1148" t="s">
        <v>5657</v>
      </c>
      <c r="C1148" t="s">
        <v>7255</v>
      </c>
      <c r="D1148" t="s">
        <v>6559</v>
      </c>
      <c r="E1148" t="s">
        <v>7018</v>
      </c>
      <c r="F1148" t="s">
        <v>7094</v>
      </c>
      <c r="G1148" t="s">
        <v>7101</v>
      </c>
      <c r="H1148" t="s">
        <v>7137</v>
      </c>
      <c r="I1148" t="s">
        <v>7163</v>
      </c>
      <c r="J1148" t="s">
        <v>7171</v>
      </c>
      <c r="K1148" t="s">
        <v>7209</v>
      </c>
      <c r="L1148">
        <v>5</v>
      </c>
      <c r="M1148">
        <v>6991.04</v>
      </c>
      <c r="N1148">
        <v>0.2</v>
      </c>
      <c r="O1148">
        <v>710.89</v>
      </c>
    </row>
    <row r="1149" spans="1:15" x14ac:dyDescent="0.25">
      <c r="A1149" t="s">
        <v>1159</v>
      </c>
      <c r="B1149" t="s">
        <v>5692</v>
      </c>
      <c r="C1149" t="s">
        <v>7247</v>
      </c>
      <c r="D1149" t="s">
        <v>6240</v>
      </c>
      <c r="E1149" t="s">
        <v>6999</v>
      </c>
      <c r="F1149" t="s">
        <v>7094</v>
      </c>
      <c r="G1149" t="s">
        <v>7098</v>
      </c>
      <c r="H1149" t="s">
        <v>7114</v>
      </c>
      <c r="I1149" t="s">
        <v>7165</v>
      </c>
      <c r="J1149" t="s">
        <v>7176</v>
      </c>
      <c r="K1149" t="s">
        <v>7194</v>
      </c>
      <c r="L1149">
        <v>7</v>
      </c>
      <c r="M1149">
        <v>180469.08</v>
      </c>
      <c r="N1149">
        <v>0</v>
      </c>
      <c r="O1149">
        <v>31569.4</v>
      </c>
    </row>
    <row r="1150" spans="1:15" x14ac:dyDescent="0.25">
      <c r="A1150" t="s">
        <v>1160</v>
      </c>
      <c r="B1150" t="s">
        <v>5273</v>
      </c>
      <c r="C1150" t="s">
        <v>7255</v>
      </c>
      <c r="D1150" t="s">
        <v>6499</v>
      </c>
      <c r="E1150" t="s">
        <v>6902</v>
      </c>
      <c r="F1150" t="s">
        <v>7096</v>
      </c>
      <c r="G1150" t="s">
        <v>7111</v>
      </c>
      <c r="H1150" t="s">
        <v>7145</v>
      </c>
      <c r="I1150" t="s">
        <v>7163</v>
      </c>
      <c r="J1150" t="s">
        <v>7167</v>
      </c>
      <c r="K1150" t="s">
        <v>7179</v>
      </c>
      <c r="L1150">
        <v>3</v>
      </c>
      <c r="M1150">
        <v>7776.88</v>
      </c>
      <c r="N1150">
        <v>0</v>
      </c>
      <c r="O1150">
        <v>1995.02</v>
      </c>
    </row>
    <row r="1151" spans="1:15" x14ac:dyDescent="0.25">
      <c r="A1151" t="s">
        <v>1161</v>
      </c>
      <c r="B1151" t="s">
        <v>5639</v>
      </c>
      <c r="C1151" t="s">
        <v>7259</v>
      </c>
      <c r="D1151" t="s">
        <v>6137</v>
      </c>
      <c r="E1151" t="s">
        <v>6935</v>
      </c>
      <c r="F1151" t="s">
        <v>7095</v>
      </c>
      <c r="G1151" t="s">
        <v>7106</v>
      </c>
      <c r="H1151" t="s">
        <v>7122</v>
      </c>
      <c r="I1151" t="s">
        <v>7162</v>
      </c>
      <c r="J1151" t="s">
        <v>7168</v>
      </c>
      <c r="K1151" t="s">
        <v>7181</v>
      </c>
      <c r="L1151">
        <v>8</v>
      </c>
      <c r="M1151">
        <v>94914.64</v>
      </c>
      <c r="N1151">
        <v>0.05</v>
      </c>
      <c r="O1151">
        <v>18025.5</v>
      </c>
    </row>
    <row r="1152" spans="1:15" x14ac:dyDescent="0.25">
      <c r="A1152" t="s">
        <v>1162</v>
      </c>
      <c r="B1152" t="s">
        <v>5214</v>
      </c>
      <c r="C1152" t="s">
        <v>7236</v>
      </c>
      <c r="D1152" t="s">
        <v>6530</v>
      </c>
      <c r="E1152" t="s">
        <v>7031</v>
      </c>
      <c r="F1152" t="s">
        <v>7095</v>
      </c>
      <c r="G1152" t="s">
        <v>7108</v>
      </c>
      <c r="H1152" t="s">
        <v>7141</v>
      </c>
      <c r="I1152" t="s">
        <v>7164</v>
      </c>
      <c r="J1152" t="s">
        <v>7170</v>
      </c>
      <c r="K1152" t="s">
        <v>7213</v>
      </c>
      <c r="L1152">
        <v>2</v>
      </c>
      <c r="M1152">
        <v>5176.87</v>
      </c>
      <c r="N1152">
        <v>0.1</v>
      </c>
      <c r="O1152">
        <v>1344.69</v>
      </c>
    </row>
    <row r="1153" spans="1:15" x14ac:dyDescent="0.25">
      <c r="A1153" t="s">
        <v>1163</v>
      </c>
      <c r="B1153" t="s">
        <v>5715</v>
      </c>
      <c r="C1153" t="s">
        <v>7252</v>
      </c>
      <c r="D1153" t="s">
        <v>6708</v>
      </c>
      <c r="E1153" t="s">
        <v>7085</v>
      </c>
      <c r="F1153" t="s">
        <v>7095</v>
      </c>
      <c r="G1153" t="s">
        <v>7102</v>
      </c>
      <c r="H1153" t="s">
        <v>7147</v>
      </c>
      <c r="I1153" t="s">
        <v>7162</v>
      </c>
      <c r="J1153" t="s">
        <v>7166</v>
      </c>
      <c r="K1153" t="s">
        <v>7192</v>
      </c>
      <c r="L1153">
        <v>1</v>
      </c>
      <c r="M1153">
        <v>5650.64</v>
      </c>
      <c r="N1153">
        <v>0.1</v>
      </c>
      <c r="O1153">
        <v>656.99</v>
      </c>
    </row>
    <row r="1154" spans="1:15" x14ac:dyDescent="0.25">
      <c r="A1154" t="s">
        <v>1164</v>
      </c>
      <c r="B1154" t="s">
        <v>5631</v>
      </c>
      <c r="C1154" t="s">
        <v>7241</v>
      </c>
      <c r="D1154" t="s">
        <v>6709</v>
      </c>
      <c r="E1154" t="s">
        <v>6988</v>
      </c>
      <c r="F1154" t="s">
        <v>7097</v>
      </c>
      <c r="G1154" t="s">
        <v>7104</v>
      </c>
      <c r="H1154" t="s">
        <v>7132</v>
      </c>
      <c r="I1154" t="s">
        <v>7165</v>
      </c>
      <c r="J1154" t="s">
        <v>7177</v>
      </c>
      <c r="K1154" t="s">
        <v>7210</v>
      </c>
      <c r="L1154">
        <v>2</v>
      </c>
      <c r="M1154">
        <v>158042.16</v>
      </c>
      <c r="N1154">
        <v>0.1</v>
      </c>
      <c r="O1154">
        <v>13854.97</v>
      </c>
    </row>
    <row r="1155" spans="1:15" x14ac:dyDescent="0.25">
      <c r="A1155" t="s">
        <v>1165</v>
      </c>
      <c r="B1155" t="s">
        <v>5582</v>
      </c>
      <c r="C1155" t="s">
        <v>7225</v>
      </c>
      <c r="D1155" t="s">
        <v>6458</v>
      </c>
      <c r="E1155" t="s">
        <v>7033</v>
      </c>
      <c r="F1155" t="s">
        <v>7095</v>
      </c>
      <c r="G1155" t="s">
        <v>7106</v>
      </c>
      <c r="H1155" t="s">
        <v>7146</v>
      </c>
      <c r="I1155" t="s">
        <v>7164</v>
      </c>
      <c r="J1155" t="s">
        <v>7170</v>
      </c>
      <c r="K1155" t="s">
        <v>7183</v>
      </c>
      <c r="L1155">
        <v>1</v>
      </c>
      <c r="M1155">
        <v>3648.55</v>
      </c>
      <c r="N1155">
        <v>0.25</v>
      </c>
      <c r="O1155">
        <v>406.1</v>
      </c>
    </row>
    <row r="1156" spans="1:15" x14ac:dyDescent="0.25">
      <c r="A1156" t="s">
        <v>1166</v>
      </c>
      <c r="B1156" t="s">
        <v>5716</v>
      </c>
      <c r="C1156" t="s">
        <v>7236</v>
      </c>
      <c r="D1156" t="s">
        <v>6237</v>
      </c>
      <c r="E1156" t="s">
        <v>6997</v>
      </c>
      <c r="F1156" t="s">
        <v>7094</v>
      </c>
      <c r="G1156" t="s">
        <v>7099</v>
      </c>
      <c r="H1156" t="s">
        <v>7130</v>
      </c>
      <c r="I1156" t="s">
        <v>7163</v>
      </c>
      <c r="J1156" t="s">
        <v>7171</v>
      </c>
      <c r="K1156" t="s">
        <v>7184</v>
      </c>
      <c r="L1156">
        <v>1</v>
      </c>
      <c r="M1156">
        <v>6874.39</v>
      </c>
      <c r="N1156">
        <v>0.1</v>
      </c>
      <c r="O1156">
        <v>962.14</v>
      </c>
    </row>
    <row r="1157" spans="1:15" x14ac:dyDescent="0.25">
      <c r="A1157" t="s">
        <v>1167</v>
      </c>
      <c r="B1157" t="s">
        <v>5025</v>
      </c>
      <c r="C1157" t="s">
        <v>7250</v>
      </c>
      <c r="D1157" t="s">
        <v>6401</v>
      </c>
      <c r="E1157" t="s">
        <v>6915</v>
      </c>
      <c r="F1157" t="s">
        <v>7097</v>
      </c>
      <c r="G1157" t="s">
        <v>7104</v>
      </c>
      <c r="H1157" t="s">
        <v>7160</v>
      </c>
      <c r="I1157" t="s">
        <v>7165</v>
      </c>
      <c r="J1157" t="s">
        <v>7177</v>
      </c>
      <c r="K1157" t="s">
        <v>7210</v>
      </c>
      <c r="L1157">
        <v>4</v>
      </c>
      <c r="M1157">
        <v>293661.24</v>
      </c>
      <c r="N1157">
        <v>0.15</v>
      </c>
      <c r="O1157">
        <v>20399.38</v>
      </c>
    </row>
    <row r="1158" spans="1:15" x14ac:dyDescent="0.25">
      <c r="A1158" t="s">
        <v>1168</v>
      </c>
      <c r="B1158" t="s">
        <v>5513</v>
      </c>
      <c r="C1158" t="s">
        <v>7247</v>
      </c>
      <c r="D1158" t="s">
        <v>6103</v>
      </c>
      <c r="E1158" t="s">
        <v>6902</v>
      </c>
      <c r="F1158" t="s">
        <v>7095</v>
      </c>
      <c r="G1158" t="s">
        <v>7106</v>
      </c>
      <c r="H1158" t="s">
        <v>7161</v>
      </c>
      <c r="I1158" t="s">
        <v>7162</v>
      </c>
      <c r="J1158" t="s">
        <v>7168</v>
      </c>
      <c r="K1158" t="s">
        <v>7181</v>
      </c>
      <c r="L1158">
        <v>7</v>
      </c>
      <c r="M1158">
        <v>82561.710000000006</v>
      </c>
      <c r="N1158">
        <v>0</v>
      </c>
      <c r="O1158">
        <v>18090.43</v>
      </c>
    </row>
    <row r="1159" spans="1:15" x14ac:dyDescent="0.25">
      <c r="A1159" t="s">
        <v>1169</v>
      </c>
      <c r="B1159" t="s">
        <v>5574</v>
      </c>
      <c r="C1159" t="s">
        <v>7257</v>
      </c>
      <c r="D1159" t="s">
        <v>6130</v>
      </c>
      <c r="E1159" t="s">
        <v>6929</v>
      </c>
      <c r="F1159" t="s">
        <v>7095</v>
      </c>
      <c r="G1159" t="s">
        <v>7106</v>
      </c>
      <c r="H1159" t="s">
        <v>7161</v>
      </c>
      <c r="I1159" t="s">
        <v>7164</v>
      </c>
      <c r="J1159" t="s">
        <v>7174</v>
      </c>
      <c r="K1159" t="s">
        <v>7188</v>
      </c>
      <c r="L1159">
        <v>7</v>
      </c>
      <c r="M1159">
        <v>20395.669999999998</v>
      </c>
      <c r="N1159">
        <v>0</v>
      </c>
      <c r="O1159">
        <v>4565.93</v>
      </c>
    </row>
    <row r="1160" spans="1:15" x14ac:dyDescent="0.25">
      <c r="A1160" t="s">
        <v>1170</v>
      </c>
      <c r="B1160" t="s">
        <v>5055</v>
      </c>
      <c r="C1160" t="s">
        <v>7228</v>
      </c>
      <c r="D1160" t="s">
        <v>6410</v>
      </c>
      <c r="E1160" t="s">
        <v>6950</v>
      </c>
      <c r="F1160" t="s">
        <v>7095</v>
      </c>
      <c r="G1160" t="s">
        <v>7109</v>
      </c>
      <c r="H1160" t="s">
        <v>7140</v>
      </c>
      <c r="I1160" t="s">
        <v>7162</v>
      </c>
      <c r="J1160" t="s">
        <v>7168</v>
      </c>
      <c r="K1160" t="s">
        <v>7191</v>
      </c>
      <c r="L1160">
        <v>4</v>
      </c>
      <c r="M1160">
        <v>26724.53</v>
      </c>
      <c r="N1160">
        <v>0</v>
      </c>
      <c r="O1160">
        <v>5819.92</v>
      </c>
    </row>
    <row r="1161" spans="1:15" x14ac:dyDescent="0.25">
      <c r="A1161" t="s">
        <v>1171</v>
      </c>
      <c r="B1161" t="s">
        <v>5596</v>
      </c>
      <c r="C1161" t="s">
        <v>7227</v>
      </c>
      <c r="D1161" t="s">
        <v>6689</v>
      </c>
      <c r="E1161" t="s">
        <v>6992</v>
      </c>
      <c r="F1161" t="s">
        <v>7096</v>
      </c>
      <c r="G1161" t="s">
        <v>7113</v>
      </c>
      <c r="H1161" t="s">
        <v>7148</v>
      </c>
      <c r="I1161" t="s">
        <v>7163</v>
      </c>
      <c r="J1161" t="s">
        <v>7167</v>
      </c>
      <c r="K1161" t="s">
        <v>7187</v>
      </c>
      <c r="L1161">
        <v>8</v>
      </c>
      <c r="M1161">
        <v>9709.7900000000009</v>
      </c>
      <c r="N1161">
        <v>0.2</v>
      </c>
      <c r="O1161">
        <v>1765.04</v>
      </c>
    </row>
    <row r="1162" spans="1:15" x14ac:dyDescent="0.25">
      <c r="A1162" t="s">
        <v>1172</v>
      </c>
      <c r="B1162" t="s">
        <v>5717</v>
      </c>
      <c r="C1162" t="s">
        <v>7231</v>
      </c>
      <c r="D1162" t="s">
        <v>6356</v>
      </c>
      <c r="E1162" t="s">
        <v>7043</v>
      </c>
      <c r="F1162" t="s">
        <v>7094</v>
      </c>
      <c r="G1162" t="s">
        <v>7101</v>
      </c>
      <c r="H1162" t="s">
        <v>7117</v>
      </c>
      <c r="I1162" t="s">
        <v>7164</v>
      </c>
      <c r="J1162" t="s">
        <v>7174</v>
      </c>
      <c r="K1162" t="s">
        <v>7196</v>
      </c>
      <c r="L1162">
        <v>2</v>
      </c>
      <c r="M1162">
        <v>6763.6</v>
      </c>
      <c r="N1162">
        <v>0</v>
      </c>
      <c r="O1162">
        <v>1698.37</v>
      </c>
    </row>
    <row r="1163" spans="1:15" x14ac:dyDescent="0.25">
      <c r="A1163" t="s">
        <v>1173</v>
      </c>
      <c r="B1163" t="s">
        <v>5718</v>
      </c>
      <c r="C1163" t="s">
        <v>7232</v>
      </c>
      <c r="D1163" t="s">
        <v>6196</v>
      </c>
      <c r="E1163" t="s">
        <v>6919</v>
      </c>
      <c r="F1163" t="s">
        <v>7094</v>
      </c>
      <c r="G1163" t="s">
        <v>7101</v>
      </c>
      <c r="H1163" t="s">
        <v>7124</v>
      </c>
      <c r="I1163" t="s">
        <v>7164</v>
      </c>
      <c r="J1163" t="s">
        <v>7173</v>
      </c>
      <c r="K1163" t="s">
        <v>7206</v>
      </c>
      <c r="L1163">
        <v>7</v>
      </c>
      <c r="M1163">
        <v>11846.55</v>
      </c>
      <c r="N1163">
        <v>0.25</v>
      </c>
      <c r="O1163">
        <v>2935.07</v>
      </c>
    </row>
    <row r="1164" spans="1:15" x14ac:dyDescent="0.25">
      <c r="A1164" t="s">
        <v>1174</v>
      </c>
      <c r="B1164" t="s">
        <v>5719</v>
      </c>
      <c r="C1164" t="s">
        <v>7246</v>
      </c>
      <c r="D1164" t="s">
        <v>6452</v>
      </c>
      <c r="E1164" t="s">
        <v>7062</v>
      </c>
      <c r="F1164" t="s">
        <v>7094</v>
      </c>
      <c r="G1164" t="s">
        <v>7100</v>
      </c>
      <c r="H1164" t="s">
        <v>7136</v>
      </c>
      <c r="I1164" t="s">
        <v>7163</v>
      </c>
      <c r="J1164" t="s">
        <v>7167</v>
      </c>
      <c r="K1164" t="s">
        <v>7207</v>
      </c>
      <c r="L1164">
        <v>2</v>
      </c>
      <c r="M1164">
        <v>1245.02</v>
      </c>
      <c r="N1164">
        <v>0.2</v>
      </c>
      <c r="O1164">
        <v>333.5</v>
      </c>
    </row>
    <row r="1165" spans="1:15" x14ac:dyDescent="0.25">
      <c r="A1165" t="s">
        <v>1175</v>
      </c>
      <c r="B1165" t="s">
        <v>5346</v>
      </c>
      <c r="C1165" t="s">
        <v>7241</v>
      </c>
      <c r="D1165" t="s">
        <v>6502</v>
      </c>
      <c r="E1165" t="s">
        <v>7055</v>
      </c>
      <c r="F1165" t="s">
        <v>7096</v>
      </c>
      <c r="G1165" t="s">
        <v>7113</v>
      </c>
      <c r="H1165" t="s">
        <v>7144</v>
      </c>
      <c r="I1165" t="s">
        <v>7164</v>
      </c>
      <c r="J1165" t="s">
        <v>7173</v>
      </c>
      <c r="K1165" t="s">
        <v>7200</v>
      </c>
      <c r="L1165">
        <v>1</v>
      </c>
      <c r="M1165">
        <v>1046.31</v>
      </c>
      <c r="N1165">
        <v>0.1</v>
      </c>
      <c r="O1165">
        <v>285.62</v>
      </c>
    </row>
    <row r="1166" spans="1:15" x14ac:dyDescent="0.25">
      <c r="A1166" t="s">
        <v>1176</v>
      </c>
      <c r="B1166" t="s">
        <v>5249</v>
      </c>
      <c r="C1166" t="s">
        <v>7235</v>
      </c>
      <c r="D1166" t="s">
        <v>6450</v>
      </c>
      <c r="E1166" t="s">
        <v>7061</v>
      </c>
      <c r="F1166" t="s">
        <v>7095</v>
      </c>
      <c r="G1166" t="s">
        <v>7102</v>
      </c>
      <c r="H1166" t="s">
        <v>7147</v>
      </c>
      <c r="I1166" t="s">
        <v>7165</v>
      </c>
      <c r="J1166" t="s">
        <v>7177</v>
      </c>
      <c r="K1166" t="s">
        <v>7201</v>
      </c>
      <c r="L1166">
        <v>2</v>
      </c>
      <c r="M1166">
        <v>107567.43</v>
      </c>
      <c r="N1166">
        <v>0</v>
      </c>
      <c r="O1166">
        <v>16333.29</v>
      </c>
    </row>
    <row r="1167" spans="1:15" x14ac:dyDescent="0.25">
      <c r="A1167" t="s">
        <v>1177</v>
      </c>
      <c r="B1167" t="s">
        <v>5705</v>
      </c>
      <c r="C1167" t="s">
        <v>7254</v>
      </c>
      <c r="D1167" t="s">
        <v>6457</v>
      </c>
      <c r="E1167" t="s">
        <v>6930</v>
      </c>
      <c r="F1167" t="s">
        <v>7096</v>
      </c>
      <c r="G1167" t="s">
        <v>7103</v>
      </c>
      <c r="H1167" t="s">
        <v>7134</v>
      </c>
      <c r="I1167" t="s">
        <v>7164</v>
      </c>
      <c r="J1167" t="s">
        <v>7173</v>
      </c>
      <c r="K1167" t="s">
        <v>7186</v>
      </c>
      <c r="L1167">
        <v>1</v>
      </c>
      <c r="M1167">
        <v>3488.14</v>
      </c>
      <c r="N1167">
        <v>0.25</v>
      </c>
      <c r="O1167">
        <v>623.71</v>
      </c>
    </row>
    <row r="1168" spans="1:15" x14ac:dyDescent="0.25">
      <c r="A1168" t="s">
        <v>1178</v>
      </c>
      <c r="B1168" t="s">
        <v>5358</v>
      </c>
      <c r="C1168" t="s">
        <v>7228</v>
      </c>
      <c r="D1168" t="s">
        <v>6319</v>
      </c>
      <c r="E1168" t="s">
        <v>7031</v>
      </c>
      <c r="F1168" t="s">
        <v>7097</v>
      </c>
      <c r="G1168" t="s">
        <v>7107</v>
      </c>
      <c r="H1168" t="s">
        <v>7153</v>
      </c>
      <c r="I1168" t="s">
        <v>7164</v>
      </c>
      <c r="J1168" t="s">
        <v>7174</v>
      </c>
      <c r="K1168" t="s">
        <v>7196</v>
      </c>
      <c r="L1168">
        <v>5</v>
      </c>
      <c r="M1168">
        <v>12966.95</v>
      </c>
      <c r="N1168">
        <v>0.25</v>
      </c>
      <c r="O1168">
        <v>2161.38</v>
      </c>
    </row>
    <row r="1169" spans="1:15" x14ac:dyDescent="0.25">
      <c r="A1169" t="s">
        <v>1179</v>
      </c>
      <c r="B1169" t="s">
        <v>5638</v>
      </c>
      <c r="C1169" t="s">
        <v>7242</v>
      </c>
      <c r="D1169" t="s">
        <v>6499</v>
      </c>
      <c r="E1169" t="s">
        <v>6902</v>
      </c>
      <c r="F1169" t="s">
        <v>7095</v>
      </c>
      <c r="G1169" t="s">
        <v>7109</v>
      </c>
      <c r="H1169" t="s">
        <v>7135</v>
      </c>
      <c r="I1169" t="s">
        <v>7164</v>
      </c>
      <c r="J1169" t="s">
        <v>7174</v>
      </c>
      <c r="K1169" t="s">
        <v>7188</v>
      </c>
      <c r="L1169">
        <v>7</v>
      </c>
      <c r="M1169">
        <v>18671.25</v>
      </c>
      <c r="N1169">
        <v>0</v>
      </c>
      <c r="O1169">
        <v>4198.59</v>
      </c>
    </row>
    <row r="1170" spans="1:15" x14ac:dyDescent="0.25">
      <c r="A1170" t="s">
        <v>1180</v>
      </c>
      <c r="B1170" t="s">
        <v>5294</v>
      </c>
      <c r="C1170" t="s">
        <v>7254</v>
      </c>
      <c r="D1170" t="s">
        <v>6593</v>
      </c>
      <c r="E1170" t="s">
        <v>6938</v>
      </c>
      <c r="F1170" t="s">
        <v>7097</v>
      </c>
      <c r="G1170" t="s">
        <v>7104</v>
      </c>
      <c r="H1170" t="s">
        <v>7120</v>
      </c>
      <c r="I1170" t="s">
        <v>7165</v>
      </c>
      <c r="J1170" t="s">
        <v>7177</v>
      </c>
      <c r="K1170" t="s">
        <v>7201</v>
      </c>
      <c r="L1170">
        <v>6</v>
      </c>
      <c r="M1170">
        <v>302097.71000000002</v>
      </c>
      <c r="N1170">
        <v>0</v>
      </c>
      <c r="O1170">
        <v>48036.9</v>
      </c>
    </row>
    <row r="1171" spans="1:15" x14ac:dyDescent="0.25">
      <c r="A1171" t="s">
        <v>1181</v>
      </c>
      <c r="B1171" t="s">
        <v>5643</v>
      </c>
      <c r="C1171" t="s">
        <v>7224</v>
      </c>
      <c r="D1171" t="s">
        <v>6705</v>
      </c>
      <c r="E1171" t="s">
        <v>6907</v>
      </c>
      <c r="F1171" t="s">
        <v>7095</v>
      </c>
      <c r="G1171" t="s">
        <v>7108</v>
      </c>
      <c r="H1171" t="s">
        <v>7141</v>
      </c>
      <c r="I1171" t="s">
        <v>7165</v>
      </c>
      <c r="J1171" t="s">
        <v>7172</v>
      </c>
      <c r="K1171" t="s">
        <v>7185</v>
      </c>
      <c r="L1171">
        <v>5</v>
      </c>
      <c r="M1171">
        <v>21585.54</v>
      </c>
      <c r="N1171">
        <v>0.15</v>
      </c>
      <c r="O1171">
        <v>3100.79</v>
      </c>
    </row>
    <row r="1172" spans="1:15" x14ac:dyDescent="0.25">
      <c r="A1172" t="s">
        <v>1182</v>
      </c>
      <c r="B1172" t="s">
        <v>5377</v>
      </c>
      <c r="C1172" t="s">
        <v>7258</v>
      </c>
      <c r="D1172" t="s">
        <v>6588</v>
      </c>
      <c r="E1172" t="s">
        <v>6983</v>
      </c>
      <c r="F1172" t="s">
        <v>7096</v>
      </c>
      <c r="G1172" t="s">
        <v>7112</v>
      </c>
      <c r="H1172" t="s">
        <v>7154</v>
      </c>
      <c r="I1172" t="s">
        <v>7164</v>
      </c>
      <c r="J1172" t="s">
        <v>7170</v>
      </c>
      <c r="K1172" t="s">
        <v>7183</v>
      </c>
      <c r="L1172">
        <v>1</v>
      </c>
      <c r="M1172">
        <v>4784.37</v>
      </c>
      <c r="N1172">
        <v>0</v>
      </c>
      <c r="O1172">
        <v>1314.59</v>
      </c>
    </row>
    <row r="1173" spans="1:15" x14ac:dyDescent="0.25">
      <c r="A1173" t="s">
        <v>1183</v>
      </c>
      <c r="B1173" t="s">
        <v>5720</v>
      </c>
      <c r="C1173" t="s">
        <v>7259</v>
      </c>
      <c r="D1173" t="s">
        <v>6147</v>
      </c>
      <c r="E1173" t="s">
        <v>6945</v>
      </c>
      <c r="F1173" t="s">
        <v>7097</v>
      </c>
      <c r="G1173" t="s">
        <v>7105</v>
      </c>
      <c r="H1173" t="s">
        <v>7128</v>
      </c>
      <c r="I1173" t="s">
        <v>7163</v>
      </c>
      <c r="J1173" t="s">
        <v>7167</v>
      </c>
      <c r="K1173" t="s">
        <v>7187</v>
      </c>
      <c r="L1173">
        <v>5</v>
      </c>
      <c r="M1173">
        <v>7568.14</v>
      </c>
      <c r="N1173">
        <v>0</v>
      </c>
      <c r="O1173">
        <v>2403.9899999999998</v>
      </c>
    </row>
    <row r="1174" spans="1:15" x14ac:dyDescent="0.25">
      <c r="A1174" t="s">
        <v>1184</v>
      </c>
      <c r="B1174" t="s">
        <v>5449</v>
      </c>
      <c r="C1174" t="s">
        <v>7252</v>
      </c>
      <c r="D1174" t="s">
        <v>6710</v>
      </c>
      <c r="E1174" t="s">
        <v>7056</v>
      </c>
      <c r="F1174" t="s">
        <v>7094</v>
      </c>
      <c r="G1174" t="s">
        <v>7100</v>
      </c>
      <c r="H1174" t="s">
        <v>7136</v>
      </c>
      <c r="I1174" t="s">
        <v>7165</v>
      </c>
      <c r="J1174" t="s">
        <v>7172</v>
      </c>
      <c r="K1174" t="s">
        <v>7208</v>
      </c>
      <c r="L1174">
        <v>8</v>
      </c>
      <c r="M1174">
        <v>20457.5</v>
      </c>
      <c r="N1174">
        <v>0</v>
      </c>
      <c r="O1174">
        <v>4714.76</v>
      </c>
    </row>
    <row r="1175" spans="1:15" x14ac:dyDescent="0.25">
      <c r="A1175" t="s">
        <v>1185</v>
      </c>
      <c r="B1175" t="s">
        <v>5721</v>
      </c>
      <c r="C1175" t="s">
        <v>7253</v>
      </c>
      <c r="D1175" t="s">
        <v>6207</v>
      </c>
      <c r="E1175" t="s">
        <v>6982</v>
      </c>
      <c r="F1175" t="s">
        <v>7094</v>
      </c>
      <c r="G1175" t="s">
        <v>7101</v>
      </c>
      <c r="H1175" t="s">
        <v>7117</v>
      </c>
      <c r="I1175" t="s">
        <v>7164</v>
      </c>
      <c r="J1175" t="s">
        <v>7174</v>
      </c>
      <c r="K1175" t="s">
        <v>7199</v>
      </c>
      <c r="L1175">
        <v>4</v>
      </c>
      <c r="M1175">
        <v>5787.4</v>
      </c>
      <c r="N1175">
        <v>0.1</v>
      </c>
      <c r="O1175">
        <v>1050.3699999999999</v>
      </c>
    </row>
    <row r="1176" spans="1:15" x14ac:dyDescent="0.25">
      <c r="A1176" t="s">
        <v>1186</v>
      </c>
      <c r="B1176" t="s">
        <v>5397</v>
      </c>
      <c r="C1176" t="s">
        <v>7247</v>
      </c>
      <c r="D1176" t="s">
        <v>6513</v>
      </c>
      <c r="E1176" t="s">
        <v>7069</v>
      </c>
      <c r="F1176" t="s">
        <v>7094</v>
      </c>
      <c r="G1176" t="s">
        <v>7098</v>
      </c>
      <c r="H1176" t="s">
        <v>7156</v>
      </c>
      <c r="I1176" t="s">
        <v>7162</v>
      </c>
      <c r="J1176" t="s">
        <v>7166</v>
      </c>
      <c r="K1176" t="s">
        <v>7192</v>
      </c>
      <c r="L1176">
        <v>7</v>
      </c>
      <c r="M1176">
        <v>34941.96</v>
      </c>
      <c r="N1176">
        <v>0.15</v>
      </c>
      <c r="O1176">
        <v>4400.3</v>
      </c>
    </row>
    <row r="1177" spans="1:15" x14ac:dyDescent="0.25">
      <c r="A1177" t="s">
        <v>1187</v>
      </c>
      <c r="B1177" t="s">
        <v>5722</v>
      </c>
      <c r="C1177" t="s">
        <v>7250</v>
      </c>
      <c r="D1177" t="s">
        <v>6122</v>
      </c>
      <c r="E1177" t="s">
        <v>6921</v>
      </c>
      <c r="F1177" t="s">
        <v>7095</v>
      </c>
      <c r="G1177" t="s">
        <v>7102</v>
      </c>
      <c r="H1177" t="s">
        <v>7118</v>
      </c>
      <c r="I1177" t="s">
        <v>7165</v>
      </c>
      <c r="J1177" t="s">
        <v>7177</v>
      </c>
      <c r="K1177" t="s">
        <v>7210</v>
      </c>
      <c r="L1177">
        <v>4</v>
      </c>
      <c r="M1177">
        <v>265279.86</v>
      </c>
      <c r="N1177">
        <v>0.2</v>
      </c>
      <c r="O1177">
        <v>17333.88</v>
      </c>
    </row>
    <row r="1178" spans="1:15" x14ac:dyDescent="0.25">
      <c r="A1178" t="s">
        <v>1188</v>
      </c>
      <c r="B1178" t="s">
        <v>5592</v>
      </c>
      <c r="C1178" t="s">
        <v>7257</v>
      </c>
      <c r="D1178" t="s">
        <v>6244</v>
      </c>
      <c r="E1178" t="s">
        <v>6998</v>
      </c>
      <c r="F1178" t="s">
        <v>7094</v>
      </c>
      <c r="G1178" t="s">
        <v>7100</v>
      </c>
      <c r="H1178" t="s">
        <v>7136</v>
      </c>
      <c r="I1178" t="s">
        <v>7165</v>
      </c>
      <c r="J1178" t="s">
        <v>7176</v>
      </c>
      <c r="K1178" t="s">
        <v>7202</v>
      </c>
      <c r="L1178">
        <v>1</v>
      </c>
      <c r="M1178">
        <v>13783.97</v>
      </c>
      <c r="N1178">
        <v>0.2</v>
      </c>
      <c r="O1178">
        <v>880.22</v>
      </c>
    </row>
    <row r="1179" spans="1:15" x14ac:dyDescent="0.25">
      <c r="A1179" t="s">
        <v>1189</v>
      </c>
      <c r="B1179" t="s">
        <v>5526</v>
      </c>
      <c r="C1179" t="s">
        <v>7227</v>
      </c>
      <c r="D1179" t="s">
        <v>6711</v>
      </c>
      <c r="E1179" t="s">
        <v>7010</v>
      </c>
      <c r="F1179" t="s">
        <v>7097</v>
      </c>
      <c r="G1179" t="s">
        <v>7110</v>
      </c>
      <c r="H1179" t="s">
        <v>7129</v>
      </c>
      <c r="I1179" t="s">
        <v>7165</v>
      </c>
      <c r="J1179" t="s">
        <v>7172</v>
      </c>
      <c r="K1179" t="s">
        <v>7208</v>
      </c>
      <c r="L1179">
        <v>7</v>
      </c>
      <c r="M1179">
        <v>17222.37</v>
      </c>
      <c r="N1179">
        <v>0</v>
      </c>
      <c r="O1179">
        <v>3521.41</v>
      </c>
    </row>
    <row r="1180" spans="1:15" x14ac:dyDescent="0.25">
      <c r="A1180" t="s">
        <v>1190</v>
      </c>
      <c r="B1180" t="s">
        <v>5444</v>
      </c>
      <c r="C1180" t="s">
        <v>7257</v>
      </c>
      <c r="D1180" t="s">
        <v>6170</v>
      </c>
      <c r="E1180" t="s">
        <v>6960</v>
      </c>
      <c r="F1180" t="s">
        <v>7095</v>
      </c>
      <c r="G1180" t="s">
        <v>7108</v>
      </c>
      <c r="H1180" t="s">
        <v>7150</v>
      </c>
      <c r="I1180" t="s">
        <v>7163</v>
      </c>
      <c r="J1180" t="s">
        <v>7167</v>
      </c>
      <c r="K1180" t="s">
        <v>7207</v>
      </c>
      <c r="L1180">
        <v>5</v>
      </c>
      <c r="M1180">
        <v>3658.72</v>
      </c>
      <c r="N1180">
        <v>0.1</v>
      </c>
      <c r="O1180">
        <v>988.23</v>
      </c>
    </row>
    <row r="1181" spans="1:15" x14ac:dyDescent="0.25">
      <c r="A1181" t="s">
        <v>1191</v>
      </c>
      <c r="B1181" t="s">
        <v>5717</v>
      </c>
      <c r="C1181" t="s">
        <v>7231</v>
      </c>
      <c r="D1181" t="s">
        <v>6150</v>
      </c>
      <c r="E1181" t="s">
        <v>6948</v>
      </c>
      <c r="F1181" t="s">
        <v>7094</v>
      </c>
      <c r="G1181" t="s">
        <v>7100</v>
      </c>
      <c r="H1181" t="s">
        <v>7151</v>
      </c>
      <c r="I1181" t="s">
        <v>7163</v>
      </c>
      <c r="J1181" t="s">
        <v>7175</v>
      </c>
      <c r="K1181" t="s">
        <v>7190</v>
      </c>
      <c r="L1181">
        <v>1</v>
      </c>
      <c r="M1181">
        <v>1986.14</v>
      </c>
      <c r="N1181">
        <v>0.05</v>
      </c>
      <c r="O1181">
        <v>359.17</v>
      </c>
    </row>
    <row r="1182" spans="1:15" x14ac:dyDescent="0.25">
      <c r="A1182" t="s">
        <v>1192</v>
      </c>
      <c r="B1182" t="s">
        <v>5347</v>
      </c>
      <c r="C1182" t="s">
        <v>7241</v>
      </c>
      <c r="D1182" t="s">
        <v>6511</v>
      </c>
      <c r="E1182" t="s">
        <v>6953</v>
      </c>
      <c r="F1182" t="s">
        <v>7095</v>
      </c>
      <c r="G1182" t="s">
        <v>7106</v>
      </c>
      <c r="H1182" t="s">
        <v>7146</v>
      </c>
      <c r="I1182" t="s">
        <v>7165</v>
      </c>
      <c r="J1182" t="s">
        <v>7177</v>
      </c>
      <c r="K1182" t="s">
        <v>7198</v>
      </c>
      <c r="L1182">
        <v>5</v>
      </c>
      <c r="M1182">
        <v>298779.23</v>
      </c>
      <c r="N1182">
        <v>0.05</v>
      </c>
      <c r="O1182">
        <v>45206.67</v>
      </c>
    </row>
    <row r="1183" spans="1:15" x14ac:dyDescent="0.25">
      <c r="A1183" t="s">
        <v>1193</v>
      </c>
      <c r="B1183" t="s">
        <v>5723</v>
      </c>
      <c r="C1183" t="s">
        <v>7232</v>
      </c>
      <c r="D1183" t="s">
        <v>6712</v>
      </c>
      <c r="E1183" t="s">
        <v>6916</v>
      </c>
      <c r="F1183" t="s">
        <v>7097</v>
      </c>
      <c r="G1183" t="s">
        <v>7105</v>
      </c>
      <c r="H1183" t="s">
        <v>7128</v>
      </c>
      <c r="I1183" t="s">
        <v>7164</v>
      </c>
      <c r="J1183" t="s">
        <v>7174</v>
      </c>
      <c r="K1183" t="s">
        <v>7196</v>
      </c>
      <c r="L1183">
        <v>8</v>
      </c>
      <c r="M1183">
        <v>28527.61</v>
      </c>
      <c r="N1183">
        <v>0</v>
      </c>
      <c r="O1183">
        <v>7098.86</v>
      </c>
    </row>
    <row r="1184" spans="1:15" x14ac:dyDescent="0.25">
      <c r="A1184" t="s">
        <v>1194</v>
      </c>
      <c r="B1184" t="s">
        <v>5724</v>
      </c>
      <c r="C1184" t="s">
        <v>7240</v>
      </c>
      <c r="D1184" t="s">
        <v>6531</v>
      </c>
      <c r="E1184" t="s">
        <v>6979</v>
      </c>
      <c r="F1184" t="s">
        <v>7094</v>
      </c>
      <c r="G1184" t="s">
        <v>7101</v>
      </c>
      <c r="H1184" t="s">
        <v>7117</v>
      </c>
      <c r="I1184" t="s">
        <v>7163</v>
      </c>
      <c r="J1184" t="s">
        <v>7171</v>
      </c>
      <c r="K1184" t="s">
        <v>7204</v>
      </c>
      <c r="L1184">
        <v>4</v>
      </c>
      <c r="M1184">
        <v>14379.7</v>
      </c>
      <c r="N1184">
        <v>0.2</v>
      </c>
      <c r="O1184">
        <v>1762.68</v>
      </c>
    </row>
    <row r="1185" spans="1:15" x14ac:dyDescent="0.25">
      <c r="A1185" t="s">
        <v>1195</v>
      </c>
      <c r="B1185" t="s">
        <v>5455</v>
      </c>
      <c r="C1185" t="s">
        <v>7254</v>
      </c>
      <c r="D1185" t="s">
        <v>6638</v>
      </c>
      <c r="E1185" t="s">
        <v>6971</v>
      </c>
      <c r="F1185" t="s">
        <v>7097</v>
      </c>
      <c r="G1185" t="s">
        <v>7104</v>
      </c>
      <c r="H1185" t="s">
        <v>7160</v>
      </c>
      <c r="I1185" t="s">
        <v>7164</v>
      </c>
      <c r="J1185" t="s">
        <v>7174</v>
      </c>
      <c r="K1185" t="s">
        <v>7188</v>
      </c>
      <c r="L1185">
        <v>2</v>
      </c>
      <c r="M1185">
        <v>5512.59</v>
      </c>
      <c r="N1185">
        <v>0.05</v>
      </c>
      <c r="O1185">
        <v>1151.73</v>
      </c>
    </row>
    <row r="1186" spans="1:15" x14ac:dyDescent="0.25">
      <c r="A1186" t="s">
        <v>1196</v>
      </c>
      <c r="B1186" t="s">
        <v>5725</v>
      </c>
      <c r="C1186" t="s">
        <v>7233</v>
      </c>
      <c r="D1186" t="s">
        <v>6713</v>
      </c>
      <c r="E1186" t="s">
        <v>7076</v>
      </c>
      <c r="F1186" t="s">
        <v>7097</v>
      </c>
      <c r="G1186" t="s">
        <v>7107</v>
      </c>
      <c r="H1186" t="s">
        <v>7153</v>
      </c>
      <c r="I1186" t="s">
        <v>7164</v>
      </c>
      <c r="J1186" t="s">
        <v>7170</v>
      </c>
      <c r="K1186" t="s">
        <v>7213</v>
      </c>
      <c r="L1186">
        <v>3</v>
      </c>
      <c r="M1186">
        <v>6718.01</v>
      </c>
      <c r="N1186">
        <v>0.2</v>
      </c>
      <c r="O1186">
        <v>1547.48</v>
      </c>
    </row>
    <row r="1187" spans="1:15" x14ac:dyDescent="0.25">
      <c r="A1187" t="s">
        <v>1197</v>
      </c>
      <c r="B1187" t="s">
        <v>5726</v>
      </c>
      <c r="C1187" t="s">
        <v>7252</v>
      </c>
      <c r="D1187" t="s">
        <v>6698</v>
      </c>
      <c r="E1187" t="s">
        <v>7046</v>
      </c>
      <c r="F1187" t="s">
        <v>7096</v>
      </c>
      <c r="G1187" t="s">
        <v>7113</v>
      </c>
      <c r="H1187" t="s">
        <v>7148</v>
      </c>
      <c r="I1187" t="s">
        <v>7163</v>
      </c>
      <c r="J1187" t="s">
        <v>7171</v>
      </c>
      <c r="K1187" t="s">
        <v>7204</v>
      </c>
      <c r="L1187">
        <v>2</v>
      </c>
      <c r="M1187">
        <v>7060.56</v>
      </c>
      <c r="N1187">
        <v>0.2</v>
      </c>
      <c r="O1187">
        <v>462.04</v>
      </c>
    </row>
    <row r="1188" spans="1:15" x14ac:dyDescent="0.25">
      <c r="A1188" t="s">
        <v>1198</v>
      </c>
      <c r="B1188" t="s">
        <v>5515</v>
      </c>
      <c r="C1188" t="s">
        <v>7234</v>
      </c>
      <c r="D1188" t="s">
        <v>6714</v>
      </c>
      <c r="E1188" t="s">
        <v>6921</v>
      </c>
      <c r="F1188" t="s">
        <v>7096</v>
      </c>
      <c r="G1188" t="s">
        <v>7113</v>
      </c>
      <c r="H1188" t="s">
        <v>7148</v>
      </c>
      <c r="I1188" t="s">
        <v>7163</v>
      </c>
      <c r="J1188" t="s">
        <v>7175</v>
      </c>
      <c r="K1188" t="s">
        <v>7205</v>
      </c>
      <c r="L1188">
        <v>4</v>
      </c>
      <c r="M1188">
        <v>13754.6</v>
      </c>
      <c r="N1188">
        <v>0</v>
      </c>
      <c r="O1188">
        <v>2538.5700000000002</v>
      </c>
    </row>
    <row r="1189" spans="1:15" x14ac:dyDescent="0.25">
      <c r="A1189" t="s">
        <v>1199</v>
      </c>
      <c r="B1189" t="s">
        <v>5152</v>
      </c>
      <c r="C1189" t="s">
        <v>7249</v>
      </c>
      <c r="D1189" t="s">
        <v>6715</v>
      </c>
      <c r="E1189" t="s">
        <v>7059</v>
      </c>
      <c r="F1189" t="s">
        <v>7095</v>
      </c>
      <c r="G1189" t="s">
        <v>7102</v>
      </c>
      <c r="H1189" t="s">
        <v>7118</v>
      </c>
      <c r="I1189" t="s">
        <v>7163</v>
      </c>
      <c r="J1189" t="s">
        <v>7167</v>
      </c>
      <c r="K1189" t="s">
        <v>7187</v>
      </c>
      <c r="L1189">
        <v>2</v>
      </c>
      <c r="M1189">
        <v>3019.55</v>
      </c>
      <c r="N1189">
        <v>0</v>
      </c>
      <c r="O1189">
        <v>889.69</v>
      </c>
    </row>
    <row r="1190" spans="1:15" x14ac:dyDescent="0.25">
      <c r="A1190" t="s">
        <v>1200</v>
      </c>
      <c r="B1190" t="s">
        <v>5354</v>
      </c>
      <c r="C1190" t="s">
        <v>7234</v>
      </c>
      <c r="D1190" t="s">
        <v>6130</v>
      </c>
      <c r="E1190" t="s">
        <v>6929</v>
      </c>
      <c r="F1190" t="s">
        <v>7096</v>
      </c>
      <c r="G1190" t="s">
        <v>7103</v>
      </c>
      <c r="H1190" t="s">
        <v>7134</v>
      </c>
      <c r="I1190" t="s">
        <v>7165</v>
      </c>
      <c r="J1190" t="s">
        <v>7176</v>
      </c>
      <c r="K1190" t="s">
        <v>7195</v>
      </c>
      <c r="L1190">
        <v>8</v>
      </c>
      <c r="M1190">
        <v>74002.34</v>
      </c>
      <c r="N1190">
        <v>0.2</v>
      </c>
      <c r="O1190">
        <v>765.26</v>
      </c>
    </row>
    <row r="1191" spans="1:15" x14ac:dyDescent="0.25">
      <c r="A1191" t="s">
        <v>1201</v>
      </c>
      <c r="B1191" t="s">
        <v>5727</v>
      </c>
      <c r="C1191" t="s">
        <v>7245</v>
      </c>
      <c r="D1191" t="s">
        <v>6499</v>
      </c>
      <c r="E1191" t="s">
        <v>6902</v>
      </c>
      <c r="F1191" t="s">
        <v>7095</v>
      </c>
      <c r="G1191" t="s">
        <v>7109</v>
      </c>
      <c r="H1191" t="s">
        <v>7127</v>
      </c>
      <c r="I1191" t="s">
        <v>7163</v>
      </c>
      <c r="J1191" t="s">
        <v>7171</v>
      </c>
      <c r="K1191" t="s">
        <v>7184</v>
      </c>
      <c r="L1191">
        <v>8</v>
      </c>
      <c r="M1191">
        <v>61398.29</v>
      </c>
      <c r="N1191">
        <v>0</v>
      </c>
      <c r="O1191">
        <v>10043.33</v>
      </c>
    </row>
    <row r="1192" spans="1:15" x14ac:dyDescent="0.25">
      <c r="A1192" t="s">
        <v>1202</v>
      </c>
      <c r="B1192" t="s">
        <v>5728</v>
      </c>
      <c r="C1192" t="s">
        <v>7249</v>
      </c>
      <c r="D1192" t="s">
        <v>6591</v>
      </c>
      <c r="E1192" t="s">
        <v>6970</v>
      </c>
      <c r="F1192" t="s">
        <v>7094</v>
      </c>
      <c r="G1192" t="s">
        <v>7099</v>
      </c>
      <c r="H1192" t="s">
        <v>7125</v>
      </c>
      <c r="I1192" t="s">
        <v>7164</v>
      </c>
      <c r="J1192" t="s">
        <v>7174</v>
      </c>
      <c r="K1192" t="s">
        <v>7196</v>
      </c>
      <c r="L1192">
        <v>1</v>
      </c>
      <c r="M1192">
        <v>2622.26</v>
      </c>
      <c r="N1192">
        <v>0.25</v>
      </c>
      <c r="O1192">
        <v>245.17</v>
      </c>
    </row>
    <row r="1193" spans="1:15" x14ac:dyDescent="0.25">
      <c r="A1193" t="s">
        <v>1203</v>
      </c>
      <c r="B1193" t="s">
        <v>5729</v>
      </c>
      <c r="C1193" t="s">
        <v>7239</v>
      </c>
      <c r="D1193" t="s">
        <v>6716</v>
      </c>
      <c r="E1193" t="s">
        <v>7028</v>
      </c>
      <c r="F1193" t="s">
        <v>7097</v>
      </c>
      <c r="G1193" t="s">
        <v>7110</v>
      </c>
      <c r="H1193" t="s">
        <v>7129</v>
      </c>
      <c r="I1193" t="s">
        <v>7164</v>
      </c>
      <c r="J1193" t="s">
        <v>7173</v>
      </c>
      <c r="K1193" t="s">
        <v>7206</v>
      </c>
      <c r="L1193">
        <v>6</v>
      </c>
      <c r="M1193">
        <v>12857.67</v>
      </c>
      <c r="N1193">
        <v>0.05</v>
      </c>
      <c r="O1193">
        <v>3554.83</v>
      </c>
    </row>
    <row r="1194" spans="1:15" x14ac:dyDescent="0.25">
      <c r="A1194" t="s">
        <v>1204</v>
      </c>
      <c r="B1194" t="s">
        <v>5180</v>
      </c>
      <c r="C1194" t="s">
        <v>7239</v>
      </c>
      <c r="D1194" t="s">
        <v>6112</v>
      </c>
      <c r="E1194" t="s">
        <v>6911</v>
      </c>
      <c r="F1194" t="s">
        <v>7097</v>
      </c>
      <c r="G1194" t="s">
        <v>7104</v>
      </c>
      <c r="H1194" t="s">
        <v>7120</v>
      </c>
      <c r="I1194" t="s">
        <v>7162</v>
      </c>
      <c r="J1194" t="s">
        <v>7168</v>
      </c>
      <c r="K1194" t="s">
        <v>7191</v>
      </c>
      <c r="L1194">
        <v>1</v>
      </c>
      <c r="M1194">
        <v>5033.28</v>
      </c>
      <c r="N1194">
        <v>0.2</v>
      </c>
      <c r="O1194">
        <v>396.37</v>
      </c>
    </row>
    <row r="1195" spans="1:15" x14ac:dyDescent="0.25">
      <c r="A1195" t="s">
        <v>1205</v>
      </c>
      <c r="B1195" t="s">
        <v>5491</v>
      </c>
      <c r="C1195" t="s">
        <v>7229</v>
      </c>
      <c r="D1195" t="s">
        <v>6234</v>
      </c>
      <c r="E1195" t="s">
        <v>6939</v>
      </c>
      <c r="F1195" t="s">
        <v>7097</v>
      </c>
      <c r="G1195" t="s">
        <v>7105</v>
      </c>
      <c r="H1195" t="s">
        <v>7121</v>
      </c>
      <c r="I1195" t="s">
        <v>7162</v>
      </c>
      <c r="J1195" t="s">
        <v>7168</v>
      </c>
      <c r="K1195" t="s">
        <v>7191</v>
      </c>
      <c r="L1195">
        <v>4</v>
      </c>
      <c r="M1195">
        <v>25014.01</v>
      </c>
      <c r="N1195">
        <v>0.05</v>
      </c>
      <c r="O1195">
        <v>4079.46</v>
      </c>
    </row>
    <row r="1196" spans="1:15" x14ac:dyDescent="0.25">
      <c r="A1196" t="s">
        <v>1206</v>
      </c>
      <c r="B1196" t="s">
        <v>5730</v>
      </c>
      <c r="C1196" t="s">
        <v>7244</v>
      </c>
      <c r="D1196" t="s">
        <v>6717</v>
      </c>
      <c r="E1196" t="s">
        <v>6903</v>
      </c>
      <c r="F1196" t="s">
        <v>7094</v>
      </c>
      <c r="G1196" t="s">
        <v>7099</v>
      </c>
      <c r="H1196" t="s">
        <v>7130</v>
      </c>
      <c r="I1196" t="s">
        <v>7163</v>
      </c>
      <c r="J1196" t="s">
        <v>7175</v>
      </c>
      <c r="K1196" t="s">
        <v>7197</v>
      </c>
      <c r="L1196">
        <v>3</v>
      </c>
      <c r="M1196">
        <v>16305.07</v>
      </c>
      <c r="N1196">
        <v>0.05</v>
      </c>
      <c r="O1196">
        <v>3902.79</v>
      </c>
    </row>
    <row r="1197" spans="1:15" x14ac:dyDescent="0.25">
      <c r="A1197" t="s">
        <v>1207</v>
      </c>
      <c r="B1197" t="s">
        <v>5731</v>
      </c>
      <c r="C1197" t="s">
        <v>7227</v>
      </c>
      <c r="D1197" t="s">
        <v>6412</v>
      </c>
      <c r="E1197" t="s">
        <v>6967</v>
      </c>
      <c r="F1197" t="s">
        <v>7097</v>
      </c>
      <c r="G1197" t="s">
        <v>7110</v>
      </c>
      <c r="H1197" t="s">
        <v>7159</v>
      </c>
      <c r="I1197" t="s">
        <v>7165</v>
      </c>
      <c r="J1197" t="s">
        <v>7176</v>
      </c>
      <c r="K1197" t="s">
        <v>7194</v>
      </c>
      <c r="L1197">
        <v>2</v>
      </c>
      <c r="M1197">
        <v>43781.66</v>
      </c>
      <c r="N1197">
        <v>0.1</v>
      </c>
      <c r="O1197">
        <v>4277.5600000000004</v>
      </c>
    </row>
    <row r="1198" spans="1:15" x14ac:dyDescent="0.25">
      <c r="A1198" t="s">
        <v>1208</v>
      </c>
      <c r="B1198" t="s">
        <v>5732</v>
      </c>
      <c r="C1198" t="s">
        <v>7232</v>
      </c>
      <c r="D1198" t="s">
        <v>6658</v>
      </c>
      <c r="E1198" t="s">
        <v>6964</v>
      </c>
      <c r="F1198" t="s">
        <v>7095</v>
      </c>
      <c r="G1198" t="s">
        <v>7102</v>
      </c>
      <c r="H1198" t="s">
        <v>7118</v>
      </c>
      <c r="I1198" t="s">
        <v>7162</v>
      </c>
      <c r="J1198" t="s">
        <v>7166</v>
      </c>
      <c r="K1198" t="s">
        <v>7178</v>
      </c>
      <c r="L1198">
        <v>3</v>
      </c>
      <c r="M1198">
        <v>39537.839999999997</v>
      </c>
      <c r="N1198">
        <v>0.15</v>
      </c>
      <c r="O1198">
        <v>5551.99</v>
      </c>
    </row>
    <row r="1199" spans="1:15" x14ac:dyDescent="0.25">
      <c r="A1199" t="s">
        <v>1209</v>
      </c>
      <c r="B1199" t="s">
        <v>5389</v>
      </c>
      <c r="C1199" t="s">
        <v>7246</v>
      </c>
      <c r="D1199" t="s">
        <v>6266</v>
      </c>
      <c r="E1199" t="s">
        <v>7012</v>
      </c>
      <c r="F1199" t="s">
        <v>7097</v>
      </c>
      <c r="G1199" t="s">
        <v>7110</v>
      </c>
      <c r="H1199" t="s">
        <v>7155</v>
      </c>
      <c r="I1199" t="s">
        <v>7164</v>
      </c>
      <c r="J1199" t="s">
        <v>7170</v>
      </c>
      <c r="K1199" t="s">
        <v>7183</v>
      </c>
      <c r="L1199">
        <v>8</v>
      </c>
      <c r="M1199">
        <v>41498.9</v>
      </c>
      <c r="N1199">
        <v>0</v>
      </c>
      <c r="O1199">
        <v>11640.61</v>
      </c>
    </row>
    <row r="1200" spans="1:15" x14ac:dyDescent="0.25">
      <c r="A1200" t="s">
        <v>1210</v>
      </c>
      <c r="B1200" t="s">
        <v>5244</v>
      </c>
      <c r="C1200" t="s">
        <v>7225</v>
      </c>
      <c r="D1200" t="s">
        <v>6580</v>
      </c>
      <c r="E1200" t="s">
        <v>7066</v>
      </c>
      <c r="F1200" t="s">
        <v>7097</v>
      </c>
      <c r="G1200" t="s">
        <v>7105</v>
      </c>
      <c r="H1200" t="s">
        <v>7128</v>
      </c>
      <c r="I1200" t="s">
        <v>7162</v>
      </c>
      <c r="J1200" t="s">
        <v>7168</v>
      </c>
      <c r="K1200" t="s">
        <v>7181</v>
      </c>
      <c r="L1200">
        <v>3</v>
      </c>
      <c r="M1200">
        <v>31749.95</v>
      </c>
      <c r="N1200">
        <v>0.15</v>
      </c>
      <c r="O1200">
        <v>4050.63</v>
      </c>
    </row>
    <row r="1201" spans="1:15" x14ac:dyDescent="0.25">
      <c r="A1201" t="s">
        <v>1211</v>
      </c>
      <c r="B1201" t="s">
        <v>5198</v>
      </c>
      <c r="C1201" t="s">
        <v>7253</v>
      </c>
      <c r="D1201" t="s">
        <v>6718</v>
      </c>
      <c r="E1201" t="s">
        <v>6964</v>
      </c>
      <c r="F1201" t="s">
        <v>7097</v>
      </c>
      <c r="G1201" t="s">
        <v>7110</v>
      </c>
      <c r="H1201" t="s">
        <v>7129</v>
      </c>
      <c r="I1201" t="s">
        <v>7165</v>
      </c>
      <c r="J1201" t="s">
        <v>7177</v>
      </c>
      <c r="K1201" t="s">
        <v>7210</v>
      </c>
      <c r="L1201">
        <v>2</v>
      </c>
      <c r="M1201">
        <v>157642.41</v>
      </c>
      <c r="N1201">
        <v>0.05</v>
      </c>
      <c r="O1201">
        <v>17894.310000000001</v>
      </c>
    </row>
    <row r="1202" spans="1:15" x14ac:dyDescent="0.25">
      <c r="A1202" t="s">
        <v>1212</v>
      </c>
      <c r="B1202" t="s">
        <v>5576</v>
      </c>
      <c r="C1202" t="s">
        <v>7250</v>
      </c>
      <c r="D1202" t="s">
        <v>6625</v>
      </c>
      <c r="E1202" t="s">
        <v>6983</v>
      </c>
      <c r="F1202" t="s">
        <v>7096</v>
      </c>
      <c r="G1202" t="s">
        <v>7111</v>
      </c>
      <c r="H1202" t="s">
        <v>7131</v>
      </c>
      <c r="I1202" t="s">
        <v>7162</v>
      </c>
      <c r="J1202" t="s">
        <v>7169</v>
      </c>
      <c r="K1202" t="s">
        <v>7193</v>
      </c>
      <c r="L1202">
        <v>2</v>
      </c>
      <c r="M1202">
        <v>18041.43</v>
      </c>
      <c r="N1202">
        <v>0.15</v>
      </c>
      <c r="O1202">
        <v>2414.69</v>
      </c>
    </row>
    <row r="1203" spans="1:15" x14ac:dyDescent="0.25">
      <c r="A1203" t="s">
        <v>1213</v>
      </c>
      <c r="B1203" t="s">
        <v>5733</v>
      </c>
      <c r="C1203" t="s">
        <v>7242</v>
      </c>
      <c r="D1203" t="s">
        <v>6483</v>
      </c>
      <c r="E1203" t="s">
        <v>6899</v>
      </c>
      <c r="F1203" t="s">
        <v>7095</v>
      </c>
      <c r="G1203" t="s">
        <v>7102</v>
      </c>
      <c r="H1203" t="s">
        <v>7118</v>
      </c>
      <c r="I1203" t="s">
        <v>7164</v>
      </c>
      <c r="J1203" t="s">
        <v>7170</v>
      </c>
      <c r="K1203" t="s">
        <v>7213</v>
      </c>
      <c r="L1203">
        <v>1</v>
      </c>
      <c r="M1203">
        <v>1997.42</v>
      </c>
      <c r="N1203">
        <v>0.25</v>
      </c>
      <c r="O1203">
        <v>566.92999999999995</v>
      </c>
    </row>
    <row r="1204" spans="1:15" x14ac:dyDescent="0.25">
      <c r="A1204" t="s">
        <v>1214</v>
      </c>
      <c r="B1204" t="s">
        <v>5606</v>
      </c>
      <c r="C1204" t="s">
        <v>7245</v>
      </c>
      <c r="D1204" t="s">
        <v>6139</v>
      </c>
      <c r="E1204" t="s">
        <v>6937</v>
      </c>
      <c r="F1204" t="s">
        <v>7097</v>
      </c>
      <c r="G1204" t="s">
        <v>7104</v>
      </c>
      <c r="H1204" t="s">
        <v>7120</v>
      </c>
      <c r="I1204" t="s">
        <v>7165</v>
      </c>
      <c r="J1204" t="s">
        <v>7176</v>
      </c>
      <c r="K1204" t="s">
        <v>7195</v>
      </c>
      <c r="L1204">
        <v>4</v>
      </c>
      <c r="M1204">
        <v>45157.34</v>
      </c>
      <c r="N1204">
        <v>0.1</v>
      </c>
      <c r="O1204">
        <v>4345.76</v>
      </c>
    </row>
    <row r="1205" spans="1:15" x14ac:dyDescent="0.25">
      <c r="A1205" t="s">
        <v>1215</v>
      </c>
      <c r="B1205" t="s">
        <v>5271</v>
      </c>
      <c r="C1205" t="s">
        <v>7238</v>
      </c>
      <c r="D1205" t="s">
        <v>6315</v>
      </c>
      <c r="E1205" t="s">
        <v>7008</v>
      </c>
      <c r="F1205" t="s">
        <v>7097</v>
      </c>
      <c r="G1205" t="s">
        <v>7107</v>
      </c>
      <c r="H1205" t="s">
        <v>7152</v>
      </c>
      <c r="I1205" t="s">
        <v>7162</v>
      </c>
      <c r="J1205" t="s">
        <v>7166</v>
      </c>
      <c r="K1205" t="s">
        <v>7178</v>
      </c>
      <c r="L1205">
        <v>7</v>
      </c>
      <c r="M1205">
        <v>80767.320000000007</v>
      </c>
      <c r="N1205">
        <v>0.2</v>
      </c>
      <c r="O1205">
        <v>7219.69</v>
      </c>
    </row>
    <row r="1206" spans="1:15" x14ac:dyDescent="0.25">
      <c r="A1206" t="s">
        <v>1216</v>
      </c>
      <c r="B1206" t="s">
        <v>5114</v>
      </c>
      <c r="C1206" t="s">
        <v>7228</v>
      </c>
      <c r="D1206" t="s">
        <v>6364</v>
      </c>
      <c r="E1206" t="s">
        <v>7046</v>
      </c>
      <c r="F1206" t="s">
        <v>7095</v>
      </c>
      <c r="G1206" t="s">
        <v>7106</v>
      </c>
      <c r="H1206" t="s">
        <v>7122</v>
      </c>
      <c r="I1206" t="s">
        <v>7162</v>
      </c>
      <c r="J1206" t="s">
        <v>7169</v>
      </c>
      <c r="K1206" t="s">
        <v>7193</v>
      </c>
      <c r="L1206">
        <v>8</v>
      </c>
      <c r="M1206">
        <v>83525.919999999998</v>
      </c>
      <c r="N1206">
        <v>0.05</v>
      </c>
      <c r="O1206">
        <v>12943.11</v>
      </c>
    </row>
    <row r="1207" spans="1:15" x14ac:dyDescent="0.25">
      <c r="A1207" t="s">
        <v>1217</v>
      </c>
      <c r="B1207" t="s">
        <v>5055</v>
      </c>
      <c r="C1207" t="s">
        <v>7228</v>
      </c>
      <c r="D1207" t="s">
        <v>6305</v>
      </c>
      <c r="E1207" t="s">
        <v>7029</v>
      </c>
      <c r="F1207" t="s">
        <v>7097</v>
      </c>
      <c r="G1207" t="s">
        <v>7104</v>
      </c>
      <c r="H1207" t="s">
        <v>7132</v>
      </c>
      <c r="I1207" t="s">
        <v>7163</v>
      </c>
      <c r="J1207" t="s">
        <v>7171</v>
      </c>
      <c r="K1207" t="s">
        <v>7209</v>
      </c>
      <c r="L1207">
        <v>7</v>
      </c>
      <c r="M1207">
        <v>10802.77</v>
      </c>
      <c r="N1207">
        <v>0.1</v>
      </c>
      <c r="O1207">
        <v>1469.32</v>
      </c>
    </row>
    <row r="1208" spans="1:15" x14ac:dyDescent="0.25">
      <c r="A1208" t="s">
        <v>1218</v>
      </c>
      <c r="B1208" t="s">
        <v>5149</v>
      </c>
      <c r="C1208" t="s">
        <v>7249</v>
      </c>
      <c r="D1208" t="s">
        <v>6385</v>
      </c>
      <c r="E1208" t="s">
        <v>7034</v>
      </c>
      <c r="F1208" t="s">
        <v>7096</v>
      </c>
      <c r="G1208" t="s">
        <v>7113</v>
      </c>
      <c r="H1208" t="s">
        <v>7144</v>
      </c>
      <c r="I1208" t="s">
        <v>7164</v>
      </c>
      <c r="J1208" t="s">
        <v>7173</v>
      </c>
      <c r="K1208" t="s">
        <v>7206</v>
      </c>
      <c r="L1208">
        <v>5</v>
      </c>
      <c r="M1208">
        <v>9022.7099999999991</v>
      </c>
      <c r="N1208">
        <v>0.15</v>
      </c>
      <c r="O1208">
        <v>2167.63</v>
      </c>
    </row>
    <row r="1209" spans="1:15" x14ac:dyDescent="0.25">
      <c r="A1209" t="s">
        <v>1219</v>
      </c>
      <c r="B1209" t="s">
        <v>5319</v>
      </c>
      <c r="C1209" t="s">
        <v>7251</v>
      </c>
      <c r="D1209" t="s">
        <v>6518</v>
      </c>
      <c r="E1209" t="s">
        <v>6929</v>
      </c>
      <c r="F1209" t="s">
        <v>7095</v>
      </c>
      <c r="G1209" t="s">
        <v>7106</v>
      </c>
      <c r="H1209" t="s">
        <v>7146</v>
      </c>
      <c r="I1209" t="s">
        <v>7164</v>
      </c>
      <c r="J1209" t="s">
        <v>7174</v>
      </c>
      <c r="K1209" t="s">
        <v>7196</v>
      </c>
      <c r="L1209">
        <v>6</v>
      </c>
      <c r="M1209">
        <v>20591.55</v>
      </c>
      <c r="N1209">
        <v>0.05</v>
      </c>
      <c r="O1209">
        <v>4453.2700000000004</v>
      </c>
    </row>
    <row r="1210" spans="1:15" x14ac:dyDescent="0.25">
      <c r="A1210" t="s">
        <v>1220</v>
      </c>
      <c r="B1210" t="s">
        <v>5734</v>
      </c>
      <c r="C1210" t="s">
        <v>7245</v>
      </c>
      <c r="D1210" t="s">
        <v>6671</v>
      </c>
      <c r="E1210" t="s">
        <v>7081</v>
      </c>
      <c r="F1210" t="s">
        <v>7096</v>
      </c>
      <c r="G1210" t="s">
        <v>7112</v>
      </c>
      <c r="H1210" t="s">
        <v>7133</v>
      </c>
      <c r="I1210" t="s">
        <v>7162</v>
      </c>
      <c r="J1210" t="s">
        <v>7168</v>
      </c>
      <c r="K1210" t="s">
        <v>7180</v>
      </c>
      <c r="L1210">
        <v>8</v>
      </c>
      <c r="M1210">
        <v>23455.08</v>
      </c>
      <c r="N1210">
        <v>0.15</v>
      </c>
      <c r="O1210">
        <v>2042.32</v>
      </c>
    </row>
    <row r="1211" spans="1:15" x14ac:dyDescent="0.25">
      <c r="A1211" t="s">
        <v>1221</v>
      </c>
      <c r="B1211" t="s">
        <v>5066</v>
      </c>
      <c r="C1211" t="s">
        <v>7232</v>
      </c>
      <c r="D1211" t="s">
        <v>6719</v>
      </c>
      <c r="E1211" t="s">
        <v>6952</v>
      </c>
      <c r="F1211" t="s">
        <v>7094</v>
      </c>
      <c r="G1211" t="s">
        <v>7100</v>
      </c>
      <c r="H1211" t="s">
        <v>7116</v>
      </c>
      <c r="I1211" t="s">
        <v>7165</v>
      </c>
      <c r="J1211" t="s">
        <v>7177</v>
      </c>
      <c r="K1211" t="s">
        <v>7198</v>
      </c>
      <c r="L1211">
        <v>2</v>
      </c>
      <c r="M1211">
        <v>96443.85</v>
      </c>
      <c r="N1211">
        <v>0.25</v>
      </c>
      <c r="O1211">
        <v>3033.58</v>
      </c>
    </row>
    <row r="1212" spans="1:15" x14ac:dyDescent="0.25">
      <c r="A1212" t="s">
        <v>1222</v>
      </c>
      <c r="B1212" t="s">
        <v>5306</v>
      </c>
      <c r="C1212" t="s">
        <v>7232</v>
      </c>
      <c r="D1212" t="s">
        <v>6720</v>
      </c>
      <c r="E1212" t="s">
        <v>7049</v>
      </c>
      <c r="F1212" t="s">
        <v>7097</v>
      </c>
      <c r="G1212" t="s">
        <v>7104</v>
      </c>
      <c r="H1212" t="s">
        <v>7160</v>
      </c>
      <c r="I1212" t="s">
        <v>7164</v>
      </c>
      <c r="J1212" t="s">
        <v>7174</v>
      </c>
      <c r="K1212" t="s">
        <v>7196</v>
      </c>
      <c r="L1212">
        <v>8</v>
      </c>
      <c r="M1212">
        <v>26158.74</v>
      </c>
      <c r="N1212">
        <v>0.1</v>
      </c>
      <c r="O1212">
        <v>5280.74</v>
      </c>
    </row>
    <row r="1213" spans="1:15" x14ac:dyDescent="0.25">
      <c r="A1213" t="s">
        <v>1223</v>
      </c>
      <c r="B1213" t="s">
        <v>5735</v>
      </c>
      <c r="C1213" t="s">
        <v>7237</v>
      </c>
      <c r="D1213" t="s">
        <v>6324</v>
      </c>
      <c r="E1213" t="s">
        <v>6967</v>
      </c>
      <c r="F1213" t="s">
        <v>7097</v>
      </c>
      <c r="G1213" t="s">
        <v>7105</v>
      </c>
      <c r="H1213" t="s">
        <v>7128</v>
      </c>
      <c r="I1213" t="s">
        <v>7162</v>
      </c>
      <c r="J1213" t="s">
        <v>7168</v>
      </c>
      <c r="K1213" t="s">
        <v>7181</v>
      </c>
      <c r="L1213">
        <v>2</v>
      </c>
      <c r="M1213">
        <v>24471.95</v>
      </c>
      <c r="N1213">
        <v>0</v>
      </c>
      <c r="O1213">
        <v>5163.25</v>
      </c>
    </row>
    <row r="1214" spans="1:15" x14ac:dyDescent="0.25">
      <c r="A1214" t="s">
        <v>1224</v>
      </c>
      <c r="B1214" t="s">
        <v>5736</v>
      </c>
      <c r="C1214" t="s">
        <v>7232</v>
      </c>
      <c r="D1214" t="s">
        <v>6721</v>
      </c>
      <c r="E1214" t="s">
        <v>7086</v>
      </c>
      <c r="F1214" t="s">
        <v>7095</v>
      </c>
      <c r="G1214" t="s">
        <v>7102</v>
      </c>
      <c r="H1214" t="s">
        <v>7157</v>
      </c>
      <c r="I1214" t="s">
        <v>7162</v>
      </c>
      <c r="J1214" t="s">
        <v>7168</v>
      </c>
      <c r="K1214" t="s">
        <v>7191</v>
      </c>
      <c r="L1214">
        <v>7</v>
      </c>
      <c r="M1214">
        <v>34865.480000000003</v>
      </c>
      <c r="N1214">
        <v>0.25</v>
      </c>
      <c r="O1214">
        <v>3668.17</v>
      </c>
    </row>
    <row r="1215" spans="1:15" x14ac:dyDescent="0.25">
      <c r="A1215" t="s">
        <v>1225</v>
      </c>
      <c r="B1215" t="s">
        <v>5564</v>
      </c>
      <c r="C1215" t="s">
        <v>7244</v>
      </c>
      <c r="D1215" t="s">
        <v>6559</v>
      </c>
      <c r="E1215" t="s">
        <v>7018</v>
      </c>
      <c r="F1215" t="s">
        <v>7094</v>
      </c>
      <c r="G1215" t="s">
        <v>7099</v>
      </c>
      <c r="H1215" t="s">
        <v>7125</v>
      </c>
      <c r="I1215" t="s">
        <v>7164</v>
      </c>
      <c r="J1215" t="s">
        <v>7173</v>
      </c>
      <c r="K1215" t="s">
        <v>7206</v>
      </c>
      <c r="L1215">
        <v>1</v>
      </c>
      <c r="M1215">
        <v>1631.88</v>
      </c>
      <c r="N1215">
        <v>0.25</v>
      </c>
      <c r="O1215">
        <v>272.92</v>
      </c>
    </row>
    <row r="1216" spans="1:15" x14ac:dyDescent="0.25">
      <c r="A1216" t="s">
        <v>1226</v>
      </c>
      <c r="B1216" t="s">
        <v>5737</v>
      </c>
      <c r="C1216" t="s">
        <v>7231</v>
      </c>
      <c r="D1216" t="s">
        <v>6226</v>
      </c>
      <c r="E1216" t="s">
        <v>6992</v>
      </c>
      <c r="F1216" t="s">
        <v>7095</v>
      </c>
      <c r="G1216" t="s">
        <v>7108</v>
      </c>
      <c r="H1216" t="s">
        <v>7126</v>
      </c>
      <c r="I1216" t="s">
        <v>7162</v>
      </c>
      <c r="J1216" t="s">
        <v>7166</v>
      </c>
      <c r="K1216" t="s">
        <v>7211</v>
      </c>
      <c r="L1216">
        <v>6</v>
      </c>
      <c r="M1216">
        <v>42935.83</v>
      </c>
      <c r="N1216">
        <v>0.05</v>
      </c>
      <c r="O1216">
        <v>7000.51</v>
      </c>
    </row>
    <row r="1217" spans="1:15" x14ac:dyDescent="0.25">
      <c r="A1217" t="s">
        <v>1227</v>
      </c>
      <c r="B1217" t="s">
        <v>5738</v>
      </c>
      <c r="C1217" t="s">
        <v>7233</v>
      </c>
      <c r="D1217" t="s">
        <v>6411</v>
      </c>
      <c r="E1217" t="s">
        <v>6908</v>
      </c>
      <c r="F1217" t="s">
        <v>7097</v>
      </c>
      <c r="G1217" t="s">
        <v>7105</v>
      </c>
      <c r="H1217" t="s">
        <v>7128</v>
      </c>
      <c r="I1217" t="s">
        <v>7164</v>
      </c>
      <c r="J1217" t="s">
        <v>7170</v>
      </c>
      <c r="K1217" t="s">
        <v>7189</v>
      </c>
      <c r="L1217">
        <v>5</v>
      </c>
      <c r="M1217">
        <v>6423.26</v>
      </c>
      <c r="N1217">
        <v>0.15</v>
      </c>
      <c r="O1217">
        <v>1373.55</v>
      </c>
    </row>
    <row r="1218" spans="1:15" x14ac:dyDescent="0.25">
      <c r="A1218" t="s">
        <v>1228</v>
      </c>
      <c r="B1218" t="s">
        <v>5448</v>
      </c>
      <c r="C1218" t="s">
        <v>7225</v>
      </c>
      <c r="D1218" t="s">
        <v>6722</v>
      </c>
      <c r="E1218" t="s">
        <v>7077</v>
      </c>
      <c r="F1218" t="s">
        <v>7097</v>
      </c>
      <c r="G1218" t="s">
        <v>7104</v>
      </c>
      <c r="H1218" t="s">
        <v>7120</v>
      </c>
      <c r="I1218" t="s">
        <v>7162</v>
      </c>
      <c r="J1218" t="s">
        <v>7166</v>
      </c>
      <c r="K1218" t="s">
        <v>7178</v>
      </c>
      <c r="L1218">
        <v>3</v>
      </c>
      <c r="M1218">
        <v>40945.89</v>
      </c>
      <c r="N1218">
        <v>0.1</v>
      </c>
      <c r="O1218">
        <v>6656.56</v>
      </c>
    </row>
    <row r="1219" spans="1:15" x14ac:dyDescent="0.25">
      <c r="A1219" t="s">
        <v>1229</v>
      </c>
      <c r="B1219" t="s">
        <v>5188</v>
      </c>
      <c r="C1219" t="s">
        <v>7245</v>
      </c>
      <c r="D1219" t="s">
        <v>6205</v>
      </c>
      <c r="E1219" t="s">
        <v>6975</v>
      </c>
      <c r="F1219" t="s">
        <v>7095</v>
      </c>
      <c r="G1219" t="s">
        <v>7109</v>
      </c>
      <c r="H1219" t="s">
        <v>7135</v>
      </c>
      <c r="I1219" t="s">
        <v>7162</v>
      </c>
      <c r="J1219" t="s">
        <v>7168</v>
      </c>
      <c r="K1219" t="s">
        <v>7191</v>
      </c>
      <c r="L1219">
        <v>4</v>
      </c>
      <c r="M1219">
        <v>20131.68</v>
      </c>
      <c r="N1219">
        <v>0.25</v>
      </c>
      <c r="O1219">
        <v>2389.35</v>
      </c>
    </row>
    <row r="1220" spans="1:15" x14ac:dyDescent="0.25">
      <c r="A1220" t="s">
        <v>1230</v>
      </c>
      <c r="B1220" t="s">
        <v>5739</v>
      </c>
      <c r="C1220" t="s">
        <v>7255</v>
      </c>
      <c r="D1220" t="s">
        <v>6628</v>
      </c>
      <c r="E1220" t="s">
        <v>6981</v>
      </c>
      <c r="F1220" t="s">
        <v>7097</v>
      </c>
      <c r="G1220" t="s">
        <v>7105</v>
      </c>
      <c r="H1220" t="s">
        <v>7149</v>
      </c>
      <c r="I1220" t="s">
        <v>7162</v>
      </c>
      <c r="J1220" t="s">
        <v>7168</v>
      </c>
      <c r="K1220" t="s">
        <v>7191</v>
      </c>
      <c r="L1220">
        <v>2</v>
      </c>
      <c r="M1220">
        <v>13274.7</v>
      </c>
      <c r="N1220">
        <v>0</v>
      </c>
      <c r="O1220">
        <v>2637.13</v>
      </c>
    </row>
    <row r="1221" spans="1:15" x14ac:dyDescent="0.25">
      <c r="A1221" t="s">
        <v>1231</v>
      </c>
      <c r="B1221" t="s">
        <v>5158</v>
      </c>
      <c r="C1221" t="s">
        <v>7224</v>
      </c>
      <c r="D1221" t="s">
        <v>6723</v>
      </c>
      <c r="E1221" t="s">
        <v>6930</v>
      </c>
      <c r="F1221" t="s">
        <v>7094</v>
      </c>
      <c r="G1221" t="s">
        <v>7100</v>
      </c>
      <c r="H1221" t="s">
        <v>7136</v>
      </c>
      <c r="I1221" t="s">
        <v>7165</v>
      </c>
      <c r="J1221" t="s">
        <v>7172</v>
      </c>
      <c r="K1221" t="s">
        <v>7185</v>
      </c>
      <c r="L1221">
        <v>4</v>
      </c>
      <c r="M1221">
        <v>17490.21</v>
      </c>
      <c r="N1221">
        <v>0.1</v>
      </c>
      <c r="O1221">
        <v>2510.4299999999998</v>
      </c>
    </row>
    <row r="1222" spans="1:15" x14ac:dyDescent="0.25">
      <c r="A1222" t="s">
        <v>1232</v>
      </c>
      <c r="B1222" t="s">
        <v>5734</v>
      </c>
      <c r="C1222" t="s">
        <v>7245</v>
      </c>
      <c r="D1222" t="s">
        <v>6724</v>
      </c>
      <c r="E1222" t="s">
        <v>6983</v>
      </c>
      <c r="F1222" t="s">
        <v>7096</v>
      </c>
      <c r="G1222" t="s">
        <v>7112</v>
      </c>
      <c r="H1222" t="s">
        <v>7154</v>
      </c>
      <c r="I1222" t="s">
        <v>7165</v>
      </c>
      <c r="J1222" t="s">
        <v>7176</v>
      </c>
      <c r="K1222" t="s">
        <v>7195</v>
      </c>
      <c r="L1222">
        <v>8</v>
      </c>
      <c r="M1222">
        <v>75324.25</v>
      </c>
      <c r="N1222">
        <v>0.25</v>
      </c>
      <c r="O1222">
        <v>-2882.79</v>
      </c>
    </row>
    <row r="1223" spans="1:15" x14ac:dyDescent="0.25">
      <c r="A1223" t="s">
        <v>1233</v>
      </c>
      <c r="B1223" t="s">
        <v>5505</v>
      </c>
      <c r="C1223" t="s">
        <v>7226</v>
      </c>
      <c r="D1223" t="s">
        <v>6128</v>
      </c>
      <c r="E1223" t="s">
        <v>6927</v>
      </c>
      <c r="F1223" t="s">
        <v>7097</v>
      </c>
      <c r="G1223" t="s">
        <v>7107</v>
      </c>
      <c r="H1223" t="s">
        <v>7153</v>
      </c>
      <c r="I1223" t="s">
        <v>7162</v>
      </c>
      <c r="J1223" t="s">
        <v>7168</v>
      </c>
      <c r="K1223" t="s">
        <v>7191</v>
      </c>
      <c r="L1223">
        <v>2</v>
      </c>
      <c r="M1223">
        <v>12694.11</v>
      </c>
      <c r="N1223">
        <v>0.05</v>
      </c>
      <c r="O1223">
        <v>2176.6999999999998</v>
      </c>
    </row>
    <row r="1224" spans="1:15" x14ac:dyDescent="0.25">
      <c r="A1224" t="s">
        <v>1234</v>
      </c>
      <c r="B1224" t="s">
        <v>5310</v>
      </c>
      <c r="C1224" t="s">
        <v>7232</v>
      </c>
      <c r="D1224" t="s">
        <v>6153</v>
      </c>
      <c r="E1224" t="s">
        <v>6951</v>
      </c>
      <c r="F1224" t="s">
        <v>7097</v>
      </c>
      <c r="G1224" t="s">
        <v>7110</v>
      </c>
      <c r="H1224" t="s">
        <v>7129</v>
      </c>
      <c r="I1224" t="s">
        <v>7163</v>
      </c>
      <c r="J1224" t="s">
        <v>7175</v>
      </c>
      <c r="K1224" t="s">
        <v>7190</v>
      </c>
      <c r="L1224">
        <v>8</v>
      </c>
      <c r="M1224">
        <v>17103.32</v>
      </c>
      <c r="N1224">
        <v>0.05</v>
      </c>
      <c r="O1224">
        <v>3330.19</v>
      </c>
    </row>
    <row r="1225" spans="1:15" x14ac:dyDescent="0.25">
      <c r="A1225" t="s">
        <v>1235</v>
      </c>
      <c r="B1225" t="s">
        <v>5740</v>
      </c>
      <c r="C1225" t="s">
        <v>7226</v>
      </c>
      <c r="D1225" t="s">
        <v>6219</v>
      </c>
      <c r="E1225" t="s">
        <v>6989</v>
      </c>
      <c r="F1225" t="s">
        <v>7097</v>
      </c>
      <c r="G1225" t="s">
        <v>7110</v>
      </c>
      <c r="H1225" t="s">
        <v>7155</v>
      </c>
      <c r="I1225" t="s">
        <v>7164</v>
      </c>
      <c r="J1225" t="s">
        <v>7174</v>
      </c>
      <c r="K1225" t="s">
        <v>7188</v>
      </c>
      <c r="L1225">
        <v>3</v>
      </c>
      <c r="M1225">
        <v>8044.05</v>
      </c>
      <c r="N1225">
        <v>0</v>
      </c>
      <c r="O1225">
        <v>2049.69</v>
      </c>
    </row>
    <row r="1226" spans="1:15" x14ac:dyDescent="0.25">
      <c r="A1226" t="s">
        <v>1236</v>
      </c>
      <c r="B1226" t="s">
        <v>5741</v>
      </c>
      <c r="C1226" t="s">
        <v>7228</v>
      </c>
      <c r="D1226" t="s">
        <v>6657</v>
      </c>
      <c r="E1226" t="s">
        <v>6997</v>
      </c>
      <c r="F1226" t="s">
        <v>7097</v>
      </c>
      <c r="G1226" t="s">
        <v>7104</v>
      </c>
      <c r="H1226" t="s">
        <v>7120</v>
      </c>
      <c r="I1226" t="s">
        <v>7162</v>
      </c>
      <c r="J1226" t="s">
        <v>7166</v>
      </c>
      <c r="K1226" t="s">
        <v>7192</v>
      </c>
      <c r="L1226">
        <v>8</v>
      </c>
      <c r="M1226">
        <v>47141.58</v>
      </c>
      <c r="N1226">
        <v>0.05</v>
      </c>
      <c r="O1226">
        <v>7224.33</v>
      </c>
    </row>
    <row r="1227" spans="1:15" x14ac:dyDescent="0.25">
      <c r="A1227" t="s">
        <v>1237</v>
      </c>
      <c r="B1227" t="s">
        <v>5048</v>
      </c>
      <c r="C1227" t="s">
        <v>7234</v>
      </c>
      <c r="D1227" t="s">
        <v>6294</v>
      </c>
      <c r="E1227" t="s">
        <v>7010</v>
      </c>
      <c r="F1227" t="s">
        <v>7094</v>
      </c>
      <c r="G1227" t="s">
        <v>7100</v>
      </c>
      <c r="H1227" t="s">
        <v>7116</v>
      </c>
      <c r="I1227" t="s">
        <v>7162</v>
      </c>
      <c r="J1227" t="s">
        <v>7168</v>
      </c>
      <c r="K1227" t="s">
        <v>7191</v>
      </c>
      <c r="L1227">
        <v>8</v>
      </c>
      <c r="M1227">
        <v>48585.84</v>
      </c>
      <c r="N1227">
        <v>0.05</v>
      </c>
      <c r="O1227">
        <v>7993.6</v>
      </c>
    </row>
    <row r="1228" spans="1:15" x14ac:dyDescent="0.25">
      <c r="A1228" t="s">
        <v>1238</v>
      </c>
      <c r="B1228" t="s">
        <v>5203</v>
      </c>
      <c r="C1228" t="s">
        <v>7228</v>
      </c>
      <c r="D1228" t="s">
        <v>6199</v>
      </c>
      <c r="E1228" t="s">
        <v>6979</v>
      </c>
      <c r="F1228" t="s">
        <v>7094</v>
      </c>
      <c r="G1228" t="s">
        <v>7101</v>
      </c>
      <c r="H1228" t="s">
        <v>7124</v>
      </c>
      <c r="I1228" t="s">
        <v>7165</v>
      </c>
      <c r="J1228" t="s">
        <v>7177</v>
      </c>
      <c r="K1228" t="s">
        <v>7210</v>
      </c>
      <c r="L1228">
        <v>1</v>
      </c>
      <c r="M1228">
        <v>65611.710000000006</v>
      </c>
      <c r="N1228">
        <v>0.25</v>
      </c>
      <c r="O1228">
        <v>3119.53</v>
      </c>
    </row>
    <row r="1229" spans="1:15" x14ac:dyDescent="0.25">
      <c r="A1229" t="s">
        <v>1239</v>
      </c>
      <c r="B1229" t="s">
        <v>5742</v>
      </c>
      <c r="C1229" t="s">
        <v>7244</v>
      </c>
      <c r="D1229" t="s">
        <v>6241</v>
      </c>
      <c r="E1229" t="s">
        <v>6926</v>
      </c>
      <c r="F1229" t="s">
        <v>7097</v>
      </c>
      <c r="G1229" t="s">
        <v>7107</v>
      </c>
      <c r="H1229" t="s">
        <v>7153</v>
      </c>
      <c r="I1229" t="s">
        <v>7162</v>
      </c>
      <c r="J1229" t="s">
        <v>7166</v>
      </c>
      <c r="K1229" t="s">
        <v>7211</v>
      </c>
      <c r="L1229">
        <v>1</v>
      </c>
      <c r="M1229">
        <v>7781.12</v>
      </c>
      <c r="N1229">
        <v>0</v>
      </c>
      <c r="O1229">
        <v>1592.23</v>
      </c>
    </row>
    <row r="1230" spans="1:15" x14ac:dyDescent="0.25">
      <c r="A1230" t="s">
        <v>1240</v>
      </c>
      <c r="B1230" t="s">
        <v>5549</v>
      </c>
      <c r="C1230" t="s">
        <v>7247</v>
      </c>
      <c r="D1230" t="s">
        <v>6364</v>
      </c>
      <c r="E1230" t="s">
        <v>7046</v>
      </c>
      <c r="F1230" t="s">
        <v>7096</v>
      </c>
      <c r="G1230" t="s">
        <v>7112</v>
      </c>
      <c r="H1230" t="s">
        <v>7139</v>
      </c>
      <c r="I1230" t="s">
        <v>7163</v>
      </c>
      <c r="J1230" t="s">
        <v>7171</v>
      </c>
      <c r="K1230" t="s">
        <v>7209</v>
      </c>
      <c r="L1230">
        <v>8</v>
      </c>
      <c r="M1230">
        <v>14141.34</v>
      </c>
      <c r="N1230">
        <v>0</v>
      </c>
      <c r="O1230">
        <v>2601.98</v>
      </c>
    </row>
    <row r="1231" spans="1:15" x14ac:dyDescent="0.25">
      <c r="A1231" t="s">
        <v>1241</v>
      </c>
      <c r="B1231" t="s">
        <v>5334</v>
      </c>
      <c r="C1231" t="s">
        <v>7246</v>
      </c>
      <c r="D1231" t="s">
        <v>6381</v>
      </c>
      <c r="E1231" t="s">
        <v>6970</v>
      </c>
      <c r="F1231" t="s">
        <v>7095</v>
      </c>
      <c r="G1231" t="s">
        <v>7108</v>
      </c>
      <c r="H1231" t="s">
        <v>7150</v>
      </c>
      <c r="I1231" t="s">
        <v>7165</v>
      </c>
      <c r="J1231" t="s">
        <v>7177</v>
      </c>
      <c r="K1231" t="s">
        <v>7210</v>
      </c>
      <c r="L1231">
        <v>3</v>
      </c>
      <c r="M1231">
        <v>231153.35</v>
      </c>
      <c r="N1231">
        <v>0.1</v>
      </c>
      <c r="O1231">
        <v>21157.82</v>
      </c>
    </row>
    <row r="1232" spans="1:15" x14ac:dyDescent="0.25">
      <c r="A1232" t="s">
        <v>1242</v>
      </c>
      <c r="B1232" t="s">
        <v>5743</v>
      </c>
      <c r="C1232" t="s">
        <v>7254</v>
      </c>
      <c r="D1232" t="s">
        <v>6615</v>
      </c>
      <c r="E1232" t="s">
        <v>6996</v>
      </c>
      <c r="F1232" t="s">
        <v>7094</v>
      </c>
      <c r="G1232" t="s">
        <v>7098</v>
      </c>
      <c r="H1232" t="s">
        <v>7156</v>
      </c>
      <c r="I1232" t="s">
        <v>7165</v>
      </c>
      <c r="J1232" t="s">
        <v>7176</v>
      </c>
      <c r="K1232" t="s">
        <v>7202</v>
      </c>
      <c r="L1232">
        <v>5</v>
      </c>
      <c r="M1232">
        <v>72712.94</v>
      </c>
      <c r="N1232">
        <v>0.15</v>
      </c>
      <c r="O1232">
        <v>5096.21</v>
      </c>
    </row>
    <row r="1233" spans="1:15" x14ac:dyDescent="0.25">
      <c r="A1233" t="s">
        <v>1243</v>
      </c>
      <c r="B1233" t="s">
        <v>5054</v>
      </c>
      <c r="C1233" t="s">
        <v>7231</v>
      </c>
      <c r="D1233" t="s">
        <v>6187</v>
      </c>
      <c r="E1233" t="s">
        <v>6944</v>
      </c>
      <c r="F1233" t="s">
        <v>7095</v>
      </c>
      <c r="G1233" t="s">
        <v>7106</v>
      </c>
      <c r="H1233" t="s">
        <v>7146</v>
      </c>
      <c r="I1233" t="s">
        <v>7162</v>
      </c>
      <c r="J1233" t="s">
        <v>7166</v>
      </c>
      <c r="K1233" t="s">
        <v>7211</v>
      </c>
      <c r="L1233">
        <v>4</v>
      </c>
      <c r="M1233">
        <v>30435.41</v>
      </c>
      <c r="N1233">
        <v>0</v>
      </c>
      <c r="O1233">
        <v>5348.03</v>
      </c>
    </row>
    <row r="1234" spans="1:15" x14ac:dyDescent="0.25">
      <c r="A1234" t="s">
        <v>1244</v>
      </c>
      <c r="B1234" t="s">
        <v>5507</v>
      </c>
      <c r="C1234" t="s">
        <v>7238</v>
      </c>
      <c r="D1234" t="s">
        <v>6373</v>
      </c>
      <c r="E1234" t="s">
        <v>7001</v>
      </c>
      <c r="F1234" t="s">
        <v>7096</v>
      </c>
      <c r="G1234" t="s">
        <v>7112</v>
      </c>
      <c r="H1234" t="s">
        <v>7154</v>
      </c>
      <c r="I1234" t="s">
        <v>7165</v>
      </c>
      <c r="J1234" t="s">
        <v>7172</v>
      </c>
      <c r="K1234" t="s">
        <v>7212</v>
      </c>
      <c r="L1234">
        <v>2</v>
      </c>
      <c r="M1234">
        <v>5139.41</v>
      </c>
      <c r="N1234">
        <v>0.25</v>
      </c>
      <c r="O1234">
        <v>447.43</v>
      </c>
    </row>
    <row r="1235" spans="1:15" x14ac:dyDescent="0.25">
      <c r="A1235" t="s">
        <v>1245</v>
      </c>
      <c r="B1235" t="s">
        <v>5744</v>
      </c>
      <c r="C1235" t="s">
        <v>7241</v>
      </c>
      <c r="D1235" t="s">
        <v>6171</v>
      </c>
      <c r="E1235" t="s">
        <v>6961</v>
      </c>
      <c r="F1235" t="s">
        <v>7095</v>
      </c>
      <c r="G1235" t="s">
        <v>7106</v>
      </c>
      <c r="H1235" t="s">
        <v>7146</v>
      </c>
      <c r="I1235" t="s">
        <v>7163</v>
      </c>
      <c r="J1235" t="s">
        <v>7167</v>
      </c>
      <c r="K1235" t="s">
        <v>7207</v>
      </c>
      <c r="L1235">
        <v>7</v>
      </c>
      <c r="M1235">
        <v>4317.82</v>
      </c>
      <c r="N1235">
        <v>0.25</v>
      </c>
      <c r="O1235">
        <v>1125.1199999999999</v>
      </c>
    </row>
    <row r="1236" spans="1:15" x14ac:dyDescent="0.25">
      <c r="A1236" t="s">
        <v>1246</v>
      </c>
      <c r="B1236" t="s">
        <v>5631</v>
      </c>
      <c r="C1236" t="s">
        <v>7241</v>
      </c>
      <c r="D1236" t="s">
        <v>6724</v>
      </c>
      <c r="E1236" t="s">
        <v>6983</v>
      </c>
      <c r="F1236" t="s">
        <v>7097</v>
      </c>
      <c r="G1236" t="s">
        <v>7104</v>
      </c>
      <c r="H1236" t="s">
        <v>7120</v>
      </c>
      <c r="I1236" t="s">
        <v>7164</v>
      </c>
      <c r="J1236" t="s">
        <v>7174</v>
      </c>
      <c r="K1236" t="s">
        <v>7188</v>
      </c>
      <c r="L1236">
        <v>4</v>
      </c>
      <c r="M1236">
        <v>11010</v>
      </c>
      <c r="N1236">
        <v>0</v>
      </c>
      <c r="O1236">
        <v>2389.4</v>
      </c>
    </row>
    <row r="1237" spans="1:15" x14ac:dyDescent="0.25">
      <c r="A1237" t="s">
        <v>1247</v>
      </c>
      <c r="B1237" t="s">
        <v>5437</v>
      </c>
      <c r="C1237" t="s">
        <v>7258</v>
      </c>
      <c r="D1237" t="s">
        <v>6377</v>
      </c>
      <c r="E1237" t="s">
        <v>7028</v>
      </c>
      <c r="F1237" t="s">
        <v>7094</v>
      </c>
      <c r="G1237" t="s">
        <v>7100</v>
      </c>
      <c r="H1237" t="s">
        <v>7116</v>
      </c>
      <c r="I1237" t="s">
        <v>7165</v>
      </c>
      <c r="J1237" t="s">
        <v>7176</v>
      </c>
      <c r="K1237" t="s">
        <v>7202</v>
      </c>
      <c r="L1237">
        <v>5</v>
      </c>
      <c r="M1237">
        <v>65078.720000000001</v>
      </c>
      <c r="N1237">
        <v>0.25</v>
      </c>
      <c r="O1237">
        <v>-1239.04</v>
      </c>
    </row>
    <row r="1238" spans="1:15" x14ac:dyDescent="0.25">
      <c r="A1238" t="s">
        <v>1248</v>
      </c>
      <c r="B1238" t="s">
        <v>5745</v>
      </c>
      <c r="C1238" t="s">
        <v>7224</v>
      </c>
      <c r="D1238" t="s">
        <v>6148</v>
      </c>
      <c r="E1238" t="s">
        <v>6946</v>
      </c>
      <c r="F1238" t="s">
        <v>7096</v>
      </c>
      <c r="G1238" t="s">
        <v>7112</v>
      </c>
      <c r="H1238" t="s">
        <v>7154</v>
      </c>
      <c r="I1238" t="s">
        <v>7163</v>
      </c>
      <c r="J1238" t="s">
        <v>7171</v>
      </c>
      <c r="K1238" t="s">
        <v>7184</v>
      </c>
      <c r="L1238">
        <v>2</v>
      </c>
      <c r="M1238">
        <v>14779.86</v>
      </c>
      <c r="N1238">
        <v>0.1</v>
      </c>
      <c r="O1238">
        <v>1287.06</v>
      </c>
    </row>
    <row r="1239" spans="1:15" x14ac:dyDescent="0.25">
      <c r="A1239" t="s">
        <v>1249</v>
      </c>
      <c r="B1239" t="s">
        <v>5746</v>
      </c>
      <c r="C1239" t="s">
        <v>7230</v>
      </c>
      <c r="D1239" t="s">
        <v>6310</v>
      </c>
      <c r="E1239" t="s">
        <v>7030</v>
      </c>
      <c r="F1239" t="s">
        <v>7094</v>
      </c>
      <c r="G1239" t="s">
        <v>7098</v>
      </c>
      <c r="H1239" t="s">
        <v>7138</v>
      </c>
      <c r="I1239" t="s">
        <v>7162</v>
      </c>
      <c r="J1239" t="s">
        <v>7169</v>
      </c>
      <c r="K1239" t="s">
        <v>7193</v>
      </c>
      <c r="L1239">
        <v>4</v>
      </c>
      <c r="M1239">
        <v>42511.21</v>
      </c>
      <c r="N1239">
        <v>0.05</v>
      </c>
      <c r="O1239">
        <v>7252.52</v>
      </c>
    </row>
    <row r="1240" spans="1:15" x14ac:dyDescent="0.25">
      <c r="A1240" t="s">
        <v>1250</v>
      </c>
      <c r="B1240" t="s">
        <v>5747</v>
      </c>
      <c r="C1240" t="s">
        <v>7232</v>
      </c>
      <c r="D1240" t="s">
        <v>6517</v>
      </c>
      <c r="E1240" t="s">
        <v>6902</v>
      </c>
      <c r="F1240" t="s">
        <v>7094</v>
      </c>
      <c r="G1240" t="s">
        <v>7099</v>
      </c>
      <c r="H1240" t="s">
        <v>7125</v>
      </c>
      <c r="I1240" t="s">
        <v>7165</v>
      </c>
      <c r="J1240" t="s">
        <v>7177</v>
      </c>
      <c r="K1240" t="s">
        <v>7201</v>
      </c>
      <c r="L1240">
        <v>2</v>
      </c>
      <c r="M1240">
        <v>108183.38</v>
      </c>
      <c r="N1240">
        <v>0</v>
      </c>
      <c r="O1240">
        <v>16013.78</v>
      </c>
    </row>
    <row r="1241" spans="1:15" x14ac:dyDescent="0.25">
      <c r="A1241" t="s">
        <v>1251</v>
      </c>
      <c r="B1241" t="s">
        <v>5166</v>
      </c>
      <c r="C1241" t="s">
        <v>7254</v>
      </c>
      <c r="D1241" t="s">
        <v>6609</v>
      </c>
      <c r="E1241" t="s">
        <v>7080</v>
      </c>
      <c r="F1241" t="s">
        <v>7096</v>
      </c>
      <c r="G1241" t="s">
        <v>7113</v>
      </c>
      <c r="H1241" t="s">
        <v>7144</v>
      </c>
      <c r="I1241" t="s">
        <v>7162</v>
      </c>
      <c r="J1241" t="s">
        <v>7166</v>
      </c>
      <c r="K1241" t="s">
        <v>7192</v>
      </c>
      <c r="L1241">
        <v>5</v>
      </c>
      <c r="M1241">
        <v>30850.799999999999</v>
      </c>
      <c r="N1241">
        <v>0</v>
      </c>
      <c r="O1241">
        <v>5116.9799999999996</v>
      </c>
    </row>
    <row r="1242" spans="1:15" x14ac:dyDescent="0.25">
      <c r="A1242" t="s">
        <v>1252</v>
      </c>
      <c r="B1242" t="s">
        <v>5632</v>
      </c>
      <c r="C1242" t="s">
        <v>7248</v>
      </c>
      <c r="D1242" t="s">
        <v>6703</v>
      </c>
      <c r="E1242" t="s">
        <v>7015</v>
      </c>
      <c r="F1242" t="s">
        <v>7094</v>
      </c>
      <c r="G1242" t="s">
        <v>7099</v>
      </c>
      <c r="H1242" t="s">
        <v>7115</v>
      </c>
      <c r="I1242" t="s">
        <v>7163</v>
      </c>
      <c r="J1242" t="s">
        <v>7175</v>
      </c>
      <c r="K1242" t="s">
        <v>7197</v>
      </c>
      <c r="L1242">
        <v>3</v>
      </c>
      <c r="M1242">
        <v>13081.89</v>
      </c>
      <c r="N1242">
        <v>0.25</v>
      </c>
      <c r="O1242">
        <v>1653.97</v>
      </c>
    </row>
    <row r="1243" spans="1:15" x14ac:dyDescent="0.25">
      <c r="A1243" t="s">
        <v>1253</v>
      </c>
      <c r="B1243" t="s">
        <v>5685</v>
      </c>
      <c r="C1243" t="s">
        <v>7257</v>
      </c>
      <c r="D1243" t="s">
        <v>6446</v>
      </c>
      <c r="E1243" t="s">
        <v>7015</v>
      </c>
      <c r="F1243" t="s">
        <v>7095</v>
      </c>
      <c r="G1243" t="s">
        <v>7106</v>
      </c>
      <c r="H1243" t="s">
        <v>7146</v>
      </c>
      <c r="I1243" t="s">
        <v>7163</v>
      </c>
      <c r="J1243" t="s">
        <v>7167</v>
      </c>
      <c r="K1243" t="s">
        <v>7187</v>
      </c>
      <c r="L1243">
        <v>4</v>
      </c>
      <c r="M1243">
        <v>5251.1</v>
      </c>
      <c r="N1243">
        <v>0.15</v>
      </c>
      <c r="O1243">
        <v>1282.82</v>
      </c>
    </row>
    <row r="1244" spans="1:15" x14ac:dyDescent="0.25">
      <c r="A1244" t="s">
        <v>1254</v>
      </c>
      <c r="B1244" t="s">
        <v>5408</v>
      </c>
      <c r="C1244" t="s">
        <v>7245</v>
      </c>
      <c r="D1244" t="s">
        <v>6406</v>
      </c>
      <c r="E1244" t="s">
        <v>6916</v>
      </c>
      <c r="F1244" t="s">
        <v>7097</v>
      </c>
      <c r="G1244" t="s">
        <v>7110</v>
      </c>
      <c r="H1244" t="s">
        <v>7155</v>
      </c>
      <c r="I1244" t="s">
        <v>7162</v>
      </c>
      <c r="J1244" t="s">
        <v>7168</v>
      </c>
      <c r="K1244" t="s">
        <v>7191</v>
      </c>
      <c r="L1244">
        <v>7</v>
      </c>
      <c r="M1244">
        <v>38252.18</v>
      </c>
      <c r="N1244">
        <v>0.15</v>
      </c>
      <c r="O1244">
        <v>3818.22</v>
      </c>
    </row>
    <row r="1245" spans="1:15" x14ac:dyDescent="0.25">
      <c r="A1245" t="s">
        <v>1255</v>
      </c>
      <c r="B1245" t="s">
        <v>5417</v>
      </c>
      <c r="C1245" t="s">
        <v>7227</v>
      </c>
      <c r="D1245" t="s">
        <v>6504</v>
      </c>
      <c r="E1245" t="s">
        <v>6925</v>
      </c>
      <c r="F1245" t="s">
        <v>7096</v>
      </c>
      <c r="G1245" t="s">
        <v>7111</v>
      </c>
      <c r="H1245" t="s">
        <v>7131</v>
      </c>
      <c r="I1245" t="s">
        <v>7165</v>
      </c>
      <c r="J1245" t="s">
        <v>7172</v>
      </c>
      <c r="K1245" t="s">
        <v>7208</v>
      </c>
      <c r="L1245">
        <v>6</v>
      </c>
      <c r="M1245">
        <v>11778.18</v>
      </c>
      <c r="N1245">
        <v>0.25</v>
      </c>
      <c r="O1245">
        <v>771.94</v>
      </c>
    </row>
    <row r="1246" spans="1:15" x14ac:dyDescent="0.25">
      <c r="A1246" t="s">
        <v>1256</v>
      </c>
      <c r="B1246" t="s">
        <v>5280</v>
      </c>
      <c r="C1246" t="s">
        <v>7235</v>
      </c>
      <c r="D1246" t="s">
        <v>6325</v>
      </c>
      <c r="E1246" t="s">
        <v>7025</v>
      </c>
      <c r="F1246" t="s">
        <v>7097</v>
      </c>
      <c r="G1246" t="s">
        <v>7104</v>
      </c>
      <c r="H1246" t="s">
        <v>7120</v>
      </c>
      <c r="I1246" t="s">
        <v>7164</v>
      </c>
      <c r="J1246" t="s">
        <v>7174</v>
      </c>
      <c r="K1246" t="s">
        <v>7199</v>
      </c>
      <c r="L1246">
        <v>2</v>
      </c>
      <c r="M1246">
        <v>2457.06</v>
      </c>
      <c r="N1246">
        <v>0.25</v>
      </c>
      <c r="O1246">
        <v>366.75</v>
      </c>
    </row>
    <row r="1247" spans="1:15" x14ac:dyDescent="0.25">
      <c r="A1247" t="s">
        <v>1257</v>
      </c>
      <c r="B1247" t="s">
        <v>5736</v>
      </c>
      <c r="C1247" t="s">
        <v>7232</v>
      </c>
      <c r="D1247" t="s">
        <v>6540</v>
      </c>
      <c r="E1247" t="s">
        <v>6990</v>
      </c>
      <c r="F1247" t="s">
        <v>7094</v>
      </c>
      <c r="G1247" t="s">
        <v>7101</v>
      </c>
      <c r="H1247" t="s">
        <v>7124</v>
      </c>
      <c r="I1247" t="s">
        <v>7163</v>
      </c>
      <c r="J1247" t="s">
        <v>7167</v>
      </c>
      <c r="K1247" t="s">
        <v>7187</v>
      </c>
      <c r="L1247">
        <v>1</v>
      </c>
      <c r="M1247">
        <v>1184.2</v>
      </c>
      <c r="N1247">
        <v>0.2</v>
      </c>
      <c r="O1247">
        <v>224.82</v>
      </c>
    </row>
    <row r="1248" spans="1:15" x14ac:dyDescent="0.25">
      <c r="A1248" t="s">
        <v>1258</v>
      </c>
      <c r="B1248" t="s">
        <v>5473</v>
      </c>
      <c r="C1248" t="s">
        <v>7244</v>
      </c>
      <c r="D1248" t="s">
        <v>6668</v>
      </c>
      <c r="E1248" t="s">
        <v>6997</v>
      </c>
      <c r="F1248" t="s">
        <v>7096</v>
      </c>
      <c r="G1248" t="s">
        <v>7113</v>
      </c>
      <c r="H1248" t="s">
        <v>7143</v>
      </c>
      <c r="I1248" t="s">
        <v>7162</v>
      </c>
      <c r="J1248" t="s">
        <v>7168</v>
      </c>
      <c r="K1248" t="s">
        <v>7181</v>
      </c>
      <c r="L1248">
        <v>8</v>
      </c>
      <c r="M1248">
        <v>98169.8</v>
      </c>
      <c r="N1248">
        <v>0</v>
      </c>
      <c r="O1248">
        <v>21215.71</v>
      </c>
    </row>
    <row r="1249" spans="1:15" x14ac:dyDescent="0.25">
      <c r="A1249" t="s">
        <v>1259</v>
      </c>
      <c r="B1249" t="s">
        <v>5189</v>
      </c>
      <c r="C1249" t="s">
        <v>7254</v>
      </c>
      <c r="D1249" t="s">
        <v>6455</v>
      </c>
      <c r="E1249" t="s">
        <v>6955</v>
      </c>
      <c r="F1249" t="s">
        <v>7095</v>
      </c>
      <c r="G1249" t="s">
        <v>7109</v>
      </c>
      <c r="H1249" t="s">
        <v>7127</v>
      </c>
      <c r="I1249" t="s">
        <v>7165</v>
      </c>
      <c r="J1249" t="s">
        <v>7172</v>
      </c>
      <c r="K1249" t="s">
        <v>7212</v>
      </c>
      <c r="L1249">
        <v>8</v>
      </c>
      <c r="M1249">
        <v>26266.19</v>
      </c>
      <c r="N1249">
        <v>0.1</v>
      </c>
      <c r="O1249">
        <v>3611.51</v>
      </c>
    </row>
    <row r="1250" spans="1:15" x14ac:dyDescent="0.25">
      <c r="A1250" t="s">
        <v>1260</v>
      </c>
      <c r="B1250" t="s">
        <v>5662</v>
      </c>
      <c r="C1250" t="s">
        <v>7248</v>
      </c>
      <c r="D1250" t="s">
        <v>6115</v>
      </c>
      <c r="E1250" t="s">
        <v>6914</v>
      </c>
      <c r="F1250" t="s">
        <v>7095</v>
      </c>
      <c r="G1250" t="s">
        <v>7109</v>
      </c>
      <c r="H1250" t="s">
        <v>7135</v>
      </c>
      <c r="I1250" t="s">
        <v>7164</v>
      </c>
      <c r="J1250" t="s">
        <v>7173</v>
      </c>
      <c r="K1250" t="s">
        <v>7200</v>
      </c>
      <c r="L1250">
        <v>4</v>
      </c>
      <c r="M1250">
        <v>4777.8599999999997</v>
      </c>
      <c r="N1250">
        <v>0</v>
      </c>
      <c r="O1250">
        <v>1549.4</v>
      </c>
    </row>
    <row r="1251" spans="1:15" x14ac:dyDescent="0.25">
      <c r="A1251" t="s">
        <v>1261</v>
      </c>
      <c r="B1251" t="s">
        <v>5748</v>
      </c>
      <c r="C1251" t="s">
        <v>7238</v>
      </c>
      <c r="D1251" t="s">
        <v>6509</v>
      </c>
      <c r="E1251" t="s">
        <v>6897</v>
      </c>
      <c r="F1251" t="s">
        <v>7094</v>
      </c>
      <c r="G1251" t="s">
        <v>7100</v>
      </c>
      <c r="H1251" t="s">
        <v>7151</v>
      </c>
      <c r="I1251" t="s">
        <v>7163</v>
      </c>
      <c r="J1251" t="s">
        <v>7171</v>
      </c>
      <c r="K1251" t="s">
        <v>7184</v>
      </c>
      <c r="L1251">
        <v>2</v>
      </c>
      <c r="M1251">
        <v>13695.32</v>
      </c>
      <c r="N1251">
        <v>0.1</v>
      </c>
      <c r="O1251">
        <v>1493.91</v>
      </c>
    </row>
    <row r="1252" spans="1:15" x14ac:dyDescent="0.25">
      <c r="A1252" t="s">
        <v>1262</v>
      </c>
      <c r="B1252" t="s">
        <v>5749</v>
      </c>
      <c r="C1252" t="s">
        <v>7239</v>
      </c>
      <c r="D1252" t="s">
        <v>6725</v>
      </c>
      <c r="E1252" t="s">
        <v>6949</v>
      </c>
      <c r="F1252" t="s">
        <v>7097</v>
      </c>
      <c r="G1252" t="s">
        <v>7110</v>
      </c>
      <c r="H1252" t="s">
        <v>7159</v>
      </c>
      <c r="I1252" t="s">
        <v>7163</v>
      </c>
      <c r="J1252" t="s">
        <v>7171</v>
      </c>
      <c r="K1252" t="s">
        <v>7204</v>
      </c>
      <c r="L1252">
        <v>7</v>
      </c>
      <c r="M1252">
        <v>32524.28</v>
      </c>
      <c r="N1252">
        <v>0</v>
      </c>
      <c r="O1252">
        <v>5640.99</v>
      </c>
    </row>
    <row r="1253" spans="1:15" x14ac:dyDescent="0.25">
      <c r="A1253" t="s">
        <v>1263</v>
      </c>
      <c r="B1253" t="s">
        <v>5097</v>
      </c>
      <c r="C1253" t="s">
        <v>7256</v>
      </c>
      <c r="D1253" t="s">
        <v>6543</v>
      </c>
      <c r="E1253" t="s">
        <v>6915</v>
      </c>
      <c r="F1253" t="s">
        <v>7095</v>
      </c>
      <c r="G1253" t="s">
        <v>7102</v>
      </c>
      <c r="H1253" t="s">
        <v>7118</v>
      </c>
      <c r="I1253" t="s">
        <v>7162</v>
      </c>
      <c r="J1253" t="s">
        <v>7168</v>
      </c>
      <c r="K1253" t="s">
        <v>7180</v>
      </c>
      <c r="L1253">
        <v>2</v>
      </c>
      <c r="M1253">
        <v>5625.31</v>
      </c>
      <c r="N1253">
        <v>0.2</v>
      </c>
      <c r="O1253">
        <v>604.07000000000005</v>
      </c>
    </row>
    <row r="1254" spans="1:15" x14ac:dyDescent="0.25">
      <c r="A1254" t="s">
        <v>1264</v>
      </c>
      <c r="B1254" t="s">
        <v>5041</v>
      </c>
      <c r="C1254" t="s">
        <v>7230</v>
      </c>
      <c r="D1254" t="s">
        <v>6726</v>
      </c>
      <c r="E1254" t="s">
        <v>7001</v>
      </c>
      <c r="F1254" t="s">
        <v>7095</v>
      </c>
      <c r="G1254" t="s">
        <v>7109</v>
      </c>
      <c r="H1254" t="s">
        <v>7140</v>
      </c>
      <c r="I1254" t="s">
        <v>7163</v>
      </c>
      <c r="J1254" t="s">
        <v>7175</v>
      </c>
      <c r="K1254" t="s">
        <v>7205</v>
      </c>
      <c r="L1254">
        <v>1</v>
      </c>
      <c r="M1254">
        <v>2518.56</v>
      </c>
      <c r="N1254">
        <v>0.25</v>
      </c>
      <c r="O1254">
        <v>276.68</v>
      </c>
    </row>
    <row r="1255" spans="1:15" x14ac:dyDescent="0.25">
      <c r="A1255" t="s">
        <v>1265</v>
      </c>
      <c r="B1255" t="s">
        <v>5658</v>
      </c>
      <c r="C1255" t="s">
        <v>7241</v>
      </c>
      <c r="D1255" t="s">
        <v>6456</v>
      </c>
      <c r="E1255" t="s">
        <v>7065</v>
      </c>
      <c r="F1255" t="s">
        <v>7094</v>
      </c>
      <c r="G1255" t="s">
        <v>7098</v>
      </c>
      <c r="H1255" t="s">
        <v>7114</v>
      </c>
      <c r="I1255" t="s">
        <v>7163</v>
      </c>
      <c r="J1255" t="s">
        <v>7175</v>
      </c>
      <c r="K1255" t="s">
        <v>7205</v>
      </c>
      <c r="L1255">
        <v>2</v>
      </c>
      <c r="M1255">
        <v>7283.53</v>
      </c>
      <c r="N1255">
        <v>0</v>
      </c>
      <c r="O1255">
        <v>1383.78</v>
      </c>
    </row>
    <row r="1256" spans="1:15" x14ac:dyDescent="0.25">
      <c r="A1256" t="s">
        <v>1266</v>
      </c>
      <c r="B1256" t="s">
        <v>5402</v>
      </c>
      <c r="C1256" t="s">
        <v>7230</v>
      </c>
      <c r="D1256" t="s">
        <v>6615</v>
      </c>
      <c r="E1256" t="s">
        <v>6996</v>
      </c>
      <c r="F1256" t="s">
        <v>7094</v>
      </c>
      <c r="G1256" t="s">
        <v>7099</v>
      </c>
      <c r="H1256" t="s">
        <v>7130</v>
      </c>
      <c r="I1256" t="s">
        <v>7162</v>
      </c>
      <c r="J1256" t="s">
        <v>7169</v>
      </c>
      <c r="K1256" t="s">
        <v>7182</v>
      </c>
      <c r="L1256">
        <v>8</v>
      </c>
      <c r="M1256">
        <v>54480.56</v>
      </c>
      <c r="N1256">
        <v>0.25</v>
      </c>
      <c r="O1256">
        <v>1743.52</v>
      </c>
    </row>
    <row r="1257" spans="1:15" x14ac:dyDescent="0.25">
      <c r="A1257" t="s">
        <v>1267</v>
      </c>
      <c r="B1257" t="s">
        <v>5063</v>
      </c>
      <c r="C1257" t="s">
        <v>7243</v>
      </c>
      <c r="D1257" t="s">
        <v>6468</v>
      </c>
      <c r="E1257" t="s">
        <v>6990</v>
      </c>
      <c r="F1257" t="s">
        <v>7096</v>
      </c>
      <c r="G1257" t="s">
        <v>7111</v>
      </c>
      <c r="H1257" t="s">
        <v>7142</v>
      </c>
      <c r="I1257" t="s">
        <v>7164</v>
      </c>
      <c r="J1257" t="s">
        <v>7174</v>
      </c>
      <c r="K1257" t="s">
        <v>7188</v>
      </c>
      <c r="L1257">
        <v>8</v>
      </c>
      <c r="M1257">
        <v>22977.65</v>
      </c>
      <c r="N1257">
        <v>0</v>
      </c>
      <c r="O1257">
        <v>5218.6400000000003</v>
      </c>
    </row>
    <row r="1258" spans="1:15" x14ac:dyDescent="0.25">
      <c r="A1258" t="s">
        <v>1268</v>
      </c>
      <c r="B1258" t="s">
        <v>5339</v>
      </c>
      <c r="C1258" t="s">
        <v>7249</v>
      </c>
      <c r="D1258" t="s">
        <v>6176</v>
      </c>
      <c r="E1258" t="s">
        <v>6966</v>
      </c>
      <c r="F1258" t="s">
        <v>7097</v>
      </c>
      <c r="G1258" t="s">
        <v>7110</v>
      </c>
      <c r="H1258" t="s">
        <v>7129</v>
      </c>
      <c r="I1258" t="s">
        <v>7164</v>
      </c>
      <c r="J1258" t="s">
        <v>7170</v>
      </c>
      <c r="K1258" t="s">
        <v>7213</v>
      </c>
      <c r="L1258">
        <v>6</v>
      </c>
      <c r="M1258">
        <v>16921.669999999998</v>
      </c>
      <c r="N1258">
        <v>0</v>
      </c>
      <c r="O1258">
        <v>6028.13</v>
      </c>
    </row>
    <row r="1259" spans="1:15" x14ac:dyDescent="0.25">
      <c r="A1259" t="s">
        <v>1269</v>
      </c>
      <c r="B1259" t="s">
        <v>5547</v>
      </c>
      <c r="C1259" t="s">
        <v>7250</v>
      </c>
      <c r="D1259" t="s">
        <v>6120</v>
      </c>
      <c r="E1259" t="s">
        <v>6919</v>
      </c>
      <c r="F1259" t="s">
        <v>7096</v>
      </c>
      <c r="G1259" t="s">
        <v>7112</v>
      </c>
      <c r="H1259" t="s">
        <v>7133</v>
      </c>
      <c r="I1259" t="s">
        <v>7163</v>
      </c>
      <c r="J1259" t="s">
        <v>7167</v>
      </c>
      <c r="K1259" t="s">
        <v>7187</v>
      </c>
      <c r="L1259">
        <v>7</v>
      </c>
      <c r="M1259">
        <v>8220.08</v>
      </c>
      <c r="N1259">
        <v>0.25</v>
      </c>
      <c r="O1259">
        <v>1724.94</v>
      </c>
    </row>
    <row r="1260" spans="1:15" x14ac:dyDescent="0.25">
      <c r="A1260" t="s">
        <v>1270</v>
      </c>
      <c r="B1260" t="s">
        <v>5529</v>
      </c>
      <c r="C1260" t="s">
        <v>7254</v>
      </c>
      <c r="D1260" t="s">
        <v>6727</v>
      </c>
      <c r="E1260" t="s">
        <v>6910</v>
      </c>
      <c r="F1260" t="s">
        <v>7097</v>
      </c>
      <c r="G1260" t="s">
        <v>7104</v>
      </c>
      <c r="H1260" t="s">
        <v>7120</v>
      </c>
      <c r="I1260" t="s">
        <v>7163</v>
      </c>
      <c r="J1260" t="s">
        <v>7167</v>
      </c>
      <c r="K1260" t="s">
        <v>7187</v>
      </c>
      <c r="L1260">
        <v>2</v>
      </c>
      <c r="M1260">
        <v>2481.7600000000002</v>
      </c>
      <c r="N1260">
        <v>0.2</v>
      </c>
      <c r="O1260">
        <v>599.72</v>
      </c>
    </row>
    <row r="1261" spans="1:15" x14ac:dyDescent="0.25">
      <c r="A1261" t="s">
        <v>1271</v>
      </c>
      <c r="B1261" t="s">
        <v>5494</v>
      </c>
      <c r="C1261" t="s">
        <v>7251</v>
      </c>
      <c r="D1261" t="s">
        <v>6124</v>
      </c>
      <c r="E1261" t="s">
        <v>6923</v>
      </c>
      <c r="F1261" t="s">
        <v>7097</v>
      </c>
      <c r="G1261" t="s">
        <v>7105</v>
      </c>
      <c r="H1261" t="s">
        <v>7149</v>
      </c>
      <c r="I1261" t="s">
        <v>7164</v>
      </c>
      <c r="J1261" t="s">
        <v>7173</v>
      </c>
      <c r="K1261" t="s">
        <v>7206</v>
      </c>
      <c r="L1261">
        <v>8</v>
      </c>
      <c r="M1261">
        <v>17928.68</v>
      </c>
      <c r="N1261">
        <v>0</v>
      </c>
      <c r="O1261">
        <v>5335.97</v>
      </c>
    </row>
    <row r="1262" spans="1:15" x14ac:dyDescent="0.25">
      <c r="A1262" t="s">
        <v>1272</v>
      </c>
      <c r="B1262" t="s">
        <v>5167</v>
      </c>
      <c r="C1262" t="s">
        <v>7232</v>
      </c>
      <c r="D1262" t="s">
        <v>6728</v>
      </c>
      <c r="E1262" t="s">
        <v>6997</v>
      </c>
      <c r="F1262" t="s">
        <v>7094</v>
      </c>
      <c r="G1262" t="s">
        <v>7099</v>
      </c>
      <c r="H1262" t="s">
        <v>7115</v>
      </c>
      <c r="I1262" t="s">
        <v>7162</v>
      </c>
      <c r="J1262" t="s">
        <v>7166</v>
      </c>
      <c r="K1262" t="s">
        <v>7192</v>
      </c>
      <c r="L1262">
        <v>7</v>
      </c>
      <c r="M1262">
        <v>38763.760000000002</v>
      </c>
      <c r="N1262">
        <v>0.1</v>
      </c>
      <c r="O1262">
        <v>4187.7700000000004</v>
      </c>
    </row>
    <row r="1263" spans="1:15" x14ac:dyDescent="0.25">
      <c r="A1263" t="s">
        <v>1273</v>
      </c>
      <c r="B1263" t="s">
        <v>5750</v>
      </c>
      <c r="C1263" t="s">
        <v>7240</v>
      </c>
      <c r="D1263" t="s">
        <v>6729</v>
      </c>
      <c r="E1263" t="s">
        <v>6914</v>
      </c>
      <c r="F1263" t="s">
        <v>7094</v>
      </c>
      <c r="G1263" t="s">
        <v>7101</v>
      </c>
      <c r="H1263" t="s">
        <v>7124</v>
      </c>
      <c r="I1263" t="s">
        <v>7164</v>
      </c>
      <c r="J1263" t="s">
        <v>7174</v>
      </c>
      <c r="K1263" t="s">
        <v>7196</v>
      </c>
      <c r="L1263">
        <v>3</v>
      </c>
      <c r="M1263">
        <v>10911.79</v>
      </c>
      <c r="N1263">
        <v>0</v>
      </c>
      <c r="O1263">
        <v>2635.68</v>
      </c>
    </row>
    <row r="1264" spans="1:15" x14ac:dyDescent="0.25">
      <c r="A1264" t="s">
        <v>1274</v>
      </c>
      <c r="B1264" t="s">
        <v>5244</v>
      </c>
      <c r="C1264" t="s">
        <v>7225</v>
      </c>
      <c r="D1264" t="s">
        <v>6620</v>
      </c>
      <c r="E1264" t="s">
        <v>7009</v>
      </c>
      <c r="F1264" t="s">
        <v>7096</v>
      </c>
      <c r="G1264" t="s">
        <v>7113</v>
      </c>
      <c r="H1264" t="s">
        <v>7144</v>
      </c>
      <c r="I1264" t="s">
        <v>7164</v>
      </c>
      <c r="J1264" t="s">
        <v>7174</v>
      </c>
      <c r="K1264" t="s">
        <v>7196</v>
      </c>
      <c r="L1264">
        <v>5</v>
      </c>
      <c r="M1264">
        <v>14633.61</v>
      </c>
      <c r="N1264">
        <v>0.15</v>
      </c>
      <c r="O1264">
        <v>2469.94</v>
      </c>
    </row>
    <row r="1265" spans="1:15" x14ac:dyDescent="0.25">
      <c r="A1265" t="s">
        <v>1275</v>
      </c>
      <c r="B1265" t="s">
        <v>5133</v>
      </c>
      <c r="C1265" t="s">
        <v>7248</v>
      </c>
      <c r="D1265" t="s">
        <v>6730</v>
      </c>
      <c r="E1265" t="s">
        <v>7030</v>
      </c>
      <c r="F1265" t="s">
        <v>7097</v>
      </c>
      <c r="G1265" t="s">
        <v>7104</v>
      </c>
      <c r="H1265" t="s">
        <v>7132</v>
      </c>
      <c r="I1265" t="s">
        <v>7163</v>
      </c>
      <c r="J1265" t="s">
        <v>7167</v>
      </c>
      <c r="K1265" t="s">
        <v>7207</v>
      </c>
      <c r="L1265">
        <v>8</v>
      </c>
      <c r="M1265">
        <v>4920.5600000000004</v>
      </c>
      <c r="N1265">
        <v>0.25</v>
      </c>
      <c r="O1265">
        <v>1440.31</v>
      </c>
    </row>
    <row r="1266" spans="1:15" x14ac:dyDescent="0.25">
      <c r="A1266" t="s">
        <v>1276</v>
      </c>
      <c r="B1266" t="s">
        <v>5713</v>
      </c>
      <c r="C1266" t="s">
        <v>7238</v>
      </c>
      <c r="D1266" t="s">
        <v>6731</v>
      </c>
      <c r="E1266" t="s">
        <v>7074</v>
      </c>
      <c r="F1266" t="s">
        <v>7094</v>
      </c>
      <c r="G1266" t="s">
        <v>7100</v>
      </c>
      <c r="H1266" t="s">
        <v>7136</v>
      </c>
      <c r="I1266" t="s">
        <v>7163</v>
      </c>
      <c r="J1266" t="s">
        <v>7175</v>
      </c>
      <c r="K1266" t="s">
        <v>7190</v>
      </c>
      <c r="L1266">
        <v>8</v>
      </c>
      <c r="M1266">
        <v>17669.12</v>
      </c>
      <c r="N1266">
        <v>0</v>
      </c>
      <c r="O1266">
        <v>3643.68</v>
      </c>
    </row>
    <row r="1267" spans="1:15" x14ac:dyDescent="0.25">
      <c r="A1267" t="s">
        <v>1277</v>
      </c>
      <c r="B1267" t="s">
        <v>5658</v>
      </c>
      <c r="C1267" t="s">
        <v>7241</v>
      </c>
      <c r="D1267" t="s">
        <v>6243</v>
      </c>
      <c r="E1267" t="s">
        <v>6980</v>
      </c>
      <c r="F1267" t="s">
        <v>7095</v>
      </c>
      <c r="G1267" t="s">
        <v>7102</v>
      </c>
      <c r="H1267" t="s">
        <v>7118</v>
      </c>
      <c r="I1267" t="s">
        <v>7165</v>
      </c>
      <c r="J1267" t="s">
        <v>7172</v>
      </c>
      <c r="K1267" t="s">
        <v>7185</v>
      </c>
      <c r="L1267">
        <v>8</v>
      </c>
      <c r="M1267">
        <v>36397.550000000003</v>
      </c>
      <c r="N1267">
        <v>0.1</v>
      </c>
      <c r="O1267">
        <v>5333.01</v>
      </c>
    </row>
    <row r="1268" spans="1:15" x14ac:dyDescent="0.25">
      <c r="A1268" t="s">
        <v>1278</v>
      </c>
      <c r="B1268" t="s">
        <v>5751</v>
      </c>
      <c r="C1268" t="s">
        <v>7244</v>
      </c>
      <c r="D1268" t="s">
        <v>6629</v>
      </c>
      <c r="E1268" t="s">
        <v>6984</v>
      </c>
      <c r="F1268" t="s">
        <v>7096</v>
      </c>
      <c r="G1268" t="s">
        <v>7111</v>
      </c>
      <c r="H1268" t="s">
        <v>7131</v>
      </c>
      <c r="I1268" t="s">
        <v>7164</v>
      </c>
      <c r="J1268" t="s">
        <v>7174</v>
      </c>
      <c r="K1268" t="s">
        <v>7199</v>
      </c>
      <c r="L1268">
        <v>4</v>
      </c>
      <c r="M1268">
        <v>6044.65</v>
      </c>
      <c r="N1268">
        <v>0.1</v>
      </c>
      <c r="O1268">
        <v>1202.99</v>
      </c>
    </row>
    <row r="1269" spans="1:15" x14ac:dyDescent="0.25">
      <c r="A1269" t="s">
        <v>1279</v>
      </c>
      <c r="B1269" t="s">
        <v>5083</v>
      </c>
      <c r="C1269" t="s">
        <v>7232</v>
      </c>
      <c r="D1269" t="s">
        <v>6241</v>
      </c>
      <c r="E1269" t="s">
        <v>6926</v>
      </c>
      <c r="F1269" t="s">
        <v>7097</v>
      </c>
      <c r="G1269" t="s">
        <v>7105</v>
      </c>
      <c r="H1269" t="s">
        <v>7149</v>
      </c>
      <c r="I1269" t="s">
        <v>7162</v>
      </c>
      <c r="J1269" t="s">
        <v>7169</v>
      </c>
      <c r="K1269" t="s">
        <v>7193</v>
      </c>
      <c r="L1269">
        <v>4</v>
      </c>
      <c r="M1269">
        <v>39926.83</v>
      </c>
      <c r="N1269">
        <v>0.05</v>
      </c>
      <c r="O1269">
        <v>6587.57</v>
      </c>
    </row>
    <row r="1270" spans="1:15" x14ac:dyDescent="0.25">
      <c r="A1270" t="s">
        <v>1280</v>
      </c>
      <c r="B1270" t="s">
        <v>5549</v>
      </c>
      <c r="C1270" t="s">
        <v>7247</v>
      </c>
      <c r="D1270" t="s">
        <v>6671</v>
      </c>
      <c r="E1270" t="s">
        <v>7081</v>
      </c>
      <c r="F1270" t="s">
        <v>7096</v>
      </c>
      <c r="G1270" t="s">
        <v>7113</v>
      </c>
      <c r="H1270" t="s">
        <v>7144</v>
      </c>
      <c r="I1270" t="s">
        <v>7163</v>
      </c>
      <c r="J1270" t="s">
        <v>7167</v>
      </c>
      <c r="K1270" t="s">
        <v>7187</v>
      </c>
      <c r="L1270">
        <v>1</v>
      </c>
      <c r="M1270">
        <v>1154.98</v>
      </c>
      <c r="N1270">
        <v>0.2</v>
      </c>
      <c r="O1270">
        <v>265.11</v>
      </c>
    </row>
    <row r="1271" spans="1:15" x14ac:dyDescent="0.25">
      <c r="A1271" t="s">
        <v>1281</v>
      </c>
      <c r="B1271" t="s">
        <v>5054</v>
      </c>
      <c r="C1271" t="s">
        <v>7231</v>
      </c>
      <c r="D1271" t="s">
        <v>6358</v>
      </c>
      <c r="E1271" t="s">
        <v>6970</v>
      </c>
      <c r="F1271" t="s">
        <v>7095</v>
      </c>
      <c r="G1271" t="s">
        <v>7108</v>
      </c>
      <c r="H1271" t="s">
        <v>7150</v>
      </c>
      <c r="I1271" t="s">
        <v>7162</v>
      </c>
      <c r="J1271" t="s">
        <v>7169</v>
      </c>
      <c r="K1271" t="s">
        <v>7203</v>
      </c>
      <c r="L1271">
        <v>8</v>
      </c>
      <c r="M1271">
        <v>148015.24</v>
      </c>
      <c r="N1271">
        <v>0.15</v>
      </c>
      <c r="O1271">
        <v>17987.900000000001</v>
      </c>
    </row>
    <row r="1272" spans="1:15" x14ac:dyDescent="0.25">
      <c r="A1272" t="s">
        <v>1282</v>
      </c>
      <c r="B1272" t="s">
        <v>5203</v>
      </c>
      <c r="C1272" t="s">
        <v>7228</v>
      </c>
      <c r="D1272" t="s">
        <v>6490</v>
      </c>
      <c r="E1272" t="s">
        <v>6971</v>
      </c>
      <c r="F1272" t="s">
        <v>7094</v>
      </c>
      <c r="G1272" t="s">
        <v>7100</v>
      </c>
      <c r="H1272" t="s">
        <v>7136</v>
      </c>
      <c r="I1272" t="s">
        <v>7162</v>
      </c>
      <c r="J1272" t="s">
        <v>7169</v>
      </c>
      <c r="K1272" t="s">
        <v>7193</v>
      </c>
      <c r="L1272">
        <v>5</v>
      </c>
      <c r="M1272">
        <v>40801.96</v>
      </c>
      <c r="N1272">
        <v>0.25</v>
      </c>
      <c r="O1272">
        <v>2227.33</v>
      </c>
    </row>
    <row r="1273" spans="1:15" x14ac:dyDescent="0.25">
      <c r="A1273" t="s">
        <v>1283</v>
      </c>
      <c r="B1273" t="s">
        <v>5126</v>
      </c>
      <c r="C1273" t="s">
        <v>7239</v>
      </c>
      <c r="D1273" t="s">
        <v>6529</v>
      </c>
      <c r="E1273" t="s">
        <v>7007</v>
      </c>
      <c r="F1273" t="s">
        <v>7095</v>
      </c>
      <c r="G1273" t="s">
        <v>7102</v>
      </c>
      <c r="H1273" t="s">
        <v>7118</v>
      </c>
      <c r="I1273" t="s">
        <v>7164</v>
      </c>
      <c r="J1273" t="s">
        <v>7173</v>
      </c>
      <c r="K1273" t="s">
        <v>7186</v>
      </c>
      <c r="L1273">
        <v>6</v>
      </c>
      <c r="M1273">
        <v>27089.21</v>
      </c>
      <c r="N1273">
        <v>0</v>
      </c>
      <c r="O1273">
        <v>8327.3700000000008</v>
      </c>
    </row>
    <row r="1274" spans="1:15" x14ac:dyDescent="0.25">
      <c r="A1274" t="s">
        <v>1284</v>
      </c>
      <c r="B1274" t="s">
        <v>5752</v>
      </c>
      <c r="C1274" t="s">
        <v>7230</v>
      </c>
      <c r="D1274" t="s">
        <v>6215</v>
      </c>
      <c r="E1274" t="s">
        <v>6899</v>
      </c>
      <c r="F1274" t="s">
        <v>7095</v>
      </c>
      <c r="G1274" t="s">
        <v>7102</v>
      </c>
      <c r="H1274" t="s">
        <v>7118</v>
      </c>
      <c r="I1274" t="s">
        <v>7162</v>
      </c>
      <c r="J1274" t="s">
        <v>7166</v>
      </c>
      <c r="K1274" t="s">
        <v>7192</v>
      </c>
      <c r="L1274">
        <v>4</v>
      </c>
      <c r="M1274">
        <v>18350.28</v>
      </c>
      <c r="N1274">
        <v>0.25</v>
      </c>
      <c r="O1274">
        <v>1371.63</v>
      </c>
    </row>
    <row r="1275" spans="1:15" x14ac:dyDescent="0.25">
      <c r="A1275" t="s">
        <v>1285</v>
      </c>
      <c r="B1275" t="s">
        <v>5753</v>
      </c>
      <c r="C1275" t="s">
        <v>7238</v>
      </c>
      <c r="D1275" t="s">
        <v>6653</v>
      </c>
      <c r="E1275" t="s">
        <v>7061</v>
      </c>
      <c r="F1275" t="s">
        <v>7097</v>
      </c>
      <c r="G1275" t="s">
        <v>7110</v>
      </c>
      <c r="H1275" t="s">
        <v>7129</v>
      </c>
      <c r="I1275" t="s">
        <v>7165</v>
      </c>
      <c r="J1275" t="s">
        <v>7172</v>
      </c>
      <c r="K1275" t="s">
        <v>7185</v>
      </c>
      <c r="L1275">
        <v>7</v>
      </c>
      <c r="M1275">
        <v>32803.800000000003</v>
      </c>
      <c r="N1275">
        <v>0.05</v>
      </c>
      <c r="O1275">
        <v>5187.55</v>
      </c>
    </row>
    <row r="1276" spans="1:15" x14ac:dyDescent="0.25">
      <c r="A1276" t="s">
        <v>1286</v>
      </c>
      <c r="B1276" t="s">
        <v>5568</v>
      </c>
      <c r="C1276" t="s">
        <v>7247</v>
      </c>
      <c r="D1276" t="s">
        <v>6243</v>
      </c>
      <c r="E1276" t="s">
        <v>6980</v>
      </c>
      <c r="F1276" t="s">
        <v>7095</v>
      </c>
      <c r="G1276" t="s">
        <v>7109</v>
      </c>
      <c r="H1276" t="s">
        <v>7127</v>
      </c>
      <c r="I1276" t="s">
        <v>7164</v>
      </c>
      <c r="J1276" t="s">
        <v>7170</v>
      </c>
      <c r="K1276" t="s">
        <v>7183</v>
      </c>
      <c r="L1276">
        <v>5</v>
      </c>
      <c r="M1276">
        <v>18303.2</v>
      </c>
      <c r="N1276">
        <v>0.25</v>
      </c>
      <c r="O1276">
        <v>3637.65</v>
      </c>
    </row>
    <row r="1277" spans="1:15" x14ac:dyDescent="0.25">
      <c r="A1277" t="s">
        <v>1287</v>
      </c>
      <c r="B1277" t="s">
        <v>5592</v>
      </c>
      <c r="C1277" t="s">
        <v>7257</v>
      </c>
      <c r="D1277" t="s">
        <v>6098</v>
      </c>
      <c r="E1277" t="s">
        <v>6897</v>
      </c>
      <c r="F1277" t="s">
        <v>7097</v>
      </c>
      <c r="G1277" t="s">
        <v>7107</v>
      </c>
      <c r="H1277" t="s">
        <v>7123</v>
      </c>
      <c r="I1277" t="s">
        <v>7163</v>
      </c>
      <c r="J1277" t="s">
        <v>7171</v>
      </c>
      <c r="K1277" t="s">
        <v>7204</v>
      </c>
      <c r="L1277">
        <v>4</v>
      </c>
      <c r="M1277">
        <v>15809.53</v>
      </c>
      <c r="N1277">
        <v>0.15</v>
      </c>
      <c r="O1277">
        <v>1834.17</v>
      </c>
    </row>
    <row r="1278" spans="1:15" x14ac:dyDescent="0.25">
      <c r="A1278" t="s">
        <v>1288</v>
      </c>
      <c r="B1278" t="s">
        <v>5575</v>
      </c>
      <c r="C1278" t="s">
        <v>7242</v>
      </c>
      <c r="D1278" t="s">
        <v>6301</v>
      </c>
      <c r="E1278" t="s">
        <v>7026</v>
      </c>
      <c r="F1278" t="s">
        <v>7095</v>
      </c>
      <c r="G1278" t="s">
        <v>7106</v>
      </c>
      <c r="H1278" t="s">
        <v>7146</v>
      </c>
      <c r="I1278" t="s">
        <v>7164</v>
      </c>
      <c r="J1278" t="s">
        <v>7173</v>
      </c>
      <c r="K1278" t="s">
        <v>7206</v>
      </c>
      <c r="L1278">
        <v>5</v>
      </c>
      <c r="M1278">
        <v>9511.4500000000007</v>
      </c>
      <c r="N1278">
        <v>0.1</v>
      </c>
      <c r="O1278">
        <v>2342.69</v>
      </c>
    </row>
    <row r="1279" spans="1:15" x14ac:dyDescent="0.25">
      <c r="A1279" t="s">
        <v>1289</v>
      </c>
      <c r="B1279" t="s">
        <v>5443</v>
      </c>
      <c r="C1279" t="s">
        <v>7230</v>
      </c>
      <c r="D1279" t="s">
        <v>6549</v>
      </c>
      <c r="E1279" t="s">
        <v>7040</v>
      </c>
      <c r="F1279" t="s">
        <v>7095</v>
      </c>
      <c r="G1279" t="s">
        <v>7106</v>
      </c>
      <c r="H1279" t="s">
        <v>7146</v>
      </c>
      <c r="I1279" t="s">
        <v>7163</v>
      </c>
      <c r="J1279" t="s">
        <v>7167</v>
      </c>
      <c r="K1279" t="s">
        <v>7207</v>
      </c>
      <c r="L1279">
        <v>2</v>
      </c>
      <c r="M1279">
        <v>1647.81</v>
      </c>
      <c r="N1279">
        <v>0</v>
      </c>
      <c r="O1279">
        <v>555.66</v>
      </c>
    </row>
    <row r="1280" spans="1:15" x14ac:dyDescent="0.25">
      <c r="A1280" t="s">
        <v>1290</v>
      </c>
      <c r="B1280" t="s">
        <v>5512</v>
      </c>
      <c r="C1280" t="s">
        <v>7243</v>
      </c>
      <c r="D1280" t="s">
        <v>6732</v>
      </c>
      <c r="E1280" t="s">
        <v>6943</v>
      </c>
      <c r="F1280" t="s">
        <v>7094</v>
      </c>
      <c r="G1280" t="s">
        <v>7099</v>
      </c>
      <c r="H1280" t="s">
        <v>7125</v>
      </c>
      <c r="I1280" t="s">
        <v>7165</v>
      </c>
      <c r="J1280" t="s">
        <v>7176</v>
      </c>
      <c r="K1280" t="s">
        <v>7194</v>
      </c>
      <c r="L1280">
        <v>3</v>
      </c>
      <c r="M1280">
        <v>66709.789999999994</v>
      </c>
      <c r="N1280">
        <v>0.1</v>
      </c>
      <c r="O1280">
        <v>8349.39</v>
      </c>
    </row>
    <row r="1281" spans="1:15" x14ac:dyDescent="0.25">
      <c r="A1281" t="s">
        <v>1291</v>
      </c>
      <c r="B1281" t="s">
        <v>5310</v>
      </c>
      <c r="C1281" t="s">
        <v>7232</v>
      </c>
      <c r="D1281" t="s">
        <v>6733</v>
      </c>
      <c r="E1281" t="s">
        <v>7087</v>
      </c>
      <c r="F1281" t="s">
        <v>7096</v>
      </c>
      <c r="G1281" t="s">
        <v>7112</v>
      </c>
      <c r="H1281" t="s">
        <v>7154</v>
      </c>
      <c r="I1281" t="s">
        <v>7162</v>
      </c>
      <c r="J1281" t="s">
        <v>7166</v>
      </c>
      <c r="K1281" t="s">
        <v>7211</v>
      </c>
      <c r="L1281">
        <v>5</v>
      </c>
      <c r="M1281">
        <v>34306.080000000002</v>
      </c>
      <c r="N1281">
        <v>0.05</v>
      </c>
      <c r="O1281">
        <v>5539.27</v>
      </c>
    </row>
    <row r="1282" spans="1:15" x14ac:dyDescent="0.25">
      <c r="A1282" t="s">
        <v>1292</v>
      </c>
      <c r="B1282" t="s">
        <v>5528</v>
      </c>
      <c r="C1282" t="s">
        <v>7231</v>
      </c>
      <c r="D1282" t="s">
        <v>6340</v>
      </c>
      <c r="E1282" t="s">
        <v>7037</v>
      </c>
      <c r="F1282" t="s">
        <v>7096</v>
      </c>
      <c r="G1282" t="s">
        <v>7111</v>
      </c>
      <c r="H1282" t="s">
        <v>7131</v>
      </c>
      <c r="I1282" t="s">
        <v>7164</v>
      </c>
      <c r="J1282" t="s">
        <v>7174</v>
      </c>
      <c r="K1282" t="s">
        <v>7188</v>
      </c>
      <c r="L1282">
        <v>7</v>
      </c>
      <c r="M1282">
        <v>20492.87</v>
      </c>
      <c r="N1282">
        <v>0</v>
      </c>
      <c r="O1282">
        <v>5000.49</v>
      </c>
    </row>
    <row r="1283" spans="1:15" x14ac:dyDescent="0.25">
      <c r="A1283" t="s">
        <v>1293</v>
      </c>
      <c r="B1283" t="s">
        <v>5589</v>
      </c>
      <c r="C1283" t="s">
        <v>7241</v>
      </c>
      <c r="D1283" t="s">
        <v>6352</v>
      </c>
      <c r="E1283" t="s">
        <v>7042</v>
      </c>
      <c r="F1283" t="s">
        <v>7096</v>
      </c>
      <c r="G1283" t="s">
        <v>7113</v>
      </c>
      <c r="H1283" t="s">
        <v>7143</v>
      </c>
      <c r="I1283" t="s">
        <v>7162</v>
      </c>
      <c r="J1283" t="s">
        <v>7168</v>
      </c>
      <c r="K1283" t="s">
        <v>7180</v>
      </c>
      <c r="L1283">
        <v>6</v>
      </c>
      <c r="M1283">
        <v>17559.55</v>
      </c>
      <c r="N1283">
        <v>0.15</v>
      </c>
      <c r="O1283">
        <v>1780.05</v>
      </c>
    </row>
    <row r="1284" spans="1:15" x14ac:dyDescent="0.25">
      <c r="A1284" t="s">
        <v>1294</v>
      </c>
      <c r="B1284" t="s">
        <v>5243</v>
      </c>
      <c r="C1284" t="s">
        <v>7252</v>
      </c>
      <c r="D1284" t="s">
        <v>6403</v>
      </c>
      <c r="E1284" t="s">
        <v>6980</v>
      </c>
      <c r="F1284" t="s">
        <v>7096</v>
      </c>
      <c r="G1284" t="s">
        <v>7113</v>
      </c>
      <c r="H1284" t="s">
        <v>7143</v>
      </c>
      <c r="I1284" t="s">
        <v>7164</v>
      </c>
      <c r="J1284" t="s">
        <v>7173</v>
      </c>
      <c r="K1284" t="s">
        <v>7186</v>
      </c>
      <c r="L1284">
        <v>3</v>
      </c>
      <c r="M1284">
        <v>13412.39</v>
      </c>
      <c r="N1284">
        <v>0.05</v>
      </c>
      <c r="O1284">
        <v>3656.29</v>
      </c>
    </row>
    <row r="1285" spans="1:15" x14ac:dyDescent="0.25">
      <c r="A1285" t="s">
        <v>1295</v>
      </c>
      <c r="B1285" t="s">
        <v>5489</v>
      </c>
      <c r="C1285" t="s">
        <v>7250</v>
      </c>
      <c r="D1285" t="s">
        <v>6593</v>
      </c>
      <c r="E1285" t="s">
        <v>6938</v>
      </c>
      <c r="F1285" t="s">
        <v>7095</v>
      </c>
      <c r="G1285" t="s">
        <v>7109</v>
      </c>
      <c r="H1285" t="s">
        <v>7140</v>
      </c>
      <c r="I1285" t="s">
        <v>7165</v>
      </c>
      <c r="J1285" t="s">
        <v>7176</v>
      </c>
      <c r="K1285" t="s">
        <v>7202</v>
      </c>
      <c r="L1285">
        <v>3</v>
      </c>
      <c r="M1285">
        <v>39717.71</v>
      </c>
      <c r="N1285">
        <v>0.25</v>
      </c>
      <c r="O1285">
        <v>548.82000000000005</v>
      </c>
    </row>
    <row r="1286" spans="1:15" x14ac:dyDescent="0.25">
      <c r="A1286" t="s">
        <v>1296</v>
      </c>
      <c r="B1286" t="s">
        <v>5754</v>
      </c>
      <c r="C1286" t="s">
        <v>7248</v>
      </c>
      <c r="D1286" t="s">
        <v>6453</v>
      </c>
      <c r="E1286" t="s">
        <v>7063</v>
      </c>
      <c r="F1286" t="s">
        <v>7094</v>
      </c>
      <c r="G1286" t="s">
        <v>7100</v>
      </c>
      <c r="H1286" t="s">
        <v>7136</v>
      </c>
      <c r="I1286" t="s">
        <v>7165</v>
      </c>
      <c r="J1286" t="s">
        <v>7177</v>
      </c>
      <c r="K1286" t="s">
        <v>7201</v>
      </c>
      <c r="L1286">
        <v>2</v>
      </c>
      <c r="M1286">
        <v>98857.919999999998</v>
      </c>
      <c r="N1286">
        <v>0</v>
      </c>
      <c r="O1286">
        <v>13446.03</v>
      </c>
    </row>
    <row r="1287" spans="1:15" x14ac:dyDescent="0.25">
      <c r="A1287" t="s">
        <v>1297</v>
      </c>
      <c r="B1287" t="s">
        <v>5755</v>
      </c>
      <c r="C1287" t="s">
        <v>7250</v>
      </c>
      <c r="D1287" t="s">
        <v>6590</v>
      </c>
      <c r="E1287" t="s">
        <v>6927</v>
      </c>
      <c r="F1287" t="s">
        <v>7094</v>
      </c>
      <c r="G1287" t="s">
        <v>7099</v>
      </c>
      <c r="H1287" t="s">
        <v>7125</v>
      </c>
      <c r="I1287" t="s">
        <v>7164</v>
      </c>
      <c r="J1287" t="s">
        <v>7170</v>
      </c>
      <c r="K1287" t="s">
        <v>7183</v>
      </c>
      <c r="L1287">
        <v>7</v>
      </c>
      <c r="M1287">
        <v>31772.27</v>
      </c>
      <c r="N1287">
        <v>0.1</v>
      </c>
      <c r="O1287">
        <v>6507.32</v>
      </c>
    </row>
    <row r="1288" spans="1:15" x14ac:dyDescent="0.25">
      <c r="A1288" t="s">
        <v>1298</v>
      </c>
      <c r="B1288" t="s">
        <v>5756</v>
      </c>
      <c r="C1288" t="s">
        <v>7246</v>
      </c>
      <c r="D1288" t="s">
        <v>6716</v>
      </c>
      <c r="E1288" t="s">
        <v>7028</v>
      </c>
      <c r="F1288" t="s">
        <v>7096</v>
      </c>
      <c r="G1288" t="s">
        <v>7103</v>
      </c>
      <c r="H1288" t="s">
        <v>7134</v>
      </c>
      <c r="I1288" t="s">
        <v>7163</v>
      </c>
      <c r="J1288" t="s">
        <v>7167</v>
      </c>
      <c r="K1288" t="s">
        <v>7179</v>
      </c>
      <c r="L1288">
        <v>7</v>
      </c>
      <c r="M1288">
        <v>17932.080000000002</v>
      </c>
      <c r="N1288">
        <v>0</v>
      </c>
      <c r="O1288">
        <v>5176.67</v>
      </c>
    </row>
    <row r="1289" spans="1:15" x14ac:dyDescent="0.25">
      <c r="A1289" t="s">
        <v>1299</v>
      </c>
      <c r="B1289" t="s">
        <v>5157</v>
      </c>
      <c r="C1289" t="s">
        <v>7230</v>
      </c>
      <c r="D1289" t="s">
        <v>6338</v>
      </c>
      <c r="E1289" t="s">
        <v>6936</v>
      </c>
      <c r="F1289" t="s">
        <v>7095</v>
      </c>
      <c r="G1289" t="s">
        <v>7108</v>
      </c>
      <c r="H1289" t="s">
        <v>7126</v>
      </c>
      <c r="I1289" t="s">
        <v>7165</v>
      </c>
      <c r="J1289" t="s">
        <v>7172</v>
      </c>
      <c r="K1289" t="s">
        <v>7208</v>
      </c>
      <c r="L1289">
        <v>3</v>
      </c>
      <c r="M1289">
        <v>6026.02</v>
      </c>
      <c r="N1289">
        <v>0.2</v>
      </c>
      <c r="O1289">
        <v>660.78</v>
      </c>
    </row>
    <row r="1290" spans="1:15" x14ac:dyDescent="0.25">
      <c r="A1290" t="s">
        <v>1300</v>
      </c>
      <c r="B1290" t="s">
        <v>5757</v>
      </c>
      <c r="C1290" t="s">
        <v>7248</v>
      </c>
      <c r="D1290" t="s">
        <v>6554</v>
      </c>
      <c r="E1290" t="s">
        <v>7077</v>
      </c>
      <c r="F1290" t="s">
        <v>7094</v>
      </c>
      <c r="G1290" t="s">
        <v>7100</v>
      </c>
      <c r="H1290" t="s">
        <v>7136</v>
      </c>
      <c r="I1290" t="s">
        <v>7162</v>
      </c>
      <c r="J1290" t="s">
        <v>7169</v>
      </c>
      <c r="K1290" t="s">
        <v>7182</v>
      </c>
      <c r="L1290">
        <v>5</v>
      </c>
      <c r="M1290">
        <v>36691.71</v>
      </c>
      <c r="N1290">
        <v>0.15</v>
      </c>
      <c r="O1290">
        <v>3965.57</v>
      </c>
    </row>
    <row r="1291" spans="1:15" x14ac:dyDescent="0.25">
      <c r="A1291" t="s">
        <v>1301</v>
      </c>
      <c r="B1291" t="s">
        <v>5376</v>
      </c>
      <c r="C1291" t="s">
        <v>7253</v>
      </c>
      <c r="D1291" t="s">
        <v>6605</v>
      </c>
      <c r="E1291" t="s">
        <v>6918</v>
      </c>
      <c r="F1291" t="s">
        <v>7094</v>
      </c>
      <c r="G1291" t="s">
        <v>7101</v>
      </c>
      <c r="H1291" t="s">
        <v>7137</v>
      </c>
      <c r="I1291" t="s">
        <v>7163</v>
      </c>
      <c r="J1291" t="s">
        <v>7171</v>
      </c>
      <c r="K1291" t="s">
        <v>7204</v>
      </c>
      <c r="L1291">
        <v>8</v>
      </c>
      <c r="M1291">
        <v>32572.85</v>
      </c>
      <c r="N1291">
        <v>0.05</v>
      </c>
      <c r="O1291">
        <v>5318.11</v>
      </c>
    </row>
    <row r="1292" spans="1:15" x14ac:dyDescent="0.25">
      <c r="A1292" t="s">
        <v>1302</v>
      </c>
      <c r="B1292" t="s">
        <v>5671</v>
      </c>
      <c r="C1292" t="s">
        <v>7242</v>
      </c>
      <c r="D1292" t="s">
        <v>6367</v>
      </c>
      <c r="E1292" t="s">
        <v>6991</v>
      </c>
      <c r="F1292" t="s">
        <v>7096</v>
      </c>
      <c r="G1292" t="s">
        <v>7111</v>
      </c>
      <c r="H1292" t="s">
        <v>7131</v>
      </c>
      <c r="I1292" t="s">
        <v>7164</v>
      </c>
      <c r="J1292" t="s">
        <v>7170</v>
      </c>
      <c r="K1292" t="s">
        <v>7189</v>
      </c>
      <c r="L1292">
        <v>6</v>
      </c>
      <c r="M1292">
        <v>8761.0400000000009</v>
      </c>
      <c r="N1292">
        <v>0.05</v>
      </c>
      <c r="O1292">
        <v>2517.88</v>
      </c>
    </row>
    <row r="1293" spans="1:15" x14ac:dyDescent="0.25">
      <c r="A1293" t="s">
        <v>1303</v>
      </c>
      <c r="B1293" t="s">
        <v>5758</v>
      </c>
      <c r="C1293" t="s">
        <v>7254</v>
      </c>
      <c r="D1293" t="s">
        <v>6432</v>
      </c>
      <c r="E1293" t="s">
        <v>6992</v>
      </c>
      <c r="F1293" t="s">
        <v>7096</v>
      </c>
      <c r="G1293" t="s">
        <v>7111</v>
      </c>
      <c r="H1293" t="s">
        <v>7142</v>
      </c>
      <c r="I1293" t="s">
        <v>7165</v>
      </c>
      <c r="J1293" t="s">
        <v>7177</v>
      </c>
      <c r="K1293" t="s">
        <v>7198</v>
      </c>
      <c r="L1293">
        <v>2</v>
      </c>
      <c r="M1293">
        <v>113999.18</v>
      </c>
      <c r="N1293">
        <v>0.15</v>
      </c>
      <c r="O1293">
        <v>10900.59</v>
      </c>
    </row>
    <row r="1294" spans="1:15" x14ac:dyDescent="0.25">
      <c r="A1294" t="s">
        <v>1304</v>
      </c>
      <c r="B1294" t="s">
        <v>5152</v>
      </c>
      <c r="C1294" t="s">
        <v>7249</v>
      </c>
      <c r="D1294" t="s">
        <v>6445</v>
      </c>
      <c r="E1294" t="s">
        <v>7060</v>
      </c>
      <c r="F1294" t="s">
        <v>7097</v>
      </c>
      <c r="G1294" t="s">
        <v>7105</v>
      </c>
      <c r="H1294" t="s">
        <v>7121</v>
      </c>
      <c r="I1294" t="s">
        <v>7162</v>
      </c>
      <c r="J1294" t="s">
        <v>7169</v>
      </c>
      <c r="K1294" t="s">
        <v>7203</v>
      </c>
      <c r="L1294">
        <v>2</v>
      </c>
      <c r="M1294">
        <v>35090.080000000002</v>
      </c>
      <c r="N1294">
        <v>0.2</v>
      </c>
      <c r="O1294">
        <v>3820.22</v>
      </c>
    </row>
    <row r="1295" spans="1:15" x14ac:dyDescent="0.25">
      <c r="A1295" t="s">
        <v>1305</v>
      </c>
      <c r="B1295" t="s">
        <v>5279</v>
      </c>
      <c r="C1295" t="s">
        <v>7244</v>
      </c>
      <c r="D1295" t="s">
        <v>6319</v>
      </c>
      <c r="E1295" t="s">
        <v>7031</v>
      </c>
      <c r="F1295" t="s">
        <v>7094</v>
      </c>
      <c r="G1295" t="s">
        <v>7100</v>
      </c>
      <c r="H1295" t="s">
        <v>7116</v>
      </c>
      <c r="I1295" t="s">
        <v>7164</v>
      </c>
      <c r="J1295" t="s">
        <v>7173</v>
      </c>
      <c r="K1295" t="s">
        <v>7200</v>
      </c>
      <c r="L1295">
        <v>3</v>
      </c>
      <c r="M1295">
        <v>3199.29</v>
      </c>
      <c r="N1295">
        <v>0.15</v>
      </c>
      <c r="O1295">
        <v>777.98</v>
      </c>
    </row>
    <row r="1296" spans="1:15" x14ac:dyDescent="0.25">
      <c r="A1296" t="s">
        <v>1306</v>
      </c>
      <c r="B1296" t="s">
        <v>5520</v>
      </c>
      <c r="C1296" t="s">
        <v>7230</v>
      </c>
      <c r="D1296" t="s">
        <v>6734</v>
      </c>
      <c r="E1296" t="s">
        <v>6969</v>
      </c>
      <c r="F1296" t="s">
        <v>7097</v>
      </c>
      <c r="G1296" t="s">
        <v>7105</v>
      </c>
      <c r="H1296" t="s">
        <v>7128</v>
      </c>
      <c r="I1296" t="s">
        <v>7165</v>
      </c>
      <c r="J1296" t="s">
        <v>7172</v>
      </c>
      <c r="K1296" t="s">
        <v>7212</v>
      </c>
      <c r="L1296">
        <v>4</v>
      </c>
      <c r="M1296">
        <v>11960.28</v>
      </c>
      <c r="N1296">
        <v>0.15</v>
      </c>
      <c r="O1296">
        <v>1655.57</v>
      </c>
    </row>
    <row r="1297" spans="1:15" x14ac:dyDescent="0.25">
      <c r="A1297" t="s">
        <v>1307</v>
      </c>
      <c r="B1297" t="s">
        <v>5199</v>
      </c>
      <c r="C1297" t="s">
        <v>7238</v>
      </c>
      <c r="D1297" t="s">
        <v>6176</v>
      </c>
      <c r="E1297" t="s">
        <v>6966</v>
      </c>
      <c r="F1297" t="s">
        <v>7094</v>
      </c>
      <c r="G1297" t="s">
        <v>7100</v>
      </c>
      <c r="H1297" t="s">
        <v>7151</v>
      </c>
      <c r="I1297" t="s">
        <v>7164</v>
      </c>
      <c r="J1297" t="s">
        <v>7170</v>
      </c>
      <c r="K1297" t="s">
        <v>7189</v>
      </c>
      <c r="L1297">
        <v>2</v>
      </c>
      <c r="M1297">
        <v>2760.69</v>
      </c>
      <c r="N1297">
        <v>0.1</v>
      </c>
      <c r="O1297">
        <v>742.56</v>
      </c>
    </row>
    <row r="1298" spans="1:15" x14ac:dyDescent="0.25">
      <c r="A1298" t="s">
        <v>1308</v>
      </c>
      <c r="B1298" t="s">
        <v>5597</v>
      </c>
      <c r="C1298" t="s">
        <v>7246</v>
      </c>
      <c r="D1298" t="s">
        <v>6127</v>
      </c>
      <c r="E1298" t="s">
        <v>6926</v>
      </c>
      <c r="F1298" t="s">
        <v>7094</v>
      </c>
      <c r="G1298" t="s">
        <v>7101</v>
      </c>
      <c r="H1298" t="s">
        <v>7137</v>
      </c>
      <c r="I1298" t="s">
        <v>7162</v>
      </c>
      <c r="J1298" t="s">
        <v>7168</v>
      </c>
      <c r="K1298" t="s">
        <v>7181</v>
      </c>
      <c r="L1298">
        <v>6</v>
      </c>
      <c r="M1298">
        <v>70899.56</v>
      </c>
      <c r="N1298">
        <v>0.05</v>
      </c>
      <c r="O1298">
        <v>15151.5</v>
      </c>
    </row>
    <row r="1299" spans="1:15" x14ac:dyDescent="0.25">
      <c r="A1299" t="s">
        <v>1309</v>
      </c>
      <c r="B1299" t="s">
        <v>5067</v>
      </c>
      <c r="C1299" t="s">
        <v>7227</v>
      </c>
      <c r="D1299" t="s">
        <v>6584</v>
      </c>
      <c r="E1299" t="s">
        <v>7042</v>
      </c>
      <c r="F1299" t="s">
        <v>7094</v>
      </c>
      <c r="G1299" t="s">
        <v>7101</v>
      </c>
      <c r="H1299" t="s">
        <v>7124</v>
      </c>
      <c r="I1299" t="s">
        <v>7163</v>
      </c>
      <c r="J1299" t="s">
        <v>7171</v>
      </c>
      <c r="K1299" t="s">
        <v>7204</v>
      </c>
      <c r="L1299">
        <v>3</v>
      </c>
      <c r="M1299">
        <v>11627.41</v>
      </c>
      <c r="N1299">
        <v>0.1</v>
      </c>
      <c r="O1299">
        <v>1686.39</v>
      </c>
    </row>
    <row r="1300" spans="1:15" x14ac:dyDescent="0.25">
      <c r="A1300" t="s">
        <v>1310</v>
      </c>
      <c r="B1300" t="s">
        <v>5759</v>
      </c>
      <c r="C1300" t="s">
        <v>7229</v>
      </c>
      <c r="D1300" t="s">
        <v>6668</v>
      </c>
      <c r="E1300" t="s">
        <v>6997</v>
      </c>
      <c r="F1300" t="s">
        <v>7096</v>
      </c>
      <c r="G1300" t="s">
        <v>7112</v>
      </c>
      <c r="H1300" t="s">
        <v>7139</v>
      </c>
      <c r="I1300" t="s">
        <v>7163</v>
      </c>
      <c r="J1300" t="s">
        <v>7167</v>
      </c>
      <c r="K1300" t="s">
        <v>7179</v>
      </c>
      <c r="L1300">
        <v>3</v>
      </c>
      <c r="M1300">
        <v>6662.66</v>
      </c>
      <c r="N1300">
        <v>0.15</v>
      </c>
      <c r="O1300">
        <v>1175.4100000000001</v>
      </c>
    </row>
    <row r="1301" spans="1:15" x14ac:dyDescent="0.25">
      <c r="A1301" t="s">
        <v>1311</v>
      </c>
      <c r="B1301" t="s">
        <v>5319</v>
      </c>
      <c r="C1301" t="s">
        <v>7251</v>
      </c>
      <c r="D1301" t="s">
        <v>6735</v>
      </c>
      <c r="E1301" t="s">
        <v>6958</v>
      </c>
      <c r="F1301" t="s">
        <v>7097</v>
      </c>
      <c r="G1301" t="s">
        <v>7107</v>
      </c>
      <c r="H1301" t="s">
        <v>7153</v>
      </c>
      <c r="I1301" t="s">
        <v>7164</v>
      </c>
      <c r="J1301" t="s">
        <v>7170</v>
      </c>
      <c r="K1301" t="s">
        <v>7183</v>
      </c>
      <c r="L1301">
        <v>1</v>
      </c>
      <c r="M1301">
        <v>4117.59</v>
      </c>
      <c r="N1301">
        <v>0.15</v>
      </c>
      <c r="O1301">
        <v>861.66</v>
      </c>
    </row>
    <row r="1302" spans="1:15" x14ac:dyDescent="0.25">
      <c r="A1302" t="s">
        <v>1312</v>
      </c>
      <c r="B1302" t="s">
        <v>5673</v>
      </c>
      <c r="C1302" t="s">
        <v>7259</v>
      </c>
      <c r="D1302" t="s">
        <v>6736</v>
      </c>
      <c r="E1302" t="s">
        <v>6940</v>
      </c>
      <c r="F1302" t="s">
        <v>7096</v>
      </c>
      <c r="G1302" t="s">
        <v>7103</v>
      </c>
      <c r="H1302" t="s">
        <v>7158</v>
      </c>
      <c r="I1302" t="s">
        <v>7162</v>
      </c>
      <c r="J1302" t="s">
        <v>7169</v>
      </c>
      <c r="K1302" t="s">
        <v>7193</v>
      </c>
      <c r="L1302">
        <v>6</v>
      </c>
      <c r="M1302">
        <v>52875.69</v>
      </c>
      <c r="N1302">
        <v>0.2</v>
      </c>
      <c r="O1302">
        <v>7346.78</v>
      </c>
    </row>
    <row r="1303" spans="1:15" x14ac:dyDescent="0.25">
      <c r="A1303" t="s">
        <v>1313</v>
      </c>
      <c r="B1303" t="s">
        <v>5441</v>
      </c>
      <c r="C1303" t="s">
        <v>7248</v>
      </c>
      <c r="D1303" t="s">
        <v>6348</v>
      </c>
      <c r="E1303" t="s">
        <v>6970</v>
      </c>
      <c r="F1303" t="s">
        <v>7097</v>
      </c>
      <c r="G1303" t="s">
        <v>7110</v>
      </c>
      <c r="H1303" t="s">
        <v>7159</v>
      </c>
      <c r="I1303" t="s">
        <v>7164</v>
      </c>
      <c r="J1303" t="s">
        <v>7170</v>
      </c>
      <c r="K1303" t="s">
        <v>7213</v>
      </c>
      <c r="L1303">
        <v>7</v>
      </c>
      <c r="M1303">
        <v>15024.59</v>
      </c>
      <c r="N1303">
        <v>0.2</v>
      </c>
      <c r="O1303">
        <v>3884.71</v>
      </c>
    </row>
    <row r="1304" spans="1:15" x14ac:dyDescent="0.25">
      <c r="A1304" t="s">
        <v>1314</v>
      </c>
      <c r="B1304" t="s">
        <v>5760</v>
      </c>
      <c r="C1304" t="s">
        <v>7227</v>
      </c>
      <c r="D1304" t="s">
        <v>6183</v>
      </c>
      <c r="E1304" t="s">
        <v>6971</v>
      </c>
      <c r="F1304" t="s">
        <v>7096</v>
      </c>
      <c r="G1304" t="s">
        <v>7112</v>
      </c>
      <c r="H1304" t="s">
        <v>7133</v>
      </c>
      <c r="I1304" t="s">
        <v>7162</v>
      </c>
      <c r="J1304" t="s">
        <v>7168</v>
      </c>
      <c r="K1304" t="s">
        <v>7181</v>
      </c>
      <c r="L1304">
        <v>2</v>
      </c>
      <c r="M1304">
        <v>24669.47</v>
      </c>
      <c r="N1304">
        <v>0</v>
      </c>
      <c r="O1304">
        <v>5066.3500000000004</v>
      </c>
    </row>
    <row r="1305" spans="1:15" x14ac:dyDescent="0.25">
      <c r="A1305" t="s">
        <v>1315</v>
      </c>
      <c r="B1305" t="s">
        <v>5528</v>
      </c>
      <c r="C1305" t="s">
        <v>7231</v>
      </c>
      <c r="D1305" t="s">
        <v>6340</v>
      </c>
      <c r="E1305" t="s">
        <v>7037</v>
      </c>
      <c r="F1305" t="s">
        <v>7097</v>
      </c>
      <c r="G1305" t="s">
        <v>7107</v>
      </c>
      <c r="H1305" t="s">
        <v>7123</v>
      </c>
      <c r="I1305" t="s">
        <v>7162</v>
      </c>
      <c r="J1305" t="s">
        <v>7166</v>
      </c>
      <c r="K1305" t="s">
        <v>7178</v>
      </c>
      <c r="L1305">
        <v>4</v>
      </c>
      <c r="M1305">
        <v>60672.480000000003</v>
      </c>
      <c r="N1305">
        <v>0</v>
      </c>
      <c r="O1305">
        <v>11479.62</v>
      </c>
    </row>
    <row r="1306" spans="1:15" x14ac:dyDescent="0.25">
      <c r="A1306" t="s">
        <v>1316</v>
      </c>
      <c r="B1306" t="s">
        <v>5384</v>
      </c>
      <c r="C1306" t="s">
        <v>7229</v>
      </c>
      <c r="D1306" t="s">
        <v>6691</v>
      </c>
      <c r="E1306" t="s">
        <v>7032</v>
      </c>
      <c r="F1306" t="s">
        <v>7097</v>
      </c>
      <c r="G1306" t="s">
        <v>7110</v>
      </c>
      <c r="H1306" t="s">
        <v>7129</v>
      </c>
      <c r="I1306" t="s">
        <v>7163</v>
      </c>
      <c r="J1306" t="s">
        <v>7171</v>
      </c>
      <c r="K1306" t="s">
        <v>7209</v>
      </c>
      <c r="L1306">
        <v>2</v>
      </c>
      <c r="M1306">
        <v>3563.22</v>
      </c>
      <c r="N1306">
        <v>0</v>
      </c>
      <c r="O1306">
        <v>745.68</v>
      </c>
    </row>
    <row r="1307" spans="1:15" x14ac:dyDescent="0.25">
      <c r="A1307" t="s">
        <v>1317</v>
      </c>
      <c r="B1307" t="s">
        <v>5307</v>
      </c>
      <c r="C1307" t="s">
        <v>7234</v>
      </c>
      <c r="D1307" t="s">
        <v>6691</v>
      </c>
      <c r="E1307" t="s">
        <v>7032</v>
      </c>
      <c r="F1307" t="s">
        <v>7094</v>
      </c>
      <c r="G1307" t="s">
        <v>7099</v>
      </c>
      <c r="H1307" t="s">
        <v>7115</v>
      </c>
      <c r="I1307" t="s">
        <v>7163</v>
      </c>
      <c r="J1307" t="s">
        <v>7175</v>
      </c>
      <c r="K1307" t="s">
        <v>7190</v>
      </c>
      <c r="L1307">
        <v>3</v>
      </c>
      <c r="M1307">
        <v>6346.01</v>
      </c>
      <c r="N1307">
        <v>0</v>
      </c>
      <c r="O1307">
        <v>1444.55</v>
      </c>
    </row>
    <row r="1308" spans="1:15" x14ac:dyDescent="0.25">
      <c r="A1308" t="s">
        <v>1318</v>
      </c>
      <c r="B1308" t="s">
        <v>5526</v>
      </c>
      <c r="C1308" t="s">
        <v>7227</v>
      </c>
      <c r="D1308" t="s">
        <v>6281</v>
      </c>
      <c r="E1308" t="s">
        <v>6932</v>
      </c>
      <c r="F1308" t="s">
        <v>7096</v>
      </c>
      <c r="G1308" t="s">
        <v>7103</v>
      </c>
      <c r="H1308" t="s">
        <v>7119</v>
      </c>
      <c r="I1308" t="s">
        <v>7162</v>
      </c>
      <c r="J1308" t="s">
        <v>7168</v>
      </c>
      <c r="K1308" t="s">
        <v>7191</v>
      </c>
      <c r="L1308">
        <v>2</v>
      </c>
      <c r="M1308">
        <v>11294.95</v>
      </c>
      <c r="N1308">
        <v>0.15</v>
      </c>
      <c r="O1308">
        <v>1601.21</v>
      </c>
    </row>
    <row r="1309" spans="1:15" x14ac:dyDescent="0.25">
      <c r="A1309" t="s">
        <v>1319</v>
      </c>
      <c r="B1309" t="s">
        <v>5306</v>
      </c>
      <c r="C1309" t="s">
        <v>7232</v>
      </c>
      <c r="D1309" t="s">
        <v>6410</v>
      </c>
      <c r="E1309" t="s">
        <v>6950</v>
      </c>
      <c r="F1309" t="s">
        <v>7096</v>
      </c>
      <c r="G1309" t="s">
        <v>7111</v>
      </c>
      <c r="H1309" t="s">
        <v>7131</v>
      </c>
      <c r="I1309" t="s">
        <v>7162</v>
      </c>
      <c r="J1309" t="s">
        <v>7168</v>
      </c>
      <c r="K1309" t="s">
        <v>7180</v>
      </c>
      <c r="L1309">
        <v>4</v>
      </c>
      <c r="M1309">
        <v>12449.16</v>
      </c>
      <c r="N1309">
        <v>0.1</v>
      </c>
      <c r="O1309">
        <v>1648.15</v>
      </c>
    </row>
    <row r="1310" spans="1:15" x14ac:dyDescent="0.25">
      <c r="A1310" t="s">
        <v>1320</v>
      </c>
      <c r="B1310" t="s">
        <v>5761</v>
      </c>
      <c r="C1310" t="s">
        <v>7241</v>
      </c>
      <c r="D1310" t="s">
        <v>6265</v>
      </c>
      <c r="E1310" t="s">
        <v>7011</v>
      </c>
      <c r="F1310" t="s">
        <v>7095</v>
      </c>
      <c r="G1310" t="s">
        <v>7109</v>
      </c>
      <c r="H1310" t="s">
        <v>7140</v>
      </c>
      <c r="I1310" t="s">
        <v>7164</v>
      </c>
      <c r="J1310" t="s">
        <v>7173</v>
      </c>
      <c r="K1310" t="s">
        <v>7200</v>
      </c>
      <c r="L1310">
        <v>2</v>
      </c>
      <c r="M1310">
        <v>2171.1799999999998</v>
      </c>
      <c r="N1310">
        <v>0.05</v>
      </c>
      <c r="O1310">
        <v>693.62</v>
      </c>
    </row>
    <row r="1311" spans="1:15" x14ac:dyDescent="0.25">
      <c r="A1311" t="s">
        <v>1321</v>
      </c>
      <c r="B1311" t="s">
        <v>5540</v>
      </c>
      <c r="C1311" t="s">
        <v>7254</v>
      </c>
      <c r="D1311" t="s">
        <v>6384</v>
      </c>
      <c r="E1311" t="s">
        <v>6969</v>
      </c>
      <c r="F1311" t="s">
        <v>7095</v>
      </c>
      <c r="G1311" t="s">
        <v>7109</v>
      </c>
      <c r="H1311" t="s">
        <v>7127</v>
      </c>
      <c r="I1311" t="s">
        <v>7164</v>
      </c>
      <c r="J1311" t="s">
        <v>7173</v>
      </c>
      <c r="K1311" t="s">
        <v>7200</v>
      </c>
      <c r="L1311">
        <v>5</v>
      </c>
      <c r="M1311">
        <v>5199.5600000000004</v>
      </c>
      <c r="N1311">
        <v>0.1</v>
      </c>
      <c r="O1311">
        <v>1542.85</v>
      </c>
    </row>
    <row r="1312" spans="1:15" x14ac:dyDescent="0.25">
      <c r="A1312" t="s">
        <v>1322</v>
      </c>
      <c r="B1312" t="s">
        <v>5115</v>
      </c>
      <c r="C1312" t="s">
        <v>7238</v>
      </c>
      <c r="D1312" t="s">
        <v>6484</v>
      </c>
      <c r="E1312" t="s">
        <v>7051</v>
      </c>
      <c r="F1312" t="s">
        <v>7095</v>
      </c>
      <c r="G1312" t="s">
        <v>7102</v>
      </c>
      <c r="H1312" t="s">
        <v>7118</v>
      </c>
      <c r="I1312" t="s">
        <v>7165</v>
      </c>
      <c r="J1312" t="s">
        <v>7176</v>
      </c>
      <c r="K1312" t="s">
        <v>7195</v>
      </c>
      <c r="L1312">
        <v>6</v>
      </c>
      <c r="M1312">
        <v>74010.38</v>
      </c>
      <c r="N1312">
        <v>0</v>
      </c>
      <c r="O1312">
        <v>9455.85</v>
      </c>
    </row>
    <row r="1313" spans="1:15" x14ac:dyDescent="0.25">
      <c r="A1313" t="s">
        <v>1323</v>
      </c>
      <c r="B1313" t="s">
        <v>5180</v>
      </c>
      <c r="C1313" t="s">
        <v>7239</v>
      </c>
      <c r="D1313" t="s">
        <v>6511</v>
      </c>
      <c r="E1313" t="s">
        <v>6953</v>
      </c>
      <c r="F1313" t="s">
        <v>7094</v>
      </c>
      <c r="G1313" t="s">
        <v>7101</v>
      </c>
      <c r="H1313" t="s">
        <v>7117</v>
      </c>
      <c r="I1313" t="s">
        <v>7162</v>
      </c>
      <c r="J1313" t="s">
        <v>7166</v>
      </c>
      <c r="K1313" t="s">
        <v>7211</v>
      </c>
      <c r="L1313">
        <v>7</v>
      </c>
      <c r="M1313">
        <v>50122.85</v>
      </c>
      <c r="N1313">
        <v>0.05</v>
      </c>
      <c r="O1313">
        <v>8167.61</v>
      </c>
    </row>
    <row r="1314" spans="1:15" x14ac:dyDescent="0.25">
      <c r="A1314" t="s">
        <v>1324</v>
      </c>
      <c r="B1314" t="s">
        <v>5235</v>
      </c>
      <c r="C1314" t="s">
        <v>7257</v>
      </c>
      <c r="D1314" t="s">
        <v>6114</v>
      </c>
      <c r="E1314" t="s">
        <v>6913</v>
      </c>
      <c r="F1314" t="s">
        <v>7094</v>
      </c>
      <c r="G1314" t="s">
        <v>7099</v>
      </c>
      <c r="H1314" t="s">
        <v>7125</v>
      </c>
      <c r="I1314" t="s">
        <v>7165</v>
      </c>
      <c r="J1314" t="s">
        <v>7172</v>
      </c>
      <c r="K1314" t="s">
        <v>7208</v>
      </c>
      <c r="L1314">
        <v>1</v>
      </c>
      <c r="M1314">
        <v>2622.52</v>
      </c>
      <c r="N1314">
        <v>0</v>
      </c>
      <c r="O1314">
        <v>568.01</v>
      </c>
    </row>
    <row r="1315" spans="1:15" x14ac:dyDescent="0.25">
      <c r="A1315" t="s">
        <v>1325</v>
      </c>
      <c r="B1315" t="s">
        <v>5762</v>
      </c>
      <c r="C1315" t="s">
        <v>7251</v>
      </c>
      <c r="D1315" t="s">
        <v>6737</v>
      </c>
      <c r="E1315" t="s">
        <v>6904</v>
      </c>
      <c r="F1315" t="s">
        <v>7096</v>
      </c>
      <c r="G1315" t="s">
        <v>7111</v>
      </c>
      <c r="H1315" t="s">
        <v>7142</v>
      </c>
      <c r="I1315" t="s">
        <v>7163</v>
      </c>
      <c r="J1315" t="s">
        <v>7175</v>
      </c>
      <c r="K1315" t="s">
        <v>7197</v>
      </c>
      <c r="L1315">
        <v>3</v>
      </c>
      <c r="M1315">
        <v>15482.72</v>
      </c>
      <c r="N1315">
        <v>0.15</v>
      </c>
      <c r="O1315">
        <v>2844.3</v>
      </c>
    </row>
    <row r="1316" spans="1:15" x14ac:dyDescent="0.25">
      <c r="A1316" t="s">
        <v>1326</v>
      </c>
      <c r="B1316" t="s">
        <v>5763</v>
      </c>
      <c r="C1316" t="s">
        <v>7244</v>
      </c>
      <c r="D1316" t="s">
        <v>6305</v>
      </c>
      <c r="E1316" t="s">
        <v>7029</v>
      </c>
      <c r="F1316" t="s">
        <v>7096</v>
      </c>
      <c r="G1316" t="s">
        <v>7112</v>
      </c>
      <c r="H1316" t="s">
        <v>7133</v>
      </c>
      <c r="I1316" t="s">
        <v>7162</v>
      </c>
      <c r="J1316" t="s">
        <v>7168</v>
      </c>
      <c r="K1316" t="s">
        <v>7191</v>
      </c>
      <c r="L1316">
        <v>5</v>
      </c>
      <c r="M1316">
        <v>28039.64</v>
      </c>
      <c r="N1316">
        <v>0.15</v>
      </c>
      <c r="O1316">
        <v>2944.58</v>
      </c>
    </row>
    <row r="1317" spans="1:15" x14ac:dyDescent="0.25">
      <c r="A1317" t="s">
        <v>1327</v>
      </c>
      <c r="B1317" t="s">
        <v>5667</v>
      </c>
      <c r="C1317" t="s">
        <v>7251</v>
      </c>
      <c r="D1317" t="s">
        <v>6738</v>
      </c>
      <c r="E1317" t="s">
        <v>7034</v>
      </c>
      <c r="F1317" t="s">
        <v>7097</v>
      </c>
      <c r="G1317" t="s">
        <v>7110</v>
      </c>
      <c r="H1317" t="s">
        <v>7129</v>
      </c>
      <c r="I1317" t="s">
        <v>7164</v>
      </c>
      <c r="J1317" t="s">
        <v>7173</v>
      </c>
      <c r="K1317" t="s">
        <v>7200</v>
      </c>
      <c r="L1317">
        <v>1</v>
      </c>
      <c r="M1317">
        <v>1142.02</v>
      </c>
      <c r="N1317">
        <v>0</v>
      </c>
      <c r="O1317">
        <v>432.09</v>
      </c>
    </row>
    <row r="1318" spans="1:15" x14ac:dyDescent="0.25">
      <c r="A1318" t="s">
        <v>1328</v>
      </c>
      <c r="B1318" t="s">
        <v>5690</v>
      </c>
      <c r="C1318" t="s">
        <v>7241</v>
      </c>
      <c r="D1318" t="s">
        <v>6611</v>
      </c>
      <c r="E1318" t="s">
        <v>6935</v>
      </c>
      <c r="F1318" t="s">
        <v>7095</v>
      </c>
      <c r="G1318" t="s">
        <v>7102</v>
      </c>
      <c r="H1318" t="s">
        <v>7157</v>
      </c>
      <c r="I1318" t="s">
        <v>7165</v>
      </c>
      <c r="J1318" t="s">
        <v>7177</v>
      </c>
      <c r="K1318" t="s">
        <v>7201</v>
      </c>
      <c r="L1318">
        <v>6</v>
      </c>
      <c r="M1318">
        <v>290028.69</v>
      </c>
      <c r="N1318">
        <v>0.05</v>
      </c>
      <c r="O1318">
        <v>38105.279999999999</v>
      </c>
    </row>
    <row r="1319" spans="1:15" x14ac:dyDescent="0.25">
      <c r="A1319" t="s">
        <v>1329</v>
      </c>
      <c r="B1319" t="s">
        <v>5371</v>
      </c>
      <c r="C1319" t="s">
        <v>7259</v>
      </c>
      <c r="D1319" t="s">
        <v>6285</v>
      </c>
      <c r="E1319" t="s">
        <v>7019</v>
      </c>
      <c r="F1319" t="s">
        <v>7097</v>
      </c>
      <c r="G1319" t="s">
        <v>7110</v>
      </c>
      <c r="H1319" t="s">
        <v>7155</v>
      </c>
      <c r="I1319" t="s">
        <v>7163</v>
      </c>
      <c r="J1319" t="s">
        <v>7175</v>
      </c>
      <c r="K1319" t="s">
        <v>7197</v>
      </c>
      <c r="L1319">
        <v>2</v>
      </c>
      <c r="M1319">
        <v>12065.93</v>
      </c>
      <c r="N1319">
        <v>0</v>
      </c>
      <c r="O1319">
        <v>3067.99</v>
      </c>
    </row>
    <row r="1320" spans="1:15" x14ac:dyDescent="0.25">
      <c r="A1320" t="s">
        <v>1330</v>
      </c>
      <c r="B1320" t="s">
        <v>5566</v>
      </c>
      <c r="C1320" t="s">
        <v>7257</v>
      </c>
      <c r="D1320" t="s">
        <v>6500</v>
      </c>
      <c r="E1320" t="s">
        <v>6923</v>
      </c>
      <c r="F1320" t="s">
        <v>7097</v>
      </c>
      <c r="G1320" t="s">
        <v>7110</v>
      </c>
      <c r="H1320" t="s">
        <v>7159</v>
      </c>
      <c r="I1320" t="s">
        <v>7163</v>
      </c>
      <c r="J1320" t="s">
        <v>7167</v>
      </c>
      <c r="K1320" t="s">
        <v>7187</v>
      </c>
      <c r="L1320">
        <v>2</v>
      </c>
      <c r="M1320">
        <v>2672.63</v>
      </c>
      <c r="N1320">
        <v>0.1</v>
      </c>
      <c r="O1320">
        <v>599.78</v>
      </c>
    </row>
    <row r="1321" spans="1:15" x14ac:dyDescent="0.25">
      <c r="A1321" t="s">
        <v>1331</v>
      </c>
      <c r="B1321" t="s">
        <v>5238</v>
      </c>
      <c r="C1321" t="s">
        <v>7250</v>
      </c>
      <c r="D1321" t="s">
        <v>6608</v>
      </c>
      <c r="E1321" t="s">
        <v>7064</v>
      </c>
      <c r="F1321" t="s">
        <v>7097</v>
      </c>
      <c r="G1321" t="s">
        <v>7107</v>
      </c>
      <c r="H1321" t="s">
        <v>7152</v>
      </c>
      <c r="I1321" t="s">
        <v>7165</v>
      </c>
      <c r="J1321" t="s">
        <v>7172</v>
      </c>
      <c r="K1321" t="s">
        <v>7185</v>
      </c>
      <c r="L1321">
        <v>6</v>
      </c>
      <c r="M1321">
        <v>25939.99</v>
      </c>
      <c r="N1321">
        <v>0.1</v>
      </c>
      <c r="O1321">
        <v>3935.13</v>
      </c>
    </row>
    <row r="1322" spans="1:15" x14ac:dyDescent="0.25">
      <c r="A1322" t="s">
        <v>1332</v>
      </c>
      <c r="B1322" t="s">
        <v>5054</v>
      </c>
      <c r="C1322" t="s">
        <v>7231</v>
      </c>
      <c r="D1322" t="s">
        <v>6739</v>
      </c>
      <c r="E1322" t="s">
        <v>7031</v>
      </c>
      <c r="F1322" t="s">
        <v>7097</v>
      </c>
      <c r="G1322" t="s">
        <v>7105</v>
      </c>
      <c r="H1322" t="s">
        <v>7121</v>
      </c>
      <c r="I1322" t="s">
        <v>7162</v>
      </c>
      <c r="J1322" t="s">
        <v>7169</v>
      </c>
      <c r="K1322" t="s">
        <v>7182</v>
      </c>
      <c r="L1322">
        <v>7</v>
      </c>
      <c r="M1322">
        <v>54441.45</v>
      </c>
      <c r="N1322">
        <v>0.1</v>
      </c>
      <c r="O1322">
        <v>8674.93</v>
      </c>
    </row>
    <row r="1323" spans="1:15" x14ac:dyDescent="0.25">
      <c r="A1323" t="s">
        <v>1333</v>
      </c>
      <c r="B1323" t="s">
        <v>5618</v>
      </c>
      <c r="C1323" t="s">
        <v>7242</v>
      </c>
      <c r="D1323" t="s">
        <v>6423</v>
      </c>
      <c r="E1323" t="s">
        <v>6895</v>
      </c>
      <c r="F1323" t="s">
        <v>7097</v>
      </c>
      <c r="G1323" t="s">
        <v>7104</v>
      </c>
      <c r="H1323" t="s">
        <v>7132</v>
      </c>
      <c r="I1323" t="s">
        <v>7164</v>
      </c>
      <c r="J1323" t="s">
        <v>7170</v>
      </c>
      <c r="K1323" t="s">
        <v>7189</v>
      </c>
      <c r="L1323">
        <v>4</v>
      </c>
      <c r="M1323">
        <v>4455.28</v>
      </c>
      <c r="N1323">
        <v>0.25</v>
      </c>
      <c r="O1323">
        <v>946.12</v>
      </c>
    </row>
    <row r="1324" spans="1:15" x14ac:dyDescent="0.25">
      <c r="A1324" t="s">
        <v>1334</v>
      </c>
      <c r="B1324" t="s">
        <v>5742</v>
      </c>
      <c r="C1324" t="s">
        <v>7244</v>
      </c>
      <c r="D1324" t="s">
        <v>6612</v>
      </c>
      <c r="E1324" t="s">
        <v>7002</v>
      </c>
      <c r="F1324" t="s">
        <v>7094</v>
      </c>
      <c r="G1324" t="s">
        <v>7098</v>
      </c>
      <c r="H1324" t="s">
        <v>7138</v>
      </c>
      <c r="I1324" t="s">
        <v>7164</v>
      </c>
      <c r="J1324" t="s">
        <v>7170</v>
      </c>
      <c r="K1324" t="s">
        <v>7189</v>
      </c>
      <c r="L1324">
        <v>7</v>
      </c>
      <c r="M1324">
        <v>8705.23</v>
      </c>
      <c r="N1324">
        <v>0.15</v>
      </c>
      <c r="O1324">
        <v>2097.35</v>
      </c>
    </row>
    <row r="1325" spans="1:15" x14ac:dyDescent="0.25">
      <c r="A1325" t="s">
        <v>1335</v>
      </c>
      <c r="B1325" t="s">
        <v>5764</v>
      </c>
      <c r="C1325" t="s">
        <v>7252</v>
      </c>
      <c r="D1325" t="s">
        <v>6320</v>
      </c>
      <c r="E1325" t="s">
        <v>6976</v>
      </c>
      <c r="F1325" t="s">
        <v>7094</v>
      </c>
      <c r="G1325" t="s">
        <v>7100</v>
      </c>
      <c r="H1325" t="s">
        <v>7136</v>
      </c>
      <c r="I1325" t="s">
        <v>7163</v>
      </c>
      <c r="J1325" t="s">
        <v>7171</v>
      </c>
      <c r="K1325" t="s">
        <v>7184</v>
      </c>
      <c r="L1325">
        <v>5</v>
      </c>
      <c r="M1325">
        <v>29812.42</v>
      </c>
      <c r="N1325">
        <v>0.25</v>
      </c>
      <c r="O1325">
        <v>1845.26</v>
      </c>
    </row>
    <row r="1326" spans="1:15" x14ac:dyDescent="0.25">
      <c r="A1326" t="s">
        <v>1336</v>
      </c>
      <c r="B1326" t="s">
        <v>5717</v>
      </c>
      <c r="C1326" t="s">
        <v>7231</v>
      </c>
      <c r="D1326" t="s">
        <v>6591</v>
      </c>
      <c r="E1326" t="s">
        <v>6970</v>
      </c>
      <c r="F1326" t="s">
        <v>7097</v>
      </c>
      <c r="G1326" t="s">
        <v>7110</v>
      </c>
      <c r="H1326" t="s">
        <v>7159</v>
      </c>
      <c r="I1326" t="s">
        <v>7163</v>
      </c>
      <c r="J1326" t="s">
        <v>7171</v>
      </c>
      <c r="K1326" t="s">
        <v>7204</v>
      </c>
      <c r="L1326">
        <v>1</v>
      </c>
      <c r="M1326">
        <v>4233.53</v>
      </c>
      <c r="N1326">
        <v>0.05</v>
      </c>
      <c r="O1326">
        <v>647.59</v>
      </c>
    </row>
    <row r="1327" spans="1:15" x14ac:dyDescent="0.25">
      <c r="A1327" t="s">
        <v>1337</v>
      </c>
      <c r="B1327" t="s">
        <v>5765</v>
      </c>
      <c r="C1327" t="s">
        <v>7233</v>
      </c>
      <c r="D1327" t="s">
        <v>6740</v>
      </c>
      <c r="E1327" t="s">
        <v>6902</v>
      </c>
      <c r="F1327" t="s">
        <v>7097</v>
      </c>
      <c r="G1327" t="s">
        <v>7107</v>
      </c>
      <c r="H1327" t="s">
        <v>7153</v>
      </c>
      <c r="I1327" t="s">
        <v>7163</v>
      </c>
      <c r="J1327" t="s">
        <v>7167</v>
      </c>
      <c r="K1327" t="s">
        <v>7179</v>
      </c>
      <c r="L1327">
        <v>8</v>
      </c>
      <c r="M1327">
        <v>20827.86</v>
      </c>
      <c r="N1327">
        <v>0</v>
      </c>
      <c r="O1327">
        <v>5903.6</v>
      </c>
    </row>
    <row r="1328" spans="1:15" x14ac:dyDescent="0.25">
      <c r="A1328" t="s">
        <v>1338</v>
      </c>
      <c r="B1328" t="s">
        <v>5327</v>
      </c>
      <c r="C1328" t="s">
        <v>7225</v>
      </c>
      <c r="D1328" t="s">
        <v>6135</v>
      </c>
      <c r="E1328" t="s">
        <v>6933</v>
      </c>
      <c r="F1328" t="s">
        <v>7097</v>
      </c>
      <c r="G1328" t="s">
        <v>7104</v>
      </c>
      <c r="H1328" t="s">
        <v>7160</v>
      </c>
      <c r="I1328" t="s">
        <v>7165</v>
      </c>
      <c r="J1328" t="s">
        <v>7177</v>
      </c>
      <c r="K1328" t="s">
        <v>7198</v>
      </c>
      <c r="L1328">
        <v>2</v>
      </c>
      <c r="M1328">
        <v>127013.05</v>
      </c>
      <c r="N1328">
        <v>0.05</v>
      </c>
      <c r="O1328">
        <v>21635.279999999999</v>
      </c>
    </row>
    <row r="1329" spans="1:15" x14ac:dyDescent="0.25">
      <c r="A1329" t="s">
        <v>1339</v>
      </c>
      <c r="B1329" t="s">
        <v>5240</v>
      </c>
      <c r="C1329" t="s">
        <v>7245</v>
      </c>
      <c r="D1329" t="s">
        <v>6417</v>
      </c>
      <c r="E1329" t="s">
        <v>7053</v>
      </c>
      <c r="F1329" t="s">
        <v>7095</v>
      </c>
      <c r="G1329" t="s">
        <v>7102</v>
      </c>
      <c r="H1329" t="s">
        <v>7157</v>
      </c>
      <c r="I1329" t="s">
        <v>7163</v>
      </c>
      <c r="J1329" t="s">
        <v>7167</v>
      </c>
      <c r="K1329" t="s">
        <v>7187</v>
      </c>
      <c r="L1329">
        <v>2</v>
      </c>
      <c r="M1329">
        <v>2988.97</v>
      </c>
      <c r="N1329">
        <v>0</v>
      </c>
      <c r="O1329">
        <v>828.59</v>
      </c>
    </row>
    <row r="1330" spans="1:15" x14ac:dyDescent="0.25">
      <c r="A1330" t="s">
        <v>1340</v>
      </c>
      <c r="B1330" t="s">
        <v>5291</v>
      </c>
      <c r="C1330" t="s">
        <v>7235</v>
      </c>
      <c r="D1330" t="s">
        <v>6332</v>
      </c>
      <c r="E1330" t="s">
        <v>6922</v>
      </c>
      <c r="F1330" t="s">
        <v>7095</v>
      </c>
      <c r="G1330" t="s">
        <v>7109</v>
      </c>
      <c r="H1330" t="s">
        <v>7135</v>
      </c>
      <c r="I1330" t="s">
        <v>7163</v>
      </c>
      <c r="J1330" t="s">
        <v>7171</v>
      </c>
      <c r="K1330" t="s">
        <v>7204</v>
      </c>
      <c r="L1330">
        <v>4</v>
      </c>
      <c r="M1330">
        <v>15854.38</v>
      </c>
      <c r="N1330">
        <v>0.1</v>
      </c>
      <c r="O1330">
        <v>2416.5300000000002</v>
      </c>
    </row>
    <row r="1331" spans="1:15" x14ac:dyDescent="0.25">
      <c r="A1331" t="s">
        <v>1341</v>
      </c>
      <c r="B1331" t="s">
        <v>5766</v>
      </c>
      <c r="C1331" t="s">
        <v>7249</v>
      </c>
      <c r="D1331" t="s">
        <v>6160</v>
      </c>
      <c r="E1331" t="s">
        <v>6956</v>
      </c>
      <c r="F1331" t="s">
        <v>7094</v>
      </c>
      <c r="G1331" t="s">
        <v>7100</v>
      </c>
      <c r="H1331" t="s">
        <v>7151</v>
      </c>
      <c r="I1331" t="s">
        <v>7163</v>
      </c>
      <c r="J1331" t="s">
        <v>7171</v>
      </c>
      <c r="K1331" t="s">
        <v>7204</v>
      </c>
      <c r="L1331">
        <v>5</v>
      </c>
      <c r="M1331">
        <v>19255.93</v>
      </c>
      <c r="N1331">
        <v>0.15</v>
      </c>
      <c r="O1331">
        <v>2670.09</v>
      </c>
    </row>
    <row r="1332" spans="1:15" x14ac:dyDescent="0.25">
      <c r="A1332" t="s">
        <v>1342</v>
      </c>
      <c r="B1332" t="s">
        <v>5106</v>
      </c>
      <c r="C1332" t="s">
        <v>7248</v>
      </c>
      <c r="D1332" t="s">
        <v>6369</v>
      </c>
      <c r="E1332" t="s">
        <v>6949</v>
      </c>
      <c r="F1332" t="s">
        <v>7095</v>
      </c>
      <c r="G1332" t="s">
        <v>7106</v>
      </c>
      <c r="H1332" t="s">
        <v>7146</v>
      </c>
      <c r="I1332" t="s">
        <v>7162</v>
      </c>
      <c r="J1332" t="s">
        <v>7168</v>
      </c>
      <c r="K1332" t="s">
        <v>7191</v>
      </c>
      <c r="L1332">
        <v>8</v>
      </c>
      <c r="M1332">
        <v>52080.97</v>
      </c>
      <c r="N1332">
        <v>0</v>
      </c>
      <c r="O1332">
        <v>10500.67</v>
      </c>
    </row>
    <row r="1333" spans="1:15" x14ac:dyDescent="0.25">
      <c r="A1333" t="s">
        <v>1343</v>
      </c>
      <c r="B1333" t="s">
        <v>5278</v>
      </c>
      <c r="C1333" t="s">
        <v>7227</v>
      </c>
      <c r="D1333" t="s">
        <v>6378</v>
      </c>
      <c r="E1333" t="s">
        <v>6926</v>
      </c>
      <c r="F1333" t="s">
        <v>7097</v>
      </c>
      <c r="G1333" t="s">
        <v>7105</v>
      </c>
      <c r="H1333" t="s">
        <v>7121</v>
      </c>
      <c r="I1333" t="s">
        <v>7162</v>
      </c>
      <c r="J1333" t="s">
        <v>7169</v>
      </c>
      <c r="K1333" t="s">
        <v>7193</v>
      </c>
      <c r="L1333">
        <v>1</v>
      </c>
      <c r="M1333">
        <v>9066.86</v>
      </c>
      <c r="N1333">
        <v>0.2</v>
      </c>
      <c r="O1333">
        <v>831.41</v>
      </c>
    </row>
    <row r="1334" spans="1:15" x14ac:dyDescent="0.25">
      <c r="A1334" t="s">
        <v>1344</v>
      </c>
      <c r="B1334" t="s">
        <v>5601</v>
      </c>
      <c r="C1334" t="s">
        <v>7242</v>
      </c>
      <c r="D1334" t="s">
        <v>6177</v>
      </c>
      <c r="E1334" t="s">
        <v>6967</v>
      </c>
      <c r="F1334" t="s">
        <v>7094</v>
      </c>
      <c r="G1334" t="s">
        <v>7098</v>
      </c>
      <c r="H1334" t="s">
        <v>7138</v>
      </c>
      <c r="I1334" t="s">
        <v>7163</v>
      </c>
      <c r="J1334" t="s">
        <v>7171</v>
      </c>
      <c r="K1334" t="s">
        <v>7204</v>
      </c>
      <c r="L1334">
        <v>2</v>
      </c>
      <c r="M1334">
        <v>8474.64</v>
      </c>
      <c r="N1334">
        <v>0.1</v>
      </c>
      <c r="O1334">
        <v>1073.78</v>
      </c>
    </row>
    <row r="1335" spans="1:15" x14ac:dyDescent="0.25">
      <c r="A1335" t="s">
        <v>1345</v>
      </c>
      <c r="B1335" t="s">
        <v>5337</v>
      </c>
      <c r="C1335" t="s">
        <v>7228</v>
      </c>
      <c r="D1335" t="s">
        <v>6741</v>
      </c>
      <c r="E1335" t="s">
        <v>7088</v>
      </c>
      <c r="F1335" t="s">
        <v>7097</v>
      </c>
      <c r="G1335" t="s">
        <v>7107</v>
      </c>
      <c r="H1335" t="s">
        <v>7152</v>
      </c>
      <c r="I1335" t="s">
        <v>7163</v>
      </c>
      <c r="J1335" t="s">
        <v>7175</v>
      </c>
      <c r="K1335" t="s">
        <v>7190</v>
      </c>
      <c r="L1335">
        <v>3</v>
      </c>
      <c r="M1335">
        <v>6770.17</v>
      </c>
      <c r="N1335">
        <v>0</v>
      </c>
      <c r="O1335">
        <v>1602.69</v>
      </c>
    </row>
    <row r="1336" spans="1:15" x14ac:dyDescent="0.25">
      <c r="A1336" t="s">
        <v>1346</v>
      </c>
      <c r="B1336" t="s">
        <v>5736</v>
      </c>
      <c r="C1336" t="s">
        <v>7232</v>
      </c>
      <c r="D1336" t="s">
        <v>6131</v>
      </c>
      <c r="E1336" t="s">
        <v>6930</v>
      </c>
      <c r="F1336" t="s">
        <v>7094</v>
      </c>
      <c r="G1336" t="s">
        <v>7101</v>
      </c>
      <c r="H1336" t="s">
        <v>7124</v>
      </c>
      <c r="I1336" t="s">
        <v>7164</v>
      </c>
      <c r="J1336" t="s">
        <v>7170</v>
      </c>
      <c r="K1336" t="s">
        <v>7213</v>
      </c>
      <c r="L1336">
        <v>3</v>
      </c>
      <c r="M1336">
        <v>8661.9699999999993</v>
      </c>
      <c r="N1336">
        <v>0</v>
      </c>
      <c r="O1336">
        <v>2678.14</v>
      </c>
    </row>
    <row r="1337" spans="1:15" x14ac:dyDescent="0.25">
      <c r="A1337" t="s">
        <v>1347</v>
      </c>
      <c r="B1337" t="s">
        <v>5657</v>
      </c>
      <c r="C1337" t="s">
        <v>7255</v>
      </c>
      <c r="D1337" t="s">
        <v>6436</v>
      </c>
      <c r="E1337" t="s">
        <v>6913</v>
      </c>
      <c r="F1337" t="s">
        <v>7096</v>
      </c>
      <c r="G1337" t="s">
        <v>7112</v>
      </c>
      <c r="H1337" t="s">
        <v>7139</v>
      </c>
      <c r="I1337" t="s">
        <v>7162</v>
      </c>
      <c r="J1337" t="s">
        <v>7166</v>
      </c>
      <c r="K1337" t="s">
        <v>7192</v>
      </c>
      <c r="L1337">
        <v>2</v>
      </c>
      <c r="M1337">
        <v>11509.08</v>
      </c>
      <c r="N1337">
        <v>0.05</v>
      </c>
      <c r="O1337">
        <v>1844.63</v>
      </c>
    </row>
    <row r="1338" spans="1:15" x14ac:dyDescent="0.25">
      <c r="A1338" t="s">
        <v>1348</v>
      </c>
      <c r="B1338" t="s">
        <v>5767</v>
      </c>
      <c r="C1338" t="s">
        <v>7251</v>
      </c>
      <c r="D1338" t="s">
        <v>6742</v>
      </c>
      <c r="E1338" t="s">
        <v>6900</v>
      </c>
      <c r="F1338" t="s">
        <v>7096</v>
      </c>
      <c r="G1338" t="s">
        <v>7113</v>
      </c>
      <c r="H1338" t="s">
        <v>7148</v>
      </c>
      <c r="I1338" t="s">
        <v>7163</v>
      </c>
      <c r="J1338" t="s">
        <v>7167</v>
      </c>
      <c r="K1338" t="s">
        <v>7207</v>
      </c>
      <c r="L1338">
        <v>3</v>
      </c>
      <c r="M1338">
        <v>2208.86</v>
      </c>
      <c r="N1338">
        <v>0.1</v>
      </c>
      <c r="O1338">
        <v>743.81</v>
      </c>
    </row>
    <row r="1339" spans="1:15" x14ac:dyDescent="0.25">
      <c r="A1339" t="s">
        <v>1349</v>
      </c>
      <c r="B1339" t="s">
        <v>5768</v>
      </c>
      <c r="C1339" t="s">
        <v>7259</v>
      </c>
      <c r="D1339" t="s">
        <v>6382</v>
      </c>
      <c r="E1339" t="s">
        <v>7049</v>
      </c>
      <c r="F1339" t="s">
        <v>7097</v>
      </c>
      <c r="G1339" t="s">
        <v>7104</v>
      </c>
      <c r="H1339" t="s">
        <v>7120</v>
      </c>
      <c r="I1339" t="s">
        <v>7164</v>
      </c>
      <c r="J1339" t="s">
        <v>7173</v>
      </c>
      <c r="K1339" t="s">
        <v>7186</v>
      </c>
      <c r="L1339">
        <v>2</v>
      </c>
      <c r="M1339">
        <v>8896.0400000000009</v>
      </c>
      <c r="N1339">
        <v>0.05</v>
      </c>
      <c r="O1339">
        <v>2402.2399999999998</v>
      </c>
    </row>
    <row r="1340" spans="1:15" x14ac:dyDescent="0.25">
      <c r="A1340" t="s">
        <v>1350</v>
      </c>
      <c r="B1340" t="s">
        <v>5737</v>
      </c>
      <c r="C1340" t="s">
        <v>7231</v>
      </c>
      <c r="D1340" t="s">
        <v>6555</v>
      </c>
      <c r="E1340" t="s">
        <v>7008</v>
      </c>
      <c r="F1340" t="s">
        <v>7096</v>
      </c>
      <c r="G1340" t="s">
        <v>7112</v>
      </c>
      <c r="H1340" t="s">
        <v>7133</v>
      </c>
      <c r="I1340" t="s">
        <v>7162</v>
      </c>
      <c r="J1340" t="s">
        <v>7168</v>
      </c>
      <c r="K1340" t="s">
        <v>7180</v>
      </c>
      <c r="L1340">
        <v>5</v>
      </c>
      <c r="M1340">
        <v>14551.27</v>
      </c>
      <c r="N1340">
        <v>0.2</v>
      </c>
      <c r="O1340">
        <v>1100.01</v>
      </c>
    </row>
    <row r="1341" spans="1:15" x14ac:dyDescent="0.25">
      <c r="A1341" t="s">
        <v>1351</v>
      </c>
      <c r="B1341" t="s">
        <v>5769</v>
      </c>
      <c r="C1341" t="s">
        <v>7235</v>
      </c>
      <c r="D1341" t="s">
        <v>6743</v>
      </c>
      <c r="E1341" t="s">
        <v>7064</v>
      </c>
      <c r="F1341" t="s">
        <v>7095</v>
      </c>
      <c r="G1341" t="s">
        <v>7109</v>
      </c>
      <c r="H1341" t="s">
        <v>7135</v>
      </c>
      <c r="I1341" t="s">
        <v>7163</v>
      </c>
      <c r="J1341" t="s">
        <v>7171</v>
      </c>
      <c r="K1341" t="s">
        <v>7184</v>
      </c>
      <c r="L1341">
        <v>1</v>
      </c>
      <c r="M1341">
        <v>7089.83</v>
      </c>
      <c r="N1341">
        <v>0.15</v>
      </c>
      <c r="O1341">
        <v>545.15</v>
      </c>
    </row>
    <row r="1342" spans="1:15" x14ac:dyDescent="0.25">
      <c r="A1342" t="s">
        <v>1352</v>
      </c>
      <c r="B1342" t="s">
        <v>5075</v>
      </c>
      <c r="C1342" t="s">
        <v>7235</v>
      </c>
      <c r="D1342" t="s">
        <v>6649</v>
      </c>
      <c r="E1342" t="s">
        <v>6977</v>
      </c>
      <c r="F1342" t="s">
        <v>7096</v>
      </c>
      <c r="G1342" t="s">
        <v>7111</v>
      </c>
      <c r="H1342" t="s">
        <v>7142</v>
      </c>
      <c r="I1342" t="s">
        <v>7164</v>
      </c>
      <c r="J1342" t="s">
        <v>7174</v>
      </c>
      <c r="K1342" t="s">
        <v>7188</v>
      </c>
      <c r="L1342">
        <v>1</v>
      </c>
      <c r="M1342">
        <v>2647.51</v>
      </c>
      <c r="N1342">
        <v>0.05</v>
      </c>
      <c r="O1342">
        <v>534.78</v>
      </c>
    </row>
    <row r="1343" spans="1:15" x14ac:dyDescent="0.25">
      <c r="A1343" t="s">
        <v>1353</v>
      </c>
      <c r="B1343" t="s">
        <v>5770</v>
      </c>
      <c r="C1343" t="s">
        <v>7251</v>
      </c>
      <c r="D1343" t="s">
        <v>6337</v>
      </c>
      <c r="E1343" t="s">
        <v>7036</v>
      </c>
      <c r="F1343" t="s">
        <v>7095</v>
      </c>
      <c r="G1343" t="s">
        <v>7109</v>
      </c>
      <c r="H1343" t="s">
        <v>7135</v>
      </c>
      <c r="I1343" t="s">
        <v>7162</v>
      </c>
      <c r="J1343" t="s">
        <v>7168</v>
      </c>
      <c r="K1343" t="s">
        <v>7180</v>
      </c>
      <c r="L1343">
        <v>4</v>
      </c>
      <c r="M1343">
        <v>10636.83</v>
      </c>
      <c r="N1343">
        <v>0.25</v>
      </c>
      <c r="O1343">
        <v>966.03</v>
      </c>
    </row>
    <row r="1344" spans="1:15" x14ac:dyDescent="0.25">
      <c r="A1344" t="s">
        <v>1354</v>
      </c>
      <c r="B1344" t="s">
        <v>5771</v>
      </c>
      <c r="C1344" t="s">
        <v>7256</v>
      </c>
      <c r="D1344" t="s">
        <v>6138</v>
      </c>
      <c r="E1344" t="s">
        <v>6936</v>
      </c>
      <c r="F1344" t="s">
        <v>7094</v>
      </c>
      <c r="G1344" t="s">
        <v>7098</v>
      </c>
      <c r="H1344" t="s">
        <v>7138</v>
      </c>
      <c r="I1344" t="s">
        <v>7163</v>
      </c>
      <c r="J1344" t="s">
        <v>7167</v>
      </c>
      <c r="K1344" t="s">
        <v>7207</v>
      </c>
      <c r="L1344">
        <v>4</v>
      </c>
      <c r="M1344">
        <v>2595.1799999999998</v>
      </c>
      <c r="N1344">
        <v>0.15</v>
      </c>
      <c r="O1344">
        <v>815.2</v>
      </c>
    </row>
    <row r="1345" spans="1:15" x14ac:dyDescent="0.25">
      <c r="A1345" t="s">
        <v>1355</v>
      </c>
      <c r="B1345" t="s">
        <v>5371</v>
      </c>
      <c r="C1345" t="s">
        <v>7259</v>
      </c>
      <c r="D1345" t="s">
        <v>6224</v>
      </c>
      <c r="E1345" t="s">
        <v>6950</v>
      </c>
      <c r="F1345" t="s">
        <v>7094</v>
      </c>
      <c r="G1345" t="s">
        <v>7101</v>
      </c>
      <c r="H1345" t="s">
        <v>7124</v>
      </c>
      <c r="I1345" t="s">
        <v>7165</v>
      </c>
      <c r="J1345" t="s">
        <v>7177</v>
      </c>
      <c r="K1345" t="s">
        <v>7198</v>
      </c>
      <c r="L1345">
        <v>2</v>
      </c>
      <c r="M1345">
        <v>127398.7</v>
      </c>
      <c r="N1345">
        <v>0</v>
      </c>
      <c r="O1345">
        <v>24443.87</v>
      </c>
    </row>
    <row r="1346" spans="1:15" x14ac:dyDescent="0.25">
      <c r="A1346" t="s">
        <v>1356</v>
      </c>
      <c r="B1346" t="s">
        <v>5766</v>
      </c>
      <c r="C1346" t="s">
        <v>7249</v>
      </c>
      <c r="D1346" t="s">
        <v>6706</v>
      </c>
      <c r="E1346" t="s">
        <v>6976</v>
      </c>
      <c r="F1346" t="s">
        <v>7095</v>
      </c>
      <c r="G1346" t="s">
        <v>7106</v>
      </c>
      <c r="H1346" t="s">
        <v>7122</v>
      </c>
      <c r="I1346" t="s">
        <v>7163</v>
      </c>
      <c r="J1346" t="s">
        <v>7171</v>
      </c>
      <c r="K1346" t="s">
        <v>7204</v>
      </c>
      <c r="L1346">
        <v>4</v>
      </c>
      <c r="M1346">
        <v>16555.939999999999</v>
      </c>
      <c r="N1346">
        <v>0.1</v>
      </c>
      <c r="O1346">
        <v>1911.36</v>
      </c>
    </row>
    <row r="1347" spans="1:15" x14ac:dyDescent="0.25">
      <c r="A1347" t="s">
        <v>1357</v>
      </c>
      <c r="B1347" t="s">
        <v>5028</v>
      </c>
      <c r="C1347" t="s">
        <v>7245</v>
      </c>
      <c r="D1347" t="s">
        <v>6540</v>
      </c>
      <c r="E1347" t="s">
        <v>6990</v>
      </c>
      <c r="F1347" t="s">
        <v>7095</v>
      </c>
      <c r="G1347" t="s">
        <v>7108</v>
      </c>
      <c r="H1347" t="s">
        <v>7141</v>
      </c>
      <c r="I1347" t="s">
        <v>7165</v>
      </c>
      <c r="J1347" t="s">
        <v>7177</v>
      </c>
      <c r="K1347" t="s">
        <v>7201</v>
      </c>
      <c r="L1347">
        <v>1</v>
      </c>
      <c r="M1347">
        <v>51273.64</v>
      </c>
      <c r="N1347">
        <v>0</v>
      </c>
      <c r="O1347">
        <v>8076.33</v>
      </c>
    </row>
    <row r="1348" spans="1:15" x14ac:dyDescent="0.25">
      <c r="A1348" t="s">
        <v>1358</v>
      </c>
      <c r="B1348" t="s">
        <v>5455</v>
      </c>
      <c r="C1348" t="s">
        <v>7254</v>
      </c>
      <c r="D1348" t="s">
        <v>6290</v>
      </c>
      <c r="E1348" t="s">
        <v>6904</v>
      </c>
      <c r="F1348" t="s">
        <v>7095</v>
      </c>
      <c r="G1348" t="s">
        <v>7109</v>
      </c>
      <c r="H1348" t="s">
        <v>7127</v>
      </c>
      <c r="I1348" t="s">
        <v>7165</v>
      </c>
      <c r="J1348" t="s">
        <v>7177</v>
      </c>
      <c r="K1348" t="s">
        <v>7201</v>
      </c>
      <c r="L1348">
        <v>1</v>
      </c>
      <c r="M1348">
        <v>37803.67</v>
      </c>
      <c r="N1348">
        <v>0.25</v>
      </c>
      <c r="O1348">
        <v>2005.76</v>
      </c>
    </row>
    <row r="1349" spans="1:15" x14ac:dyDescent="0.25">
      <c r="A1349" t="s">
        <v>1359</v>
      </c>
      <c r="B1349" t="s">
        <v>5409</v>
      </c>
      <c r="C1349" t="s">
        <v>7250</v>
      </c>
      <c r="D1349" t="s">
        <v>6596</v>
      </c>
      <c r="E1349" t="s">
        <v>6995</v>
      </c>
      <c r="F1349" t="s">
        <v>7096</v>
      </c>
      <c r="G1349" t="s">
        <v>7112</v>
      </c>
      <c r="H1349" t="s">
        <v>7133</v>
      </c>
      <c r="I1349" t="s">
        <v>7163</v>
      </c>
      <c r="J1349" t="s">
        <v>7167</v>
      </c>
      <c r="K1349" t="s">
        <v>7187</v>
      </c>
      <c r="L1349">
        <v>3</v>
      </c>
      <c r="M1349">
        <v>3513.13</v>
      </c>
      <c r="N1349">
        <v>0.2</v>
      </c>
      <c r="O1349">
        <v>763.8</v>
      </c>
    </row>
    <row r="1350" spans="1:15" x14ac:dyDescent="0.25">
      <c r="A1350" t="s">
        <v>1360</v>
      </c>
      <c r="B1350" t="s">
        <v>5421</v>
      </c>
      <c r="C1350" t="s">
        <v>7245</v>
      </c>
      <c r="D1350" t="s">
        <v>6723</v>
      </c>
      <c r="E1350" t="s">
        <v>6930</v>
      </c>
      <c r="F1350" t="s">
        <v>7097</v>
      </c>
      <c r="G1350" t="s">
        <v>7105</v>
      </c>
      <c r="H1350" t="s">
        <v>7128</v>
      </c>
      <c r="I1350" t="s">
        <v>7162</v>
      </c>
      <c r="J1350" t="s">
        <v>7168</v>
      </c>
      <c r="K1350" t="s">
        <v>7180</v>
      </c>
      <c r="L1350">
        <v>2</v>
      </c>
      <c r="M1350">
        <v>6155.65</v>
      </c>
      <c r="N1350">
        <v>0.1</v>
      </c>
      <c r="O1350">
        <v>908.74</v>
      </c>
    </row>
    <row r="1351" spans="1:15" x14ac:dyDescent="0.25">
      <c r="A1351" t="s">
        <v>1361</v>
      </c>
      <c r="B1351" t="s">
        <v>5144</v>
      </c>
      <c r="C1351" t="s">
        <v>7255</v>
      </c>
      <c r="D1351" t="s">
        <v>6744</v>
      </c>
      <c r="E1351" t="s">
        <v>7042</v>
      </c>
      <c r="F1351" t="s">
        <v>7094</v>
      </c>
      <c r="G1351" t="s">
        <v>7101</v>
      </c>
      <c r="H1351" t="s">
        <v>7124</v>
      </c>
      <c r="I1351" t="s">
        <v>7163</v>
      </c>
      <c r="J1351" t="s">
        <v>7175</v>
      </c>
      <c r="K1351" t="s">
        <v>7205</v>
      </c>
      <c r="L1351">
        <v>7</v>
      </c>
      <c r="M1351">
        <v>21164.799999999999</v>
      </c>
      <c r="N1351">
        <v>0.15</v>
      </c>
      <c r="O1351">
        <v>2646.48</v>
      </c>
    </row>
    <row r="1352" spans="1:15" x14ac:dyDescent="0.25">
      <c r="A1352" t="s">
        <v>1362</v>
      </c>
      <c r="B1352" t="s">
        <v>5772</v>
      </c>
      <c r="C1352" t="s">
        <v>7247</v>
      </c>
      <c r="D1352" t="s">
        <v>6303</v>
      </c>
      <c r="E1352" t="s">
        <v>7028</v>
      </c>
      <c r="F1352" t="s">
        <v>7096</v>
      </c>
      <c r="G1352" t="s">
        <v>7113</v>
      </c>
      <c r="H1352" t="s">
        <v>7144</v>
      </c>
      <c r="I1352" t="s">
        <v>7163</v>
      </c>
      <c r="J1352" t="s">
        <v>7167</v>
      </c>
      <c r="K1352" t="s">
        <v>7179</v>
      </c>
      <c r="L1352">
        <v>2</v>
      </c>
      <c r="M1352">
        <v>4674.1400000000003</v>
      </c>
      <c r="N1352">
        <v>0.05</v>
      </c>
      <c r="O1352">
        <v>1135.2</v>
      </c>
    </row>
    <row r="1353" spans="1:15" x14ac:dyDescent="0.25">
      <c r="A1353" t="s">
        <v>1363</v>
      </c>
      <c r="B1353" t="s">
        <v>5643</v>
      </c>
      <c r="C1353" t="s">
        <v>7224</v>
      </c>
      <c r="D1353" t="s">
        <v>6402</v>
      </c>
      <c r="E1353" t="s">
        <v>6905</v>
      </c>
      <c r="F1353" t="s">
        <v>7097</v>
      </c>
      <c r="G1353" t="s">
        <v>7107</v>
      </c>
      <c r="H1353" t="s">
        <v>7152</v>
      </c>
      <c r="I1353" t="s">
        <v>7162</v>
      </c>
      <c r="J1353" t="s">
        <v>7169</v>
      </c>
      <c r="K1353" t="s">
        <v>7193</v>
      </c>
      <c r="L1353">
        <v>3</v>
      </c>
      <c r="M1353">
        <v>34137.9</v>
      </c>
      <c r="N1353">
        <v>0</v>
      </c>
      <c r="O1353">
        <v>7503.08</v>
      </c>
    </row>
    <row r="1354" spans="1:15" x14ac:dyDescent="0.25">
      <c r="A1354" t="s">
        <v>1364</v>
      </c>
      <c r="B1354" t="s">
        <v>5410</v>
      </c>
      <c r="C1354" t="s">
        <v>7235</v>
      </c>
      <c r="D1354" t="s">
        <v>6315</v>
      </c>
      <c r="E1354" t="s">
        <v>7008</v>
      </c>
      <c r="F1354" t="s">
        <v>7097</v>
      </c>
      <c r="G1354" t="s">
        <v>7104</v>
      </c>
      <c r="H1354" t="s">
        <v>7120</v>
      </c>
      <c r="I1354" t="s">
        <v>7165</v>
      </c>
      <c r="J1354" t="s">
        <v>7177</v>
      </c>
      <c r="K1354" t="s">
        <v>7198</v>
      </c>
      <c r="L1354">
        <v>7</v>
      </c>
      <c r="M1354">
        <v>372306.39</v>
      </c>
      <c r="N1354">
        <v>0.2</v>
      </c>
      <c r="O1354">
        <v>42436.160000000003</v>
      </c>
    </row>
    <row r="1355" spans="1:15" x14ac:dyDescent="0.25">
      <c r="A1355" t="s">
        <v>1365</v>
      </c>
      <c r="B1355" t="s">
        <v>5773</v>
      </c>
      <c r="C1355" t="s">
        <v>7247</v>
      </c>
      <c r="D1355" t="s">
        <v>6300</v>
      </c>
      <c r="E1355" t="s">
        <v>7025</v>
      </c>
      <c r="F1355" t="s">
        <v>7094</v>
      </c>
      <c r="G1355" t="s">
        <v>7101</v>
      </c>
      <c r="H1355" t="s">
        <v>7137</v>
      </c>
      <c r="I1355" t="s">
        <v>7162</v>
      </c>
      <c r="J1355" t="s">
        <v>7166</v>
      </c>
      <c r="K1355" t="s">
        <v>7192</v>
      </c>
      <c r="L1355">
        <v>3</v>
      </c>
      <c r="M1355">
        <v>18026.400000000001</v>
      </c>
      <c r="N1355">
        <v>0</v>
      </c>
      <c r="O1355">
        <v>2986.28</v>
      </c>
    </row>
    <row r="1356" spans="1:15" x14ac:dyDescent="0.25">
      <c r="A1356" t="s">
        <v>1366</v>
      </c>
      <c r="B1356" t="s">
        <v>5318</v>
      </c>
      <c r="C1356" t="s">
        <v>7235</v>
      </c>
      <c r="D1356" t="s">
        <v>6410</v>
      </c>
      <c r="E1356" t="s">
        <v>6950</v>
      </c>
      <c r="F1356" t="s">
        <v>7096</v>
      </c>
      <c r="G1356" t="s">
        <v>7112</v>
      </c>
      <c r="H1356" t="s">
        <v>7139</v>
      </c>
      <c r="I1356" t="s">
        <v>7165</v>
      </c>
      <c r="J1356" t="s">
        <v>7172</v>
      </c>
      <c r="K1356" t="s">
        <v>7185</v>
      </c>
      <c r="L1356">
        <v>5</v>
      </c>
      <c r="M1356">
        <v>18067.29</v>
      </c>
      <c r="N1356">
        <v>0.25</v>
      </c>
      <c r="O1356">
        <v>1367</v>
      </c>
    </row>
    <row r="1357" spans="1:15" x14ac:dyDescent="0.25">
      <c r="A1357" t="s">
        <v>1367</v>
      </c>
      <c r="B1357" t="s">
        <v>5447</v>
      </c>
      <c r="C1357" t="s">
        <v>7224</v>
      </c>
      <c r="D1357" t="s">
        <v>6740</v>
      </c>
      <c r="E1357" t="s">
        <v>6902</v>
      </c>
      <c r="F1357" t="s">
        <v>7095</v>
      </c>
      <c r="G1357" t="s">
        <v>7102</v>
      </c>
      <c r="H1357" t="s">
        <v>7157</v>
      </c>
      <c r="I1357" t="s">
        <v>7164</v>
      </c>
      <c r="J1357" t="s">
        <v>7174</v>
      </c>
      <c r="K1357" t="s">
        <v>7199</v>
      </c>
      <c r="L1357">
        <v>7</v>
      </c>
      <c r="M1357">
        <v>10077.48</v>
      </c>
      <c r="N1357">
        <v>0.1</v>
      </c>
      <c r="O1357">
        <v>2057.44</v>
      </c>
    </row>
    <row r="1358" spans="1:15" x14ac:dyDescent="0.25">
      <c r="A1358" t="s">
        <v>1368</v>
      </c>
      <c r="B1358" t="s">
        <v>5762</v>
      </c>
      <c r="C1358" t="s">
        <v>7251</v>
      </c>
      <c r="D1358" t="s">
        <v>6515</v>
      </c>
      <c r="E1358" t="s">
        <v>6990</v>
      </c>
      <c r="F1358" t="s">
        <v>7097</v>
      </c>
      <c r="G1358" t="s">
        <v>7104</v>
      </c>
      <c r="H1358" t="s">
        <v>7132</v>
      </c>
      <c r="I1358" t="s">
        <v>7163</v>
      </c>
      <c r="J1358" t="s">
        <v>7175</v>
      </c>
      <c r="K1358" t="s">
        <v>7190</v>
      </c>
      <c r="L1358">
        <v>8</v>
      </c>
      <c r="M1358">
        <v>16782.73</v>
      </c>
      <c r="N1358">
        <v>0.05</v>
      </c>
      <c r="O1358">
        <v>3438.33</v>
      </c>
    </row>
    <row r="1359" spans="1:15" x14ac:dyDescent="0.25">
      <c r="A1359" t="s">
        <v>1369</v>
      </c>
      <c r="B1359" t="s">
        <v>5073</v>
      </c>
      <c r="C1359" t="s">
        <v>7255</v>
      </c>
      <c r="D1359" t="s">
        <v>6232</v>
      </c>
      <c r="E1359" t="s">
        <v>6982</v>
      </c>
      <c r="F1359" t="s">
        <v>7094</v>
      </c>
      <c r="G1359" t="s">
        <v>7100</v>
      </c>
      <c r="H1359" t="s">
        <v>7136</v>
      </c>
      <c r="I1359" t="s">
        <v>7165</v>
      </c>
      <c r="J1359" t="s">
        <v>7177</v>
      </c>
      <c r="K1359" t="s">
        <v>7198</v>
      </c>
      <c r="L1359">
        <v>4</v>
      </c>
      <c r="M1359">
        <v>200503.5</v>
      </c>
      <c r="N1359">
        <v>0.25</v>
      </c>
      <c r="O1359">
        <v>18033.02</v>
      </c>
    </row>
    <row r="1360" spans="1:15" x14ac:dyDescent="0.25">
      <c r="A1360" t="s">
        <v>1370</v>
      </c>
      <c r="B1360" t="s">
        <v>5194</v>
      </c>
      <c r="C1360" t="s">
        <v>7257</v>
      </c>
      <c r="D1360" t="s">
        <v>6451</v>
      </c>
      <c r="E1360" t="s">
        <v>6914</v>
      </c>
      <c r="F1360" t="s">
        <v>7094</v>
      </c>
      <c r="G1360" t="s">
        <v>7101</v>
      </c>
      <c r="H1360" t="s">
        <v>7137</v>
      </c>
      <c r="I1360" t="s">
        <v>7164</v>
      </c>
      <c r="J1360" t="s">
        <v>7173</v>
      </c>
      <c r="K1360" t="s">
        <v>7200</v>
      </c>
      <c r="L1360">
        <v>7</v>
      </c>
      <c r="M1360">
        <v>6608.45</v>
      </c>
      <c r="N1360">
        <v>0.2</v>
      </c>
      <c r="O1360">
        <v>1570.92</v>
      </c>
    </row>
    <row r="1361" spans="1:15" x14ac:dyDescent="0.25">
      <c r="A1361" t="s">
        <v>1371</v>
      </c>
      <c r="B1361" t="s">
        <v>5214</v>
      </c>
      <c r="C1361" t="s">
        <v>7236</v>
      </c>
      <c r="D1361" t="s">
        <v>6745</v>
      </c>
      <c r="E1361" t="s">
        <v>6938</v>
      </c>
      <c r="F1361" t="s">
        <v>7096</v>
      </c>
      <c r="G1361" t="s">
        <v>7111</v>
      </c>
      <c r="H1361" t="s">
        <v>7131</v>
      </c>
      <c r="I1361" t="s">
        <v>7165</v>
      </c>
      <c r="J1361" t="s">
        <v>7176</v>
      </c>
      <c r="K1361" t="s">
        <v>7202</v>
      </c>
      <c r="L1361">
        <v>5</v>
      </c>
      <c r="M1361">
        <v>94169.51</v>
      </c>
      <c r="N1361">
        <v>0</v>
      </c>
      <c r="O1361">
        <v>12994.37</v>
      </c>
    </row>
    <row r="1362" spans="1:15" x14ac:dyDescent="0.25">
      <c r="A1362" t="s">
        <v>1372</v>
      </c>
      <c r="B1362" t="s">
        <v>5562</v>
      </c>
      <c r="C1362" t="s">
        <v>7229</v>
      </c>
      <c r="D1362" t="s">
        <v>6444</v>
      </c>
      <c r="E1362" t="s">
        <v>6927</v>
      </c>
      <c r="F1362" t="s">
        <v>7095</v>
      </c>
      <c r="G1362" t="s">
        <v>7102</v>
      </c>
      <c r="H1362" t="s">
        <v>7118</v>
      </c>
      <c r="I1362" t="s">
        <v>7164</v>
      </c>
      <c r="J1362" t="s">
        <v>7174</v>
      </c>
      <c r="K1362" t="s">
        <v>7196</v>
      </c>
      <c r="L1362">
        <v>7</v>
      </c>
      <c r="M1362">
        <v>23528.959999999999</v>
      </c>
      <c r="N1362">
        <v>0</v>
      </c>
      <c r="O1362">
        <v>6128.28</v>
      </c>
    </row>
    <row r="1363" spans="1:15" x14ac:dyDescent="0.25">
      <c r="A1363" t="s">
        <v>1373</v>
      </c>
      <c r="B1363" t="s">
        <v>5712</v>
      </c>
      <c r="C1363" t="s">
        <v>7239</v>
      </c>
      <c r="D1363" t="s">
        <v>6357</v>
      </c>
      <c r="E1363" t="s">
        <v>7036</v>
      </c>
      <c r="F1363" t="s">
        <v>7095</v>
      </c>
      <c r="G1363" t="s">
        <v>7108</v>
      </c>
      <c r="H1363" t="s">
        <v>7141</v>
      </c>
      <c r="I1363" t="s">
        <v>7163</v>
      </c>
      <c r="J1363" t="s">
        <v>7171</v>
      </c>
      <c r="K1363" t="s">
        <v>7204</v>
      </c>
      <c r="L1363">
        <v>1</v>
      </c>
      <c r="M1363">
        <v>4488.5600000000004</v>
      </c>
      <c r="N1363">
        <v>0</v>
      </c>
      <c r="O1363">
        <v>791.15</v>
      </c>
    </row>
    <row r="1364" spans="1:15" x14ac:dyDescent="0.25">
      <c r="A1364" t="s">
        <v>1374</v>
      </c>
      <c r="B1364" t="s">
        <v>5588</v>
      </c>
      <c r="C1364" t="s">
        <v>7256</v>
      </c>
      <c r="D1364" t="s">
        <v>6746</v>
      </c>
      <c r="E1364" t="s">
        <v>6900</v>
      </c>
      <c r="F1364" t="s">
        <v>7094</v>
      </c>
      <c r="G1364" t="s">
        <v>7100</v>
      </c>
      <c r="H1364" t="s">
        <v>7116</v>
      </c>
      <c r="I1364" t="s">
        <v>7162</v>
      </c>
      <c r="J1364" t="s">
        <v>7169</v>
      </c>
      <c r="K1364" t="s">
        <v>7193</v>
      </c>
      <c r="L1364">
        <v>6</v>
      </c>
      <c r="M1364">
        <v>61958.51</v>
      </c>
      <c r="N1364">
        <v>0.1</v>
      </c>
      <c r="O1364">
        <v>9361.94</v>
      </c>
    </row>
    <row r="1365" spans="1:15" x14ac:dyDescent="0.25">
      <c r="A1365" t="s">
        <v>1375</v>
      </c>
      <c r="B1365" t="s">
        <v>5432</v>
      </c>
      <c r="C1365" t="s">
        <v>7241</v>
      </c>
      <c r="D1365" t="s">
        <v>6721</v>
      </c>
      <c r="E1365" t="s">
        <v>7086</v>
      </c>
      <c r="F1365" t="s">
        <v>7094</v>
      </c>
      <c r="G1365" t="s">
        <v>7101</v>
      </c>
      <c r="H1365" t="s">
        <v>7137</v>
      </c>
      <c r="I1365" t="s">
        <v>7162</v>
      </c>
      <c r="J1365" t="s">
        <v>7169</v>
      </c>
      <c r="K1365" t="s">
        <v>7203</v>
      </c>
      <c r="L1365">
        <v>2</v>
      </c>
      <c r="M1365">
        <v>45013.97</v>
      </c>
      <c r="N1365">
        <v>0</v>
      </c>
      <c r="O1365">
        <v>6559.03</v>
      </c>
    </row>
    <row r="1366" spans="1:15" x14ac:dyDescent="0.25">
      <c r="A1366" t="s">
        <v>1376</v>
      </c>
      <c r="B1366" t="s">
        <v>5774</v>
      </c>
      <c r="C1366" t="s">
        <v>7249</v>
      </c>
      <c r="D1366" t="s">
        <v>6190</v>
      </c>
      <c r="E1366" t="s">
        <v>6930</v>
      </c>
      <c r="F1366" t="s">
        <v>7094</v>
      </c>
      <c r="G1366" t="s">
        <v>7101</v>
      </c>
      <c r="H1366" t="s">
        <v>7137</v>
      </c>
      <c r="I1366" t="s">
        <v>7162</v>
      </c>
      <c r="J1366" t="s">
        <v>7166</v>
      </c>
      <c r="K1366" t="s">
        <v>7178</v>
      </c>
      <c r="L1366">
        <v>7</v>
      </c>
      <c r="M1366">
        <v>80738.899999999994</v>
      </c>
      <c r="N1366">
        <v>0.25</v>
      </c>
      <c r="O1366">
        <v>11645.36</v>
      </c>
    </row>
    <row r="1367" spans="1:15" x14ac:dyDescent="0.25">
      <c r="A1367" t="s">
        <v>1377</v>
      </c>
      <c r="B1367" t="s">
        <v>5041</v>
      </c>
      <c r="C1367" t="s">
        <v>7230</v>
      </c>
      <c r="D1367" t="s">
        <v>6662</v>
      </c>
      <c r="E1367" t="s">
        <v>6924</v>
      </c>
      <c r="F1367" t="s">
        <v>7095</v>
      </c>
      <c r="G1367" t="s">
        <v>7108</v>
      </c>
      <c r="H1367" t="s">
        <v>7141</v>
      </c>
      <c r="I1367" t="s">
        <v>7162</v>
      </c>
      <c r="J1367" t="s">
        <v>7166</v>
      </c>
      <c r="K1367" t="s">
        <v>7211</v>
      </c>
      <c r="L1367">
        <v>2</v>
      </c>
      <c r="M1367">
        <v>12068.99</v>
      </c>
      <c r="N1367">
        <v>0.2</v>
      </c>
      <c r="O1367">
        <v>965.05</v>
      </c>
    </row>
    <row r="1368" spans="1:15" x14ac:dyDescent="0.25">
      <c r="A1368" t="s">
        <v>1378</v>
      </c>
      <c r="B1368" t="s">
        <v>5587</v>
      </c>
      <c r="C1368" t="s">
        <v>7238</v>
      </c>
      <c r="D1368" t="s">
        <v>6747</v>
      </c>
      <c r="E1368" t="s">
        <v>7086</v>
      </c>
      <c r="F1368" t="s">
        <v>7095</v>
      </c>
      <c r="G1368" t="s">
        <v>7109</v>
      </c>
      <c r="H1368" t="s">
        <v>7140</v>
      </c>
      <c r="I1368" t="s">
        <v>7163</v>
      </c>
      <c r="J1368" t="s">
        <v>7175</v>
      </c>
      <c r="K1368" t="s">
        <v>7190</v>
      </c>
      <c r="L1368">
        <v>6</v>
      </c>
      <c r="M1368">
        <v>12730.87</v>
      </c>
      <c r="N1368">
        <v>0.05</v>
      </c>
      <c r="O1368">
        <v>2374.35</v>
      </c>
    </row>
    <row r="1369" spans="1:15" x14ac:dyDescent="0.25">
      <c r="A1369" t="s">
        <v>1379</v>
      </c>
      <c r="B1369" t="s">
        <v>5136</v>
      </c>
      <c r="C1369" t="s">
        <v>7242</v>
      </c>
      <c r="D1369" t="s">
        <v>6512</v>
      </c>
      <c r="E1369" t="s">
        <v>7009</v>
      </c>
      <c r="F1369" t="s">
        <v>7097</v>
      </c>
      <c r="G1369" t="s">
        <v>7110</v>
      </c>
      <c r="H1369" t="s">
        <v>7159</v>
      </c>
      <c r="I1369" t="s">
        <v>7162</v>
      </c>
      <c r="J1369" t="s">
        <v>7169</v>
      </c>
      <c r="K1369" t="s">
        <v>7203</v>
      </c>
      <c r="L1369">
        <v>5</v>
      </c>
      <c r="M1369">
        <v>82807.45</v>
      </c>
      <c r="N1369">
        <v>0.25</v>
      </c>
      <c r="O1369">
        <v>1816.25</v>
      </c>
    </row>
    <row r="1370" spans="1:15" x14ac:dyDescent="0.25">
      <c r="A1370" t="s">
        <v>1380</v>
      </c>
      <c r="B1370" t="s">
        <v>5508</v>
      </c>
      <c r="C1370" t="s">
        <v>7242</v>
      </c>
      <c r="D1370" t="s">
        <v>6748</v>
      </c>
      <c r="E1370" t="s">
        <v>6909</v>
      </c>
      <c r="F1370" t="s">
        <v>7096</v>
      </c>
      <c r="G1370" t="s">
        <v>7103</v>
      </c>
      <c r="H1370" t="s">
        <v>7158</v>
      </c>
      <c r="I1370" t="s">
        <v>7162</v>
      </c>
      <c r="J1370" t="s">
        <v>7168</v>
      </c>
      <c r="K1370" t="s">
        <v>7181</v>
      </c>
      <c r="L1370">
        <v>5</v>
      </c>
      <c r="M1370">
        <v>48679.28</v>
      </c>
      <c r="N1370">
        <v>0.2</v>
      </c>
      <c r="O1370">
        <v>5373.32</v>
      </c>
    </row>
    <row r="1371" spans="1:15" x14ac:dyDescent="0.25">
      <c r="A1371" t="s">
        <v>1381</v>
      </c>
      <c r="B1371" t="s">
        <v>5374</v>
      </c>
      <c r="C1371" t="s">
        <v>7237</v>
      </c>
      <c r="D1371" t="s">
        <v>6749</v>
      </c>
      <c r="E1371" t="s">
        <v>6968</v>
      </c>
      <c r="F1371" t="s">
        <v>7096</v>
      </c>
      <c r="G1371" t="s">
        <v>7111</v>
      </c>
      <c r="H1371" t="s">
        <v>7131</v>
      </c>
      <c r="I1371" t="s">
        <v>7163</v>
      </c>
      <c r="J1371" t="s">
        <v>7175</v>
      </c>
      <c r="K1371" t="s">
        <v>7205</v>
      </c>
      <c r="L1371">
        <v>1</v>
      </c>
      <c r="M1371">
        <v>2812.01</v>
      </c>
      <c r="N1371">
        <v>0.2</v>
      </c>
      <c r="O1371">
        <v>194.97</v>
      </c>
    </row>
    <row r="1372" spans="1:15" x14ac:dyDescent="0.25">
      <c r="A1372" t="s">
        <v>1382</v>
      </c>
      <c r="B1372" t="s">
        <v>5484</v>
      </c>
      <c r="C1372" t="s">
        <v>7249</v>
      </c>
      <c r="D1372" t="s">
        <v>6750</v>
      </c>
      <c r="E1372" t="s">
        <v>6965</v>
      </c>
      <c r="F1372" t="s">
        <v>7097</v>
      </c>
      <c r="G1372" t="s">
        <v>7104</v>
      </c>
      <c r="H1372" t="s">
        <v>7132</v>
      </c>
      <c r="I1372" t="s">
        <v>7162</v>
      </c>
      <c r="J1372" t="s">
        <v>7168</v>
      </c>
      <c r="K1372" t="s">
        <v>7180</v>
      </c>
      <c r="L1372">
        <v>4</v>
      </c>
      <c r="M1372">
        <v>13591.52</v>
      </c>
      <c r="N1372">
        <v>0.05</v>
      </c>
      <c r="O1372">
        <v>1987.83</v>
      </c>
    </row>
    <row r="1373" spans="1:15" x14ac:dyDescent="0.25">
      <c r="A1373" t="s">
        <v>1383</v>
      </c>
      <c r="B1373" t="s">
        <v>5775</v>
      </c>
      <c r="C1373" t="s">
        <v>7225</v>
      </c>
      <c r="D1373" t="s">
        <v>6616</v>
      </c>
      <c r="E1373" t="s">
        <v>7072</v>
      </c>
      <c r="F1373" t="s">
        <v>7095</v>
      </c>
      <c r="G1373" t="s">
        <v>7106</v>
      </c>
      <c r="H1373" t="s">
        <v>7146</v>
      </c>
      <c r="I1373" t="s">
        <v>7165</v>
      </c>
      <c r="J1373" t="s">
        <v>7176</v>
      </c>
      <c r="K1373" t="s">
        <v>7195</v>
      </c>
      <c r="L1373">
        <v>2</v>
      </c>
      <c r="M1373">
        <v>19521.009999999998</v>
      </c>
      <c r="N1373">
        <v>0.15</v>
      </c>
      <c r="O1373">
        <v>581.46</v>
      </c>
    </row>
    <row r="1374" spans="1:15" x14ac:dyDescent="0.25">
      <c r="A1374" t="s">
        <v>1384</v>
      </c>
      <c r="B1374" t="s">
        <v>5776</v>
      </c>
      <c r="C1374" t="s">
        <v>7228</v>
      </c>
      <c r="D1374" t="s">
        <v>6409</v>
      </c>
      <c r="E1374" t="s">
        <v>7016</v>
      </c>
      <c r="F1374" t="s">
        <v>7097</v>
      </c>
      <c r="G1374" t="s">
        <v>7105</v>
      </c>
      <c r="H1374" t="s">
        <v>7128</v>
      </c>
      <c r="I1374" t="s">
        <v>7162</v>
      </c>
      <c r="J1374" t="s">
        <v>7166</v>
      </c>
      <c r="K1374" t="s">
        <v>7178</v>
      </c>
      <c r="L1374">
        <v>5</v>
      </c>
      <c r="M1374">
        <v>62733.07</v>
      </c>
      <c r="N1374">
        <v>0.2</v>
      </c>
      <c r="O1374">
        <v>8597.64</v>
      </c>
    </row>
    <row r="1375" spans="1:15" x14ac:dyDescent="0.25">
      <c r="A1375" t="s">
        <v>1385</v>
      </c>
      <c r="B1375" t="s">
        <v>5220</v>
      </c>
      <c r="C1375" t="s">
        <v>7246</v>
      </c>
      <c r="D1375" t="s">
        <v>6543</v>
      </c>
      <c r="E1375" t="s">
        <v>6915</v>
      </c>
      <c r="F1375" t="s">
        <v>7095</v>
      </c>
      <c r="G1375" t="s">
        <v>7109</v>
      </c>
      <c r="H1375" t="s">
        <v>7135</v>
      </c>
      <c r="I1375" t="s">
        <v>7162</v>
      </c>
      <c r="J1375" t="s">
        <v>7166</v>
      </c>
      <c r="K1375" t="s">
        <v>7192</v>
      </c>
      <c r="L1375">
        <v>2</v>
      </c>
      <c r="M1375">
        <v>12170.14</v>
      </c>
      <c r="N1375">
        <v>0</v>
      </c>
      <c r="O1375">
        <v>2238.7199999999998</v>
      </c>
    </row>
    <row r="1376" spans="1:15" x14ac:dyDescent="0.25">
      <c r="A1376" t="s">
        <v>1386</v>
      </c>
      <c r="B1376" t="s">
        <v>5385</v>
      </c>
      <c r="C1376" t="s">
        <v>7255</v>
      </c>
      <c r="D1376" t="s">
        <v>6474</v>
      </c>
      <c r="E1376" t="s">
        <v>6935</v>
      </c>
      <c r="F1376" t="s">
        <v>7094</v>
      </c>
      <c r="G1376" t="s">
        <v>7099</v>
      </c>
      <c r="H1376" t="s">
        <v>7130</v>
      </c>
      <c r="I1376" t="s">
        <v>7163</v>
      </c>
      <c r="J1376" t="s">
        <v>7167</v>
      </c>
      <c r="K1376" t="s">
        <v>7207</v>
      </c>
      <c r="L1376">
        <v>5</v>
      </c>
      <c r="M1376">
        <v>3011.66</v>
      </c>
      <c r="N1376">
        <v>0.25</v>
      </c>
      <c r="O1376">
        <v>767.91</v>
      </c>
    </row>
    <row r="1377" spans="1:15" x14ac:dyDescent="0.25">
      <c r="A1377" t="s">
        <v>1387</v>
      </c>
      <c r="B1377" t="s">
        <v>5755</v>
      </c>
      <c r="C1377" t="s">
        <v>7250</v>
      </c>
      <c r="D1377" t="s">
        <v>6751</v>
      </c>
      <c r="E1377" t="s">
        <v>6950</v>
      </c>
      <c r="F1377" t="s">
        <v>7094</v>
      </c>
      <c r="G1377" t="s">
        <v>7099</v>
      </c>
      <c r="H1377" t="s">
        <v>7125</v>
      </c>
      <c r="I1377" t="s">
        <v>7164</v>
      </c>
      <c r="J1377" t="s">
        <v>7170</v>
      </c>
      <c r="K1377" t="s">
        <v>7183</v>
      </c>
      <c r="L1377">
        <v>3</v>
      </c>
      <c r="M1377">
        <v>11226.76</v>
      </c>
      <c r="N1377">
        <v>0.25</v>
      </c>
      <c r="O1377">
        <v>2001.22</v>
      </c>
    </row>
    <row r="1378" spans="1:15" x14ac:dyDescent="0.25">
      <c r="A1378" t="s">
        <v>1388</v>
      </c>
      <c r="B1378" t="s">
        <v>5026</v>
      </c>
      <c r="C1378" t="s">
        <v>7243</v>
      </c>
      <c r="D1378" t="s">
        <v>6752</v>
      </c>
      <c r="E1378" t="s">
        <v>7036</v>
      </c>
      <c r="F1378" t="s">
        <v>7096</v>
      </c>
      <c r="G1378" t="s">
        <v>7111</v>
      </c>
      <c r="H1378" t="s">
        <v>7131</v>
      </c>
      <c r="I1378" t="s">
        <v>7165</v>
      </c>
      <c r="J1378" t="s">
        <v>7172</v>
      </c>
      <c r="K1378" t="s">
        <v>7185</v>
      </c>
      <c r="L1378">
        <v>7</v>
      </c>
      <c r="M1378">
        <v>27307.37</v>
      </c>
      <c r="N1378">
        <v>0.2</v>
      </c>
      <c r="O1378">
        <v>3499.99</v>
      </c>
    </row>
    <row r="1379" spans="1:15" x14ac:dyDescent="0.25">
      <c r="A1379" t="s">
        <v>1389</v>
      </c>
      <c r="B1379" t="s">
        <v>5651</v>
      </c>
      <c r="C1379" t="s">
        <v>7225</v>
      </c>
      <c r="D1379" t="s">
        <v>6590</v>
      </c>
      <c r="E1379" t="s">
        <v>6927</v>
      </c>
      <c r="F1379" t="s">
        <v>7096</v>
      </c>
      <c r="G1379" t="s">
        <v>7111</v>
      </c>
      <c r="H1379" t="s">
        <v>7142</v>
      </c>
      <c r="I1379" t="s">
        <v>7162</v>
      </c>
      <c r="J1379" t="s">
        <v>7168</v>
      </c>
      <c r="K1379" t="s">
        <v>7181</v>
      </c>
      <c r="L1379">
        <v>2</v>
      </c>
      <c r="M1379">
        <v>25141.89</v>
      </c>
      <c r="N1379">
        <v>0</v>
      </c>
      <c r="O1379">
        <v>5707.7</v>
      </c>
    </row>
    <row r="1380" spans="1:15" x14ac:dyDescent="0.25">
      <c r="A1380" t="s">
        <v>1390</v>
      </c>
      <c r="B1380" t="s">
        <v>5532</v>
      </c>
      <c r="C1380" t="s">
        <v>7245</v>
      </c>
      <c r="D1380" t="s">
        <v>6753</v>
      </c>
      <c r="E1380" t="s">
        <v>7036</v>
      </c>
      <c r="F1380" t="s">
        <v>7096</v>
      </c>
      <c r="G1380" t="s">
        <v>7111</v>
      </c>
      <c r="H1380" t="s">
        <v>7142</v>
      </c>
      <c r="I1380" t="s">
        <v>7162</v>
      </c>
      <c r="J1380" t="s">
        <v>7168</v>
      </c>
      <c r="K1380" t="s">
        <v>7181</v>
      </c>
      <c r="L1380">
        <v>1</v>
      </c>
      <c r="M1380">
        <v>9674.9500000000007</v>
      </c>
      <c r="N1380">
        <v>0.2</v>
      </c>
      <c r="O1380">
        <v>867.72</v>
      </c>
    </row>
    <row r="1381" spans="1:15" x14ac:dyDescent="0.25">
      <c r="A1381" t="s">
        <v>1391</v>
      </c>
      <c r="B1381" t="s">
        <v>5777</v>
      </c>
      <c r="C1381" t="s">
        <v>7224</v>
      </c>
      <c r="D1381" t="s">
        <v>6573</v>
      </c>
      <c r="E1381" t="s">
        <v>7063</v>
      </c>
      <c r="F1381" t="s">
        <v>7097</v>
      </c>
      <c r="G1381" t="s">
        <v>7107</v>
      </c>
      <c r="H1381" t="s">
        <v>7153</v>
      </c>
      <c r="I1381" t="s">
        <v>7162</v>
      </c>
      <c r="J1381" t="s">
        <v>7168</v>
      </c>
      <c r="K1381" t="s">
        <v>7191</v>
      </c>
      <c r="L1381">
        <v>1</v>
      </c>
      <c r="M1381">
        <v>6624.58</v>
      </c>
      <c r="N1381">
        <v>0</v>
      </c>
      <c r="O1381">
        <v>1307.42</v>
      </c>
    </row>
    <row r="1382" spans="1:15" x14ac:dyDescent="0.25">
      <c r="A1382" t="s">
        <v>1392</v>
      </c>
      <c r="B1382" t="s">
        <v>5778</v>
      </c>
      <c r="C1382" t="s">
        <v>7224</v>
      </c>
      <c r="D1382" t="s">
        <v>6599</v>
      </c>
      <c r="E1382" t="s">
        <v>7080</v>
      </c>
      <c r="F1382" t="s">
        <v>7097</v>
      </c>
      <c r="G1382" t="s">
        <v>7105</v>
      </c>
      <c r="H1382" t="s">
        <v>7149</v>
      </c>
      <c r="I1382" t="s">
        <v>7163</v>
      </c>
      <c r="J1382" t="s">
        <v>7171</v>
      </c>
      <c r="K1382" t="s">
        <v>7204</v>
      </c>
      <c r="L1382">
        <v>2</v>
      </c>
      <c r="M1382">
        <v>6611.94</v>
      </c>
      <c r="N1382">
        <v>0.25</v>
      </c>
      <c r="O1382">
        <v>561.99</v>
      </c>
    </row>
    <row r="1383" spans="1:15" x14ac:dyDescent="0.25">
      <c r="A1383" t="s">
        <v>1393</v>
      </c>
      <c r="B1383" t="s">
        <v>5451</v>
      </c>
      <c r="C1383" t="s">
        <v>7248</v>
      </c>
      <c r="D1383" t="s">
        <v>6267</v>
      </c>
      <c r="E1383" t="s">
        <v>7003</v>
      </c>
      <c r="F1383" t="s">
        <v>7094</v>
      </c>
      <c r="G1383" t="s">
        <v>7098</v>
      </c>
      <c r="H1383" t="s">
        <v>7156</v>
      </c>
      <c r="I1383" t="s">
        <v>7162</v>
      </c>
      <c r="J1383" t="s">
        <v>7169</v>
      </c>
      <c r="K1383" t="s">
        <v>7182</v>
      </c>
      <c r="L1383">
        <v>1</v>
      </c>
      <c r="M1383">
        <v>6738.25</v>
      </c>
      <c r="N1383">
        <v>0.25</v>
      </c>
      <c r="O1383">
        <v>533.48</v>
      </c>
    </row>
    <row r="1384" spans="1:15" x14ac:dyDescent="0.25">
      <c r="A1384" t="s">
        <v>1394</v>
      </c>
      <c r="B1384" t="s">
        <v>5530</v>
      </c>
      <c r="C1384" t="s">
        <v>7254</v>
      </c>
      <c r="D1384" t="s">
        <v>6754</v>
      </c>
      <c r="E1384" t="s">
        <v>6956</v>
      </c>
      <c r="F1384" t="s">
        <v>7094</v>
      </c>
      <c r="G1384" t="s">
        <v>7098</v>
      </c>
      <c r="H1384" t="s">
        <v>7156</v>
      </c>
      <c r="I1384" t="s">
        <v>7163</v>
      </c>
      <c r="J1384" t="s">
        <v>7167</v>
      </c>
      <c r="K1384" t="s">
        <v>7179</v>
      </c>
      <c r="L1384">
        <v>2</v>
      </c>
      <c r="M1384">
        <v>4751.82</v>
      </c>
      <c r="N1384">
        <v>0</v>
      </c>
      <c r="O1384">
        <v>1409.9</v>
      </c>
    </row>
    <row r="1385" spans="1:15" x14ac:dyDescent="0.25">
      <c r="A1385" t="s">
        <v>1395</v>
      </c>
      <c r="B1385" t="s">
        <v>5426</v>
      </c>
      <c r="C1385" t="s">
        <v>7226</v>
      </c>
      <c r="D1385" t="s">
        <v>6464</v>
      </c>
      <c r="E1385" t="s">
        <v>6983</v>
      </c>
      <c r="F1385" t="s">
        <v>7094</v>
      </c>
      <c r="G1385" t="s">
        <v>7099</v>
      </c>
      <c r="H1385" t="s">
        <v>7125</v>
      </c>
      <c r="I1385" t="s">
        <v>7164</v>
      </c>
      <c r="J1385" t="s">
        <v>7170</v>
      </c>
      <c r="K1385" t="s">
        <v>7183</v>
      </c>
      <c r="L1385">
        <v>7</v>
      </c>
      <c r="M1385">
        <v>32552.39</v>
      </c>
      <c r="N1385">
        <v>0.1</v>
      </c>
      <c r="O1385">
        <v>8151.75</v>
      </c>
    </row>
    <row r="1386" spans="1:15" x14ac:dyDescent="0.25">
      <c r="A1386" t="s">
        <v>1396</v>
      </c>
      <c r="B1386" t="s">
        <v>5454</v>
      </c>
      <c r="C1386" t="s">
        <v>7244</v>
      </c>
      <c r="D1386" t="s">
        <v>6574</v>
      </c>
      <c r="E1386" t="s">
        <v>6976</v>
      </c>
      <c r="F1386" t="s">
        <v>7096</v>
      </c>
      <c r="G1386" t="s">
        <v>7103</v>
      </c>
      <c r="H1386" t="s">
        <v>7158</v>
      </c>
      <c r="I1386" t="s">
        <v>7164</v>
      </c>
      <c r="J1386" t="s">
        <v>7173</v>
      </c>
      <c r="K1386" t="s">
        <v>7200</v>
      </c>
      <c r="L1386">
        <v>1</v>
      </c>
      <c r="M1386">
        <v>949.73</v>
      </c>
      <c r="N1386">
        <v>0.2</v>
      </c>
      <c r="O1386">
        <v>275.60000000000002</v>
      </c>
    </row>
    <row r="1387" spans="1:15" x14ac:dyDescent="0.25">
      <c r="A1387" t="s">
        <v>1397</v>
      </c>
      <c r="B1387" t="s">
        <v>5394</v>
      </c>
      <c r="C1387" t="s">
        <v>7239</v>
      </c>
      <c r="D1387" t="s">
        <v>6606</v>
      </c>
      <c r="E1387" t="s">
        <v>7009</v>
      </c>
      <c r="F1387" t="s">
        <v>7094</v>
      </c>
      <c r="G1387" t="s">
        <v>7098</v>
      </c>
      <c r="H1387" t="s">
        <v>7114</v>
      </c>
      <c r="I1387" t="s">
        <v>7163</v>
      </c>
      <c r="J1387" t="s">
        <v>7167</v>
      </c>
      <c r="K1387" t="s">
        <v>7179</v>
      </c>
      <c r="L1387">
        <v>2</v>
      </c>
      <c r="M1387">
        <v>4551.3500000000004</v>
      </c>
      <c r="N1387">
        <v>0.1</v>
      </c>
      <c r="O1387">
        <v>964.48</v>
      </c>
    </row>
    <row r="1388" spans="1:15" x14ac:dyDescent="0.25">
      <c r="A1388" t="s">
        <v>1398</v>
      </c>
      <c r="B1388" t="s">
        <v>5779</v>
      </c>
      <c r="C1388" t="s">
        <v>7229</v>
      </c>
      <c r="D1388" t="s">
        <v>6755</v>
      </c>
      <c r="E1388" t="s">
        <v>6996</v>
      </c>
      <c r="F1388" t="s">
        <v>7097</v>
      </c>
      <c r="G1388" t="s">
        <v>7107</v>
      </c>
      <c r="H1388" t="s">
        <v>7123</v>
      </c>
      <c r="I1388" t="s">
        <v>7162</v>
      </c>
      <c r="J1388" t="s">
        <v>7166</v>
      </c>
      <c r="K1388" t="s">
        <v>7178</v>
      </c>
      <c r="L1388">
        <v>4</v>
      </c>
      <c r="M1388">
        <v>57307.58</v>
      </c>
      <c r="N1388">
        <v>0.05</v>
      </c>
      <c r="O1388">
        <v>11376.26</v>
      </c>
    </row>
    <row r="1389" spans="1:15" x14ac:dyDescent="0.25">
      <c r="A1389" t="s">
        <v>1399</v>
      </c>
      <c r="B1389" t="s">
        <v>5706</v>
      </c>
      <c r="C1389" t="s">
        <v>7226</v>
      </c>
      <c r="D1389" t="s">
        <v>6198</v>
      </c>
      <c r="E1389" t="s">
        <v>6978</v>
      </c>
      <c r="F1389" t="s">
        <v>7094</v>
      </c>
      <c r="G1389" t="s">
        <v>7101</v>
      </c>
      <c r="H1389" t="s">
        <v>7124</v>
      </c>
      <c r="I1389" t="s">
        <v>7163</v>
      </c>
      <c r="J1389" t="s">
        <v>7171</v>
      </c>
      <c r="K1389" t="s">
        <v>7209</v>
      </c>
      <c r="L1389">
        <v>4</v>
      </c>
      <c r="M1389">
        <v>6079.27</v>
      </c>
      <c r="N1389">
        <v>0.15</v>
      </c>
      <c r="O1389">
        <v>847.75</v>
      </c>
    </row>
    <row r="1390" spans="1:15" x14ac:dyDescent="0.25">
      <c r="A1390" t="s">
        <v>1400</v>
      </c>
      <c r="B1390" t="s">
        <v>5780</v>
      </c>
      <c r="C1390" t="s">
        <v>7227</v>
      </c>
      <c r="D1390" t="s">
        <v>6756</v>
      </c>
      <c r="E1390" t="s">
        <v>6969</v>
      </c>
      <c r="F1390" t="s">
        <v>7096</v>
      </c>
      <c r="G1390" t="s">
        <v>7103</v>
      </c>
      <c r="H1390" t="s">
        <v>7134</v>
      </c>
      <c r="I1390" t="s">
        <v>7165</v>
      </c>
      <c r="J1390" t="s">
        <v>7177</v>
      </c>
      <c r="K1390" t="s">
        <v>7198</v>
      </c>
      <c r="L1390">
        <v>6</v>
      </c>
      <c r="M1390">
        <v>295172.34000000003</v>
      </c>
      <c r="N1390">
        <v>0.25</v>
      </c>
      <c r="O1390">
        <v>29078.87</v>
      </c>
    </row>
    <row r="1391" spans="1:15" x14ac:dyDescent="0.25">
      <c r="A1391" t="s">
        <v>1401</v>
      </c>
      <c r="B1391" t="s">
        <v>5781</v>
      </c>
      <c r="C1391" t="s">
        <v>7241</v>
      </c>
      <c r="D1391" t="s">
        <v>6578</v>
      </c>
      <c r="E1391" t="s">
        <v>6925</v>
      </c>
      <c r="F1391" t="s">
        <v>7096</v>
      </c>
      <c r="G1391" t="s">
        <v>7112</v>
      </c>
      <c r="H1391" t="s">
        <v>7154</v>
      </c>
      <c r="I1391" t="s">
        <v>7162</v>
      </c>
      <c r="J1391" t="s">
        <v>7168</v>
      </c>
      <c r="K1391" t="s">
        <v>7191</v>
      </c>
      <c r="L1391">
        <v>2</v>
      </c>
      <c r="M1391">
        <v>12911.1</v>
      </c>
      <c r="N1391">
        <v>0</v>
      </c>
      <c r="O1391">
        <v>2834.37</v>
      </c>
    </row>
    <row r="1392" spans="1:15" x14ac:dyDescent="0.25">
      <c r="A1392" t="s">
        <v>1402</v>
      </c>
      <c r="B1392" t="s">
        <v>5782</v>
      </c>
      <c r="C1392" t="s">
        <v>7232</v>
      </c>
      <c r="D1392" t="s">
        <v>6118</v>
      </c>
      <c r="E1392" t="s">
        <v>6917</v>
      </c>
      <c r="F1392" t="s">
        <v>7094</v>
      </c>
      <c r="G1392" t="s">
        <v>7101</v>
      </c>
      <c r="H1392" t="s">
        <v>7117</v>
      </c>
      <c r="I1392" t="s">
        <v>7164</v>
      </c>
      <c r="J1392" t="s">
        <v>7173</v>
      </c>
      <c r="K1392" t="s">
        <v>7186</v>
      </c>
      <c r="L1392">
        <v>1</v>
      </c>
      <c r="M1392">
        <v>3524.72</v>
      </c>
      <c r="N1392">
        <v>0.25</v>
      </c>
      <c r="O1392">
        <v>438.51</v>
      </c>
    </row>
    <row r="1393" spans="1:15" x14ac:dyDescent="0.25">
      <c r="A1393" t="s">
        <v>1403</v>
      </c>
      <c r="B1393" t="s">
        <v>5632</v>
      </c>
      <c r="C1393" t="s">
        <v>7248</v>
      </c>
      <c r="D1393" t="s">
        <v>6757</v>
      </c>
      <c r="E1393" t="s">
        <v>6968</v>
      </c>
      <c r="F1393" t="s">
        <v>7096</v>
      </c>
      <c r="G1393" t="s">
        <v>7113</v>
      </c>
      <c r="H1393" t="s">
        <v>7143</v>
      </c>
      <c r="I1393" t="s">
        <v>7164</v>
      </c>
      <c r="J1393" t="s">
        <v>7173</v>
      </c>
      <c r="K1393" t="s">
        <v>7206</v>
      </c>
      <c r="L1393">
        <v>8</v>
      </c>
      <c r="M1393">
        <v>15508.61</v>
      </c>
      <c r="N1393">
        <v>0.1</v>
      </c>
      <c r="O1393">
        <v>4743.18</v>
      </c>
    </row>
    <row r="1394" spans="1:15" x14ac:dyDescent="0.25">
      <c r="A1394" t="s">
        <v>1404</v>
      </c>
      <c r="B1394" t="s">
        <v>5479</v>
      </c>
      <c r="C1394" t="s">
        <v>7228</v>
      </c>
      <c r="D1394" t="s">
        <v>6630</v>
      </c>
      <c r="E1394" t="s">
        <v>7084</v>
      </c>
      <c r="F1394" t="s">
        <v>7096</v>
      </c>
      <c r="G1394" t="s">
        <v>7111</v>
      </c>
      <c r="H1394" t="s">
        <v>7131</v>
      </c>
      <c r="I1394" t="s">
        <v>7165</v>
      </c>
      <c r="J1394" t="s">
        <v>7172</v>
      </c>
      <c r="K1394" t="s">
        <v>7185</v>
      </c>
      <c r="L1394">
        <v>3</v>
      </c>
      <c r="M1394">
        <v>13668.46</v>
      </c>
      <c r="N1394">
        <v>0.05</v>
      </c>
      <c r="O1394">
        <v>2187.9299999999998</v>
      </c>
    </row>
    <row r="1395" spans="1:15" x14ac:dyDescent="0.25">
      <c r="A1395" t="s">
        <v>1405</v>
      </c>
      <c r="B1395" t="s">
        <v>5454</v>
      </c>
      <c r="C1395" t="s">
        <v>7244</v>
      </c>
      <c r="D1395" t="s">
        <v>6260</v>
      </c>
      <c r="E1395" t="s">
        <v>7009</v>
      </c>
      <c r="F1395" t="s">
        <v>7095</v>
      </c>
      <c r="G1395" t="s">
        <v>7106</v>
      </c>
      <c r="H1395" t="s">
        <v>7122</v>
      </c>
      <c r="I1395" t="s">
        <v>7162</v>
      </c>
      <c r="J1395" t="s">
        <v>7169</v>
      </c>
      <c r="K1395" t="s">
        <v>7203</v>
      </c>
      <c r="L1395">
        <v>6</v>
      </c>
      <c r="M1395">
        <v>113183.26</v>
      </c>
      <c r="N1395">
        <v>0.15</v>
      </c>
      <c r="O1395">
        <v>11486.87</v>
      </c>
    </row>
    <row r="1396" spans="1:15" x14ac:dyDescent="0.25">
      <c r="A1396" t="s">
        <v>1406</v>
      </c>
      <c r="B1396" t="s">
        <v>5783</v>
      </c>
      <c r="C1396" t="s">
        <v>7238</v>
      </c>
      <c r="D1396" t="s">
        <v>6616</v>
      </c>
      <c r="E1396" t="s">
        <v>7072</v>
      </c>
      <c r="F1396" t="s">
        <v>7095</v>
      </c>
      <c r="G1396" t="s">
        <v>7106</v>
      </c>
      <c r="H1396" t="s">
        <v>7122</v>
      </c>
      <c r="I1396" t="s">
        <v>7164</v>
      </c>
      <c r="J1396" t="s">
        <v>7174</v>
      </c>
      <c r="K1396" t="s">
        <v>7188</v>
      </c>
      <c r="L1396">
        <v>6</v>
      </c>
      <c r="M1396">
        <v>15624.16</v>
      </c>
      <c r="N1396">
        <v>0.1</v>
      </c>
      <c r="O1396">
        <v>3287.62</v>
      </c>
    </row>
    <row r="1397" spans="1:15" x14ac:dyDescent="0.25">
      <c r="A1397" t="s">
        <v>1407</v>
      </c>
      <c r="B1397" t="s">
        <v>5558</v>
      </c>
      <c r="C1397" t="s">
        <v>7257</v>
      </c>
      <c r="D1397" t="s">
        <v>6505</v>
      </c>
      <c r="E1397" t="s">
        <v>7039</v>
      </c>
      <c r="F1397" t="s">
        <v>7097</v>
      </c>
      <c r="G1397" t="s">
        <v>7110</v>
      </c>
      <c r="H1397" t="s">
        <v>7159</v>
      </c>
      <c r="I1397" t="s">
        <v>7164</v>
      </c>
      <c r="J1397" t="s">
        <v>7170</v>
      </c>
      <c r="K1397" t="s">
        <v>7213</v>
      </c>
      <c r="L1397">
        <v>1</v>
      </c>
      <c r="M1397">
        <v>2139.15</v>
      </c>
      <c r="N1397">
        <v>0.2</v>
      </c>
      <c r="O1397">
        <v>483.45</v>
      </c>
    </row>
    <row r="1398" spans="1:15" x14ac:dyDescent="0.25">
      <c r="A1398" t="s">
        <v>1408</v>
      </c>
      <c r="B1398" t="s">
        <v>5266</v>
      </c>
      <c r="C1398" t="s">
        <v>7231</v>
      </c>
      <c r="D1398" t="s">
        <v>6422</v>
      </c>
      <c r="E1398" t="s">
        <v>6981</v>
      </c>
      <c r="F1398" t="s">
        <v>7096</v>
      </c>
      <c r="G1398" t="s">
        <v>7113</v>
      </c>
      <c r="H1398" t="s">
        <v>7148</v>
      </c>
      <c r="I1398" t="s">
        <v>7163</v>
      </c>
      <c r="J1398" t="s">
        <v>7171</v>
      </c>
      <c r="K1398" t="s">
        <v>7204</v>
      </c>
      <c r="L1398">
        <v>3</v>
      </c>
      <c r="M1398">
        <v>13270.82</v>
      </c>
      <c r="N1398">
        <v>0.05</v>
      </c>
      <c r="O1398">
        <v>1962.84</v>
      </c>
    </row>
    <row r="1399" spans="1:15" x14ac:dyDescent="0.25">
      <c r="A1399" t="s">
        <v>1409</v>
      </c>
      <c r="B1399" t="s">
        <v>5459</v>
      </c>
      <c r="C1399" t="s">
        <v>7252</v>
      </c>
      <c r="D1399" t="s">
        <v>6191</v>
      </c>
      <c r="E1399" t="s">
        <v>6927</v>
      </c>
      <c r="F1399" t="s">
        <v>7095</v>
      </c>
      <c r="G1399" t="s">
        <v>7109</v>
      </c>
      <c r="H1399" t="s">
        <v>7140</v>
      </c>
      <c r="I1399" t="s">
        <v>7165</v>
      </c>
      <c r="J1399" t="s">
        <v>7177</v>
      </c>
      <c r="K1399" t="s">
        <v>7210</v>
      </c>
      <c r="L1399">
        <v>3</v>
      </c>
      <c r="M1399">
        <v>259815.61</v>
      </c>
      <c r="N1399">
        <v>0</v>
      </c>
      <c r="O1399">
        <v>32022.18</v>
      </c>
    </row>
    <row r="1400" spans="1:15" x14ac:dyDescent="0.25">
      <c r="A1400" t="s">
        <v>1410</v>
      </c>
      <c r="B1400" t="s">
        <v>5234</v>
      </c>
      <c r="C1400" t="s">
        <v>7250</v>
      </c>
      <c r="D1400" t="s">
        <v>6568</v>
      </c>
      <c r="E1400" t="s">
        <v>6996</v>
      </c>
      <c r="F1400" t="s">
        <v>7097</v>
      </c>
      <c r="G1400" t="s">
        <v>7105</v>
      </c>
      <c r="H1400" t="s">
        <v>7149</v>
      </c>
      <c r="I1400" t="s">
        <v>7164</v>
      </c>
      <c r="J1400" t="s">
        <v>7173</v>
      </c>
      <c r="K1400" t="s">
        <v>7206</v>
      </c>
      <c r="L1400">
        <v>2</v>
      </c>
      <c r="M1400">
        <v>4525.97</v>
      </c>
      <c r="N1400">
        <v>0</v>
      </c>
      <c r="O1400">
        <v>1489.29</v>
      </c>
    </row>
    <row r="1401" spans="1:15" x14ac:dyDescent="0.25">
      <c r="A1401" t="s">
        <v>1411</v>
      </c>
      <c r="B1401" t="s">
        <v>5493</v>
      </c>
      <c r="C1401" t="s">
        <v>7248</v>
      </c>
      <c r="D1401" t="s">
        <v>6270</v>
      </c>
      <c r="E1401" t="s">
        <v>7014</v>
      </c>
      <c r="F1401" t="s">
        <v>7097</v>
      </c>
      <c r="G1401" t="s">
        <v>7107</v>
      </c>
      <c r="H1401" t="s">
        <v>7152</v>
      </c>
      <c r="I1401" t="s">
        <v>7164</v>
      </c>
      <c r="J1401" t="s">
        <v>7173</v>
      </c>
      <c r="K1401" t="s">
        <v>7186</v>
      </c>
      <c r="L1401">
        <v>3</v>
      </c>
      <c r="M1401">
        <v>10088.370000000001</v>
      </c>
      <c r="N1401">
        <v>0.25</v>
      </c>
      <c r="O1401">
        <v>1512.58</v>
      </c>
    </row>
    <row r="1402" spans="1:15" x14ac:dyDescent="0.25">
      <c r="A1402" t="s">
        <v>1412</v>
      </c>
      <c r="B1402" t="s">
        <v>5575</v>
      </c>
      <c r="C1402" t="s">
        <v>7242</v>
      </c>
      <c r="D1402" t="s">
        <v>6758</v>
      </c>
      <c r="E1402" t="s">
        <v>6961</v>
      </c>
      <c r="F1402" t="s">
        <v>7095</v>
      </c>
      <c r="G1402" t="s">
        <v>7106</v>
      </c>
      <c r="H1402" t="s">
        <v>7146</v>
      </c>
      <c r="I1402" t="s">
        <v>7165</v>
      </c>
      <c r="J1402" t="s">
        <v>7172</v>
      </c>
      <c r="K1402" t="s">
        <v>7208</v>
      </c>
      <c r="L1402">
        <v>6</v>
      </c>
      <c r="M1402">
        <v>15670.51</v>
      </c>
      <c r="N1402">
        <v>0</v>
      </c>
      <c r="O1402">
        <v>3406.55</v>
      </c>
    </row>
    <row r="1403" spans="1:15" x14ac:dyDescent="0.25">
      <c r="A1403" t="s">
        <v>1413</v>
      </c>
      <c r="B1403" t="s">
        <v>5705</v>
      </c>
      <c r="C1403" t="s">
        <v>7254</v>
      </c>
      <c r="D1403" t="s">
        <v>6384</v>
      </c>
      <c r="E1403" t="s">
        <v>6969</v>
      </c>
      <c r="F1403" t="s">
        <v>7094</v>
      </c>
      <c r="G1403" t="s">
        <v>7099</v>
      </c>
      <c r="H1403" t="s">
        <v>7130</v>
      </c>
      <c r="I1403" t="s">
        <v>7163</v>
      </c>
      <c r="J1403" t="s">
        <v>7171</v>
      </c>
      <c r="K1403" t="s">
        <v>7184</v>
      </c>
      <c r="L1403">
        <v>6</v>
      </c>
      <c r="M1403">
        <v>36536.47</v>
      </c>
      <c r="N1403">
        <v>0.2</v>
      </c>
      <c r="O1403">
        <v>1162.31</v>
      </c>
    </row>
    <row r="1404" spans="1:15" x14ac:dyDescent="0.25">
      <c r="A1404" t="s">
        <v>1414</v>
      </c>
      <c r="B1404" t="s">
        <v>5784</v>
      </c>
      <c r="C1404" t="s">
        <v>7242</v>
      </c>
      <c r="D1404" t="s">
        <v>6759</v>
      </c>
      <c r="E1404" t="s">
        <v>7038</v>
      </c>
      <c r="F1404" t="s">
        <v>7095</v>
      </c>
      <c r="G1404" t="s">
        <v>7108</v>
      </c>
      <c r="H1404" t="s">
        <v>7141</v>
      </c>
      <c r="I1404" t="s">
        <v>7164</v>
      </c>
      <c r="J1404" t="s">
        <v>7173</v>
      </c>
      <c r="K1404" t="s">
        <v>7186</v>
      </c>
      <c r="L1404">
        <v>3</v>
      </c>
      <c r="M1404">
        <v>10193.33</v>
      </c>
      <c r="N1404">
        <v>0.25</v>
      </c>
      <c r="O1404">
        <v>1772.06</v>
      </c>
    </row>
    <row r="1405" spans="1:15" x14ac:dyDescent="0.25">
      <c r="A1405" t="s">
        <v>1415</v>
      </c>
      <c r="B1405" t="s">
        <v>5340</v>
      </c>
      <c r="C1405" t="s">
        <v>7246</v>
      </c>
      <c r="D1405" t="s">
        <v>6208</v>
      </c>
      <c r="E1405" t="s">
        <v>6959</v>
      </c>
      <c r="F1405" t="s">
        <v>7096</v>
      </c>
      <c r="G1405" t="s">
        <v>7113</v>
      </c>
      <c r="H1405" t="s">
        <v>7148</v>
      </c>
      <c r="I1405" t="s">
        <v>7164</v>
      </c>
      <c r="J1405" t="s">
        <v>7170</v>
      </c>
      <c r="K1405" t="s">
        <v>7189</v>
      </c>
      <c r="L1405">
        <v>2</v>
      </c>
      <c r="M1405">
        <v>2790.81</v>
      </c>
      <c r="N1405">
        <v>0.1</v>
      </c>
      <c r="O1405">
        <v>776.49</v>
      </c>
    </row>
    <row r="1406" spans="1:15" x14ac:dyDescent="0.25">
      <c r="A1406" t="s">
        <v>1416</v>
      </c>
      <c r="B1406" t="s">
        <v>5353</v>
      </c>
      <c r="C1406" t="s">
        <v>7253</v>
      </c>
      <c r="D1406" t="s">
        <v>6261</v>
      </c>
      <c r="E1406" t="s">
        <v>6987</v>
      </c>
      <c r="F1406" t="s">
        <v>7094</v>
      </c>
      <c r="G1406" t="s">
        <v>7101</v>
      </c>
      <c r="H1406" t="s">
        <v>7117</v>
      </c>
      <c r="I1406" t="s">
        <v>7164</v>
      </c>
      <c r="J1406" t="s">
        <v>7174</v>
      </c>
      <c r="K1406" t="s">
        <v>7196</v>
      </c>
      <c r="L1406">
        <v>4</v>
      </c>
      <c r="M1406">
        <v>10736.62</v>
      </c>
      <c r="N1406">
        <v>0.25</v>
      </c>
      <c r="O1406">
        <v>1843.35</v>
      </c>
    </row>
    <row r="1407" spans="1:15" x14ac:dyDescent="0.25">
      <c r="A1407" t="s">
        <v>1417</v>
      </c>
      <c r="B1407" t="s">
        <v>5161</v>
      </c>
      <c r="C1407" t="s">
        <v>7251</v>
      </c>
      <c r="D1407" t="s">
        <v>6655</v>
      </c>
      <c r="E1407" t="s">
        <v>7049</v>
      </c>
      <c r="F1407" t="s">
        <v>7095</v>
      </c>
      <c r="G1407" t="s">
        <v>7102</v>
      </c>
      <c r="H1407" t="s">
        <v>7118</v>
      </c>
      <c r="I1407" t="s">
        <v>7162</v>
      </c>
      <c r="J1407" t="s">
        <v>7168</v>
      </c>
      <c r="K1407" t="s">
        <v>7180</v>
      </c>
      <c r="L1407">
        <v>5</v>
      </c>
      <c r="M1407">
        <v>18323.939999999999</v>
      </c>
      <c r="N1407">
        <v>0</v>
      </c>
      <c r="O1407">
        <v>3448.96</v>
      </c>
    </row>
    <row r="1408" spans="1:15" x14ac:dyDescent="0.25">
      <c r="A1408" t="s">
        <v>1418</v>
      </c>
      <c r="B1408" t="s">
        <v>5275</v>
      </c>
      <c r="C1408" t="s">
        <v>7243</v>
      </c>
      <c r="D1408" t="s">
        <v>6202</v>
      </c>
      <c r="E1408" t="s">
        <v>6980</v>
      </c>
      <c r="F1408" t="s">
        <v>7094</v>
      </c>
      <c r="G1408" t="s">
        <v>7098</v>
      </c>
      <c r="H1408" t="s">
        <v>7114</v>
      </c>
      <c r="I1408" t="s">
        <v>7163</v>
      </c>
      <c r="J1408" t="s">
        <v>7167</v>
      </c>
      <c r="K1408" t="s">
        <v>7187</v>
      </c>
      <c r="L1408">
        <v>7</v>
      </c>
      <c r="M1408">
        <v>7696.24</v>
      </c>
      <c r="N1408">
        <v>0.25</v>
      </c>
      <c r="O1408">
        <v>1278.07</v>
      </c>
    </row>
    <row r="1409" spans="1:15" x14ac:dyDescent="0.25">
      <c r="A1409" t="s">
        <v>1419</v>
      </c>
      <c r="B1409" t="s">
        <v>5785</v>
      </c>
      <c r="C1409" t="s">
        <v>7241</v>
      </c>
      <c r="D1409" t="s">
        <v>6432</v>
      </c>
      <c r="E1409" t="s">
        <v>6992</v>
      </c>
      <c r="F1409" t="s">
        <v>7094</v>
      </c>
      <c r="G1409" t="s">
        <v>7100</v>
      </c>
      <c r="H1409" t="s">
        <v>7136</v>
      </c>
      <c r="I1409" t="s">
        <v>7164</v>
      </c>
      <c r="J1409" t="s">
        <v>7170</v>
      </c>
      <c r="K1409" t="s">
        <v>7183</v>
      </c>
      <c r="L1409">
        <v>4</v>
      </c>
      <c r="M1409">
        <v>16666.189999999999</v>
      </c>
      <c r="N1409">
        <v>0.15</v>
      </c>
      <c r="O1409">
        <v>3920.05</v>
      </c>
    </row>
    <row r="1410" spans="1:15" x14ac:dyDescent="0.25">
      <c r="A1410" t="s">
        <v>1420</v>
      </c>
      <c r="B1410" t="s">
        <v>5219</v>
      </c>
      <c r="C1410" t="s">
        <v>7258</v>
      </c>
      <c r="D1410" t="s">
        <v>6271</v>
      </c>
      <c r="E1410" t="s">
        <v>7015</v>
      </c>
      <c r="F1410" t="s">
        <v>7096</v>
      </c>
      <c r="G1410" t="s">
        <v>7111</v>
      </c>
      <c r="H1410" t="s">
        <v>7142</v>
      </c>
      <c r="I1410" t="s">
        <v>7165</v>
      </c>
      <c r="J1410" t="s">
        <v>7177</v>
      </c>
      <c r="K1410" t="s">
        <v>7201</v>
      </c>
      <c r="L1410">
        <v>1</v>
      </c>
      <c r="M1410">
        <v>48280.3</v>
      </c>
      <c r="N1410">
        <v>0.1</v>
      </c>
      <c r="O1410">
        <v>4418.55</v>
      </c>
    </row>
    <row r="1411" spans="1:15" x14ac:dyDescent="0.25">
      <c r="A1411" t="s">
        <v>1421</v>
      </c>
      <c r="B1411" t="s">
        <v>5457</v>
      </c>
      <c r="C1411" t="s">
        <v>7238</v>
      </c>
      <c r="D1411" t="s">
        <v>6729</v>
      </c>
      <c r="E1411" t="s">
        <v>6914</v>
      </c>
      <c r="F1411" t="s">
        <v>7096</v>
      </c>
      <c r="G1411" t="s">
        <v>7113</v>
      </c>
      <c r="H1411" t="s">
        <v>7143</v>
      </c>
      <c r="I1411" t="s">
        <v>7165</v>
      </c>
      <c r="J1411" t="s">
        <v>7177</v>
      </c>
      <c r="K1411" t="s">
        <v>7201</v>
      </c>
      <c r="L1411">
        <v>3</v>
      </c>
      <c r="M1411">
        <v>157007.31</v>
      </c>
      <c r="N1411">
        <v>0</v>
      </c>
      <c r="O1411">
        <v>21241.83</v>
      </c>
    </row>
    <row r="1412" spans="1:15" x14ac:dyDescent="0.25">
      <c r="A1412" t="s">
        <v>1422</v>
      </c>
      <c r="B1412" t="s">
        <v>5786</v>
      </c>
      <c r="C1412" t="s">
        <v>7252</v>
      </c>
      <c r="D1412" t="s">
        <v>6760</v>
      </c>
      <c r="E1412" t="s">
        <v>7089</v>
      </c>
      <c r="F1412" t="s">
        <v>7095</v>
      </c>
      <c r="G1412" t="s">
        <v>7109</v>
      </c>
      <c r="H1412" t="s">
        <v>7140</v>
      </c>
      <c r="I1412" t="s">
        <v>7163</v>
      </c>
      <c r="J1412" t="s">
        <v>7167</v>
      </c>
      <c r="K1412" t="s">
        <v>7207</v>
      </c>
      <c r="L1412">
        <v>5</v>
      </c>
      <c r="M1412">
        <v>3048.82</v>
      </c>
      <c r="N1412">
        <v>0.2</v>
      </c>
      <c r="O1412">
        <v>619.53</v>
      </c>
    </row>
    <row r="1413" spans="1:15" x14ac:dyDescent="0.25">
      <c r="A1413" t="s">
        <v>1423</v>
      </c>
      <c r="B1413" t="s">
        <v>5729</v>
      </c>
      <c r="C1413" t="s">
        <v>7239</v>
      </c>
      <c r="D1413" t="s">
        <v>6710</v>
      </c>
      <c r="E1413" t="s">
        <v>7056</v>
      </c>
      <c r="F1413" t="s">
        <v>7097</v>
      </c>
      <c r="G1413" t="s">
        <v>7107</v>
      </c>
      <c r="H1413" t="s">
        <v>7123</v>
      </c>
      <c r="I1413" t="s">
        <v>7163</v>
      </c>
      <c r="J1413" t="s">
        <v>7171</v>
      </c>
      <c r="K1413" t="s">
        <v>7209</v>
      </c>
      <c r="L1413">
        <v>1</v>
      </c>
      <c r="M1413">
        <v>1769.14</v>
      </c>
      <c r="N1413">
        <v>0</v>
      </c>
      <c r="O1413">
        <v>385.14</v>
      </c>
    </row>
    <row r="1414" spans="1:15" x14ac:dyDescent="0.25">
      <c r="A1414" t="s">
        <v>1424</v>
      </c>
      <c r="B1414" t="s">
        <v>5513</v>
      </c>
      <c r="C1414" t="s">
        <v>7247</v>
      </c>
      <c r="D1414" t="s">
        <v>6535</v>
      </c>
      <c r="E1414" t="s">
        <v>7074</v>
      </c>
      <c r="F1414" t="s">
        <v>7097</v>
      </c>
      <c r="G1414" t="s">
        <v>7110</v>
      </c>
      <c r="H1414" t="s">
        <v>7159</v>
      </c>
      <c r="I1414" t="s">
        <v>7165</v>
      </c>
      <c r="J1414" t="s">
        <v>7177</v>
      </c>
      <c r="K1414" t="s">
        <v>7210</v>
      </c>
      <c r="L1414">
        <v>6</v>
      </c>
      <c r="M1414">
        <v>500571.48</v>
      </c>
      <c r="N1414">
        <v>0</v>
      </c>
      <c r="O1414">
        <v>62055.49</v>
      </c>
    </row>
    <row r="1415" spans="1:15" x14ac:dyDescent="0.25">
      <c r="A1415" t="s">
        <v>1425</v>
      </c>
      <c r="B1415" t="s">
        <v>5607</v>
      </c>
      <c r="C1415" t="s">
        <v>7230</v>
      </c>
      <c r="D1415" t="s">
        <v>6163</v>
      </c>
      <c r="E1415" t="s">
        <v>6918</v>
      </c>
      <c r="F1415" t="s">
        <v>7097</v>
      </c>
      <c r="G1415" t="s">
        <v>7107</v>
      </c>
      <c r="H1415" t="s">
        <v>7152</v>
      </c>
      <c r="I1415" t="s">
        <v>7162</v>
      </c>
      <c r="J1415" t="s">
        <v>7168</v>
      </c>
      <c r="K1415" t="s">
        <v>7180</v>
      </c>
      <c r="L1415">
        <v>6</v>
      </c>
      <c r="M1415">
        <v>16212.87</v>
      </c>
      <c r="N1415">
        <v>0.25</v>
      </c>
      <c r="O1415">
        <v>1061</v>
      </c>
    </row>
    <row r="1416" spans="1:15" x14ac:dyDescent="0.25">
      <c r="A1416" t="s">
        <v>1426</v>
      </c>
      <c r="B1416" t="s">
        <v>5226</v>
      </c>
      <c r="C1416" t="s">
        <v>7236</v>
      </c>
      <c r="D1416" t="s">
        <v>6619</v>
      </c>
      <c r="E1416" t="s">
        <v>6987</v>
      </c>
      <c r="F1416" t="s">
        <v>7094</v>
      </c>
      <c r="G1416" t="s">
        <v>7101</v>
      </c>
      <c r="H1416" t="s">
        <v>7124</v>
      </c>
      <c r="I1416" t="s">
        <v>7165</v>
      </c>
      <c r="J1416" t="s">
        <v>7176</v>
      </c>
      <c r="K1416" t="s">
        <v>7194</v>
      </c>
      <c r="L1416">
        <v>2</v>
      </c>
      <c r="M1416">
        <v>46144.34</v>
      </c>
      <c r="N1416">
        <v>0.05</v>
      </c>
      <c r="O1416">
        <v>5752.99</v>
      </c>
    </row>
    <row r="1417" spans="1:15" x14ac:dyDescent="0.25">
      <c r="A1417" t="s">
        <v>1427</v>
      </c>
      <c r="B1417" t="s">
        <v>5248</v>
      </c>
      <c r="C1417" t="s">
        <v>7243</v>
      </c>
      <c r="D1417" t="s">
        <v>6617</v>
      </c>
      <c r="E1417" t="s">
        <v>7082</v>
      </c>
      <c r="F1417" t="s">
        <v>7096</v>
      </c>
      <c r="G1417" t="s">
        <v>7113</v>
      </c>
      <c r="H1417" t="s">
        <v>7148</v>
      </c>
      <c r="I1417" t="s">
        <v>7163</v>
      </c>
      <c r="J1417" t="s">
        <v>7175</v>
      </c>
      <c r="K1417" t="s">
        <v>7197</v>
      </c>
      <c r="L1417">
        <v>8</v>
      </c>
      <c r="M1417">
        <v>49271.93</v>
      </c>
      <c r="N1417">
        <v>0</v>
      </c>
      <c r="O1417">
        <v>12640.08</v>
      </c>
    </row>
    <row r="1418" spans="1:15" x14ac:dyDescent="0.25">
      <c r="A1418" t="s">
        <v>1428</v>
      </c>
      <c r="B1418" t="s">
        <v>5265</v>
      </c>
      <c r="C1418" t="s">
        <v>7224</v>
      </c>
      <c r="D1418" t="s">
        <v>6761</v>
      </c>
      <c r="E1418" t="s">
        <v>6907</v>
      </c>
      <c r="F1418" t="s">
        <v>7095</v>
      </c>
      <c r="G1418" t="s">
        <v>7108</v>
      </c>
      <c r="H1418" t="s">
        <v>7141</v>
      </c>
      <c r="I1418" t="s">
        <v>7165</v>
      </c>
      <c r="J1418" t="s">
        <v>7176</v>
      </c>
      <c r="K1418" t="s">
        <v>7195</v>
      </c>
      <c r="L1418">
        <v>2</v>
      </c>
      <c r="M1418">
        <v>22823.33</v>
      </c>
      <c r="N1418">
        <v>0</v>
      </c>
      <c r="O1418">
        <v>2989.34</v>
      </c>
    </row>
    <row r="1419" spans="1:15" x14ac:dyDescent="0.25">
      <c r="A1419" t="s">
        <v>1429</v>
      </c>
      <c r="B1419" t="s">
        <v>5502</v>
      </c>
      <c r="C1419" t="s">
        <v>7246</v>
      </c>
      <c r="D1419" t="s">
        <v>6673</v>
      </c>
      <c r="E1419" t="s">
        <v>6919</v>
      </c>
      <c r="F1419" t="s">
        <v>7095</v>
      </c>
      <c r="G1419" t="s">
        <v>7109</v>
      </c>
      <c r="H1419" t="s">
        <v>7140</v>
      </c>
      <c r="I1419" t="s">
        <v>7165</v>
      </c>
      <c r="J1419" t="s">
        <v>7176</v>
      </c>
      <c r="K1419" t="s">
        <v>7194</v>
      </c>
      <c r="L1419">
        <v>6</v>
      </c>
      <c r="M1419">
        <v>156565.32</v>
      </c>
      <c r="N1419">
        <v>0</v>
      </c>
      <c r="O1419">
        <v>24691.77</v>
      </c>
    </row>
    <row r="1420" spans="1:15" x14ac:dyDescent="0.25">
      <c r="A1420" t="s">
        <v>1430</v>
      </c>
      <c r="B1420" t="s">
        <v>5787</v>
      </c>
      <c r="C1420" t="s">
        <v>7228</v>
      </c>
      <c r="D1420" t="s">
        <v>6216</v>
      </c>
      <c r="E1420" t="s">
        <v>6987</v>
      </c>
      <c r="F1420" t="s">
        <v>7097</v>
      </c>
      <c r="G1420" t="s">
        <v>7107</v>
      </c>
      <c r="H1420" t="s">
        <v>7152</v>
      </c>
      <c r="I1420" t="s">
        <v>7164</v>
      </c>
      <c r="J1420" t="s">
        <v>7174</v>
      </c>
      <c r="K1420" t="s">
        <v>7199</v>
      </c>
      <c r="L1420">
        <v>2</v>
      </c>
      <c r="M1420">
        <v>3356.96</v>
      </c>
      <c r="N1420">
        <v>0</v>
      </c>
      <c r="O1420">
        <v>755.57</v>
      </c>
    </row>
    <row r="1421" spans="1:15" x14ac:dyDescent="0.25">
      <c r="A1421" t="s">
        <v>1431</v>
      </c>
      <c r="B1421" t="s">
        <v>5187</v>
      </c>
      <c r="C1421" t="s">
        <v>7238</v>
      </c>
      <c r="D1421" t="s">
        <v>6758</v>
      </c>
      <c r="E1421" t="s">
        <v>6961</v>
      </c>
      <c r="F1421" t="s">
        <v>7095</v>
      </c>
      <c r="G1421" t="s">
        <v>7106</v>
      </c>
      <c r="H1421" t="s">
        <v>7146</v>
      </c>
      <c r="I1421" t="s">
        <v>7164</v>
      </c>
      <c r="J1421" t="s">
        <v>7173</v>
      </c>
      <c r="K1421" t="s">
        <v>7200</v>
      </c>
      <c r="L1421">
        <v>6</v>
      </c>
      <c r="M1421">
        <v>6201.79</v>
      </c>
      <c r="N1421">
        <v>0.1</v>
      </c>
      <c r="O1421">
        <v>2186.4499999999998</v>
      </c>
    </row>
    <row r="1422" spans="1:15" x14ac:dyDescent="0.25">
      <c r="A1422" t="s">
        <v>1432</v>
      </c>
      <c r="B1422" t="s">
        <v>5206</v>
      </c>
      <c r="C1422" t="s">
        <v>7236</v>
      </c>
      <c r="D1422" t="s">
        <v>6345</v>
      </c>
      <c r="E1422" t="s">
        <v>6927</v>
      </c>
      <c r="F1422" t="s">
        <v>7097</v>
      </c>
      <c r="G1422" t="s">
        <v>7105</v>
      </c>
      <c r="H1422" t="s">
        <v>7149</v>
      </c>
      <c r="I1422" t="s">
        <v>7163</v>
      </c>
      <c r="J1422" t="s">
        <v>7167</v>
      </c>
      <c r="K1422" t="s">
        <v>7187</v>
      </c>
      <c r="L1422">
        <v>2</v>
      </c>
      <c r="M1422">
        <v>2521.15</v>
      </c>
      <c r="N1422">
        <v>0.15</v>
      </c>
      <c r="O1422">
        <v>567.11</v>
      </c>
    </row>
    <row r="1423" spans="1:15" x14ac:dyDescent="0.25">
      <c r="A1423" t="s">
        <v>1433</v>
      </c>
      <c r="B1423" t="s">
        <v>5548</v>
      </c>
      <c r="C1423" t="s">
        <v>7249</v>
      </c>
      <c r="D1423" t="s">
        <v>6660</v>
      </c>
      <c r="E1423" t="s">
        <v>6993</v>
      </c>
      <c r="F1423" t="s">
        <v>7096</v>
      </c>
      <c r="G1423" t="s">
        <v>7113</v>
      </c>
      <c r="H1423" t="s">
        <v>7144</v>
      </c>
      <c r="I1423" t="s">
        <v>7162</v>
      </c>
      <c r="J1423" t="s">
        <v>7169</v>
      </c>
      <c r="K1423" t="s">
        <v>7182</v>
      </c>
      <c r="L1423">
        <v>4</v>
      </c>
      <c r="M1423">
        <v>31665.73</v>
      </c>
      <c r="N1423">
        <v>0.15</v>
      </c>
      <c r="O1423">
        <v>4085.85</v>
      </c>
    </row>
    <row r="1424" spans="1:15" x14ac:dyDescent="0.25">
      <c r="A1424" t="s">
        <v>1434</v>
      </c>
      <c r="B1424" t="s">
        <v>5498</v>
      </c>
      <c r="C1424" t="s">
        <v>7225</v>
      </c>
      <c r="D1424" t="s">
        <v>6649</v>
      </c>
      <c r="E1424" t="s">
        <v>6977</v>
      </c>
      <c r="F1424" t="s">
        <v>7097</v>
      </c>
      <c r="G1424" t="s">
        <v>7107</v>
      </c>
      <c r="H1424" t="s">
        <v>7123</v>
      </c>
      <c r="I1424" t="s">
        <v>7163</v>
      </c>
      <c r="J1424" t="s">
        <v>7175</v>
      </c>
      <c r="K1424" t="s">
        <v>7190</v>
      </c>
      <c r="L1424">
        <v>3</v>
      </c>
      <c r="M1424">
        <v>6162.21</v>
      </c>
      <c r="N1424">
        <v>0.05</v>
      </c>
      <c r="O1424">
        <v>1285.06</v>
      </c>
    </row>
    <row r="1425" spans="1:15" x14ac:dyDescent="0.25">
      <c r="A1425" t="s">
        <v>1435</v>
      </c>
      <c r="B1425" t="s">
        <v>5632</v>
      </c>
      <c r="C1425" t="s">
        <v>7248</v>
      </c>
      <c r="D1425" t="s">
        <v>6308</v>
      </c>
      <c r="E1425" t="s">
        <v>7016</v>
      </c>
      <c r="F1425" t="s">
        <v>7096</v>
      </c>
      <c r="G1425" t="s">
        <v>7111</v>
      </c>
      <c r="H1425" t="s">
        <v>7145</v>
      </c>
      <c r="I1425" t="s">
        <v>7164</v>
      </c>
      <c r="J1425" t="s">
        <v>7170</v>
      </c>
      <c r="K1425" t="s">
        <v>7213</v>
      </c>
      <c r="L1425">
        <v>7</v>
      </c>
      <c r="M1425">
        <v>19180.3</v>
      </c>
      <c r="N1425">
        <v>0</v>
      </c>
      <c r="O1425">
        <v>6201.46</v>
      </c>
    </row>
    <row r="1426" spans="1:15" x14ac:dyDescent="0.25">
      <c r="A1426" t="s">
        <v>1436</v>
      </c>
      <c r="B1426" t="s">
        <v>5608</v>
      </c>
      <c r="C1426" t="s">
        <v>7248</v>
      </c>
      <c r="D1426" t="s">
        <v>6762</v>
      </c>
      <c r="E1426" t="s">
        <v>6948</v>
      </c>
      <c r="F1426" t="s">
        <v>7094</v>
      </c>
      <c r="G1426" t="s">
        <v>7100</v>
      </c>
      <c r="H1426" t="s">
        <v>7116</v>
      </c>
      <c r="I1426" t="s">
        <v>7162</v>
      </c>
      <c r="J1426" t="s">
        <v>7166</v>
      </c>
      <c r="K1426" t="s">
        <v>7178</v>
      </c>
      <c r="L1426">
        <v>2</v>
      </c>
      <c r="M1426">
        <v>28545.7</v>
      </c>
      <c r="N1426">
        <v>0</v>
      </c>
      <c r="O1426">
        <v>6080.1</v>
      </c>
    </row>
    <row r="1427" spans="1:15" x14ac:dyDescent="0.25">
      <c r="A1427" t="s">
        <v>1437</v>
      </c>
      <c r="B1427" t="s">
        <v>5423</v>
      </c>
      <c r="C1427" t="s">
        <v>7250</v>
      </c>
      <c r="D1427" t="s">
        <v>6450</v>
      </c>
      <c r="E1427" t="s">
        <v>7061</v>
      </c>
      <c r="F1427" t="s">
        <v>7097</v>
      </c>
      <c r="G1427" t="s">
        <v>7104</v>
      </c>
      <c r="H1427" t="s">
        <v>7120</v>
      </c>
      <c r="I1427" t="s">
        <v>7165</v>
      </c>
      <c r="J1427" t="s">
        <v>7172</v>
      </c>
      <c r="K1427" t="s">
        <v>7185</v>
      </c>
      <c r="L1427">
        <v>7</v>
      </c>
      <c r="M1427">
        <v>29016</v>
      </c>
      <c r="N1427">
        <v>0.15</v>
      </c>
      <c r="O1427">
        <v>4740.75</v>
      </c>
    </row>
    <row r="1428" spans="1:15" x14ac:dyDescent="0.25">
      <c r="A1428" t="s">
        <v>1438</v>
      </c>
      <c r="B1428" t="s">
        <v>5788</v>
      </c>
      <c r="C1428" t="s">
        <v>7239</v>
      </c>
      <c r="D1428" t="s">
        <v>6763</v>
      </c>
      <c r="E1428" t="s">
        <v>6961</v>
      </c>
      <c r="F1428" t="s">
        <v>7096</v>
      </c>
      <c r="G1428" t="s">
        <v>7103</v>
      </c>
      <c r="H1428" t="s">
        <v>7158</v>
      </c>
      <c r="I1428" t="s">
        <v>7162</v>
      </c>
      <c r="J1428" t="s">
        <v>7168</v>
      </c>
      <c r="K1428" t="s">
        <v>7181</v>
      </c>
      <c r="L1428">
        <v>1</v>
      </c>
      <c r="M1428">
        <v>11851.88</v>
      </c>
      <c r="N1428">
        <v>0.05</v>
      </c>
      <c r="O1428">
        <v>2606.1999999999998</v>
      </c>
    </row>
    <row r="1429" spans="1:15" x14ac:dyDescent="0.25">
      <c r="A1429" t="s">
        <v>1439</v>
      </c>
      <c r="B1429" t="s">
        <v>5449</v>
      </c>
      <c r="C1429" t="s">
        <v>7252</v>
      </c>
      <c r="D1429" t="s">
        <v>6106</v>
      </c>
      <c r="E1429" t="s">
        <v>6905</v>
      </c>
      <c r="F1429" t="s">
        <v>7096</v>
      </c>
      <c r="G1429" t="s">
        <v>7113</v>
      </c>
      <c r="H1429" t="s">
        <v>7144</v>
      </c>
      <c r="I1429" t="s">
        <v>7162</v>
      </c>
      <c r="J1429" t="s">
        <v>7168</v>
      </c>
      <c r="K1429" t="s">
        <v>7191</v>
      </c>
      <c r="L1429">
        <v>7</v>
      </c>
      <c r="M1429">
        <v>41787.71</v>
      </c>
      <c r="N1429">
        <v>0.05</v>
      </c>
      <c r="O1429">
        <v>8503.14</v>
      </c>
    </row>
    <row r="1430" spans="1:15" x14ac:dyDescent="0.25">
      <c r="A1430" t="s">
        <v>1440</v>
      </c>
      <c r="B1430" t="s">
        <v>5138</v>
      </c>
      <c r="C1430" t="s">
        <v>7250</v>
      </c>
      <c r="D1430" t="s">
        <v>6414</v>
      </c>
      <c r="E1430" t="s">
        <v>6910</v>
      </c>
      <c r="F1430" t="s">
        <v>7094</v>
      </c>
      <c r="G1430" t="s">
        <v>7099</v>
      </c>
      <c r="H1430" t="s">
        <v>7115</v>
      </c>
      <c r="I1430" t="s">
        <v>7162</v>
      </c>
      <c r="J1430" t="s">
        <v>7166</v>
      </c>
      <c r="K1430" t="s">
        <v>7178</v>
      </c>
      <c r="L1430">
        <v>6</v>
      </c>
      <c r="M1430">
        <v>74102.02</v>
      </c>
      <c r="N1430">
        <v>0.15</v>
      </c>
      <c r="O1430">
        <v>12770.75</v>
      </c>
    </row>
    <row r="1431" spans="1:15" x14ac:dyDescent="0.25">
      <c r="A1431" t="s">
        <v>1441</v>
      </c>
      <c r="B1431" t="s">
        <v>5558</v>
      </c>
      <c r="C1431" t="s">
        <v>7257</v>
      </c>
      <c r="D1431" t="s">
        <v>6384</v>
      </c>
      <c r="E1431" t="s">
        <v>6969</v>
      </c>
      <c r="F1431" t="s">
        <v>7097</v>
      </c>
      <c r="G1431" t="s">
        <v>7105</v>
      </c>
      <c r="H1431" t="s">
        <v>7121</v>
      </c>
      <c r="I1431" t="s">
        <v>7165</v>
      </c>
      <c r="J1431" t="s">
        <v>7177</v>
      </c>
      <c r="K1431" t="s">
        <v>7198</v>
      </c>
      <c r="L1431">
        <v>4</v>
      </c>
      <c r="M1431">
        <v>213240.23</v>
      </c>
      <c r="N1431">
        <v>0.2</v>
      </c>
      <c r="O1431">
        <v>25899.32</v>
      </c>
    </row>
    <row r="1432" spans="1:15" x14ac:dyDescent="0.25">
      <c r="A1432" t="s">
        <v>1442</v>
      </c>
      <c r="B1432" t="s">
        <v>5789</v>
      </c>
      <c r="C1432" t="s">
        <v>7230</v>
      </c>
      <c r="D1432" t="s">
        <v>6394</v>
      </c>
      <c r="E1432" t="s">
        <v>6900</v>
      </c>
      <c r="F1432" t="s">
        <v>7097</v>
      </c>
      <c r="G1432" t="s">
        <v>7110</v>
      </c>
      <c r="H1432" t="s">
        <v>7159</v>
      </c>
      <c r="I1432" t="s">
        <v>7164</v>
      </c>
      <c r="J1432" t="s">
        <v>7174</v>
      </c>
      <c r="K1432" t="s">
        <v>7196</v>
      </c>
      <c r="L1432">
        <v>8</v>
      </c>
      <c r="M1432">
        <v>21289.58</v>
      </c>
      <c r="N1432">
        <v>0.2</v>
      </c>
      <c r="O1432">
        <v>3339.7</v>
      </c>
    </row>
    <row r="1433" spans="1:15" x14ac:dyDescent="0.25">
      <c r="A1433" t="s">
        <v>1443</v>
      </c>
      <c r="B1433" t="s">
        <v>5790</v>
      </c>
      <c r="C1433" t="s">
        <v>7227</v>
      </c>
      <c r="D1433" t="s">
        <v>6356</v>
      </c>
      <c r="E1433" t="s">
        <v>7043</v>
      </c>
      <c r="F1433" t="s">
        <v>7096</v>
      </c>
      <c r="G1433" t="s">
        <v>7111</v>
      </c>
      <c r="H1433" t="s">
        <v>7142</v>
      </c>
      <c r="I1433" t="s">
        <v>7164</v>
      </c>
      <c r="J1433" t="s">
        <v>7170</v>
      </c>
      <c r="K1433" t="s">
        <v>7183</v>
      </c>
      <c r="L1433">
        <v>2</v>
      </c>
      <c r="M1433">
        <v>8070.83</v>
      </c>
      <c r="N1433">
        <v>0.2</v>
      </c>
      <c r="O1433">
        <v>1652.08</v>
      </c>
    </row>
    <row r="1434" spans="1:15" x14ac:dyDescent="0.25">
      <c r="A1434" t="s">
        <v>1444</v>
      </c>
      <c r="B1434" t="s">
        <v>5047</v>
      </c>
      <c r="C1434" t="s">
        <v>7229</v>
      </c>
      <c r="D1434" t="s">
        <v>6301</v>
      </c>
      <c r="E1434" t="s">
        <v>7026</v>
      </c>
      <c r="F1434" t="s">
        <v>7094</v>
      </c>
      <c r="G1434" t="s">
        <v>7099</v>
      </c>
      <c r="H1434" t="s">
        <v>7125</v>
      </c>
      <c r="I1434" t="s">
        <v>7165</v>
      </c>
      <c r="J1434" t="s">
        <v>7172</v>
      </c>
      <c r="K1434" t="s">
        <v>7208</v>
      </c>
      <c r="L1434">
        <v>6</v>
      </c>
      <c r="M1434">
        <v>14968.13</v>
      </c>
      <c r="N1434">
        <v>0</v>
      </c>
      <c r="O1434">
        <v>3424.29</v>
      </c>
    </row>
    <row r="1435" spans="1:15" x14ac:dyDescent="0.25">
      <c r="A1435" t="s">
        <v>1445</v>
      </c>
      <c r="B1435" t="s">
        <v>5106</v>
      </c>
      <c r="C1435" t="s">
        <v>7248</v>
      </c>
      <c r="D1435" t="s">
        <v>6764</v>
      </c>
      <c r="E1435" t="s">
        <v>6995</v>
      </c>
      <c r="F1435" t="s">
        <v>7096</v>
      </c>
      <c r="G1435" t="s">
        <v>7111</v>
      </c>
      <c r="H1435" t="s">
        <v>7142</v>
      </c>
      <c r="I1435" t="s">
        <v>7163</v>
      </c>
      <c r="J1435" t="s">
        <v>7171</v>
      </c>
      <c r="K1435" t="s">
        <v>7209</v>
      </c>
      <c r="L1435">
        <v>5</v>
      </c>
      <c r="M1435">
        <v>8944.5400000000009</v>
      </c>
      <c r="N1435">
        <v>0.05</v>
      </c>
      <c r="O1435">
        <v>1476.64</v>
      </c>
    </row>
    <row r="1436" spans="1:15" x14ac:dyDescent="0.25">
      <c r="A1436" t="s">
        <v>1446</v>
      </c>
      <c r="B1436" t="s">
        <v>5791</v>
      </c>
      <c r="C1436" t="s">
        <v>7253</v>
      </c>
      <c r="D1436" t="s">
        <v>6177</v>
      </c>
      <c r="E1436" t="s">
        <v>6967</v>
      </c>
      <c r="F1436" t="s">
        <v>7094</v>
      </c>
      <c r="G1436" t="s">
        <v>7100</v>
      </c>
      <c r="H1436" t="s">
        <v>7136</v>
      </c>
      <c r="I1436" t="s">
        <v>7163</v>
      </c>
      <c r="J1436" t="s">
        <v>7171</v>
      </c>
      <c r="K1436" t="s">
        <v>7204</v>
      </c>
      <c r="L1436">
        <v>1</v>
      </c>
      <c r="M1436">
        <v>4523.04</v>
      </c>
      <c r="N1436">
        <v>0</v>
      </c>
      <c r="O1436">
        <v>820.12</v>
      </c>
    </row>
    <row r="1437" spans="1:15" x14ac:dyDescent="0.25">
      <c r="A1437" t="s">
        <v>1447</v>
      </c>
      <c r="B1437" t="s">
        <v>5401</v>
      </c>
      <c r="C1437" t="s">
        <v>7225</v>
      </c>
      <c r="D1437" t="s">
        <v>6765</v>
      </c>
      <c r="E1437" t="s">
        <v>6961</v>
      </c>
      <c r="F1437" t="s">
        <v>7094</v>
      </c>
      <c r="G1437" t="s">
        <v>7100</v>
      </c>
      <c r="H1437" t="s">
        <v>7116</v>
      </c>
      <c r="I1437" t="s">
        <v>7164</v>
      </c>
      <c r="J1437" t="s">
        <v>7173</v>
      </c>
      <c r="K1437" t="s">
        <v>7206</v>
      </c>
      <c r="L1437">
        <v>5</v>
      </c>
      <c r="M1437">
        <v>10382.530000000001</v>
      </c>
      <c r="N1437">
        <v>0.1</v>
      </c>
      <c r="O1437">
        <v>2919.91</v>
      </c>
    </row>
    <row r="1438" spans="1:15" x14ac:dyDescent="0.25">
      <c r="A1438" t="s">
        <v>1448</v>
      </c>
      <c r="B1438" t="s">
        <v>5792</v>
      </c>
      <c r="C1438" t="s">
        <v>7232</v>
      </c>
      <c r="D1438" t="s">
        <v>6259</v>
      </c>
      <c r="E1438" t="s">
        <v>6968</v>
      </c>
      <c r="F1438" t="s">
        <v>7097</v>
      </c>
      <c r="G1438" t="s">
        <v>7107</v>
      </c>
      <c r="H1438" t="s">
        <v>7123</v>
      </c>
      <c r="I1438" t="s">
        <v>7164</v>
      </c>
      <c r="J1438" t="s">
        <v>7174</v>
      </c>
      <c r="K1438" t="s">
        <v>7199</v>
      </c>
      <c r="L1438">
        <v>4</v>
      </c>
      <c r="M1438">
        <v>4869.2299999999996</v>
      </c>
      <c r="N1438">
        <v>0.2</v>
      </c>
      <c r="O1438">
        <v>798.3</v>
      </c>
    </row>
    <row r="1439" spans="1:15" x14ac:dyDescent="0.25">
      <c r="A1439" t="s">
        <v>1449</v>
      </c>
      <c r="B1439" t="s">
        <v>5793</v>
      </c>
      <c r="C1439" t="s">
        <v>7257</v>
      </c>
      <c r="D1439" t="s">
        <v>6392</v>
      </c>
      <c r="E1439" t="s">
        <v>7006</v>
      </c>
      <c r="F1439" t="s">
        <v>7097</v>
      </c>
      <c r="G1439" t="s">
        <v>7110</v>
      </c>
      <c r="H1439" t="s">
        <v>7159</v>
      </c>
      <c r="I1439" t="s">
        <v>7164</v>
      </c>
      <c r="J1439" t="s">
        <v>7174</v>
      </c>
      <c r="K1439" t="s">
        <v>7199</v>
      </c>
      <c r="L1439">
        <v>3</v>
      </c>
      <c r="M1439">
        <v>4969.1400000000003</v>
      </c>
      <c r="N1439">
        <v>0</v>
      </c>
      <c r="O1439">
        <v>1079.8499999999999</v>
      </c>
    </row>
    <row r="1440" spans="1:15" x14ac:dyDescent="0.25">
      <c r="A1440" t="s">
        <v>1450</v>
      </c>
      <c r="B1440" t="s">
        <v>5794</v>
      </c>
      <c r="C1440" t="s">
        <v>7257</v>
      </c>
      <c r="D1440" t="s">
        <v>6747</v>
      </c>
      <c r="E1440" t="s">
        <v>7086</v>
      </c>
      <c r="F1440" t="s">
        <v>7097</v>
      </c>
      <c r="G1440" t="s">
        <v>7110</v>
      </c>
      <c r="H1440" t="s">
        <v>7155</v>
      </c>
      <c r="I1440" t="s">
        <v>7162</v>
      </c>
      <c r="J1440" t="s">
        <v>7168</v>
      </c>
      <c r="K1440" t="s">
        <v>7191</v>
      </c>
      <c r="L1440">
        <v>2</v>
      </c>
      <c r="M1440">
        <v>11507.49</v>
      </c>
      <c r="N1440">
        <v>0.1</v>
      </c>
      <c r="O1440">
        <v>1893.93</v>
      </c>
    </row>
    <row r="1441" spans="1:15" x14ac:dyDescent="0.25">
      <c r="A1441" t="s">
        <v>1451</v>
      </c>
      <c r="B1441" t="s">
        <v>5795</v>
      </c>
      <c r="C1441" t="s">
        <v>7236</v>
      </c>
      <c r="D1441" t="s">
        <v>6372</v>
      </c>
      <c r="E1441" t="s">
        <v>6917</v>
      </c>
      <c r="F1441" t="s">
        <v>7097</v>
      </c>
      <c r="G1441" t="s">
        <v>7104</v>
      </c>
      <c r="H1441" t="s">
        <v>7160</v>
      </c>
      <c r="I1441" t="s">
        <v>7162</v>
      </c>
      <c r="J1441" t="s">
        <v>7166</v>
      </c>
      <c r="K1441" t="s">
        <v>7178</v>
      </c>
      <c r="L1441">
        <v>8</v>
      </c>
      <c r="M1441">
        <v>112835.87</v>
      </c>
      <c r="N1441">
        <v>0.05</v>
      </c>
      <c r="O1441">
        <v>21431.78</v>
      </c>
    </row>
    <row r="1442" spans="1:15" x14ac:dyDescent="0.25">
      <c r="A1442" t="s">
        <v>1452</v>
      </c>
      <c r="B1442" t="s">
        <v>5681</v>
      </c>
      <c r="C1442" t="s">
        <v>7257</v>
      </c>
      <c r="D1442" t="s">
        <v>6448</v>
      </c>
      <c r="E1442" t="s">
        <v>6916</v>
      </c>
      <c r="F1442" t="s">
        <v>7097</v>
      </c>
      <c r="G1442" t="s">
        <v>7107</v>
      </c>
      <c r="H1442" t="s">
        <v>7152</v>
      </c>
      <c r="I1442" t="s">
        <v>7162</v>
      </c>
      <c r="J1442" t="s">
        <v>7169</v>
      </c>
      <c r="K1442" t="s">
        <v>7182</v>
      </c>
      <c r="L1442">
        <v>7</v>
      </c>
      <c r="M1442">
        <v>52332.639999999999</v>
      </c>
      <c r="N1442">
        <v>0.2</v>
      </c>
      <c r="O1442">
        <v>4122.66</v>
      </c>
    </row>
    <row r="1443" spans="1:15" x14ac:dyDescent="0.25">
      <c r="A1443" t="s">
        <v>1453</v>
      </c>
      <c r="B1443" t="s">
        <v>5683</v>
      </c>
      <c r="C1443" t="s">
        <v>7258</v>
      </c>
      <c r="D1443" t="s">
        <v>6419</v>
      </c>
      <c r="E1443" t="s">
        <v>6897</v>
      </c>
      <c r="F1443" t="s">
        <v>7096</v>
      </c>
      <c r="G1443" t="s">
        <v>7112</v>
      </c>
      <c r="H1443" t="s">
        <v>7139</v>
      </c>
      <c r="I1443" t="s">
        <v>7162</v>
      </c>
      <c r="J1443" t="s">
        <v>7168</v>
      </c>
      <c r="K1443" t="s">
        <v>7191</v>
      </c>
      <c r="L1443">
        <v>5</v>
      </c>
      <c r="M1443">
        <v>33611.980000000003</v>
      </c>
      <c r="N1443">
        <v>0</v>
      </c>
      <c r="O1443">
        <v>7154.21</v>
      </c>
    </row>
    <row r="1444" spans="1:15" x14ac:dyDescent="0.25">
      <c r="A1444" t="s">
        <v>1454</v>
      </c>
      <c r="B1444" t="s">
        <v>5796</v>
      </c>
      <c r="C1444" t="s">
        <v>7247</v>
      </c>
      <c r="D1444" t="s">
        <v>6613</v>
      </c>
      <c r="E1444" t="s">
        <v>7077</v>
      </c>
      <c r="F1444" t="s">
        <v>7096</v>
      </c>
      <c r="G1444" t="s">
        <v>7111</v>
      </c>
      <c r="H1444" t="s">
        <v>7131</v>
      </c>
      <c r="I1444" t="s">
        <v>7165</v>
      </c>
      <c r="J1444" t="s">
        <v>7176</v>
      </c>
      <c r="K1444" t="s">
        <v>7202</v>
      </c>
      <c r="L1444">
        <v>7</v>
      </c>
      <c r="M1444">
        <v>107888.67</v>
      </c>
      <c r="N1444">
        <v>0.1</v>
      </c>
      <c r="O1444">
        <v>11937</v>
      </c>
    </row>
    <row r="1445" spans="1:15" x14ac:dyDescent="0.25">
      <c r="A1445" t="s">
        <v>1455</v>
      </c>
      <c r="B1445" t="s">
        <v>5797</v>
      </c>
      <c r="C1445" t="s">
        <v>7250</v>
      </c>
      <c r="D1445" t="s">
        <v>6114</v>
      </c>
      <c r="E1445" t="s">
        <v>6913</v>
      </c>
      <c r="F1445" t="s">
        <v>7096</v>
      </c>
      <c r="G1445" t="s">
        <v>7103</v>
      </c>
      <c r="H1445" t="s">
        <v>7119</v>
      </c>
      <c r="I1445" t="s">
        <v>7163</v>
      </c>
      <c r="J1445" t="s">
        <v>7171</v>
      </c>
      <c r="K1445" t="s">
        <v>7209</v>
      </c>
      <c r="L1445">
        <v>7</v>
      </c>
      <c r="M1445">
        <v>12075.98</v>
      </c>
      <c r="N1445">
        <v>0</v>
      </c>
      <c r="O1445">
        <v>2363.86</v>
      </c>
    </row>
    <row r="1446" spans="1:15" x14ac:dyDescent="0.25">
      <c r="A1446" t="s">
        <v>1456</v>
      </c>
      <c r="B1446" t="s">
        <v>5798</v>
      </c>
      <c r="C1446" t="s">
        <v>7248</v>
      </c>
      <c r="D1446" t="s">
        <v>6766</v>
      </c>
      <c r="E1446" t="s">
        <v>7020</v>
      </c>
      <c r="F1446" t="s">
        <v>7095</v>
      </c>
      <c r="G1446" t="s">
        <v>7108</v>
      </c>
      <c r="H1446" t="s">
        <v>7150</v>
      </c>
      <c r="I1446" t="s">
        <v>7164</v>
      </c>
      <c r="J1446" t="s">
        <v>7174</v>
      </c>
      <c r="K1446" t="s">
        <v>7196</v>
      </c>
      <c r="L1446">
        <v>8</v>
      </c>
      <c r="M1446">
        <v>24926.62</v>
      </c>
      <c r="N1446">
        <v>0.1</v>
      </c>
      <c r="O1446">
        <v>5202.8900000000003</v>
      </c>
    </row>
    <row r="1447" spans="1:15" x14ac:dyDescent="0.25">
      <c r="A1447" t="s">
        <v>1457</v>
      </c>
      <c r="B1447" t="s">
        <v>5407</v>
      </c>
      <c r="C1447" t="s">
        <v>7237</v>
      </c>
      <c r="D1447" t="s">
        <v>6292</v>
      </c>
      <c r="E1447" t="s">
        <v>6963</v>
      </c>
      <c r="F1447" t="s">
        <v>7094</v>
      </c>
      <c r="G1447" t="s">
        <v>7101</v>
      </c>
      <c r="H1447" t="s">
        <v>7137</v>
      </c>
      <c r="I1447" t="s">
        <v>7165</v>
      </c>
      <c r="J1447" t="s">
        <v>7177</v>
      </c>
      <c r="K1447" t="s">
        <v>7210</v>
      </c>
      <c r="L1447">
        <v>7</v>
      </c>
      <c r="M1447">
        <v>592240.11</v>
      </c>
      <c r="N1447">
        <v>0</v>
      </c>
      <c r="O1447">
        <v>71893.52</v>
      </c>
    </row>
    <row r="1448" spans="1:15" x14ac:dyDescent="0.25">
      <c r="A1448" t="s">
        <v>1458</v>
      </c>
      <c r="B1448" t="s">
        <v>5661</v>
      </c>
      <c r="C1448" t="s">
        <v>7244</v>
      </c>
      <c r="D1448" t="s">
        <v>6767</v>
      </c>
      <c r="E1448" t="s">
        <v>7088</v>
      </c>
      <c r="F1448" t="s">
        <v>7097</v>
      </c>
      <c r="G1448" t="s">
        <v>7107</v>
      </c>
      <c r="H1448" t="s">
        <v>7123</v>
      </c>
      <c r="I1448" t="s">
        <v>7162</v>
      </c>
      <c r="J1448" t="s">
        <v>7166</v>
      </c>
      <c r="K1448" t="s">
        <v>7211</v>
      </c>
      <c r="L1448">
        <v>7</v>
      </c>
      <c r="M1448">
        <v>40477.269999999997</v>
      </c>
      <c r="N1448">
        <v>0.2</v>
      </c>
      <c r="O1448">
        <v>2889.82</v>
      </c>
    </row>
    <row r="1449" spans="1:15" x14ac:dyDescent="0.25">
      <c r="A1449" t="s">
        <v>1459</v>
      </c>
      <c r="B1449" t="s">
        <v>5385</v>
      </c>
      <c r="C1449" t="s">
        <v>7255</v>
      </c>
      <c r="D1449" t="s">
        <v>6657</v>
      </c>
      <c r="E1449" t="s">
        <v>6997</v>
      </c>
      <c r="F1449" t="s">
        <v>7095</v>
      </c>
      <c r="G1449" t="s">
        <v>7106</v>
      </c>
      <c r="H1449" t="s">
        <v>7122</v>
      </c>
      <c r="I1449" t="s">
        <v>7165</v>
      </c>
      <c r="J1449" t="s">
        <v>7172</v>
      </c>
      <c r="K1449" t="s">
        <v>7185</v>
      </c>
      <c r="L1449">
        <v>8</v>
      </c>
      <c r="M1449">
        <v>35531.26</v>
      </c>
      <c r="N1449">
        <v>0.15</v>
      </c>
      <c r="O1449">
        <v>4298.46</v>
      </c>
    </row>
    <row r="1450" spans="1:15" x14ac:dyDescent="0.25">
      <c r="A1450" t="s">
        <v>1460</v>
      </c>
      <c r="B1450" t="s">
        <v>5052</v>
      </c>
      <c r="C1450" t="s">
        <v>7254</v>
      </c>
      <c r="D1450" t="s">
        <v>6292</v>
      </c>
      <c r="E1450" t="s">
        <v>6963</v>
      </c>
      <c r="F1450" t="s">
        <v>7094</v>
      </c>
      <c r="G1450" t="s">
        <v>7098</v>
      </c>
      <c r="H1450" t="s">
        <v>7138</v>
      </c>
      <c r="I1450" t="s">
        <v>7165</v>
      </c>
      <c r="J1450" t="s">
        <v>7172</v>
      </c>
      <c r="K1450" t="s">
        <v>7185</v>
      </c>
      <c r="L1450">
        <v>7</v>
      </c>
      <c r="M1450">
        <v>32321.01</v>
      </c>
      <c r="N1450">
        <v>0.05</v>
      </c>
      <c r="O1450">
        <v>5703.06</v>
      </c>
    </row>
    <row r="1451" spans="1:15" x14ac:dyDescent="0.25">
      <c r="A1451" t="s">
        <v>1461</v>
      </c>
      <c r="B1451" t="s">
        <v>5799</v>
      </c>
      <c r="C1451" t="s">
        <v>7240</v>
      </c>
      <c r="D1451" t="s">
        <v>6443</v>
      </c>
      <c r="E1451" t="s">
        <v>7059</v>
      </c>
      <c r="F1451" t="s">
        <v>7096</v>
      </c>
      <c r="G1451" t="s">
        <v>7111</v>
      </c>
      <c r="H1451" t="s">
        <v>7145</v>
      </c>
      <c r="I1451" t="s">
        <v>7165</v>
      </c>
      <c r="J1451" t="s">
        <v>7177</v>
      </c>
      <c r="K1451" t="s">
        <v>7210</v>
      </c>
      <c r="L1451">
        <v>4</v>
      </c>
      <c r="M1451">
        <v>331347.77</v>
      </c>
      <c r="N1451">
        <v>0</v>
      </c>
      <c r="O1451">
        <v>46946.5</v>
      </c>
    </row>
    <row r="1452" spans="1:15" x14ac:dyDescent="0.25">
      <c r="A1452" t="s">
        <v>1462</v>
      </c>
      <c r="B1452" t="s">
        <v>5152</v>
      </c>
      <c r="C1452" t="s">
        <v>7249</v>
      </c>
      <c r="D1452" t="s">
        <v>6725</v>
      </c>
      <c r="E1452" t="s">
        <v>6949</v>
      </c>
      <c r="F1452" t="s">
        <v>7097</v>
      </c>
      <c r="G1452" t="s">
        <v>7107</v>
      </c>
      <c r="H1452" t="s">
        <v>7152</v>
      </c>
      <c r="I1452" t="s">
        <v>7164</v>
      </c>
      <c r="J1452" t="s">
        <v>7174</v>
      </c>
      <c r="K1452" t="s">
        <v>7199</v>
      </c>
      <c r="L1452">
        <v>8</v>
      </c>
      <c r="M1452">
        <v>10976.24</v>
      </c>
      <c r="N1452">
        <v>0.1</v>
      </c>
      <c r="O1452">
        <v>1630.38</v>
      </c>
    </row>
    <row r="1453" spans="1:15" x14ac:dyDescent="0.25">
      <c r="A1453" t="s">
        <v>1463</v>
      </c>
      <c r="B1453" t="s">
        <v>5549</v>
      </c>
      <c r="C1453" t="s">
        <v>7247</v>
      </c>
      <c r="D1453" t="s">
        <v>6313</v>
      </c>
      <c r="E1453" t="s">
        <v>6977</v>
      </c>
      <c r="F1453" t="s">
        <v>7095</v>
      </c>
      <c r="G1453" t="s">
        <v>7102</v>
      </c>
      <c r="H1453" t="s">
        <v>7157</v>
      </c>
      <c r="I1453" t="s">
        <v>7163</v>
      </c>
      <c r="J1453" t="s">
        <v>7175</v>
      </c>
      <c r="K1453" t="s">
        <v>7205</v>
      </c>
      <c r="L1453">
        <v>5</v>
      </c>
      <c r="M1453">
        <v>14380.92</v>
      </c>
      <c r="N1453">
        <v>0.2</v>
      </c>
      <c r="O1453">
        <v>1002.69</v>
      </c>
    </row>
    <row r="1454" spans="1:15" x14ac:dyDescent="0.25">
      <c r="A1454" t="s">
        <v>1464</v>
      </c>
      <c r="B1454" t="s">
        <v>5093</v>
      </c>
      <c r="C1454" t="s">
        <v>7238</v>
      </c>
      <c r="D1454" t="s">
        <v>6463</v>
      </c>
      <c r="E1454" t="s">
        <v>7066</v>
      </c>
      <c r="F1454" t="s">
        <v>7094</v>
      </c>
      <c r="G1454" t="s">
        <v>7101</v>
      </c>
      <c r="H1454" t="s">
        <v>7137</v>
      </c>
      <c r="I1454" t="s">
        <v>7163</v>
      </c>
      <c r="J1454" t="s">
        <v>7175</v>
      </c>
      <c r="K1454" t="s">
        <v>7190</v>
      </c>
      <c r="L1454">
        <v>7</v>
      </c>
      <c r="M1454">
        <v>12436.61</v>
      </c>
      <c r="N1454">
        <v>0.2</v>
      </c>
      <c r="O1454">
        <v>1763.2</v>
      </c>
    </row>
    <row r="1455" spans="1:15" x14ac:dyDescent="0.25">
      <c r="A1455" t="s">
        <v>1465</v>
      </c>
      <c r="B1455" t="s">
        <v>5564</v>
      </c>
      <c r="C1455" t="s">
        <v>7244</v>
      </c>
      <c r="D1455" t="s">
        <v>6739</v>
      </c>
      <c r="E1455" t="s">
        <v>7031</v>
      </c>
      <c r="F1455" t="s">
        <v>7094</v>
      </c>
      <c r="G1455" t="s">
        <v>7098</v>
      </c>
      <c r="H1455" t="s">
        <v>7114</v>
      </c>
      <c r="I1455" t="s">
        <v>7165</v>
      </c>
      <c r="J1455" t="s">
        <v>7176</v>
      </c>
      <c r="K1455" t="s">
        <v>7194</v>
      </c>
      <c r="L1455">
        <v>5</v>
      </c>
      <c r="M1455">
        <v>113075.25</v>
      </c>
      <c r="N1455">
        <v>0.05</v>
      </c>
      <c r="O1455">
        <v>13614.51</v>
      </c>
    </row>
    <row r="1456" spans="1:15" x14ac:dyDescent="0.25">
      <c r="A1456" t="s">
        <v>1466</v>
      </c>
      <c r="B1456" t="s">
        <v>5031</v>
      </c>
      <c r="C1456" t="s">
        <v>7258</v>
      </c>
      <c r="D1456" t="s">
        <v>6669</v>
      </c>
      <c r="E1456" t="s">
        <v>6952</v>
      </c>
      <c r="F1456" t="s">
        <v>7097</v>
      </c>
      <c r="G1456" t="s">
        <v>7104</v>
      </c>
      <c r="H1456" t="s">
        <v>7120</v>
      </c>
      <c r="I1456" t="s">
        <v>7163</v>
      </c>
      <c r="J1456" t="s">
        <v>7167</v>
      </c>
      <c r="K1456" t="s">
        <v>7187</v>
      </c>
      <c r="L1456">
        <v>6</v>
      </c>
      <c r="M1456">
        <v>7046.97</v>
      </c>
      <c r="N1456">
        <v>0.25</v>
      </c>
      <c r="O1456">
        <v>1241.8499999999999</v>
      </c>
    </row>
    <row r="1457" spans="1:15" x14ac:dyDescent="0.25">
      <c r="A1457" t="s">
        <v>1467</v>
      </c>
      <c r="B1457" t="s">
        <v>5039</v>
      </c>
      <c r="C1457" t="s">
        <v>7237</v>
      </c>
      <c r="D1457" t="s">
        <v>6768</v>
      </c>
      <c r="E1457" t="s">
        <v>6952</v>
      </c>
      <c r="F1457" t="s">
        <v>7097</v>
      </c>
      <c r="G1457" t="s">
        <v>7110</v>
      </c>
      <c r="H1457" t="s">
        <v>7159</v>
      </c>
      <c r="I1457" t="s">
        <v>7163</v>
      </c>
      <c r="J1457" t="s">
        <v>7175</v>
      </c>
      <c r="K1457" t="s">
        <v>7197</v>
      </c>
      <c r="L1457">
        <v>4</v>
      </c>
      <c r="M1457">
        <v>23431.38</v>
      </c>
      <c r="N1457">
        <v>0.05</v>
      </c>
      <c r="O1457">
        <v>4669.33</v>
      </c>
    </row>
    <row r="1458" spans="1:15" x14ac:dyDescent="0.25">
      <c r="A1458" t="s">
        <v>1468</v>
      </c>
      <c r="B1458" t="s">
        <v>5483</v>
      </c>
      <c r="C1458" t="s">
        <v>7235</v>
      </c>
      <c r="D1458" t="s">
        <v>6450</v>
      </c>
      <c r="E1458" t="s">
        <v>7061</v>
      </c>
      <c r="F1458" t="s">
        <v>7097</v>
      </c>
      <c r="G1458" t="s">
        <v>7104</v>
      </c>
      <c r="H1458" t="s">
        <v>7120</v>
      </c>
      <c r="I1458" t="s">
        <v>7164</v>
      </c>
      <c r="J1458" t="s">
        <v>7174</v>
      </c>
      <c r="K1458" t="s">
        <v>7199</v>
      </c>
      <c r="L1458">
        <v>4</v>
      </c>
      <c r="M1458">
        <v>6587.29</v>
      </c>
      <c r="N1458">
        <v>0</v>
      </c>
      <c r="O1458">
        <v>1424.7</v>
      </c>
    </row>
    <row r="1459" spans="1:15" x14ac:dyDescent="0.25">
      <c r="A1459" t="s">
        <v>1469</v>
      </c>
      <c r="B1459" t="s">
        <v>5212</v>
      </c>
      <c r="C1459" t="s">
        <v>7258</v>
      </c>
      <c r="D1459" t="s">
        <v>6238</v>
      </c>
      <c r="E1459" t="s">
        <v>6998</v>
      </c>
      <c r="F1459" t="s">
        <v>7095</v>
      </c>
      <c r="G1459" t="s">
        <v>7108</v>
      </c>
      <c r="H1459" t="s">
        <v>7126</v>
      </c>
      <c r="I1459" t="s">
        <v>7165</v>
      </c>
      <c r="J1459" t="s">
        <v>7177</v>
      </c>
      <c r="K1459" t="s">
        <v>7210</v>
      </c>
      <c r="L1459">
        <v>7</v>
      </c>
      <c r="M1459">
        <v>604388.24</v>
      </c>
      <c r="N1459">
        <v>0</v>
      </c>
      <c r="O1459">
        <v>72351.62</v>
      </c>
    </row>
    <row r="1460" spans="1:15" x14ac:dyDescent="0.25">
      <c r="A1460" t="s">
        <v>1470</v>
      </c>
      <c r="B1460" t="s">
        <v>5800</v>
      </c>
      <c r="C1460" t="s">
        <v>7233</v>
      </c>
      <c r="D1460" t="s">
        <v>6752</v>
      </c>
      <c r="E1460" t="s">
        <v>7036</v>
      </c>
      <c r="F1460" t="s">
        <v>7097</v>
      </c>
      <c r="G1460" t="s">
        <v>7107</v>
      </c>
      <c r="H1460" t="s">
        <v>7123</v>
      </c>
      <c r="I1460" t="s">
        <v>7164</v>
      </c>
      <c r="J1460" t="s">
        <v>7173</v>
      </c>
      <c r="K1460" t="s">
        <v>7200</v>
      </c>
      <c r="L1460">
        <v>2</v>
      </c>
      <c r="M1460">
        <v>2368.41</v>
      </c>
      <c r="N1460">
        <v>0</v>
      </c>
      <c r="O1460">
        <v>761.36</v>
      </c>
    </row>
    <row r="1461" spans="1:15" x14ac:dyDescent="0.25">
      <c r="A1461" t="s">
        <v>1471</v>
      </c>
      <c r="B1461" t="s">
        <v>5801</v>
      </c>
      <c r="C1461" t="s">
        <v>7240</v>
      </c>
      <c r="D1461" t="s">
        <v>6408</v>
      </c>
      <c r="E1461" t="s">
        <v>6991</v>
      </c>
      <c r="F1461" t="s">
        <v>7095</v>
      </c>
      <c r="G1461" t="s">
        <v>7106</v>
      </c>
      <c r="H1461" t="s">
        <v>7122</v>
      </c>
      <c r="I1461" t="s">
        <v>7164</v>
      </c>
      <c r="J1461" t="s">
        <v>7174</v>
      </c>
      <c r="K1461" t="s">
        <v>7188</v>
      </c>
      <c r="L1461">
        <v>3</v>
      </c>
      <c r="M1461">
        <v>7854.22</v>
      </c>
      <c r="N1461">
        <v>0.1</v>
      </c>
      <c r="O1461">
        <v>1517.81</v>
      </c>
    </row>
    <row r="1462" spans="1:15" x14ac:dyDescent="0.25">
      <c r="A1462" t="s">
        <v>1472</v>
      </c>
      <c r="B1462" t="s">
        <v>5802</v>
      </c>
      <c r="C1462" t="s">
        <v>7256</v>
      </c>
      <c r="D1462" t="s">
        <v>6530</v>
      </c>
      <c r="E1462" t="s">
        <v>7031</v>
      </c>
      <c r="F1462" t="s">
        <v>7097</v>
      </c>
      <c r="G1462" t="s">
        <v>7107</v>
      </c>
      <c r="H1462" t="s">
        <v>7123</v>
      </c>
      <c r="I1462" t="s">
        <v>7162</v>
      </c>
      <c r="J1462" t="s">
        <v>7169</v>
      </c>
      <c r="K1462" t="s">
        <v>7182</v>
      </c>
      <c r="L1462">
        <v>1</v>
      </c>
      <c r="M1462">
        <v>7220.91</v>
      </c>
      <c r="N1462">
        <v>0.2</v>
      </c>
      <c r="O1462">
        <v>514.44000000000005</v>
      </c>
    </row>
    <row r="1463" spans="1:15" x14ac:dyDescent="0.25">
      <c r="A1463" t="s">
        <v>1473</v>
      </c>
      <c r="B1463" t="s">
        <v>5147</v>
      </c>
      <c r="C1463" t="s">
        <v>7246</v>
      </c>
      <c r="D1463" t="s">
        <v>6524</v>
      </c>
      <c r="E1463" t="s">
        <v>7025</v>
      </c>
      <c r="F1463" t="s">
        <v>7096</v>
      </c>
      <c r="G1463" t="s">
        <v>7103</v>
      </c>
      <c r="H1463" t="s">
        <v>7158</v>
      </c>
      <c r="I1463" t="s">
        <v>7162</v>
      </c>
      <c r="J1463" t="s">
        <v>7169</v>
      </c>
      <c r="K1463" t="s">
        <v>7203</v>
      </c>
      <c r="L1463">
        <v>7</v>
      </c>
      <c r="M1463">
        <v>121030.62</v>
      </c>
      <c r="N1463">
        <v>0.2</v>
      </c>
      <c r="O1463">
        <v>11416.69</v>
      </c>
    </row>
    <row r="1464" spans="1:15" x14ac:dyDescent="0.25">
      <c r="A1464" t="s">
        <v>1474</v>
      </c>
      <c r="B1464" t="s">
        <v>5034</v>
      </c>
      <c r="C1464" t="s">
        <v>7240</v>
      </c>
      <c r="D1464" t="s">
        <v>6180</v>
      </c>
      <c r="E1464" t="s">
        <v>6930</v>
      </c>
      <c r="F1464" t="s">
        <v>7097</v>
      </c>
      <c r="G1464" t="s">
        <v>7107</v>
      </c>
      <c r="H1464" t="s">
        <v>7152</v>
      </c>
      <c r="I1464" t="s">
        <v>7164</v>
      </c>
      <c r="J1464" t="s">
        <v>7173</v>
      </c>
      <c r="K1464" t="s">
        <v>7206</v>
      </c>
      <c r="L1464">
        <v>2</v>
      </c>
      <c r="M1464">
        <v>4588.13</v>
      </c>
      <c r="N1464">
        <v>0</v>
      </c>
      <c r="O1464">
        <v>1511.98</v>
      </c>
    </row>
    <row r="1465" spans="1:15" x14ac:dyDescent="0.25">
      <c r="A1465" t="s">
        <v>1475</v>
      </c>
      <c r="B1465" t="s">
        <v>5803</v>
      </c>
      <c r="C1465" t="s">
        <v>7224</v>
      </c>
      <c r="D1465" t="s">
        <v>6490</v>
      </c>
      <c r="E1465" t="s">
        <v>6971</v>
      </c>
      <c r="F1465" t="s">
        <v>7097</v>
      </c>
      <c r="G1465" t="s">
        <v>7107</v>
      </c>
      <c r="H1465" t="s">
        <v>7153</v>
      </c>
      <c r="I1465" t="s">
        <v>7163</v>
      </c>
      <c r="J1465" t="s">
        <v>7167</v>
      </c>
      <c r="K1465" t="s">
        <v>7187</v>
      </c>
      <c r="L1465">
        <v>3</v>
      </c>
      <c r="M1465">
        <v>4414.13</v>
      </c>
      <c r="N1465">
        <v>0</v>
      </c>
      <c r="O1465">
        <v>1367.29</v>
      </c>
    </row>
    <row r="1466" spans="1:15" x14ac:dyDescent="0.25">
      <c r="A1466" t="s">
        <v>1476</v>
      </c>
      <c r="B1466" t="s">
        <v>5592</v>
      </c>
      <c r="C1466" t="s">
        <v>7257</v>
      </c>
      <c r="D1466" t="s">
        <v>6236</v>
      </c>
      <c r="E1466" t="s">
        <v>6996</v>
      </c>
      <c r="F1466" t="s">
        <v>7096</v>
      </c>
      <c r="G1466" t="s">
        <v>7112</v>
      </c>
      <c r="H1466" t="s">
        <v>7154</v>
      </c>
      <c r="I1466" t="s">
        <v>7164</v>
      </c>
      <c r="J1466" t="s">
        <v>7173</v>
      </c>
      <c r="K1466" t="s">
        <v>7186</v>
      </c>
      <c r="L1466">
        <v>2</v>
      </c>
      <c r="M1466">
        <v>7032.47</v>
      </c>
      <c r="N1466">
        <v>0.25</v>
      </c>
      <c r="O1466">
        <v>998.72</v>
      </c>
    </row>
    <row r="1467" spans="1:15" x14ac:dyDescent="0.25">
      <c r="A1467" t="s">
        <v>1477</v>
      </c>
      <c r="B1467" t="s">
        <v>5784</v>
      </c>
      <c r="C1467" t="s">
        <v>7242</v>
      </c>
      <c r="D1467" t="s">
        <v>6498</v>
      </c>
      <c r="E1467" t="s">
        <v>7003</v>
      </c>
      <c r="F1467" t="s">
        <v>7096</v>
      </c>
      <c r="G1467" t="s">
        <v>7111</v>
      </c>
      <c r="H1467" t="s">
        <v>7131</v>
      </c>
      <c r="I1467" t="s">
        <v>7162</v>
      </c>
      <c r="J1467" t="s">
        <v>7168</v>
      </c>
      <c r="K1467" t="s">
        <v>7191</v>
      </c>
      <c r="L1467">
        <v>7</v>
      </c>
      <c r="M1467">
        <v>38078.879999999997</v>
      </c>
      <c r="N1467">
        <v>0.15</v>
      </c>
      <c r="O1467">
        <v>4584.05</v>
      </c>
    </row>
    <row r="1468" spans="1:15" x14ac:dyDescent="0.25">
      <c r="A1468" t="s">
        <v>1478</v>
      </c>
      <c r="B1468" t="s">
        <v>5393</v>
      </c>
      <c r="C1468" t="s">
        <v>7230</v>
      </c>
      <c r="D1468" t="s">
        <v>6303</v>
      </c>
      <c r="E1468" t="s">
        <v>7028</v>
      </c>
      <c r="F1468" t="s">
        <v>7097</v>
      </c>
      <c r="G1468" t="s">
        <v>7110</v>
      </c>
      <c r="H1468" t="s">
        <v>7129</v>
      </c>
      <c r="I1468" t="s">
        <v>7163</v>
      </c>
      <c r="J1468" t="s">
        <v>7171</v>
      </c>
      <c r="K1468" t="s">
        <v>7184</v>
      </c>
      <c r="L1468">
        <v>3</v>
      </c>
      <c r="M1468">
        <v>18957.18</v>
      </c>
      <c r="N1468">
        <v>0.2</v>
      </c>
      <c r="O1468">
        <v>1227.44</v>
      </c>
    </row>
    <row r="1469" spans="1:15" x14ac:dyDescent="0.25">
      <c r="A1469" t="s">
        <v>1479</v>
      </c>
      <c r="B1469" t="s">
        <v>5340</v>
      </c>
      <c r="C1469" t="s">
        <v>7246</v>
      </c>
      <c r="D1469" t="s">
        <v>6769</v>
      </c>
      <c r="E1469" t="s">
        <v>6987</v>
      </c>
      <c r="F1469" t="s">
        <v>7094</v>
      </c>
      <c r="G1469" t="s">
        <v>7100</v>
      </c>
      <c r="H1469" t="s">
        <v>7116</v>
      </c>
      <c r="I1469" t="s">
        <v>7162</v>
      </c>
      <c r="J1469" t="s">
        <v>7169</v>
      </c>
      <c r="K1469" t="s">
        <v>7193</v>
      </c>
      <c r="L1469">
        <v>8</v>
      </c>
      <c r="M1469">
        <v>89753.93</v>
      </c>
      <c r="N1469">
        <v>0</v>
      </c>
      <c r="O1469">
        <v>18030.53</v>
      </c>
    </row>
    <row r="1470" spans="1:15" x14ac:dyDescent="0.25">
      <c r="A1470" t="s">
        <v>1480</v>
      </c>
      <c r="B1470" t="s">
        <v>5746</v>
      </c>
      <c r="C1470" t="s">
        <v>7230</v>
      </c>
      <c r="D1470" t="s">
        <v>6193</v>
      </c>
      <c r="E1470" t="s">
        <v>6977</v>
      </c>
      <c r="F1470" t="s">
        <v>7097</v>
      </c>
      <c r="G1470" t="s">
        <v>7104</v>
      </c>
      <c r="H1470" t="s">
        <v>7132</v>
      </c>
      <c r="I1470" t="s">
        <v>7163</v>
      </c>
      <c r="J1470" t="s">
        <v>7167</v>
      </c>
      <c r="K1470" t="s">
        <v>7207</v>
      </c>
      <c r="L1470">
        <v>4</v>
      </c>
      <c r="M1470">
        <v>2364.9699999999998</v>
      </c>
      <c r="N1470">
        <v>0.25</v>
      </c>
      <c r="O1470">
        <v>639.4</v>
      </c>
    </row>
    <row r="1471" spans="1:15" x14ac:dyDescent="0.25">
      <c r="A1471" t="s">
        <v>1481</v>
      </c>
      <c r="B1471" t="s">
        <v>5644</v>
      </c>
      <c r="C1471" t="s">
        <v>7253</v>
      </c>
      <c r="D1471" t="s">
        <v>6503</v>
      </c>
      <c r="E1471" t="s">
        <v>7009</v>
      </c>
      <c r="F1471" t="s">
        <v>7095</v>
      </c>
      <c r="G1471" t="s">
        <v>7109</v>
      </c>
      <c r="H1471" t="s">
        <v>7135</v>
      </c>
      <c r="I1471" t="s">
        <v>7163</v>
      </c>
      <c r="J1471" t="s">
        <v>7171</v>
      </c>
      <c r="K1471" t="s">
        <v>7204</v>
      </c>
      <c r="L1471">
        <v>8</v>
      </c>
      <c r="M1471">
        <v>36041.22</v>
      </c>
      <c r="N1471">
        <v>0</v>
      </c>
      <c r="O1471">
        <v>6484.61</v>
      </c>
    </row>
    <row r="1472" spans="1:15" x14ac:dyDescent="0.25">
      <c r="A1472" t="s">
        <v>1482</v>
      </c>
      <c r="B1472" t="s">
        <v>5084</v>
      </c>
      <c r="C1472" t="s">
        <v>7253</v>
      </c>
      <c r="D1472" t="s">
        <v>6274</v>
      </c>
      <c r="E1472" t="s">
        <v>6995</v>
      </c>
      <c r="F1472" t="s">
        <v>7094</v>
      </c>
      <c r="G1472" t="s">
        <v>7100</v>
      </c>
      <c r="H1472" t="s">
        <v>7151</v>
      </c>
      <c r="I1472" t="s">
        <v>7165</v>
      </c>
      <c r="J1472" t="s">
        <v>7176</v>
      </c>
      <c r="K1472" t="s">
        <v>7202</v>
      </c>
      <c r="L1472">
        <v>8</v>
      </c>
      <c r="M1472">
        <v>139045.98000000001</v>
      </c>
      <c r="N1472">
        <v>0</v>
      </c>
      <c r="O1472">
        <v>20030.21</v>
      </c>
    </row>
    <row r="1473" spans="1:15" x14ac:dyDescent="0.25">
      <c r="A1473" t="s">
        <v>1483</v>
      </c>
      <c r="B1473" t="s">
        <v>5147</v>
      </c>
      <c r="C1473" t="s">
        <v>7246</v>
      </c>
      <c r="D1473" t="s">
        <v>6740</v>
      </c>
      <c r="E1473" t="s">
        <v>6902</v>
      </c>
      <c r="F1473" t="s">
        <v>7094</v>
      </c>
      <c r="G1473" t="s">
        <v>7099</v>
      </c>
      <c r="H1473" t="s">
        <v>7125</v>
      </c>
      <c r="I1473" t="s">
        <v>7163</v>
      </c>
      <c r="J1473" t="s">
        <v>7167</v>
      </c>
      <c r="K1473" t="s">
        <v>7179</v>
      </c>
      <c r="L1473">
        <v>5</v>
      </c>
      <c r="M1473">
        <v>9283.6299999999992</v>
      </c>
      <c r="N1473">
        <v>0.25</v>
      </c>
      <c r="O1473">
        <v>1720.42</v>
      </c>
    </row>
    <row r="1474" spans="1:15" x14ac:dyDescent="0.25">
      <c r="A1474" t="s">
        <v>1484</v>
      </c>
      <c r="B1474" t="s">
        <v>5804</v>
      </c>
      <c r="C1474" t="s">
        <v>7257</v>
      </c>
      <c r="D1474" t="s">
        <v>6501</v>
      </c>
      <c r="E1474" t="s">
        <v>6933</v>
      </c>
      <c r="F1474" t="s">
        <v>7094</v>
      </c>
      <c r="G1474" t="s">
        <v>7100</v>
      </c>
      <c r="H1474" t="s">
        <v>7116</v>
      </c>
      <c r="I1474" t="s">
        <v>7162</v>
      </c>
      <c r="J1474" t="s">
        <v>7168</v>
      </c>
      <c r="K1474" t="s">
        <v>7191</v>
      </c>
      <c r="L1474">
        <v>1</v>
      </c>
      <c r="M1474">
        <v>4995.1899999999996</v>
      </c>
      <c r="N1474">
        <v>0.2</v>
      </c>
      <c r="O1474">
        <v>481.59</v>
      </c>
    </row>
    <row r="1475" spans="1:15" x14ac:dyDescent="0.25">
      <c r="A1475" t="s">
        <v>1485</v>
      </c>
      <c r="B1475" t="s">
        <v>5805</v>
      </c>
      <c r="C1475" t="s">
        <v>7231</v>
      </c>
      <c r="D1475" t="s">
        <v>6770</v>
      </c>
      <c r="E1475" t="s">
        <v>7001</v>
      </c>
      <c r="F1475" t="s">
        <v>7094</v>
      </c>
      <c r="G1475" t="s">
        <v>7100</v>
      </c>
      <c r="H1475" t="s">
        <v>7116</v>
      </c>
      <c r="I1475" t="s">
        <v>7164</v>
      </c>
      <c r="J1475" t="s">
        <v>7170</v>
      </c>
      <c r="K1475" t="s">
        <v>7213</v>
      </c>
      <c r="L1475">
        <v>7</v>
      </c>
      <c r="M1475">
        <v>20229.259999999998</v>
      </c>
      <c r="N1475">
        <v>0</v>
      </c>
      <c r="O1475">
        <v>7556.19</v>
      </c>
    </row>
    <row r="1476" spans="1:15" x14ac:dyDescent="0.25">
      <c r="A1476" t="s">
        <v>1486</v>
      </c>
      <c r="B1476" t="s">
        <v>5557</v>
      </c>
      <c r="C1476" t="s">
        <v>7238</v>
      </c>
      <c r="D1476" t="s">
        <v>6307</v>
      </c>
      <c r="E1476" t="s">
        <v>6944</v>
      </c>
      <c r="F1476" t="s">
        <v>7097</v>
      </c>
      <c r="G1476" t="s">
        <v>7105</v>
      </c>
      <c r="H1476" t="s">
        <v>7121</v>
      </c>
      <c r="I1476" t="s">
        <v>7163</v>
      </c>
      <c r="J1476" t="s">
        <v>7171</v>
      </c>
      <c r="K1476" t="s">
        <v>7204</v>
      </c>
      <c r="L1476">
        <v>2</v>
      </c>
      <c r="M1476">
        <v>7309.9</v>
      </c>
      <c r="N1476">
        <v>0.15</v>
      </c>
      <c r="O1476">
        <v>918.46</v>
      </c>
    </row>
    <row r="1477" spans="1:15" x14ac:dyDescent="0.25">
      <c r="A1477" t="s">
        <v>1487</v>
      </c>
      <c r="B1477" t="s">
        <v>5806</v>
      </c>
      <c r="C1477" t="s">
        <v>7227</v>
      </c>
      <c r="D1477" t="s">
        <v>6303</v>
      </c>
      <c r="E1477" t="s">
        <v>7028</v>
      </c>
      <c r="F1477" t="s">
        <v>7094</v>
      </c>
      <c r="G1477" t="s">
        <v>7099</v>
      </c>
      <c r="H1477" t="s">
        <v>7125</v>
      </c>
      <c r="I1477" t="s">
        <v>7164</v>
      </c>
      <c r="J1477" t="s">
        <v>7173</v>
      </c>
      <c r="K1477" t="s">
        <v>7186</v>
      </c>
      <c r="L1477">
        <v>5</v>
      </c>
      <c r="M1477">
        <v>16237.17</v>
      </c>
      <c r="N1477">
        <v>0.25</v>
      </c>
      <c r="O1477">
        <v>2435.41</v>
      </c>
    </row>
    <row r="1478" spans="1:15" x14ac:dyDescent="0.25">
      <c r="A1478" t="s">
        <v>1488</v>
      </c>
      <c r="B1478" t="s">
        <v>5688</v>
      </c>
      <c r="C1478" t="s">
        <v>7248</v>
      </c>
      <c r="D1478" t="s">
        <v>6270</v>
      </c>
      <c r="E1478" t="s">
        <v>7014</v>
      </c>
      <c r="F1478" t="s">
        <v>7094</v>
      </c>
      <c r="G1478" t="s">
        <v>7101</v>
      </c>
      <c r="H1478" t="s">
        <v>7117</v>
      </c>
      <c r="I1478" t="s">
        <v>7163</v>
      </c>
      <c r="J1478" t="s">
        <v>7167</v>
      </c>
      <c r="K1478" t="s">
        <v>7187</v>
      </c>
      <c r="L1478">
        <v>5</v>
      </c>
      <c r="M1478">
        <v>5939.58</v>
      </c>
      <c r="N1478">
        <v>0.2</v>
      </c>
      <c r="O1478">
        <v>1267.04</v>
      </c>
    </row>
    <row r="1479" spans="1:15" x14ac:dyDescent="0.25">
      <c r="A1479" t="s">
        <v>1489</v>
      </c>
      <c r="B1479" t="s">
        <v>5807</v>
      </c>
      <c r="C1479" t="s">
        <v>7238</v>
      </c>
      <c r="D1479" t="s">
        <v>6446</v>
      </c>
      <c r="E1479" t="s">
        <v>7015</v>
      </c>
      <c r="F1479" t="s">
        <v>7096</v>
      </c>
      <c r="G1479" t="s">
        <v>7112</v>
      </c>
      <c r="H1479" t="s">
        <v>7133</v>
      </c>
      <c r="I1479" t="s">
        <v>7164</v>
      </c>
      <c r="J1479" t="s">
        <v>7170</v>
      </c>
      <c r="K1479" t="s">
        <v>7213</v>
      </c>
      <c r="L1479">
        <v>6</v>
      </c>
      <c r="M1479">
        <v>15563.28</v>
      </c>
      <c r="N1479">
        <v>0.05</v>
      </c>
      <c r="O1479">
        <v>4743.78</v>
      </c>
    </row>
    <row r="1480" spans="1:15" x14ac:dyDescent="0.25">
      <c r="A1480" t="s">
        <v>1490</v>
      </c>
      <c r="B1480" t="s">
        <v>5106</v>
      </c>
      <c r="C1480" t="s">
        <v>7248</v>
      </c>
      <c r="D1480" t="s">
        <v>6730</v>
      </c>
      <c r="E1480" t="s">
        <v>7030</v>
      </c>
      <c r="F1480" t="s">
        <v>7095</v>
      </c>
      <c r="G1480" t="s">
        <v>7109</v>
      </c>
      <c r="H1480" t="s">
        <v>7135</v>
      </c>
      <c r="I1480" t="s">
        <v>7164</v>
      </c>
      <c r="J1480" t="s">
        <v>7173</v>
      </c>
      <c r="K1480" t="s">
        <v>7200</v>
      </c>
      <c r="L1480">
        <v>6</v>
      </c>
      <c r="M1480">
        <v>6790.93</v>
      </c>
      <c r="N1480">
        <v>0.05</v>
      </c>
      <c r="O1480">
        <v>2488.08</v>
      </c>
    </row>
    <row r="1481" spans="1:15" x14ac:dyDescent="0.25">
      <c r="A1481" t="s">
        <v>1491</v>
      </c>
      <c r="B1481" t="s">
        <v>5069</v>
      </c>
      <c r="C1481" t="s">
        <v>7235</v>
      </c>
      <c r="D1481" t="s">
        <v>6771</v>
      </c>
      <c r="E1481" t="s">
        <v>6974</v>
      </c>
      <c r="F1481" t="s">
        <v>7094</v>
      </c>
      <c r="G1481" t="s">
        <v>7098</v>
      </c>
      <c r="H1481" t="s">
        <v>7156</v>
      </c>
      <c r="I1481" t="s">
        <v>7163</v>
      </c>
      <c r="J1481" t="s">
        <v>7175</v>
      </c>
      <c r="K1481" t="s">
        <v>7197</v>
      </c>
      <c r="L1481">
        <v>1</v>
      </c>
      <c r="M1481">
        <v>5563.85</v>
      </c>
      <c r="N1481">
        <v>0.1</v>
      </c>
      <c r="O1481">
        <v>917.81</v>
      </c>
    </row>
    <row r="1482" spans="1:15" x14ac:dyDescent="0.25">
      <c r="A1482" t="s">
        <v>1492</v>
      </c>
      <c r="B1482" t="s">
        <v>5328</v>
      </c>
      <c r="C1482" t="s">
        <v>7244</v>
      </c>
      <c r="D1482" t="s">
        <v>6366</v>
      </c>
      <c r="E1482" t="s">
        <v>7047</v>
      </c>
      <c r="F1482" t="s">
        <v>7094</v>
      </c>
      <c r="G1482" t="s">
        <v>7099</v>
      </c>
      <c r="H1482" t="s">
        <v>7130</v>
      </c>
      <c r="I1482" t="s">
        <v>7163</v>
      </c>
      <c r="J1482" t="s">
        <v>7171</v>
      </c>
      <c r="K1482" t="s">
        <v>7204</v>
      </c>
      <c r="L1482">
        <v>2</v>
      </c>
      <c r="M1482">
        <v>8826.73</v>
      </c>
      <c r="N1482">
        <v>0</v>
      </c>
      <c r="O1482">
        <v>1611.55</v>
      </c>
    </row>
    <row r="1483" spans="1:15" x14ac:dyDescent="0.25">
      <c r="A1483" t="s">
        <v>1493</v>
      </c>
      <c r="B1483" t="s">
        <v>5580</v>
      </c>
      <c r="C1483" t="s">
        <v>7250</v>
      </c>
      <c r="D1483" t="s">
        <v>6699</v>
      </c>
      <c r="E1483" t="s">
        <v>6928</v>
      </c>
      <c r="F1483" t="s">
        <v>7096</v>
      </c>
      <c r="G1483" t="s">
        <v>7103</v>
      </c>
      <c r="H1483" t="s">
        <v>7134</v>
      </c>
      <c r="I1483" t="s">
        <v>7163</v>
      </c>
      <c r="J1483" t="s">
        <v>7175</v>
      </c>
      <c r="K1483" t="s">
        <v>7197</v>
      </c>
      <c r="L1483">
        <v>8</v>
      </c>
      <c r="M1483">
        <v>45956.13</v>
      </c>
      <c r="N1483">
        <v>0</v>
      </c>
      <c r="O1483">
        <v>11896.82</v>
      </c>
    </row>
    <row r="1484" spans="1:15" x14ac:dyDescent="0.25">
      <c r="A1484" t="s">
        <v>1494</v>
      </c>
      <c r="B1484" t="s">
        <v>5618</v>
      </c>
      <c r="C1484" t="s">
        <v>7242</v>
      </c>
      <c r="D1484" t="s">
        <v>6283</v>
      </c>
      <c r="E1484" t="s">
        <v>6902</v>
      </c>
      <c r="F1484" t="s">
        <v>7094</v>
      </c>
      <c r="G1484" t="s">
        <v>7100</v>
      </c>
      <c r="H1484" t="s">
        <v>7151</v>
      </c>
      <c r="I1484" t="s">
        <v>7163</v>
      </c>
      <c r="J1484" t="s">
        <v>7167</v>
      </c>
      <c r="K1484" t="s">
        <v>7187</v>
      </c>
      <c r="L1484">
        <v>8</v>
      </c>
      <c r="M1484">
        <v>11622.82</v>
      </c>
      <c r="N1484">
        <v>0.05</v>
      </c>
      <c r="O1484">
        <v>3139.19</v>
      </c>
    </row>
    <row r="1485" spans="1:15" x14ac:dyDescent="0.25">
      <c r="A1485" t="s">
        <v>1495</v>
      </c>
      <c r="B1485" t="s">
        <v>5722</v>
      </c>
      <c r="C1485" t="s">
        <v>7250</v>
      </c>
      <c r="D1485" t="s">
        <v>6506</v>
      </c>
      <c r="E1485" t="s">
        <v>7051</v>
      </c>
      <c r="F1485" t="s">
        <v>7095</v>
      </c>
      <c r="G1485" t="s">
        <v>7106</v>
      </c>
      <c r="H1485" t="s">
        <v>7161</v>
      </c>
      <c r="I1485" t="s">
        <v>7162</v>
      </c>
      <c r="J1485" t="s">
        <v>7169</v>
      </c>
      <c r="K1485" t="s">
        <v>7193</v>
      </c>
      <c r="L1485">
        <v>5</v>
      </c>
      <c r="M1485">
        <v>52884.08</v>
      </c>
      <c r="N1485">
        <v>0</v>
      </c>
      <c r="O1485">
        <v>11147.89</v>
      </c>
    </row>
    <row r="1486" spans="1:15" x14ac:dyDescent="0.25">
      <c r="A1486" t="s">
        <v>1496</v>
      </c>
      <c r="B1486" t="s">
        <v>5536</v>
      </c>
      <c r="C1486" t="s">
        <v>7258</v>
      </c>
      <c r="D1486" t="s">
        <v>6483</v>
      </c>
      <c r="E1486" t="s">
        <v>6899</v>
      </c>
      <c r="F1486" t="s">
        <v>7094</v>
      </c>
      <c r="G1486" t="s">
        <v>7099</v>
      </c>
      <c r="H1486" t="s">
        <v>7115</v>
      </c>
      <c r="I1486" t="s">
        <v>7164</v>
      </c>
      <c r="J1486" t="s">
        <v>7173</v>
      </c>
      <c r="K1486" t="s">
        <v>7200</v>
      </c>
      <c r="L1486">
        <v>2</v>
      </c>
      <c r="M1486">
        <v>2290.96</v>
      </c>
      <c r="N1486">
        <v>0</v>
      </c>
      <c r="O1486">
        <v>732.76</v>
      </c>
    </row>
    <row r="1487" spans="1:15" x14ac:dyDescent="0.25">
      <c r="A1487" t="s">
        <v>1497</v>
      </c>
      <c r="B1487" t="s">
        <v>5543</v>
      </c>
      <c r="C1487" t="s">
        <v>7231</v>
      </c>
      <c r="D1487" t="s">
        <v>6227</v>
      </c>
      <c r="E1487" t="s">
        <v>6993</v>
      </c>
      <c r="F1487" t="s">
        <v>7096</v>
      </c>
      <c r="G1487" t="s">
        <v>7103</v>
      </c>
      <c r="H1487" t="s">
        <v>7158</v>
      </c>
      <c r="I1487" t="s">
        <v>7164</v>
      </c>
      <c r="J1487" t="s">
        <v>7174</v>
      </c>
      <c r="K1487" t="s">
        <v>7199</v>
      </c>
      <c r="L1487">
        <v>8</v>
      </c>
      <c r="M1487">
        <v>10004.790000000001</v>
      </c>
      <c r="N1487">
        <v>0.25</v>
      </c>
      <c r="O1487">
        <v>1141.81</v>
      </c>
    </row>
    <row r="1488" spans="1:15" x14ac:dyDescent="0.25">
      <c r="A1488" t="s">
        <v>1498</v>
      </c>
      <c r="B1488" t="s">
        <v>5540</v>
      </c>
      <c r="C1488" t="s">
        <v>7254</v>
      </c>
      <c r="D1488" t="s">
        <v>6772</v>
      </c>
      <c r="E1488" t="s">
        <v>6928</v>
      </c>
      <c r="F1488" t="s">
        <v>7096</v>
      </c>
      <c r="G1488" t="s">
        <v>7103</v>
      </c>
      <c r="H1488" t="s">
        <v>7158</v>
      </c>
      <c r="I1488" t="s">
        <v>7164</v>
      </c>
      <c r="J1488" t="s">
        <v>7170</v>
      </c>
      <c r="K1488" t="s">
        <v>7183</v>
      </c>
      <c r="L1488">
        <v>7</v>
      </c>
      <c r="M1488">
        <v>31187.88</v>
      </c>
      <c r="N1488">
        <v>0.1</v>
      </c>
      <c r="O1488">
        <v>7055.92</v>
      </c>
    </row>
    <row r="1489" spans="1:15" x14ac:dyDescent="0.25">
      <c r="A1489" t="s">
        <v>1499</v>
      </c>
      <c r="B1489" t="s">
        <v>5171</v>
      </c>
      <c r="C1489" t="s">
        <v>7239</v>
      </c>
      <c r="D1489" t="s">
        <v>6773</v>
      </c>
      <c r="E1489" t="s">
        <v>6966</v>
      </c>
      <c r="F1489" t="s">
        <v>7096</v>
      </c>
      <c r="G1489" t="s">
        <v>7111</v>
      </c>
      <c r="H1489" t="s">
        <v>7145</v>
      </c>
      <c r="I1489" t="s">
        <v>7164</v>
      </c>
      <c r="J1489" t="s">
        <v>7170</v>
      </c>
      <c r="K1489" t="s">
        <v>7183</v>
      </c>
      <c r="L1489">
        <v>1</v>
      </c>
      <c r="M1489">
        <v>4920</v>
      </c>
      <c r="N1489">
        <v>0.05</v>
      </c>
      <c r="O1489">
        <v>1240.07</v>
      </c>
    </row>
    <row r="1490" spans="1:15" x14ac:dyDescent="0.25">
      <c r="A1490" t="s">
        <v>1500</v>
      </c>
      <c r="B1490" t="s">
        <v>5128</v>
      </c>
      <c r="C1490" t="s">
        <v>7255</v>
      </c>
      <c r="D1490" t="s">
        <v>6774</v>
      </c>
      <c r="E1490" t="s">
        <v>6981</v>
      </c>
      <c r="F1490" t="s">
        <v>7094</v>
      </c>
      <c r="G1490" t="s">
        <v>7101</v>
      </c>
      <c r="H1490" t="s">
        <v>7117</v>
      </c>
      <c r="I1490" t="s">
        <v>7165</v>
      </c>
      <c r="J1490" t="s">
        <v>7172</v>
      </c>
      <c r="K1490" t="s">
        <v>7185</v>
      </c>
      <c r="L1490">
        <v>7</v>
      </c>
      <c r="M1490">
        <v>33466.28</v>
      </c>
      <c r="N1490">
        <v>0.05</v>
      </c>
      <c r="O1490">
        <v>6039.39</v>
      </c>
    </row>
    <row r="1491" spans="1:15" x14ac:dyDescent="0.25">
      <c r="A1491" t="s">
        <v>1501</v>
      </c>
      <c r="B1491" t="s">
        <v>5550</v>
      </c>
      <c r="C1491" t="s">
        <v>7242</v>
      </c>
      <c r="D1491" t="s">
        <v>6410</v>
      </c>
      <c r="E1491" t="s">
        <v>6950</v>
      </c>
      <c r="F1491" t="s">
        <v>7097</v>
      </c>
      <c r="G1491" t="s">
        <v>7104</v>
      </c>
      <c r="H1491" t="s">
        <v>7120</v>
      </c>
      <c r="I1491" t="s">
        <v>7163</v>
      </c>
      <c r="J1491" t="s">
        <v>7171</v>
      </c>
      <c r="K1491" t="s">
        <v>7184</v>
      </c>
      <c r="L1491">
        <v>4</v>
      </c>
      <c r="M1491">
        <v>32623.11</v>
      </c>
      <c r="N1491">
        <v>0</v>
      </c>
      <c r="O1491">
        <v>5448.34</v>
      </c>
    </row>
    <row r="1492" spans="1:15" x14ac:dyDescent="0.25">
      <c r="A1492" t="s">
        <v>1502</v>
      </c>
      <c r="B1492" t="s">
        <v>5708</v>
      </c>
      <c r="C1492" t="s">
        <v>7238</v>
      </c>
      <c r="D1492" t="s">
        <v>6218</v>
      </c>
      <c r="E1492" t="s">
        <v>6988</v>
      </c>
      <c r="F1492" t="s">
        <v>7095</v>
      </c>
      <c r="G1492" t="s">
        <v>7109</v>
      </c>
      <c r="H1492" t="s">
        <v>7140</v>
      </c>
      <c r="I1492" t="s">
        <v>7162</v>
      </c>
      <c r="J1492" t="s">
        <v>7166</v>
      </c>
      <c r="K1492" t="s">
        <v>7178</v>
      </c>
      <c r="L1492">
        <v>4</v>
      </c>
      <c r="M1492">
        <v>52918.43</v>
      </c>
      <c r="N1492">
        <v>0.1</v>
      </c>
      <c r="O1492">
        <v>8243.84</v>
      </c>
    </row>
    <row r="1493" spans="1:15" x14ac:dyDescent="0.25">
      <c r="A1493" t="s">
        <v>1503</v>
      </c>
      <c r="B1493" t="s">
        <v>5337</v>
      </c>
      <c r="C1493" t="s">
        <v>7228</v>
      </c>
      <c r="D1493" t="s">
        <v>6327</v>
      </c>
      <c r="E1493" t="s">
        <v>7033</v>
      </c>
      <c r="F1493" t="s">
        <v>7095</v>
      </c>
      <c r="G1493" t="s">
        <v>7102</v>
      </c>
      <c r="H1493" t="s">
        <v>7157</v>
      </c>
      <c r="I1493" t="s">
        <v>7164</v>
      </c>
      <c r="J1493" t="s">
        <v>7170</v>
      </c>
      <c r="K1493" t="s">
        <v>7183</v>
      </c>
      <c r="L1493">
        <v>7</v>
      </c>
      <c r="M1493">
        <v>34294.879999999997</v>
      </c>
      <c r="N1493">
        <v>0</v>
      </c>
      <c r="O1493">
        <v>8818.35</v>
      </c>
    </row>
    <row r="1494" spans="1:15" x14ac:dyDescent="0.25">
      <c r="A1494" t="s">
        <v>1504</v>
      </c>
      <c r="B1494" t="s">
        <v>5808</v>
      </c>
      <c r="C1494" t="s">
        <v>7246</v>
      </c>
      <c r="D1494" t="s">
        <v>6507</v>
      </c>
      <c r="E1494" t="s">
        <v>7050</v>
      </c>
      <c r="F1494" t="s">
        <v>7095</v>
      </c>
      <c r="G1494" t="s">
        <v>7108</v>
      </c>
      <c r="H1494" t="s">
        <v>7126</v>
      </c>
      <c r="I1494" t="s">
        <v>7164</v>
      </c>
      <c r="J1494" t="s">
        <v>7174</v>
      </c>
      <c r="K1494" t="s">
        <v>7196</v>
      </c>
      <c r="L1494">
        <v>7</v>
      </c>
      <c r="M1494">
        <v>21716.32</v>
      </c>
      <c r="N1494">
        <v>0.15</v>
      </c>
      <c r="O1494">
        <v>4041.8</v>
      </c>
    </row>
    <row r="1495" spans="1:15" x14ac:dyDescent="0.25">
      <c r="A1495" t="s">
        <v>1505</v>
      </c>
      <c r="B1495" t="s">
        <v>5428</v>
      </c>
      <c r="C1495" t="s">
        <v>7243</v>
      </c>
      <c r="D1495" t="s">
        <v>6640</v>
      </c>
      <c r="E1495" t="s">
        <v>7032</v>
      </c>
      <c r="F1495" t="s">
        <v>7095</v>
      </c>
      <c r="G1495" t="s">
        <v>7102</v>
      </c>
      <c r="H1495" t="s">
        <v>7157</v>
      </c>
      <c r="I1495" t="s">
        <v>7162</v>
      </c>
      <c r="J1495" t="s">
        <v>7169</v>
      </c>
      <c r="K1495" t="s">
        <v>7203</v>
      </c>
      <c r="L1495">
        <v>7</v>
      </c>
      <c r="M1495">
        <v>139236.29</v>
      </c>
      <c r="N1495">
        <v>0.05</v>
      </c>
      <c r="O1495">
        <v>19664.46</v>
      </c>
    </row>
    <row r="1496" spans="1:15" x14ac:dyDescent="0.25">
      <c r="A1496" t="s">
        <v>1506</v>
      </c>
      <c r="B1496" t="s">
        <v>5520</v>
      </c>
      <c r="C1496" t="s">
        <v>7230</v>
      </c>
      <c r="D1496" t="s">
        <v>6523</v>
      </c>
      <c r="E1496" t="s">
        <v>7072</v>
      </c>
      <c r="F1496" t="s">
        <v>7094</v>
      </c>
      <c r="G1496" t="s">
        <v>7100</v>
      </c>
      <c r="H1496" t="s">
        <v>7116</v>
      </c>
      <c r="I1496" t="s">
        <v>7164</v>
      </c>
      <c r="J1496" t="s">
        <v>7174</v>
      </c>
      <c r="K1496" t="s">
        <v>7188</v>
      </c>
      <c r="L1496">
        <v>3</v>
      </c>
      <c r="M1496">
        <v>7299.19</v>
      </c>
      <c r="N1496">
        <v>0.15</v>
      </c>
      <c r="O1496">
        <v>1095.8399999999999</v>
      </c>
    </row>
    <row r="1497" spans="1:15" x14ac:dyDescent="0.25">
      <c r="A1497" t="s">
        <v>1507</v>
      </c>
      <c r="B1497" t="s">
        <v>5356</v>
      </c>
      <c r="C1497" t="s">
        <v>7232</v>
      </c>
      <c r="D1497" t="s">
        <v>6735</v>
      </c>
      <c r="E1497" t="s">
        <v>6958</v>
      </c>
      <c r="F1497" t="s">
        <v>7095</v>
      </c>
      <c r="G1497" t="s">
        <v>7109</v>
      </c>
      <c r="H1497" t="s">
        <v>7140</v>
      </c>
      <c r="I1497" t="s">
        <v>7162</v>
      </c>
      <c r="J1497" t="s">
        <v>7168</v>
      </c>
      <c r="K1497" t="s">
        <v>7191</v>
      </c>
      <c r="L1497">
        <v>8</v>
      </c>
      <c r="M1497">
        <v>49718.26</v>
      </c>
      <c r="N1497">
        <v>0</v>
      </c>
      <c r="O1497">
        <v>10660.43</v>
      </c>
    </row>
    <row r="1498" spans="1:15" x14ac:dyDescent="0.25">
      <c r="A1498" t="s">
        <v>1508</v>
      </c>
      <c r="B1498" t="s">
        <v>5527</v>
      </c>
      <c r="C1498" t="s">
        <v>7245</v>
      </c>
      <c r="D1498" t="s">
        <v>6345</v>
      </c>
      <c r="E1498" t="s">
        <v>6927</v>
      </c>
      <c r="F1498" t="s">
        <v>7096</v>
      </c>
      <c r="G1498" t="s">
        <v>7113</v>
      </c>
      <c r="H1498" t="s">
        <v>7143</v>
      </c>
      <c r="I1498" t="s">
        <v>7164</v>
      </c>
      <c r="J1498" t="s">
        <v>7173</v>
      </c>
      <c r="K1498" t="s">
        <v>7206</v>
      </c>
      <c r="L1498">
        <v>7</v>
      </c>
      <c r="M1498">
        <v>14391.06</v>
      </c>
      <c r="N1498">
        <v>0.05</v>
      </c>
      <c r="O1498">
        <v>3886.07</v>
      </c>
    </row>
    <row r="1499" spans="1:15" x14ac:dyDescent="0.25">
      <c r="A1499" t="s">
        <v>1509</v>
      </c>
      <c r="B1499" t="s">
        <v>5809</v>
      </c>
      <c r="C1499" t="s">
        <v>7257</v>
      </c>
      <c r="D1499" t="s">
        <v>6775</v>
      </c>
      <c r="E1499" t="s">
        <v>7010</v>
      </c>
      <c r="F1499" t="s">
        <v>7097</v>
      </c>
      <c r="G1499" t="s">
        <v>7110</v>
      </c>
      <c r="H1499" t="s">
        <v>7159</v>
      </c>
      <c r="I1499" t="s">
        <v>7165</v>
      </c>
      <c r="J1499" t="s">
        <v>7177</v>
      </c>
      <c r="K1499" t="s">
        <v>7201</v>
      </c>
      <c r="L1499">
        <v>7</v>
      </c>
      <c r="M1499">
        <v>267659.76</v>
      </c>
      <c r="N1499">
        <v>0.25</v>
      </c>
      <c r="O1499">
        <v>-1341.24</v>
      </c>
    </row>
    <row r="1500" spans="1:15" x14ac:dyDescent="0.25">
      <c r="A1500" t="s">
        <v>1510</v>
      </c>
      <c r="B1500" t="s">
        <v>5810</v>
      </c>
      <c r="C1500" t="s">
        <v>7225</v>
      </c>
      <c r="D1500" t="s">
        <v>6741</v>
      </c>
      <c r="E1500" t="s">
        <v>7088</v>
      </c>
      <c r="F1500" t="s">
        <v>7097</v>
      </c>
      <c r="G1500" t="s">
        <v>7107</v>
      </c>
      <c r="H1500" t="s">
        <v>7153</v>
      </c>
      <c r="I1500" t="s">
        <v>7164</v>
      </c>
      <c r="J1500" t="s">
        <v>7173</v>
      </c>
      <c r="K1500" t="s">
        <v>7200</v>
      </c>
      <c r="L1500">
        <v>2</v>
      </c>
      <c r="M1500">
        <v>2456.12</v>
      </c>
      <c r="N1500">
        <v>0</v>
      </c>
      <c r="O1500">
        <v>921.27</v>
      </c>
    </row>
    <row r="1501" spans="1:15" x14ac:dyDescent="0.25">
      <c r="A1501" t="s">
        <v>1511</v>
      </c>
      <c r="B1501" t="s">
        <v>5811</v>
      </c>
      <c r="C1501" t="s">
        <v>7232</v>
      </c>
      <c r="D1501" t="s">
        <v>6776</v>
      </c>
      <c r="E1501" t="s">
        <v>7073</v>
      </c>
      <c r="F1501" t="s">
        <v>7096</v>
      </c>
      <c r="G1501" t="s">
        <v>7111</v>
      </c>
      <c r="H1501" t="s">
        <v>7145</v>
      </c>
      <c r="I1501" t="s">
        <v>7164</v>
      </c>
      <c r="J1501" t="s">
        <v>7174</v>
      </c>
      <c r="K1501" t="s">
        <v>7199</v>
      </c>
      <c r="L1501">
        <v>8</v>
      </c>
      <c r="M1501">
        <v>12870.88</v>
      </c>
      <c r="N1501">
        <v>0</v>
      </c>
      <c r="O1501">
        <v>3004.98</v>
      </c>
    </row>
    <row r="1502" spans="1:15" x14ac:dyDescent="0.25">
      <c r="A1502" t="s">
        <v>1512</v>
      </c>
      <c r="B1502" t="s">
        <v>5334</v>
      </c>
      <c r="C1502" t="s">
        <v>7246</v>
      </c>
      <c r="D1502" t="s">
        <v>6124</v>
      </c>
      <c r="E1502" t="s">
        <v>6923</v>
      </c>
      <c r="F1502" t="s">
        <v>7097</v>
      </c>
      <c r="G1502" t="s">
        <v>7104</v>
      </c>
      <c r="H1502" t="s">
        <v>7160</v>
      </c>
      <c r="I1502" t="s">
        <v>7164</v>
      </c>
      <c r="J1502" t="s">
        <v>7174</v>
      </c>
      <c r="K1502" t="s">
        <v>7188</v>
      </c>
      <c r="L1502">
        <v>4</v>
      </c>
      <c r="M1502">
        <v>10848.29</v>
      </c>
      <c r="N1502">
        <v>0.05</v>
      </c>
      <c r="O1502">
        <v>2249.17</v>
      </c>
    </row>
    <row r="1503" spans="1:15" x14ac:dyDescent="0.25">
      <c r="A1503" t="s">
        <v>1513</v>
      </c>
      <c r="B1503" t="s">
        <v>5812</v>
      </c>
      <c r="C1503" t="s">
        <v>7225</v>
      </c>
      <c r="D1503" t="s">
        <v>6706</v>
      </c>
      <c r="E1503" t="s">
        <v>6976</v>
      </c>
      <c r="F1503" t="s">
        <v>7095</v>
      </c>
      <c r="G1503" t="s">
        <v>7109</v>
      </c>
      <c r="H1503" t="s">
        <v>7140</v>
      </c>
      <c r="I1503" t="s">
        <v>7164</v>
      </c>
      <c r="J1503" t="s">
        <v>7173</v>
      </c>
      <c r="K1503" t="s">
        <v>7200</v>
      </c>
      <c r="L1503">
        <v>7</v>
      </c>
      <c r="M1503">
        <v>8763.5400000000009</v>
      </c>
      <c r="N1503">
        <v>0</v>
      </c>
      <c r="O1503">
        <v>2781.06</v>
      </c>
    </row>
    <row r="1504" spans="1:15" x14ac:dyDescent="0.25">
      <c r="A1504" t="s">
        <v>1514</v>
      </c>
      <c r="B1504" t="s">
        <v>5113</v>
      </c>
      <c r="C1504" t="s">
        <v>7234</v>
      </c>
      <c r="D1504" t="s">
        <v>6373</v>
      </c>
      <c r="E1504" t="s">
        <v>7001</v>
      </c>
      <c r="F1504" t="s">
        <v>7095</v>
      </c>
      <c r="G1504" t="s">
        <v>7102</v>
      </c>
      <c r="H1504" t="s">
        <v>7157</v>
      </c>
      <c r="I1504" t="s">
        <v>7162</v>
      </c>
      <c r="J1504" t="s">
        <v>7166</v>
      </c>
      <c r="K1504" t="s">
        <v>7178</v>
      </c>
      <c r="L1504">
        <v>4</v>
      </c>
      <c r="M1504">
        <v>46117.35</v>
      </c>
      <c r="N1504">
        <v>0.2</v>
      </c>
      <c r="O1504">
        <v>6471.99</v>
      </c>
    </row>
    <row r="1505" spans="1:15" x14ac:dyDescent="0.25">
      <c r="A1505" t="s">
        <v>1515</v>
      </c>
      <c r="B1505" t="s">
        <v>5276</v>
      </c>
      <c r="C1505" t="s">
        <v>7250</v>
      </c>
      <c r="D1505" t="s">
        <v>6580</v>
      </c>
      <c r="E1505" t="s">
        <v>7066</v>
      </c>
      <c r="F1505" t="s">
        <v>7096</v>
      </c>
      <c r="G1505" t="s">
        <v>7112</v>
      </c>
      <c r="H1505" t="s">
        <v>7139</v>
      </c>
      <c r="I1505" t="s">
        <v>7164</v>
      </c>
      <c r="J1505" t="s">
        <v>7174</v>
      </c>
      <c r="K1505" t="s">
        <v>7199</v>
      </c>
      <c r="L1505">
        <v>3</v>
      </c>
      <c r="M1505">
        <v>4227.03</v>
      </c>
      <c r="N1505">
        <v>0.15</v>
      </c>
      <c r="O1505">
        <v>685.84</v>
      </c>
    </row>
    <row r="1506" spans="1:15" x14ac:dyDescent="0.25">
      <c r="A1506" t="s">
        <v>1516</v>
      </c>
      <c r="B1506" t="s">
        <v>5770</v>
      </c>
      <c r="C1506" t="s">
        <v>7251</v>
      </c>
      <c r="D1506" t="s">
        <v>6251</v>
      </c>
      <c r="E1506" t="s">
        <v>6971</v>
      </c>
      <c r="F1506" t="s">
        <v>7097</v>
      </c>
      <c r="G1506" t="s">
        <v>7105</v>
      </c>
      <c r="H1506" t="s">
        <v>7128</v>
      </c>
      <c r="I1506" t="s">
        <v>7164</v>
      </c>
      <c r="J1506" t="s">
        <v>7173</v>
      </c>
      <c r="K1506" t="s">
        <v>7206</v>
      </c>
      <c r="L1506">
        <v>5</v>
      </c>
      <c r="M1506">
        <v>11542.9</v>
      </c>
      <c r="N1506">
        <v>0</v>
      </c>
      <c r="O1506">
        <v>3945.99</v>
      </c>
    </row>
    <row r="1507" spans="1:15" x14ac:dyDescent="0.25">
      <c r="A1507" t="s">
        <v>1517</v>
      </c>
      <c r="B1507" t="s">
        <v>5567</v>
      </c>
      <c r="C1507" t="s">
        <v>7251</v>
      </c>
      <c r="D1507" t="s">
        <v>6183</v>
      </c>
      <c r="E1507" t="s">
        <v>6971</v>
      </c>
      <c r="F1507" t="s">
        <v>7094</v>
      </c>
      <c r="G1507" t="s">
        <v>7098</v>
      </c>
      <c r="H1507" t="s">
        <v>7114</v>
      </c>
      <c r="I1507" t="s">
        <v>7162</v>
      </c>
      <c r="J1507" t="s">
        <v>7168</v>
      </c>
      <c r="K1507" t="s">
        <v>7181</v>
      </c>
      <c r="L1507">
        <v>5</v>
      </c>
      <c r="M1507">
        <v>53410.55</v>
      </c>
      <c r="N1507">
        <v>0.1</v>
      </c>
      <c r="O1507">
        <v>10532.61</v>
      </c>
    </row>
    <row r="1508" spans="1:15" x14ac:dyDescent="0.25">
      <c r="A1508" t="s">
        <v>1518</v>
      </c>
      <c r="B1508" t="s">
        <v>5494</v>
      </c>
      <c r="C1508" t="s">
        <v>7251</v>
      </c>
      <c r="D1508" t="s">
        <v>6608</v>
      </c>
      <c r="E1508" t="s">
        <v>7064</v>
      </c>
      <c r="F1508" t="s">
        <v>7094</v>
      </c>
      <c r="G1508" t="s">
        <v>7100</v>
      </c>
      <c r="H1508" t="s">
        <v>7116</v>
      </c>
      <c r="I1508" t="s">
        <v>7162</v>
      </c>
      <c r="J1508" t="s">
        <v>7169</v>
      </c>
      <c r="K1508" t="s">
        <v>7182</v>
      </c>
      <c r="L1508">
        <v>1</v>
      </c>
      <c r="M1508">
        <v>8564.6200000000008</v>
      </c>
      <c r="N1508">
        <v>0</v>
      </c>
      <c r="O1508">
        <v>1564.33</v>
      </c>
    </row>
    <row r="1509" spans="1:15" x14ac:dyDescent="0.25">
      <c r="A1509" t="s">
        <v>1519</v>
      </c>
      <c r="B1509" t="s">
        <v>5201</v>
      </c>
      <c r="C1509" t="s">
        <v>7246</v>
      </c>
      <c r="D1509" t="s">
        <v>6742</v>
      </c>
      <c r="E1509" t="s">
        <v>6900</v>
      </c>
      <c r="F1509" t="s">
        <v>7094</v>
      </c>
      <c r="G1509" t="s">
        <v>7099</v>
      </c>
      <c r="H1509" t="s">
        <v>7130</v>
      </c>
      <c r="I1509" t="s">
        <v>7165</v>
      </c>
      <c r="J1509" t="s">
        <v>7176</v>
      </c>
      <c r="K1509" t="s">
        <v>7202</v>
      </c>
      <c r="L1509">
        <v>5</v>
      </c>
      <c r="M1509">
        <v>80744.41</v>
      </c>
      <c r="N1509">
        <v>0.1</v>
      </c>
      <c r="O1509">
        <v>9415.52</v>
      </c>
    </row>
    <row r="1510" spans="1:15" x14ac:dyDescent="0.25">
      <c r="A1510" t="s">
        <v>1520</v>
      </c>
      <c r="B1510" t="s">
        <v>5489</v>
      </c>
      <c r="C1510" t="s">
        <v>7250</v>
      </c>
      <c r="D1510" t="s">
        <v>6142</v>
      </c>
      <c r="E1510" t="s">
        <v>6940</v>
      </c>
      <c r="F1510" t="s">
        <v>7096</v>
      </c>
      <c r="G1510" t="s">
        <v>7113</v>
      </c>
      <c r="H1510" t="s">
        <v>7148</v>
      </c>
      <c r="I1510" t="s">
        <v>7163</v>
      </c>
      <c r="J1510" t="s">
        <v>7175</v>
      </c>
      <c r="K1510" t="s">
        <v>7197</v>
      </c>
      <c r="L1510">
        <v>8</v>
      </c>
      <c r="M1510">
        <v>41248.639999999999</v>
      </c>
      <c r="N1510">
        <v>0.15</v>
      </c>
      <c r="O1510">
        <v>6254.38</v>
      </c>
    </row>
    <row r="1511" spans="1:15" x14ac:dyDescent="0.25">
      <c r="A1511" t="s">
        <v>1521</v>
      </c>
      <c r="B1511" t="s">
        <v>5584</v>
      </c>
      <c r="C1511" t="s">
        <v>7224</v>
      </c>
      <c r="D1511" t="s">
        <v>6476</v>
      </c>
      <c r="E1511" t="s">
        <v>6908</v>
      </c>
      <c r="F1511" t="s">
        <v>7094</v>
      </c>
      <c r="G1511" t="s">
        <v>7098</v>
      </c>
      <c r="H1511" t="s">
        <v>7138</v>
      </c>
      <c r="I1511" t="s">
        <v>7164</v>
      </c>
      <c r="J1511" t="s">
        <v>7173</v>
      </c>
      <c r="K1511" t="s">
        <v>7200</v>
      </c>
      <c r="L1511">
        <v>2</v>
      </c>
      <c r="M1511">
        <v>2498.46</v>
      </c>
      <c r="N1511">
        <v>0</v>
      </c>
      <c r="O1511">
        <v>884.28</v>
      </c>
    </row>
    <row r="1512" spans="1:15" x14ac:dyDescent="0.25">
      <c r="A1512" t="s">
        <v>1522</v>
      </c>
      <c r="B1512" t="s">
        <v>5813</v>
      </c>
      <c r="C1512" t="s">
        <v>7259</v>
      </c>
      <c r="D1512" t="s">
        <v>6420</v>
      </c>
      <c r="E1512" t="s">
        <v>6947</v>
      </c>
      <c r="F1512" t="s">
        <v>7094</v>
      </c>
      <c r="G1512" t="s">
        <v>7100</v>
      </c>
      <c r="H1512" t="s">
        <v>7116</v>
      </c>
      <c r="I1512" t="s">
        <v>7162</v>
      </c>
      <c r="J1512" t="s">
        <v>7166</v>
      </c>
      <c r="K1512" t="s">
        <v>7192</v>
      </c>
      <c r="L1512">
        <v>3</v>
      </c>
      <c r="M1512">
        <v>17328.7</v>
      </c>
      <c r="N1512">
        <v>0</v>
      </c>
      <c r="O1512">
        <v>2691.41</v>
      </c>
    </row>
    <row r="1513" spans="1:15" x14ac:dyDescent="0.25">
      <c r="A1513" t="s">
        <v>1523</v>
      </c>
      <c r="B1513" t="s">
        <v>5814</v>
      </c>
      <c r="C1513" t="s">
        <v>7233</v>
      </c>
      <c r="D1513" t="s">
        <v>6165</v>
      </c>
      <c r="E1513" t="s">
        <v>6959</v>
      </c>
      <c r="F1513" t="s">
        <v>7097</v>
      </c>
      <c r="G1513" t="s">
        <v>7105</v>
      </c>
      <c r="H1513" t="s">
        <v>7149</v>
      </c>
      <c r="I1513" t="s">
        <v>7162</v>
      </c>
      <c r="J1513" t="s">
        <v>7168</v>
      </c>
      <c r="K1513" t="s">
        <v>7181</v>
      </c>
      <c r="L1513">
        <v>3</v>
      </c>
      <c r="M1513">
        <v>32668.25</v>
      </c>
      <c r="N1513">
        <v>0.05</v>
      </c>
      <c r="O1513">
        <v>6455.49</v>
      </c>
    </row>
    <row r="1514" spans="1:15" x14ac:dyDescent="0.25">
      <c r="A1514" t="s">
        <v>1524</v>
      </c>
      <c r="B1514" t="s">
        <v>5095</v>
      </c>
      <c r="C1514" t="s">
        <v>7226</v>
      </c>
      <c r="D1514" t="s">
        <v>6648</v>
      </c>
      <c r="E1514" t="s">
        <v>6996</v>
      </c>
      <c r="F1514" t="s">
        <v>7095</v>
      </c>
      <c r="G1514" t="s">
        <v>7102</v>
      </c>
      <c r="H1514" t="s">
        <v>7147</v>
      </c>
      <c r="I1514" t="s">
        <v>7165</v>
      </c>
      <c r="J1514" t="s">
        <v>7177</v>
      </c>
      <c r="K1514" t="s">
        <v>7210</v>
      </c>
      <c r="L1514">
        <v>8</v>
      </c>
      <c r="M1514">
        <v>666984.68000000005</v>
      </c>
      <c r="N1514">
        <v>0.05</v>
      </c>
      <c r="O1514">
        <v>74631</v>
      </c>
    </row>
    <row r="1515" spans="1:15" x14ac:dyDescent="0.25">
      <c r="A1515" t="s">
        <v>1525</v>
      </c>
      <c r="B1515" t="s">
        <v>5815</v>
      </c>
      <c r="C1515" t="s">
        <v>7237</v>
      </c>
      <c r="D1515" t="s">
        <v>6448</v>
      </c>
      <c r="E1515" t="s">
        <v>6916</v>
      </c>
      <c r="F1515" t="s">
        <v>7095</v>
      </c>
      <c r="G1515" t="s">
        <v>7109</v>
      </c>
      <c r="H1515" t="s">
        <v>7135</v>
      </c>
      <c r="I1515" t="s">
        <v>7164</v>
      </c>
      <c r="J1515" t="s">
        <v>7174</v>
      </c>
      <c r="K1515" t="s">
        <v>7199</v>
      </c>
      <c r="L1515">
        <v>4</v>
      </c>
      <c r="M1515">
        <v>5642.58</v>
      </c>
      <c r="N1515">
        <v>0.15</v>
      </c>
      <c r="O1515">
        <v>931.4</v>
      </c>
    </row>
    <row r="1516" spans="1:15" x14ac:dyDescent="0.25">
      <c r="A1516" t="s">
        <v>1526</v>
      </c>
      <c r="B1516" t="s">
        <v>5816</v>
      </c>
      <c r="C1516" t="s">
        <v>7254</v>
      </c>
      <c r="D1516" t="s">
        <v>6736</v>
      </c>
      <c r="E1516" t="s">
        <v>6940</v>
      </c>
      <c r="F1516" t="s">
        <v>7095</v>
      </c>
      <c r="G1516" t="s">
        <v>7109</v>
      </c>
      <c r="H1516" t="s">
        <v>7140</v>
      </c>
      <c r="I1516" t="s">
        <v>7162</v>
      </c>
      <c r="J1516" t="s">
        <v>7166</v>
      </c>
      <c r="K1516" t="s">
        <v>7192</v>
      </c>
      <c r="L1516">
        <v>1</v>
      </c>
      <c r="M1516">
        <v>4705.1000000000004</v>
      </c>
      <c r="N1516">
        <v>0.25</v>
      </c>
      <c r="O1516">
        <v>133.56</v>
      </c>
    </row>
    <row r="1517" spans="1:15" x14ac:dyDescent="0.25">
      <c r="A1517" t="s">
        <v>1527</v>
      </c>
      <c r="B1517" t="s">
        <v>5251</v>
      </c>
      <c r="C1517" t="s">
        <v>7232</v>
      </c>
      <c r="D1517" t="s">
        <v>6621</v>
      </c>
      <c r="E1517" t="s">
        <v>6953</v>
      </c>
      <c r="F1517" t="s">
        <v>7095</v>
      </c>
      <c r="G1517" t="s">
        <v>7108</v>
      </c>
      <c r="H1517" t="s">
        <v>7141</v>
      </c>
      <c r="I1517" t="s">
        <v>7162</v>
      </c>
      <c r="J1517" t="s">
        <v>7168</v>
      </c>
      <c r="K1517" t="s">
        <v>7180</v>
      </c>
      <c r="L1517">
        <v>4</v>
      </c>
      <c r="M1517">
        <v>10850.14</v>
      </c>
      <c r="N1517">
        <v>0.2</v>
      </c>
      <c r="O1517">
        <v>993.21</v>
      </c>
    </row>
    <row r="1518" spans="1:15" x14ac:dyDescent="0.25">
      <c r="A1518" t="s">
        <v>1528</v>
      </c>
      <c r="B1518" t="s">
        <v>5729</v>
      </c>
      <c r="C1518" t="s">
        <v>7239</v>
      </c>
      <c r="D1518" t="s">
        <v>6274</v>
      </c>
      <c r="E1518" t="s">
        <v>6995</v>
      </c>
      <c r="F1518" t="s">
        <v>7094</v>
      </c>
      <c r="G1518" t="s">
        <v>7099</v>
      </c>
      <c r="H1518" t="s">
        <v>7130</v>
      </c>
      <c r="I1518" t="s">
        <v>7165</v>
      </c>
      <c r="J1518" t="s">
        <v>7176</v>
      </c>
      <c r="K1518" t="s">
        <v>7195</v>
      </c>
      <c r="L1518">
        <v>8</v>
      </c>
      <c r="M1518">
        <v>77862.42</v>
      </c>
      <c r="N1518">
        <v>0.15</v>
      </c>
      <c r="O1518">
        <v>3473.68</v>
      </c>
    </row>
    <row r="1519" spans="1:15" x14ac:dyDescent="0.25">
      <c r="A1519" t="s">
        <v>1529</v>
      </c>
      <c r="B1519" t="s">
        <v>5276</v>
      </c>
      <c r="C1519" t="s">
        <v>7250</v>
      </c>
      <c r="D1519" t="s">
        <v>6286</v>
      </c>
      <c r="E1519" t="s">
        <v>6949</v>
      </c>
      <c r="F1519" t="s">
        <v>7097</v>
      </c>
      <c r="G1519" t="s">
        <v>7107</v>
      </c>
      <c r="H1519" t="s">
        <v>7123</v>
      </c>
      <c r="I1519" t="s">
        <v>7165</v>
      </c>
      <c r="J1519" t="s">
        <v>7177</v>
      </c>
      <c r="K1519" t="s">
        <v>7201</v>
      </c>
      <c r="L1519">
        <v>1</v>
      </c>
      <c r="M1519">
        <v>39504.19</v>
      </c>
      <c r="N1519">
        <v>0.25</v>
      </c>
      <c r="O1519">
        <v>2386.6</v>
      </c>
    </row>
    <row r="1520" spans="1:15" x14ac:dyDescent="0.25">
      <c r="A1520" t="s">
        <v>1530</v>
      </c>
      <c r="B1520" t="s">
        <v>5395</v>
      </c>
      <c r="C1520" t="s">
        <v>7249</v>
      </c>
      <c r="D1520" t="s">
        <v>6664</v>
      </c>
      <c r="E1520" t="s">
        <v>7029</v>
      </c>
      <c r="F1520" t="s">
        <v>7095</v>
      </c>
      <c r="G1520" t="s">
        <v>7106</v>
      </c>
      <c r="H1520" t="s">
        <v>7161</v>
      </c>
      <c r="I1520" t="s">
        <v>7164</v>
      </c>
      <c r="J1520" t="s">
        <v>7174</v>
      </c>
      <c r="K1520" t="s">
        <v>7196</v>
      </c>
      <c r="L1520">
        <v>8</v>
      </c>
      <c r="M1520">
        <v>27083.46</v>
      </c>
      <c r="N1520">
        <v>0</v>
      </c>
      <c r="O1520">
        <v>6760.34</v>
      </c>
    </row>
    <row r="1521" spans="1:15" x14ac:dyDescent="0.25">
      <c r="A1521" t="s">
        <v>1531</v>
      </c>
      <c r="B1521" t="s">
        <v>5817</v>
      </c>
      <c r="C1521" t="s">
        <v>7243</v>
      </c>
      <c r="D1521" t="s">
        <v>6550</v>
      </c>
      <c r="E1521" t="s">
        <v>7044</v>
      </c>
      <c r="F1521" t="s">
        <v>7094</v>
      </c>
      <c r="G1521" t="s">
        <v>7100</v>
      </c>
      <c r="H1521" t="s">
        <v>7136</v>
      </c>
      <c r="I1521" t="s">
        <v>7163</v>
      </c>
      <c r="J1521" t="s">
        <v>7171</v>
      </c>
      <c r="K1521" t="s">
        <v>7204</v>
      </c>
      <c r="L1521">
        <v>1</v>
      </c>
      <c r="M1521">
        <v>4427.68</v>
      </c>
      <c r="N1521">
        <v>0.05</v>
      </c>
      <c r="O1521">
        <v>672.01</v>
      </c>
    </row>
    <row r="1522" spans="1:15" x14ac:dyDescent="0.25">
      <c r="A1522" t="s">
        <v>1532</v>
      </c>
      <c r="B1522" t="s">
        <v>5496</v>
      </c>
      <c r="C1522" t="s">
        <v>7235</v>
      </c>
      <c r="D1522" t="s">
        <v>6383</v>
      </c>
      <c r="E1522" t="s">
        <v>6944</v>
      </c>
      <c r="F1522" t="s">
        <v>7095</v>
      </c>
      <c r="G1522" t="s">
        <v>7108</v>
      </c>
      <c r="H1522" t="s">
        <v>7141</v>
      </c>
      <c r="I1522" t="s">
        <v>7163</v>
      </c>
      <c r="J1522" t="s">
        <v>7171</v>
      </c>
      <c r="K1522" t="s">
        <v>7204</v>
      </c>
      <c r="L1522">
        <v>1</v>
      </c>
      <c r="M1522">
        <v>3614.25</v>
      </c>
      <c r="N1522">
        <v>0.2</v>
      </c>
      <c r="O1522">
        <v>452.69</v>
      </c>
    </row>
    <row r="1523" spans="1:15" x14ac:dyDescent="0.25">
      <c r="A1523" t="s">
        <v>1533</v>
      </c>
      <c r="B1523" t="s">
        <v>5366</v>
      </c>
      <c r="C1523" t="s">
        <v>7258</v>
      </c>
      <c r="D1523" t="s">
        <v>6660</v>
      </c>
      <c r="E1523" t="s">
        <v>6993</v>
      </c>
      <c r="F1523" t="s">
        <v>7096</v>
      </c>
      <c r="G1523" t="s">
        <v>7112</v>
      </c>
      <c r="H1523" t="s">
        <v>7133</v>
      </c>
      <c r="I1523" t="s">
        <v>7163</v>
      </c>
      <c r="J1523" t="s">
        <v>7167</v>
      </c>
      <c r="K1523" t="s">
        <v>7207</v>
      </c>
      <c r="L1523">
        <v>6</v>
      </c>
      <c r="M1523">
        <v>4690.0600000000004</v>
      </c>
      <c r="N1523">
        <v>0</v>
      </c>
      <c r="O1523">
        <v>1531.94</v>
      </c>
    </row>
    <row r="1524" spans="1:15" x14ac:dyDescent="0.25">
      <c r="A1524" t="s">
        <v>1534</v>
      </c>
      <c r="B1524" t="s">
        <v>5818</v>
      </c>
      <c r="C1524" t="s">
        <v>7235</v>
      </c>
      <c r="D1524" t="s">
        <v>6586</v>
      </c>
      <c r="E1524" t="s">
        <v>6999</v>
      </c>
      <c r="F1524" t="s">
        <v>7095</v>
      </c>
      <c r="G1524" t="s">
        <v>7109</v>
      </c>
      <c r="H1524" t="s">
        <v>7127</v>
      </c>
      <c r="I1524" t="s">
        <v>7164</v>
      </c>
      <c r="J1524" t="s">
        <v>7173</v>
      </c>
      <c r="K1524" t="s">
        <v>7186</v>
      </c>
      <c r="L1524">
        <v>8</v>
      </c>
      <c r="M1524">
        <v>31613.91</v>
      </c>
      <c r="N1524">
        <v>0.1</v>
      </c>
      <c r="O1524">
        <v>6717.1</v>
      </c>
    </row>
    <row r="1525" spans="1:15" x14ac:dyDescent="0.25">
      <c r="A1525" t="s">
        <v>1535</v>
      </c>
      <c r="B1525" t="s">
        <v>5414</v>
      </c>
      <c r="C1525" t="s">
        <v>7246</v>
      </c>
      <c r="D1525" t="s">
        <v>6392</v>
      </c>
      <c r="E1525" t="s">
        <v>7006</v>
      </c>
      <c r="F1525" t="s">
        <v>7094</v>
      </c>
      <c r="G1525" t="s">
        <v>7098</v>
      </c>
      <c r="H1525" t="s">
        <v>7156</v>
      </c>
      <c r="I1525" t="s">
        <v>7162</v>
      </c>
      <c r="J1525" t="s">
        <v>7166</v>
      </c>
      <c r="K1525" t="s">
        <v>7211</v>
      </c>
      <c r="L1525">
        <v>8</v>
      </c>
      <c r="M1525">
        <v>53860.49</v>
      </c>
      <c r="N1525">
        <v>0.1</v>
      </c>
      <c r="O1525">
        <v>6686.82</v>
      </c>
    </row>
    <row r="1526" spans="1:15" x14ac:dyDescent="0.25">
      <c r="A1526" t="s">
        <v>1536</v>
      </c>
      <c r="B1526" t="s">
        <v>5161</v>
      </c>
      <c r="C1526" t="s">
        <v>7251</v>
      </c>
      <c r="D1526" t="s">
        <v>6759</v>
      </c>
      <c r="E1526" t="s">
        <v>7038</v>
      </c>
      <c r="F1526" t="s">
        <v>7097</v>
      </c>
      <c r="G1526" t="s">
        <v>7105</v>
      </c>
      <c r="H1526" t="s">
        <v>7121</v>
      </c>
      <c r="I1526" t="s">
        <v>7163</v>
      </c>
      <c r="J1526" t="s">
        <v>7175</v>
      </c>
      <c r="K1526" t="s">
        <v>7205</v>
      </c>
      <c r="L1526">
        <v>2</v>
      </c>
      <c r="M1526">
        <v>7216.66</v>
      </c>
      <c r="N1526">
        <v>0</v>
      </c>
      <c r="O1526">
        <v>1413.43</v>
      </c>
    </row>
    <row r="1527" spans="1:15" x14ac:dyDescent="0.25">
      <c r="A1527" t="s">
        <v>1537</v>
      </c>
      <c r="B1527" t="s">
        <v>5714</v>
      </c>
      <c r="C1527" t="s">
        <v>7251</v>
      </c>
      <c r="D1527" t="s">
        <v>6384</v>
      </c>
      <c r="E1527" t="s">
        <v>6969</v>
      </c>
      <c r="F1527" t="s">
        <v>7094</v>
      </c>
      <c r="G1527" t="s">
        <v>7098</v>
      </c>
      <c r="H1527" t="s">
        <v>7114</v>
      </c>
      <c r="I1527" t="s">
        <v>7165</v>
      </c>
      <c r="J1527" t="s">
        <v>7177</v>
      </c>
      <c r="K1527" t="s">
        <v>7201</v>
      </c>
      <c r="L1527">
        <v>4</v>
      </c>
      <c r="M1527">
        <v>200754</v>
      </c>
      <c r="N1527">
        <v>0</v>
      </c>
      <c r="O1527">
        <v>31663.63</v>
      </c>
    </row>
    <row r="1528" spans="1:15" x14ac:dyDescent="0.25">
      <c r="A1528" t="s">
        <v>1538</v>
      </c>
      <c r="B1528" t="s">
        <v>5819</v>
      </c>
      <c r="C1528" t="s">
        <v>7226</v>
      </c>
      <c r="D1528" t="s">
        <v>6502</v>
      </c>
      <c r="E1528" t="s">
        <v>7055</v>
      </c>
      <c r="F1528" t="s">
        <v>7094</v>
      </c>
      <c r="G1528" t="s">
        <v>7101</v>
      </c>
      <c r="H1528" t="s">
        <v>7117</v>
      </c>
      <c r="I1528" t="s">
        <v>7163</v>
      </c>
      <c r="J1528" t="s">
        <v>7167</v>
      </c>
      <c r="K1528" t="s">
        <v>7207</v>
      </c>
      <c r="L1528">
        <v>3</v>
      </c>
      <c r="M1528">
        <v>1902.45</v>
      </c>
      <c r="N1528">
        <v>0.2</v>
      </c>
      <c r="O1528">
        <v>464.74</v>
      </c>
    </row>
    <row r="1529" spans="1:15" x14ac:dyDescent="0.25">
      <c r="A1529" t="s">
        <v>1539</v>
      </c>
      <c r="B1529" t="s">
        <v>5616</v>
      </c>
      <c r="C1529" t="s">
        <v>7237</v>
      </c>
      <c r="D1529" t="s">
        <v>6130</v>
      </c>
      <c r="E1529" t="s">
        <v>6929</v>
      </c>
      <c r="F1529" t="s">
        <v>7097</v>
      </c>
      <c r="G1529" t="s">
        <v>7105</v>
      </c>
      <c r="H1529" t="s">
        <v>7128</v>
      </c>
      <c r="I1529" t="s">
        <v>7165</v>
      </c>
      <c r="J1529" t="s">
        <v>7177</v>
      </c>
      <c r="K1529" t="s">
        <v>7210</v>
      </c>
      <c r="L1529">
        <v>5</v>
      </c>
      <c r="M1529">
        <v>361769.19</v>
      </c>
      <c r="N1529">
        <v>0.15</v>
      </c>
      <c r="O1529">
        <v>19633.919999999998</v>
      </c>
    </row>
    <row r="1530" spans="1:15" x14ac:dyDescent="0.25">
      <c r="A1530" t="s">
        <v>1540</v>
      </c>
      <c r="B1530" t="s">
        <v>5048</v>
      </c>
      <c r="C1530" t="s">
        <v>7234</v>
      </c>
      <c r="D1530" t="s">
        <v>6325</v>
      </c>
      <c r="E1530" t="s">
        <v>7025</v>
      </c>
      <c r="F1530" t="s">
        <v>7094</v>
      </c>
      <c r="G1530" t="s">
        <v>7099</v>
      </c>
      <c r="H1530" t="s">
        <v>7130</v>
      </c>
      <c r="I1530" t="s">
        <v>7165</v>
      </c>
      <c r="J1530" t="s">
        <v>7176</v>
      </c>
      <c r="K1530" t="s">
        <v>7194</v>
      </c>
      <c r="L1530">
        <v>4</v>
      </c>
      <c r="M1530">
        <v>82844.31</v>
      </c>
      <c r="N1530">
        <v>0.2</v>
      </c>
      <c r="O1530">
        <v>8934.52</v>
      </c>
    </row>
    <row r="1531" spans="1:15" x14ac:dyDescent="0.25">
      <c r="A1531" t="s">
        <v>1541</v>
      </c>
      <c r="B1531" t="s">
        <v>5650</v>
      </c>
      <c r="C1531" t="s">
        <v>7251</v>
      </c>
      <c r="D1531" t="s">
        <v>6161</v>
      </c>
      <c r="E1531" t="s">
        <v>6957</v>
      </c>
      <c r="F1531" t="s">
        <v>7097</v>
      </c>
      <c r="G1531" t="s">
        <v>7110</v>
      </c>
      <c r="H1531" t="s">
        <v>7159</v>
      </c>
      <c r="I1531" t="s">
        <v>7164</v>
      </c>
      <c r="J1531" t="s">
        <v>7174</v>
      </c>
      <c r="K1531" t="s">
        <v>7188</v>
      </c>
      <c r="L1531">
        <v>2</v>
      </c>
      <c r="M1531">
        <v>4422.88</v>
      </c>
      <c r="N1531">
        <v>0.2</v>
      </c>
      <c r="O1531">
        <v>775.83</v>
      </c>
    </row>
    <row r="1532" spans="1:15" x14ac:dyDescent="0.25">
      <c r="A1532" t="s">
        <v>1542</v>
      </c>
      <c r="B1532" t="s">
        <v>5380</v>
      </c>
      <c r="C1532" t="s">
        <v>7256</v>
      </c>
      <c r="D1532" t="s">
        <v>6289</v>
      </c>
      <c r="E1532" t="s">
        <v>7020</v>
      </c>
      <c r="F1532" t="s">
        <v>7096</v>
      </c>
      <c r="G1532" t="s">
        <v>7113</v>
      </c>
      <c r="H1532" t="s">
        <v>7148</v>
      </c>
      <c r="I1532" t="s">
        <v>7165</v>
      </c>
      <c r="J1532" t="s">
        <v>7172</v>
      </c>
      <c r="K1532" t="s">
        <v>7208</v>
      </c>
      <c r="L1532">
        <v>6</v>
      </c>
      <c r="M1532">
        <v>14330.19</v>
      </c>
      <c r="N1532">
        <v>0.05</v>
      </c>
      <c r="O1532">
        <v>2843.98</v>
      </c>
    </row>
    <row r="1533" spans="1:15" x14ac:dyDescent="0.25">
      <c r="A1533" t="s">
        <v>1543</v>
      </c>
      <c r="B1533" t="s">
        <v>5522</v>
      </c>
      <c r="C1533" t="s">
        <v>7254</v>
      </c>
      <c r="D1533" t="s">
        <v>6538</v>
      </c>
      <c r="E1533" t="s">
        <v>7061</v>
      </c>
      <c r="F1533" t="s">
        <v>7097</v>
      </c>
      <c r="G1533" t="s">
        <v>7107</v>
      </c>
      <c r="H1533" t="s">
        <v>7123</v>
      </c>
      <c r="I1533" t="s">
        <v>7162</v>
      </c>
      <c r="J1533" t="s">
        <v>7169</v>
      </c>
      <c r="K1533" t="s">
        <v>7193</v>
      </c>
      <c r="L1533">
        <v>8</v>
      </c>
      <c r="M1533">
        <v>80295.19</v>
      </c>
      <c r="N1533">
        <v>0.1</v>
      </c>
      <c r="O1533">
        <v>13338.91</v>
      </c>
    </row>
    <row r="1534" spans="1:15" x14ac:dyDescent="0.25">
      <c r="A1534" t="s">
        <v>1544</v>
      </c>
      <c r="B1534" t="s">
        <v>5726</v>
      </c>
      <c r="C1534" t="s">
        <v>7252</v>
      </c>
      <c r="D1534" t="s">
        <v>6220</v>
      </c>
      <c r="E1534" t="s">
        <v>6940</v>
      </c>
      <c r="F1534" t="s">
        <v>7096</v>
      </c>
      <c r="G1534" t="s">
        <v>7103</v>
      </c>
      <c r="H1534" t="s">
        <v>7158</v>
      </c>
      <c r="I1534" t="s">
        <v>7163</v>
      </c>
      <c r="J1534" t="s">
        <v>7167</v>
      </c>
      <c r="K1534" t="s">
        <v>7179</v>
      </c>
      <c r="L1534">
        <v>2</v>
      </c>
      <c r="M1534">
        <v>4222.5200000000004</v>
      </c>
      <c r="N1534">
        <v>0.15</v>
      </c>
      <c r="O1534">
        <v>910.3</v>
      </c>
    </row>
    <row r="1535" spans="1:15" x14ac:dyDescent="0.25">
      <c r="A1535" t="s">
        <v>1545</v>
      </c>
      <c r="B1535" t="s">
        <v>5820</v>
      </c>
      <c r="C1535" t="s">
        <v>7227</v>
      </c>
      <c r="D1535" t="s">
        <v>6358</v>
      </c>
      <c r="E1535" t="s">
        <v>6970</v>
      </c>
      <c r="F1535" t="s">
        <v>7094</v>
      </c>
      <c r="G1535" t="s">
        <v>7101</v>
      </c>
      <c r="H1535" t="s">
        <v>7117</v>
      </c>
      <c r="I1535" t="s">
        <v>7162</v>
      </c>
      <c r="J1535" t="s">
        <v>7168</v>
      </c>
      <c r="K1535" t="s">
        <v>7191</v>
      </c>
      <c r="L1535">
        <v>3</v>
      </c>
      <c r="M1535">
        <v>19120.990000000002</v>
      </c>
      <c r="N1535">
        <v>0</v>
      </c>
      <c r="O1535">
        <v>3659.24</v>
      </c>
    </row>
    <row r="1536" spans="1:15" x14ac:dyDescent="0.25">
      <c r="A1536" t="s">
        <v>1546</v>
      </c>
      <c r="B1536" t="s">
        <v>5821</v>
      </c>
      <c r="C1536" t="s">
        <v>7243</v>
      </c>
      <c r="D1536" t="s">
        <v>6626</v>
      </c>
      <c r="E1536" t="s">
        <v>7083</v>
      </c>
      <c r="F1536" t="s">
        <v>7094</v>
      </c>
      <c r="G1536" t="s">
        <v>7099</v>
      </c>
      <c r="H1536" t="s">
        <v>7125</v>
      </c>
      <c r="I1536" t="s">
        <v>7163</v>
      </c>
      <c r="J1536" t="s">
        <v>7167</v>
      </c>
      <c r="K1536" t="s">
        <v>7207</v>
      </c>
      <c r="L1536">
        <v>2</v>
      </c>
      <c r="M1536">
        <v>1595.37</v>
      </c>
      <c r="N1536">
        <v>0</v>
      </c>
      <c r="O1536">
        <v>519.67999999999995</v>
      </c>
    </row>
    <row r="1537" spans="1:15" x14ac:dyDescent="0.25">
      <c r="A1537" t="s">
        <v>1547</v>
      </c>
      <c r="B1537" t="s">
        <v>5350</v>
      </c>
      <c r="C1537" t="s">
        <v>7226</v>
      </c>
      <c r="D1537" t="s">
        <v>6386</v>
      </c>
      <c r="E1537" t="s">
        <v>6961</v>
      </c>
      <c r="F1537" t="s">
        <v>7095</v>
      </c>
      <c r="G1537" t="s">
        <v>7109</v>
      </c>
      <c r="H1537" t="s">
        <v>7127</v>
      </c>
      <c r="I1537" t="s">
        <v>7162</v>
      </c>
      <c r="J1537" t="s">
        <v>7169</v>
      </c>
      <c r="K1537" t="s">
        <v>7193</v>
      </c>
      <c r="L1537">
        <v>4</v>
      </c>
      <c r="M1537">
        <v>45035.57</v>
      </c>
      <c r="N1537">
        <v>0</v>
      </c>
      <c r="O1537">
        <v>8501.5300000000007</v>
      </c>
    </row>
    <row r="1538" spans="1:15" x14ac:dyDescent="0.25">
      <c r="A1538" t="s">
        <v>1548</v>
      </c>
      <c r="B1538" t="s">
        <v>5822</v>
      </c>
      <c r="C1538" t="s">
        <v>7250</v>
      </c>
      <c r="D1538" t="s">
        <v>6777</v>
      </c>
      <c r="E1538" t="s">
        <v>6899</v>
      </c>
      <c r="F1538" t="s">
        <v>7096</v>
      </c>
      <c r="G1538" t="s">
        <v>7112</v>
      </c>
      <c r="H1538" t="s">
        <v>7154</v>
      </c>
      <c r="I1538" t="s">
        <v>7162</v>
      </c>
      <c r="J1538" t="s">
        <v>7169</v>
      </c>
      <c r="K1538" t="s">
        <v>7182</v>
      </c>
      <c r="L1538">
        <v>1</v>
      </c>
      <c r="M1538">
        <v>8863.0499999999993</v>
      </c>
      <c r="N1538">
        <v>0</v>
      </c>
      <c r="O1538">
        <v>1487.28</v>
      </c>
    </row>
    <row r="1539" spans="1:15" x14ac:dyDescent="0.25">
      <c r="A1539" t="s">
        <v>1549</v>
      </c>
      <c r="B1539" t="s">
        <v>5210</v>
      </c>
      <c r="C1539" t="s">
        <v>7234</v>
      </c>
      <c r="D1539" t="s">
        <v>6401</v>
      </c>
      <c r="E1539" t="s">
        <v>6915</v>
      </c>
      <c r="F1539" t="s">
        <v>7096</v>
      </c>
      <c r="G1539" t="s">
        <v>7111</v>
      </c>
      <c r="H1539" t="s">
        <v>7131</v>
      </c>
      <c r="I1539" t="s">
        <v>7165</v>
      </c>
      <c r="J1539" t="s">
        <v>7177</v>
      </c>
      <c r="K1539" t="s">
        <v>7210</v>
      </c>
      <c r="L1539">
        <v>1</v>
      </c>
      <c r="M1539">
        <v>83250.13</v>
      </c>
      <c r="N1539">
        <v>0.05</v>
      </c>
      <c r="O1539">
        <v>10053.07</v>
      </c>
    </row>
    <row r="1540" spans="1:15" x14ac:dyDescent="0.25">
      <c r="A1540" t="s">
        <v>1550</v>
      </c>
      <c r="B1540" t="s">
        <v>5156</v>
      </c>
      <c r="C1540" t="s">
        <v>7236</v>
      </c>
      <c r="D1540" t="s">
        <v>6754</v>
      </c>
      <c r="E1540" t="s">
        <v>6956</v>
      </c>
      <c r="F1540" t="s">
        <v>7095</v>
      </c>
      <c r="G1540" t="s">
        <v>7106</v>
      </c>
      <c r="H1540" t="s">
        <v>7146</v>
      </c>
      <c r="I1540" t="s">
        <v>7162</v>
      </c>
      <c r="J1540" t="s">
        <v>7169</v>
      </c>
      <c r="K1540" t="s">
        <v>7193</v>
      </c>
      <c r="L1540">
        <v>1</v>
      </c>
      <c r="M1540">
        <v>10946.21</v>
      </c>
      <c r="N1540">
        <v>0</v>
      </c>
      <c r="O1540">
        <v>2159.5500000000002</v>
      </c>
    </row>
    <row r="1541" spans="1:15" x14ac:dyDescent="0.25">
      <c r="A1541" t="s">
        <v>1551</v>
      </c>
      <c r="B1541" t="s">
        <v>5751</v>
      </c>
      <c r="C1541" t="s">
        <v>7244</v>
      </c>
      <c r="D1541" t="s">
        <v>6367</v>
      </c>
      <c r="E1541" t="s">
        <v>6991</v>
      </c>
      <c r="F1541" t="s">
        <v>7094</v>
      </c>
      <c r="G1541" t="s">
        <v>7100</v>
      </c>
      <c r="H1541" t="s">
        <v>7116</v>
      </c>
      <c r="I1541" t="s">
        <v>7162</v>
      </c>
      <c r="J1541" t="s">
        <v>7169</v>
      </c>
      <c r="K1541" t="s">
        <v>7193</v>
      </c>
      <c r="L1541">
        <v>7</v>
      </c>
      <c r="M1541">
        <v>63383.96</v>
      </c>
      <c r="N1541">
        <v>0.2</v>
      </c>
      <c r="O1541">
        <v>4376.0200000000004</v>
      </c>
    </row>
    <row r="1542" spans="1:15" x14ac:dyDescent="0.25">
      <c r="A1542" t="s">
        <v>1552</v>
      </c>
      <c r="B1542" t="s">
        <v>5823</v>
      </c>
      <c r="C1542" t="s">
        <v>7226</v>
      </c>
      <c r="D1542" t="s">
        <v>6289</v>
      </c>
      <c r="E1542" t="s">
        <v>7020</v>
      </c>
      <c r="F1542" t="s">
        <v>7097</v>
      </c>
      <c r="G1542" t="s">
        <v>7104</v>
      </c>
      <c r="H1542" t="s">
        <v>7160</v>
      </c>
      <c r="I1542" t="s">
        <v>7165</v>
      </c>
      <c r="J1542" t="s">
        <v>7172</v>
      </c>
      <c r="K1542" t="s">
        <v>7185</v>
      </c>
      <c r="L1542">
        <v>7</v>
      </c>
      <c r="M1542">
        <v>34641.769999999997</v>
      </c>
      <c r="N1542">
        <v>0</v>
      </c>
      <c r="O1542">
        <v>6495.13</v>
      </c>
    </row>
    <row r="1543" spans="1:15" x14ac:dyDescent="0.25">
      <c r="A1543" t="s">
        <v>1553</v>
      </c>
      <c r="B1543" t="s">
        <v>5731</v>
      </c>
      <c r="C1543" t="s">
        <v>7227</v>
      </c>
      <c r="D1543" t="s">
        <v>6602</v>
      </c>
      <c r="E1543" t="s">
        <v>7068</v>
      </c>
      <c r="F1543" t="s">
        <v>7097</v>
      </c>
      <c r="G1543" t="s">
        <v>7107</v>
      </c>
      <c r="H1543" t="s">
        <v>7153</v>
      </c>
      <c r="I1543" t="s">
        <v>7162</v>
      </c>
      <c r="J1543" t="s">
        <v>7169</v>
      </c>
      <c r="K1543" t="s">
        <v>7193</v>
      </c>
      <c r="L1543">
        <v>3</v>
      </c>
      <c r="M1543">
        <v>34320.230000000003</v>
      </c>
      <c r="N1543">
        <v>0</v>
      </c>
      <c r="O1543">
        <v>6386.8</v>
      </c>
    </row>
    <row r="1544" spans="1:15" x14ac:dyDescent="0.25">
      <c r="A1544" t="s">
        <v>1554</v>
      </c>
      <c r="B1544" t="s">
        <v>5824</v>
      </c>
      <c r="C1544" t="s">
        <v>7253</v>
      </c>
      <c r="D1544" t="s">
        <v>6384</v>
      </c>
      <c r="E1544" t="s">
        <v>6969</v>
      </c>
      <c r="F1544" t="s">
        <v>7094</v>
      </c>
      <c r="G1544" t="s">
        <v>7098</v>
      </c>
      <c r="H1544" t="s">
        <v>7114</v>
      </c>
      <c r="I1544" t="s">
        <v>7163</v>
      </c>
      <c r="J1544" t="s">
        <v>7167</v>
      </c>
      <c r="K1544" t="s">
        <v>7207</v>
      </c>
      <c r="L1544">
        <v>2</v>
      </c>
      <c r="M1544">
        <v>1356.85</v>
      </c>
      <c r="N1544">
        <v>0.15</v>
      </c>
      <c r="O1544">
        <v>385.72</v>
      </c>
    </row>
    <row r="1545" spans="1:15" x14ac:dyDescent="0.25">
      <c r="A1545" t="s">
        <v>1555</v>
      </c>
      <c r="B1545" t="s">
        <v>5154</v>
      </c>
      <c r="C1545" t="s">
        <v>7233</v>
      </c>
      <c r="D1545" t="s">
        <v>6254</v>
      </c>
      <c r="E1545" t="s">
        <v>7006</v>
      </c>
      <c r="F1545" t="s">
        <v>7096</v>
      </c>
      <c r="G1545" t="s">
        <v>7103</v>
      </c>
      <c r="H1545" t="s">
        <v>7158</v>
      </c>
      <c r="I1545" t="s">
        <v>7163</v>
      </c>
      <c r="J1545" t="s">
        <v>7171</v>
      </c>
      <c r="K1545" t="s">
        <v>7209</v>
      </c>
      <c r="L1545">
        <v>1</v>
      </c>
      <c r="M1545">
        <v>1661.39</v>
      </c>
      <c r="N1545">
        <v>0.1</v>
      </c>
      <c r="O1545">
        <v>258.47000000000003</v>
      </c>
    </row>
    <row r="1546" spans="1:15" x14ac:dyDescent="0.25">
      <c r="A1546" t="s">
        <v>1556</v>
      </c>
      <c r="B1546" t="s">
        <v>5825</v>
      </c>
      <c r="C1546" t="s">
        <v>7236</v>
      </c>
      <c r="D1546" t="s">
        <v>6309</v>
      </c>
      <c r="E1546" t="s">
        <v>7012</v>
      </c>
      <c r="F1546" t="s">
        <v>7097</v>
      </c>
      <c r="G1546" t="s">
        <v>7104</v>
      </c>
      <c r="H1546" t="s">
        <v>7120</v>
      </c>
      <c r="I1546" t="s">
        <v>7165</v>
      </c>
      <c r="J1546" t="s">
        <v>7172</v>
      </c>
      <c r="K1546" t="s">
        <v>7208</v>
      </c>
      <c r="L1546">
        <v>8</v>
      </c>
      <c r="M1546">
        <v>16905.810000000001</v>
      </c>
      <c r="N1546">
        <v>0.15</v>
      </c>
      <c r="O1546">
        <v>2648.67</v>
      </c>
    </row>
    <row r="1547" spans="1:15" x14ac:dyDescent="0.25">
      <c r="A1547" t="s">
        <v>1557</v>
      </c>
      <c r="B1547" t="s">
        <v>5511</v>
      </c>
      <c r="C1547" t="s">
        <v>7227</v>
      </c>
      <c r="D1547" t="s">
        <v>6520</v>
      </c>
      <c r="E1547" t="s">
        <v>6947</v>
      </c>
      <c r="F1547" t="s">
        <v>7095</v>
      </c>
      <c r="G1547" t="s">
        <v>7102</v>
      </c>
      <c r="H1547" t="s">
        <v>7147</v>
      </c>
      <c r="I1547" t="s">
        <v>7162</v>
      </c>
      <c r="J1547" t="s">
        <v>7169</v>
      </c>
      <c r="K1547" t="s">
        <v>7193</v>
      </c>
      <c r="L1547">
        <v>5</v>
      </c>
      <c r="M1547">
        <v>53089.87</v>
      </c>
      <c r="N1547">
        <v>0.05</v>
      </c>
      <c r="O1547">
        <v>10108.01</v>
      </c>
    </row>
    <row r="1548" spans="1:15" x14ac:dyDescent="0.25">
      <c r="A1548" t="s">
        <v>1558</v>
      </c>
      <c r="B1548" t="s">
        <v>5826</v>
      </c>
      <c r="C1548" t="s">
        <v>7251</v>
      </c>
      <c r="D1548" t="s">
        <v>6778</v>
      </c>
      <c r="E1548" t="s">
        <v>6921</v>
      </c>
      <c r="F1548" t="s">
        <v>7096</v>
      </c>
      <c r="G1548" t="s">
        <v>7103</v>
      </c>
      <c r="H1548" t="s">
        <v>7158</v>
      </c>
      <c r="I1548" t="s">
        <v>7163</v>
      </c>
      <c r="J1548" t="s">
        <v>7167</v>
      </c>
      <c r="K1548" t="s">
        <v>7179</v>
      </c>
      <c r="L1548">
        <v>3</v>
      </c>
      <c r="M1548">
        <v>6610.8</v>
      </c>
      <c r="N1548">
        <v>0.15</v>
      </c>
      <c r="O1548">
        <v>1202.8</v>
      </c>
    </row>
    <row r="1549" spans="1:15" x14ac:dyDescent="0.25">
      <c r="A1549" t="s">
        <v>1559</v>
      </c>
      <c r="B1549" t="s">
        <v>5785</v>
      </c>
      <c r="C1549" t="s">
        <v>7241</v>
      </c>
      <c r="D1549" t="s">
        <v>6779</v>
      </c>
      <c r="E1549" t="s">
        <v>7035</v>
      </c>
      <c r="F1549" t="s">
        <v>7094</v>
      </c>
      <c r="G1549" t="s">
        <v>7098</v>
      </c>
      <c r="H1549" t="s">
        <v>7138</v>
      </c>
      <c r="I1549" t="s">
        <v>7162</v>
      </c>
      <c r="J1549" t="s">
        <v>7166</v>
      </c>
      <c r="K1549" t="s">
        <v>7178</v>
      </c>
      <c r="L1549">
        <v>4</v>
      </c>
      <c r="M1549">
        <v>49841.43</v>
      </c>
      <c r="N1549">
        <v>0.15</v>
      </c>
      <c r="O1549">
        <v>7495.45</v>
      </c>
    </row>
    <row r="1550" spans="1:15" x14ac:dyDescent="0.25">
      <c r="A1550" t="s">
        <v>1560</v>
      </c>
      <c r="B1550" t="s">
        <v>5345</v>
      </c>
      <c r="C1550" t="s">
        <v>7244</v>
      </c>
      <c r="D1550" t="s">
        <v>6269</v>
      </c>
      <c r="E1550" t="s">
        <v>7013</v>
      </c>
      <c r="F1550" t="s">
        <v>7095</v>
      </c>
      <c r="G1550" t="s">
        <v>7106</v>
      </c>
      <c r="H1550" t="s">
        <v>7161</v>
      </c>
      <c r="I1550" t="s">
        <v>7165</v>
      </c>
      <c r="J1550" t="s">
        <v>7177</v>
      </c>
      <c r="K1550" t="s">
        <v>7201</v>
      </c>
      <c r="L1550">
        <v>8</v>
      </c>
      <c r="M1550">
        <v>427017.02</v>
      </c>
      <c r="N1550">
        <v>0</v>
      </c>
      <c r="O1550">
        <v>65208.9</v>
      </c>
    </row>
    <row r="1551" spans="1:15" x14ac:dyDescent="0.25">
      <c r="A1551" t="s">
        <v>1561</v>
      </c>
      <c r="B1551" t="s">
        <v>5757</v>
      </c>
      <c r="C1551" t="s">
        <v>7248</v>
      </c>
      <c r="D1551" t="s">
        <v>6215</v>
      </c>
      <c r="E1551" t="s">
        <v>6899</v>
      </c>
      <c r="F1551" t="s">
        <v>7096</v>
      </c>
      <c r="G1551" t="s">
        <v>7103</v>
      </c>
      <c r="H1551" t="s">
        <v>7158</v>
      </c>
      <c r="I1551" t="s">
        <v>7165</v>
      </c>
      <c r="J1551" t="s">
        <v>7172</v>
      </c>
      <c r="K1551" t="s">
        <v>7208</v>
      </c>
      <c r="L1551">
        <v>8</v>
      </c>
      <c r="M1551">
        <v>19353.400000000001</v>
      </c>
      <c r="N1551">
        <v>0.05</v>
      </c>
      <c r="O1551">
        <v>3868.29</v>
      </c>
    </row>
    <row r="1552" spans="1:15" x14ac:dyDescent="0.25">
      <c r="A1552" t="s">
        <v>1562</v>
      </c>
      <c r="B1552" t="s">
        <v>5787</v>
      </c>
      <c r="C1552" t="s">
        <v>7228</v>
      </c>
      <c r="D1552" t="s">
        <v>6605</v>
      </c>
      <c r="E1552" t="s">
        <v>6918</v>
      </c>
      <c r="F1552" t="s">
        <v>7096</v>
      </c>
      <c r="G1552" t="s">
        <v>7113</v>
      </c>
      <c r="H1552" t="s">
        <v>7148</v>
      </c>
      <c r="I1552" t="s">
        <v>7162</v>
      </c>
      <c r="J1552" t="s">
        <v>7169</v>
      </c>
      <c r="K1552" t="s">
        <v>7193</v>
      </c>
      <c r="L1552">
        <v>5</v>
      </c>
      <c r="M1552">
        <v>54510.239999999998</v>
      </c>
      <c r="N1552">
        <v>0</v>
      </c>
      <c r="O1552">
        <v>11640.98</v>
      </c>
    </row>
    <row r="1553" spans="1:15" x14ac:dyDescent="0.25">
      <c r="A1553" t="s">
        <v>1563</v>
      </c>
      <c r="B1553" t="s">
        <v>5827</v>
      </c>
      <c r="C1553" t="s">
        <v>7231</v>
      </c>
      <c r="D1553" t="s">
        <v>6636</v>
      </c>
      <c r="E1553" t="s">
        <v>6947</v>
      </c>
      <c r="F1553" t="s">
        <v>7094</v>
      </c>
      <c r="G1553" t="s">
        <v>7101</v>
      </c>
      <c r="H1553" t="s">
        <v>7124</v>
      </c>
      <c r="I1553" t="s">
        <v>7165</v>
      </c>
      <c r="J1553" t="s">
        <v>7177</v>
      </c>
      <c r="K1553" t="s">
        <v>7201</v>
      </c>
      <c r="L1553">
        <v>1</v>
      </c>
      <c r="M1553">
        <v>48362.68</v>
      </c>
      <c r="N1553">
        <v>0.05</v>
      </c>
      <c r="O1553">
        <v>6779.67</v>
      </c>
    </row>
    <row r="1554" spans="1:15" x14ac:dyDescent="0.25">
      <c r="A1554" t="s">
        <v>1564</v>
      </c>
      <c r="B1554" t="s">
        <v>5353</v>
      </c>
      <c r="C1554" t="s">
        <v>7253</v>
      </c>
      <c r="D1554" t="s">
        <v>6471</v>
      </c>
      <c r="E1554" t="s">
        <v>6951</v>
      </c>
      <c r="F1554" t="s">
        <v>7096</v>
      </c>
      <c r="G1554" t="s">
        <v>7112</v>
      </c>
      <c r="H1554" t="s">
        <v>7133</v>
      </c>
      <c r="I1554" t="s">
        <v>7162</v>
      </c>
      <c r="J1554" t="s">
        <v>7168</v>
      </c>
      <c r="K1554" t="s">
        <v>7191</v>
      </c>
      <c r="L1554">
        <v>3</v>
      </c>
      <c r="M1554">
        <v>16917.39</v>
      </c>
      <c r="N1554">
        <v>0.1</v>
      </c>
      <c r="O1554">
        <v>2595.41</v>
      </c>
    </row>
    <row r="1555" spans="1:15" x14ac:dyDescent="0.25">
      <c r="A1555" t="s">
        <v>1565</v>
      </c>
      <c r="B1555" t="s">
        <v>5608</v>
      </c>
      <c r="C1555" t="s">
        <v>7248</v>
      </c>
      <c r="D1555" t="s">
        <v>6174</v>
      </c>
      <c r="E1555" t="s">
        <v>6964</v>
      </c>
      <c r="F1555" t="s">
        <v>7097</v>
      </c>
      <c r="G1555" t="s">
        <v>7110</v>
      </c>
      <c r="H1555" t="s">
        <v>7155</v>
      </c>
      <c r="I1555" t="s">
        <v>7164</v>
      </c>
      <c r="J1555" t="s">
        <v>7170</v>
      </c>
      <c r="K1555" t="s">
        <v>7183</v>
      </c>
      <c r="L1555">
        <v>2</v>
      </c>
      <c r="M1555">
        <v>7291.08</v>
      </c>
      <c r="N1555">
        <v>0.25</v>
      </c>
      <c r="O1555">
        <v>1116.08</v>
      </c>
    </row>
    <row r="1556" spans="1:15" x14ac:dyDescent="0.25">
      <c r="A1556" t="s">
        <v>1566</v>
      </c>
      <c r="B1556" t="s">
        <v>5828</v>
      </c>
      <c r="C1556" t="s">
        <v>7237</v>
      </c>
      <c r="D1556" t="s">
        <v>6780</v>
      </c>
      <c r="E1556" t="s">
        <v>6954</v>
      </c>
      <c r="F1556" t="s">
        <v>7097</v>
      </c>
      <c r="G1556" t="s">
        <v>7104</v>
      </c>
      <c r="H1556" t="s">
        <v>7132</v>
      </c>
      <c r="I1556" t="s">
        <v>7164</v>
      </c>
      <c r="J1556" t="s">
        <v>7174</v>
      </c>
      <c r="K1556" t="s">
        <v>7199</v>
      </c>
      <c r="L1556">
        <v>4</v>
      </c>
      <c r="M1556">
        <v>5491.68</v>
      </c>
      <c r="N1556">
        <v>0.15</v>
      </c>
      <c r="O1556">
        <v>902.56</v>
      </c>
    </row>
    <row r="1557" spans="1:15" x14ac:dyDescent="0.25">
      <c r="A1557" t="s">
        <v>1567</v>
      </c>
      <c r="B1557" t="s">
        <v>5200</v>
      </c>
      <c r="C1557" t="s">
        <v>7227</v>
      </c>
      <c r="D1557" t="s">
        <v>6610</v>
      </c>
      <c r="E1557" t="s">
        <v>7081</v>
      </c>
      <c r="F1557" t="s">
        <v>7095</v>
      </c>
      <c r="G1557" t="s">
        <v>7102</v>
      </c>
      <c r="H1557" t="s">
        <v>7118</v>
      </c>
      <c r="I1557" t="s">
        <v>7165</v>
      </c>
      <c r="J1557" t="s">
        <v>7176</v>
      </c>
      <c r="K1557" t="s">
        <v>7194</v>
      </c>
      <c r="L1557">
        <v>6</v>
      </c>
      <c r="M1557">
        <v>143208.65</v>
      </c>
      <c r="N1557">
        <v>0</v>
      </c>
      <c r="O1557">
        <v>23736.69</v>
      </c>
    </row>
    <row r="1558" spans="1:15" x14ac:dyDescent="0.25">
      <c r="A1558" t="s">
        <v>1568</v>
      </c>
      <c r="B1558" t="s">
        <v>5549</v>
      </c>
      <c r="C1558" t="s">
        <v>7247</v>
      </c>
      <c r="D1558" t="s">
        <v>6755</v>
      </c>
      <c r="E1558" t="s">
        <v>6996</v>
      </c>
      <c r="F1558" t="s">
        <v>7096</v>
      </c>
      <c r="G1558" t="s">
        <v>7112</v>
      </c>
      <c r="H1558" t="s">
        <v>7154</v>
      </c>
      <c r="I1558" t="s">
        <v>7164</v>
      </c>
      <c r="J1558" t="s">
        <v>7174</v>
      </c>
      <c r="K1558" t="s">
        <v>7196</v>
      </c>
      <c r="L1558">
        <v>1</v>
      </c>
      <c r="M1558">
        <v>3287.56</v>
      </c>
      <c r="N1558">
        <v>0.05</v>
      </c>
      <c r="O1558">
        <v>737.4</v>
      </c>
    </row>
    <row r="1559" spans="1:15" x14ac:dyDescent="0.25">
      <c r="A1559" t="s">
        <v>1569</v>
      </c>
      <c r="B1559" t="s">
        <v>5374</v>
      </c>
      <c r="C1559" t="s">
        <v>7237</v>
      </c>
      <c r="D1559" t="s">
        <v>6500</v>
      </c>
      <c r="E1559" t="s">
        <v>6923</v>
      </c>
      <c r="F1559" t="s">
        <v>7096</v>
      </c>
      <c r="G1559" t="s">
        <v>7113</v>
      </c>
      <c r="H1559" t="s">
        <v>7143</v>
      </c>
      <c r="I1559" t="s">
        <v>7163</v>
      </c>
      <c r="J1559" t="s">
        <v>7167</v>
      </c>
      <c r="K1559" t="s">
        <v>7187</v>
      </c>
      <c r="L1559">
        <v>8</v>
      </c>
      <c r="M1559">
        <v>9995.7800000000007</v>
      </c>
      <c r="N1559">
        <v>0.2</v>
      </c>
      <c r="O1559">
        <v>1988.44</v>
      </c>
    </row>
    <row r="1560" spans="1:15" x14ac:dyDescent="0.25">
      <c r="A1560" t="s">
        <v>1570</v>
      </c>
      <c r="B1560" t="s">
        <v>5829</v>
      </c>
      <c r="C1560" t="s">
        <v>7226</v>
      </c>
      <c r="D1560" t="s">
        <v>6781</v>
      </c>
      <c r="E1560" t="s">
        <v>7031</v>
      </c>
      <c r="F1560" t="s">
        <v>7097</v>
      </c>
      <c r="G1560" t="s">
        <v>7107</v>
      </c>
      <c r="H1560" t="s">
        <v>7153</v>
      </c>
      <c r="I1560" t="s">
        <v>7162</v>
      </c>
      <c r="J1560" t="s">
        <v>7166</v>
      </c>
      <c r="K1560" t="s">
        <v>7178</v>
      </c>
      <c r="L1560">
        <v>2</v>
      </c>
      <c r="M1560">
        <v>29192.78</v>
      </c>
      <c r="N1560">
        <v>0</v>
      </c>
      <c r="O1560">
        <v>5888.96</v>
      </c>
    </row>
    <row r="1561" spans="1:15" x14ac:dyDescent="0.25">
      <c r="A1561" t="s">
        <v>1571</v>
      </c>
      <c r="B1561" t="s">
        <v>5830</v>
      </c>
      <c r="C1561" t="s">
        <v>7257</v>
      </c>
      <c r="D1561" t="s">
        <v>6509</v>
      </c>
      <c r="E1561" t="s">
        <v>6897</v>
      </c>
      <c r="F1561" t="s">
        <v>7097</v>
      </c>
      <c r="G1561" t="s">
        <v>7105</v>
      </c>
      <c r="H1561" t="s">
        <v>7128</v>
      </c>
      <c r="I1561" t="s">
        <v>7164</v>
      </c>
      <c r="J1561" t="s">
        <v>7174</v>
      </c>
      <c r="K1561" t="s">
        <v>7188</v>
      </c>
      <c r="L1561">
        <v>7</v>
      </c>
      <c r="M1561">
        <v>17330.38</v>
      </c>
      <c r="N1561">
        <v>0.15</v>
      </c>
      <c r="O1561">
        <v>3350.21</v>
      </c>
    </row>
    <row r="1562" spans="1:15" x14ac:dyDescent="0.25">
      <c r="A1562" t="s">
        <v>1572</v>
      </c>
      <c r="B1562" t="s">
        <v>5212</v>
      </c>
      <c r="C1562" t="s">
        <v>7258</v>
      </c>
      <c r="D1562" t="s">
        <v>6457</v>
      </c>
      <c r="E1562" t="s">
        <v>6930</v>
      </c>
      <c r="F1562" t="s">
        <v>7097</v>
      </c>
      <c r="G1562" t="s">
        <v>7105</v>
      </c>
      <c r="H1562" t="s">
        <v>7121</v>
      </c>
      <c r="I1562" t="s">
        <v>7162</v>
      </c>
      <c r="J1562" t="s">
        <v>7168</v>
      </c>
      <c r="K1562" t="s">
        <v>7180</v>
      </c>
      <c r="L1562">
        <v>6</v>
      </c>
      <c r="M1562">
        <v>18023.78</v>
      </c>
      <c r="N1562">
        <v>0.15</v>
      </c>
      <c r="O1562">
        <v>1507.11</v>
      </c>
    </row>
    <row r="1563" spans="1:15" x14ac:dyDescent="0.25">
      <c r="A1563" t="s">
        <v>1573</v>
      </c>
      <c r="B1563" t="s">
        <v>5245</v>
      </c>
      <c r="C1563" t="s">
        <v>7237</v>
      </c>
      <c r="D1563" t="s">
        <v>6476</v>
      </c>
      <c r="E1563" t="s">
        <v>6908</v>
      </c>
      <c r="F1563" t="s">
        <v>7094</v>
      </c>
      <c r="G1563" t="s">
        <v>7100</v>
      </c>
      <c r="H1563" t="s">
        <v>7116</v>
      </c>
      <c r="I1563" t="s">
        <v>7165</v>
      </c>
      <c r="J1563" t="s">
        <v>7177</v>
      </c>
      <c r="K1563" t="s">
        <v>7198</v>
      </c>
      <c r="L1563">
        <v>4</v>
      </c>
      <c r="M1563">
        <v>211068.34</v>
      </c>
      <c r="N1563">
        <v>0.2</v>
      </c>
      <c r="O1563">
        <v>23776.14</v>
      </c>
    </row>
    <row r="1564" spans="1:15" x14ac:dyDescent="0.25">
      <c r="A1564" t="s">
        <v>1574</v>
      </c>
      <c r="B1564" t="s">
        <v>5621</v>
      </c>
      <c r="C1564" t="s">
        <v>7256</v>
      </c>
      <c r="D1564" t="s">
        <v>6764</v>
      </c>
      <c r="E1564" t="s">
        <v>6995</v>
      </c>
      <c r="F1564" t="s">
        <v>7095</v>
      </c>
      <c r="G1564" t="s">
        <v>7102</v>
      </c>
      <c r="H1564" t="s">
        <v>7157</v>
      </c>
      <c r="I1564" t="s">
        <v>7164</v>
      </c>
      <c r="J1564" t="s">
        <v>7174</v>
      </c>
      <c r="K1564" t="s">
        <v>7188</v>
      </c>
      <c r="L1564">
        <v>6</v>
      </c>
      <c r="M1564">
        <v>16115.27</v>
      </c>
      <c r="N1564">
        <v>0.05</v>
      </c>
      <c r="O1564">
        <v>3351.92</v>
      </c>
    </row>
    <row r="1565" spans="1:15" x14ac:dyDescent="0.25">
      <c r="A1565" t="s">
        <v>1575</v>
      </c>
      <c r="B1565" t="s">
        <v>5831</v>
      </c>
      <c r="C1565" t="s">
        <v>7225</v>
      </c>
      <c r="D1565" t="s">
        <v>6584</v>
      </c>
      <c r="E1565" t="s">
        <v>7042</v>
      </c>
      <c r="F1565" t="s">
        <v>7094</v>
      </c>
      <c r="G1565" t="s">
        <v>7098</v>
      </c>
      <c r="H1565" t="s">
        <v>7114</v>
      </c>
      <c r="I1565" t="s">
        <v>7163</v>
      </c>
      <c r="J1565" t="s">
        <v>7171</v>
      </c>
      <c r="K1565" t="s">
        <v>7204</v>
      </c>
      <c r="L1565">
        <v>5</v>
      </c>
      <c r="M1565">
        <v>21863.75</v>
      </c>
      <c r="N1565">
        <v>0.05</v>
      </c>
      <c r="O1565">
        <v>3328.68</v>
      </c>
    </row>
    <row r="1566" spans="1:15" x14ac:dyDescent="0.25">
      <c r="A1566" t="s">
        <v>1576</v>
      </c>
      <c r="B1566" t="s">
        <v>5832</v>
      </c>
      <c r="C1566" t="s">
        <v>7224</v>
      </c>
      <c r="D1566" t="s">
        <v>6671</v>
      </c>
      <c r="E1566" t="s">
        <v>7081</v>
      </c>
      <c r="F1566" t="s">
        <v>7097</v>
      </c>
      <c r="G1566" t="s">
        <v>7110</v>
      </c>
      <c r="H1566" t="s">
        <v>7155</v>
      </c>
      <c r="I1566" t="s">
        <v>7162</v>
      </c>
      <c r="J1566" t="s">
        <v>7169</v>
      </c>
      <c r="K1566" t="s">
        <v>7182</v>
      </c>
      <c r="L1566">
        <v>2</v>
      </c>
      <c r="M1566">
        <v>12916.79</v>
      </c>
      <c r="N1566">
        <v>0.25</v>
      </c>
      <c r="O1566">
        <v>588.14</v>
      </c>
    </row>
    <row r="1567" spans="1:15" x14ac:dyDescent="0.25">
      <c r="A1567" t="s">
        <v>1577</v>
      </c>
      <c r="B1567" t="s">
        <v>5531</v>
      </c>
      <c r="C1567" t="s">
        <v>7254</v>
      </c>
      <c r="D1567" t="s">
        <v>6433</v>
      </c>
      <c r="E1567" t="s">
        <v>6914</v>
      </c>
      <c r="F1567" t="s">
        <v>7096</v>
      </c>
      <c r="G1567" t="s">
        <v>7103</v>
      </c>
      <c r="H1567" t="s">
        <v>7119</v>
      </c>
      <c r="I1567" t="s">
        <v>7163</v>
      </c>
      <c r="J1567" t="s">
        <v>7175</v>
      </c>
      <c r="K1567" t="s">
        <v>7205</v>
      </c>
      <c r="L1567">
        <v>4</v>
      </c>
      <c r="M1567">
        <v>11717.34</v>
      </c>
      <c r="N1567">
        <v>0.15</v>
      </c>
      <c r="O1567">
        <v>1615.91</v>
      </c>
    </row>
    <row r="1568" spans="1:15" x14ac:dyDescent="0.25">
      <c r="A1568" t="s">
        <v>1578</v>
      </c>
      <c r="B1568" t="s">
        <v>5177</v>
      </c>
      <c r="C1568" t="s">
        <v>7255</v>
      </c>
      <c r="D1568" t="s">
        <v>6295</v>
      </c>
      <c r="E1568" t="s">
        <v>7021</v>
      </c>
      <c r="F1568" t="s">
        <v>7094</v>
      </c>
      <c r="G1568" t="s">
        <v>7100</v>
      </c>
      <c r="H1568" t="s">
        <v>7136</v>
      </c>
      <c r="I1568" t="s">
        <v>7164</v>
      </c>
      <c r="J1568" t="s">
        <v>7173</v>
      </c>
      <c r="K1568" t="s">
        <v>7186</v>
      </c>
      <c r="L1568">
        <v>6</v>
      </c>
      <c r="M1568">
        <v>27574.57</v>
      </c>
      <c r="N1568">
        <v>0</v>
      </c>
      <c r="O1568">
        <v>7575.85</v>
      </c>
    </row>
    <row r="1569" spans="1:15" x14ac:dyDescent="0.25">
      <c r="A1569" t="s">
        <v>1579</v>
      </c>
      <c r="B1569" t="s">
        <v>5459</v>
      </c>
      <c r="C1569" t="s">
        <v>7252</v>
      </c>
      <c r="D1569" t="s">
        <v>6481</v>
      </c>
      <c r="E1569" t="s">
        <v>6935</v>
      </c>
      <c r="F1569" t="s">
        <v>7096</v>
      </c>
      <c r="G1569" t="s">
        <v>7113</v>
      </c>
      <c r="H1569" t="s">
        <v>7144</v>
      </c>
      <c r="I1569" t="s">
        <v>7165</v>
      </c>
      <c r="J1569" t="s">
        <v>7177</v>
      </c>
      <c r="K1569" t="s">
        <v>7198</v>
      </c>
      <c r="L1569">
        <v>1</v>
      </c>
      <c r="M1569">
        <v>64320.26</v>
      </c>
      <c r="N1569">
        <v>0.05</v>
      </c>
      <c r="O1569">
        <v>10369.02</v>
      </c>
    </row>
    <row r="1570" spans="1:15" x14ac:dyDescent="0.25">
      <c r="A1570" t="s">
        <v>1580</v>
      </c>
      <c r="B1570" t="s">
        <v>5046</v>
      </c>
      <c r="C1570" t="s">
        <v>7258</v>
      </c>
      <c r="D1570" t="s">
        <v>6560</v>
      </c>
      <c r="E1570" t="s">
        <v>6986</v>
      </c>
      <c r="F1570" t="s">
        <v>7097</v>
      </c>
      <c r="G1570" t="s">
        <v>7104</v>
      </c>
      <c r="H1570" t="s">
        <v>7132</v>
      </c>
      <c r="I1570" t="s">
        <v>7163</v>
      </c>
      <c r="J1570" t="s">
        <v>7175</v>
      </c>
      <c r="K1570" t="s">
        <v>7190</v>
      </c>
      <c r="L1570">
        <v>8</v>
      </c>
      <c r="M1570">
        <v>18065.849999999999</v>
      </c>
      <c r="N1570">
        <v>0</v>
      </c>
      <c r="O1570">
        <v>3860.52</v>
      </c>
    </row>
    <row r="1571" spans="1:15" x14ac:dyDescent="0.25">
      <c r="A1571" t="s">
        <v>1581</v>
      </c>
      <c r="B1571" t="s">
        <v>5470</v>
      </c>
      <c r="C1571" t="s">
        <v>7258</v>
      </c>
      <c r="D1571" t="s">
        <v>6471</v>
      </c>
      <c r="E1571" t="s">
        <v>6951</v>
      </c>
      <c r="F1571" t="s">
        <v>7096</v>
      </c>
      <c r="G1571" t="s">
        <v>7113</v>
      </c>
      <c r="H1571" t="s">
        <v>7148</v>
      </c>
      <c r="I1571" t="s">
        <v>7163</v>
      </c>
      <c r="J1571" t="s">
        <v>7171</v>
      </c>
      <c r="K1571" t="s">
        <v>7184</v>
      </c>
      <c r="L1571">
        <v>5</v>
      </c>
      <c r="M1571">
        <v>32978.49</v>
      </c>
      <c r="N1571">
        <v>0.2</v>
      </c>
      <c r="O1571">
        <v>1993.48</v>
      </c>
    </row>
    <row r="1572" spans="1:15" x14ac:dyDescent="0.25">
      <c r="A1572" t="s">
        <v>1582</v>
      </c>
      <c r="B1572" t="s">
        <v>5080</v>
      </c>
      <c r="C1572" t="s">
        <v>7234</v>
      </c>
      <c r="D1572" t="s">
        <v>6782</v>
      </c>
      <c r="E1572" t="s">
        <v>6896</v>
      </c>
      <c r="F1572" t="s">
        <v>7097</v>
      </c>
      <c r="G1572" t="s">
        <v>7104</v>
      </c>
      <c r="H1572" t="s">
        <v>7120</v>
      </c>
      <c r="I1572" t="s">
        <v>7163</v>
      </c>
      <c r="J1572" t="s">
        <v>7167</v>
      </c>
      <c r="K1572" t="s">
        <v>7207</v>
      </c>
      <c r="L1572">
        <v>1</v>
      </c>
      <c r="M1572">
        <v>775.62</v>
      </c>
      <c r="N1572">
        <v>0</v>
      </c>
      <c r="O1572">
        <v>267.19</v>
      </c>
    </row>
    <row r="1573" spans="1:15" x14ac:dyDescent="0.25">
      <c r="A1573" t="s">
        <v>1583</v>
      </c>
      <c r="B1573" t="s">
        <v>5660</v>
      </c>
      <c r="C1573" t="s">
        <v>7234</v>
      </c>
      <c r="D1573" t="s">
        <v>6783</v>
      </c>
      <c r="E1573" t="s">
        <v>7015</v>
      </c>
      <c r="F1573" t="s">
        <v>7094</v>
      </c>
      <c r="G1573" t="s">
        <v>7100</v>
      </c>
      <c r="H1573" t="s">
        <v>7151</v>
      </c>
      <c r="I1573" t="s">
        <v>7165</v>
      </c>
      <c r="J1573" t="s">
        <v>7172</v>
      </c>
      <c r="K1573" t="s">
        <v>7212</v>
      </c>
      <c r="L1573">
        <v>3</v>
      </c>
      <c r="M1573">
        <v>8200.7199999999993</v>
      </c>
      <c r="N1573">
        <v>0.25</v>
      </c>
      <c r="O1573">
        <v>1134.67</v>
      </c>
    </row>
    <row r="1574" spans="1:15" x14ac:dyDescent="0.25">
      <c r="A1574" t="s">
        <v>1584</v>
      </c>
      <c r="B1574" t="s">
        <v>5316</v>
      </c>
      <c r="C1574" t="s">
        <v>7229</v>
      </c>
      <c r="D1574" t="s">
        <v>6594</v>
      </c>
      <c r="E1574" t="s">
        <v>7008</v>
      </c>
      <c r="F1574" t="s">
        <v>7094</v>
      </c>
      <c r="G1574" t="s">
        <v>7099</v>
      </c>
      <c r="H1574" t="s">
        <v>7125</v>
      </c>
      <c r="I1574" t="s">
        <v>7163</v>
      </c>
      <c r="J1574" t="s">
        <v>7171</v>
      </c>
      <c r="K1574" t="s">
        <v>7184</v>
      </c>
      <c r="L1574">
        <v>2</v>
      </c>
      <c r="M1574">
        <v>14715.94</v>
      </c>
      <c r="N1574">
        <v>0.05</v>
      </c>
      <c r="O1574">
        <v>1960.33</v>
      </c>
    </row>
    <row r="1575" spans="1:15" x14ac:dyDescent="0.25">
      <c r="A1575" t="s">
        <v>1585</v>
      </c>
      <c r="B1575" t="s">
        <v>5434</v>
      </c>
      <c r="C1575" t="s">
        <v>7246</v>
      </c>
      <c r="D1575" t="s">
        <v>6232</v>
      </c>
      <c r="E1575" t="s">
        <v>6982</v>
      </c>
      <c r="F1575" t="s">
        <v>7095</v>
      </c>
      <c r="G1575" t="s">
        <v>7106</v>
      </c>
      <c r="H1575" t="s">
        <v>7146</v>
      </c>
      <c r="I1575" t="s">
        <v>7165</v>
      </c>
      <c r="J1575" t="s">
        <v>7176</v>
      </c>
      <c r="K1575" t="s">
        <v>7195</v>
      </c>
      <c r="L1575">
        <v>2</v>
      </c>
      <c r="M1575">
        <v>22628.67</v>
      </c>
      <c r="N1575">
        <v>0.05</v>
      </c>
      <c r="O1575">
        <v>2124.14</v>
      </c>
    </row>
    <row r="1576" spans="1:15" x14ac:dyDescent="0.25">
      <c r="A1576" t="s">
        <v>1586</v>
      </c>
      <c r="B1576" t="s">
        <v>5148</v>
      </c>
      <c r="C1576" t="s">
        <v>7256</v>
      </c>
      <c r="D1576" t="s">
        <v>6494</v>
      </c>
      <c r="E1576" t="s">
        <v>6916</v>
      </c>
      <c r="F1576" t="s">
        <v>7097</v>
      </c>
      <c r="G1576" t="s">
        <v>7105</v>
      </c>
      <c r="H1576" t="s">
        <v>7128</v>
      </c>
      <c r="I1576" t="s">
        <v>7163</v>
      </c>
      <c r="J1576" t="s">
        <v>7171</v>
      </c>
      <c r="K1576" t="s">
        <v>7209</v>
      </c>
      <c r="L1576">
        <v>7</v>
      </c>
      <c r="M1576">
        <v>11172.82</v>
      </c>
      <c r="N1576">
        <v>0.15</v>
      </c>
      <c r="O1576">
        <v>1090.3800000000001</v>
      </c>
    </row>
    <row r="1577" spans="1:15" x14ac:dyDescent="0.25">
      <c r="A1577" t="s">
        <v>1587</v>
      </c>
      <c r="B1577" t="s">
        <v>5833</v>
      </c>
      <c r="C1577" t="s">
        <v>7254</v>
      </c>
      <c r="D1577" t="s">
        <v>6294</v>
      </c>
      <c r="E1577" t="s">
        <v>7010</v>
      </c>
      <c r="F1577" t="s">
        <v>7095</v>
      </c>
      <c r="G1577" t="s">
        <v>7102</v>
      </c>
      <c r="H1577" t="s">
        <v>7147</v>
      </c>
      <c r="I1577" t="s">
        <v>7163</v>
      </c>
      <c r="J1577" t="s">
        <v>7175</v>
      </c>
      <c r="K1577" t="s">
        <v>7190</v>
      </c>
      <c r="L1577">
        <v>1</v>
      </c>
      <c r="M1577">
        <v>1886.37</v>
      </c>
      <c r="N1577">
        <v>0.15</v>
      </c>
      <c r="O1577">
        <v>251.77</v>
      </c>
    </row>
    <row r="1578" spans="1:15" x14ac:dyDescent="0.25">
      <c r="A1578" t="s">
        <v>1588</v>
      </c>
      <c r="B1578" t="s">
        <v>5790</v>
      </c>
      <c r="C1578" t="s">
        <v>7227</v>
      </c>
      <c r="D1578" t="s">
        <v>6505</v>
      </c>
      <c r="E1578" t="s">
        <v>7039</v>
      </c>
      <c r="F1578" t="s">
        <v>7097</v>
      </c>
      <c r="G1578" t="s">
        <v>7104</v>
      </c>
      <c r="H1578" t="s">
        <v>7132</v>
      </c>
      <c r="I1578" t="s">
        <v>7162</v>
      </c>
      <c r="J1578" t="s">
        <v>7169</v>
      </c>
      <c r="K1578" t="s">
        <v>7182</v>
      </c>
      <c r="L1578">
        <v>4</v>
      </c>
      <c r="M1578">
        <v>28164.03</v>
      </c>
      <c r="N1578">
        <v>0.25</v>
      </c>
      <c r="O1578">
        <v>1224.52</v>
      </c>
    </row>
    <row r="1579" spans="1:15" x14ac:dyDescent="0.25">
      <c r="A1579" t="s">
        <v>1589</v>
      </c>
      <c r="B1579" t="s">
        <v>5834</v>
      </c>
      <c r="C1579" t="s">
        <v>7242</v>
      </c>
      <c r="D1579" t="s">
        <v>6784</v>
      </c>
      <c r="E1579" t="s">
        <v>6951</v>
      </c>
      <c r="F1579" t="s">
        <v>7096</v>
      </c>
      <c r="G1579" t="s">
        <v>7113</v>
      </c>
      <c r="H1579" t="s">
        <v>7143</v>
      </c>
      <c r="I1579" t="s">
        <v>7162</v>
      </c>
      <c r="J1579" t="s">
        <v>7169</v>
      </c>
      <c r="K1579" t="s">
        <v>7203</v>
      </c>
      <c r="L1579">
        <v>7</v>
      </c>
      <c r="M1579">
        <v>149754.47</v>
      </c>
      <c r="N1579">
        <v>0.05</v>
      </c>
      <c r="O1579">
        <v>20616.150000000001</v>
      </c>
    </row>
    <row r="1580" spans="1:15" x14ac:dyDescent="0.25">
      <c r="A1580" t="s">
        <v>1590</v>
      </c>
      <c r="B1580" t="s">
        <v>5346</v>
      </c>
      <c r="C1580" t="s">
        <v>7241</v>
      </c>
      <c r="D1580" t="s">
        <v>6785</v>
      </c>
      <c r="E1580" t="s">
        <v>7062</v>
      </c>
      <c r="F1580" t="s">
        <v>7095</v>
      </c>
      <c r="G1580" t="s">
        <v>7102</v>
      </c>
      <c r="H1580" t="s">
        <v>7118</v>
      </c>
      <c r="I1580" t="s">
        <v>7164</v>
      </c>
      <c r="J1580" t="s">
        <v>7170</v>
      </c>
      <c r="K1580" t="s">
        <v>7189</v>
      </c>
      <c r="L1580">
        <v>6</v>
      </c>
      <c r="M1580">
        <v>6763.43</v>
      </c>
      <c r="N1580">
        <v>0.25</v>
      </c>
      <c r="O1580">
        <v>1013.64</v>
      </c>
    </row>
    <row r="1581" spans="1:15" x14ac:dyDescent="0.25">
      <c r="A1581" t="s">
        <v>1591</v>
      </c>
      <c r="B1581" t="s">
        <v>5077</v>
      </c>
      <c r="C1581" t="s">
        <v>7224</v>
      </c>
      <c r="D1581" t="s">
        <v>6635</v>
      </c>
      <c r="E1581" t="s">
        <v>7029</v>
      </c>
      <c r="F1581" t="s">
        <v>7094</v>
      </c>
      <c r="G1581" t="s">
        <v>7100</v>
      </c>
      <c r="H1581" t="s">
        <v>7116</v>
      </c>
      <c r="I1581" t="s">
        <v>7163</v>
      </c>
      <c r="J1581" t="s">
        <v>7167</v>
      </c>
      <c r="K1581" t="s">
        <v>7207</v>
      </c>
      <c r="L1581">
        <v>8</v>
      </c>
      <c r="M1581">
        <v>5139.87</v>
      </c>
      <c r="N1581">
        <v>0.2</v>
      </c>
      <c r="O1581">
        <v>1311.75</v>
      </c>
    </row>
    <row r="1582" spans="1:15" x14ac:dyDescent="0.25">
      <c r="A1582" t="s">
        <v>1592</v>
      </c>
      <c r="B1582" t="s">
        <v>5599</v>
      </c>
      <c r="C1582" t="s">
        <v>7242</v>
      </c>
      <c r="D1582" t="s">
        <v>6721</v>
      </c>
      <c r="E1582" t="s">
        <v>7086</v>
      </c>
      <c r="F1582" t="s">
        <v>7094</v>
      </c>
      <c r="G1582" t="s">
        <v>7098</v>
      </c>
      <c r="H1582" t="s">
        <v>7138</v>
      </c>
      <c r="I1582" t="s">
        <v>7162</v>
      </c>
      <c r="J1582" t="s">
        <v>7169</v>
      </c>
      <c r="K1582" t="s">
        <v>7193</v>
      </c>
      <c r="L1582">
        <v>8</v>
      </c>
      <c r="M1582">
        <v>87666.67</v>
      </c>
      <c r="N1582">
        <v>0</v>
      </c>
      <c r="O1582">
        <v>18412.150000000001</v>
      </c>
    </row>
    <row r="1583" spans="1:15" x14ac:dyDescent="0.25">
      <c r="A1583" t="s">
        <v>1593</v>
      </c>
      <c r="B1583" t="s">
        <v>5835</v>
      </c>
      <c r="C1583" t="s">
        <v>7258</v>
      </c>
      <c r="D1583" t="s">
        <v>6258</v>
      </c>
      <c r="E1583" t="s">
        <v>6927</v>
      </c>
      <c r="F1583" t="s">
        <v>7095</v>
      </c>
      <c r="G1583" t="s">
        <v>7108</v>
      </c>
      <c r="H1583" t="s">
        <v>7126</v>
      </c>
      <c r="I1583" t="s">
        <v>7164</v>
      </c>
      <c r="J1583" t="s">
        <v>7173</v>
      </c>
      <c r="K1583" t="s">
        <v>7206</v>
      </c>
      <c r="L1583">
        <v>8</v>
      </c>
      <c r="M1583">
        <v>13693.48</v>
      </c>
      <c r="N1583">
        <v>0.25</v>
      </c>
      <c r="O1583">
        <v>2748.67</v>
      </c>
    </row>
    <row r="1584" spans="1:15" x14ac:dyDescent="0.25">
      <c r="A1584" t="s">
        <v>1594</v>
      </c>
      <c r="B1584" t="s">
        <v>5806</v>
      </c>
      <c r="C1584" t="s">
        <v>7227</v>
      </c>
      <c r="D1584" t="s">
        <v>6284</v>
      </c>
      <c r="E1584" t="s">
        <v>6895</v>
      </c>
      <c r="F1584" t="s">
        <v>7097</v>
      </c>
      <c r="G1584" t="s">
        <v>7110</v>
      </c>
      <c r="H1584" t="s">
        <v>7129</v>
      </c>
      <c r="I1584" t="s">
        <v>7162</v>
      </c>
      <c r="J1584" t="s">
        <v>7169</v>
      </c>
      <c r="K1584" t="s">
        <v>7182</v>
      </c>
      <c r="L1584">
        <v>4</v>
      </c>
      <c r="M1584">
        <v>30608.5</v>
      </c>
      <c r="N1584">
        <v>0.15</v>
      </c>
      <c r="O1584">
        <v>3188.69</v>
      </c>
    </row>
    <row r="1585" spans="1:15" x14ac:dyDescent="0.25">
      <c r="A1585" t="s">
        <v>1595</v>
      </c>
      <c r="B1585" t="s">
        <v>5544</v>
      </c>
      <c r="C1585" t="s">
        <v>7242</v>
      </c>
      <c r="D1585" t="s">
        <v>6610</v>
      </c>
      <c r="E1585" t="s">
        <v>7081</v>
      </c>
      <c r="F1585" t="s">
        <v>7094</v>
      </c>
      <c r="G1585" t="s">
        <v>7101</v>
      </c>
      <c r="H1585" t="s">
        <v>7124</v>
      </c>
      <c r="I1585" t="s">
        <v>7165</v>
      </c>
      <c r="J1585" t="s">
        <v>7177</v>
      </c>
      <c r="K1585" t="s">
        <v>7201</v>
      </c>
      <c r="L1585">
        <v>1</v>
      </c>
      <c r="M1585">
        <v>37138.39</v>
      </c>
      <c r="N1585">
        <v>0.25</v>
      </c>
      <c r="O1585">
        <v>306.7</v>
      </c>
    </row>
    <row r="1586" spans="1:15" x14ac:dyDescent="0.25">
      <c r="A1586" t="s">
        <v>1596</v>
      </c>
      <c r="B1586" t="s">
        <v>5257</v>
      </c>
      <c r="C1586" t="s">
        <v>7230</v>
      </c>
      <c r="D1586" t="s">
        <v>6182</v>
      </c>
      <c r="E1586" t="s">
        <v>6970</v>
      </c>
      <c r="F1586" t="s">
        <v>7097</v>
      </c>
      <c r="G1586" t="s">
        <v>7105</v>
      </c>
      <c r="H1586" t="s">
        <v>7128</v>
      </c>
      <c r="I1586" t="s">
        <v>7165</v>
      </c>
      <c r="J1586" t="s">
        <v>7177</v>
      </c>
      <c r="K1586" t="s">
        <v>7201</v>
      </c>
      <c r="L1586">
        <v>3</v>
      </c>
      <c r="M1586">
        <v>137392.73000000001</v>
      </c>
      <c r="N1586">
        <v>0.15</v>
      </c>
      <c r="O1586">
        <v>7968.09</v>
      </c>
    </row>
    <row r="1587" spans="1:15" x14ac:dyDescent="0.25">
      <c r="A1587" t="s">
        <v>1597</v>
      </c>
      <c r="B1587" t="s">
        <v>5836</v>
      </c>
      <c r="C1587" t="s">
        <v>7235</v>
      </c>
      <c r="D1587" t="s">
        <v>6138</v>
      </c>
      <c r="E1587" t="s">
        <v>6936</v>
      </c>
      <c r="F1587" t="s">
        <v>7097</v>
      </c>
      <c r="G1587" t="s">
        <v>7104</v>
      </c>
      <c r="H1587" t="s">
        <v>7160</v>
      </c>
      <c r="I1587" t="s">
        <v>7165</v>
      </c>
      <c r="J1587" t="s">
        <v>7172</v>
      </c>
      <c r="K1587" t="s">
        <v>7212</v>
      </c>
      <c r="L1587">
        <v>1</v>
      </c>
      <c r="M1587">
        <v>2713.24</v>
      </c>
      <c r="N1587">
        <v>0.25</v>
      </c>
      <c r="O1587">
        <v>265.26</v>
      </c>
    </row>
    <row r="1588" spans="1:15" x14ac:dyDescent="0.25">
      <c r="A1588" t="s">
        <v>1598</v>
      </c>
      <c r="B1588" t="s">
        <v>5154</v>
      </c>
      <c r="C1588" t="s">
        <v>7233</v>
      </c>
      <c r="D1588" t="s">
        <v>6131</v>
      </c>
      <c r="E1588" t="s">
        <v>6930</v>
      </c>
      <c r="F1588" t="s">
        <v>7097</v>
      </c>
      <c r="G1588" t="s">
        <v>7107</v>
      </c>
      <c r="H1588" t="s">
        <v>7152</v>
      </c>
      <c r="I1588" t="s">
        <v>7162</v>
      </c>
      <c r="J1588" t="s">
        <v>7169</v>
      </c>
      <c r="K1588" t="s">
        <v>7182</v>
      </c>
      <c r="L1588">
        <v>1</v>
      </c>
      <c r="M1588">
        <v>9412.67</v>
      </c>
      <c r="N1588">
        <v>0</v>
      </c>
      <c r="O1588">
        <v>1813.84</v>
      </c>
    </row>
    <row r="1589" spans="1:15" x14ac:dyDescent="0.25">
      <c r="A1589" t="s">
        <v>1599</v>
      </c>
      <c r="B1589" t="s">
        <v>5837</v>
      </c>
      <c r="C1589" t="s">
        <v>7258</v>
      </c>
      <c r="D1589" t="s">
        <v>6728</v>
      </c>
      <c r="E1589" t="s">
        <v>6997</v>
      </c>
      <c r="F1589" t="s">
        <v>7094</v>
      </c>
      <c r="G1589" t="s">
        <v>7098</v>
      </c>
      <c r="H1589" t="s">
        <v>7156</v>
      </c>
      <c r="I1589" t="s">
        <v>7165</v>
      </c>
      <c r="J1589" t="s">
        <v>7176</v>
      </c>
      <c r="K1589" t="s">
        <v>7195</v>
      </c>
      <c r="L1589">
        <v>7</v>
      </c>
      <c r="M1589">
        <v>84621.33</v>
      </c>
      <c r="N1589">
        <v>0</v>
      </c>
      <c r="O1589">
        <v>9805.43</v>
      </c>
    </row>
    <row r="1590" spans="1:15" x14ac:dyDescent="0.25">
      <c r="A1590" t="s">
        <v>1600</v>
      </c>
      <c r="B1590" t="s">
        <v>5553</v>
      </c>
      <c r="C1590" t="s">
        <v>7239</v>
      </c>
      <c r="D1590" t="s">
        <v>6273</v>
      </c>
      <c r="E1590" t="s">
        <v>7017</v>
      </c>
      <c r="F1590" t="s">
        <v>7097</v>
      </c>
      <c r="G1590" t="s">
        <v>7107</v>
      </c>
      <c r="H1590" t="s">
        <v>7123</v>
      </c>
      <c r="I1590" t="s">
        <v>7164</v>
      </c>
      <c r="J1590" t="s">
        <v>7173</v>
      </c>
      <c r="K1590" t="s">
        <v>7200</v>
      </c>
      <c r="L1590">
        <v>5</v>
      </c>
      <c r="M1590">
        <v>6128.78</v>
      </c>
      <c r="N1590">
        <v>0</v>
      </c>
      <c r="O1590">
        <v>1960.46</v>
      </c>
    </row>
    <row r="1591" spans="1:15" x14ac:dyDescent="0.25">
      <c r="A1591" t="s">
        <v>1601</v>
      </c>
      <c r="B1591" t="s">
        <v>5732</v>
      </c>
      <c r="C1591" t="s">
        <v>7232</v>
      </c>
      <c r="D1591" t="s">
        <v>6659</v>
      </c>
      <c r="E1591" t="s">
        <v>7044</v>
      </c>
      <c r="F1591" t="s">
        <v>7096</v>
      </c>
      <c r="G1591" t="s">
        <v>7111</v>
      </c>
      <c r="H1591" t="s">
        <v>7145</v>
      </c>
      <c r="I1591" t="s">
        <v>7163</v>
      </c>
      <c r="J1591" t="s">
        <v>7171</v>
      </c>
      <c r="K1591" t="s">
        <v>7184</v>
      </c>
      <c r="L1591">
        <v>2</v>
      </c>
      <c r="M1591">
        <v>16304.33</v>
      </c>
      <c r="N1591">
        <v>0</v>
      </c>
      <c r="O1591">
        <v>2660.65</v>
      </c>
    </row>
    <row r="1592" spans="1:15" x14ac:dyDescent="0.25">
      <c r="A1592" t="s">
        <v>1602</v>
      </c>
      <c r="B1592" t="s">
        <v>5551</v>
      </c>
      <c r="C1592" t="s">
        <v>7249</v>
      </c>
      <c r="D1592" t="s">
        <v>6566</v>
      </c>
      <c r="E1592" t="s">
        <v>6910</v>
      </c>
      <c r="F1592" t="s">
        <v>7094</v>
      </c>
      <c r="G1592" t="s">
        <v>7098</v>
      </c>
      <c r="H1592" t="s">
        <v>7114</v>
      </c>
      <c r="I1592" t="s">
        <v>7165</v>
      </c>
      <c r="J1592" t="s">
        <v>7172</v>
      </c>
      <c r="K1592" t="s">
        <v>7208</v>
      </c>
      <c r="L1592">
        <v>6</v>
      </c>
      <c r="M1592">
        <v>12522.74</v>
      </c>
      <c r="N1592">
        <v>0.15</v>
      </c>
      <c r="O1592">
        <v>1710.7</v>
      </c>
    </row>
    <row r="1593" spans="1:15" x14ac:dyDescent="0.25">
      <c r="A1593" t="s">
        <v>1603</v>
      </c>
      <c r="B1593" t="s">
        <v>5838</v>
      </c>
      <c r="C1593" t="s">
        <v>7239</v>
      </c>
      <c r="D1593" t="s">
        <v>6659</v>
      </c>
      <c r="E1593" t="s">
        <v>7044</v>
      </c>
      <c r="F1593" t="s">
        <v>7095</v>
      </c>
      <c r="G1593" t="s">
        <v>7108</v>
      </c>
      <c r="H1593" t="s">
        <v>7150</v>
      </c>
      <c r="I1593" t="s">
        <v>7162</v>
      </c>
      <c r="J1593" t="s">
        <v>7168</v>
      </c>
      <c r="K1593" t="s">
        <v>7181</v>
      </c>
      <c r="L1593">
        <v>6</v>
      </c>
      <c r="M1593">
        <v>53383.5</v>
      </c>
      <c r="N1593">
        <v>0.25</v>
      </c>
      <c r="O1593">
        <v>6511.53</v>
      </c>
    </row>
    <row r="1594" spans="1:15" x14ac:dyDescent="0.25">
      <c r="A1594" t="s">
        <v>1604</v>
      </c>
      <c r="B1594" t="s">
        <v>5839</v>
      </c>
      <c r="C1594" t="s">
        <v>7237</v>
      </c>
      <c r="D1594" t="s">
        <v>6786</v>
      </c>
      <c r="E1594" t="s">
        <v>7057</v>
      </c>
      <c r="F1594" t="s">
        <v>7095</v>
      </c>
      <c r="G1594" t="s">
        <v>7108</v>
      </c>
      <c r="H1594" t="s">
        <v>7126</v>
      </c>
      <c r="I1594" t="s">
        <v>7165</v>
      </c>
      <c r="J1594" t="s">
        <v>7177</v>
      </c>
      <c r="K1594" t="s">
        <v>7201</v>
      </c>
      <c r="L1594">
        <v>4</v>
      </c>
      <c r="M1594">
        <v>195746.03</v>
      </c>
      <c r="N1594">
        <v>0.1</v>
      </c>
      <c r="O1594">
        <v>20294.46</v>
      </c>
    </row>
    <row r="1595" spans="1:15" x14ac:dyDescent="0.25">
      <c r="A1595" t="s">
        <v>1605</v>
      </c>
      <c r="B1595" t="s">
        <v>5840</v>
      </c>
      <c r="C1595" t="s">
        <v>7249</v>
      </c>
      <c r="D1595" t="s">
        <v>6787</v>
      </c>
      <c r="E1595" t="s">
        <v>7022</v>
      </c>
      <c r="F1595" t="s">
        <v>7096</v>
      </c>
      <c r="G1595" t="s">
        <v>7103</v>
      </c>
      <c r="H1595" t="s">
        <v>7119</v>
      </c>
      <c r="I1595" t="s">
        <v>7163</v>
      </c>
      <c r="J1595" t="s">
        <v>7171</v>
      </c>
      <c r="K1595" t="s">
        <v>7204</v>
      </c>
      <c r="L1595">
        <v>7</v>
      </c>
      <c r="M1595">
        <v>23979.75</v>
      </c>
      <c r="N1595">
        <v>0.25</v>
      </c>
      <c r="O1595">
        <v>1777.22</v>
      </c>
    </row>
    <row r="1596" spans="1:15" x14ac:dyDescent="0.25">
      <c r="A1596" t="s">
        <v>1606</v>
      </c>
      <c r="B1596" t="s">
        <v>5081</v>
      </c>
      <c r="C1596" t="s">
        <v>7228</v>
      </c>
      <c r="D1596" t="s">
        <v>6788</v>
      </c>
      <c r="E1596" t="s">
        <v>6924</v>
      </c>
      <c r="F1596" t="s">
        <v>7094</v>
      </c>
      <c r="G1596" t="s">
        <v>7099</v>
      </c>
      <c r="H1596" t="s">
        <v>7125</v>
      </c>
      <c r="I1596" t="s">
        <v>7164</v>
      </c>
      <c r="J1596" t="s">
        <v>7170</v>
      </c>
      <c r="K1596" t="s">
        <v>7213</v>
      </c>
      <c r="L1596">
        <v>7</v>
      </c>
      <c r="M1596">
        <v>18688.53</v>
      </c>
      <c r="N1596">
        <v>0</v>
      </c>
      <c r="O1596">
        <v>6988.46</v>
      </c>
    </row>
    <row r="1597" spans="1:15" x14ac:dyDescent="0.25">
      <c r="A1597" t="s">
        <v>1607</v>
      </c>
      <c r="B1597" t="s">
        <v>5273</v>
      </c>
      <c r="C1597" t="s">
        <v>7255</v>
      </c>
      <c r="D1597" t="s">
        <v>6569</v>
      </c>
      <c r="E1597" t="s">
        <v>6941</v>
      </c>
      <c r="F1597" t="s">
        <v>7094</v>
      </c>
      <c r="G1597" t="s">
        <v>7098</v>
      </c>
      <c r="H1597" t="s">
        <v>7138</v>
      </c>
      <c r="I1597" t="s">
        <v>7164</v>
      </c>
      <c r="J1597" t="s">
        <v>7170</v>
      </c>
      <c r="K1597" t="s">
        <v>7189</v>
      </c>
      <c r="L1597">
        <v>1</v>
      </c>
      <c r="M1597">
        <v>1491.03</v>
      </c>
      <c r="N1597">
        <v>0.05</v>
      </c>
      <c r="O1597">
        <v>442.03</v>
      </c>
    </row>
    <row r="1598" spans="1:15" x14ac:dyDescent="0.25">
      <c r="A1598" t="s">
        <v>1608</v>
      </c>
      <c r="B1598" t="s">
        <v>5841</v>
      </c>
      <c r="C1598" t="s">
        <v>7236</v>
      </c>
      <c r="D1598" t="s">
        <v>6187</v>
      </c>
      <c r="E1598" t="s">
        <v>6944</v>
      </c>
      <c r="F1598" t="s">
        <v>7094</v>
      </c>
      <c r="G1598" t="s">
        <v>7101</v>
      </c>
      <c r="H1598" t="s">
        <v>7117</v>
      </c>
      <c r="I1598" t="s">
        <v>7165</v>
      </c>
      <c r="J1598" t="s">
        <v>7177</v>
      </c>
      <c r="K1598" t="s">
        <v>7198</v>
      </c>
      <c r="L1598">
        <v>8</v>
      </c>
      <c r="M1598">
        <v>454359.23</v>
      </c>
      <c r="N1598">
        <v>0.1</v>
      </c>
      <c r="O1598">
        <v>72841.5</v>
      </c>
    </row>
    <row r="1599" spans="1:15" x14ac:dyDescent="0.25">
      <c r="A1599" t="s">
        <v>1609</v>
      </c>
      <c r="B1599" t="s">
        <v>5229</v>
      </c>
      <c r="C1599" t="s">
        <v>7243</v>
      </c>
      <c r="D1599" t="s">
        <v>6319</v>
      </c>
      <c r="E1599" t="s">
        <v>7031</v>
      </c>
      <c r="F1599" t="s">
        <v>7095</v>
      </c>
      <c r="G1599" t="s">
        <v>7108</v>
      </c>
      <c r="H1599" t="s">
        <v>7150</v>
      </c>
      <c r="I1599" t="s">
        <v>7165</v>
      </c>
      <c r="J1599" t="s">
        <v>7172</v>
      </c>
      <c r="K1599" t="s">
        <v>7185</v>
      </c>
      <c r="L1599">
        <v>4</v>
      </c>
      <c r="M1599">
        <v>16688.88</v>
      </c>
      <c r="N1599">
        <v>0.15</v>
      </c>
      <c r="O1599">
        <v>2110.11</v>
      </c>
    </row>
    <row r="1600" spans="1:15" x14ac:dyDescent="0.25">
      <c r="A1600" t="s">
        <v>1610</v>
      </c>
      <c r="B1600" t="s">
        <v>5777</v>
      </c>
      <c r="C1600" t="s">
        <v>7224</v>
      </c>
      <c r="D1600" t="s">
        <v>6360</v>
      </c>
      <c r="E1600" t="s">
        <v>7045</v>
      </c>
      <c r="F1600" t="s">
        <v>7096</v>
      </c>
      <c r="G1600" t="s">
        <v>7103</v>
      </c>
      <c r="H1600" t="s">
        <v>7158</v>
      </c>
      <c r="I1600" t="s">
        <v>7164</v>
      </c>
      <c r="J1600" t="s">
        <v>7174</v>
      </c>
      <c r="K1600" t="s">
        <v>7199</v>
      </c>
      <c r="L1600">
        <v>1</v>
      </c>
      <c r="M1600">
        <v>1315.62</v>
      </c>
      <c r="N1600">
        <v>0.15</v>
      </c>
      <c r="O1600">
        <v>210.74</v>
      </c>
    </row>
    <row r="1601" spans="1:15" x14ac:dyDescent="0.25">
      <c r="A1601" t="s">
        <v>1611</v>
      </c>
      <c r="B1601" t="s">
        <v>5453</v>
      </c>
      <c r="C1601" t="s">
        <v>7253</v>
      </c>
      <c r="D1601" t="s">
        <v>6789</v>
      </c>
      <c r="E1601" t="s">
        <v>6911</v>
      </c>
      <c r="F1601" t="s">
        <v>7096</v>
      </c>
      <c r="G1601" t="s">
        <v>7113</v>
      </c>
      <c r="H1601" t="s">
        <v>7143</v>
      </c>
      <c r="I1601" t="s">
        <v>7164</v>
      </c>
      <c r="J1601" t="s">
        <v>7173</v>
      </c>
      <c r="K1601" t="s">
        <v>7186</v>
      </c>
      <c r="L1601">
        <v>4</v>
      </c>
      <c r="M1601">
        <v>13947.43</v>
      </c>
      <c r="N1601">
        <v>0.25</v>
      </c>
      <c r="O1601">
        <v>2703.23</v>
      </c>
    </row>
    <row r="1602" spans="1:15" x14ac:dyDescent="0.25">
      <c r="A1602" t="s">
        <v>1612</v>
      </c>
      <c r="B1602" t="s">
        <v>5705</v>
      </c>
      <c r="C1602" t="s">
        <v>7254</v>
      </c>
      <c r="D1602" t="s">
        <v>6394</v>
      </c>
      <c r="E1602" t="s">
        <v>6900</v>
      </c>
      <c r="F1602" t="s">
        <v>7096</v>
      </c>
      <c r="G1602" t="s">
        <v>7112</v>
      </c>
      <c r="H1602" t="s">
        <v>7133</v>
      </c>
      <c r="I1602" t="s">
        <v>7164</v>
      </c>
      <c r="J1602" t="s">
        <v>7173</v>
      </c>
      <c r="K1602" t="s">
        <v>7200</v>
      </c>
      <c r="L1602">
        <v>7</v>
      </c>
      <c r="M1602">
        <v>6333.26</v>
      </c>
      <c r="N1602">
        <v>0.25</v>
      </c>
      <c r="O1602">
        <v>1354.7</v>
      </c>
    </row>
    <row r="1603" spans="1:15" x14ac:dyDescent="0.25">
      <c r="A1603" t="s">
        <v>1613</v>
      </c>
      <c r="B1603" t="s">
        <v>5842</v>
      </c>
      <c r="C1603" t="s">
        <v>7235</v>
      </c>
      <c r="D1603" t="s">
        <v>6790</v>
      </c>
      <c r="E1603" t="s">
        <v>6905</v>
      </c>
      <c r="F1603" t="s">
        <v>7095</v>
      </c>
      <c r="G1603" t="s">
        <v>7109</v>
      </c>
      <c r="H1603" t="s">
        <v>7140</v>
      </c>
      <c r="I1603" t="s">
        <v>7164</v>
      </c>
      <c r="J1603" t="s">
        <v>7173</v>
      </c>
      <c r="K1603" t="s">
        <v>7186</v>
      </c>
      <c r="L1603">
        <v>2</v>
      </c>
      <c r="M1603">
        <v>7644.96</v>
      </c>
      <c r="N1603">
        <v>0.15</v>
      </c>
      <c r="O1603">
        <v>1584.16</v>
      </c>
    </row>
    <row r="1604" spans="1:15" x14ac:dyDescent="0.25">
      <c r="A1604" t="s">
        <v>1614</v>
      </c>
      <c r="B1604" t="s">
        <v>5187</v>
      </c>
      <c r="C1604" t="s">
        <v>7238</v>
      </c>
      <c r="D1604" t="s">
        <v>6171</v>
      </c>
      <c r="E1604" t="s">
        <v>6961</v>
      </c>
      <c r="F1604" t="s">
        <v>7094</v>
      </c>
      <c r="G1604" t="s">
        <v>7100</v>
      </c>
      <c r="H1604" t="s">
        <v>7116</v>
      </c>
      <c r="I1604" t="s">
        <v>7163</v>
      </c>
      <c r="J1604" t="s">
        <v>7175</v>
      </c>
      <c r="K1604" t="s">
        <v>7190</v>
      </c>
      <c r="L1604">
        <v>8</v>
      </c>
      <c r="M1604">
        <v>18179.740000000002</v>
      </c>
      <c r="N1604">
        <v>0</v>
      </c>
      <c r="O1604">
        <v>4173.49</v>
      </c>
    </row>
    <row r="1605" spans="1:15" x14ac:dyDescent="0.25">
      <c r="A1605" t="s">
        <v>1615</v>
      </c>
      <c r="B1605" t="s">
        <v>5843</v>
      </c>
      <c r="C1605" t="s">
        <v>7236</v>
      </c>
      <c r="D1605" t="s">
        <v>6600</v>
      </c>
      <c r="E1605" t="s">
        <v>7010</v>
      </c>
      <c r="F1605" t="s">
        <v>7097</v>
      </c>
      <c r="G1605" t="s">
        <v>7104</v>
      </c>
      <c r="H1605" t="s">
        <v>7120</v>
      </c>
      <c r="I1605" t="s">
        <v>7163</v>
      </c>
      <c r="J1605" t="s">
        <v>7171</v>
      </c>
      <c r="K1605" t="s">
        <v>7204</v>
      </c>
      <c r="L1605">
        <v>3</v>
      </c>
      <c r="M1605">
        <v>11704.39</v>
      </c>
      <c r="N1605">
        <v>0.1</v>
      </c>
      <c r="O1605">
        <v>1577.72</v>
      </c>
    </row>
    <row r="1606" spans="1:15" x14ac:dyDescent="0.25">
      <c r="A1606" t="s">
        <v>1616</v>
      </c>
      <c r="B1606" t="s">
        <v>5844</v>
      </c>
      <c r="C1606" t="s">
        <v>7243</v>
      </c>
      <c r="D1606" t="s">
        <v>6504</v>
      </c>
      <c r="E1606" t="s">
        <v>6925</v>
      </c>
      <c r="F1606" t="s">
        <v>7097</v>
      </c>
      <c r="G1606" t="s">
        <v>7110</v>
      </c>
      <c r="H1606" t="s">
        <v>7159</v>
      </c>
      <c r="I1606" t="s">
        <v>7165</v>
      </c>
      <c r="J1606" t="s">
        <v>7172</v>
      </c>
      <c r="K1606" t="s">
        <v>7208</v>
      </c>
      <c r="L1606">
        <v>6</v>
      </c>
      <c r="M1606">
        <v>13448.46</v>
      </c>
      <c r="N1606">
        <v>0.1</v>
      </c>
      <c r="O1606">
        <v>2753.61</v>
      </c>
    </row>
    <row r="1607" spans="1:15" x14ac:dyDescent="0.25">
      <c r="A1607" t="s">
        <v>1617</v>
      </c>
      <c r="B1607" t="s">
        <v>5154</v>
      </c>
      <c r="C1607" t="s">
        <v>7233</v>
      </c>
      <c r="D1607" t="s">
        <v>6537</v>
      </c>
      <c r="E1607" t="s">
        <v>6973</v>
      </c>
      <c r="F1607" t="s">
        <v>7097</v>
      </c>
      <c r="G1607" t="s">
        <v>7105</v>
      </c>
      <c r="H1607" t="s">
        <v>7149</v>
      </c>
      <c r="I1607" t="s">
        <v>7164</v>
      </c>
      <c r="J1607" t="s">
        <v>7173</v>
      </c>
      <c r="K1607" t="s">
        <v>7186</v>
      </c>
      <c r="L1607">
        <v>4</v>
      </c>
      <c r="M1607">
        <v>17587.3</v>
      </c>
      <c r="N1607">
        <v>0</v>
      </c>
      <c r="O1607">
        <v>4668.57</v>
      </c>
    </row>
    <row r="1608" spans="1:15" x14ac:dyDescent="0.25">
      <c r="A1608" t="s">
        <v>1618</v>
      </c>
      <c r="B1608" t="s">
        <v>5641</v>
      </c>
      <c r="C1608" t="s">
        <v>7242</v>
      </c>
      <c r="D1608" t="s">
        <v>6205</v>
      </c>
      <c r="E1608" t="s">
        <v>6975</v>
      </c>
      <c r="F1608" t="s">
        <v>7097</v>
      </c>
      <c r="G1608" t="s">
        <v>7105</v>
      </c>
      <c r="H1608" t="s">
        <v>7149</v>
      </c>
      <c r="I1608" t="s">
        <v>7164</v>
      </c>
      <c r="J1608" t="s">
        <v>7173</v>
      </c>
      <c r="K1608" t="s">
        <v>7186</v>
      </c>
      <c r="L1608">
        <v>3</v>
      </c>
      <c r="M1608">
        <v>13838.38</v>
      </c>
      <c r="N1608">
        <v>0</v>
      </c>
      <c r="O1608">
        <v>3848.1</v>
      </c>
    </row>
    <row r="1609" spans="1:15" x14ac:dyDescent="0.25">
      <c r="A1609" t="s">
        <v>1619</v>
      </c>
      <c r="B1609" t="s">
        <v>5165</v>
      </c>
      <c r="C1609" t="s">
        <v>7229</v>
      </c>
      <c r="D1609" t="s">
        <v>6288</v>
      </c>
      <c r="E1609" t="s">
        <v>6926</v>
      </c>
      <c r="F1609" t="s">
        <v>7094</v>
      </c>
      <c r="G1609" t="s">
        <v>7101</v>
      </c>
      <c r="H1609" t="s">
        <v>7137</v>
      </c>
      <c r="I1609" t="s">
        <v>7163</v>
      </c>
      <c r="J1609" t="s">
        <v>7171</v>
      </c>
      <c r="K1609" t="s">
        <v>7204</v>
      </c>
      <c r="L1609">
        <v>3</v>
      </c>
      <c r="M1609">
        <v>12283.95</v>
      </c>
      <c r="N1609">
        <v>0.05</v>
      </c>
      <c r="O1609">
        <v>1857.71</v>
      </c>
    </row>
    <row r="1610" spans="1:15" x14ac:dyDescent="0.25">
      <c r="A1610" t="s">
        <v>1620</v>
      </c>
      <c r="B1610" t="s">
        <v>5845</v>
      </c>
      <c r="C1610" t="s">
        <v>7237</v>
      </c>
      <c r="D1610" t="s">
        <v>6289</v>
      </c>
      <c r="E1610" t="s">
        <v>7020</v>
      </c>
      <c r="F1610" t="s">
        <v>7095</v>
      </c>
      <c r="G1610" t="s">
        <v>7109</v>
      </c>
      <c r="H1610" t="s">
        <v>7135</v>
      </c>
      <c r="I1610" t="s">
        <v>7162</v>
      </c>
      <c r="J1610" t="s">
        <v>7168</v>
      </c>
      <c r="K1610" t="s">
        <v>7180</v>
      </c>
      <c r="L1610">
        <v>2</v>
      </c>
      <c r="M1610">
        <v>7023.5</v>
      </c>
      <c r="N1610">
        <v>0</v>
      </c>
      <c r="O1610">
        <v>1146.77</v>
      </c>
    </row>
    <row r="1611" spans="1:15" x14ac:dyDescent="0.25">
      <c r="A1611" t="s">
        <v>1621</v>
      </c>
      <c r="B1611" t="s">
        <v>5283</v>
      </c>
      <c r="C1611" t="s">
        <v>7235</v>
      </c>
      <c r="D1611" t="s">
        <v>6791</v>
      </c>
      <c r="E1611" t="s">
        <v>6999</v>
      </c>
      <c r="F1611" t="s">
        <v>7096</v>
      </c>
      <c r="G1611" t="s">
        <v>7112</v>
      </c>
      <c r="H1611" t="s">
        <v>7154</v>
      </c>
      <c r="I1611" t="s">
        <v>7163</v>
      </c>
      <c r="J1611" t="s">
        <v>7171</v>
      </c>
      <c r="K1611" t="s">
        <v>7204</v>
      </c>
      <c r="L1611">
        <v>8</v>
      </c>
      <c r="M1611">
        <v>34737.51</v>
      </c>
      <c r="N1611">
        <v>0</v>
      </c>
      <c r="O1611">
        <v>6495.93</v>
      </c>
    </row>
    <row r="1612" spans="1:15" x14ac:dyDescent="0.25">
      <c r="A1612" t="s">
        <v>1622</v>
      </c>
      <c r="B1612" t="s">
        <v>5846</v>
      </c>
      <c r="C1612" t="s">
        <v>7224</v>
      </c>
      <c r="D1612" t="s">
        <v>6169</v>
      </c>
      <c r="E1612" t="s">
        <v>6939</v>
      </c>
      <c r="F1612" t="s">
        <v>7094</v>
      </c>
      <c r="G1612" t="s">
        <v>7099</v>
      </c>
      <c r="H1612" t="s">
        <v>7130</v>
      </c>
      <c r="I1612" t="s">
        <v>7164</v>
      </c>
      <c r="J1612" t="s">
        <v>7173</v>
      </c>
      <c r="K1612" t="s">
        <v>7206</v>
      </c>
      <c r="L1612">
        <v>7</v>
      </c>
      <c r="M1612">
        <v>11870.99</v>
      </c>
      <c r="N1612">
        <v>0.2</v>
      </c>
      <c r="O1612">
        <v>2501.1</v>
      </c>
    </row>
    <row r="1613" spans="1:15" x14ac:dyDescent="0.25">
      <c r="A1613" t="s">
        <v>1623</v>
      </c>
      <c r="B1613" t="s">
        <v>5146</v>
      </c>
      <c r="C1613" t="s">
        <v>7245</v>
      </c>
      <c r="D1613" t="s">
        <v>6792</v>
      </c>
      <c r="E1613" t="s">
        <v>7053</v>
      </c>
      <c r="F1613" t="s">
        <v>7097</v>
      </c>
      <c r="G1613" t="s">
        <v>7104</v>
      </c>
      <c r="H1613" t="s">
        <v>7132</v>
      </c>
      <c r="I1613" t="s">
        <v>7163</v>
      </c>
      <c r="J1613" t="s">
        <v>7167</v>
      </c>
      <c r="K1613" t="s">
        <v>7179</v>
      </c>
      <c r="L1613">
        <v>1</v>
      </c>
      <c r="M1613">
        <v>2398.94</v>
      </c>
      <c r="N1613">
        <v>0</v>
      </c>
      <c r="O1613">
        <v>626.15</v>
      </c>
    </row>
    <row r="1614" spans="1:15" x14ac:dyDescent="0.25">
      <c r="A1614" t="s">
        <v>1624</v>
      </c>
      <c r="B1614" t="s">
        <v>5843</v>
      </c>
      <c r="C1614" t="s">
        <v>7236</v>
      </c>
      <c r="D1614" t="s">
        <v>6521</v>
      </c>
      <c r="E1614" t="s">
        <v>6920</v>
      </c>
      <c r="F1614" t="s">
        <v>7097</v>
      </c>
      <c r="G1614" t="s">
        <v>7105</v>
      </c>
      <c r="H1614" t="s">
        <v>7121</v>
      </c>
      <c r="I1614" t="s">
        <v>7163</v>
      </c>
      <c r="J1614" t="s">
        <v>7171</v>
      </c>
      <c r="K1614" t="s">
        <v>7204</v>
      </c>
      <c r="L1614">
        <v>1</v>
      </c>
      <c r="M1614">
        <v>3582.53</v>
      </c>
      <c r="N1614">
        <v>0.2</v>
      </c>
      <c r="O1614">
        <v>386.99</v>
      </c>
    </row>
    <row r="1615" spans="1:15" x14ac:dyDescent="0.25">
      <c r="A1615" t="s">
        <v>1625</v>
      </c>
      <c r="B1615" t="s">
        <v>5386</v>
      </c>
      <c r="C1615" t="s">
        <v>7235</v>
      </c>
      <c r="D1615" t="s">
        <v>6240</v>
      </c>
      <c r="E1615" t="s">
        <v>6999</v>
      </c>
      <c r="F1615" t="s">
        <v>7097</v>
      </c>
      <c r="G1615" t="s">
        <v>7105</v>
      </c>
      <c r="H1615" t="s">
        <v>7121</v>
      </c>
      <c r="I1615" t="s">
        <v>7163</v>
      </c>
      <c r="J1615" t="s">
        <v>7175</v>
      </c>
      <c r="K1615" t="s">
        <v>7197</v>
      </c>
      <c r="L1615">
        <v>3</v>
      </c>
      <c r="M1615">
        <v>17144.91</v>
      </c>
      <c r="N1615">
        <v>0</v>
      </c>
      <c r="O1615">
        <v>3963.53</v>
      </c>
    </row>
    <row r="1616" spans="1:15" x14ac:dyDescent="0.25">
      <c r="A1616" t="s">
        <v>1626</v>
      </c>
      <c r="B1616" t="s">
        <v>5442</v>
      </c>
      <c r="C1616" t="s">
        <v>7240</v>
      </c>
      <c r="D1616" t="s">
        <v>6609</v>
      </c>
      <c r="E1616" t="s">
        <v>7080</v>
      </c>
      <c r="F1616" t="s">
        <v>7096</v>
      </c>
      <c r="G1616" t="s">
        <v>7112</v>
      </c>
      <c r="H1616" t="s">
        <v>7133</v>
      </c>
      <c r="I1616" t="s">
        <v>7165</v>
      </c>
      <c r="J1616" t="s">
        <v>7172</v>
      </c>
      <c r="K1616" t="s">
        <v>7208</v>
      </c>
      <c r="L1616">
        <v>2</v>
      </c>
      <c r="M1616">
        <v>4650.41</v>
      </c>
      <c r="N1616">
        <v>0.1</v>
      </c>
      <c r="O1616">
        <v>790.39</v>
      </c>
    </row>
    <row r="1617" spans="1:15" x14ac:dyDescent="0.25">
      <c r="A1617" t="s">
        <v>1627</v>
      </c>
      <c r="B1617" t="s">
        <v>5209</v>
      </c>
      <c r="C1617" t="s">
        <v>7224</v>
      </c>
      <c r="D1617" t="s">
        <v>6768</v>
      </c>
      <c r="E1617" t="s">
        <v>6952</v>
      </c>
      <c r="F1617" t="s">
        <v>7094</v>
      </c>
      <c r="G1617" t="s">
        <v>7100</v>
      </c>
      <c r="H1617" t="s">
        <v>7151</v>
      </c>
      <c r="I1617" t="s">
        <v>7164</v>
      </c>
      <c r="J1617" t="s">
        <v>7173</v>
      </c>
      <c r="K1617" t="s">
        <v>7200</v>
      </c>
      <c r="L1617">
        <v>6</v>
      </c>
      <c r="M1617">
        <v>6906.85</v>
      </c>
      <c r="N1617">
        <v>0</v>
      </c>
      <c r="O1617">
        <v>2245.31</v>
      </c>
    </row>
    <row r="1618" spans="1:15" x14ac:dyDescent="0.25">
      <c r="A1618" t="s">
        <v>1628</v>
      </c>
      <c r="B1618" t="s">
        <v>5847</v>
      </c>
      <c r="C1618" t="s">
        <v>7246</v>
      </c>
      <c r="D1618" t="s">
        <v>6220</v>
      </c>
      <c r="E1618" t="s">
        <v>6940</v>
      </c>
      <c r="F1618" t="s">
        <v>7095</v>
      </c>
      <c r="G1618" t="s">
        <v>7109</v>
      </c>
      <c r="H1618" t="s">
        <v>7140</v>
      </c>
      <c r="I1618" t="s">
        <v>7165</v>
      </c>
      <c r="J1618" t="s">
        <v>7172</v>
      </c>
      <c r="K1618" t="s">
        <v>7212</v>
      </c>
      <c r="L1618">
        <v>5</v>
      </c>
      <c r="M1618">
        <v>14452.61</v>
      </c>
      <c r="N1618">
        <v>0.2</v>
      </c>
      <c r="O1618">
        <v>1239.06</v>
      </c>
    </row>
    <row r="1619" spans="1:15" x14ac:dyDescent="0.25">
      <c r="A1619" t="s">
        <v>1629</v>
      </c>
      <c r="B1619" t="s">
        <v>5069</v>
      </c>
      <c r="C1619" t="s">
        <v>7235</v>
      </c>
      <c r="D1619" t="s">
        <v>6320</v>
      </c>
      <c r="E1619" t="s">
        <v>6976</v>
      </c>
      <c r="F1619" t="s">
        <v>7097</v>
      </c>
      <c r="G1619" t="s">
        <v>7110</v>
      </c>
      <c r="H1619" t="s">
        <v>7129</v>
      </c>
      <c r="I1619" t="s">
        <v>7162</v>
      </c>
      <c r="J1619" t="s">
        <v>7166</v>
      </c>
      <c r="K1619" t="s">
        <v>7192</v>
      </c>
      <c r="L1619">
        <v>6</v>
      </c>
      <c r="M1619">
        <v>32812.76</v>
      </c>
      <c r="N1619">
        <v>0.05</v>
      </c>
      <c r="O1619">
        <v>4535.24</v>
      </c>
    </row>
    <row r="1620" spans="1:15" x14ac:dyDescent="0.25">
      <c r="A1620" t="s">
        <v>1630</v>
      </c>
      <c r="B1620" t="s">
        <v>5064</v>
      </c>
      <c r="C1620" t="s">
        <v>7229</v>
      </c>
      <c r="D1620" t="s">
        <v>6394</v>
      </c>
      <c r="E1620" t="s">
        <v>6900</v>
      </c>
      <c r="F1620" t="s">
        <v>7095</v>
      </c>
      <c r="G1620" t="s">
        <v>7109</v>
      </c>
      <c r="H1620" t="s">
        <v>7127</v>
      </c>
      <c r="I1620" t="s">
        <v>7162</v>
      </c>
      <c r="J1620" t="s">
        <v>7166</v>
      </c>
      <c r="K1620" t="s">
        <v>7178</v>
      </c>
      <c r="L1620">
        <v>6</v>
      </c>
      <c r="M1620">
        <v>76806.38</v>
      </c>
      <c r="N1620">
        <v>0.15</v>
      </c>
      <c r="O1620">
        <v>11554.25</v>
      </c>
    </row>
    <row r="1621" spans="1:15" x14ac:dyDescent="0.25">
      <c r="A1621" t="s">
        <v>1631</v>
      </c>
      <c r="B1621" t="s">
        <v>5200</v>
      </c>
      <c r="C1621" t="s">
        <v>7227</v>
      </c>
      <c r="D1621" t="s">
        <v>6793</v>
      </c>
      <c r="E1621" t="s">
        <v>7059</v>
      </c>
      <c r="F1621" t="s">
        <v>7097</v>
      </c>
      <c r="G1621" t="s">
        <v>7104</v>
      </c>
      <c r="H1621" t="s">
        <v>7160</v>
      </c>
      <c r="I1621" t="s">
        <v>7165</v>
      </c>
      <c r="J1621" t="s">
        <v>7176</v>
      </c>
      <c r="K1621" t="s">
        <v>7194</v>
      </c>
      <c r="L1621">
        <v>7</v>
      </c>
      <c r="M1621">
        <v>133915.93</v>
      </c>
      <c r="N1621">
        <v>0.25</v>
      </c>
      <c r="O1621">
        <v>3443.73</v>
      </c>
    </row>
    <row r="1622" spans="1:15" x14ac:dyDescent="0.25">
      <c r="A1622" t="s">
        <v>1632</v>
      </c>
      <c r="B1622" t="s">
        <v>5211</v>
      </c>
      <c r="C1622" t="s">
        <v>7243</v>
      </c>
      <c r="D1622" t="s">
        <v>6477</v>
      </c>
      <c r="E1622" t="s">
        <v>7061</v>
      </c>
      <c r="F1622" t="s">
        <v>7096</v>
      </c>
      <c r="G1622" t="s">
        <v>7103</v>
      </c>
      <c r="H1622" t="s">
        <v>7134</v>
      </c>
      <c r="I1622" t="s">
        <v>7163</v>
      </c>
      <c r="J1622" t="s">
        <v>7171</v>
      </c>
      <c r="K1622" t="s">
        <v>7204</v>
      </c>
      <c r="L1622">
        <v>8</v>
      </c>
      <c r="M1622">
        <v>34017.17</v>
      </c>
      <c r="N1622">
        <v>0.1</v>
      </c>
      <c r="O1622">
        <v>4037.52</v>
      </c>
    </row>
    <row r="1623" spans="1:15" x14ac:dyDescent="0.25">
      <c r="A1623" t="s">
        <v>1633</v>
      </c>
      <c r="B1623" t="s">
        <v>5377</v>
      </c>
      <c r="C1623" t="s">
        <v>7258</v>
      </c>
      <c r="D1623" t="s">
        <v>6290</v>
      </c>
      <c r="E1623" t="s">
        <v>6904</v>
      </c>
      <c r="F1623" t="s">
        <v>7096</v>
      </c>
      <c r="G1623" t="s">
        <v>7113</v>
      </c>
      <c r="H1623" t="s">
        <v>7148</v>
      </c>
      <c r="I1623" t="s">
        <v>7162</v>
      </c>
      <c r="J1623" t="s">
        <v>7166</v>
      </c>
      <c r="K1623" t="s">
        <v>7192</v>
      </c>
      <c r="L1623">
        <v>2</v>
      </c>
      <c r="M1623">
        <v>9801.73</v>
      </c>
      <c r="N1623">
        <v>0.15</v>
      </c>
      <c r="O1623">
        <v>1226.26</v>
      </c>
    </row>
    <row r="1624" spans="1:15" x14ac:dyDescent="0.25">
      <c r="A1624" t="s">
        <v>1634</v>
      </c>
      <c r="B1624" t="s">
        <v>5194</v>
      </c>
      <c r="C1624" t="s">
        <v>7257</v>
      </c>
      <c r="D1624" t="s">
        <v>6645</v>
      </c>
      <c r="E1624" t="s">
        <v>7002</v>
      </c>
      <c r="F1624" t="s">
        <v>7097</v>
      </c>
      <c r="G1624" t="s">
        <v>7105</v>
      </c>
      <c r="H1624" t="s">
        <v>7128</v>
      </c>
      <c r="I1624" t="s">
        <v>7165</v>
      </c>
      <c r="J1624" t="s">
        <v>7176</v>
      </c>
      <c r="K1624" t="s">
        <v>7194</v>
      </c>
      <c r="L1624">
        <v>4</v>
      </c>
      <c r="M1624">
        <v>90971.37</v>
      </c>
      <c r="N1624">
        <v>0.1</v>
      </c>
      <c r="O1624">
        <v>8907.19</v>
      </c>
    </row>
    <row r="1625" spans="1:15" x14ac:dyDescent="0.25">
      <c r="A1625" t="s">
        <v>1635</v>
      </c>
      <c r="B1625" t="s">
        <v>5848</v>
      </c>
      <c r="C1625" t="s">
        <v>7255</v>
      </c>
      <c r="D1625" t="s">
        <v>6372</v>
      </c>
      <c r="E1625" t="s">
        <v>6917</v>
      </c>
      <c r="F1625" t="s">
        <v>7094</v>
      </c>
      <c r="G1625" t="s">
        <v>7098</v>
      </c>
      <c r="H1625" t="s">
        <v>7138</v>
      </c>
      <c r="I1625" t="s">
        <v>7164</v>
      </c>
      <c r="J1625" t="s">
        <v>7174</v>
      </c>
      <c r="K1625" t="s">
        <v>7188</v>
      </c>
      <c r="L1625">
        <v>5</v>
      </c>
      <c r="M1625">
        <v>13160.13</v>
      </c>
      <c r="N1625">
        <v>0.1</v>
      </c>
      <c r="O1625">
        <v>2616.58</v>
      </c>
    </row>
    <row r="1626" spans="1:15" x14ac:dyDescent="0.25">
      <c r="A1626" t="s">
        <v>1636</v>
      </c>
      <c r="B1626" t="s">
        <v>5560</v>
      </c>
      <c r="C1626" t="s">
        <v>7232</v>
      </c>
      <c r="D1626" t="s">
        <v>6512</v>
      </c>
      <c r="E1626" t="s">
        <v>7009</v>
      </c>
      <c r="F1626" t="s">
        <v>7096</v>
      </c>
      <c r="G1626" t="s">
        <v>7113</v>
      </c>
      <c r="H1626" t="s">
        <v>7143</v>
      </c>
      <c r="I1626" t="s">
        <v>7163</v>
      </c>
      <c r="J1626" t="s">
        <v>7171</v>
      </c>
      <c r="K1626" t="s">
        <v>7204</v>
      </c>
      <c r="L1626">
        <v>1</v>
      </c>
      <c r="M1626">
        <v>4304.66</v>
      </c>
      <c r="N1626">
        <v>0</v>
      </c>
      <c r="O1626">
        <v>812.57</v>
      </c>
    </row>
    <row r="1627" spans="1:15" x14ac:dyDescent="0.25">
      <c r="A1627" t="s">
        <v>1637</v>
      </c>
      <c r="B1627" t="s">
        <v>5816</v>
      </c>
      <c r="C1627" t="s">
        <v>7254</v>
      </c>
      <c r="D1627" t="s">
        <v>6175</v>
      </c>
      <c r="E1627" t="s">
        <v>6965</v>
      </c>
      <c r="F1627" t="s">
        <v>7097</v>
      </c>
      <c r="G1627" t="s">
        <v>7104</v>
      </c>
      <c r="H1627" t="s">
        <v>7132</v>
      </c>
      <c r="I1627" t="s">
        <v>7165</v>
      </c>
      <c r="J1627" t="s">
        <v>7176</v>
      </c>
      <c r="K1627" t="s">
        <v>7202</v>
      </c>
      <c r="L1627">
        <v>1</v>
      </c>
      <c r="M1627">
        <v>17137.12</v>
      </c>
      <c r="N1627">
        <v>0</v>
      </c>
      <c r="O1627">
        <v>2340.13</v>
      </c>
    </row>
    <row r="1628" spans="1:15" x14ac:dyDescent="0.25">
      <c r="A1628" t="s">
        <v>1638</v>
      </c>
      <c r="B1628" t="s">
        <v>5849</v>
      </c>
      <c r="C1628" t="s">
        <v>7226</v>
      </c>
      <c r="D1628" t="s">
        <v>6554</v>
      </c>
      <c r="E1628" t="s">
        <v>7077</v>
      </c>
      <c r="F1628" t="s">
        <v>7096</v>
      </c>
      <c r="G1628" t="s">
        <v>7111</v>
      </c>
      <c r="H1628" t="s">
        <v>7142</v>
      </c>
      <c r="I1628" t="s">
        <v>7165</v>
      </c>
      <c r="J1628" t="s">
        <v>7172</v>
      </c>
      <c r="K1628" t="s">
        <v>7208</v>
      </c>
      <c r="L1628">
        <v>1</v>
      </c>
      <c r="M1628">
        <v>2129.48</v>
      </c>
      <c r="N1628">
        <v>0.15</v>
      </c>
      <c r="O1628">
        <v>294.45</v>
      </c>
    </row>
    <row r="1629" spans="1:15" x14ac:dyDescent="0.25">
      <c r="A1629" t="s">
        <v>1639</v>
      </c>
      <c r="B1629" t="s">
        <v>5253</v>
      </c>
      <c r="C1629" t="s">
        <v>7257</v>
      </c>
      <c r="D1629" t="s">
        <v>6401</v>
      </c>
      <c r="E1629" t="s">
        <v>6915</v>
      </c>
      <c r="F1629" t="s">
        <v>7095</v>
      </c>
      <c r="G1629" t="s">
        <v>7109</v>
      </c>
      <c r="H1629" t="s">
        <v>7135</v>
      </c>
      <c r="I1629" t="s">
        <v>7165</v>
      </c>
      <c r="J1629" t="s">
        <v>7176</v>
      </c>
      <c r="K1629" t="s">
        <v>7195</v>
      </c>
      <c r="L1629">
        <v>2</v>
      </c>
      <c r="M1629">
        <v>21746.27</v>
      </c>
      <c r="N1629">
        <v>0.1</v>
      </c>
      <c r="O1629">
        <v>1322.18</v>
      </c>
    </row>
    <row r="1630" spans="1:15" x14ac:dyDescent="0.25">
      <c r="A1630" t="s">
        <v>1640</v>
      </c>
      <c r="B1630" t="s">
        <v>5850</v>
      </c>
      <c r="C1630" t="s">
        <v>7254</v>
      </c>
      <c r="D1630" t="s">
        <v>6169</v>
      </c>
      <c r="E1630" t="s">
        <v>6939</v>
      </c>
      <c r="F1630" t="s">
        <v>7096</v>
      </c>
      <c r="G1630" t="s">
        <v>7111</v>
      </c>
      <c r="H1630" t="s">
        <v>7145</v>
      </c>
      <c r="I1630" t="s">
        <v>7163</v>
      </c>
      <c r="J1630" t="s">
        <v>7167</v>
      </c>
      <c r="K1630" t="s">
        <v>7207</v>
      </c>
      <c r="L1630">
        <v>1</v>
      </c>
      <c r="M1630">
        <v>684.64</v>
      </c>
      <c r="N1630">
        <v>0.1</v>
      </c>
      <c r="O1630">
        <v>194.18</v>
      </c>
    </row>
    <row r="1631" spans="1:15" x14ac:dyDescent="0.25">
      <c r="A1631" t="s">
        <v>1641</v>
      </c>
      <c r="B1631" t="s">
        <v>5132</v>
      </c>
      <c r="C1631" t="s">
        <v>7242</v>
      </c>
      <c r="D1631" t="s">
        <v>6794</v>
      </c>
      <c r="E1631" t="s">
        <v>6913</v>
      </c>
      <c r="F1631" t="s">
        <v>7096</v>
      </c>
      <c r="G1631" t="s">
        <v>7103</v>
      </c>
      <c r="H1631" t="s">
        <v>7158</v>
      </c>
      <c r="I1631" t="s">
        <v>7163</v>
      </c>
      <c r="J1631" t="s">
        <v>7171</v>
      </c>
      <c r="K1631" t="s">
        <v>7204</v>
      </c>
      <c r="L1631">
        <v>1</v>
      </c>
      <c r="M1631">
        <v>4689.6099999999997</v>
      </c>
      <c r="N1631">
        <v>0</v>
      </c>
      <c r="O1631">
        <v>923.89</v>
      </c>
    </row>
    <row r="1632" spans="1:15" x14ac:dyDescent="0.25">
      <c r="A1632" t="s">
        <v>1642</v>
      </c>
      <c r="B1632" t="s">
        <v>5696</v>
      </c>
      <c r="C1632" t="s">
        <v>7240</v>
      </c>
      <c r="D1632" t="s">
        <v>6629</v>
      </c>
      <c r="E1632" t="s">
        <v>6984</v>
      </c>
      <c r="F1632" t="s">
        <v>7094</v>
      </c>
      <c r="G1632" t="s">
        <v>7100</v>
      </c>
      <c r="H1632" t="s">
        <v>7151</v>
      </c>
      <c r="I1632" t="s">
        <v>7165</v>
      </c>
      <c r="J1632" t="s">
        <v>7176</v>
      </c>
      <c r="K1632" t="s">
        <v>7195</v>
      </c>
      <c r="L1632">
        <v>4</v>
      </c>
      <c r="M1632">
        <v>41396.32</v>
      </c>
      <c r="N1632">
        <v>0.1</v>
      </c>
      <c r="O1632">
        <v>4062.07</v>
      </c>
    </row>
    <row r="1633" spans="1:15" x14ac:dyDescent="0.25">
      <c r="A1633" t="s">
        <v>1643</v>
      </c>
      <c r="B1633" t="s">
        <v>5712</v>
      </c>
      <c r="C1633" t="s">
        <v>7239</v>
      </c>
      <c r="D1633" t="s">
        <v>6204</v>
      </c>
      <c r="E1633" t="s">
        <v>6958</v>
      </c>
      <c r="F1633" t="s">
        <v>7095</v>
      </c>
      <c r="G1633" t="s">
        <v>7108</v>
      </c>
      <c r="H1633" t="s">
        <v>7150</v>
      </c>
      <c r="I1633" t="s">
        <v>7162</v>
      </c>
      <c r="J1633" t="s">
        <v>7169</v>
      </c>
      <c r="K1633" t="s">
        <v>7203</v>
      </c>
      <c r="L1633">
        <v>3</v>
      </c>
      <c r="M1633">
        <v>63948.14</v>
      </c>
      <c r="N1633">
        <v>0</v>
      </c>
      <c r="O1633">
        <v>10943.55</v>
      </c>
    </row>
    <row r="1634" spans="1:15" x14ac:dyDescent="0.25">
      <c r="A1634" t="s">
        <v>1644</v>
      </c>
      <c r="B1634" t="s">
        <v>5264</v>
      </c>
      <c r="C1634" t="s">
        <v>7248</v>
      </c>
      <c r="D1634" t="s">
        <v>6128</v>
      </c>
      <c r="E1634" t="s">
        <v>6927</v>
      </c>
      <c r="F1634" t="s">
        <v>7095</v>
      </c>
      <c r="G1634" t="s">
        <v>7106</v>
      </c>
      <c r="H1634" t="s">
        <v>7146</v>
      </c>
      <c r="I1634" t="s">
        <v>7162</v>
      </c>
      <c r="J1634" t="s">
        <v>7166</v>
      </c>
      <c r="K1634" t="s">
        <v>7178</v>
      </c>
      <c r="L1634">
        <v>7</v>
      </c>
      <c r="M1634">
        <v>104438.02</v>
      </c>
      <c r="N1634">
        <v>0</v>
      </c>
      <c r="O1634">
        <v>22259.89</v>
      </c>
    </row>
    <row r="1635" spans="1:15" x14ac:dyDescent="0.25">
      <c r="A1635" t="s">
        <v>1645</v>
      </c>
      <c r="B1635" t="s">
        <v>5728</v>
      </c>
      <c r="C1635" t="s">
        <v>7249</v>
      </c>
      <c r="D1635" t="s">
        <v>6208</v>
      </c>
      <c r="E1635" t="s">
        <v>6959</v>
      </c>
      <c r="F1635" t="s">
        <v>7095</v>
      </c>
      <c r="G1635" t="s">
        <v>7108</v>
      </c>
      <c r="H1635" t="s">
        <v>7150</v>
      </c>
      <c r="I1635" t="s">
        <v>7163</v>
      </c>
      <c r="J1635" t="s">
        <v>7175</v>
      </c>
      <c r="K1635" t="s">
        <v>7197</v>
      </c>
      <c r="L1635">
        <v>1</v>
      </c>
      <c r="M1635">
        <v>5735.14</v>
      </c>
      <c r="N1635">
        <v>0</v>
      </c>
      <c r="O1635">
        <v>1481.38</v>
      </c>
    </row>
    <row r="1636" spans="1:15" x14ac:dyDescent="0.25">
      <c r="A1636" t="s">
        <v>1646</v>
      </c>
      <c r="B1636" t="s">
        <v>5851</v>
      </c>
      <c r="C1636" t="s">
        <v>7233</v>
      </c>
      <c r="D1636" t="s">
        <v>6227</v>
      </c>
      <c r="E1636" t="s">
        <v>6993</v>
      </c>
      <c r="F1636" t="s">
        <v>7094</v>
      </c>
      <c r="G1636" t="s">
        <v>7099</v>
      </c>
      <c r="H1636" t="s">
        <v>7115</v>
      </c>
      <c r="I1636" t="s">
        <v>7162</v>
      </c>
      <c r="J1636" t="s">
        <v>7168</v>
      </c>
      <c r="K1636" t="s">
        <v>7181</v>
      </c>
      <c r="L1636">
        <v>4</v>
      </c>
      <c r="M1636">
        <v>40582.69</v>
      </c>
      <c r="N1636">
        <v>0.15</v>
      </c>
      <c r="O1636">
        <v>4942.45</v>
      </c>
    </row>
    <row r="1637" spans="1:15" x14ac:dyDescent="0.25">
      <c r="A1637" t="s">
        <v>1647</v>
      </c>
      <c r="B1637" t="s">
        <v>5319</v>
      </c>
      <c r="C1637" t="s">
        <v>7251</v>
      </c>
      <c r="D1637" t="s">
        <v>6392</v>
      </c>
      <c r="E1637" t="s">
        <v>7006</v>
      </c>
      <c r="F1637" t="s">
        <v>7096</v>
      </c>
      <c r="G1637" t="s">
        <v>7111</v>
      </c>
      <c r="H1637" t="s">
        <v>7131</v>
      </c>
      <c r="I1637" t="s">
        <v>7164</v>
      </c>
      <c r="J1637" t="s">
        <v>7174</v>
      </c>
      <c r="K1637" t="s">
        <v>7196</v>
      </c>
      <c r="L1637">
        <v>8</v>
      </c>
      <c r="M1637">
        <v>27102.28</v>
      </c>
      <c r="N1637">
        <v>0.05</v>
      </c>
      <c r="O1637">
        <v>5907.76</v>
      </c>
    </row>
    <row r="1638" spans="1:15" x14ac:dyDescent="0.25">
      <c r="A1638" t="s">
        <v>1648</v>
      </c>
      <c r="B1638" t="s">
        <v>5431</v>
      </c>
      <c r="C1638" t="s">
        <v>7237</v>
      </c>
      <c r="D1638" t="s">
        <v>6606</v>
      </c>
      <c r="E1638" t="s">
        <v>7009</v>
      </c>
      <c r="F1638" t="s">
        <v>7096</v>
      </c>
      <c r="G1638" t="s">
        <v>7113</v>
      </c>
      <c r="H1638" t="s">
        <v>7148</v>
      </c>
      <c r="I1638" t="s">
        <v>7162</v>
      </c>
      <c r="J1638" t="s">
        <v>7166</v>
      </c>
      <c r="K1638" t="s">
        <v>7178</v>
      </c>
      <c r="L1638">
        <v>1</v>
      </c>
      <c r="M1638">
        <v>14691.99</v>
      </c>
      <c r="N1638">
        <v>0</v>
      </c>
      <c r="O1638">
        <v>2835.22</v>
      </c>
    </row>
    <row r="1639" spans="1:15" x14ac:dyDescent="0.25">
      <c r="A1639" t="s">
        <v>1649</v>
      </c>
      <c r="B1639" t="s">
        <v>5364</v>
      </c>
      <c r="C1639" t="s">
        <v>7254</v>
      </c>
      <c r="D1639" t="s">
        <v>6755</v>
      </c>
      <c r="E1639" t="s">
        <v>6996</v>
      </c>
      <c r="F1639" t="s">
        <v>7095</v>
      </c>
      <c r="G1639" t="s">
        <v>7109</v>
      </c>
      <c r="H1639" t="s">
        <v>7127</v>
      </c>
      <c r="I1639" t="s">
        <v>7165</v>
      </c>
      <c r="J1639" t="s">
        <v>7172</v>
      </c>
      <c r="K1639" t="s">
        <v>7212</v>
      </c>
      <c r="L1639">
        <v>2</v>
      </c>
      <c r="M1639">
        <v>5418.95</v>
      </c>
      <c r="N1639">
        <v>0.2</v>
      </c>
      <c r="O1639">
        <v>520.44000000000005</v>
      </c>
    </row>
    <row r="1640" spans="1:15" x14ac:dyDescent="0.25">
      <c r="A1640" t="s">
        <v>1650</v>
      </c>
      <c r="B1640" t="s">
        <v>5197</v>
      </c>
      <c r="C1640" t="s">
        <v>7233</v>
      </c>
      <c r="D1640" t="s">
        <v>6737</v>
      </c>
      <c r="E1640" t="s">
        <v>6904</v>
      </c>
      <c r="F1640" t="s">
        <v>7095</v>
      </c>
      <c r="G1640" t="s">
        <v>7102</v>
      </c>
      <c r="H1640" t="s">
        <v>7118</v>
      </c>
      <c r="I1640" t="s">
        <v>7165</v>
      </c>
      <c r="J1640" t="s">
        <v>7176</v>
      </c>
      <c r="K1640" t="s">
        <v>7194</v>
      </c>
      <c r="L1640">
        <v>3</v>
      </c>
      <c r="M1640">
        <v>71665.36</v>
      </c>
      <c r="N1640">
        <v>0</v>
      </c>
      <c r="O1640">
        <v>10373.780000000001</v>
      </c>
    </row>
    <row r="1641" spans="1:15" x14ac:dyDescent="0.25">
      <c r="A1641" t="s">
        <v>1651</v>
      </c>
      <c r="B1641" t="s">
        <v>5793</v>
      </c>
      <c r="C1641" t="s">
        <v>7257</v>
      </c>
      <c r="D1641" t="s">
        <v>6236</v>
      </c>
      <c r="E1641" t="s">
        <v>6996</v>
      </c>
      <c r="F1641" t="s">
        <v>7094</v>
      </c>
      <c r="G1641" t="s">
        <v>7100</v>
      </c>
      <c r="H1641" t="s">
        <v>7151</v>
      </c>
      <c r="I1641" t="s">
        <v>7165</v>
      </c>
      <c r="J1641" t="s">
        <v>7176</v>
      </c>
      <c r="K1641" t="s">
        <v>7202</v>
      </c>
      <c r="L1641">
        <v>3</v>
      </c>
      <c r="M1641">
        <v>56611.49</v>
      </c>
      <c r="N1641">
        <v>0</v>
      </c>
      <c r="O1641">
        <v>8298.1299999999992</v>
      </c>
    </row>
    <row r="1642" spans="1:15" x14ac:dyDescent="0.25">
      <c r="A1642" t="s">
        <v>1652</v>
      </c>
      <c r="B1642" t="s">
        <v>5710</v>
      </c>
      <c r="C1642" t="s">
        <v>7250</v>
      </c>
      <c r="D1642" t="s">
        <v>6376</v>
      </c>
      <c r="E1642" t="s">
        <v>6917</v>
      </c>
      <c r="F1642" t="s">
        <v>7097</v>
      </c>
      <c r="G1642" t="s">
        <v>7104</v>
      </c>
      <c r="H1642" t="s">
        <v>7120</v>
      </c>
      <c r="I1642" t="s">
        <v>7162</v>
      </c>
      <c r="J1642" t="s">
        <v>7168</v>
      </c>
      <c r="K1642" t="s">
        <v>7181</v>
      </c>
      <c r="L1642">
        <v>5</v>
      </c>
      <c r="M1642">
        <v>52098.18</v>
      </c>
      <c r="N1642">
        <v>0.15</v>
      </c>
      <c r="O1642">
        <v>9917.8700000000008</v>
      </c>
    </row>
    <row r="1643" spans="1:15" x14ac:dyDescent="0.25">
      <c r="A1643" t="s">
        <v>1653</v>
      </c>
      <c r="B1643" t="s">
        <v>5177</v>
      </c>
      <c r="C1643" t="s">
        <v>7255</v>
      </c>
      <c r="D1643" t="s">
        <v>6223</v>
      </c>
      <c r="E1643" t="s">
        <v>6991</v>
      </c>
      <c r="F1643" t="s">
        <v>7094</v>
      </c>
      <c r="G1643" t="s">
        <v>7098</v>
      </c>
      <c r="H1643" t="s">
        <v>7156</v>
      </c>
      <c r="I1643" t="s">
        <v>7163</v>
      </c>
      <c r="J1643" t="s">
        <v>7167</v>
      </c>
      <c r="K1643" t="s">
        <v>7187</v>
      </c>
      <c r="L1643">
        <v>5</v>
      </c>
      <c r="M1643">
        <v>5806.62</v>
      </c>
      <c r="N1643">
        <v>0.2</v>
      </c>
      <c r="O1643">
        <v>1367.94</v>
      </c>
    </row>
    <row r="1644" spans="1:15" x14ac:dyDescent="0.25">
      <c r="A1644" t="s">
        <v>1654</v>
      </c>
      <c r="B1644" t="s">
        <v>5852</v>
      </c>
      <c r="C1644" t="s">
        <v>7258</v>
      </c>
      <c r="D1644" t="s">
        <v>6355</v>
      </c>
      <c r="E1644" t="s">
        <v>6990</v>
      </c>
      <c r="F1644" t="s">
        <v>7096</v>
      </c>
      <c r="G1644" t="s">
        <v>7112</v>
      </c>
      <c r="H1644" t="s">
        <v>7139</v>
      </c>
      <c r="I1644" t="s">
        <v>7165</v>
      </c>
      <c r="J1644" t="s">
        <v>7177</v>
      </c>
      <c r="K1644" t="s">
        <v>7198</v>
      </c>
      <c r="L1644">
        <v>1</v>
      </c>
      <c r="M1644">
        <v>61745.19</v>
      </c>
      <c r="N1644">
        <v>0.05</v>
      </c>
      <c r="O1644">
        <v>9661.48</v>
      </c>
    </row>
    <row r="1645" spans="1:15" x14ac:dyDescent="0.25">
      <c r="A1645" t="s">
        <v>1655</v>
      </c>
      <c r="B1645" t="s">
        <v>5853</v>
      </c>
      <c r="C1645" t="s">
        <v>7258</v>
      </c>
      <c r="D1645" t="s">
        <v>6629</v>
      </c>
      <c r="E1645" t="s">
        <v>6984</v>
      </c>
      <c r="F1645" t="s">
        <v>7096</v>
      </c>
      <c r="G1645" t="s">
        <v>7111</v>
      </c>
      <c r="H1645" t="s">
        <v>7145</v>
      </c>
      <c r="I1645" t="s">
        <v>7162</v>
      </c>
      <c r="J1645" t="s">
        <v>7166</v>
      </c>
      <c r="K1645" t="s">
        <v>7192</v>
      </c>
      <c r="L1645">
        <v>7</v>
      </c>
      <c r="M1645">
        <v>41962.91</v>
      </c>
      <c r="N1645">
        <v>0</v>
      </c>
      <c r="O1645">
        <v>6661.55</v>
      </c>
    </row>
    <row r="1646" spans="1:15" x14ac:dyDescent="0.25">
      <c r="A1646" t="s">
        <v>1656</v>
      </c>
      <c r="B1646" t="s">
        <v>5277</v>
      </c>
      <c r="C1646" t="s">
        <v>7239</v>
      </c>
      <c r="D1646" t="s">
        <v>6388</v>
      </c>
      <c r="E1646" t="s">
        <v>7005</v>
      </c>
      <c r="F1646" t="s">
        <v>7094</v>
      </c>
      <c r="G1646" t="s">
        <v>7101</v>
      </c>
      <c r="H1646" t="s">
        <v>7124</v>
      </c>
      <c r="I1646" t="s">
        <v>7162</v>
      </c>
      <c r="J1646" t="s">
        <v>7166</v>
      </c>
      <c r="K1646" t="s">
        <v>7178</v>
      </c>
      <c r="L1646">
        <v>1</v>
      </c>
      <c r="M1646">
        <v>12612.28</v>
      </c>
      <c r="N1646">
        <v>0.15</v>
      </c>
      <c r="O1646">
        <v>1974.05</v>
      </c>
    </row>
    <row r="1647" spans="1:15" x14ac:dyDescent="0.25">
      <c r="A1647" t="s">
        <v>1657</v>
      </c>
      <c r="B1647" t="s">
        <v>5192</v>
      </c>
      <c r="C1647" t="s">
        <v>7247</v>
      </c>
      <c r="D1647" t="s">
        <v>6243</v>
      </c>
      <c r="E1647" t="s">
        <v>6980</v>
      </c>
      <c r="F1647" t="s">
        <v>7094</v>
      </c>
      <c r="G1647" t="s">
        <v>7100</v>
      </c>
      <c r="H1647" t="s">
        <v>7151</v>
      </c>
      <c r="I1647" t="s">
        <v>7165</v>
      </c>
      <c r="J1647" t="s">
        <v>7172</v>
      </c>
      <c r="K1647" t="s">
        <v>7212</v>
      </c>
      <c r="L1647">
        <v>7</v>
      </c>
      <c r="M1647">
        <v>18459.12</v>
      </c>
      <c r="N1647">
        <v>0.25</v>
      </c>
      <c r="O1647">
        <v>1705.41</v>
      </c>
    </row>
    <row r="1648" spans="1:15" x14ac:dyDescent="0.25">
      <c r="A1648" t="s">
        <v>1658</v>
      </c>
      <c r="B1648" t="s">
        <v>5358</v>
      </c>
      <c r="C1648" t="s">
        <v>7228</v>
      </c>
      <c r="D1648" t="s">
        <v>6795</v>
      </c>
      <c r="E1648" t="s">
        <v>7044</v>
      </c>
      <c r="F1648" t="s">
        <v>7096</v>
      </c>
      <c r="G1648" t="s">
        <v>7103</v>
      </c>
      <c r="H1648" t="s">
        <v>7119</v>
      </c>
      <c r="I1648" t="s">
        <v>7162</v>
      </c>
      <c r="J1648" t="s">
        <v>7169</v>
      </c>
      <c r="K1648" t="s">
        <v>7182</v>
      </c>
      <c r="L1648">
        <v>4</v>
      </c>
      <c r="M1648">
        <v>32541.45</v>
      </c>
      <c r="N1648">
        <v>0.05</v>
      </c>
      <c r="O1648">
        <v>5630.44</v>
      </c>
    </row>
    <row r="1649" spans="1:15" x14ac:dyDescent="0.25">
      <c r="A1649" t="s">
        <v>1659</v>
      </c>
      <c r="B1649" t="s">
        <v>5694</v>
      </c>
      <c r="C1649" t="s">
        <v>7258</v>
      </c>
      <c r="D1649" t="s">
        <v>6716</v>
      </c>
      <c r="E1649" t="s">
        <v>7028</v>
      </c>
      <c r="F1649" t="s">
        <v>7096</v>
      </c>
      <c r="G1649" t="s">
        <v>7113</v>
      </c>
      <c r="H1649" t="s">
        <v>7148</v>
      </c>
      <c r="I1649" t="s">
        <v>7162</v>
      </c>
      <c r="J1649" t="s">
        <v>7168</v>
      </c>
      <c r="K1649" t="s">
        <v>7180</v>
      </c>
      <c r="L1649">
        <v>5</v>
      </c>
      <c r="M1649">
        <v>12743.69</v>
      </c>
      <c r="N1649">
        <v>0.25</v>
      </c>
      <c r="O1649">
        <v>1493.62</v>
      </c>
    </row>
    <row r="1650" spans="1:15" x14ac:dyDescent="0.25">
      <c r="A1650" t="s">
        <v>1660</v>
      </c>
      <c r="B1650" t="s">
        <v>5854</v>
      </c>
      <c r="C1650" t="s">
        <v>7235</v>
      </c>
      <c r="D1650" t="s">
        <v>6603</v>
      </c>
      <c r="E1650" t="s">
        <v>7017</v>
      </c>
      <c r="F1650" t="s">
        <v>7094</v>
      </c>
      <c r="G1650" t="s">
        <v>7099</v>
      </c>
      <c r="H1650" t="s">
        <v>7130</v>
      </c>
      <c r="I1650" t="s">
        <v>7165</v>
      </c>
      <c r="J1650" t="s">
        <v>7177</v>
      </c>
      <c r="K1650" t="s">
        <v>7210</v>
      </c>
      <c r="L1650">
        <v>7</v>
      </c>
      <c r="M1650">
        <v>435217.71</v>
      </c>
      <c r="N1650">
        <v>0.25</v>
      </c>
      <c r="O1650">
        <v>-2673.83</v>
      </c>
    </row>
    <row r="1651" spans="1:15" x14ac:dyDescent="0.25">
      <c r="A1651" t="s">
        <v>1661</v>
      </c>
      <c r="B1651" t="s">
        <v>5855</v>
      </c>
      <c r="C1651" t="s">
        <v>7243</v>
      </c>
      <c r="D1651" t="s">
        <v>6796</v>
      </c>
      <c r="E1651" t="s">
        <v>7060</v>
      </c>
      <c r="F1651" t="s">
        <v>7094</v>
      </c>
      <c r="G1651" t="s">
        <v>7099</v>
      </c>
      <c r="H1651" t="s">
        <v>7125</v>
      </c>
      <c r="I1651" t="s">
        <v>7164</v>
      </c>
      <c r="J1651" t="s">
        <v>7170</v>
      </c>
      <c r="K1651" t="s">
        <v>7183</v>
      </c>
      <c r="L1651">
        <v>2</v>
      </c>
      <c r="M1651">
        <v>7217.79</v>
      </c>
      <c r="N1651">
        <v>0.25</v>
      </c>
      <c r="O1651">
        <v>1036.48</v>
      </c>
    </row>
    <row r="1652" spans="1:15" x14ac:dyDescent="0.25">
      <c r="A1652" t="s">
        <v>1662</v>
      </c>
      <c r="B1652" t="s">
        <v>5594</v>
      </c>
      <c r="C1652" t="s">
        <v>7234</v>
      </c>
      <c r="D1652" t="s">
        <v>6581</v>
      </c>
      <c r="E1652" t="s">
        <v>7003</v>
      </c>
      <c r="F1652" t="s">
        <v>7097</v>
      </c>
      <c r="G1652" t="s">
        <v>7110</v>
      </c>
      <c r="H1652" t="s">
        <v>7155</v>
      </c>
      <c r="I1652" t="s">
        <v>7162</v>
      </c>
      <c r="J1652" t="s">
        <v>7168</v>
      </c>
      <c r="K1652" t="s">
        <v>7181</v>
      </c>
      <c r="L1652">
        <v>7</v>
      </c>
      <c r="M1652">
        <v>82376.47</v>
      </c>
      <c r="N1652">
        <v>0</v>
      </c>
      <c r="O1652">
        <v>18437.29</v>
      </c>
    </row>
    <row r="1653" spans="1:15" x14ac:dyDescent="0.25">
      <c r="A1653" t="s">
        <v>1663</v>
      </c>
      <c r="B1653" t="s">
        <v>5856</v>
      </c>
      <c r="C1653" t="s">
        <v>7256</v>
      </c>
      <c r="D1653" t="s">
        <v>6797</v>
      </c>
      <c r="E1653" t="s">
        <v>7071</v>
      </c>
      <c r="F1653" t="s">
        <v>7094</v>
      </c>
      <c r="G1653" t="s">
        <v>7099</v>
      </c>
      <c r="H1653" t="s">
        <v>7115</v>
      </c>
      <c r="I1653" t="s">
        <v>7164</v>
      </c>
      <c r="J1653" t="s">
        <v>7174</v>
      </c>
      <c r="K1653" t="s">
        <v>7188</v>
      </c>
      <c r="L1653">
        <v>1</v>
      </c>
      <c r="M1653">
        <v>2496.1</v>
      </c>
      <c r="N1653">
        <v>0.1</v>
      </c>
      <c r="O1653">
        <v>406.81</v>
      </c>
    </row>
    <row r="1654" spans="1:15" x14ac:dyDescent="0.25">
      <c r="A1654" t="s">
        <v>1664</v>
      </c>
      <c r="B1654" t="s">
        <v>5553</v>
      </c>
      <c r="C1654" t="s">
        <v>7239</v>
      </c>
      <c r="D1654" t="s">
        <v>6221</v>
      </c>
      <c r="E1654" t="s">
        <v>6981</v>
      </c>
      <c r="F1654" t="s">
        <v>7097</v>
      </c>
      <c r="G1654" t="s">
        <v>7110</v>
      </c>
      <c r="H1654" t="s">
        <v>7159</v>
      </c>
      <c r="I1654" t="s">
        <v>7162</v>
      </c>
      <c r="J1654" t="s">
        <v>7166</v>
      </c>
      <c r="K1654" t="s">
        <v>7178</v>
      </c>
      <c r="L1654">
        <v>4</v>
      </c>
      <c r="M1654">
        <v>49198.81</v>
      </c>
      <c r="N1654">
        <v>0.2</v>
      </c>
      <c r="O1654">
        <v>7889.52</v>
      </c>
    </row>
    <row r="1655" spans="1:15" x14ac:dyDescent="0.25">
      <c r="A1655" t="s">
        <v>1665</v>
      </c>
      <c r="B1655" t="s">
        <v>5857</v>
      </c>
      <c r="C1655" t="s">
        <v>7245</v>
      </c>
      <c r="D1655" t="s">
        <v>6798</v>
      </c>
      <c r="E1655" t="s">
        <v>7086</v>
      </c>
      <c r="F1655" t="s">
        <v>7097</v>
      </c>
      <c r="G1655" t="s">
        <v>7105</v>
      </c>
      <c r="H1655" t="s">
        <v>7121</v>
      </c>
      <c r="I1655" t="s">
        <v>7164</v>
      </c>
      <c r="J1655" t="s">
        <v>7174</v>
      </c>
      <c r="K1655" t="s">
        <v>7199</v>
      </c>
      <c r="L1655">
        <v>7</v>
      </c>
      <c r="M1655">
        <v>11562.65</v>
      </c>
      <c r="N1655">
        <v>0</v>
      </c>
      <c r="O1655">
        <v>2361.79</v>
      </c>
    </row>
    <row r="1656" spans="1:15" x14ac:dyDescent="0.25">
      <c r="A1656" t="s">
        <v>1666</v>
      </c>
      <c r="B1656" t="s">
        <v>5858</v>
      </c>
      <c r="C1656" t="s">
        <v>7256</v>
      </c>
      <c r="D1656" t="s">
        <v>6558</v>
      </c>
      <c r="E1656" t="s">
        <v>7064</v>
      </c>
      <c r="F1656" t="s">
        <v>7096</v>
      </c>
      <c r="G1656" t="s">
        <v>7112</v>
      </c>
      <c r="H1656" t="s">
        <v>7139</v>
      </c>
      <c r="I1656" t="s">
        <v>7162</v>
      </c>
      <c r="J1656" t="s">
        <v>7168</v>
      </c>
      <c r="K1656" t="s">
        <v>7191</v>
      </c>
      <c r="L1656">
        <v>4</v>
      </c>
      <c r="M1656">
        <v>26246.15</v>
      </c>
      <c r="N1656">
        <v>0</v>
      </c>
      <c r="O1656">
        <v>5346.05</v>
      </c>
    </row>
    <row r="1657" spans="1:15" x14ac:dyDescent="0.25">
      <c r="A1657" t="s">
        <v>1667</v>
      </c>
      <c r="B1657" t="s">
        <v>5265</v>
      </c>
      <c r="C1657" t="s">
        <v>7224</v>
      </c>
      <c r="D1657" t="s">
        <v>6738</v>
      </c>
      <c r="E1657" t="s">
        <v>7034</v>
      </c>
      <c r="F1657" t="s">
        <v>7097</v>
      </c>
      <c r="G1657" t="s">
        <v>7107</v>
      </c>
      <c r="H1657" t="s">
        <v>7123</v>
      </c>
      <c r="I1657" t="s">
        <v>7165</v>
      </c>
      <c r="J1657" t="s">
        <v>7176</v>
      </c>
      <c r="K1657" t="s">
        <v>7202</v>
      </c>
      <c r="L1657">
        <v>5</v>
      </c>
      <c r="M1657">
        <v>83537.66</v>
      </c>
      <c r="N1657">
        <v>0.1</v>
      </c>
      <c r="O1657">
        <v>9243.02</v>
      </c>
    </row>
    <row r="1658" spans="1:15" x14ac:dyDescent="0.25">
      <c r="A1658" t="s">
        <v>1668</v>
      </c>
      <c r="B1658" t="s">
        <v>5859</v>
      </c>
      <c r="C1658" t="s">
        <v>7239</v>
      </c>
      <c r="D1658" t="s">
        <v>6366</v>
      </c>
      <c r="E1658" t="s">
        <v>7047</v>
      </c>
      <c r="F1658" t="s">
        <v>7096</v>
      </c>
      <c r="G1658" t="s">
        <v>7103</v>
      </c>
      <c r="H1658" t="s">
        <v>7119</v>
      </c>
      <c r="I1658" t="s">
        <v>7165</v>
      </c>
      <c r="J1658" t="s">
        <v>7172</v>
      </c>
      <c r="K1658" t="s">
        <v>7212</v>
      </c>
      <c r="L1658">
        <v>3</v>
      </c>
      <c r="M1658">
        <v>8259.06</v>
      </c>
      <c r="N1658">
        <v>0.25</v>
      </c>
      <c r="O1658">
        <v>878.89</v>
      </c>
    </row>
    <row r="1659" spans="1:15" x14ac:dyDescent="0.25">
      <c r="A1659" t="s">
        <v>1669</v>
      </c>
      <c r="B1659" t="s">
        <v>5415</v>
      </c>
      <c r="C1659" t="s">
        <v>7224</v>
      </c>
      <c r="D1659" t="s">
        <v>6685</v>
      </c>
      <c r="E1659" t="s">
        <v>6976</v>
      </c>
      <c r="F1659" t="s">
        <v>7095</v>
      </c>
      <c r="G1659" t="s">
        <v>7109</v>
      </c>
      <c r="H1659" t="s">
        <v>7127</v>
      </c>
      <c r="I1659" t="s">
        <v>7164</v>
      </c>
      <c r="J1659" t="s">
        <v>7174</v>
      </c>
      <c r="K1659" t="s">
        <v>7188</v>
      </c>
      <c r="L1659">
        <v>6</v>
      </c>
      <c r="M1659">
        <v>12429.47</v>
      </c>
      <c r="N1659">
        <v>0.25</v>
      </c>
      <c r="O1659">
        <v>2027.94</v>
      </c>
    </row>
    <row r="1660" spans="1:15" x14ac:dyDescent="0.25">
      <c r="A1660" t="s">
        <v>1670</v>
      </c>
      <c r="B1660" t="s">
        <v>5860</v>
      </c>
      <c r="C1660" t="s">
        <v>7244</v>
      </c>
      <c r="D1660" t="s">
        <v>6257</v>
      </c>
      <c r="E1660" t="s">
        <v>7008</v>
      </c>
      <c r="F1660" t="s">
        <v>7095</v>
      </c>
      <c r="G1660" t="s">
        <v>7106</v>
      </c>
      <c r="H1660" t="s">
        <v>7146</v>
      </c>
      <c r="I1660" t="s">
        <v>7162</v>
      </c>
      <c r="J1660" t="s">
        <v>7169</v>
      </c>
      <c r="K1660" t="s">
        <v>7182</v>
      </c>
      <c r="L1660">
        <v>1</v>
      </c>
      <c r="M1660">
        <v>8442.33</v>
      </c>
      <c r="N1660">
        <v>0.1</v>
      </c>
      <c r="O1660">
        <v>1159.52</v>
      </c>
    </row>
    <row r="1661" spans="1:15" x14ac:dyDescent="0.25">
      <c r="A1661" t="s">
        <v>1671</v>
      </c>
      <c r="B1661" t="s">
        <v>5167</v>
      </c>
      <c r="C1661" t="s">
        <v>7232</v>
      </c>
      <c r="D1661" t="s">
        <v>6482</v>
      </c>
      <c r="E1661" t="s">
        <v>7044</v>
      </c>
      <c r="F1661" t="s">
        <v>7097</v>
      </c>
      <c r="G1661" t="s">
        <v>7105</v>
      </c>
      <c r="H1661" t="s">
        <v>7121</v>
      </c>
      <c r="I1661" t="s">
        <v>7163</v>
      </c>
      <c r="J1661" t="s">
        <v>7167</v>
      </c>
      <c r="K1661" t="s">
        <v>7187</v>
      </c>
      <c r="L1661">
        <v>4</v>
      </c>
      <c r="M1661">
        <v>5190.45</v>
      </c>
      <c r="N1661">
        <v>0.1</v>
      </c>
      <c r="O1661">
        <v>1321.46</v>
      </c>
    </row>
    <row r="1662" spans="1:15" x14ac:dyDescent="0.25">
      <c r="A1662" t="s">
        <v>1672</v>
      </c>
      <c r="B1662" t="s">
        <v>5571</v>
      </c>
      <c r="C1662" t="s">
        <v>7253</v>
      </c>
      <c r="D1662" t="s">
        <v>6799</v>
      </c>
      <c r="E1662" t="s">
        <v>6979</v>
      </c>
      <c r="F1662" t="s">
        <v>7097</v>
      </c>
      <c r="G1662" t="s">
        <v>7105</v>
      </c>
      <c r="H1662" t="s">
        <v>7121</v>
      </c>
      <c r="I1662" t="s">
        <v>7162</v>
      </c>
      <c r="J1662" t="s">
        <v>7168</v>
      </c>
      <c r="K1662" t="s">
        <v>7181</v>
      </c>
      <c r="L1662">
        <v>7</v>
      </c>
      <c r="M1662">
        <v>79649.350000000006</v>
      </c>
      <c r="N1662">
        <v>0.05</v>
      </c>
      <c r="O1662">
        <v>15401.34</v>
      </c>
    </row>
    <row r="1663" spans="1:15" x14ac:dyDescent="0.25">
      <c r="A1663" t="s">
        <v>1673</v>
      </c>
      <c r="B1663" t="s">
        <v>5027</v>
      </c>
      <c r="C1663" t="s">
        <v>7252</v>
      </c>
      <c r="D1663" t="s">
        <v>6520</v>
      </c>
      <c r="E1663" t="s">
        <v>6947</v>
      </c>
      <c r="F1663" t="s">
        <v>7094</v>
      </c>
      <c r="G1663" t="s">
        <v>7099</v>
      </c>
      <c r="H1663" t="s">
        <v>7125</v>
      </c>
      <c r="I1663" t="s">
        <v>7163</v>
      </c>
      <c r="J1663" t="s">
        <v>7167</v>
      </c>
      <c r="K1663" t="s">
        <v>7187</v>
      </c>
      <c r="L1663">
        <v>1</v>
      </c>
      <c r="M1663">
        <v>1544.74</v>
      </c>
      <c r="N1663">
        <v>0</v>
      </c>
      <c r="O1663">
        <v>479.52</v>
      </c>
    </row>
    <row r="1664" spans="1:15" x14ac:dyDescent="0.25">
      <c r="A1664" t="s">
        <v>1674</v>
      </c>
      <c r="B1664" t="s">
        <v>5783</v>
      </c>
      <c r="C1664" t="s">
        <v>7238</v>
      </c>
      <c r="D1664" t="s">
        <v>6697</v>
      </c>
      <c r="E1664" t="s">
        <v>7068</v>
      </c>
      <c r="F1664" t="s">
        <v>7095</v>
      </c>
      <c r="G1664" t="s">
        <v>7102</v>
      </c>
      <c r="H1664" t="s">
        <v>7147</v>
      </c>
      <c r="I1664" t="s">
        <v>7165</v>
      </c>
      <c r="J1664" t="s">
        <v>7176</v>
      </c>
      <c r="K1664" t="s">
        <v>7202</v>
      </c>
      <c r="L1664">
        <v>5</v>
      </c>
      <c r="M1664">
        <v>74650.509999999995</v>
      </c>
      <c r="N1664">
        <v>0.2</v>
      </c>
      <c r="O1664">
        <v>5857.05</v>
      </c>
    </row>
    <row r="1665" spans="1:15" x14ac:dyDescent="0.25">
      <c r="A1665" t="s">
        <v>1675</v>
      </c>
      <c r="B1665" t="s">
        <v>5861</v>
      </c>
      <c r="C1665" t="s">
        <v>7247</v>
      </c>
      <c r="D1665" t="s">
        <v>6582</v>
      </c>
      <c r="E1665" t="s">
        <v>6953</v>
      </c>
      <c r="F1665" t="s">
        <v>7094</v>
      </c>
      <c r="G1665" t="s">
        <v>7100</v>
      </c>
      <c r="H1665" t="s">
        <v>7116</v>
      </c>
      <c r="I1665" t="s">
        <v>7163</v>
      </c>
      <c r="J1665" t="s">
        <v>7167</v>
      </c>
      <c r="K1665" t="s">
        <v>7187</v>
      </c>
      <c r="L1665">
        <v>7</v>
      </c>
      <c r="M1665">
        <v>9075.73</v>
      </c>
      <c r="N1665">
        <v>0.15</v>
      </c>
      <c r="O1665">
        <v>2109.96</v>
      </c>
    </row>
    <row r="1666" spans="1:15" x14ac:dyDescent="0.25">
      <c r="A1666" t="s">
        <v>1676</v>
      </c>
      <c r="B1666" t="s">
        <v>5248</v>
      </c>
      <c r="C1666" t="s">
        <v>7243</v>
      </c>
      <c r="D1666" t="s">
        <v>6670</v>
      </c>
      <c r="E1666" t="s">
        <v>6942</v>
      </c>
      <c r="F1666" t="s">
        <v>7096</v>
      </c>
      <c r="G1666" t="s">
        <v>7103</v>
      </c>
      <c r="H1666" t="s">
        <v>7119</v>
      </c>
      <c r="I1666" t="s">
        <v>7163</v>
      </c>
      <c r="J1666" t="s">
        <v>7175</v>
      </c>
      <c r="K1666" t="s">
        <v>7205</v>
      </c>
      <c r="L1666">
        <v>6</v>
      </c>
      <c r="M1666">
        <v>20867.55</v>
      </c>
      <c r="N1666">
        <v>0</v>
      </c>
      <c r="O1666">
        <v>3763.35</v>
      </c>
    </row>
    <row r="1667" spans="1:15" x14ac:dyDescent="0.25">
      <c r="A1667" t="s">
        <v>1677</v>
      </c>
      <c r="B1667" t="s">
        <v>5105</v>
      </c>
      <c r="C1667" t="s">
        <v>7254</v>
      </c>
      <c r="D1667" t="s">
        <v>6645</v>
      </c>
      <c r="E1667" t="s">
        <v>7002</v>
      </c>
      <c r="F1667" t="s">
        <v>7097</v>
      </c>
      <c r="G1667" t="s">
        <v>7104</v>
      </c>
      <c r="H1667" t="s">
        <v>7120</v>
      </c>
      <c r="I1667" t="s">
        <v>7165</v>
      </c>
      <c r="J1667" t="s">
        <v>7177</v>
      </c>
      <c r="K1667" t="s">
        <v>7201</v>
      </c>
      <c r="L1667">
        <v>3</v>
      </c>
      <c r="M1667">
        <v>134400.70000000001</v>
      </c>
      <c r="N1667">
        <v>0.1</v>
      </c>
      <c r="O1667">
        <v>12823.41</v>
      </c>
    </row>
    <row r="1668" spans="1:15" x14ac:dyDescent="0.25">
      <c r="A1668" t="s">
        <v>1678</v>
      </c>
      <c r="B1668" t="s">
        <v>5862</v>
      </c>
      <c r="C1668" t="s">
        <v>7238</v>
      </c>
      <c r="D1668" t="s">
        <v>6352</v>
      </c>
      <c r="E1668" t="s">
        <v>7042</v>
      </c>
      <c r="F1668" t="s">
        <v>7097</v>
      </c>
      <c r="G1668" t="s">
        <v>7104</v>
      </c>
      <c r="H1668" t="s">
        <v>7120</v>
      </c>
      <c r="I1668" t="s">
        <v>7164</v>
      </c>
      <c r="J1668" t="s">
        <v>7173</v>
      </c>
      <c r="K1668" t="s">
        <v>7186</v>
      </c>
      <c r="L1668">
        <v>2</v>
      </c>
      <c r="M1668">
        <v>7679.22</v>
      </c>
      <c r="N1668">
        <v>0.15</v>
      </c>
      <c r="O1668">
        <v>1632.08</v>
      </c>
    </row>
    <row r="1669" spans="1:15" x14ac:dyDescent="0.25">
      <c r="A1669" t="s">
        <v>1679</v>
      </c>
      <c r="B1669" t="s">
        <v>5305</v>
      </c>
      <c r="C1669" t="s">
        <v>7228</v>
      </c>
      <c r="D1669" t="s">
        <v>6701</v>
      </c>
      <c r="E1669" t="s">
        <v>6938</v>
      </c>
      <c r="F1669" t="s">
        <v>7097</v>
      </c>
      <c r="G1669" t="s">
        <v>7110</v>
      </c>
      <c r="H1669" t="s">
        <v>7159</v>
      </c>
      <c r="I1669" t="s">
        <v>7165</v>
      </c>
      <c r="J1669" t="s">
        <v>7177</v>
      </c>
      <c r="K1669" t="s">
        <v>7198</v>
      </c>
      <c r="L1669">
        <v>7</v>
      </c>
      <c r="M1669">
        <v>398714.84</v>
      </c>
      <c r="N1669">
        <v>0.15</v>
      </c>
      <c r="O1669">
        <v>49699.39</v>
      </c>
    </row>
    <row r="1670" spans="1:15" x14ac:dyDescent="0.25">
      <c r="A1670" t="s">
        <v>1680</v>
      </c>
      <c r="B1670" t="s">
        <v>5863</v>
      </c>
      <c r="C1670" t="s">
        <v>7224</v>
      </c>
      <c r="D1670" t="s">
        <v>6126</v>
      </c>
      <c r="E1670" t="s">
        <v>6925</v>
      </c>
      <c r="F1670" t="s">
        <v>7094</v>
      </c>
      <c r="G1670" t="s">
        <v>7099</v>
      </c>
      <c r="H1670" t="s">
        <v>7125</v>
      </c>
      <c r="I1670" t="s">
        <v>7165</v>
      </c>
      <c r="J1670" t="s">
        <v>7177</v>
      </c>
      <c r="K1670" t="s">
        <v>7201</v>
      </c>
      <c r="L1670">
        <v>6</v>
      </c>
      <c r="M1670">
        <v>241196.5</v>
      </c>
      <c r="N1670">
        <v>0.25</v>
      </c>
      <c r="O1670">
        <v>7662.34</v>
      </c>
    </row>
    <row r="1671" spans="1:15" x14ac:dyDescent="0.25">
      <c r="A1671" t="s">
        <v>1681</v>
      </c>
      <c r="B1671" t="s">
        <v>5426</v>
      </c>
      <c r="C1671" t="s">
        <v>7226</v>
      </c>
      <c r="D1671" t="s">
        <v>6735</v>
      </c>
      <c r="E1671" t="s">
        <v>6958</v>
      </c>
      <c r="F1671" t="s">
        <v>7094</v>
      </c>
      <c r="G1671" t="s">
        <v>7100</v>
      </c>
      <c r="H1671" t="s">
        <v>7136</v>
      </c>
      <c r="I1671" t="s">
        <v>7164</v>
      </c>
      <c r="J1671" t="s">
        <v>7173</v>
      </c>
      <c r="K1671" t="s">
        <v>7206</v>
      </c>
      <c r="L1671">
        <v>2</v>
      </c>
      <c r="M1671">
        <v>4181.38</v>
      </c>
      <c r="N1671">
        <v>0</v>
      </c>
      <c r="O1671">
        <v>1235.95</v>
      </c>
    </row>
    <row r="1672" spans="1:15" x14ac:dyDescent="0.25">
      <c r="A1672" t="s">
        <v>1682</v>
      </c>
      <c r="B1672" t="s">
        <v>5864</v>
      </c>
      <c r="C1672" t="s">
        <v>7240</v>
      </c>
      <c r="D1672" t="s">
        <v>6646</v>
      </c>
      <c r="E1672" t="s">
        <v>6907</v>
      </c>
      <c r="F1672" t="s">
        <v>7096</v>
      </c>
      <c r="G1672" t="s">
        <v>7103</v>
      </c>
      <c r="H1672" t="s">
        <v>7158</v>
      </c>
      <c r="I1672" t="s">
        <v>7162</v>
      </c>
      <c r="J1672" t="s">
        <v>7166</v>
      </c>
      <c r="K1672" t="s">
        <v>7192</v>
      </c>
      <c r="L1672">
        <v>7</v>
      </c>
      <c r="M1672">
        <v>32946.339999999997</v>
      </c>
      <c r="N1672">
        <v>0.25</v>
      </c>
      <c r="O1672">
        <v>2361.3000000000002</v>
      </c>
    </row>
    <row r="1673" spans="1:15" x14ac:dyDescent="0.25">
      <c r="A1673" t="s">
        <v>1683</v>
      </c>
      <c r="B1673" t="s">
        <v>5865</v>
      </c>
      <c r="C1673" t="s">
        <v>7255</v>
      </c>
      <c r="D1673" t="s">
        <v>6792</v>
      </c>
      <c r="E1673" t="s">
        <v>7053</v>
      </c>
      <c r="F1673" t="s">
        <v>7097</v>
      </c>
      <c r="G1673" t="s">
        <v>7110</v>
      </c>
      <c r="H1673" t="s">
        <v>7129</v>
      </c>
      <c r="I1673" t="s">
        <v>7165</v>
      </c>
      <c r="J1673" t="s">
        <v>7177</v>
      </c>
      <c r="K1673" t="s">
        <v>7201</v>
      </c>
      <c r="L1673">
        <v>6</v>
      </c>
      <c r="M1673">
        <v>224604.44</v>
      </c>
      <c r="N1673">
        <v>0.25</v>
      </c>
      <c r="O1673">
        <v>14024.31</v>
      </c>
    </row>
    <row r="1674" spans="1:15" x14ac:dyDescent="0.25">
      <c r="A1674" t="s">
        <v>1684</v>
      </c>
      <c r="B1674" t="s">
        <v>5866</v>
      </c>
      <c r="C1674" t="s">
        <v>7256</v>
      </c>
      <c r="D1674" t="s">
        <v>6800</v>
      </c>
      <c r="E1674" t="s">
        <v>7090</v>
      </c>
      <c r="F1674" t="s">
        <v>7097</v>
      </c>
      <c r="G1674" t="s">
        <v>7104</v>
      </c>
      <c r="H1674" t="s">
        <v>7132</v>
      </c>
      <c r="I1674" t="s">
        <v>7164</v>
      </c>
      <c r="J1674" t="s">
        <v>7173</v>
      </c>
      <c r="K1674" t="s">
        <v>7206</v>
      </c>
      <c r="L1674">
        <v>1</v>
      </c>
      <c r="M1674">
        <v>1678.29</v>
      </c>
      <c r="N1674">
        <v>0.25</v>
      </c>
      <c r="O1674">
        <v>309.2</v>
      </c>
    </row>
    <row r="1675" spans="1:15" x14ac:dyDescent="0.25">
      <c r="A1675" t="s">
        <v>1685</v>
      </c>
      <c r="B1675" t="s">
        <v>5842</v>
      </c>
      <c r="C1675" t="s">
        <v>7235</v>
      </c>
      <c r="D1675" t="s">
        <v>6294</v>
      </c>
      <c r="E1675" t="s">
        <v>7010</v>
      </c>
      <c r="F1675" t="s">
        <v>7097</v>
      </c>
      <c r="G1675" t="s">
        <v>7110</v>
      </c>
      <c r="H1675" t="s">
        <v>7155</v>
      </c>
      <c r="I1675" t="s">
        <v>7164</v>
      </c>
      <c r="J1675" t="s">
        <v>7170</v>
      </c>
      <c r="K1675" t="s">
        <v>7183</v>
      </c>
      <c r="L1675">
        <v>6</v>
      </c>
      <c r="M1675">
        <v>22005.41</v>
      </c>
      <c r="N1675">
        <v>0.25</v>
      </c>
      <c r="O1675">
        <v>2846.73</v>
      </c>
    </row>
    <row r="1676" spans="1:15" x14ac:dyDescent="0.25">
      <c r="A1676" t="s">
        <v>1686</v>
      </c>
      <c r="B1676" t="s">
        <v>5121</v>
      </c>
      <c r="C1676" t="s">
        <v>7238</v>
      </c>
      <c r="D1676" t="s">
        <v>6653</v>
      </c>
      <c r="E1676" t="s">
        <v>7061</v>
      </c>
      <c r="F1676" t="s">
        <v>7097</v>
      </c>
      <c r="G1676" t="s">
        <v>7105</v>
      </c>
      <c r="H1676" t="s">
        <v>7121</v>
      </c>
      <c r="I1676" t="s">
        <v>7165</v>
      </c>
      <c r="J1676" t="s">
        <v>7177</v>
      </c>
      <c r="K1676" t="s">
        <v>7198</v>
      </c>
      <c r="L1676">
        <v>1</v>
      </c>
      <c r="M1676">
        <v>48750.2</v>
      </c>
      <c r="N1676">
        <v>0.25</v>
      </c>
      <c r="O1676">
        <v>5012.1899999999996</v>
      </c>
    </row>
    <row r="1677" spans="1:15" x14ac:dyDescent="0.25">
      <c r="A1677" t="s">
        <v>1687</v>
      </c>
      <c r="B1677" t="s">
        <v>5482</v>
      </c>
      <c r="C1677" t="s">
        <v>7259</v>
      </c>
      <c r="D1677" t="s">
        <v>6621</v>
      </c>
      <c r="E1677" t="s">
        <v>6953</v>
      </c>
      <c r="F1677" t="s">
        <v>7094</v>
      </c>
      <c r="G1677" t="s">
        <v>7101</v>
      </c>
      <c r="H1677" t="s">
        <v>7124</v>
      </c>
      <c r="I1677" t="s">
        <v>7165</v>
      </c>
      <c r="J1677" t="s">
        <v>7176</v>
      </c>
      <c r="K1677" t="s">
        <v>7202</v>
      </c>
      <c r="L1677">
        <v>8</v>
      </c>
      <c r="M1677">
        <v>134158.32999999999</v>
      </c>
      <c r="N1677">
        <v>0.05</v>
      </c>
      <c r="O1677">
        <v>14896.03</v>
      </c>
    </row>
    <row r="1678" spans="1:15" x14ac:dyDescent="0.25">
      <c r="A1678" t="s">
        <v>1688</v>
      </c>
      <c r="B1678" t="s">
        <v>5867</v>
      </c>
      <c r="C1678" t="s">
        <v>7244</v>
      </c>
      <c r="D1678" t="s">
        <v>6137</v>
      </c>
      <c r="E1678" t="s">
        <v>6935</v>
      </c>
      <c r="F1678" t="s">
        <v>7095</v>
      </c>
      <c r="G1678" t="s">
        <v>7109</v>
      </c>
      <c r="H1678" t="s">
        <v>7135</v>
      </c>
      <c r="I1678" t="s">
        <v>7164</v>
      </c>
      <c r="J1678" t="s">
        <v>7174</v>
      </c>
      <c r="K1678" t="s">
        <v>7188</v>
      </c>
      <c r="L1678">
        <v>3</v>
      </c>
      <c r="M1678">
        <v>7219.66</v>
      </c>
      <c r="N1678">
        <v>0.1</v>
      </c>
      <c r="O1678">
        <v>1343.15</v>
      </c>
    </row>
    <row r="1679" spans="1:15" x14ac:dyDescent="0.25">
      <c r="A1679" t="s">
        <v>1689</v>
      </c>
      <c r="B1679" t="s">
        <v>5143</v>
      </c>
      <c r="C1679" t="s">
        <v>7247</v>
      </c>
      <c r="D1679" t="s">
        <v>6681</v>
      </c>
      <c r="E1679" t="s">
        <v>7030</v>
      </c>
      <c r="F1679" t="s">
        <v>7096</v>
      </c>
      <c r="G1679" t="s">
        <v>7111</v>
      </c>
      <c r="H1679" t="s">
        <v>7145</v>
      </c>
      <c r="I1679" t="s">
        <v>7162</v>
      </c>
      <c r="J1679" t="s">
        <v>7169</v>
      </c>
      <c r="K1679" t="s">
        <v>7193</v>
      </c>
      <c r="L1679">
        <v>5</v>
      </c>
      <c r="M1679">
        <v>54717.82</v>
      </c>
      <c r="N1679">
        <v>0</v>
      </c>
      <c r="O1679">
        <v>10147.11</v>
      </c>
    </row>
    <row r="1680" spans="1:15" x14ac:dyDescent="0.25">
      <c r="A1680" t="s">
        <v>1690</v>
      </c>
      <c r="B1680" t="s">
        <v>5769</v>
      </c>
      <c r="C1680" t="s">
        <v>7235</v>
      </c>
      <c r="D1680" t="s">
        <v>6161</v>
      </c>
      <c r="E1680" t="s">
        <v>6957</v>
      </c>
      <c r="F1680" t="s">
        <v>7094</v>
      </c>
      <c r="G1680" t="s">
        <v>7100</v>
      </c>
      <c r="H1680" t="s">
        <v>7151</v>
      </c>
      <c r="I1680" t="s">
        <v>7165</v>
      </c>
      <c r="J1680" t="s">
        <v>7172</v>
      </c>
      <c r="K1680" t="s">
        <v>7208</v>
      </c>
      <c r="L1680">
        <v>6</v>
      </c>
      <c r="M1680">
        <v>15339.94</v>
      </c>
      <c r="N1680">
        <v>0</v>
      </c>
      <c r="O1680">
        <v>3307.89</v>
      </c>
    </row>
    <row r="1681" spans="1:15" x14ac:dyDescent="0.25">
      <c r="A1681" t="s">
        <v>1691</v>
      </c>
      <c r="B1681" t="s">
        <v>5530</v>
      </c>
      <c r="C1681" t="s">
        <v>7254</v>
      </c>
      <c r="D1681" t="s">
        <v>6653</v>
      </c>
      <c r="E1681" t="s">
        <v>7061</v>
      </c>
      <c r="F1681" t="s">
        <v>7095</v>
      </c>
      <c r="G1681" t="s">
        <v>7106</v>
      </c>
      <c r="H1681" t="s">
        <v>7122</v>
      </c>
      <c r="I1681" t="s">
        <v>7163</v>
      </c>
      <c r="J1681" t="s">
        <v>7167</v>
      </c>
      <c r="K1681" t="s">
        <v>7207</v>
      </c>
      <c r="L1681">
        <v>8</v>
      </c>
      <c r="M1681">
        <v>5196.3500000000004</v>
      </c>
      <c r="N1681">
        <v>0.15</v>
      </c>
      <c r="O1681">
        <v>1396.72</v>
      </c>
    </row>
    <row r="1682" spans="1:15" x14ac:dyDescent="0.25">
      <c r="A1682" t="s">
        <v>1692</v>
      </c>
      <c r="B1682" t="s">
        <v>5297</v>
      </c>
      <c r="C1682" t="s">
        <v>7253</v>
      </c>
      <c r="D1682" t="s">
        <v>6234</v>
      </c>
      <c r="E1682" t="s">
        <v>6939</v>
      </c>
      <c r="F1682" t="s">
        <v>7096</v>
      </c>
      <c r="G1682" t="s">
        <v>7111</v>
      </c>
      <c r="H1682" t="s">
        <v>7131</v>
      </c>
      <c r="I1682" t="s">
        <v>7165</v>
      </c>
      <c r="J1682" t="s">
        <v>7172</v>
      </c>
      <c r="K1682" t="s">
        <v>7212</v>
      </c>
      <c r="L1682">
        <v>6</v>
      </c>
      <c r="M1682">
        <v>15333.12</v>
      </c>
      <c r="N1682">
        <v>0.25</v>
      </c>
      <c r="O1682">
        <v>2220.06</v>
      </c>
    </row>
    <row r="1683" spans="1:15" x14ac:dyDescent="0.25">
      <c r="A1683" t="s">
        <v>1693</v>
      </c>
      <c r="B1683" t="s">
        <v>5792</v>
      </c>
      <c r="C1683" t="s">
        <v>7232</v>
      </c>
      <c r="D1683" t="s">
        <v>6480</v>
      </c>
      <c r="E1683" t="s">
        <v>7006</v>
      </c>
      <c r="F1683" t="s">
        <v>7094</v>
      </c>
      <c r="G1683" t="s">
        <v>7101</v>
      </c>
      <c r="H1683" t="s">
        <v>7117</v>
      </c>
      <c r="I1683" t="s">
        <v>7163</v>
      </c>
      <c r="J1683" t="s">
        <v>7167</v>
      </c>
      <c r="K1683" t="s">
        <v>7187</v>
      </c>
      <c r="L1683">
        <v>6</v>
      </c>
      <c r="M1683">
        <v>7920.62</v>
      </c>
      <c r="N1683">
        <v>0.15</v>
      </c>
      <c r="O1683">
        <v>1784.26</v>
      </c>
    </row>
    <row r="1684" spans="1:15" x14ac:dyDescent="0.25">
      <c r="A1684" t="s">
        <v>1694</v>
      </c>
      <c r="B1684" t="s">
        <v>5868</v>
      </c>
      <c r="C1684" t="s">
        <v>7255</v>
      </c>
      <c r="D1684" t="s">
        <v>6801</v>
      </c>
      <c r="E1684" t="s">
        <v>7078</v>
      </c>
      <c r="F1684" t="s">
        <v>7094</v>
      </c>
      <c r="G1684" t="s">
        <v>7098</v>
      </c>
      <c r="H1684" t="s">
        <v>7156</v>
      </c>
      <c r="I1684" t="s">
        <v>7163</v>
      </c>
      <c r="J1684" t="s">
        <v>7171</v>
      </c>
      <c r="K1684" t="s">
        <v>7209</v>
      </c>
      <c r="L1684">
        <v>8</v>
      </c>
      <c r="M1684">
        <v>12356.74</v>
      </c>
      <c r="N1684">
        <v>0.15</v>
      </c>
      <c r="O1684">
        <v>1734.56</v>
      </c>
    </row>
    <row r="1685" spans="1:15" x14ac:dyDescent="0.25">
      <c r="A1685" t="s">
        <v>1695</v>
      </c>
      <c r="B1685" t="s">
        <v>5817</v>
      </c>
      <c r="C1685" t="s">
        <v>7243</v>
      </c>
      <c r="D1685" t="s">
        <v>6765</v>
      </c>
      <c r="E1685" t="s">
        <v>6961</v>
      </c>
      <c r="F1685" t="s">
        <v>7094</v>
      </c>
      <c r="G1685" t="s">
        <v>7101</v>
      </c>
      <c r="H1685" t="s">
        <v>7117</v>
      </c>
      <c r="I1685" t="s">
        <v>7165</v>
      </c>
      <c r="J1685" t="s">
        <v>7176</v>
      </c>
      <c r="K1685" t="s">
        <v>7195</v>
      </c>
      <c r="L1685">
        <v>5</v>
      </c>
      <c r="M1685">
        <v>62070.47</v>
      </c>
      <c r="N1685">
        <v>0</v>
      </c>
      <c r="O1685">
        <v>7985.21</v>
      </c>
    </row>
    <row r="1686" spans="1:15" x14ac:dyDescent="0.25">
      <c r="A1686" t="s">
        <v>1696</v>
      </c>
      <c r="B1686" t="s">
        <v>5235</v>
      </c>
      <c r="C1686" t="s">
        <v>7257</v>
      </c>
      <c r="D1686" t="s">
        <v>6442</v>
      </c>
      <c r="E1686" t="s">
        <v>7058</v>
      </c>
      <c r="F1686" t="s">
        <v>7096</v>
      </c>
      <c r="G1686" t="s">
        <v>7111</v>
      </c>
      <c r="H1686" t="s">
        <v>7131</v>
      </c>
      <c r="I1686" t="s">
        <v>7165</v>
      </c>
      <c r="J1686" t="s">
        <v>7172</v>
      </c>
      <c r="K1686" t="s">
        <v>7208</v>
      </c>
      <c r="L1686">
        <v>3</v>
      </c>
      <c r="M1686">
        <v>5788.34</v>
      </c>
      <c r="N1686">
        <v>0.2</v>
      </c>
      <c r="O1686">
        <v>985.17</v>
      </c>
    </row>
    <row r="1687" spans="1:15" x14ac:dyDescent="0.25">
      <c r="A1687" t="s">
        <v>1697</v>
      </c>
      <c r="B1687" t="s">
        <v>5869</v>
      </c>
      <c r="C1687" t="s">
        <v>7238</v>
      </c>
      <c r="D1687" t="s">
        <v>6169</v>
      </c>
      <c r="E1687" t="s">
        <v>6939</v>
      </c>
      <c r="F1687" t="s">
        <v>7096</v>
      </c>
      <c r="G1687" t="s">
        <v>7103</v>
      </c>
      <c r="H1687" t="s">
        <v>7134</v>
      </c>
      <c r="I1687" t="s">
        <v>7165</v>
      </c>
      <c r="J1687" t="s">
        <v>7177</v>
      </c>
      <c r="K1687" t="s">
        <v>7198</v>
      </c>
      <c r="L1687">
        <v>7</v>
      </c>
      <c r="M1687">
        <v>434852.88</v>
      </c>
      <c r="N1687">
        <v>0</v>
      </c>
      <c r="O1687">
        <v>80101.8</v>
      </c>
    </row>
    <row r="1688" spans="1:15" x14ac:dyDescent="0.25">
      <c r="A1688" t="s">
        <v>1698</v>
      </c>
      <c r="B1688" t="s">
        <v>5557</v>
      </c>
      <c r="C1688" t="s">
        <v>7238</v>
      </c>
      <c r="D1688" t="s">
        <v>6585</v>
      </c>
      <c r="E1688" t="s">
        <v>7038</v>
      </c>
      <c r="F1688" t="s">
        <v>7097</v>
      </c>
      <c r="G1688" t="s">
        <v>7104</v>
      </c>
      <c r="H1688" t="s">
        <v>7132</v>
      </c>
      <c r="I1688" t="s">
        <v>7163</v>
      </c>
      <c r="J1688" t="s">
        <v>7167</v>
      </c>
      <c r="K1688" t="s">
        <v>7207</v>
      </c>
      <c r="L1688">
        <v>4</v>
      </c>
      <c r="M1688">
        <v>3159.94</v>
      </c>
      <c r="N1688">
        <v>0</v>
      </c>
      <c r="O1688">
        <v>1180.2</v>
      </c>
    </row>
    <row r="1689" spans="1:15" x14ac:dyDescent="0.25">
      <c r="A1689" t="s">
        <v>1699</v>
      </c>
      <c r="B1689" t="s">
        <v>5542</v>
      </c>
      <c r="C1689" t="s">
        <v>7236</v>
      </c>
      <c r="D1689" t="s">
        <v>6332</v>
      </c>
      <c r="E1689" t="s">
        <v>6922</v>
      </c>
      <c r="F1689" t="s">
        <v>7094</v>
      </c>
      <c r="G1689" t="s">
        <v>7100</v>
      </c>
      <c r="H1689" t="s">
        <v>7116</v>
      </c>
      <c r="I1689" t="s">
        <v>7165</v>
      </c>
      <c r="J1689" t="s">
        <v>7176</v>
      </c>
      <c r="K1689" t="s">
        <v>7195</v>
      </c>
      <c r="L1689">
        <v>7</v>
      </c>
      <c r="M1689">
        <v>73504.25</v>
      </c>
      <c r="N1689">
        <v>0.15</v>
      </c>
      <c r="O1689">
        <v>6599.27</v>
      </c>
    </row>
    <row r="1690" spans="1:15" x14ac:dyDescent="0.25">
      <c r="A1690" t="s">
        <v>1700</v>
      </c>
      <c r="B1690" t="s">
        <v>5361</v>
      </c>
      <c r="C1690" t="s">
        <v>7237</v>
      </c>
      <c r="D1690" t="s">
        <v>6802</v>
      </c>
      <c r="E1690" t="s">
        <v>6969</v>
      </c>
      <c r="F1690" t="s">
        <v>7096</v>
      </c>
      <c r="G1690" t="s">
        <v>7113</v>
      </c>
      <c r="H1690" t="s">
        <v>7143</v>
      </c>
      <c r="I1690" t="s">
        <v>7165</v>
      </c>
      <c r="J1690" t="s">
        <v>7176</v>
      </c>
      <c r="K1690" t="s">
        <v>7194</v>
      </c>
      <c r="L1690">
        <v>1</v>
      </c>
      <c r="M1690">
        <v>17946.47</v>
      </c>
      <c r="N1690">
        <v>0.25</v>
      </c>
      <c r="O1690">
        <v>986.99</v>
      </c>
    </row>
    <row r="1691" spans="1:15" x14ac:dyDescent="0.25">
      <c r="A1691" t="s">
        <v>1701</v>
      </c>
      <c r="B1691" t="s">
        <v>5502</v>
      </c>
      <c r="C1691" t="s">
        <v>7246</v>
      </c>
      <c r="D1691" t="s">
        <v>6197</v>
      </c>
      <c r="E1691" t="s">
        <v>6895</v>
      </c>
      <c r="F1691" t="s">
        <v>7097</v>
      </c>
      <c r="G1691" t="s">
        <v>7105</v>
      </c>
      <c r="H1691" t="s">
        <v>7121</v>
      </c>
      <c r="I1691" t="s">
        <v>7163</v>
      </c>
      <c r="J1691" t="s">
        <v>7171</v>
      </c>
      <c r="K1691" t="s">
        <v>7184</v>
      </c>
      <c r="L1691">
        <v>1</v>
      </c>
      <c r="M1691">
        <v>7832.96</v>
      </c>
      <c r="N1691">
        <v>0</v>
      </c>
      <c r="O1691">
        <v>1174.25</v>
      </c>
    </row>
    <row r="1692" spans="1:15" x14ac:dyDescent="0.25">
      <c r="A1692" t="s">
        <v>1702</v>
      </c>
      <c r="B1692" t="s">
        <v>5569</v>
      </c>
      <c r="C1692" t="s">
        <v>7237</v>
      </c>
      <c r="D1692" t="s">
        <v>6174</v>
      </c>
      <c r="E1692" t="s">
        <v>6964</v>
      </c>
      <c r="F1692" t="s">
        <v>7095</v>
      </c>
      <c r="G1692" t="s">
        <v>7108</v>
      </c>
      <c r="H1692" t="s">
        <v>7150</v>
      </c>
      <c r="I1692" t="s">
        <v>7162</v>
      </c>
      <c r="J1692" t="s">
        <v>7168</v>
      </c>
      <c r="K1692" t="s">
        <v>7180</v>
      </c>
      <c r="L1692">
        <v>3</v>
      </c>
      <c r="M1692">
        <v>8727.43</v>
      </c>
      <c r="N1692">
        <v>0.15</v>
      </c>
      <c r="O1692">
        <v>1108.24</v>
      </c>
    </row>
    <row r="1693" spans="1:15" x14ac:dyDescent="0.25">
      <c r="A1693" t="s">
        <v>1703</v>
      </c>
      <c r="B1693" t="s">
        <v>5554</v>
      </c>
      <c r="C1693" t="s">
        <v>7236</v>
      </c>
      <c r="D1693" t="s">
        <v>6267</v>
      </c>
      <c r="E1693" t="s">
        <v>7003</v>
      </c>
      <c r="F1693" t="s">
        <v>7094</v>
      </c>
      <c r="G1693" t="s">
        <v>7099</v>
      </c>
      <c r="H1693" t="s">
        <v>7115</v>
      </c>
      <c r="I1693" t="s">
        <v>7163</v>
      </c>
      <c r="J1693" t="s">
        <v>7175</v>
      </c>
      <c r="K1693" t="s">
        <v>7190</v>
      </c>
      <c r="L1693">
        <v>1</v>
      </c>
      <c r="M1693">
        <v>2283.81</v>
      </c>
      <c r="N1693">
        <v>0</v>
      </c>
      <c r="O1693">
        <v>513.77</v>
      </c>
    </row>
    <row r="1694" spans="1:15" x14ac:dyDescent="0.25">
      <c r="A1694" t="s">
        <v>1704</v>
      </c>
      <c r="B1694" t="s">
        <v>5177</v>
      </c>
      <c r="C1694" t="s">
        <v>7255</v>
      </c>
      <c r="D1694" t="s">
        <v>6759</v>
      </c>
      <c r="E1694" t="s">
        <v>7038</v>
      </c>
      <c r="F1694" t="s">
        <v>7097</v>
      </c>
      <c r="G1694" t="s">
        <v>7110</v>
      </c>
      <c r="H1694" t="s">
        <v>7129</v>
      </c>
      <c r="I1694" t="s">
        <v>7162</v>
      </c>
      <c r="J1694" t="s">
        <v>7168</v>
      </c>
      <c r="K1694" t="s">
        <v>7180</v>
      </c>
      <c r="L1694">
        <v>3</v>
      </c>
      <c r="M1694">
        <v>7869.69</v>
      </c>
      <c r="N1694">
        <v>0.25</v>
      </c>
      <c r="O1694">
        <v>457.79</v>
      </c>
    </row>
    <row r="1695" spans="1:15" x14ac:dyDescent="0.25">
      <c r="A1695" t="s">
        <v>1705</v>
      </c>
      <c r="B1695" t="s">
        <v>5870</v>
      </c>
      <c r="C1695" t="s">
        <v>7227</v>
      </c>
      <c r="D1695" t="s">
        <v>6138</v>
      </c>
      <c r="E1695" t="s">
        <v>6936</v>
      </c>
      <c r="F1695" t="s">
        <v>7096</v>
      </c>
      <c r="G1695" t="s">
        <v>7111</v>
      </c>
      <c r="H1695" t="s">
        <v>7145</v>
      </c>
      <c r="I1695" t="s">
        <v>7165</v>
      </c>
      <c r="J1695" t="s">
        <v>7177</v>
      </c>
      <c r="K1695" t="s">
        <v>7210</v>
      </c>
      <c r="L1695">
        <v>7</v>
      </c>
      <c r="M1695">
        <v>572713.6</v>
      </c>
      <c r="N1695">
        <v>0</v>
      </c>
      <c r="O1695">
        <v>73258.27</v>
      </c>
    </row>
    <row r="1696" spans="1:15" x14ac:dyDescent="0.25">
      <c r="A1696" t="s">
        <v>1706</v>
      </c>
      <c r="B1696" t="s">
        <v>5088</v>
      </c>
      <c r="C1696" t="s">
        <v>7252</v>
      </c>
      <c r="D1696" t="s">
        <v>6707</v>
      </c>
      <c r="E1696" t="s">
        <v>7060</v>
      </c>
      <c r="F1696" t="s">
        <v>7094</v>
      </c>
      <c r="G1696" t="s">
        <v>7101</v>
      </c>
      <c r="H1696" t="s">
        <v>7117</v>
      </c>
      <c r="I1696" t="s">
        <v>7164</v>
      </c>
      <c r="J1696" t="s">
        <v>7170</v>
      </c>
      <c r="K1696" t="s">
        <v>7213</v>
      </c>
      <c r="L1696">
        <v>8</v>
      </c>
      <c r="M1696">
        <v>21542.66</v>
      </c>
      <c r="N1696">
        <v>0.05</v>
      </c>
      <c r="O1696">
        <v>6613.76</v>
      </c>
    </row>
    <row r="1697" spans="1:15" x14ac:dyDescent="0.25">
      <c r="A1697" t="s">
        <v>1707</v>
      </c>
      <c r="B1697" t="s">
        <v>5871</v>
      </c>
      <c r="C1697" t="s">
        <v>7236</v>
      </c>
      <c r="D1697" t="s">
        <v>6378</v>
      </c>
      <c r="E1697" t="s">
        <v>6926</v>
      </c>
      <c r="F1697" t="s">
        <v>7096</v>
      </c>
      <c r="G1697" t="s">
        <v>7113</v>
      </c>
      <c r="H1697" t="s">
        <v>7148</v>
      </c>
      <c r="I1697" t="s">
        <v>7163</v>
      </c>
      <c r="J1697" t="s">
        <v>7167</v>
      </c>
      <c r="K1697" t="s">
        <v>7179</v>
      </c>
      <c r="L1697">
        <v>6</v>
      </c>
      <c r="M1697">
        <v>11151.88</v>
      </c>
      <c r="N1697">
        <v>0.25</v>
      </c>
      <c r="O1697">
        <v>1253.94</v>
      </c>
    </row>
    <row r="1698" spans="1:15" x14ac:dyDescent="0.25">
      <c r="A1698" t="s">
        <v>1708</v>
      </c>
      <c r="B1698" t="s">
        <v>5872</v>
      </c>
      <c r="C1698" t="s">
        <v>7236</v>
      </c>
      <c r="D1698" t="s">
        <v>6099</v>
      </c>
      <c r="E1698" t="s">
        <v>6898</v>
      </c>
      <c r="F1698" t="s">
        <v>7097</v>
      </c>
      <c r="G1698" t="s">
        <v>7110</v>
      </c>
      <c r="H1698" t="s">
        <v>7129</v>
      </c>
      <c r="I1698" t="s">
        <v>7165</v>
      </c>
      <c r="J1698" t="s">
        <v>7176</v>
      </c>
      <c r="K1698" t="s">
        <v>7202</v>
      </c>
      <c r="L1698">
        <v>2</v>
      </c>
      <c r="M1698">
        <v>35146.07</v>
      </c>
      <c r="N1698">
        <v>0.05</v>
      </c>
      <c r="O1698">
        <v>4108.9399999999996</v>
      </c>
    </row>
    <row r="1699" spans="1:15" x14ac:dyDescent="0.25">
      <c r="A1699" t="s">
        <v>1709</v>
      </c>
      <c r="B1699" t="s">
        <v>5577</v>
      </c>
      <c r="C1699" t="s">
        <v>7245</v>
      </c>
      <c r="D1699" t="s">
        <v>6144</v>
      </c>
      <c r="E1699" t="s">
        <v>6942</v>
      </c>
      <c r="F1699" t="s">
        <v>7095</v>
      </c>
      <c r="G1699" t="s">
        <v>7108</v>
      </c>
      <c r="H1699" t="s">
        <v>7141</v>
      </c>
      <c r="I1699" t="s">
        <v>7165</v>
      </c>
      <c r="J1699" t="s">
        <v>7172</v>
      </c>
      <c r="K1699" t="s">
        <v>7208</v>
      </c>
      <c r="L1699">
        <v>3</v>
      </c>
      <c r="M1699">
        <v>7386.37</v>
      </c>
      <c r="N1699">
        <v>0</v>
      </c>
      <c r="O1699">
        <v>1529.55</v>
      </c>
    </row>
    <row r="1700" spans="1:15" x14ac:dyDescent="0.25">
      <c r="A1700" t="s">
        <v>1710</v>
      </c>
      <c r="B1700" t="s">
        <v>5157</v>
      </c>
      <c r="C1700" t="s">
        <v>7230</v>
      </c>
      <c r="D1700" t="s">
        <v>6226</v>
      </c>
      <c r="E1700" t="s">
        <v>6992</v>
      </c>
      <c r="F1700" t="s">
        <v>7094</v>
      </c>
      <c r="G1700" t="s">
        <v>7098</v>
      </c>
      <c r="H1700" t="s">
        <v>7114</v>
      </c>
      <c r="I1700" t="s">
        <v>7165</v>
      </c>
      <c r="J1700" t="s">
        <v>7176</v>
      </c>
      <c r="K1700" t="s">
        <v>7194</v>
      </c>
      <c r="L1700">
        <v>6</v>
      </c>
      <c r="M1700">
        <v>147537.47</v>
      </c>
      <c r="N1700">
        <v>0.05</v>
      </c>
      <c r="O1700">
        <v>22096.83</v>
      </c>
    </row>
    <row r="1701" spans="1:15" x14ac:dyDescent="0.25">
      <c r="A1701" t="s">
        <v>1711</v>
      </c>
      <c r="B1701" t="s">
        <v>5651</v>
      </c>
      <c r="C1701" t="s">
        <v>7225</v>
      </c>
      <c r="D1701" t="s">
        <v>6478</v>
      </c>
      <c r="E1701" t="s">
        <v>6938</v>
      </c>
      <c r="F1701" t="s">
        <v>7095</v>
      </c>
      <c r="G1701" t="s">
        <v>7108</v>
      </c>
      <c r="H1701" t="s">
        <v>7150</v>
      </c>
      <c r="I1701" t="s">
        <v>7165</v>
      </c>
      <c r="J1701" t="s">
        <v>7176</v>
      </c>
      <c r="K1701" t="s">
        <v>7194</v>
      </c>
      <c r="L1701">
        <v>5</v>
      </c>
      <c r="M1701">
        <v>102833.68</v>
      </c>
      <c r="N1701">
        <v>0.2</v>
      </c>
      <c r="O1701">
        <v>6495.29</v>
      </c>
    </row>
    <row r="1702" spans="1:15" x14ac:dyDescent="0.25">
      <c r="A1702" t="s">
        <v>1712</v>
      </c>
      <c r="B1702" t="s">
        <v>5431</v>
      </c>
      <c r="C1702" t="s">
        <v>7237</v>
      </c>
      <c r="D1702" t="s">
        <v>6693</v>
      </c>
      <c r="E1702" t="s">
        <v>6958</v>
      </c>
      <c r="F1702" t="s">
        <v>7094</v>
      </c>
      <c r="G1702" t="s">
        <v>7098</v>
      </c>
      <c r="H1702" t="s">
        <v>7114</v>
      </c>
      <c r="I1702" t="s">
        <v>7163</v>
      </c>
      <c r="J1702" t="s">
        <v>7171</v>
      </c>
      <c r="K1702" t="s">
        <v>7209</v>
      </c>
      <c r="L1702">
        <v>7</v>
      </c>
      <c r="M1702">
        <v>11979.13</v>
      </c>
      <c r="N1702">
        <v>0</v>
      </c>
      <c r="O1702">
        <v>2322.4299999999998</v>
      </c>
    </row>
    <row r="1703" spans="1:15" x14ac:dyDescent="0.25">
      <c r="A1703" t="s">
        <v>1713</v>
      </c>
      <c r="B1703" t="s">
        <v>5582</v>
      </c>
      <c r="C1703" t="s">
        <v>7225</v>
      </c>
      <c r="D1703" t="s">
        <v>6358</v>
      </c>
      <c r="E1703" t="s">
        <v>6970</v>
      </c>
      <c r="F1703" t="s">
        <v>7097</v>
      </c>
      <c r="G1703" t="s">
        <v>7110</v>
      </c>
      <c r="H1703" t="s">
        <v>7155</v>
      </c>
      <c r="I1703" t="s">
        <v>7164</v>
      </c>
      <c r="J1703" t="s">
        <v>7173</v>
      </c>
      <c r="K1703" t="s">
        <v>7200</v>
      </c>
      <c r="L1703">
        <v>1</v>
      </c>
      <c r="M1703">
        <v>1110.25</v>
      </c>
      <c r="N1703">
        <v>0.1</v>
      </c>
      <c r="O1703">
        <v>320.44</v>
      </c>
    </row>
    <row r="1704" spans="1:15" x14ac:dyDescent="0.25">
      <c r="A1704" t="s">
        <v>1714</v>
      </c>
      <c r="B1704" t="s">
        <v>5480</v>
      </c>
      <c r="C1704" t="s">
        <v>7254</v>
      </c>
      <c r="D1704" t="s">
        <v>6263</v>
      </c>
      <c r="E1704" t="s">
        <v>7010</v>
      </c>
      <c r="F1704" t="s">
        <v>7097</v>
      </c>
      <c r="G1704" t="s">
        <v>7107</v>
      </c>
      <c r="H1704" t="s">
        <v>7153</v>
      </c>
      <c r="I1704" t="s">
        <v>7162</v>
      </c>
      <c r="J1704" t="s">
        <v>7166</v>
      </c>
      <c r="K1704" t="s">
        <v>7178</v>
      </c>
      <c r="L1704">
        <v>4</v>
      </c>
      <c r="M1704">
        <v>59886.73</v>
      </c>
      <c r="N1704">
        <v>0</v>
      </c>
      <c r="O1704">
        <v>12253.5</v>
      </c>
    </row>
    <row r="1705" spans="1:15" x14ac:dyDescent="0.25">
      <c r="A1705" t="s">
        <v>1715</v>
      </c>
      <c r="B1705" t="s">
        <v>5387</v>
      </c>
      <c r="C1705" t="s">
        <v>7248</v>
      </c>
      <c r="D1705" t="s">
        <v>6634</v>
      </c>
      <c r="E1705" t="s">
        <v>6994</v>
      </c>
      <c r="F1705" t="s">
        <v>7097</v>
      </c>
      <c r="G1705" t="s">
        <v>7105</v>
      </c>
      <c r="H1705" t="s">
        <v>7121</v>
      </c>
      <c r="I1705" t="s">
        <v>7164</v>
      </c>
      <c r="J1705" t="s">
        <v>7174</v>
      </c>
      <c r="K1705" t="s">
        <v>7196</v>
      </c>
      <c r="L1705">
        <v>4</v>
      </c>
      <c r="M1705">
        <v>12400.79</v>
      </c>
      <c r="N1705">
        <v>0.1</v>
      </c>
      <c r="O1705">
        <v>2115.9899999999998</v>
      </c>
    </row>
    <row r="1706" spans="1:15" x14ac:dyDescent="0.25">
      <c r="A1706" t="s">
        <v>1716</v>
      </c>
      <c r="B1706" t="s">
        <v>5697</v>
      </c>
      <c r="C1706" t="s">
        <v>7237</v>
      </c>
      <c r="D1706" t="s">
        <v>6354</v>
      </c>
      <c r="E1706" t="s">
        <v>6943</v>
      </c>
      <c r="F1706" t="s">
        <v>7096</v>
      </c>
      <c r="G1706" t="s">
        <v>7103</v>
      </c>
      <c r="H1706" t="s">
        <v>7119</v>
      </c>
      <c r="I1706" t="s">
        <v>7162</v>
      </c>
      <c r="J1706" t="s">
        <v>7168</v>
      </c>
      <c r="K1706" t="s">
        <v>7180</v>
      </c>
      <c r="L1706">
        <v>6</v>
      </c>
      <c r="M1706">
        <v>21467.35</v>
      </c>
      <c r="N1706">
        <v>0</v>
      </c>
      <c r="O1706">
        <v>3805.04</v>
      </c>
    </row>
    <row r="1707" spans="1:15" x14ac:dyDescent="0.25">
      <c r="A1707" t="s">
        <v>1717</v>
      </c>
      <c r="B1707" t="s">
        <v>5162</v>
      </c>
      <c r="C1707" t="s">
        <v>7229</v>
      </c>
      <c r="D1707" t="s">
        <v>6803</v>
      </c>
      <c r="E1707" t="s">
        <v>6916</v>
      </c>
      <c r="F1707" t="s">
        <v>7095</v>
      </c>
      <c r="G1707" t="s">
        <v>7106</v>
      </c>
      <c r="H1707" t="s">
        <v>7161</v>
      </c>
      <c r="I1707" t="s">
        <v>7163</v>
      </c>
      <c r="J1707" t="s">
        <v>7175</v>
      </c>
      <c r="K1707" t="s">
        <v>7190</v>
      </c>
      <c r="L1707">
        <v>2</v>
      </c>
      <c r="M1707">
        <v>4488.54</v>
      </c>
      <c r="N1707">
        <v>0</v>
      </c>
      <c r="O1707">
        <v>972.81</v>
      </c>
    </row>
    <row r="1708" spans="1:15" x14ac:dyDescent="0.25">
      <c r="A1708" t="s">
        <v>1718</v>
      </c>
      <c r="B1708" t="s">
        <v>5401</v>
      </c>
      <c r="C1708" t="s">
        <v>7225</v>
      </c>
      <c r="D1708" t="s">
        <v>6614</v>
      </c>
      <c r="E1708" t="s">
        <v>6926</v>
      </c>
      <c r="F1708" t="s">
        <v>7097</v>
      </c>
      <c r="G1708" t="s">
        <v>7107</v>
      </c>
      <c r="H1708" t="s">
        <v>7152</v>
      </c>
      <c r="I1708" t="s">
        <v>7162</v>
      </c>
      <c r="J1708" t="s">
        <v>7169</v>
      </c>
      <c r="K1708" t="s">
        <v>7193</v>
      </c>
      <c r="L1708">
        <v>5</v>
      </c>
      <c r="M1708">
        <v>54207.08</v>
      </c>
      <c r="N1708">
        <v>0.05</v>
      </c>
      <c r="O1708">
        <v>9260.69</v>
      </c>
    </row>
    <row r="1709" spans="1:15" x14ac:dyDescent="0.25">
      <c r="A1709" t="s">
        <v>1719</v>
      </c>
      <c r="B1709" t="s">
        <v>5278</v>
      </c>
      <c r="C1709" t="s">
        <v>7227</v>
      </c>
      <c r="D1709" t="s">
        <v>6444</v>
      </c>
      <c r="E1709" t="s">
        <v>6927</v>
      </c>
      <c r="F1709" t="s">
        <v>7097</v>
      </c>
      <c r="G1709" t="s">
        <v>7104</v>
      </c>
      <c r="H1709" t="s">
        <v>7160</v>
      </c>
      <c r="I1709" t="s">
        <v>7162</v>
      </c>
      <c r="J1709" t="s">
        <v>7166</v>
      </c>
      <c r="K1709" t="s">
        <v>7178</v>
      </c>
      <c r="L1709">
        <v>1</v>
      </c>
      <c r="M1709">
        <v>13671.57</v>
      </c>
      <c r="N1709">
        <v>0.05</v>
      </c>
      <c r="O1709">
        <v>2786.46</v>
      </c>
    </row>
    <row r="1710" spans="1:15" x14ac:dyDescent="0.25">
      <c r="A1710" t="s">
        <v>1720</v>
      </c>
      <c r="B1710" t="s">
        <v>5873</v>
      </c>
      <c r="C1710" t="s">
        <v>7227</v>
      </c>
      <c r="D1710" t="s">
        <v>6804</v>
      </c>
      <c r="E1710" t="s">
        <v>6939</v>
      </c>
      <c r="F1710" t="s">
        <v>7095</v>
      </c>
      <c r="G1710" t="s">
        <v>7106</v>
      </c>
      <c r="H1710" t="s">
        <v>7161</v>
      </c>
      <c r="I1710" t="s">
        <v>7165</v>
      </c>
      <c r="J1710" t="s">
        <v>7172</v>
      </c>
      <c r="K1710" t="s">
        <v>7212</v>
      </c>
      <c r="L1710">
        <v>8</v>
      </c>
      <c r="M1710">
        <v>23707.17</v>
      </c>
      <c r="N1710">
        <v>0.15</v>
      </c>
      <c r="O1710">
        <v>3629.02</v>
      </c>
    </row>
    <row r="1711" spans="1:15" x14ac:dyDescent="0.25">
      <c r="A1711" t="s">
        <v>1721</v>
      </c>
      <c r="B1711" t="s">
        <v>5682</v>
      </c>
      <c r="C1711" t="s">
        <v>7235</v>
      </c>
      <c r="D1711" t="s">
        <v>6384</v>
      </c>
      <c r="E1711" t="s">
        <v>6969</v>
      </c>
      <c r="F1711" t="s">
        <v>7095</v>
      </c>
      <c r="G1711" t="s">
        <v>7106</v>
      </c>
      <c r="H1711" t="s">
        <v>7122</v>
      </c>
      <c r="I1711" t="s">
        <v>7165</v>
      </c>
      <c r="J1711" t="s">
        <v>7172</v>
      </c>
      <c r="K1711" t="s">
        <v>7185</v>
      </c>
      <c r="L1711">
        <v>4</v>
      </c>
      <c r="M1711">
        <v>16509.82</v>
      </c>
      <c r="N1711">
        <v>0.2</v>
      </c>
      <c r="O1711">
        <v>1533.52</v>
      </c>
    </row>
    <row r="1712" spans="1:15" x14ac:dyDescent="0.25">
      <c r="A1712" t="s">
        <v>1722</v>
      </c>
      <c r="B1712" t="s">
        <v>5760</v>
      </c>
      <c r="C1712" t="s">
        <v>7227</v>
      </c>
      <c r="D1712" t="s">
        <v>6561</v>
      </c>
      <c r="E1712" t="s">
        <v>6956</v>
      </c>
      <c r="F1712" t="s">
        <v>7094</v>
      </c>
      <c r="G1712" t="s">
        <v>7099</v>
      </c>
      <c r="H1712" t="s">
        <v>7125</v>
      </c>
      <c r="I1712" t="s">
        <v>7163</v>
      </c>
      <c r="J1712" t="s">
        <v>7175</v>
      </c>
      <c r="K1712" t="s">
        <v>7197</v>
      </c>
      <c r="L1712">
        <v>7</v>
      </c>
      <c r="M1712">
        <v>38306.699999999997</v>
      </c>
      <c r="N1712">
        <v>0.1</v>
      </c>
      <c r="O1712">
        <v>6544.6</v>
      </c>
    </row>
    <row r="1713" spans="1:15" x14ac:dyDescent="0.25">
      <c r="A1713" t="s">
        <v>1723</v>
      </c>
      <c r="B1713" t="s">
        <v>5222</v>
      </c>
      <c r="C1713" t="s">
        <v>7225</v>
      </c>
      <c r="D1713" t="s">
        <v>6564</v>
      </c>
      <c r="E1713" t="s">
        <v>6997</v>
      </c>
      <c r="F1713" t="s">
        <v>7094</v>
      </c>
      <c r="G1713" t="s">
        <v>7101</v>
      </c>
      <c r="H1713" t="s">
        <v>7137</v>
      </c>
      <c r="I1713" t="s">
        <v>7165</v>
      </c>
      <c r="J1713" t="s">
        <v>7177</v>
      </c>
      <c r="K1713" t="s">
        <v>7210</v>
      </c>
      <c r="L1713">
        <v>1</v>
      </c>
      <c r="M1713">
        <v>83642.490000000005</v>
      </c>
      <c r="N1713">
        <v>0</v>
      </c>
      <c r="O1713">
        <v>11233.46</v>
      </c>
    </row>
    <row r="1714" spans="1:15" x14ac:dyDescent="0.25">
      <c r="A1714" t="s">
        <v>1724</v>
      </c>
      <c r="B1714" t="s">
        <v>5874</v>
      </c>
      <c r="C1714" t="s">
        <v>7240</v>
      </c>
      <c r="D1714" t="s">
        <v>6640</v>
      </c>
      <c r="E1714" t="s">
        <v>7032</v>
      </c>
      <c r="F1714" t="s">
        <v>7097</v>
      </c>
      <c r="G1714" t="s">
        <v>7104</v>
      </c>
      <c r="H1714" t="s">
        <v>7160</v>
      </c>
      <c r="I1714" t="s">
        <v>7164</v>
      </c>
      <c r="J1714" t="s">
        <v>7174</v>
      </c>
      <c r="K1714" t="s">
        <v>7199</v>
      </c>
      <c r="L1714">
        <v>4</v>
      </c>
      <c r="M1714">
        <v>4914.63</v>
      </c>
      <c r="N1714">
        <v>0.25</v>
      </c>
      <c r="O1714">
        <v>727.53</v>
      </c>
    </row>
    <row r="1715" spans="1:15" x14ac:dyDescent="0.25">
      <c r="A1715" t="s">
        <v>1725</v>
      </c>
      <c r="B1715" t="s">
        <v>5875</v>
      </c>
      <c r="C1715" t="s">
        <v>7244</v>
      </c>
      <c r="D1715" t="s">
        <v>6481</v>
      </c>
      <c r="E1715" t="s">
        <v>6935</v>
      </c>
      <c r="F1715" t="s">
        <v>7096</v>
      </c>
      <c r="G1715" t="s">
        <v>7111</v>
      </c>
      <c r="H1715" t="s">
        <v>7145</v>
      </c>
      <c r="I1715" t="s">
        <v>7162</v>
      </c>
      <c r="J1715" t="s">
        <v>7168</v>
      </c>
      <c r="K1715" t="s">
        <v>7181</v>
      </c>
      <c r="L1715">
        <v>5</v>
      </c>
      <c r="M1715">
        <v>53904.18</v>
      </c>
      <c r="N1715">
        <v>0.1</v>
      </c>
      <c r="O1715">
        <v>9598.7199999999993</v>
      </c>
    </row>
    <row r="1716" spans="1:15" x14ac:dyDescent="0.25">
      <c r="A1716" t="s">
        <v>1726</v>
      </c>
      <c r="B1716" t="s">
        <v>5286</v>
      </c>
      <c r="C1716" t="s">
        <v>7258</v>
      </c>
      <c r="D1716" t="s">
        <v>6242</v>
      </c>
      <c r="E1716" t="s">
        <v>7000</v>
      </c>
      <c r="F1716" t="s">
        <v>7094</v>
      </c>
      <c r="G1716" t="s">
        <v>7098</v>
      </c>
      <c r="H1716" t="s">
        <v>7138</v>
      </c>
      <c r="I1716" t="s">
        <v>7164</v>
      </c>
      <c r="J1716" t="s">
        <v>7173</v>
      </c>
      <c r="K1716" t="s">
        <v>7186</v>
      </c>
      <c r="L1716">
        <v>7</v>
      </c>
      <c r="M1716">
        <v>31674.66</v>
      </c>
      <c r="N1716">
        <v>0</v>
      </c>
      <c r="O1716">
        <v>9524.4500000000007</v>
      </c>
    </row>
    <row r="1717" spans="1:15" x14ac:dyDescent="0.25">
      <c r="A1717" t="s">
        <v>1727</v>
      </c>
      <c r="B1717" t="s">
        <v>5200</v>
      </c>
      <c r="C1717" t="s">
        <v>7227</v>
      </c>
      <c r="D1717" t="s">
        <v>6220</v>
      </c>
      <c r="E1717" t="s">
        <v>6940</v>
      </c>
      <c r="F1717" t="s">
        <v>7094</v>
      </c>
      <c r="G1717" t="s">
        <v>7098</v>
      </c>
      <c r="H1717" t="s">
        <v>7138</v>
      </c>
      <c r="I1717" t="s">
        <v>7163</v>
      </c>
      <c r="J1717" t="s">
        <v>7171</v>
      </c>
      <c r="K1717" t="s">
        <v>7184</v>
      </c>
      <c r="L1717">
        <v>8</v>
      </c>
      <c r="M1717">
        <v>64335.81</v>
      </c>
      <c r="N1717">
        <v>0</v>
      </c>
      <c r="O1717">
        <v>10829.99</v>
      </c>
    </row>
    <row r="1718" spans="1:15" x14ac:dyDescent="0.25">
      <c r="A1718" t="s">
        <v>1728</v>
      </c>
      <c r="B1718" t="s">
        <v>5206</v>
      </c>
      <c r="C1718" t="s">
        <v>7236</v>
      </c>
      <c r="D1718" t="s">
        <v>6658</v>
      </c>
      <c r="E1718" t="s">
        <v>6964</v>
      </c>
      <c r="F1718" t="s">
        <v>7097</v>
      </c>
      <c r="G1718" t="s">
        <v>7110</v>
      </c>
      <c r="H1718" t="s">
        <v>7159</v>
      </c>
      <c r="I1718" t="s">
        <v>7162</v>
      </c>
      <c r="J1718" t="s">
        <v>7166</v>
      </c>
      <c r="K1718" t="s">
        <v>7211</v>
      </c>
      <c r="L1718">
        <v>5</v>
      </c>
      <c r="M1718">
        <v>32108.959999999999</v>
      </c>
      <c r="N1718">
        <v>0.15</v>
      </c>
      <c r="O1718">
        <v>3968.38</v>
      </c>
    </row>
    <row r="1719" spans="1:15" x14ac:dyDescent="0.25">
      <c r="A1719" t="s">
        <v>1729</v>
      </c>
      <c r="B1719" t="s">
        <v>5797</v>
      </c>
      <c r="C1719" t="s">
        <v>7250</v>
      </c>
      <c r="D1719" t="s">
        <v>6200</v>
      </c>
      <c r="E1719" t="s">
        <v>6959</v>
      </c>
      <c r="F1719" t="s">
        <v>7096</v>
      </c>
      <c r="G1719" t="s">
        <v>7111</v>
      </c>
      <c r="H1719" t="s">
        <v>7142</v>
      </c>
      <c r="I1719" t="s">
        <v>7163</v>
      </c>
      <c r="J1719" t="s">
        <v>7171</v>
      </c>
      <c r="K1719" t="s">
        <v>7204</v>
      </c>
      <c r="L1719">
        <v>7</v>
      </c>
      <c r="M1719">
        <v>26933.200000000001</v>
      </c>
      <c r="N1719">
        <v>0.1</v>
      </c>
      <c r="O1719">
        <v>3434.67</v>
      </c>
    </row>
    <row r="1720" spans="1:15" x14ac:dyDescent="0.25">
      <c r="A1720" t="s">
        <v>1730</v>
      </c>
      <c r="B1720" t="s">
        <v>5130</v>
      </c>
      <c r="C1720" t="s">
        <v>7238</v>
      </c>
      <c r="D1720" t="s">
        <v>6626</v>
      </c>
      <c r="E1720" t="s">
        <v>7083</v>
      </c>
      <c r="F1720" t="s">
        <v>7096</v>
      </c>
      <c r="G1720" t="s">
        <v>7111</v>
      </c>
      <c r="H1720" t="s">
        <v>7131</v>
      </c>
      <c r="I1720" t="s">
        <v>7165</v>
      </c>
      <c r="J1720" t="s">
        <v>7177</v>
      </c>
      <c r="K1720" t="s">
        <v>7201</v>
      </c>
      <c r="L1720">
        <v>1</v>
      </c>
      <c r="M1720">
        <v>53129.32</v>
      </c>
      <c r="N1720">
        <v>0</v>
      </c>
      <c r="O1720">
        <v>7252</v>
      </c>
    </row>
    <row r="1721" spans="1:15" x14ac:dyDescent="0.25">
      <c r="A1721" t="s">
        <v>1731</v>
      </c>
      <c r="B1721" t="s">
        <v>5400</v>
      </c>
      <c r="C1721" t="s">
        <v>7242</v>
      </c>
      <c r="D1721" t="s">
        <v>6785</v>
      </c>
      <c r="E1721" t="s">
        <v>7062</v>
      </c>
      <c r="F1721" t="s">
        <v>7094</v>
      </c>
      <c r="G1721" t="s">
        <v>7100</v>
      </c>
      <c r="H1721" t="s">
        <v>7151</v>
      </c>
      <c r="I1721" t="s">
        <v>7162</v>
      </c>
      <c r="J1721" t="s">
        <v>7169</v>
      </c>
      <c r="K1721" t="s">
        <v>7193</v>
      </c>
      <c r="L1721">
        <v>3</v>
      </c>
      <c r="M1721">
        <v>31879.06</v>
      </c>
      <c r="N1721">
        <v>0</v>
      </c>
      <c r="O1721">
        <v>5857.64</v>
      </c>
    </row>
    <row r="1722" spans="1:15" x14ac:dyDescent="0.25">
      <c r="A1722" t="s">
        <v>1732</v>
      </c>
      <c r="B1722" t="s">
        <v>5147</v>
      </c>
      <c r="C1722" t="s">
        <v>7246</v>
      </c>
      <c r="D1722" t="s">
        <v>6805</v>
      </c>
      <c r="E1722" t="s">
        <v>7074</v>
      </c>
      <c r="F1722" t="s">
        <v>7096</v>
      </c>
      <c r="G1722" t="s">
        <v>7112</v>
      </c>
      <c r="H1722" t="s">
        <v>7154</v>
      </c>
      <c r="I1722" t="s">
        <v>7165</v>
      </c>
      <c r="J1722" t="s">
        <v>7177</v>
      </c>
      <c r="K1722" t="s">
        <v>7198</v>
      </c>
      <c r="L1722">
        <v>3</v>
      </c>
      <c r="M1722">
        <v>175251.73</v>
      </c>
      <c r="N1722">
        <v>0.1</v>
      </c>
      <c r="O1722">
        <v>26364.55</v>
      </c>
    </row>
    <row r="1723" spans="1:15" x14ac:dyDescent="0.25">
      <c r="A1723" t="s">
        <v>1733</v>
      </c>
      <c r="B1723" t="s">
        <v>5640</v>
      </c>
      <c r="C1723" t="s">
        <v>7227</v>
      </c>
      <c r="D1723" t="s">
        <v>6160</v>
      </c>
      <c r="E1723" t="s">
        <v>6956</v>
      </c>
      <c r="F1723" t="s">
        <v>7096</v>
      </c>
      <c r="G1723" t="s">
        <v>7112</v>
      </c>
      <c r="H1723" t="s">
        <v>7133</v>
      </c>
      <c r="I1723" t="s">
        <v>7163</v>
      </c>
      <c r="J1723" t="s">
        <v>7171</v>
      </c>
      <c r="K1723" t="s">
        <v>7184</v>
      </c>
      <c r="L1723">
        <v>5</v>
      </c>
      <c r="M1723">
        <v>40834.85</v>
      </c>
      <c r="N1723">
        <v>0</v>
      </c>
      <c r="O1723">
        <v>6342.78</v>
      </c>
    </row>
    <row r="1724" spans="1:15" x14ac:dyDescent="0.25">
      <c r="A1724" t="s">
        <v>1734</v>
      </c>
      <c r="B1724" t="s">
        <v>5876</v>
      </c>
      <c r="C1724" t="s">
        <v>7255</v>
      </c>
      <c r="D1724" t="s">
        <v>6602</v>
      </c>
      <c r="E1724" t="s">
        <v>7068</v>
      </c>
      <c r="F1724" t="s">
        <v>7094</v>
      </c>
      <c r="G1724" t="s">
        <v>7101</v>
      </c>
      <c r="H1724" t="s">
        <v>7117</v>
      </c>
      <c r="I1724" t="s">
        <v>7162</v>
      </c>
      <c r="J1724" t="s">
        <v>7166</v>
      </c>
      <c r="K1724" t="s">
        <v>7178</v>
      </c>
      <c r="L1724">
        <v>2</v>
      </c>
      <c r="M1724">
        <v>27880.639999999999</v>
      </c>
      <c r="N1724">
        <v>0.1</v>
      </c>
      <c r="O1724">
        <v>4739.09</v>
      </c>
    </row>
    <row r="1725" spans="1:15" x14ac:dyDescent="0.25">
      <c r="A1725" t="s">
        <v>1735</v>
      </c>
      <c r="B1725" t="s">
        <v>5640</v>
      </c>
      <c r="C1725" t="s">
        <v>7227</v>
      </c>
      <c r="D1725" t="s">
        <v>6313</v>
      </c>
      <c r="E1725" t="s">
        <v>6977</v>
      </c>
      <c r="F1725" t="s">
        <v>7094</v>
      </c>
      <c r="G1725" t="s">
        <v>7100</v>
      </c>
      <c r="H1725" t="s">
        <v>7151</v>
      </c>
      <c r="I1725" t="s">
        <v>7165</v>
      </c>
      <c r="J1725" t="s">
        <v>7176</v>
      </c>
      <c r="K1725" t="s">
        <v>7195</v>
      </c>
      <c r="L1725">
        <v>5</v>
      </c>
      <c r="M1725">
        <v>58211.54</v>
      </c>
      <c r="N1725">
        <v>0.05</v>
      </c>
      <c r="O1725">
        <v>4928.55</v>
      </c>
    </row>
    <row r="1726" spans="1:15" x14ac:dyDescent="0.25">
      <c r="A1726" t="s">
        <v>1736</v>
      </c>
      <c r="B1726" t="s">
        <v>5422</v>
      </c>
      <c r="C1726" t="s">
        <v>7239</v>
      </c>
      <c r="D1726" t="s">
        <v>6258</v>
      </c>
      <c r="E1726" t="s">
        <v>6927</v>
      </c>
      <c r="F1726" t="s">
        <v>7096</v>
      </c>
      <c r="G1726" t="s">
        <v>7113</v>
      </c>
      <c r="H1726" t="s">
        <v>7143</v>
      </c>
      <c r="I1726" t="s">
        <v>7164</v>
      </c>
      <c r="J1726" t="s">
        <v>7173</v>
      </c>
      <c r="K1726" t="s">
        <v>7186</v>
      </c>
      <c r="L1726">
        <v>4</v>
      </c>
      <c r="M1726">
        <v>15679.46</v>
      </c>
      <c r="N1726">
        <v>0.1</v>
      </c>
      <c r="O1726">
        <v>3995.98</v>
      </c>
    </row>
    <row r="1727" spans="1:15" x14ac:dyDescent="0.25">
      <c r="A1727" t="s">
        <v>1737</v>
      </c>
      <c r="B1727" t="s">
        <v>5587</v>
      </c>
      <c r="C1727" t="s">
        <v>7238</v>
      </c>
      <c r="D1727" t="s">
        <v>6360</v>
      </c>
      <c r="E1727" t="s">
        <v>7045</v>
      </c>
      <c r="F1727" t="s">
        <v>7096</v>
      </c>
      <c r="G1727" t="s">
        <v>7103</v>
      </c>
      <c r="H1727" t="s">
        <v>7119</v>
      </c>
      <c r="I1727" t="s">
        <v>7163</v>
      </c>
      <c r="J1727" t="s">
        <v>7167</v>
      </c>
      <c r="K1727" t="s">
        <v>7187</v>
      </c>
      <c r="L1727">
        <v>5</v>
      </c>
      <c r="M1727">
        <v>6242.6</v>
      </c>
      <c r="N1727">
        <v>0.15</v>
      </c>
      <c r="O1727">
        <v>1277.22</v>
      </c>
    </row>
    <row r="1728" spans="1:15" x14ac:dyDescent="0.25">
      <c r="A1728" t="s">
        <v>1738</v>
      </c>
      <c r="B1728" t="s">
        <v>5547</v>
      </c>
      <c r="C1728" t="s">
        <v>7250</v>
      </c>
      <c r="D1728" t="s">
        <v>6731</v>
      </c>
      <c r="E1728" t="s">
        <v>7074</v>
      </c>
      <c r="F1728" t="s">
        <v>7097</v>
      </c>
      <c r="G1728" t="s">
        <v>7105</v>
      </c>
      <c r="H1728" t="s">
        <v>7128</v>
      </c>
      <c r="I1728" t="s">
        <v>7164</v>
      </c>
      <c r="J1728" t="s">
        <v>7173</v>
      </c>
      <c r="K1728" t="s">
        <v>7186</v>
      </c>
      <c r="L1728">
        <v>8</v>
      </c>
      <c r="M1728">
        <v>37792.82</v>
      </c>
      <c r="N1728">
        <v>0</v>
      </c>
      <c r="O1728">
        <v>10570.17</v>
      </c>
    </row>
    <row r="1729" spans="1:15" x14ac:dyDescent="0.25">
      <c r="A1729" t="s">
        <v>1739</v>
      </c>
      <c r="B1729" t="s">
        <v>5407</v>
      </c>
      <c r="C1729" t="s">
        <v>7237</v>
      </c>
      <c r="D1729" t="s">
        <v>6756</v>
      </c>
      <c r="E1729" t="s">
        <v>6969</v>
      </c>
      <c r="F1729" t="s">
        <v>7094</v>
      </c>
      <c r="G1729" t="s">
        <v>7098</v>
      </c>
      <c r="H1729" t="s">
        <v>7138</v>
      </c>
      <c r="I1729" t="s">
        <v>7162</v>
      </c>
      <c r="J1729" t="s">
        <v>7168</v>
      </c>
      <c r="K1729" t="s">
        <v>7191</v>
      </c>
      <c r="L1729">
        <v>5</v>
      </c>
      <c r="M1729">
        <v>26849.27</v>
      </c>
      <c r="N1729">
        <v>0.15</v>
      </c>
      <c r="O1729">
        <v>4077.39</v>
      </c>
    </row>
    <row r="1730" spans="1:15" x14ac:dyDescent="0.25">
      <c r="A1730" t="s">
        <v>1740</v>
      </c>
      <c r="B1730" t="s">
        <v>5148</v>
      </c>
      <c r="C1730" t="s">
        <v>7256</v>
      </c>
      <c r="D1730" t="s">
        <v>6735</v>
      </c>
      <c r="E1730" t="s">
        <v>6958</v>
      </c>
      <c r="F1730" t="s">
        <v>7094</v>
      </c>
      <c r="G1730" t="s">
        <v>7100</v>
      </c>
      <c r="H1730" t="s">
        <v>7151</v>
      </c>
      <c r="I1730" t="s">
        <v>7164</v>
      </c>
      <c r="J1730" t="s">
        <v>7170</v>
      </c>
      <c r="K1730" t="s">
        <v>7189</v>
      </c>
      <c r="L1730">
        <v>4</v>
      </c>
      <c r="M1730">
        <v>5265.2</v>
      </c>
      <c r="N1730">
        <v>0.15</v>
      </c>
      <c r="O1730">
        <v>1188.8800000000001</v>
      </c>
    </row>
    <row r="1731" spans="1:15" x14ac:dyDescent="0.25">
      <c r="A1731" t="s">
        <v>1741</v>
      </c>
      <c r="B1731" t="s">
        <v>5877</v>
      </c>
      <c r="C1731" t="s">
        <v>7236</v>
      </c>
      <c r="D1731" t="s">
        <v>6522</v>
      </c>
      <c r="E1731" t="s">
        <v>7040</v>
      </c>
      <c r="F1731" t="s">
        <v>7094</v>
      </c>
      <c r="G1731" t="s">
        <v>7098</v>
      </c>
      <c r="H1731" t="s">
        <v>7156</v>
      </c>
      <c r="I1731" t="s">
        <v>7164</v>
      </c>
      <c r="J1731" t="s">
        <v>7174</v>
      </c>
      <c r="K1731" t="s">
        <v>7196</v>
      </c>
      <c r="L1731">
        <v>7</v>
      </c>
      <c r="M1731">
        <v>18854.71</v>
      </c>
      <c r="N1731">
        <v>0.25</v>
      </c>
      <c r="O1731">
        <v>2784.35</v>
      </c>
    </row>
    <row r="1732" spans="1:15" x14ac:dyDescent="0.25">
      <c r="A1732" t="s">
        <v>1742</v>
      </c>
      <c r="B1732" t="s">
        <v>5585</v>
      </c>
      <c r="C1732" t="s">
        <v>7229</v>
      </c>
      <c r="D1732" t="s">
        <v>6806</v>
      </c>
      <c r="E1732" t="s">
        <v>6908</v>
      </c>
      <c r="F1732" t="s">
        <v>7094</v>
      </c>
      <c r="G1732" t="s">
        <v>7100</v>
      </c>
      <c r="H1732" t="s">
        <v>7136</v>
      </c>
      <c r="I1732" t="s">
        <v>7163</v>
      </c>
      <c r="J1732" t="s">
        <v>7167</v>
      </c>
      <c r="K1732" t="s">
        <v>7207</v>
      </c>
      <c r="L1732">
        <v>5</v>
      </c>
      <c r="M1732">
        <v>4061.13</v>
      </c>
      <c r="N1732">
        <v>0</v>
      </c>
      <c r="O1732">
        <v>1280.17</v>
      </c>
    </row>
    <row r="1733" spans="1:15" x14ac:dyDescent="0.25">
      <c r="A1733" t="s">
        <v>1743</v>
      </c>
      <c r="B1733" t="s">
        <v>5878</v>
      </c>
      <c r="C1733" t="s">
        <v>7225</v>
      </c>
      <c r="D1733" t="s">
        <v>6549</v>
      </c>
      <c r="E1733" t="s">
        <v>7040</v>
      </c>
      <c r="F1733" t="s">
        <v>7095</v>
      </c>
      <c r="G1733" t="s">
        <v>7108</v>
      </c>
      <c r="H1733" t="s">
        <v>7150</v>
      </c>
      <c r="I1733" t="s">
        <v>7164</v>
      </c>
      <c r="J1733" t="s">
        <v>7173</v>
      </c>
      <c r="K1733" t="s">
        <v>7200</v>
      </c>
      <c r="L1733">
        <v>7</v>
      </c>
      <c r="M1733">
        <v>6571.17</v>
      </c>
      <c r="N1733">
        <v>0.2</v>
      </c>
      <c r="O1733">
        <v>1834.88</v>
      </c>
    </row>
    <row r="1734" spans="1:15" x14ac:dyDescent="0.25">
      <c r="A1734" t="s">
        <v>1744</v>
      </c>
      <c r="B1734" t="s">
        <v>5577</v>
      </c>
      <c r="C1734" t="s">
        <v>7245</v>
      </c>
      <c r="D1734" t="s">
        <v>6807</v>
      </c>
      <c r="E1734" t="s">
        <v>6917</v>
      </c>
      <c r="F1734" t="s">
        <v>7094</v>
      </c>
      <c r="G1734" t="s">
        <v>7101</v>
      </c>
      <c r="H1734" t="s">
        <v>7124</v>
      </c>
      <c r="I1734" t="s">
        <v>7165</v>
      </c>
      <c r="J1734" t="s">
        <v>7177</v>
      </c>
      <c r="K1734" t="s">
        <v>7210</v>
      </c>
      <c r="L1734">
        <v>7</v>
      </c>
      <c r="M1734">
        <v>583381.12</v>
      </c>
      <c r="N1734">
        <v>0</v>
      </c>
      <c r="O1734">
        <v>77888.59</v>
      </c>
    </row>
    <row r="1735" spans="1:15" x14ac:dyDescent="0.25">
      <c r="A1735" t="s">
        <v>1745</v>
      </c>
      <c r="B1735" t="s">
        <v>5879</v>
      </c>
      <c r="C1735" t="s">
        <v>7239</v>
      </c>
      <c r="D1735" t="s">
        <v>6808</v>
      </c>
      <c r="E1735" t="s">
        <v>6895</v>
      </c>
      <c r="F1735" t="s">
        <v>7095</v>
      </c>
      <c r="G1735" t="s">
        <v>7106</v>
      </c>
      <c r="H1735" t="s">
        <v>7146</v>
      </c>
      <c r="I1735" t="s">
        <v>7164</v>
      </c>
      <c r="J1735" t="s">
        <v>7170</v>
      </c>
      <c r="K1735" t="s">
        <v>7213</v>
      </c>
      <c r="L1735">
        <v>8</v>
      </c>
      <c r="M1735">
        <v>22167.439999999999</v>
      </c>
      <c r="N1735">
        <v>0</v>
      </c>
      <c r="O1735">
        <v>7600.59</v>
      </c>
    </row>
    <row r="1736" spans="1:15" x14ac:dyDescent="0.25">
      <c r="A1736" t="s">
        <v>1746</v>
      </c>
      <c r="B1736" t="s">
        <v>5127</v>
      </c>
      <c r="C1736" t="s">
        <v>7231</v>
      </c>
      <c r="D1736" t="s">
        <v>6419</v>
      </c>
      <c r="E1736" t="s">
        <v>6897</v>
      </c>
      <c r="F1736" t="s">
        <v>7096</v>
      </c>
      <c r="G1736" t="s">
        <v>7113</v>
      </c>
      <c r="H1736" t="s">
        <v>7143</v>
      </c>
      <c r="I1736" t="s">
        <v>7163</v>
      </c>
      <c r="J1736" t="s">
        <v>7171</v>
      </c>
      <c r="K1736" t="s">
        <v>7209</v>
      </c>
      <c r="L1736">
        <v>7</v>
      </c>
      <c r="M1736">
        <v>9198.48</v>
      </c>
      <c r="N1736">
        <v>0.25</v>
      </c>
      <c r="O1736">
        <v>802.42</v>
      </c>
    </row>
    <row r="1737" spans="1:15" x14ac:dyDescent="0.25">
      <c r="A1737" t="s">
        <v>1747</v>
      </c>
      <c r="B1737" t="s">
        <v>5708</v>
      </c>
      <c r="C1737" t="s">
        <v>7238</v>
      </c>
      <c r="D1737" t="s">
        <v>6809</v>
      </c>
      <c r="E1737" t="s">
        <v>7043</v>
      </c>
      <c r="F1737" t="s">
        <v>7095</v>
      </c>
      <c r="G1737" t="s">
        <v>7109</v>
      </c>
      <c r="H1737" t="s">
        <v>7127</v>
      </c>
      <c r="I1737" t="s">
        <v>7164</v>
      </c>
      <c r="J1737" t="s">
        <v>7174</v>
      </c>
      <c r="K1737" t="s">
        <v>7199</v>
      </c>
      <c r="L1737">
        <v>1</v>
      </c>
      <c r="M1737">
        <v>1543.86</v>
      </c>
      <c r="N1737">
        <v>0</v>
      </c>
      <c r="O1737">
        <v>352.95</v>
      </c>
    </row>
    <row r="1738" spans="1:15" x14ac:dyDescent="0.25">
      <c r="A1738" t="s">
        <v>1748</v>
      </c>
      <c r="B1738" t="s">
        <v>5880</v>
      </c>
      <c r="C1738" t="s">
        <v>7227</v>
      </c>
      <c r="D1738" t="s">
        <v>6199</v>
      </c>
      <c r="E1738" t="s">
        <v>6979</v>
      </c>
      <c r="F1738" t="s">
        <v>7097</v>
      </c>
      <c r="G1738" t="s">
        <v>7104</v>
      </c>
      <c r="H1738" t="s">
        <v>7132</v>
      </c>
      <c r="I1738" t="s">
        <v>7165</v>
      </c>
      <c r="J1738" t="s">
        <v>7172</v>
      </c>
      <c r="K1738" t="s">
        <v>7212</v>
      </c>
      <c r="L1738">
        <v>7</v>
      </c>
      <c r="M1738">
        <v>23985.64</v>
      </c>
      <c r="N1738">
        <v>0</v>
      </c>
      <c r="O1738">
        <v>4712.6000000000004</v>
      </c>
    </row>
    <row r="1739" spans="1:15" x14ac:dyDescent="0.25">
      <c r="A1739" t="s">
        <v>1749</v>
      </c>
      <c r="B1739" t="s">
        <v>5881</v>
      </c>
      <c r="C1739" t="s">
        <v>7245</v>
      </c>
      <c r="D1739" t="s">
        <v>6810</v>
      </c>
      <c r="E1739" t="s">
        <v>7009</v>
      </c>
      <c r="F1739" t="s">
        <v>7095</v>
      </c>
      <c r="G1739" t="s">
        <v>7109</v>
      </c>
      <c r="H1739" t="s">
        <v>7140</v>
      </c>
      <c r="I1739" t="s">
        <v>7162</v>
      </c>
      <c r="J1739" t="s">
        <v>7166</v>
      </c>
      <c r="K1739" t="s">
        <v>7178</v>
      </c>
      <c r="L1739">
        <v>7</v>
      </c>
      <c r="M1739">
        <v>89332.07</v>
      </c>
      <c r="N1739">
        <v>0.15</v>
      </c>
      <c r="O1739">
        <v>13981.42</v>
      </c>
    </row>
    <row r="1740" spans="1:15" x14ac:dyDescent="0.25">
      <c r="A1740" t="s">
        <v>1750</v>
      </c>
      <c r="B1740" t="s">
        <v>5647</v>
      </c>
      <c r="C1740" t="s">
        <v>7244</v>
      </c>
      <c r="D1740" t="s">
        <v>6283</v>
      </c>
      <c r="E1740" t="s">
        <v>6902</v>
      </c>
      <c r="F1740" t="s">
        <v>7094</v>
      </c>
      <c r="G1740" t="s">
        <v>7099</v>
      </c>
      <c r="H1740" t="s">
        <v>7125</v>
      </c>
      <c r="I1740" t="s">
        <v>7163</v>
      </c>
      <c r="J1740" t="s">
        <v>7167</v>
      </c>
      <c r="K1740" t="s">
        <v>7187</v>
      </c>
      <c r="L1740">
        <v>3</v>
      </c>
      <c r="M1740">
        <v>4605.7</v>
      </c>
      <c r="N1740">
        <v>0</v>
      </c>
      <c r="O1740">
        <v>1488.89</v>
      </c>
    </row>
    <row r="1741" spans="1:15" x14ac:dyDescent="0.25">
      <c r="A1741" t="s">
        <v>1751</v>
      </c>
      <c r="B1741" t="s">
        <v>5801</v>
      </c>
      <c r="C1741" t="s">
        <v>7240</v>
      </c>
      <c r="D1741" t="s">
        <v>6464</v>
      </c>
      <c r="E1741" t="s">
        <v>6983</v>
      </c>
      <c r="F1741" t="s">
        <v>7097</v>
      </c>
      <c r="G1741" t="s">
        <v>7107</v>
      </c>
      <c r="H1741" t="s">
        <v>7152</v>
      </c>
      <c r="I1741" t="s">
        <v>7163</v>
      </c>
      <c r="J1741" t="s">
        <v>7167</v>
      </c>
      <c r="K1741" t="s">
        <v>7207</v>
      </c>
      <c r="L1741">
        <v>7</v>
      </c>
      <c r="M1741">
        <v>5169.99</v>
      </c>
      <c r="N1741">
        <v>0.05</v>
      </c>
      <c r="O1741">
        <v>1725.03</v>
      </c>
    </row>
    <row r="1742" spans="1:15" x14ac:dyDescent="0.25">
      <c r="A1742" t="s">
        <v>1752</v>
      </c>
      <c r="B1742" t="s">
        <v>5296</v>
      </c>
      <c r="C1742" t="s">
        <v>7247</v>
      </c>
      <c r="D1742" t="s">
        <v>6152</v>
      </c>
      <c r="E1742" t="s">
        <v>6950</v>
      </c>
      <c r="F1742" t="s">
        <v>7096</v>
      </c>
      <c r="G1742" t="s">
        <v>7111</v>
      </c>
      <c r="H1742" t="s">
        <v>7142</v>
      </c>
      <c r="I1742" t="s">
        <v>7163</v>
      </c>
      <c r="J1742" t="s">
        <v>7171</v>
      </c>
      <c r="K1742" t="s">
        <v>7184</v>
      </c>
      <c r="L1742">
        <v>3</v>
      </c>
      <c r="M1742">
        <v>19228.87</v>
      </c>
      <c r="N1742">
        <v>0.2</v>
      </c>
      <c r="O1742">
        <v>1245.6400000000001</v>
      </c>
    </row>
    <row r="1743" spans="1:15" x14ac:dyDescent="0.25">
      <c r="A1743" t="s">
        <v>1753</v>
      </c>
      <c r="B1743" t="s">
        <v>5323</v>
      </c>
      <c r="C1743" t="s">
        <v>7259</v>
      </c>
      <c r="D1743" t="s">
        <v>6556</v>
      </c>
      <c r="E1743" t="s">
        <v>6989</v>
      </c>
      <c r="F1743" t="s">
        <v>7096</v>
      </c>
      <c r="G1743" t="s">
        <v>7112</v>
      </c>
      <c r="H1743" t="s">
        <v>7154</v>
      </c>
      <c r="I1743" t="s">
        <v>7164</v>
      </c>
      <c r="J1743" t="s">
        <v>7174</v>
      </c>
      <c r="K1743" t="s">
        <v>7188</v>
      </c>
      <c r="L1743">
        <v>1</v>
      </c>
      <c r="M1743">
        <v>2135.86</v>
      </c>
      <c r="N1743">
        <v>0.25</v>
      </c>
      <c r="O1743">
        <v>291.7</v>
      </c>
    </row>
    <row r="1744" spans="1:15" x14ac:dyDescent="0.25">
      <c r="A1744" t="s">
        <v>1754</v>
      </c>
      <c r="B1744" t="s">
        <v>5761</v>
      </c>
      <c r="C1744" t="s">
        <v>7241</v>
      </c>
      <c r="D1744" t="s">
        <v>6545</v>
      </c>
      <c r="E1744" t="s">
        <v>7076</v>
      </c>
      <c r="F1744" t="s">
        <v>7097</v>
      </c>
      <c r="G1744" t="s">
        <v>7104</v>
      </c>
      <c r="H1744" t="s">
        <v>7160</v>
      </c>
      <c r="I1744" t="s">
        <v>7163</v>
      </c>
      <c r="J1744" t="s">
        <v>7167</v>
      </c>
      <c r="K1744" t="s">
        <v>7187</v>
      </c>
      <c r="L1744">
        <v>7</v>
      </c>
      <c r="M1744">
        <v>8587.56</v>
      </c>
      <c r="N1744">
        <v>0.2</v>
      </c>
      <c r="O1744">
        <v>2080</v>
      </c>
    </row>
    <row r="1745" spans="1:15" x14ac:dyDescent="0.25">
      <c r="A1745" t="s">
        <v>1755</v>
      </c>
      <c r="B1745" t="s">
        <v>5608</v>
      </c>
      <c r="C1745" t="s">
        <v>7248</v>
      </c>
      <c r="D1745" t="s">
        <v>6290</v>
      </c>
      <c r="E1745" t="s">
        <v>6904</v>
      </c>
      <c r="F1745" t="s">
        <v>7097</v>
      </c>
      <c r="G1745" t="s">
        <v>7105</v>
      </c>
      <c r="H1745" t="s">
        <v>7121</v>
      </c>
      <c r="I1745" t="s">
        <v>7165</v>
      </c>
      <c r="J1745" t="s">
        <v>7177</v>
      </c>
      <c r="K1745" t="s">
        <v>7198</v>
      </c>
      <c r="L1745">
        <v>3</v>
      </c>
      <c r="M1745">
        <v>151178.29999999999</v>
      </c>
      <c r="N1745">
        <v>0.25</v>
      </c>
      <c r="O1745">
        <v>4648.7700000000004</v>
      </c>
    </row>
    <row r="1746" spans="1:15" x14ac:dyDescent="0.25">
      <c r="A1746" t="s">
        <v>1756</v>
      </c>
      <c r="B1746" t="s">
        <v>5300</v>
      </c>
      <c r="C1746" t="s">
        <v>7251</v>
      </c>
      <c r="D1746" t="s">
        <v>6754</v>
      </c>
      <c r="E1746" t="s">
        <v>6956</v>
      </c>
      <c r="F1746" t="s">
        <v>7096</v>
      </c>
      <c r="G1746" t="s">
        <v>7112</v>
      </c>
      <c r="H1746" t="s">
        <v>7154</v>
      </c>
      <c r="I1746" t="s">
        <v>7162</v>
      </c>
      <c r="J1746" t="s">
        <v>7166</v>
      </c>
      <c r="K1746" t="s">
        <v>7192</v>
      </c>
      <c r="L1746">
        <v>6</v>
      </c>
      <c r="M1746">
        <v>26201</v>
      </c>
      <c r="N1746">
        <v>0.25</v>
      </c>
      <c r="O1746">
        <v>704.15</v>
      </c>
    </row>
    <row r="1747" spans="1:15" x14ac:dyDescent="0.25">
      <c r="A1747" t="s">
        <v>1757</v>
      </c>
      <c r="B1747" t="s">
        <v>5825</v>
      </c>
      <c r="C1747" t="s">
        <v>7236</v>
      </c>
      <c r="D1747" t="s">
        <v>6234</v>
      </c>
      <c r="E1747" t="s">
        <v>6939</v>
      </c>
      <c r="F1747" t="s">
        <v>7096</v>
      </c>
      <c r="G1747" t="s">
        <v>7113</v>
      </c>
      <c r="H1747" t="s">
        <v>7144</v>
      </c>
      <c r="I1747" t="s">
        <v>7164</v>
      </c>
      <c r="J1747" t="s">
        <v>7173</v>
      </c>
      <c r="K1747" t="s">
        <v>7206</v>
      </c>
      <c r="L1747">
        <v>5</v>
      </c>
      <c r="M1747">
        <v>10483.23</v>
      </c>
      <c r="N1747">
        <v>0</v>
      </c>
      <c r="O1747">
        <v>3415.93</v>
      </c>
    </row>
    <row r="1748" spans="1:15" x14ac:dyDescent="0.25">
      <c r="A1748" t="s">
        <v>1758</v>
      </c>
      <c r="B1748" t="s">
        <v>5222</v>
      </c>
      <c r="C1748" t="s">
        <v>7225</v>
      </c>
      <c r="D1748" t="s">
        <v>6811</v>
      </c>
      <c r="E1748" t="s">
        <v>6958</v>
      </c>
      <c r="F1748" t="s">
        <v>7097</v>
      </c>
      <c r="G1748" t="s">
        <v>7110</v>
      </c>
      <c r="H1748" t="s">
        <v>7155</v>
      </c>
      <c r="I1748" t="s">
        <v>7164</v>
      </c>
      <c r="J1748" t="s">
        <v>7174</v>
      </c>
      <c r="K1748" t="s">
        <v>7199</v>
      </c>
      <c r="L1748">
        <v>1</v>
      </c>
      <c r="M1748">
        <v>1565.16</v>
      </c>
      <c r="N1748">
        <v>0</v>
      </c>
      <c r="O1748">
        <v>351.94</v>
      </c>
    </row>
    <row r="1749" spans="1:15" x14ac:dyDescent="0.25">
      <c r="A1749" t="s">
        <v>1759</v>
      </c>
      <c r="B1749" t="s">
        <v>5882</v>
      </c>
      <c r="C1749" t="s">
        <v>7241</v>
      </c>
      <c r="D1749" t="s">
        <v>6575</v>
      </c>
      <c r="E1749" t="s">
        <v>7004</v>
      </c>
      <c r="F1749" t="s">
        <v>7097</v>
      </c>
      <c r="G1749" t="s">
        <v>7105</v>
      </c>
      <c r="H1749" t="s">
        <v>7149</v>
      </c>
      <c r="I1749" t="s">
        <v>7162</v>
      </c>
      <c r="J1749" t="s">
        <v>7168</v>
      </c>
      <c r="K1749" t="s">
        <v>7181</v>
      </c>
      <c r="L1749">
        <v>6</v>
      </c>
      <c r="M1749">
        <v>54208.480000000003</v>
      </c>
      <c r="N1749">
        <v>0.25</v>
      </c>
      <c r="O1749">
        <v>7310.25</v>
      </c>
    </row>
    <row r="1750" spans="1:15" x14ac:dyDescent="0.25">
      <c r="A1750" t="s">
        <v>1760</v>
      </c>
      <c r="B1750" t="s">
        <v>5883</v>
      </c>
      <c r="C1750" t="s">
        <v>7232</v>
      </c>
      <c r="D1750" t="s">
        <v>6702</v>
      </c>
      <c r="E1750" t="s">
        <v>6999</v>
      </c>
      <c r="F1750" t="s">
        <v>7094</v>
      </c>
      <c r="G1750" t="s">
        <v>7098</v>
      </c>
      <c r="H1750" t="s">
        <v>7114</v>
      </c>
      <c r="I1750" t="s">
        <v>7164</v>
      </c>
      <c r="J1750" t="s">
        <v>7174</v>
      </c>
      <c r="K1750" t="s">
        <v>7196</v>
      </c>
      <c r="L1750">
        <v>1</v>
      </c>
      <c r="M1750">
        <v>2701.08</v>
      </c>
      <c r="N1750">
        <v>0.2</v>
      </c>
      <c r="O1750">
        <v>364.43</v>
      </c>
    </row>
    <row r="1751" spans="1:15" x14ac:dyDescent="0.25">
      <c r="A1751" t="s">
        <v>1761</v>
      </c>
      <c r="B1751" t="s">
        <v>5641</v>
      </c>
      <c r="C1751" t="s">
        <v>7242</v>
      </c>
      <c r="D1751" t="s">
        <v>6475</v>
      </c>
      <c r="E1751" t="s">
        <v>6982</v>
      </c>
      <c r="F1751" t="s">
        <v>7096</v>
      </c>
      <c r="G1751" t="s">
        <v>7112</v>
      </c>
      <c r="H1751" t="s">
        <v>7133</v>
      </c>
      <c r="I1751" t="s">
        <v>7163</v>
      </c>
      <c r="J1751" t="s">
        <v>7167</v>
      </c>
      <c r="K1751" t="s">
        <v>7187</v>
      </c>
      <c r="L1751">
        <v>7</v>
      </c>
      <c r="M1751">
        <v>8296.6</v>
      </c>
      <c r="N1751">
        <v>0.2</v>
      </c>
      <c r="O1751">
        <v>1702.63</v>
      </c>
    </row>
    <row r="1752" spans="1:15" x14ac:dyDescent="0.25">
      <c r="A1752" t="s">
        <v>1762</v>
      </c>
      <c r="B1752" t="s">
        <v>5110</v>
      </c>
      <c r="C1752" t="s">
        <v>7227</v>
      </c>
      <c r="D1752" t="s">
        <v>6803</v>
      </c>
      <c r="E1752" t="s">
        <v>6916</v>
      </c>
      <c r="F1752" t="s">
        <v>7095</v>
      </c>
      <c r="G1752" t="s">
        <v>7109</v>
      </c>
      <c r="H1752" t="s">
        <v>7140</v>
      </c>
      <c r="I1752" t="s">
        <v>7163</v>
      </c>
      <c r="J1752" t="s">
        <v>7167</v>
      </c>
      <c r="K1752" t="s">
        <v>7179</v>
      </c>
      <c r="L1752">
        <v>3</v>
      </c>
      <c r="M1752">
        <v>5711.65</v>
      </c>
      <c r="N1752">
        <v>0.25</v>
      </c>
      <c r="O1752">
        <v>1019.1</v>
      </c>
    </row>
    <row r="1753" spans="1:15" x14ac:dyDescent="0.25">
      <c r="A1753" t="s">
        <v>1763</v>
      </c>
      <c r="B1753" t="s">
        <v>5884</v>
      </c>
      <c r="C1753" t="s">
        <v>7224</v>
      </c>
      <c r="D1753" t="s">
        <v>6620</v>
      </c>
      <c r="E1753" t="s">
        <v>7009</v>
      </c>
      <c r="F1753" t="s">
        <v>7097</v>
      </c>
      <c r="G1753" t="s">
        <v>7105</v>
      </c>
      <c r="H1753" t="s">
        <v>7121</v>
      </c>
      <c r="I1753" t="s">
        <v>7162</v>
      </c>
      <c r="J1753" t="s">
        <v>7166</v>
      </c>
      <c r="K1753" t="s">
        <v>7192</v>
      </c>
      <c r="L1753">
        <v>5</v>
      </c>
      <c r="M1753">
        <v>29838.799999999999</v>
      </c>
      <c r="N1753">
        <v>0</v>
      </c>
      <c r="O1753">
        <v>4596.88</v>
      </c>
    </row>
    <row r="1754" spans="1:15" x14ac:dyDescent="0.25">
      <c r="A1754" t="s">
        <v>1764</v>
      </c>
      <c r="B1754" t="s">
        <v>5087</v>
      </c>
      <c r="C1754" t="s">
        <v>7245</v>
      </c>
      <c r="D1754" t="s">
        <v>6766</v>
      </c>
      <c r="E1754" t="s">
        <v>7020</v>
      </c>
      <c r="F1754" t="s">
        <v>7097</v>
      </c>
      <c r="G1754" t="s">
        <v>7105</v>
      </c>
      <c r="H1754" t="s">
        <v>7121</v>
      </c>
      <c r="I1754" t="s">
        <v>7163</v>
      </c>
      <c r="J1754" t="s">
        <v>7171</v>
      </c>
      <c r="K1754" t="s">
        <v>7209</v>
      </c>
      <c r="L1754">
        <v>3</v>
      </c>
      <c r="M1754">
        <v>4794.6499999999996</v>
      </c>
      <c r="N1754">
        <v>0.15</v>
      </c>
      <c r="O1754">
        <v>639.61</v>
      </c>
    </row>
    <row r="1755" spans="1:15" x14ac:dyDescent="0.25">
      <c r="A1755" t="s">
        <v>1765</v>
      </c>
      <c r="B1755" t="s">
        <v>5655</v>
      </c>
      <c r="C1755" t="s">
        <v>7228</v>
      </c>
      <c r="D1755" t="s">
        <v>6812</v>
      </c>
      <c r="E1755" t="s">
        <v>7010</v>
      </c>
      <c r="F1755" t="s">
        <v>7095</v>
      </c>
      <c r="G1755" t="s">
        <v>7108</v>
      </c>
      <c r="H1755" t="s">
        <v>7126</v>
      </c>
      <c r="I1755" t="s">
        <v>7165</v>
      </c>
      <c r="J1755" t="s">
        <v>7177</v>
      </c>
      <c r="K1755" t="s">
        <v>7198</v>
      </c>
      <c r="L1755">
        <v>6</v>
      </c>
      <c r="M1755">
        <v>321019.65000000002</v>
      </c>
      <c r="N1755">
        <v>0.15</v>
      </c>
      <c r="O1755">
        <v>34160.69</v>
      </c>
    </row>
    <row r="1756" spans="1:15" x14ac:dyDescent="0.25">
      <c r="A1756" t="s">
        <v>1766</v>
      </c>
      <c r="B1756" t="s">
        <v>5641</v>
      </c>
      <c r="C1756" t="s">
        <v>7242</v>
      </c>
      <c r="D1756" t="s">
        <v>6634</v>
      </c>
      <c r="E1756" t="s">
        <v>6994</v>
      </c>
      <c r="F1756" t="s">
        <v>7096</v>
      </c>
      <c r="G1756" t="s">
        <v>7112</v>
      </c>
      <c r="H1756" t="s">
        <v>7133</v>
      </c>
      <c r="I1756" t="s">
        <v>7165</v>
      </c>
      <c r="J1756" t="s">
        <v>7172</v>
      </c>
      <c r="K1756" t="s">
        <v>7185</v>
      </c>
      <c r="L1756">
        <v>7</v>
      </c>
      <c r="M1756">
        <v>25226.720000000001</v>
      </c>
      <c r="N1756">
        <v>0.25</v>
      </c>
      <c r="O1756">
        <v>1176.25</v>
      </c>
    </row>
    <row r="1757" spans="1:15" x14ac:dyDescent="0.25">
      <c r="A1757" t="s">
        <v>1767</v>
      </c>
      <c r="B1757" t="s">
        <v>5885</v>
      </c>
      <c r="C1757" t="s">
        <v>7233</v>
      </c>
      <c r="D1757" t="s">
        <v>6437</v>
      </c>
      <c r="E1757" t="s">
        <v>7047</v>
      </c>
      <c r="F1757" t="s">
        <v>7097</v>
      </c>
      <c r="G1757" t="s">
        <v>7110</v>
      </c>
      <c r="H1757" t="s">
        <v>7159</v>
      </c>
      <c r="I1757" t="s">
        <v>7162</v>
      </c>
      <c r="J1757" t="s">
        <v>7169</v>
      </c>
      <c r="K1757" t="s">
        <v>7182</v>
      </c>
      <c r="L1757">
        <v>8</v>
      </c>
      <c r="M1757">
        <v>72976.34</v>
      </c>
      <c r="N1757">
        <v>0</v>
      </c>
      <c r="O1757">
        <v>14434.25</v>
      </c>
    </row>
    <row r="1758" spans="1:15" x14ac:dyDescent="0.25">
      <c r="A1758" t="s">
        <v>1768</v>
      </c>
      <c r="B1758" t="s">
        <v>5048</v>
      </c>
      <c r="C1758" t="s">
        <v>7234</v>
      </c>
      <c r="D1758" t="s">
        <v>6368</v>
      </c>
      <c r="E1758" t="s">
        <v>7039</v>
      </c>
      <c r="F1758" t="s">
        <v>7095</v>
      </c>
      <c r="G1758" t="s">
        <v>7108</v>
      </c>
      <c r="H1758" t="s">
        <v>7150</v>
      </c>
      <c r="I1758" t="s">
        <v>7162</v>
      </c>
      <c r="J1758" t="s">
        <v>7166</v>
      </c>
      <c r="K1758" t="s">
        <v>7192</v>
      </c>
      <c r="L1758">
        <v>7</v>
      </c>
      <c r="M1758">
        <v>34107.230000000003</v>
      </c>
      <c r="N1758">
        <v>0.2</v>
      </c>
      <c r="O1758">
        <v>2263.6</v>
      </c>
    </row>
    <row r="1759" spans="1:15" x14ac:dyDescent="0.25">
      <c r="A1759" t="s">
        <v>1769</v>
      </c>
      <c r="B1759" t="s">
        <v>5886</v>
      </c>
      <c r="C1759" t="s">
        <v>7259</v>
      </c>
      <c r="D1759" t="s">
        <v>6534</v>
      </c>
      <c r="E1759" t="s">
        <v>7014</v>
      </c>
      <c r="F1759" t="s">
        <v>7097</v>
      </c>
      <c r="G1759" t="s">
        <v>7107</v>
      </c>
      <c r="H1759" t="s">
        <v>7153</v>
      </c>
      <c r="I1759" t="s">
        <v>7165</v>
      </c>
      <c r="J1759" t="s">
        <v>7172</v>
      </c>
      <c r="K1759" t="s">
        <v>7185</v>
      </c>
      <c r="L1759">
        <v>5</v>
      </c>
      <c r="M1759">
        <v>19053.61</v>
      </c>
      <c r="N1759">
        <v>0.25</v>
      </c>
      <c r="O1759">
        <v>1128.6300000000001</v>
      </c>
    </row>
    <row r="1760" spans="1:15" x14ac:dyDescent="0.25">
      <c r="A1760" t="s">
        <v>1770</v>
      </c>
      <c r="B1760" t="s">
        <v>5836</v>
      </c>
      <c r="C1760" t="s">
        <v>7235</v>
      </c>
      <c r="D1760" t="s">
        <v>6332</v>
      </c>
      <c r="E1760" t="s">
        <v>6922</v>
      </c>
      <c r="F1760" t="s">
        <v>7094</v>
      </c>
      <c r="G1760" t="s">
        <v>7101</v>
      </c>
      <c r="H1760" t="s">
        <v>7124</v>
      </c>
      <c r="I1760" t="s">
        <v>7165</v>
      </c>
      <c r="J1760" t="s">
        <v>7172</v>
      </c>
      <c r="K1760" t="s">
        <v>7208</v>
      </c>
      <c r="L1760">
        <v>3</v>
      </c>
      <c r="M1760">
        <v>7468.9</v>
      </c>
      <c r="N1760">
        <v>0</v>
      </c>
      <c r="O1760">
        <v>1538.86</v>
      </c>
    </row>
    <row r="1761" spans="1:15" x14ac:dyDescent="0.25">
      <c r="A1761" t="s">
        <v>1771</v>
      </c>
      <c r="B1761" t="s">
        <v>5690</v>
      </c>
      <c r="C1761" t="s">
        <v>7241</v>
      </c>
      <c r="D1761" t="s">
        <v>6212</v>
      </c>
      <c r="E1761" t="s">
        <v>6985</v>
      </c>
      <c r="F1761" t="s">
        <v>7096</v>
      </c>
      <c r="G1761" t="s">
        <v>7112</v>
      </c>
      <c r="H1761" t="s">
        <v>7139</v>
      </c>
      <c r="I1761" t="s">
        <v>7163</v>
      </c>
      <c r="J1761" t="s">
        <v>7167</v>
      </c>
      <c r="K1761" t="s">
        <v>7179</v>
      </c>
      <c r="L1761">
        <v>1</v>
      </c>
      <c r="M1761">
        <v>2604.5700000000002</v>
      </c>
      <c r="N1761">
        <v>0</v>
      </c>
      <c r="O1761">
        <v>685.71</v>
      </c>
    </row>
    <row r="1762" spans="1:15" x14ac:dyDescent="0.25">
      <c r="A1762" t="s">
        <v>1772</v>
      </c>
      <c r="B1762" t="s">
        <v>5046</v>
      </c>
      <c r="C1762" t="s">
        <v>7258</v>
      </c>
      <c r="D1762" t="s">
        <v>6111</v>
      </c>
      <c r="E1762" t="s">
        <v>6910</v>
      </c>
      <c r="F1762" t="s">
        <v>7097</v>
      </c>
      <c r="G1762" t="s">
        <v>7104</v>
      </c>
      <c r="H1762" t="s">
        <v>7132</v>
      </c>
      <c r="I1762" t="s">
        <v>7162</v>
      </c>
      <c r="J1762" t="s">
        <v>7169</v>
      </c>
      <c r="K1762" t="s">
        <v>7203</v>
      </c>
      <c r="L1762">
        <v>5</v>
      </c>
      <c r="M1762">
        <v>95873.96</v>
      </c>
      <c r="N1762">
        <v>0.15</v>
      </c>
      <c r="O1762">
        <v>8204.85</v>
      </c>
    </row>
    <row r="1763" spans="1:15" x14ac:dyDescent="0.25">
      <c r="A1763" t="s">
        <v>1773</v>
      </c>
      <c r="B1763" t="s">
        <v>5034</v>
      </c>
      <c r="C1763" t="s">
        <v>7240</v>
      </c>
      <c r="D1763" t="s">
        <v>6127</v>
      </c>
      <c r="E1763" t="s">
        <v>6926</v>
      </c>
      <c r="F1763" t="s">
        <v>7097</v>
      </c>
      <c r="G1763" t="s">
        <v>7110</v>
      </c>
      <c r="H1763" t="s">
        <v>7155</v>
      </c>
      <c r="I1763" t="s">
        <v>7164</v>
      </c>
      <c r="J1763" t="s">
        <v>7174</v>
      </c>
      <c r="K1763" t="s">
        <v>7199</v>
      </c>
      <c r="L1763">
        <v>3</v>
      </c>
      <c r="M1763">
        <v>4729.09</v>
      </c>
      <c r="N1763">
        <v>0</v>
      </c>
      <c r="O1763">
        <v>1030.3599999999999</v>
      </c>
    </row>
    <row r="1764" spans="1:15" x14ac:dyDescent="0.25">
      <c r="A1764" t="s">
        <v>1774</v>
      </c>
      <c r="B1764" t="s">
        <v>5521</v>
      </c>
      <c r="C1764" t="s">
        <v>7249</v>
      </c>
      <c r="D1764" t="s">
        <v>6617</v>
      </c>
      <c r="E1764" t="s">
        <v>7082</v>
      </c>
      <c r="F1764" t="s">
        <v>7095</v>
      </c>
      <c r="G1764" t="s">
        <v>7108</v>
      </c>
      <c r="H1764" t="s">
        <v>7141</v>
      </c>
      <c r="I1764" t="s">
        <v>7163</v>
      </c>
      <c r="J1764" t="s">
        <v>7175</v>
      </c>
      <c r="K1764" t="s">
        <v>7197</v>
      </c>
      <c r="L1764">
        <v>4</v>
      </c>
      <c r="M1764">
        <v>23353.97</v>
      </c>
      <c r="N1764">
        <v>0</v>
      </c>
      <c r="O1764">
        <v>5496.48</v>
      </c>
    </row>
    <row r="1765" spans="1:15" x14ac:dyDescent="0.25">
      <c r="A1765" t="s">
        <v>1775</v>
      </c>
      <c r="B1765" t="s">
        <v>5306</v>
      </c>
      <c r="C1765" t="s">
        <v>7232</v>
      </c>
      <c r="D1765" t="s">
        <v>6207</v>
      </c>
      <c r="E1765" t="s">
        <v>6982</v>
      </c>
      <c r="F1765" t="s">
        <v>7096</v>
      </c>
      <c r="G1765" t="s">
        <v>7113</v>
      </c>
      <c r="H1765" t="s">
        <v>7144</v>
      </c>
      <c r="I1765" t="s">
        <v>7165</v>
      </c>
      <c r="J1765" t="s">
        <v>7176</v>
      </c>
      <c r="K1765" t="s">
        <v>7194</v>
      </c>
      <c r="L1765">
        <v>5</v>
      </c>
      <c r="M1765">
        <v>109613.84</v>
      </c>
      <c r="N1765">
        <v>0.15</v>
      </c>
      <c r="O1765">
        <v>7564.6</v>
      </c>
    </row>
    <row r="1766" spans="1:15" x14ac:dyDescent="0.25">
      <c r="A1766" t="s">
        <v>1776</v>
      </c>
      <c r="B1766" t="s">
        <v>5746</v>
      </c>
      <c r="C1766" t="s">
        <v>7230</v>
      </c>
      <c r="D1766" t="s">
        <v>6649</v>
      </c>
      <c r="E1766" t="s">
        <v>6977</v>
      </c>
      <c r="F1766" t="s">
        <v>7094</v>
      </c>
      <c r="G1766" t="s">
        <v>7099</v>
      </c>
      <c r="H1766" t="s">
        <v>7125</v>
      </c>
      <c r="I1766" t="s">
        <v>7162</v>
      </c>
      <c r="J1766" t="s">
        <v>7169</v>
      </c>
      <c r="K1766" t="s">
        <v>7193</v>
      </c>
      <c r="L1766">
        <v>7</v>
      </c>
      <c r="M1766">
        <v>74426.55</v>
      </c>
      <c r="N1766">
        <v>0</v>
      </c>
      <c r="O1766">
        <v>15242.21</v>
      </c>
    </row>
    <row r="1767" spans="1:15" x14ac:dyDescent="0.25">
      <c r="A1767" t="s">
        <v>1777</v>
      </c>
      <c r="B1767" t="s">
        <v>5045</v>
      </c>
      <c r="C1767" t="s">
        <v>7235</v>
      </c>
      <c r="D1767" t="s">
        <v>6813</v>
      </c>
      <c r="E1767" t="s">
        <v>7057</v>
      </c>
      <c r="F1767" t="s">
        <v>7096</v>
      </c>
      <c r="G1767" t="s">
        <v>7103</v>
      </c>
      <c r="H1767" t="s">
        <v>7119</v>
      </c>
      <c r="I1767" t="s">
        <v>7163</v>
      </c>
      <c r="J1767" t="s">
        <v>7167</v>
      </c>
      <c r="K1767" t="s">
        <v>7207</v>
      </c>
      <c r="L1767">
        <v>7</v>
      </c>
      <c r="M1767">
        <v>5425.92</v>
      </c>
      <c r="N1767">
        <v>0</v>
      </c>
      <c r="O1767">
        <v>1940.96</v>
      </c>
    </row>
    <row r="1768" spans="1:15" x14ac:dyDescent="0.25">
      <c r="A1768" t="s">
        <v>1778</v>
      </c>
      <c r="B1768" t="s">
        <v>5887</v>
      </c>
      <c r="C1768" t="s">
        <v>7251</v>
      </c>
      <c r="D1768" t="s">
        <v>6110</v>
      </c>
      <c r="E1768" t="s">
        <v>6909</v>
      </c>
      <c r="F1768" t="s">
        <v>7094</v>
      </c>
      <c r="G1768" t="s">
        <v>7100</v>
      </c>
      <c r="H1768" t="s">
        <v>7151</v>
      </c>
      <c r="I1768" t="s">
        <v>7163</v>
      </c>
      <c r="J1768" t="s">
        <v>7175</v>
      </c>
      <c r="K1768" t="s">
        <v>7205</v>
      </c>
      <c r="L1768">
        <v>8</v>
      </c>
      <c r="M1768">
        <v>22389.77</v>
      </c>
      <c r="N1768">
        <v>0.2</v>
      </c>
      <c r="O1768">
        <v>1988.15</v>
      </c>
    </row>
    <row r="1769" spans="1:15" x14ac:dyDescent="0.25">
      <c r="A1769" t="s">
        <v>1779</v>
      </c>
      <c r="B1769" t="s">
        <v>5661</v>
      </c>
      <c r="C1769" t="s">
        <v>7244</v>
      </c>
      <c r="D1769" t="s">
        <v>6769</v>
      </c>
      <c r="E1769" t="s">
        <v>6987</v>
      </c>
      <c r="F1769" t="s">
        <v>7097</v>
      </c>
      <c r="G1769" t="s">
        <v>7104</v>
      </c>
      <c r="H1769" t="s">
        <v>7120</v>
      </c>
      <c r="I1769" t="s">
        <v>7162</v>
      </c>
      <c r="J1769" t="s">
        <v>7166</v>
      </c>
      <c r="K1769" t="s">
        <v>7192</v>
      </c>
      <c r="L1769">
        <v>3</v>
      </c>
      <c r="M1769">
        <v>18041.86</v>
      </c>
      <c r="N1769">
        <v>0</v>
      </c>
      <c r="O1769">
        <v>2914.66</v>
      </c>
    </row>
    <row r="1770" spans="1:15" x14ac:dyDescent="0.25">
      <c r="A1770" t="s">
        <v>1780</v>
      </c>
      <c r="B1770" t="s">
        <v>5484</v>
      </c>
      <c r="C1770" t="s">
        <v>7249</v>
      </c>
      <c r="D1770" t="s">
        <v>6471</v>
      </c>
      <c r="E1770" t="s">
        <v>6951</v>
      </c>
      <c r="F1770" t="s">
        <v>7097</v>
      </c>
      <c r="G1770" t="s">
        <v>7104</v>
      </c>
      <c r="H1770" t="s">
        <v>7120</v>
      </c>
      <c r="I1770" t="s">
        <v>7162</v>
      </c>
      <c r="J1770" t="s">
        <v>7169</v>
      </c>
      <c r="K1770" t="s">
        <v>7182</v>
      </c>
      <c r="L1770">
        <v>3</v>
      </c>
      <c r="M1770">
        <v>26736.62</v>
      </c>
      <c r="N1770">
        <v>0</v>
      </c>
      <c r="O1770">
        <v>5194.5200000000004</v>
      </c>
    </row>
    <row r="1771" spans="1:15" x14ac:dyDescent="0.25">
      <c r="A1771" t="s">
        <v>1781</v>
      </c>
      <c r="B1771" t="s">
        <v>5470</v>
      </c>
      <c r="C1771" t="s">
        <v>7258</v>
      </c>
      <c r="D1771" t="s">
        <v>6729</v>
      </c>
      <c r="E1771" t="s">
        <v>6914</v>
      </c>
      <c r="F1771" t="s">
        <v>7097</v>
      </c>
      <c r="G1771" t="s">
        <v>7105</v>
      </c>
      <c r="H1771" t="s">
        <v>7128</v>
      </c>
      <c r="I1771" t="s">
        <v>7162</v>
      </c>
      <c r="J1771" t="s">
        <v>7169</v>
      </c>
      <c r="K1771" t="s">
        <v>7193</v>
      </c>
      <c r="L1771">
        <v>2</v>
      </c>
      <c r="M1771">
        <v>16178.18</v>
      </c>
      <c r="N1771">
        <v>0.25</v>
      </c>
      <c r="O1771">
        <v>1105.68</v>
      </c>
    </row>
    <row r="1772" spans="1:15" x14ac:dyDescent="0.25">
      <c r="A1772" t="s">
        <v>1782</v>
      </c>
      <c r="B1772" t="s">
        <v>5787</v>
      </c>
      <c r="C1772" t="s">
        <v>7228</v>
      </c>
      <c r="D1772" t="s">
        <v>6634</v>
      </c>
      <c r="E1772" t="s">
        <v>6994</v>
      </c>
      <c r="F1772" t="s">
        <v>7097</v>
      </c>
      <c r="G1772" t="s">
        <v>7110</v>
      </c>
      <c r="H1772" t="s">
        <v>7155</v>
      </c>
      <c r="I1772" t="s">
        <v>7165</v>
      </c>
      <c r="J1772" t="s">
        <v>7176</v>
      </c>
      <c r="K1772" t="s">
        <v>7202</v>
      </c>
      <c r="L1772">
        <v>8</v>
      </c>
      <c r="M1772">
        <v>132043.54</v>
      </c>
      <c r="N1772">
        <v>0.05</v>
      </c>
      <c r="O1772">
        <v>15289.16</v>
      </c>
    </row>
    <row r="1773" spans="1:15" x14ac:dyDescent="0.25">
      <c r="A1773" t="s">
        <v>1783</v>
      </c>
      <c r="B1773" t="s">
        <v>5089</v>
      </c>
      <c r="C1773" t="s">
        <v>7245</v>
      </c>
      <c r="D1773" t="s">
        <v>6597</v>
      </c>
      <c r="E1773" t="s">
        <v>6911</v>
      </c>
      <c r="F1773" t="s">
        <v>7096</v>
      </c>
      <c r="G1773" t="s">
        <v>7113</v>
      </c>
      <c r="H1773" t="s">
        <v>7144</v>
      </c>
      <c r="I1773" t="s">
        <v>7163</v>
      </c>
      <c r="J1773" t="s">
        <v>7175</v>
      </c>
      <c r="K1773" t="s">
        <v>7197</v>
      </c>
      <c r="L1773">
        <v>3</v>
      </c>
      <c r="M1773">
        <v>17798.689999999999</v>
      </c>
      <c r="N1773">
        <v>0.05</v>
      </c>
      <c r="O1773">
        <v>4301.21</v>
      </c>
    </row>
    <row r="1774" spans="1:15" x14ac:dyDescent="0.25">
      <c r="A1774" t="s">
        <v>1784</v>
      </c>
      <c r="B1774" t="s">
        <v>5888</v>
      </c>
      <c r="C1774" t="s">
        <v>7251</v>
      </c>
      <c r="D1774" t="s">
        <v>6305</v>
      </c>
      <c r="E1774" t="s">
        <v>7029</v>
      </c>
      <c r="F1774" t="s">
        <v>7097</v>
      </c>
      <c r="G1774" t="s">
        <v>7110</v>
      </c>
      <c r="H1774" t="s">
        <v>7159</v>
      </c>
      <c r="I1774" t="s">
        <v>7164</v>
      </c>
      <c r="J1774" t="s">
        <v>7173</v>
      </c>
      <c r="K1774" t="s">
        <v>7200</v>
      </c>
      <c r="L1774">
        <v>8</v>
      </c>
      <c r="M1774">
        <v>8577.8799999999992</v>
      </c>
      <c r="N1774">
        <v>0.1</v>
      </c>
      <c r="O1774">
        <v>2268.44</v>
      </c>
    </row>
    <row r="1775" spans="1:15" x14ac:dyDescent="0.25">
      <c r="A1775" t="s">
        <v>1785</v>
      </c>
      <c r="B1775" t="s">
        <v>5379</v>
      </c>
      <c r="C1775" t="s">
        <v>7247</v>
      </c>
      <c r="D1775" t="s">
        <v>6814</v>
      </c>
      <c r="E1775" t="s">
        <v>6972</v>
      </c>
      <c r="F1775" t="s">
        <v>7094</v>
      </c>
      <c r="G1775" t="s">
        <v>7099</v>
      </c>
      <c r="H1775" t="s">
        <v>7115</v>
      </c>
      <c r="I1775" t="s">
        <v>7164</v>
      </c>
      <c r="J1775" t="s">
        <v>7170</v>
      </c>
      <c r="K1775" t="s">
        <v>7183</v>
      </c>
      <c r="L1775">
        <v>3</v>
      </c>
      <c r="M1775">
        <v>14377.76</v>
      </c>
      <c r="N1775">
        <v>0</v>
      </c>
      <c r="O1775">
        <v>3684.79</v>
      </c>
    </row>
    <row r="1776" spans="1:15" x14ac:dyDescent="0.25">
      <c r="A1776" t="s">
        <v>1786</v>
      </c>
      <c r="B1776" t="s">
        <v>5518</v>
      </c>
      <c r="C1776" t="s">
        <v>7241</v>
      </c>
      <c r="D1776" t="s">
        <v>6137</v>
      </c>
      <c r="E1776" t="s">
        <v>6935</v>
      </c>
      <c r="F1776" t="s">
        <v>7096</v>
      </c>
      <c r="G1776" t="s">
        <v>7103</v>
      </c>
      <c r="H1776" t="s">
        <v>7119</v>
      </c>
      <c r="I1776" t="s">
        <v>7163</v>
      </c>
      <c r="J1776" t="s">
        <v>7167</v>
      </c>
      <c r="K1776" t="s">
        <v>7179</v>
      </c>
      <c r="L1776">
        <v>8</v>
      </c>
      <c r="M1776">
        <v>20515.39</v>
      </c>
      <c r="N1776">
        <v>0</v>
      </c>
      <c r="O1776">
        <v>5796.77</v>
      </c>
    </row>
    <row r="1777" spans="1:15" x14ac:dyDescent="0.25">
      <c r="A1777" t="s">
        <v>1787</v>
      </c>
      <c r="B1777" t="s">
        <v>5537</v>
      </c>
      <c r="C1777" t="s">
        <v>7228</v>
      </c>
      <c r="D1777" t="s">
        <v>6615</v>
      </c>
      <c r="E1777" t="s">
        <v>6996</v>
      </c>
      <c r="F1777" t="s">
        <v>7097</v>
      </c>
      <c r="G1777" t="s">
        <v>7104</v>
      </c>
      <c r="H1777" t="s">
        <v>7120</v>
      </c>
      <c r="I1777" t="s">
        <v>7164</v>
      </c>
      <c r="J1777" t="s">
        <v>7170</v>
      </c>
      <c r="K1777" t="s">
        <v>7189</v>
      </c>
      <c r="L1777">
        <v>2</v>
      </c>
      <c r="M1777">
        <v>2319.21</v>
      </c>
      <c r="N1777">
        <v>0.2</v>
      </c>
      <c r="O1777">
        <v>491.97</v>
      </c>
    </row>
    <row r="1778" spans="1:15" x14ac:dyDescent="0.25">
      <c r="A1778" t="s">
        <v>1788</v>
      </c>
      <c r="B1778" t="s">
        <v>5889</v>
      </c>
      <c r="C1778" t="s">
        <v>7259</v>
      </c>
      <c r="D1778" t="s">
        <v>6304</v>
      </c>
      <c r="E1778" t="s">
        <v>6958</v>
      </c>
      <c r="F1778" t="s">
        <v>7095</v>
      </c>
      <c r="G1778" t="s">
        <v>7102</v>
      </c>
      <c r="H1778" t="s">
        <v>7118</v>
      </c>
      <c r="I1778" t="s">
        <v>7165</v>
      </c>
      <c r="J1778" t="s">
        <v>7176</v>
      </c>
      <c r="K1778" t="s">
        <v>7194</v>
      </c>
      <c r="L1778">
        <v>8</v>
      </c>
      <c r="M1778">
        <v>174536.09</v>
      </c>
      <c r="N1778">
        <v>0.1</v>
      </c>
      <c r="O1778">
        <v>22362.18</v>
      </c>
    </row>
    <row r="1779" spans="1:15" x14ac:dyDescent="0.25">
      <c r="A1779" t="s">
        <v>1789</v>
      </c>
      <c r="B1779" t="s">
        <v>5578</v>
      </c>
      <c r="C1779" t="s">
        <v>7248</v>
      </c>
      <c r="D1779" t="s">
        <v>6694</v>
      </c>
      <c r="E1779" t="s">
        <v>6938</v>
      </c>
      <c r="F1779" t="s">
        <v>7094</v>
      </c>
      <c r="G1779" t="s">
        <v>7101</v>
      </c>
      <c r="H1779" t="s">
        <v>7117</v>
      </c>
      <c r="I1779" t="s">
        <v>7162</v>
      </c>
      <c r="J1779" t="s">
        <v>7168</v>
      </c>
      <c r="K1779" t="s">
        <v>7191</v>
      </c>
      <c r="L1779">
        <v>6</v>
      </c>
      <c r="M1779">
        <v>29606.89</v>
      </c>
      <c r="N1779">
        <v>0.25</v>
      </c>
      <c r="O1779">
        <v>1627.5</v>
      </c>
    </row>
    <row r="1780" spans="1:15" x14ac:dyDescent="0.25">
      <c r="A1780" t="s">
        <v>1790</v>
      </c>
      <c r="B1780" t="s">
        <v>5546</v>
      </c>
      <c r="C1780" t="s">
        <v>7234</v>
      </c>
      <c r="D1780" t="s">
        <v>6113</v>
      </c>
      <c r="E1780" t="s">
        <v>6912</v>
      </c>
      <c r="F1780" t="s">
        <v>7096</v>
      </c>
      <c r="G1780" t="s">
        <v>7111</v>
      </c>
      <c r="H1780" t="s">
        <v>7131</v>
      </c>
      <c r="I1780" t="s">
        <v>7163</v>
      </c>
      <c r="J1780" t="s">
        <v>7171</v>
      </c>
      <c r="K1780" t="s">
        <v>7204</v>
      </c>
      <c r="L1780">
        <v>5</v>
      </c>
      <c r="M1780">
        <v>17430.93</v>
      </c>
      <c r="N1780">
        <v>0.2</v>
      </c>
      <c r="O1780">
        <v>2040.4</v>
      </c>
    </row>
    <row r="1781" spans="1:15" x14ac:dyDescent="0.25">
      <c r="A1781" t="s">
        <v>1791</v>
      </c>
      <c r="B1781" t="s">
        <v>5518</v>
      </c>
      <c r="C1781" t="s">
        <v>7241</v>
      </c>
      <c r="D1781" t="s">
        <v>6695</v>
      </c>
      <c r="E1781" t="s">
        <v>7035</v>
      </c>
      <c r="F1781" t="s">
        <v>7095</v>
      </c>
      <c r="G1781" t="s">
        <v>7109</v>
      </c>
      <c r="H1781" t="s">
        <v>7135</v>
      </c>
      <c r="I1781" t="s">
        <v>7163</v>
      </c>
      <c r="J1781" t="s">
        <v>7175</v>
      </c>
      <c r="K1781" t="s">
        <v>7197</v>
      </c>
      <c r="L1781">
        <v>8</v>
      </c>
      <c r="M1781">
        <v>40161.67</v>
      </c>
      <c r="N1781">
        <v>0.2</v>
      </c>
      <c r="O1781">
        <v>5826.75</v>
      </c>
    </row>
    <row r="1782" spans="1:15" x14ac:dyDescent="0.25">
      <c r="A1782" t="s">
        <v>1792</v>
      </c>
      <c r="B1782" t="s">
        <v>5739</v>
      </c>
      <c r="C1782" t="s">
        <v>7255</v>
      </c>
      <c r="D1782" t="s">
        <v>6729</v>
      </c>
      <c r="E1782" t="s">
        <v>6914</v>
      </c>
      <c r="F1782" t="s">
        <v>7097</v>
      </c>
      <c r="G1782" t="s">
        <v>7107</v>
      </c>
      <c r="H1782" t="s">
        <v>7152</v>
      </c>
      <c r="I1782" t="s">
        <v>7163</v>
      </c>
      <c r="J1782" t="s">
        <v>7175</v>
      </c>
      <c r="K1782" t="s">
        <v>7190</v>
      </c>
      <c r="L1782">
        <v>2</v>
      </c>
      <c r="M1782">
        <v>3384.83</v>
      </c>
      <c r="N1782">
        <v>0.25</v>
      </c>
      <c r="O1782">
        <v>506.05</v>
      </c>
    </row>
    <row r="1783" spans="1:15" x14ac:dyDescent="0.25">
      <c r="A1783" t="s">
        <v>1793</v>
      </c>
      <c r="B1783" t="s">
        <v>5713</v>
      </c>
      <c r="C1783" t="s">
        <v>7238</v>
      </c>
      <c r="D1783" t="s">
        <v>6294</v>
      </c>
      <c r="E1783" t="s">
        <v>7010</v>
      </c>
      <c r="F1783" t="s">
        <v>7097</v>
      </c>
      <c r="G1783" t="s">
        <v>7105</v>
      </c>
      <c r="H1783" t="s">
        <v>7149</v>
      </c>
      <c r="I1783" t="s">
        <v>7162</v>
      </c>
      <c r="J1783" t="s">
        <v>7169</v>
      </c>
      <c r="K1783" t="s">
        <v>7182</v>
      </c>
      <c r="L1783">
        <v>6</v>
      </c>
      <c r="M1783">
        <v>52747.12</v>
      </c>
      <c r="N1783">
        <v>0</v>
      </c>
      <c r="O1783">
        <v>10390</v>
      </c>
    </row>
    <row r="1784" spans="1:15" x14ac:dyDescent="0.25">
      <c r="A1784" t="s">
        <v>1794</v>
      </c>
      <c r="B1784" t="s">
        <v>5890</v>
      </c>
      <c r="C1784" t="s">
        <v>7248</v>
      </c>
      <c r="D1784" t="s">
        <v>6808</v>
      </c>
      <c r="E1784" t="s">
        <v>6895</v>
      </c>
      <c r="F1784" t="s">
        <v>7095</v>
      </c>
      <c r="G1784" t="s">
        <v>7109</v>
      </c>
      <c r="H1784" t="s">
        <v>7135</v>
      </c>
      <c r="I1784" t="s">
        <v>7164</v>
      </c>
      <c r="J1784" t="s">
        <v>7174</v>
      </c>
      <c r="K1784" t="s">
        <v>7199</v>
      </c>
      <c r="L1784">
        <v>2</v>
      </c>
      <c r="M1784">
        <v>2620.5700000000002</v>
      </c>
      <c r="N1784">
        <v>0.2</v>
      </c>
      <c r="O1784">
        <v>459.12</v>
      </c>
    </row>
    <row r="1785" spans="1:15" x14ac:dyDescent="0.25">
      <c r="A1785" t="s">
        <v>1795</v>
      </c>
      <c r="B1785" t="s">
        <v>5225</v>
      </c>
      <c r="C1785" t="s">
        <v>7243</v>
      </c>
      <c r="D1785" t="s">
        <v>6580</v>
      </c>
      <c r="E1785" t="s">
        <v>7066</v>
      </c>
      <c r="F1785" t="s">
        <v>7095</v>
      </c>
      <c r="G1785" t="s">
        <v>7102</v>
      </c>
      <c r="H1785" t="s">
        <v>7147</v>
      </c>
      <c r="I1785" t="s">
        <v>7164</v>
      </c>
      <c r="J1785" t="s">
        <v>7173</v>
      </c>
      <c r="K1785" t="s">
        <v>7186</v>
      </c>
      <c r="L1785">
        <v>2</v>
      </c>
      <c r="M1785">
        <v>7732.98</v>
      </c>
      <c r="N1785">
        <v>0.1</v>
      </c>
      <c r="O1785">
        <v>1809.86</v>
      </c>
    </row>
    <row r="1786" spans="1:15" x14ac:dyDescent="0.25">
      <c r="A1786" t="s">
        <v>1796</v>
      </c>
      <c r="B1786" t="s">
        <v>5891</v>
      </c>
      <c r="C1786" t="s">
        <v>7228</v>
      </c>
      <c r="D1786" t="s">
        <v>6558</v>
      </c>
      <c r="E1786" t="s">
        <v>7064</v>
      </c>
      <c r="F1786" t="s">
        <v>7097</v>
      </c>
      <c r="G1786" t="s">
        <v>7110</v>
      </c>
      <c r="H1786" t="s">
        <v>7159</v>
      </c>
      <c r="I1786" t="s">
        <v>7164</v>
      </c>
      <c r="J1786" t="s">
        <v>7170</v>
      </c>
      <c r="K1786" t="s">
        <v>7189</v>
      </c>
      <c r="L1786">
        <v>2</v>
      </c>
      <c r="M1786">
        <v>2492.9499999999998</v>
      </c>
      <c r="N1786">
        <v>0.15</v>
      </c>
      <c r="O1786">
        <v>685.69</v>
      </c>
    </row>
    <row r="1787" spans="1:15" x14ac:dyDescent="0.25">
      <c r="A1787" t="s">
        <v>1797</v>
      </c>
      <c r="B1787" t="s">
        <v>5675</v>
      </c>
      <c r="C1787" t="s">
        <v>7251</v>
      </c>
      <c r="D1787" t="s">
        <v>6600</v>
      </c>
      <c r="E1787" t="s">
        <v>7010</v>
      </c>
      <c r="F1787" t="s">
        <v>7094</v>
      </c>
      <c r="G1787" t="s">
        <v>7099</v>
      </c>
      <c r="H1787" t="s">
        <v>7115</v>
      </c>
      <c r="I1787" t="s">
        <v>7165</v>
      </c>
      <c r="J1787" t="s">
        <v>7172</v>
      </c>
      <c r="K1787" t="s">
        <v>7208</v>
      </c>
      <c r="L1787">
        <v>7</v>
      </c>
      <c r="M1787">
        <v>16173.59</v>
      </c>
      <c r="N1787">
        <v>0.1</v>
      </c>
      <c r="O1787">
        <v>2784.25</v>
      </c>
    </row>
    <row r="1788" spans="1:15" x14ac:dyDescent="0.25">
      <c r="A1788" t="s">
        <v>1798</v>
      </c>
      <c r="B1788" t="s">
        <v>5892</v>
      </c>
      <c r="C1788" t="s">
        <v>7249</v>
      </c>
      <c r="D1788" t="s">
        <v>6395</v>
      </c>
      <c r="E1788" t="s">
        <v>6997</v>
      </c>
      <c r="F1788" t="s">
        <v>7095</v>
      </c>
      <c r="G1788" t="s">
        <v>7102</v>
      </c>
      <c r="H1788" t="s">
        <v>7147</v>
      </c>
      <c r="I1788" t="s">
        <v>7164</v>
      </c>
      <c r="J1788" t="s">
        <v>7174</v>
      </c>
      <c r="K1788" t="s">
        <v>7199</v>
      </c>
      <c r="L1788">
        <v>1</v>
      </c>
      <c r="M1788">
        <v>1272.94</v>
      </c>
      <c r="N1788">
        <v>0.2</v>
      </c>
      <c r="O1788">
        <v>150.11000000000001</v>
      </c>
    </row>
    <row r="1789" spans="1:15" x14ac:dyDescent="0.25">
      <c r="A1789" t="s">
        <v>1799</v>
      </c>
      <c r="B1789" t="s">
        <v>5714</v>
      </c>
      <c r="C1789" t="s">
        <v>7251</v>
      </c>
      <c r="D1789" t="s">
        <v>6634</v>
      </c>
      <c r="E1789" t="s">
        <v>6994</v>
      </c>
      <c r="F1789" t="s">
        <v>7095</v>
      </c>
      <c r="G1789" t="s">
        <v>7109</v>
      </c>
      <c r="H1789" t="s">
        <v>7135</v>
      </c>
      <c r="I1789" t="s">
        <v>7164</v>
      </c>
      <c r="J1789" t="s">
        <v>7174</v>
      </c>
      <c r="K1789" t="s">
        <v>7188</v>
      </c>
      <c r="L1789">
        <v>4</v>
      </c>
      <c r="M1789">
        <v>8151.13</v>
      </c>
      <c r="N1789">
        <v>0.25</v>
      </c>
      <c r="O1789">
        <v>1309.24</v>
      </c>
    </row>
    <row r="1790" spans="1:15" x14ac:dyDescent="0.25">
      <c r="A1790" t="s">
        <v>1800</v>
      </c>
      <c r="B1790" t="s">
        <v>5475</v>
      </c>
      <c r="C1790" t="s">
        <v>7234</v>
      </c>
      <c r="D1790" t="s">
        <v>6386</v>
      </c>
      <c r="E1790" t="s">
        <v>6961</v>
      </c>
      <c r="F1790" t="s">
        <v>7097</v>
      </c>
      <c r="G1790" t="s">
        <v>7110</v>
      </c>
      <c r="H1790" t="s">
        <v>7129</v>
      </c>
      <c r="I1790" t="s">
        <v>7163</v>
      </c>
      <c r="J1790" t="s">
        <v>7175</v>
      </c>
      <c r="K1790" t="s">
        <v>7190</v>
      </c>
      <c r="L1790">
        <v>1</v>
      </c>
      <c r="M1790">
        <v>1946.27</v>
      </c>
      <c r="N1790">
        <v>0.15</v>
      </c>
      <c r="O1790">
        <v>263.2</v>
      </c>
    </row>
    <row r="1791" spans="1:15" x14ac:dyDescent="0.25">
      <c r="A1791" t="s">
        <v>1801</v>
      </c>
      <c r="B1791" t="s">
        <v>5813</v>
      </c>
      <c r="C1791" t="s">
        <v>7259</v>
      </c>
      <c r="D1791" t="s">
        <v>6403</v>
      </c>
      <c r="E1791" t="s">
        <v>6980</v>
      </c>
      <c r="F1791" t="s">
        <v>7097</v>
      </c>
      <c r="G1791" t="s">
        <v>7105</v>
      </c>
      <c r="H1791" t="s">
        <v>7121</v>
      </c>
      <c r="I1791" t="s">
        <v>7162</v>
      </c>
      <c r="J1791" t="s">
        <v>7168</v>
      </c>
      <c r="K1791" t="s">
        <v>7181</v>
      </c>
      <c r="L1791">
        <v>2</v>
      </c>
      <c r="M1791">
        <v>20806.55</v>
      </c>
      <c r="N1791">
        <v>0.15</v>
      </c>
      <c r="O1791">
        <v>3931.2</v>
      </c>
    </row>
    <row r="1792" spans="1:15" x14ac:dyDescent="0.25">
      <c r="A1792" t="s">
        <v>1802</v>
      </c>
      <c r="B1792" t="s">
        <v>5019</v>
      </c>
      <c r="C1792" t="s">
        <v>7240</v>
      </c>
      <c r="D1792" t="s">
        <v>6678</v>
      </c>
      <c r="E1792" t="s">
        <v>6911</v>
      </c>
      <c r="F1792" t="s">
        <v>7094</v>
      </c>
      <c r="G1792" t="s">
        <v>7099</v>
      </c>
      <c r="H1792" t="s">
        <v>7130</v>
      </c>
      <c r="I1792" t="s">
        <v>7162</v>
      </c>
      <c r="J1792" t="s">
        <v>7169</v>
      </c>
      <c r="K1792" t="s">
        <v>7182</v>
      </c>
      <c r="L1792">
        <v>7</v>
      </c>
      <c r="M1792">
        <v>54433.47</v>
      </c>
      <c r="N1792">
        <v>0.1</v>
      </c>
      <c r="O1792">
        <v>7361.38</v>
      </c>
    </row>
    <row r="1793" spans="1:15" x14ac:dyDescent="0.25">
      <c r="A1793" t="s">
        <v>1803</v>
      </c>
      <c r="B1793" t="s">
        <v>5447</v>
      </c>
      <c r="C1793" t="s">
        <v>7224</v>
      </c>
      <c r="D1793" t="s">
        <v>6578</v>
      </c>
      <c r="E1793" t="s">
        <v>6925</v>
      </c>
      <c r="F1793" t="s">
        <v>7095</v>
      </c>
      <c r="G1793" t="s">
        <v>7106</v>
      </c>
      <c r="H1793" t="s">
        <v>7146</v>
      </c>
      <c r="I1793" t="s">
        <v>7162</v>
      </c>
      <c r="J1793" t="s">
        <v>7168</v>
      </c>
      <c r="K1793" t="s">
        <v>7181</v>
      </c>
      <c r="L1793">
        <v>2</v>
      </c>
      <c r="M1793">
        <v>24225.599999999999</v>
      </c>
      <c r="N1793">
        <v>0</v>
      </c>
      <c r="O1793">
        <v>5111.3999999999996</v>
      </c>
    </row>
    <row r="1794" spans="1:15" x14ac:dyDescent="0.25">
      <c r="A1794" t="s">
        <v>1804</v>
      </c>
      <c r="B1794" t="s">
        <v>5469</v>
      </c>
      <c r="C1794" t="s">
        <v>7251</v>
      </c>
      <c r="D1794" t="s">
        <v>6815</v>
      </c>
      <c r="E1794" t="s">
        <v>6957</v>
      </c>
      <c r="F1794" t="s">
        <v>7094</v>
      </c>
      <c r="G1794" t="s">
        <v>7099</v>
      </c>
      <c r="H1794" t="s">
        <v>7125</v>
      </c>
      <c r="I1794" t="s">
        <v>7162</v>
      </c>
      <c r="J1794" t="s">
        <v>7169</v>
      </c>
      <c r="K1794" t="s">
        <v>7203</v>
      </c>
      <c r="L1794">
        <v>1</v>
      </c>
      <c r="M1794">
        <v>19755.27</v>
      </c>
      <c r="N1794">
        <v>0.1</v>
      </c>
      <c r="O1794">
        <v>2555.06</v>
      </c>
    </row>
    <row r="1795" spans="1:15" x14ac:dyDescent="0.25">
      <c r="A1795" t="s">
        <v>1805</v>
      </c>
      <c r="B1795" t="s">
        <v>5893</v>
      </c>
      <c r="C1795" t="s">
        <v>7259</v>
      </c>
      <c r="D1795" t="s">
        <v>6806</v>
      </c>
      <c r="E1795" t="s">
        <v>6908</v>
      </c>
      <c r="F1795" t="s">
        <v>7097</v>
      </c>
      <c r="G1795" t="s">
        <v>7110</v>
      </c>
      <c r="H1795" t="s">
        <v>7129</v>
      </c>
      <c r="I1795" t="s">
        <v>7162</v>
      </c>
      <c r="J1795" t="s">
        <v>7168</v>
      </c>
      <c r="K1795" t="s">
        <v>7180</v>
      </c>
      <c r="L1795">
        <v>2</v>
      </c>
      <c r="M1795">
        <v>6577.12</v>
      </c>
      <c r="N1795">
        <v>0.05</v>
      </c>
      <c r="O1795">
        <v>1117.69</v>
      </c>
    </row>
    <row r="1796" spans="1:15" x14ac:dyDescent="0.25">
      <c r="A1796" t="s">
        <v>1806</v>
      </c>
      <c r="B1796" t="s">
        <v>5619</v>
      </c>
      <c r="C1796" t="s">
        <v>7249</v>
      </c>
      <c r="D1796" t="s">
        <v>6814</v>
      </c>
      <c r="E1796" t="s">
        <v>6972</v>
      </c>
      <c r="F1796" t="s">
        <v>7095</v>
      </c>
      <c r="G1796" t="s">
        <v>7102</v>
      </c>
      <c r="H1796" t="s">
        <v>7157</v>
      </c>
      <c r="I1796" t="s">
        <v>7163</v>
      </c>
      <c r="J1796" t="s">
        <v>7175</v>
      </c>
      <c r="K1796" t="s">
        <v>7197</v>
      </c>
      <c r="L1796">
        <v>7</v>
      </c>
      <c r="M1796">
        <v>40942.43</v>
      </c>
      <c r="N1796">
        <v>0</v>
      </c>
      <c r="O1796">
        <v>9975.9699999999993</v>
      </c>
    </row>
    <row r="1797" spans="1:15" x14ac:dyDescent="0.25">
      <c r="A1797" t="s">
        <v>1807</v>
      </c>
      <c r="B1797" t="s">
        <v>5199</v>
      </c>
      <c r="C1797" t="s">
        <v>7238</v>
      </c>
      <c r="D1797" t="s">
        <v>6803</v>
      </c>
      <c r="E1797" t="s">
        <v>6916</v>
      </c>
      <c r="F1797" t="s">
        <v>7094</v>
      </c>
      <c r="G1797" t="s">
        <v>7099</v>
      </c>
      <c r="H1797" t="s">
        <v>7130</v>
      </c>
      <c r="I1797" t="s">
        <v>7163</v>
      </c>
      <c r="J1797" t="s">
        <v>7171</v>
      </c>
      <c r="K1797" t="s">
        <v>7209</v>
      </c>
      <c r="L1797">
        <v>5</v>
      </c>
      <c r="M1797">
        <v>8666.77</v>
      </c>
      <c r="N1797">
        <v>0</v>
      </c>
      <c r="O1797">
        <v>1752.6</v>
      </c>
    </row>
    <row r="1798" spans="1:15" x14ac:dyDescent="0.25">
      <c r="A1798" t="s">
        <v>1808</v>
      </c>
      <c r="B1798" t="s">
        <v>5825</v>
      </c>
      <c r="C1798" t="s">
        <v>7236</v>
      </c>
      <c r="D1798" t="s">
        <v>6242</v>
      </c>
      <c r="E1798" t="s">
        <v>7000</v>
      </c>
      <c r="F1798" t="s">
        <v>7094</v>
      </c>
      <c r="G1798" t="s">
        <v>7101</v>
      </c>
      <c r="H1798" t="s">
        <v>7124</v>
      </c>
      <c r="I1798" t="s">
        <v>7163</v>
      </c>
      <c r="J1798" t="s">
        <v>7171</v>
      </c>
      <c r="K1798" t="s">
        <v>7184</v>
      </c>
      <c r="L1798">
        <v>1</v>
      </c>
      <c r="M1798">
        <v>7010.28</v>
      </c>
      <c r="N1798">
        <v>0.1</v>
      </c>
      <c r="O1798">
        <v>791.63</v>
      </c>
    </row>
    <row r="1799" spans="1:15" x14ac:dyDescent="0.25">
      <c r="A1799" t="s">
        <v>1809</v>
      </c>
      <c r="B1799" t="s">
        <v>5869</v>
      </c>
      <c r="C1799" t="s">
        <v>7238</v>
      </c>
      <c r="D1799" t="s">
        <v>6649</v>
      </c>
      <c r="E1799" t="s">
        <v>6977</v>
      </c>
      <c r="F1799" t="s">
        <v>7097</v>
      </c>
      <c r="G1799" t="s">
        <v>7110</v>
      </c>
      <c r="H1799" t="s">
        <v>7129</v>
      </c>
      <c r="I1799" t="s">
        <v>7165</v>
      </c>
      <c r="J1799" t="s">
        <v>7172</v>
      </c>
      <c r="K1799" t="s">
        <v>7185</v>
      </c>
      <c r="L1799">
        <v>7</v>
      </c>
      <c r="M1799">
        <v>34371.919999999998</v>
      </c>
      <c r="N1799">
        <v>0.05</v>
      </c>
      <c r="O1799">
        <v>5771.73</v>
      </c>
    </row>
    <row r="1800" spans="1:15" x14ac:dyDescent="0.25">
      <c r="A1800" t="s">
        <v>1810</v>
      </c>
      <c r="B1800" t="s">
        <v>5894</v>
      </c>
      <c r="C1800" t="s">
        <v>7246</v>
      </c>
      <c r="D1800" t="s">
        <v>6225</v>
      </c>
      <c r="E1800" t="s">
        <v>6921</v>
      </c>
      <c r="F1800" t="s">
        <v>7097</v>
      </c>
      <c r="G1800" t="s">
        <v>7107</v>
      </c>
      <c r="H1800" t="s">
        <v>7153</v>
      </c>
      <c r="I1800" t="s">
        <v>7165</v>
      </c>
      <c r="J1800" t="s">
        <v>7172</v>
      </c>
      <c r="K1800" t="s">
        <v>7208</v>
      </c>
      <c r="L1800">
        <v>1</v>
      </c>
      <c r="M1800">
        <v>2466.21</v>
      </c>
      <c r="N1800">
        <v>0</v>
      </c>
      <c r="O1800">
        <v>516.77</v>
      </c>
    </row>
    <row r="1801" spans="1:15" x14ac:dyDescent="0.25">
      <c r="A1801" t="s">
        <v>1811</v>
      </c>
      <c r="B1801" t="s">
        <v>5475</v>
      </c>
      <c r="C1801" t="s">
        <v>7234</v>
      </c>
      <c r="D1801" t="s">
        <v>6188</v>
      </c>
      <c r="E1801" t="s">
        <v>6975</v>
      </c>
      <c r="F1801" t="s">
        <v>7096</v>
      </c>
      <c r="G1801" t="s">
        <v>7113</v>
      </c>
      <c r="H1801" t="s">
        <v>7144</v>
      </c>
      <c r="I1801" t="s">
        <v>7163</v>
      </c>
      <c r="J1801" t="s">
        <v>7167</v>
      </c>
      <c r="K1801" t="s">
        <v>7207</v>
      </c>
      <c r="L1801">
        <v>6</v>
      </c>
      <c r="M1801">
        <v>4971.58</v>
      </c>
      <c r="N1801">
        <v>0</v>
      </c>
      <c r="O1801">
        <v>1852.94</v>
      </c>
    </row>
    <row r="1802" spans="1:15" x14ac:dyDescent="0.25">
      <c r="A1802" t="s">
        <v>1812</v>
      </c>
      <c r="B1802" t="s">
        <v>5421</v>
      </c>
      <c r="C1802" t="s">
        <v>7245</v>
      </c>
      <c r="D1802" t="s">
        <v>6596</v>
      </c>
      <c r="E1802" t="s">
        <v>6995</v>
      </c>
      <c r="F1802" t="s">
        <v>7097</v>
      </c>
      <c r="G1802" t="s">
        <v>7105</v>
      </c>
      <c r="H1802" t="s">
        <v>7121</v>
      </c>
      <c r="I1802" t="s">
        <v>7162</v>
      </c>
      <c r="J1802" t="s">
        <v>7166</v>
      </c>
      <c r="K1802" t="s">
        <v>7178</v>
      </c>
      <c r="L1802">
        <v>8</v>
      </c>
      <c r="M1802">
        <v>115842.08</v>
      </c>
      <c r="N1802">
        <v>0.05</v>
      </c>
      <c r="O1802">
        <v>21271.55</v>
      </c>
    </row>
    <row r="1803" spans="1:15" x14ac:dyDescent="0.25">
      <c r="A1803" t="s">
        <v>1813</v>
      </c>
      <c r="B1803" t="s">
        <v>5189</v>
      </c>
      <c r="C1803" t="s">
        <v>7254</v>
      </c>
      <c r="D1803" t="s">
        <v>6407</v>
      </c>
      <c r="E1803" t="s">
        <v>6912</v>
      </c>
      <c r="F1803" t="s">
        <v>7097</v>
      </c>
      <c r="G1803" t="s">
        <v>7104</v>
      </c>
      <c r="H1803" t="s">
        <v>7132</v>
      </c>
      <c r="I1803" t="s">
        <v>7164</v>
      </c>
      <c r="J1803" t="s">
        <v>7174</v>
      </c>
      <c r="K1803" t="s">
        <v>7188</v>
      </c>
      <c r="L1803">
        <v>6</v>
      </c>
      <c r="M1803">
        <v>16823.18</v>
      </c>
      <c r="N1803">
        <v>0</v>
      </c>
      <c r="O1803">
        <v>3646.96</v>
      </c>
    </row>
    <row r="1804" spans="1:15" x14ac:dyDescent="0.25">
      <c r="A1804" t="s">
        <v>1814</v>
      </c>
      <c r="B1804" t="s">
        <v>5895</v>
      </c>
      <c r="C1804" t="s">
        <v>7257</v>
      </c>
      <c r="D1804" t="s">
        <v>6297</v>
      </c>
      <c r="E1804" t="s">
        <v>7023</v>
      </c>
      <c r="F1804" t="s">
        <v>7096</v>
      </c>
      <c r="G1804" t="s">
        <v>7113</v>
      </c>
      <c r="H1804" t="s">
        <v>7144</v>
      </c>
      <c r="I1804" t="s">
        <v>7164</v>
      </c>
      <c r="J1804" t="s">
        <v>7174</v>
      </c>
      <c r="K1804" t="s">
        <v>7196</v>
      </c>
      <c r="L1804">
        <v>5</v>
      </c>
      <c r="M1804">
        <v>13578.16</v>
      </c>
      <c r="N1804">
        <v>0.25</v>
      </c>
      <c r="O1804">
        <v>1480.34</v>
      </c>
    </row>
    <row r="1805" spans="1:15" x14ac:dyDescent="0.25">
      <c r="A1805" t="s">
        <v>1815</v>
      </c>
      <c r="B1805" t="s">
        <v>5635</v>
      </c>
      <c r="C1805" t="s">
        <v>7251</v>
      </c>
      <c r="D1805" t="s">
        <v>6447</v>
      </c>
      <c r="E1805" t="s">
        <v>6959</v>
      </c>
      <c r="F1805" t="s">
        <v>7094</v>
      </c>
      <c r="G1805" t="s">
        <v>7098</v>
      </c>
      <c r="H1805" t="s">
        <v>7114</v>
      </c>
      <c r="I1805" t="s">
        <v>7165</v>
      </c>
      <c r="J1805" t="s">
        <v>7177</v>
      </c>
      <c r="K1805" t="s">
        <v>7210</v>
      </c>
      <c r="L1805">
        <v>8</v>
      </c>
      <c r="M1805">
        <v>667413.02</v>
      </c>
      <c r="N1805">
        <v>0</v>
      </c>
      <c r="O1805">
        <v>78296.800000000003</v>
      </c>
    </row>
    <row r="1806" spans="1:15" x14ac:dyDescent="0.25">
      <c r="A1806" t="s">
        <v>1816</v>
      </c>
      <c r="B1806" t="s">
        <v>5474</v>
      </c>
      <c r="C1806" t="s">
        <v>7239</v>
      </c>
      <c r="D1806" t="s">
        <v>6297</v>
      </c>
      <c r="E1806" t="s">
        <v>7023</v>
      </c>
      <c r="F1806" t="s">
        <v>7096</v>
      </c>
      <c r="G1806" t="s">
        <v>7111</v>
      </c>
      <c r="H1806" t="s">
        <v>7145</v>
      </c>
      <c r="I1806" t="s">
        <v>7163</v>
      </c>
      <c r="J1806" t="s">
        <v>7171</v>
      </c>
      <c r="K1806" t="s">
        <v>7184</v>
      </c>
      <c r="L1806">
        <v>1</v>
      </c>
      <c r="M1806">
        <v>7561.17</v>
      </c>
      <c r="N1806">
        <v>0.05</v>
      </c>
      <c r="O1806">
        <v>1070.94</v>
      </c>
    </row>
    <row r="1807" spans="1:15" x14ac:dyDescent="0.25">
      <c r="A1807" t="s">
        <v>1817</v>
      </c>
      <c r="B1807" t="s">
        <v>5851</v>
      </c>
      <c r="C1807" t="s">
        <v>7233</v>
      </c>
      <c r="D1807" t="s">
        <v>6363</v>
      </c>
      <c r="E1807" t="s">
        <v>6898</v>
      </c>
      <c r="F1807" t="s">
        <v>7094</v>
      </c>
      <c r="G1807" t="s">
        <v>7100</v>
      </c>
      <c r="H1807" t="s">
        <v>7151</v>
      </c>
      <c r="I1807" t="s">
        <v>7165</v>
      </c>
      <c r="J1807" t="s">
        <v>7177</v>
      </c>
      <c r="K1807" t="s">
        <v>7210</v>
      </c>
      <c r="L1807">
        <v>6</v>
      </c>
      <c r="M1807">
        <v>488121.32</v>
      </c>
      <c r="N1807">
        <v>0</v>
      </c>
      <c r="O1807">
        <v>65751.539999999994</v>
      </c>
    </row>
    <row r="1808" spans="1:15" x14ac:dyDescent="0.25">
      <c r="A1808" t="s">
        <v>1818</v>
      </c>
      <c r="B1808" t="s">
        <v>5896</v>
      </c>
      <c r="C1808" t="s">
        <v>7244</v>
      </c>
      <c r="D1808" t="s">
        <v>6339</v>
      </c>
      <c r="E1808" t="s">
        <v>6909</v>
      </c>
      <c r="F1808" t="s">
        <v>7094</v>
      </c>
      <c r="G1808" t="s">
        <v>7099</v>
      </c>
      <c r="H1808" t="s">
        <v>7125</v>
      </c>
      <c r="I1808" t="s">
        <v>7163</v>
      </c>
      <c r="J1808" t="s">
        <v>7171</v>
      </c>
      <c r="K1808" t="s">
        <v>7184</v>
      </c>
      <c r="L1808">
        <v>7</v>
      </c>
      <c r="M1808">
        <v>55142.42</v>
      </c>
      <c r="N1808">
        <v>0</v>
      </c>
      <c r="O1808">
        <v>8049.63</v>
      </c>
    </row>
    <row r="1809" spans="1:15" x14ac:dyDescent="0.25">
      <c r="A1809" t="s">
        <v>1819</v>
      </c>
      <c r="B1809" t="s">
        <v>5139</v>
      </c>
      <c r="C1809" t="s">
        <v>7237</v>
      </c>
      <c r="D1809" t="s">
        <v>6260</v>
      </c>
      <c r="E1809" t="s">
        <v>7009</v>
      </c>
      <c r="F1809" t="s">
        <v>7095</v>
      </c>
      <c r="G1809" t="s">
        <v>7108</v>
      </c>
      <c r="H1809" t="s">
        <v>7126</v>
      </c>
      <c r="I1809" t="s">
        <v>7162</v>
      </c>
      <c r="J1809" t="s">
        <v>7168</v>
      </c>
      <c r="K1809" t="s">
        <v>7181</v>
      </c>
      <c r="L1809">
        <v>6</v>
      </c>
      <c r="M1809">
        <v>68005.59</v>
      </c>
      <c r="N1809">
        <v>0.05</v>
      </c>
      <c r="O1809">
        <v>14326.82</v>
      </c>
    </row>
    <row r="1810" spans="1:15" x14ac:dyDescent="0.25">
      <c r="A1810" t="s">
        <v>1820</v>
      </c>
      <c r="B1810" t="s">
        <v>5807</v>
      </c>
      <c r="C1810" t="s">
        <v>7238</v>
      </c>
      <c r="D1810" t="s">
        <v>6104</v>
      </c>
      <c r="E1810" t="s">
        <v>6903</v>
      </c>
      <c r="F1810" t="s">
        <v>7094</v>
      </c>
      <c r="G1810" t="s">
        <v>7099</v>
      </c>
      <c r="H1810" t="s">
        <v>7115</v>
      </c>
      <c r="I1810" t="s">
        <v>7164</v>
      </c>
      <c r="J1810" t="s">
        <v>7174</v>
      </c>
      <c r="K1810" t="s">
        <v>7188</v>
      </c>
      <c r="L1810">
        <v>1</v>
      </c>
      <c r="M1810">
        <v>2719.23</v>
      </c>
      <c r="N1810">
        <v>0.05</v>
      </c>
      <c r="O1810">
        <v>664.99</v>
      </c>
    </row>
    <row r="1811" spans="1:15" x14ac:dyDescent="0.25">
      <c r="A1811" t="s">
        <v>1821</v>
      </c>
      <c r="B1811" t="s">
        <v>5792</v>
      </c>
      <c r="C1811" t="s">
        <v>7232</v>
      </c>
      <c r="D1811" t="s">
        <v>6490</v>
      </c>
      <c r="E1811" t="s">
        <v>6971</v>
      </c>
      <c r="F1811" t="s">
        <v>7096</v>
      </c>
      <c r="G1811" t="s">
        <v>7103</v>
      </c>
      <c r="H1811" t="s">
        <v>7134</v>
      </c>
      <c r="I1811" t="s">
        <v>7164</v>
      </c>
      <c r="J1811" t="s">
        <v>7174</v>
      </c>
      <c r="K1811" t="s">
        <v>7188</v>
      </c>
      <c r="L1811">
        <v>4</v>
      </c>
      <c r="M1811">
        <v>9908.74</v>
      </c>
      <c r="N1811">
        <v>0.1</v>
      </c>
      <c r="O1811">
        <v>1798.66</v>
      </c>
    </row>
    <row r="1812" spans="1:15" x14ac:dyDescent="0.25">
      <c r="A1812" t="s">
        <v>1822</v>
      </c>
      <c r="B1812" t="s">
        <v>5205</v>
      </c>
      <c r="C1812" t="s">
        <v>7255</v>
      </c>
      <c r="D1812" t="s">
        <v>6507</v>
      </c>
      <c r="E1812" t="s">
        <v>7050</v>
      </c>
      <c r="F1812" t="s">
        <v>7096</v>
      </c>
      <c r="G1812" t="s">
        <v>7113</v>
      </c>
      <c r="H1812" t="s">
        <v>7144</v>
      </c>
      <c r="I1812" t="s">
        <v>7163</v>
      </c>
      <c r="J1812" t="s">
        <v>7175</v>
      </c>
      <c r="K1812" t="s">
        <v>7205</v>
      </c>
      <c r="L1812">
        <v>1</v>
      </c>
      <c r="M1812">
        <v>3387.07</v>
      </c>
      <c r="N1812">
        <v>0.05</v>
      </c>
      <c r="O1812">
        <v>560.29999999999995</v>
      </c>
    </row>
    <row r="1813" spans="1:15" x14ac:dyDescent="0.25">
      <c r="A1813" t="s">
        <v>1823</v>
      </c>
      <c r="B1813" t="s">
        <v>5336</v>
      </c>
      <c r="C1813" t="s">
        <v>7259</v>
      </c>
      <c r="D1813" t="s">
        <v>6532</v>
      </c>
      <c r="E1813" t="s">
        <v>7047</v>
      </c>
      <c r="F1813" t="s">
        <v>7096</v>
      </c>
      <c r="G1813" t="s">
        <v>7112</v>
      </c>
      <c r="H1813" t="s">
        <v>7154</v>
      </c>
      <c r="I1813" t="s">
        <v>7164</v>
      </c>
      <c r="J1813" t="s">
        <v>7173</v>
      </c>
      <c r="K1813" t="s">
        <v>7200</v>
      </c>
      <c r="L1813">
        <v>2</v>
      </c>
      <c r="M1813">
        <v>1975.86</v>
      </c>
      <c r="N1813">
        <v>0.15</v>
      </c>
      <c r="O1813">
        <v>597.21</v>
      </c>
    </row>
    <row r="1814" spans="1:15" x14ac:dyDescent="0.25">
      <c r="A1814" t="s">
        <v>1824</v>
      </c>
      <c r="B1814" t="s">
        <v>5897</v>
      </c>
      <c r="C1814" t="s">
        <v>7249</v>
      </c>
      <c r="D1814" t="s">
        <v>6600</v>
      </c>
      <c r="E1814" t="s">
        <v>7010</v>
      </c>
      <c r="F1814" t="s">
        <v>7094</v>
      </c>
      <c r="G1814" t="s">
        <v>7100</v>
      </c>
      <c r="H1814" t="s">
        <v>7116</v>
      </c>
      <c r="I1814" t="s">
        <v>7163</v>
      </c>
      <c r="J1814" t="s">
        <v>7171</v>
      </c>
      <c r="K1814" t="s">
        <v>7209</v>
      </c>
      <c r="L1814">
        <v>3</v>
      </c>
      <c r="M1814">
        <v>5435.38</v>
      </c>
      <c r="N1814">
        <v>0</v>
      </c>
      <c r="O1814">
        <v>1041.22</v>
      </c>
    </row>
    <row r="1815" spans="1:15" x14ac:dyDescent="0.25">
      <c r="A1815" t="s">
        <v>1825</v>
      </c>
      <c r="B1815" t="s">
        <v>5611</v>
      </c>
      <c r="C1815" t="s">
        <v>7237</v>
      </c>
      <c r="D1815" t="s">
        <v>6396</v>
      </c>
      <c r="E1815" t="s">
        <v>7027</v>
      </c>
      <c r="F1815" t="s">
        <v>7094</v>
      </c>
      <c r="G1815" t="s">
        <v>7098</v>
      </c>
      <c r="H1815" t="s">
        <v>7114</v>
      </c>
      <c r="I1815" t="s">
        <v>7162</v>
      </c>
      <c r="J1815" t="s">
        <v>7166</v>
      </c>
      <c r="K1815" t="s">
        <v>7178</v>
      </c>
      <c r="L1815">
        <v>7</v>
      </c>
      <c r="M1815">
        <v>92458.240000000005</v>
      </c>
      <c r="N1815">
        <v>0.15</v>
      </c>
      <c r="O1815">
        <v>11732.01</v>
      </c>
    </row>
    <row r="1816" spans="1:15" x14ac:dyDescent="0.25">
      <c r="A1816" t="s">
        <v>1826</v>
      </c>
      <c r="B1816" t="s">
        <v>5162</v>
      </c>
      <c r="C1816" t="s">
        <v>7229</v>
      </c>
      <c r="D1816" t="s">
        <v>6611</v>
      </c>
      <c r="E1816" t="s">
        <v>6935</v>
      </c>
      <c r="F1816" t="s">
        <v>7094</v>
      </c>
      <c r="G1816" t="s">
        <v>7100</v>
      </c>
      <c r="H1816" t="s">
        <v>7116</v>
      </c>
      <c r="I1816" t="s">
        <v>7164</v>
      </c>
      <c r="J1816" t="s">
        <v>7174</v>
      </c>
      <c r="K1816" t="s">
        <v>7196</v>
      </c>
      <c r="L1816">
        <v>1</v>
      </c>
      <c r="M1816">
        <v>3408.4</v>
      </c>
      <c r="N1816">
        <v>0</v>
      </c>
      <c r="O1816">
        <v>864.92</v>
      </c>
    </row>
    <row r="1817" spans="1:15" x14ac:dyDescent="0.25">
      <c r="A1817" t="s">
        <v>1827</v>
      </c>
      <c r="B1817" t="s">
        <v>5261</v>
      </c>
      <c r="C1817" t="s">
        <v>7236</v>
      </c>
      <c r="D1817" t="s">
        <v>6694</v>
      </c>
      <c r="E1817" t="s">
        <v>6938</v>
      </c>
      <c r="F1817" t="s">
        <v>7097</v>
      </c>
      <c r="G1817" t="s">
        <v>7105</v>
      </c>
      <c r="H1817" t="s">
        <v>7149</v>
      </c>
      <c r="I1817" t="s">
        <v>7162</v>
      </c>
      <c r="J1817" t="s">
        <v>7168</v>
      </c>
      <c r="K1817" t="s">
        <v>7191</v>
      </c>
      <c r="L1817">
        <v>5</v>
      </c>
      <c r="M1817">
        <v>29758.25</v>
      </c>
      <c r="N1817">
        <v>0.05</v>
      </c>
      <c r="O1817">
        <v>5002.04</v>
      </c>
    </row>
    <row r="1818" spans="1:15" x14ac:dyDescent="0.25">
      <c r="A1818" t="s">
        <v>1828</v>
      </c>
      <c r="B1818" t="s">
        <v>5898</v>
      </c>
      <c r="C1818" t="s">
        <v>7232</v>
      </c>
      <c r="D1818" t="s">
        <v>6170</v>
      </c>
      <c r="E1818" t="s">
        <v>6960</v>
      </c>
      <c r="F1818" t="s">
        <v>7094</v>
      </c>
      <c r="G1818" t="s">
        <v>7099</v>
      </c>
      <c r="H1818" t="s">
        <v>7115</v>
      </c>
      <c r="I1818" t="s">
        <v>7163</v>
      </c>
      <c r="J1818" t="s">
        <v>7175</v>
      </c>
      <c r="K1818" t="s">
        <v>7190</v>
      </c>
      <c r="L1818">
        <v>2</v>
      </c>
      <c r="M1818">
        <v>4323.2700000000004</v>
      </c>
      <c r="N1818">
        <v>0.05</v>
      </c>
      <c r="O1818">
        <v>774.92</v>
      </c>
    </row>
    <row r="1819" spans="1:15" x14ac:dyDescent="0.25">
      <c r="A1819" t="s">
        <v>1829</v>
      </c>
      <c r="B1819" t="s">
        <v>5032</v>
      </c>
      <c r="C1819" t="s">
        <v>7224</v>
      </c>
      <c r="D1819" t="s">
        <v>6434</v>
      </c>
      <c r="E1819" t="s">
        <v>7002</v>
      </c>
      <c r="F1819" t="s">
        <v>7096</v>
      </c>
      <c r="G1819" t="s">
        <v>7113</v>
      </c>
      <c r="H1819" t="s">
        <v>7143</v>
      </c>
      <c r="I1819" t="s">
        <v>7165</v>
      </c>
      <c r="J1819" t="s">
        <v>7176</v>
      </c>
      <c r="K1819" t="s">
        <v>7195</v>
      </c>
      <c r="L1819">
        <v>4</v>
      </c>
      <c r="M1819">
        <v>45741.38</v>
      </c>
      <c r="N1819">
        <v>0</v>
      </c>
      <c r="O1819">
        <v>5371.88</v>
      </c>
    </row>
    <row r="1820" spans="1:15" x14ac:dyDescent="0.25">
      <c r="A1820" t="s">
        <v>1830</v>
      </c>
      <c r="B1820" t="s">
        <v>5149</v>
      </c>
      <c r="C1820" t="s">
        <v>7249</v>
      </c>
      <c r="D1820" t="s">
        <v>6312</v>
      </c>
      <c r="E1820" t="s">
        <v>6905</v>
      </c>
      <c r="F1820" t="s">
        <v>7094</v>
      </c>
      <c r="G1820" t="s">
        <v>7100</v>
      </c>
      <c r="H1820" t="s">
        <v>7116</v>
      </c>
      <c r="I1820" t="s">
        <v>7163</v>
      </c>
      <c r="J1820" t="s">
        <v>7167</v>
      </c>
      <c r="K1820" t="s">
        <v>7207</v>
      </c>
      <c r="L1820">
        <v>3</v>
      </c>
      <c r="M1820">
        <v>2398.2600000000002</v>
      </c>
      <c r="N1820">
        <v>0</v>
      </c>
      <c r="O1820">
        <v>792.11</v>
      </c>
    </row>
    <row r="1821" spans="1:15" x14ac:dyDescent="0.25">
      <c r="A1821" t="s">
        <v>1831</v>
      </c>
      <c r="B1821" t="s">
        <v>5829</v>
      </c>
      <c r="C1821" t="s">
        <v>7226</v>
      </c>
      <c r="D1821" t="s">
        <v>6099</v>
      </c>
      <c r="E1821" t="s">
        <v>6898</v>
      </c>
      <c r="F1821" t="s">
        <v>7097</v>
      </c>
      <c r="G1821" t="s">
        <v>7105</v>
      </c>
      <c r="H1821" t="s">
        <v>7128</v>
      </c>
      <c r="I1821" t="s">
        <v>7164</v>
      </c>
      <c r="J1821" t="s">
        <v>7174</v>
      </c>
      <c r="K1821" t="s">
        <v>7188</v>
      </c>
      <c r="L1821">
        <v>1</v>
      </c>
      <c r="M1821">
        <v>2088.02</v>
      </c>
      <c r="N1821">
        <v>0.25</v>
      </c>
      <c r="O1821">
        <v>318.26</v>
      </c>
    </row>
    <row r="1822" spans="1:15" x14ac:dyDescent="0.25">
      <c r="A1822" t="s">
        <v>1832</v>
      </c>
      <c r="B1822" t="s">
        <v>5196</v>
      </c>
      <c r="C1822" t="s">
        <v>7235</v>
      </c>
      <c r="D1822" t="s">
        <v>6816</v>
      </c>
      <c r="E1822" t="s">
        <v>6999</v>
      </c>
      <c r="F1822" t="s">
        <v>7097</v>
      </c>
      <c r="G1822" t="s">
        <v>7104</v>
      </c>
      <c r="H1822" t="s">
        <v>7160</v>
      </c>
      <c r="I1822" t="s">
        <v>7164</v>
      </c>
      <c r="J1822" t="s">
        <v>7173</v>
      </c>
      <c r="K1822" t="s">
        <v>7186</v>
      </c>
      <c r="L1822">
        <v>5</v>
      </c>
      <c r="M1822">
        <v>22792.89</v>
      </c>
      <c r="N1822">
        <v>0</v>
      </c>
      <c r="O1822">
        <v>6795.68</v>
      </c>
    </row>
    <row r="1823" spans="1:15" x14ac:dyDescent="0.25">
      <c r="A1823" t="s">
        <v>1833</v>
      </c>
      <c r="B1823" t="s">
        <v>5899</v>
      </c>
      <c r="C1823" t="s">
        <v>7229</v>
      </c>
      <c r="D1823" t="s">
        <v>6789</v>
      </c>
      <c r="E1823" t="s">
        <v>6911</v>
      </c>
      <c r="F1823" t="s">
        <v>7095</v>
      </c>
      <c r="G1823" t="s">
        <v>7109</v>
      </c>
      <c r="H1823" t="s">
        <v>7140</v>
      </c>
      <c r="I1823" t="s">
        <v>7163</v>
      </c>
      <c r="J1823" t="s">
        <v>7175</v>
      </c>
      <c r="K1823" t="s">
        <v>7197</v>
      </c>
      <c r="L1823">
        <v>7</v>
      </c>
      <c r="M1823">
        <v>38864.07</v>
      </c>
      <c r="N1823">
        <v>0.1</v>
      </c>
      <c r="O1823">
        <v>7267.02</v>
      </c>
    </row>
    <row r="1824" spans="1:15" x14ac:dyDescent="0.25">
      <c r="A1824" t="s">
        <v>1834</v>
      </c>
      <c r="B1824" t="s">
        <v>5722</v>
      </c>
      <c r="C1824" t="s">
        <v>7250</v>
      </c>
      <c r="D1824" t="s">
        <v>6786</v>
      </c>
      <c r="E1824" t="s">
        <v>7057</v>
      </c>
      <c r="F1824" t="s">
        <v>7094</v>
      </c>
      <c r="G1824" t="s">
        <v>7098</v>
      </c>
      <c r="H1824" t="s">
        <v>7138</v>
      </c>
      <c r="I1824" t="s">
        <v>7165</v>
      </c>
      <c r="J1824" t="s">
        <v>7177</v>
      </c>
      <c r="K1824" t="s">
        <v>7198</v>
      </c>
      <c r="L1824">
        <v>1</v>
      </c>
      <c r="M1824">
        <v>46507.55</v>
      </c>
      <c r="N1824">
        <v>0.25</v>
      </c>
      <c r="O1824">
        <v>2043.8</v>
      </c>
    </row>
    <row r="1825" spans="1:15" x14ac:dyDescent="0.25">
      <c r="A1825" t="s">
        <v>1835</v>
      </c>
      <c r="B1825" t="s">
        <v>5900</v>
      </c>
      <c r="C1825" t="s">
        <v>7231</v>
      </c>
      <c r="D1825" t="s">
        <v>6286</v>
      </c>
      <c r="E1825" t="s">
        <v>6949</v>
      </c>
      <c r="F1825" t="s">
        <v>7096</v>
      </c>
      <c r="G1825" t="s">
        <v>7113</v>
      </c>
      <c r="H1825" t="s">
        <v>7143</v>
      </c>
      <c r="I1825" t="s">
        <v>7165</v>
      </c>
      <c r="J1825" t="s">
        <v>7177</v>
      </c>
      <c r="K1825" t="s">
        <v>7210</v>
      </c>
      <c r="L1825">
        <v>8</v>
      </c>
      <c r="M1825">
        <v>634052.96</v>
      </c>
      <c r="N1825">
        <v>0.05</v>
      </c>
      <c r="O1825">
        <v>69520.210000000006</v>
      </c>
    </row>
    <row r="1826" spans="1:15" x14ac:dyDescent="0.25">
      <c r="A1826" t="s">
        <v>1836</v>
      </c>
      <c r="B1826" t="s">
        <v>5167</v>
      </c>
      <c r="C1826" t="s">
        <v>7232</v>
      </c>
      <c r="D1826" t="s">
        <v>6278</v>
      </c>
      <c r="E1826" t="s">
        <v>6902</v>
      </c>
      <c r="F1826" t="s">
        <v>7094</v>
      </c>
      <c r="G1826" t="s">
        <v>7101</v>
      </c>
      <c r="H1826" t="s">
        <v>7124</v>
      </c>
      <c r="I1826" t="s">
        <v>7164</v>
      </c>
      <c r="J1826" t="s">
        <v>7174</v>
      </c>
      <c r="K1826" t="s">
        <v>7196</v>
      </c>
      <c r="L1826">
        <v>5</v>
      </c>
      <c r="M1826">
        <v>15490.67</v>
      </c>
      <c r="N1826">
        <v>0.15</v>
      </c>
      <c r="O1826">
        <v>2558.65</v>
      </c>
    </row>
    <row r="1827" spans="1:15" x14ac:dyDescent="0.25">
      <c r="A1827" t="s">
        <v>1837</v>
      </c>
      <c r="B1827" t="s">
        <v>5739</v>
      </c>
      <c r="C1827" t="s">
        <v>7255</v>
      </c>
      <c r="D1827" t="s">
        <v>6813</v>
      </c>
      <c r="E1827" t="s">
        <v>7057</v>
      </c>
      <c r="F1827" t="s">
        <v>7095</v>
      </c>
      <c r="G1827" t="s">
        <v>7109</v>
      </c>
      <c r="H1827" t="s">
        <v>7135</v>
      </c>
      <c r="I1827" t="s">
        <v>7162</v>
      </c>
      <c r="J1827" t="s">
        <v>7168</v>
      </c>
      <c r="K1827" t="s">
        <v>7180</v>
      </c>
      <c r="L1827">
        <v>7</v>
      </c>
      <c r="M1827">
        <v>22615.1</v>
      </c>
      <c r="N1827">
        <v>0.05</v>
      </c>
      <c r="O1827">
        <v>3521.44</v>
      </c>
    </row>
    <row r="1828" spans="1:15" x14ac:dyDescent="0.25">
      <c r="A1828" t="s">
        <v>1838</v>
      </c>
      <c r="B1828" t="s">
        <v>5326</v>
      </c>
      <c r="C1828" t="s">
        <v>7243</v>
      </c>
      <c r="D1828" t="s">
        <v>6129</v>
      </c>
      <c r="E1828" t="s">
        <v>6928</v>
      </c>
      <c r="F1828" t="s">
        <v>7096</v>
      </c>
      <c r="G1828" t="s">
        <v>7112</v>
      </c>
      <c r="H1828" t="s">
        <v>7139</v>
      </c>
      <c r="I1828" t="s">
        <v>7165</v>
      </c>
      <c r="J1828" t="s">
        <v>7176</v>
      </c>
      <c r="K1828" t="s">
        <v>7195</v>
      </c>
      <c r="L1828">
        <v>2</v>
      </c>
      <c r="M1828">
        <v>19904.689999999999</v>
      </c>
      <c r="N1828">
        <v>0.2</v>
      </c>
      <c r="O1828">
        <v>1255.6500000000001</v>
      </c>
    </row>
    <row r="1829" spans="1:15" x14ac:dyDescent="0.25">
      <c r="A1829" t="s">
        <v>1839</v>
      </c>
      <c r="B1829" t="s">
        <v>5243</v>
      </c>
      <c r="C1829" t="s">
        <v>7252</v>
      </c>
      <c r="D1829" t="s">
        <v>6817</v>
      </c>
      <c r="E1829" t="s">
        <v>7043</v>
      </c>
      <c r="F1829" t="s">
        <v>7094</v>
      </c>
      <c r="G1829" t="s">
        <v>7098</v>
      </c>
      <c r="H1829" t="s">
        <v>7114</v>
      </c>
      <c r="I1829" t="s">
        <v>7165</v>
      </c>
      <c r="J1829" t="s">
        <v>7172</v>
      </c>
      <c r="K1829" t="s">
        <v>7208</v>
      </c>
      <c r="L1829">
        <v>3</v>
      </c>
      <c r="M1829">
        <v>5970.26</v>
      </c>
      <c r="N1829">
        <v>0.2</v>
      </c>
      <c r="O1829">
        <v>725.34</v>
      </c>
    </row>
    <row r="1830" spans="1:15" x14ac:dyDescent="0.25">
      <c r="A1830" t="s">
        <v>1840</v>
      </c>
      <c r="B1830" t="s">
        <v>5294</v>
      </c>
      <c r="C1830" t="s">
        <v>7254</v>
      </c>
      <c r="D1830" t="s">
        <v>6512</v>
      </c>
      <c r="E1830" t="s">
        <v>7009</v>
      </c>
      <c r="F1830" t="s">
        <v>7094</v>
      </c>
      <c r="G1830" t="s">
        <v>7098</v>
      </c>
      <c r="H1830" t="s">
        <v>7156</v>
      </c>
      <c r="I1830" t="s">
        <v>7164</v>
      </c>
      <c r="J1830" t="s">
        <v>7173</v>
      </c>
      <c r="K1830" t="s">
        <v>7186</v>
      </c>
      <c r="L1830">
        <v>3</v>
      </c>
      <c r="M1830">
        <v>12693.79</v>
      </c>
      <c r="N1830">
        <v>0.05</v>
      </c>
      <c r="O1830">
        <v>3281.16</v>
      </c>
    </row>
    <row r="1831" spans="1:15" x14ac:dyDescent="0.25">
      <c r="A1831" t="s">
        <v>1841</v>
      </c>
      <c r="B1831" t="s">
        <v>5901</v>
      </c>
      <c r="C1831" t="s">
        <v>7248</v>
      </c>
      <c r="D1831" t="s">
        <v>6363</v>
      </c>
      <c r="E1831" t="s">
        <v>6898</v>
      </c>
      <c r="F1831" t="s">
        <v>7094</v>
      </c>
      <c r="G1831" t="s">
        <v>7100</v>
      </c>
      <c r="H1831" t="s">
        <v>7116</v>
      </c>
      <c r="I1831" t="s">
        <v>7163</v>
      </c>
      <c r="J1831" t="s">
        <v>7167</v>
      </c>
      <c r="K1831" t="s">
        <v>7207</v>
      </c>
      <c r="L1831">
        <v>8</v>
      </c>
      <c r="M1831">
        <v>6291.09</v>
      </c>
      <c r="N1831">
        <v>0</v>
      </c>
      <c r="O1831">
        <v>2355.0500000000002</v>
      </c>
    </row>
    <row r="1832" spans="1:15" x14ac:dyDescent="0.25">
      <c r="A1832" t="s">
        <v>1842</v>
      </c>
      <c r="B1832" t="s">
        <v>5228</v>
      </c>
      <c r="C1832" t="s">
        <v>7247</v>
      </c>
      <c r="D1832" t="s">
        <v>6466</v>
      </c>
      <c r="E1832" t="s">
        <v>7046</v>
      </c>
      <c r="F1832" t="s">
        <v>7097</v>
      </c>
      <c r="G1832" t="s">
        <v>7105</v>
      </c>
      <c r="H1832" t="s">
        <v>7149</v>
      </c>
      <c r="I1832" t="s">
        <v>7165</v>
      </c>
      <c r="J1832" t="s">
        <v>7172</v>
      </c>
      <c r="K1832" t="s">
        <v>7208</v>
      </c>
      <c r="L1832">
        <v>5</v>
      </c>
      <c r="M1832">
        <v>10776.34</v>
      </c>
      <c r="N1832">
        <v>0.15</v>
      </c>
      <c r="O1832">
        <v>1696.44</v>
      </c>
    </row>
    <row r="1833" spans="1:15" x14ac:dyDescent="0.25">
      <c r="A1833" t="s">
        <v>1843</v>
      </c>
      <c r="B1833" t="s">
        <v>5057</v>
      </c>
      <c r="C1833" t="s">
        <v>7240</v>
      </c>
      <c r="D1833" t="s">
        <v>6475</v>
      </c>
      <c r="E1833" t="s">
        <v>6982</v>
      </c>
      <c r="F1833" t="s">
        <v>7096</v>
      </c>
      <c r="G1833" t="s">
        <v>7112</v>
      </c>
      <c r="H1833" t="s">
        <v>7154</v>
      </c>
      <c r="I1833" t="s">
        <v>7164</v>
      </c>
      <c r="J1833" t="s">
        <v>7174</v>
      </c>
      <c r="K1833" t="s">
        <v>7188</v>
      </c>
      <c r="L1833">
        <v>8</v>
      </c>
      <c r="M1833">
        <v>18600.82</v>
      </c>
      <c r="N1833">
        <v>0.15</v>
      </c>
      <c r="O1833">
        <v>2836</v>
      </c>
    </row>
    <row r="1834" spans="1:15" x14ac:dyDescent="0.25">
      <c r="A1834" t="s">
        <v>1844</v>
      </c>
      <c r="B1834" t="s">
        <v>5548</v>
      </c>
      <c r="C1834" t="s">
        <v>7249</v>
      </c>
      <c r="D1834" t="s">
        <v>6535</v>
      </c>
      <c r="E1834" t="s">
        <v>7074</v>
      </c>
      <c r="F1834" t="s">
        <v>7097</v>
      </c>
      <c r="G1834" t="s">
        <v>7105</v>
      </c>
      <c r="H1834" t="s">
        <v>7121</v>
      </c>
      <c r="I1834" t="s">
        <v>7162</v>
      </c>
      <c r="J1834" t="s">
        <v>7166</v>
      </c>
      <c r="K1834" t="s">
        <v>7211</v>
      </c>
      <c r="L1834">
        <v>1</v>
      </c>
      <c r="M1834">
        <v>5649.19</v>
      </c>
      <c r="N1834">
        <v>0.25</v>
      </c>
      <c r="O1834">
        <v>367.59</v>
      </c>
    </row>
    <row r="1835" spans="1:15" x14ac:dyDescent="0.25">
      <c r="A1835" t="s">
        <v>1845</v>
      </c>
      <c r="B1835" t="s">
        <v>5045</v>
      </c>
      <c r="C1835" t="s">
        <v>7235</v>
      </c>
      <c r="D1835" t="s">
        <v>6360</v>
      </c>
      <c r="E1835" t="s">
        <v>7045</v>
      </c>
      <c r="F1835" t="s">
        <v>7096</v>
      </c>
      <c r="G1835" t="s">
        <v>7111</v>
      </c>
      <c r="H1835" t="s">
        <v>7131</v>
      </c>
      <c r="I1835" t="s">
        <v>7165</v>
      </c>
      <c r="J1835" t="s">
        <v>7177</v>
      </c>
      <c r="K1835" t="s">
        <v>7201</v>
      </c>
      <c r="L1835">
        <v>6</v>
      </c>
      <c r="M1835">
        <v>303289.96000000002</v>
      </c>
      <c r="N1835">
        <v>0.05</v>
      </c>
      <c r="O1835">
        <v>36847.72</v>
      </c>
    </row>
    <row r="1836" spans="1:15" x14ac:dyDescent="0.25">
      <c r="A1836" t="s">
        <v>1846</v>
      </c>
      <c r="B1836" t="s">
        <v>5902</v>
      </c>
      <c r="C1836" t="s">
        <v>7252</v>
      </c>
      <c r="D1836" t="s">
        <v>6113</v>
      </c>
      <c r="E1836" t="s">
        <v>6912</v>
      </c>
      <c r="F1836" t="s">
        <v>7096</v>
      </c>
      <c r="G1836" t="s">
        <v>7103</v>
      </c>
      <c r="H1836" t="s">
        <v>7158</v>
      </c>
      <c r="I1836" t="s">
        <v>7164</v>
      </c>
      <c r="J1836" t="s">
        <v>7170</v>
      </c>
      <c r="K1836" t="s">
        <v>7189</v>
      </c>
      <c r="L1836">
        <v>6</v>
      </c>
      <c r="M1836">
        <v>9442.08</v>
      </c>
      <c r="N1836">
        <v>0</v>
      </c>
      <c r="O1836">
        <v>2815.78</v>
      </c>
    </row>
    <row r="1837" spans="1:15" x14ac:dyDescent="0.25">
      <c r="A1837" t="s">
        <v>1847</v>
      </c>
      <c r="B1837" t="s">
        <v>5302</v>
      </c>
      <c r="C1837" t="s">
        <v>7236</v>
      </c>
      <c r="D1837" t="s">
        <v>6603</v>
      </c>
      <c r="E1837" t="s">
        <v>7017</v>
      </c>
      <c r="F1837" t="s">
        <v>7097</v>
      </c>
      <c r="G1837" t="s">
        <v>7107</v>
      </c>
      <c r="H1837" t="s">
        <v>7123</v>
      </c>
      <c r="I1837" t="s">
        <v>7163</v>
      </c>
      <c r="J1837" t="s">
        <v>7175</v>
      </c>
      <c r="K1837" t="s">
        <v>7205</v>
      </c>
      <c r="L1837">
        <v>7</v>
      </c>
      <c r="M1837">
        <v>18431.88</v>
      </c>
      <c r="N1837">
        <v>0.25</v>
      </c>
      <c r="O1837">
        <v>2182.48</v>
      </c>
    </row>
    <row r="1838" spans="1:15" x14ac:dyDescent="0.25">
      <c r="A1838" t="s">
        <v>1848</v>
      </c>
      <c r="B1838" t="s">
        <v>5688</v>
      </c>
      <c r="C1838" t="s">
        <v>7248</v>
      </c>
      <c r="D1838" t="s">
        <v>6766</v>
      </c>
      <c r="E1838" t="s">
        <v>7020</v>
      </c>
      <c r="F1838" t="s">
        <v>7096</v>
      </c>
      <c r="G1838" t="s">
        <v>7103</v>
      </c>
      <c r="H1838" t="s">
        <v>7158</v>
      </c>
      <c r="I1838" t="s">
        <v>7164</v>
      </c>
      <c r="J1838" t="s">
        <v>7170</v>
      </c>
      <c r="K1838" t="s">
        <v>7213</v>
      </c>
      <c r="L1838">
        <v>3</v>
      </c>
      <c r="M1838">
        <v>8729.09</v>
      </c>
      <c r="N1838">
        <v>0</v>
      </c>
      <c r="O1838">
        <v>2825.44</v>
      </c>
    </row>
    <row r="1839" spans="1:15" x14ac:dyDescent="0.25">
      <c r="A1839" t="s">
        <v>1849</v>
      </c>
      <c r="B1839" t="s">
        <v>5094</v>
      </c>
      <c r="C1839" t="s">
        <v>7253</v>
      </c>
      <c r="D1839" t="s">
        <v>6629</v>
      </c>
      <c r="E1839" t="s">
        <v>6984</v>
      </c>
      <c r="F1839" t="s">
        <v>7096</v>
      </c>
      <c r="G1839" t="s">
        <v>7113</v>
      </c>
      <c r="H1839" t="s">
        <v>7148</v>
      </c>
      <c r="I1839" t="s">
        <v>7162</v>
      </c>
      <c r="J1839" t="s">
        <v>7168</v>
      </c>
      <c r="K1839" t="s">
        <v>7191</v>
      </c>
      <c r="L1839">
        <v>7</v>
      </c>
      <c r="M1839">
        <v>40601.449999999997</v>
      </c>
      <c r="N1839">
        <v>0.15</v>
      </c>
      <c r="O1839">
        <v>6917.65</v>
      </c>
    </row>
    <row r="1840" spans="1:15" x14ac:dyDescent="0.25">
      <c r="A1840" t="s">
        <v>1850</v>
      </c>
      <c r="B1840" t="s">
        <v>5384</v>
      </c>
      <c r="C1840" t="s">
        <v>7229</v>
      </c>
      <c r="D1840" t="s">
        <v>6501</v>
      </c>
      <c r="E1840" t="s">
        <v>6933</v>
      </c>
      <c r="F1840" t="s">
        <v>7097</v>
      </c>
      <c r="G1840" t="s">
        <v>7107</v>
      </c>
      <c r="H1840" t="s">
        <v>7123</v>
      </c>
      <c r="I1840" t="s">
        <v>7165</v>
      </c>
      <c r="J1840" t="s">
        <v>7176</v>
      </c>
      <c r="K1840" t="s">
        <v>7194</v>
      </c>
      <c r="L1840">
        <v>4</v>
      </c>
      <c r="M1840">
        <v>103818.97</v>
      </c>
      <c r="N1840">
        <v>0</v>
      </c>
      <c r="O1840">
        <v>18061.54</v>
      </c>
    </row>
    <row r="1841" spans="1:15" x14ac:dyDescent="0.25">
      <c r="A1841" t="s">
        <v>1851</v>
      </c>
      <c r="B1841" t="s">
        <v>5719</v>
      </c>
      <c r="C1841" t="s">
        <v>7246</v>
      </c>
      <c r="D1841" t="s">
        <v>6709</v>
      </c>
      <c r="E1841" t="s">
        <v>6988</v>
      </c>
      <c r="F1841" t="s">
        <v>7096</v>
      </c>
      <c r="G1841" t="s">
        <v>7112</v>
      </c>
      <c r="H1841" t="s">
        <v>7139</v>
      </c>
      <c r="I1841" t="s">
        <v>7165</v>
      </c>
      <c r="J1841" t="s">
        <v>7172</v>
      </c>
      <c r="K1841" t="s">
        <v>7212</v>
      </c>
      <c r="L1841">
        <v>1</v>
      </c>
      <c r="M1841">
        <v>3008.16</v>
      </c>
      <c r="N1841">
        <v>0.15</v>
      </c>
      <c r="O1841">
        <v>355.48</v>
      </c>
    </row>
    <row r="1842" spans="1:15" x14ac:dyDescent="0.25">
      <c r="A1842" t="s">
        <v>1852</v>
      </c>
      <c r="B1842" t="s">
        <v>5903</v>
      </c>
      <c r="C1842" t="s">
        <v>7240</v>
      </c>
      <c r="D1842" t="s">
        <v>6523</v>
      </c>
      <c r="E1842" t="s">
        <v>7072</v>
      </c>
      <c r="F1842" t="s">
        <v>7097</v>
      </c>
      <c r="G1842" t="s">
        <v>7110</v>
      </c>
      <c r="H1842" t="s">
        <v>7155</v>
      </c>
      <c r="I1842" t="s">
        <v>7165</v>
      </c>
      <c r="J1842" t="s">
        <v>7172</v>
      </c>
      <c r="K1842" t="s">
        <v>7212</v>
      </c>
      <c r="L1842">
        <v>2</v>
      </c>
      <c r="M1842">
        <v>5306.39</v>
      </c>
      <c r="N1842">
        <v>0.25</v>
      </c>
      <c r="O1842">
        <v>443.58</v>
      </c>
    </row>
    <row r="1843" spans="1:15" x14ac:dyDescent="0.25">
      <c r="A1843" t="s">
        <v>1853</v>
      </c>
      <c r="B1843" t="s">
        <v>5639</v>
      </c>
      <c r="C1843" t="s">
        <v>7259</v>
      </c>
      <c r="D1843" t="s">
        <v>6361</v>
      </c>
      <c r="E1843" t="s">
        <v>6897</v>
      </c>
      <c r="F1843" t="s">
        <v>7094</v>
      </c>
      <c r="G1843" t="s">
        <v>7098</v>
      </c>
      <c r="H1843" t="s">
        <v>7156</v>
      </c>
      <c r="I1843" t="s">
        <v>7162</v>
      </c>
      <c r="J1843" t="s">
        <v>7169</v>
      </c>
      <c r="K1843" t="s">
        <v>7203</v>
      </c>
      <c r="L1843">
        <v>2</v>
      </c>
      <c r="M1843">
        <v>43395.35</v>
      </c>
      <c r="N1843">
        <v>0</v>
      </c>
      <c r="O1843">
        <v>6980.23</v>
      </c>
    </row>
    <row r="1844" spans="1:15" x14ac:dyDescent="0.25">
      <c r="A1844" t="s">
        <v>1854</v>
      </c>
      <c r="B1844" t="s">
        <v>5292</v>
      </c>
      <c r="C1844" t="s">
        <v>7255</v>
      </c>
      <c r="D1844" t="s">
        <v>6395</v>
      </c>
      <c r="E1844" t="s">
        <v>6997</v>
      </c>
      <c r="F1844" t="s">
        <v>7097</v>
      </c>
      <c r="G1844" t="s">
        <v>7105</v>
      </c>
      <c r="H1844" t="s">
        <v>7121</v>
      </c>
      <c r="I1844" t="s">
        <v>7164</v>
      </c>
      <c r="J1844" t="s">
        <v>7170</v>
      </c>
      <c r="K1844" t="s">
        <v>7183</v>
      </c>
      <c r="L1844">
        <v>8</v>
      </c>
      <c r="M1844">
        <v>39853.86</v>
      </c>
      <c r="N1844">
        <v>0.05</v>
      </c>
      <c r="O1844">
        <v>8564.51</v>
      </c>
    </row>
    <row r="1845" spans="1:15" x14ac:dyDescent="0.25">
      <c r="A1845" t="s">
        <v>1855</v>
      </c>
      <c r="B1845" t="s">
        <v>5802</v>
      </c>
      <c r="C1845" t="s">
        <v>7256</v>
      </c>
      <c r="D1845" t="s">
        <v>6546</v>
      </c>
      <c r="E1845" t="s">
        <v>7066</v>
      </c>
      <c r="F1845" t="s">
        <v>7094</v>
      </c>
      <c r="G1845" t="s">
        <v>7098</v>
      </c>
      <c r="H1845" t="s">
        <v>7138</v>
      </c>
      <c r="I1845" t="s">
        <v>7165</v>
      </c>
      <c r="J1845" t="s">
        <v>7177</v>
      </c>
      <c r="K1845" t="s">
        <v>7210</v>
      </c>
      <c r="L1845">
        <v>1</v>
      </c>
      <c r="M1845">
        <v>86341.82</v>
      </c>
      <c r="N1845">
        <v>0</v>
      </c>
      <c r="O1845">
        <v>10480.450000000001</v>
      </c>
    </row>
    <row r="1846" spans="1:15" x14ac:dyDescent="0.25">
      <c r="A1846" t="s">
        <v>1856</v>
      </c>
      <c r="B1846" t="s">
        <v>5207</v>
      </c>
      <c r="C1846" t="s">
        <v>7249</v>
      </c>
      <c r="D1846" t="s">
        <v>6522</v>
      </c>
      <c r="E1846" t="s">
        <v>7040</v>
      </c>
      <c r="F1846" t="s">
        <v>7095</v>
      </c>
      <c r="G1846" t="s">
        <v>7106</v>
      </c>
      <c r="H1846" t="s">
        <v>7161</v>
      </c>
      <c r="I1846" t="s">
        <v>7165</v>
      </c>
      <c r="J1846" t="s">
        <v>7176</v>
      </c>
      <c r="K1846" t="s">
        <v>7202</v>
      </c>
      <c r="L1846">
        <v>6</v>
      </c>
      <c r="M1846">
        <v>92722.27</v>
      </c>
      <c r="N1846">
        <v>0.15</v>
      </c>
      <c r="O1846">
        <v>5084.21</v>
      </c>
    </row>
    <row r="1847" spans="1:15" x14ac:dyDescent="0.25">
      <c r="A1847" t="s">
        <v>1857</v>
      </c>
      <c r="B1847" t="s">
        <v>5699</v>
      </c>
      <c r="C1847" t="s">
        <v>7233</v>
      </c>
      <c r="D1847" t="s">
        <v>6136</v>
      </c>
      <c r="E1847" t="s">
        <v>6934</v>
      </c>
      <c r="F1847" t="s">
        <v>7096</v>
      </c>
      <c r="G1847" t="s">
        <v>7111</v>
      </c>
      <c r="H1847" t="s">
        <v>7145</v>
      </c>
      <c r="I1847" t="s">
        <v>7162</v>
      </c>
      <c r="J1847" t="s">
        <v>7168</v>
      </c>
      <c r="K1847" t="s">
        <v>7191</v>
      </c>
      <c r="L1847">
        <v>2</v>
      </c>
      <c r="M1847">
        <v>11319.73</v>
      </c>
      <c r="N1847">
        <v>0.15</v>
      </c>
      <c r="O1847">
        <v>1379.8</v>
      </c>
    </row>
    <row r="1848" spans="1:15" x14ac:dyDescent="0.25">
      <c r="A1848" t="s">
        <v>1858</v>
      </c>
      <c r="B1848" t="s">
        <v>5155</v>
      </c>
      <c r="C1848" t="s">
        <v>7244</v>
      </c>
      <c r="D1848" t="s">
        <v>6234</v>
      </c>
      <c r="E1848" t="s">
        <v>6939</v>
      </c>
      <c r="F1848" t="s">
        <v>7096</v>
      </c>
      <c r="G1848" t="s">
        <v>7113</v>
      </c>
      <c r="H1848" t="s">
        <v>7144</v>
      </c>
      <c r="I1848" t="s">
        <v>7164</v>
      </c>
      <c r="J1848" t="s">
        <v>7173</v>
      </c>
      <c r="K1848" t="s">
        <v>7186</v>
      </c>
      <c r="L1848">
        <v>5</v>
      </c>
      <c r="M1848">
        <v>22530.34</v>
      </c>
      <c r="N1848">
        <v>0</v>
      </c>
      <c r="O1848">
        <v>6014.9</v>
      </c>
    </row>
    <row r="1849" spans="1:15" x14ac:dyDescent="0.25">
      <c r="A1849" t="s">
        <v>1859</v>
      </c>
      <c r="B1849" t="s">
        <v>5167</v>
      </c>
      <c r="C1849" t="s">
        <v>7232</v>
      </c>
      <c r="D1849" t="s">
        <v>6717</v>
      </c>
      <c r="E1849" t="s">
        <v>6903</v>
      </c>
      <c r="F1849" t="s">
        <v>7094</v>
      </c>
      <c r="G1849" t="s">
        <v>7100</v>
      </c>
      <c r="H1849" t="s">
        <v>7116</v>
      </c>
      <c r="I1849" t="s">
        <v>7162</v>
      </c>
      <c r="J1849" t="s">
        <v>7169</v>
      </c>
      <c r="K1849" t="s">
        <v>7203</v>
      </c>
      <c r="L1849">
        <v>7</v>
      </c>
      <c r="M1849">
        <v>123376.21</v>
      </c>
      <c r="N1849">
        <v>0.2</v>
      </c>
      <c r="O1849">
        <v>3977.37</v>
      </c>
    </row>
    <row r="1850" spans="1:15" x14ac:dyDescent="0.25">
      <c r="A1850" t="s">
        <v>1860</v>
      </c>
      <c r="B1850" t="s">
        <v>5469</v>
      </c>
      <c r="C1850" t="s">
        <v>7251</v>
      </c>
      <c r="D1850" t="s">
        <v>6622</v>
      </c>
      <c r="E1850" t="s">
        <v>7066</v>
      </c>
      <c r="F1850" t="s">
        <v>7094</v>
      </c>
      <c r="G1850" t="s">
        <v>7100</v>
      </c>
      <c r="H1850" t="s">
        <v>7116</v>
      </c>
      <c r="I1850" t="s">
        <v>7163</v>
      </c>
      <c r="J1850" t="s">
        <v>7171</v>
      </c>
      <c r="K1850" t="s">
        <v>7209</v>
      </c>
      <c r="L1850">
        <v>6</v>
      </c>
      <c r="M1850">
        <v>8682.02</v>
      </c>
      <c r="N1850">
        <v>0.2</v>
      </c>
      <c r="O1850">
        <v>846.02</v>
      </c>
    </row>
    <row r="1851" spans="1:15" x14ac:dyDescent="0.25">
      <c r="A1851" t="s">
        <v>1861</v>
      </c>
      <c r="B1851" t="s">
        <v>5552</v>
      </c>
      <c r="C1851" t="s">
        <v>7241</v>
      </c>
      <c r="D1851" t="s">
        <v>6697</v>
      </c>
      <c r="E1851" t="s">
        <v>7068</v>
      </c>
      <c r="F1851" t="s">
        <v>7096</v>
      </c>
      <c r="G1851" t="s">
        <v>7103</v>
      </c>
      <c r="H1851" t="s">
        <v>7158</v>
      </c>
      <c r="I1851" t="s">
        <v>7162</v>
      </c>
      <c r="J1851" t="s">
        <v>7168</v>
      </c>
      <c r="K1851" t="s">
        <v>7180</v>
      </c>
      <c r="L1851">
        <v>4</v>
      </c>
      <c r="M1851">
        <v>10642.79</v>
      </c>
      <c r="N1851">
        <v>0.2</v>
      </c>
      <c r="O1851">
        <v>1112.03</v>
      </c>
    </row>
    <row r="1852" spans="1:15" x14ac:dyDescent="0.25">
      <c r="A1852" t="s">
        <v>1862</v>
      </c>
      <c r="B1852" t="s">
        <v>5784</v>
      </c>
      <c r="C1852" t="s">
        <v>7242</v>
      </c>
      <c r="D1852" t="s">
        <v>6722</v>
      </c>
      <c r="E1852" t="s">
        <v>7077</v>
      </c>
      <c r="F1852" t="s">
        <v>7095</v>
      </c>
      <c r="G1852" t="s">
        <v>7109</v>
      </c>
      <c r="H1852" t="s">
        <v>7127</v>
      </c>
      <c r="I1852" t="s">
        <v>7165</v>
      </c>
      <c r="J1852" t="s">
        <v>7177</v>
      </c>
      <c r="K1852" t="s">
        <v>7210</v>
      </c>
      <c r="L1852">
        <v>3</v>
      </c>
      <c r="M1852">
        <v>249007.31</v>
      </c>
      <c r="N1852">
        <v>0.05</v>
      </c>
      <c r="O1852">
        <v>26450.75</v>
      </c>
    </row>
    <row r="1853" spans="1:15" x14ac:dyDescent="0.25">
      <c r="A1853" t="s">
        <v>1863</v>
      </c>
      <c r="B1853" t="s">
        <v>5312</v>
      </c>
      <c r="C1853" t="s">
        <v>7255</v>
      </c>
      <c r="D1853" t="s">
        <v>6750</v>
      </c>
      <c r="E1853" t="s">
        <v>6965</v>
      </c>
      <c r="F1853" t="s">
        <v>7096</v>
      </c>
      <c r="G1853" t="s">
        <v>7112</v>
      </c>
      <c r="H1853" t="s">
        <v>7133</v>
      </c>
      <c r="I1853" t="s">
        <v>7162</v>
      </c>
      <c r="J1853" t="s">
        <v>7168</v>
      </c>
      <c r="K1853" t="s">
        <v>7191</v>
      </c>
      <c r="L1853">
        <v>8</v>
      </c>
      <c r="M1853">
        <v>40120.75</v>
      </c>
      <c r="N1853">
        <v>0.2</v>
      </c>
      <c r="O1853">
        <v>3621.11</v>
      </c>
    </row>
    <row r="1854" spans="1:15" x14ac:dyDescent="0.25">
      <c r="A1854" t="s">
        <v>1864</v>
      </c>
      <c r="B1854" t="s">
        <v>5771</v>
      </c>
      <c r="C1854" t="s">
        <v>7256</v>
      </c>
      <c r="D1854" t="s">
        <v>6818</v>
      </c>
      <c r="E1854" t="s">
        <v>7079</v>
      </c>
      <c r="F1854" t="s">
        <v>7097</v>
      </c>
      <c r="G1854" t="s">
        <v>7110</v>
      </c>
      <c r="H1854" t="s">
        <v>7159</v>
      </c>
      <c r="I1854" t="s">
        <v>7162</v>
      </c>
      <c r="J1854" t="s">
        <v>7166</v>
      </c>
      <c r="K1854" t="s">
        <v>7192</v>
      </c>
      <c r="L1854">
        <v>1</v>
      </c>
      <c r="M1854">
        <v>6125.06</v>
      </c>
      <c r="N1854">
        <v>0</v>
      </c>
      <c r="O1854">
        <v>1140.9100000000001</v>
      </c>
    </row>
    <row r="1855" spans="1:15" x14ac:dyDescent="0.25">
      <c r="A1855" t="s">
        <v>1865</v>
      </c>
      <c r="B1855" t="s">
        <v>5329</v>
      </c>
      <c r="C1855" t="s">
        <v>7240</v>
      </c>
      <c r="D1855" t="s">
        <v>6738</v>
      </c>
      <c r="E1855" t="s">
        <v>7034</v>
      </c>
      <c r="F1855" t="s">
        <v>7096</v>
      </c>
      <c r="G1855" t="s">
        <v>7112</v>
      </c>
      <c r="H1855" t="s">
        <v>7154</v>
      </c>
      <c r="I1855" t="s">
        <v>7164</v>
      </c>
      <c r="J1855" t="s">
        <v>7170</v>
      </c>
      <c r="K1855" t="s">
        <v>7189</v>
      </c>
      <c r="L1855">
        <v>6</v>
      </c>
      <c r="M1855">
        <v>7026.83</v>
      </c>
      <c r="N1855">
        <v>0.2</v>
      </c>
      <c r="O1855">
        <v>1388.78</v>
      </c>
    </row>
    <row r="1856" spans="1:15" x14ac:dyDescent="0.25">
      <c r="A1856" t="s">
        <v>1866</v>
      </c>
      <c r="B1856" t="s">
        <v>5541</v>
      </c>
      <c r="C1856" t="s">
        <v>7255</v>
      </c>
      <c r="D1856" t="s">
        <v>6773</v>
      </c>
      <c r="E1856" t="s">
        <v>6966</v>
      </c>
      <c r="F1856" t="s">
        <v>7095</v>
      </c>
      <c r="G1856" t="s">
        <v>7106</v>
      </c>
      <c r="H1856" t="s">
        <v>7161</v>
      </c>
      <c r="I1856" t="s">
        <v>7165</v>
      </c>
      <c r="J1856" t="s">
        <v>7172</v>
      </c>
      <c r="K1856" t="s">
        <v>7185</v>
      </c>
      <c r="L1856">
        <v>1</v>
      </c>
      <c r="M1856">
        <v>3732.16</v>
      </c>
      <c r="N1856">
        <v>0.25</v>
      </c>
      <c r="O1856">
        <v>398.55</v>
      </c>
    </row>
    <row r="1857" spans="1:15" x14ac:dyDescent="0.25">
      <c r="A1857" t="s">
        <v>1867</v>
      </c>
      <c r="B1857" t="s">
        <v>5460</v>
      </c>
      <c r="C1857" t="s">
        <v>7248</v>
      </c>
      <c r="D1857" t="s">
        <v>6712</v>
      </c>
      <c r="E1857" t="s">
        <v>6916</v>
      </c>
      <c r="F1857" t="s">
        <v>7095</v>
      </c>
      <c r="G1857" t="s">
        <v>7102</v>
      </c>
      <c r="H1857" t="s">
        <v>7147</v>
      </c>
      <c r="I1857" t="s">
        <v>7165</v>
      </c>
      <c r="J1857" t="s">
        <v>7172</v>
      </c>
      <c r="K1857" t="s">
        <v>7185</v>
      </c>
      <c r="L1857">
        <v>5</v>
      </c>
      <c r="M1857">
        <v>23773.58</v>
      </c>
      <c r="N1857">
        <v>0.05</v>
      </c>
      <c r="O1857">
        <v>4097.29</v>
      </c>
    </row>
    <row r="1858" spans="1:15" x14ac:dyDescent="0.25">
      <c r="A1858" t="s">
        <v>1868</v>
      </c>
      <c r="B1858" t="s">
        <v>5157</v>
      </c>
      <c r="C1858" t="s">
        <v>7230</v>
      </c>
      <c r="D1858" t="s">
        <v>6423</v>
      </c>
      <c r="E1858" t="s">
        <v>6895</v>
      </c>
      <c r="F1858" t="s">
        <v>7096</v>
      </c>
      <c r="G1858" t="s">
        <v>7111</v>
      </c>
      <c r="H1858" t="s">
        <v>7142</v>
      </c>
      <c r="I1858" t="s">
        <v>7164</v>
      </c>
      <c r="J1858" t="s">
        <v>7174</v>
      </c>
      <c r="K1858" t="s">
        <v>7199</v>
      </c>
      <c r="L1858">
        <v>8</v>
      </c>
      <c r="M1858">
        <v>11180.58</v>
      </c>
      <c r="N1858">
        <v>0.1</v>
      </c>
      <c r="O1858">
        <v>2020.5</v>
      </c>
    </row>
    <row r="1859" spans="1:15" x14ac:dyDescent="0.25">
      <c r="A1859" t="s">
        <v>1869</v>
      </c>
      <c r="B1859" t="s">
        <v>5038</v>
      </c>
      <c r="C1859" t="s">
        <v>7259</v>
      </c>
      <c r="D1859" t="s">
        <v>6819</v>
      </c>
      <c r="E1859" t="s">
        <v>6903</v>
      </c>
      <c r="F1859" t="s">
        <v>7096</v>
      </c>
      <c r="G1859" t="s">
        <v>7112</v>
      </c>
      <c r="H1859" t="s">
        <v>7139</v>
      </c>
      <c r="I1859" t="s">
        <v>7162</v>
      </c>
      <c r="J1859" t="s">
        <v>7169</v>
      </c>
      <c r="K1859" t="s">
        <v>7203</v>
      </c>
      <c r="L1859">
        <v>2</v>
      </c>
      <c r="M1859">
        <v>42303.87</v>
      </c>
      <c r="N1859">
        <v>0</v>
      </c>
      <c r="O1859">
        <v>6995.91</v>
      </c>
    </row>
    <row r="1860" spans="1:15" x14ac:dyDescent="0.25">
      <c r="A1860" t="s">
        <v>1870</v>
      </c>
      <c r="B1860" t="s">
        <v>5764</v>
      </c>
      <c r="C1860" t="s">
        <v>7252</v>
      </c>
      <c r="D1860" t="s">
        <v>6206</v>
      </c>
      <c r="E1860" t="s">
        <v>6981</v>
      </c>
      <c r="F1860" t="s">
        <v>7097</v>
      </c>
      <c r="G1860" t="s">
        <v>7107</v>
      </c>
      <c r="H1860" t="s">
        <v>7153</v>
      </c>
      <c r="I1860" t="s">
        <v>7163</v>
      </c>
      <c r="J1860" t="s">
        <v>7167</v>
      </c>
      <c r="K1860" t="s">
        <v>7187</v>
      </c>
      <c r="L1860">
        <v>3</v>
      </c>
      <c r="M1860">
        <v>3479.09</v>
      </c>
      <c r="N1860">
        <v>0.25</v>
      </c>
      <c r="O1860">
        <v>599.15</v>
      </c>
    </row>
    <row r="1861" spans="1:15" x14ac:dyDescent="0.25">
      <c r="A1861" t="s">
        <v>1871</v>
      </c>
      <c r="B1861" t="s">
        <v>5228</v>
      </c>
      <c r="C1861" t="s">
        <v>7247</v>
      </c>
      <c r="D1861" t="s">
        <v>6274</v>
      </c>
      <c r="E1861" t="s">
        <v>6995</v>
      </c>
      <c r="F1861" t="s">
        <v>7097</v>
      </c>
      <c r="G1861" t="s">
        <v>7107</v>
      </c>
      <c r="H1861" t="s">
        <v>7153</v>
      </c>
      <c r="I1861" t="s">
        <v>7163</v>
      </c>
      <c r="J1861" t="s">
        <v>7167</v>
      </c>
      <c r="K1861" t="s">
        <v>7187</v>
      </c>
      <c r="L1861">
        <v>4</v>
      </c>
      <c r="M1861">
        <v>5550.84</v>
      </c>
      <c r="N1861">
        <v>0.1</v>
      </c>
      <c r="O1861">
        <v>1296.22</v>
      </c>
    </row>
    <row r="1862" spans="1:15" x14ac:dyDescent="0.25">
      <c r="A1862" t="s">
        <v>1872</v>
      </c>
      <c r="B1862" t="s">
        <v>5262</v>
      </c>
      <c r="C1862" t="s">
        <v>7225</v>
      </c>
      <c r="D1862" t="s">
        <v>6727</v>
      </c>
      <c r="E1862" t="s">
        <v>6910</v>
      </c>
      <c r="F1862" t="s">
        <v>7094</v>
      </c>
      <c r="G1862" t="s">
        <v>7098</v>
      </c>
      <c r="H1862" t="s">
        <v>7138</v>
      </c>
      <c r="I1862" t="s">
        <v>7163</v>
      </c>
      <c r="J1862" t="s">
        <v>7167</v>
      </c>
      <c r="K1862" t="s">
        <v>7179</v>
      </c>
      <c r="L1862">
        <v>8</v>
      </c>
      <c r="M1862">
        <v>19485.22</v>
      </c>
      <c r="N1862">
        <v>0</v>
      </c>
      <c r="O1862">
        <v>5177.59</v>
      </c>
    </row>
    <row r="1863" spans="1:15" x14ac:dyDescent="0.25">
      <c r="A1863" t="s">
        <v>1873</v>
      </c>
      <c r="B1863" t="s">
        <v>5572</v>
      </c>
      <c r="C1863" t="s">
        <v>7241</v>
      </c>
      <c r="D1863" t="s">
        <v>6097</v>
      </c>
      <c r="E1863" t="s">
        <v>6896</v>
      </c>
      <c r="F1863" t="s">
        <v>7096</v>
      </c>
      <c r="G1863" t="s">
        <v>7111</v>
      </c>
      <c r="H1863" t="s">
        <v>7131</v>
      </c>
      <c r="I1863" t="s">
        <v>7164</v>
      </c>
      <c r="J1863" t="s">
        <v>7170</v>
      </c>
      <c r="K1863" t="s">
        <v>7183</v>
      </c>
      <c r="L1863">
        <v>8</v>
      </c>
      <c r="M1863">
        <v>41201.46</v>
      </c>
      <c r="N1863">
        <v>0</v>
      </c>
      <c r="O1863">
        <v>11657.78</v>
      </c>
    </row>
    <row r="1864" spans="1:15" x14ac:dyDescent="0.25">
      <c r="A1864" t="s">
        <v>1874</v>
      </c>
      <c r="B1864" t="s">
        <v>5472</v>
      </c>
      <c r="C1864" t="s">
        <v>7230</v>
      </c>
      <c r="D1864" t="s">
        <v>6820</v>
      </c>
      <c r="E1864" t="s">
        <v>7060</v>
      </c>
      <c r="F1864" t="s">
        <v>7094</v>
      </c>
      <c r="G1864" t="s">
        <v>7099</v>
      </c>
      <c r="H1864" t="s">
        <v>7125</v>
      </c>
      <c r="I1864" t="s">
        <v>7164</v>
      </c>
      <c r="J1864" t="s">
        <v>7170</v>
      </c>
      <c r="K1864" t="s">
        <v>7183</v>
      </c>
      <c r="L1864">
        <v>1</v>
      </c>
      <c r="M1864">
        <v>4137.66</v>
      </c>
      <c r="N1864">
        <v>0.2</v>
      </c>
      <c r="O1864">
        <v>833.28</v>
      </c>
    </row>
    <row r="1865" spans="1:15" x14ac:dyDescent="0.25">
      <c r="A1865" t="s">
        <v>1875</v>
      </c>
      <c r="B1865" t="s">
        <v>5748</v>
      </c>
      <c r="C1865" t="s">
        <v>7238</v>
      </c>
      <c r="D1865" t="s">
        <v>6525</v>
      </c>
      <c r="E1865" t="s">
        <v>7059</v>
      </c>
      <c r="F1865" t="s">
        <v>7094</v>
      </c>
      <c r="G1865" t="s">
        <v>7099</v>
      </c>
      <c r="H1865" t="s">
        <v>7115</v>
      </c>
      <c r="I1865" t="s">
        <v>7163</v>
      </c>
      <c r="J1865" t="s">
        <v>7167</v>
      </c>
      <c r="K1865" t="s">
        <v>7207</v>
      </c>
      <c r="L1865">
        <v>4</v>
      </c>
      <c r="M1865">
        <v>2658.49</v>
      </c>
      <c r="N1865">
        <v>0.15</v>
      </c>
      <c r="O1865">
        <v>666.53</v>
      </c>
    </row>
    <row r="1866" spans="1:15" x14ac:dyDescent="0.25">
      <c r="A1866" t="s">
        <v>1876</v>
      </c>
      <c r="B1866" t="s">
        <v>5378</v>
      </c>
      <c r="C1866" t="s">
        <v>7238</v>
      </c>
      <c r="D1866" t="s">
        <v>6686</v>
      </c>
      <c r="E1866" t="s">
        <v>7027</v>
      </c>
      <c r="F1866" t="s">
        <v>7094</v>
      </c>
      <c r="G1866" t="s">
        <v>7099</v>
      </c>
      <c r="H1866" t="s">
        <v>7130</v>
      </c>
      <c r="I1866" t="s">
        <v>7164</v>
      </c>
      <c r="J1866" t="s">
        <v>7173</v>
      </c>
      <c r="K1866" t="s">
        <v>7206</v>
      </c>
      <c r="L1866">
        <v>8</v>
      </c>
      <c r="M1866">
        <v>17866.47</v>
      </c>
      <c r="N1866">
        <v>0</v>
      </c>
      <c r="O1866">
        <v>6006.04</v>
      </c>
    </row>
    <row r="1867" spans="1:15" x14ac:dyDescent="0.25">
      <c r="A1867" t="s">
        <v>1877</v>
      </c>
      <c r="B1867" t="s">
        <v>5205</v>
      </c>
      <c r="C1867" t="s">
        <v>7255</v>
      </c>
      <c r="D1867" t="s">
        <v>6098</v>
      </c>
      <c r="E1867" t="s">
        <v>6897</v>
      </c>
      <c r="F1867" t="s">
        <v>7097</v>
      </c>
      <c r="G1867" t="s">
        <v>7110</v>
      </c>
      <c r="H1867" t="s">
        <v>7155</v>
      </c>
      <c r="I1867" t="s">
        <v>7163</v>
      </c>
      <c r="J1867" t="s">
        <v>7171</v>
      </c>
      <c r="K1867" t="s">
        <v>7184</v>
      </c>
      <c r="L1867">
        <v>7</v>
      </c>
      <c r="M1867">
        <v>43824.45</v>
      </c>
      <c r="N1867">
        <v>0.25</v>
      </c>
      <c r="O1867">
        <v>1768.99</v>
      </c>
    </row>
    <row r="1868" spans="1:15" x14ac:dyDescent="0.25">
      <c r="A1868" t="s">
        <v>1878</v>
      </c>
      <c r="B1868" t="s">
        <v>5860</v>
      </c>
      <c r="C1868" t="s">
        <v>7244</v>
      </c>
      <c r="D1868" t="s">
        <v>6175</v>
      </c>
      <c r="E1868" t="s">
        <v>6965</v>
      </c>
      <c r="F1868" t="s">
        <v>7096</v>
      </c>
      <c r="G1868" t="s">
        <v>7103</v>
      </c>
      <c r="H1868" t="s">
        <v>7134</v>
      </c>
      <c r="I1868" t="s">
        <v>7165</v>
      </c>
      <c r="J1868" t="s">
        <v>7176</v>
      </c>
      <c r="K1868" t="s">
        <v>7202</v>
      </c>
      <c r="L1868">
        <v>5</v>
      </c>
      <c r="M1868">
        <v>69376.350000000006</v>
      </c>
      <c r="N1868">
        <v>0.25</v>
      </c>
      <c r="O1868">
        <v>3472.34</v>
      </c>
    </row>
    <row r="1869" spans="1:15" x14ac:dyDescent="0.25">
      <c r="A1869" t="s">
        <v>1879</v>
      </c>
      <c r="B1869" t="s">
        <v>5229</v>
      </c>
      <c r="C1869" t="s">
        <v>7243</v>
      </c>
      <c r="D1869" t="s">
        <v>6504</v>
      </c>
      <c r="E1869" t="s">
        <v>6925</v>
      </c>
      <c r="F1869" t="s">
        <v>7096</v>
      </c>
      <c r="G1869" t="s">
        <v>7103</v>
      </c>
      <c r="H1869" t="s">
        <v>7134</v>
      </c>
      <c r="I1869" t="s">
        <v>7164</v>
      </c>
      <c r="J1869" t="s">
        <v>7173</v>
      </c>
      <c r="K1869" t="s">
        <v>7200</v>
      </c>
      <c r="L1869">
        <v>7</v>
      </c>
      <c r="M1869">
        <v>6959.38</v>
      </c>
      <c r="N1869">
        <v>0.2</v>
      </c>
      <c r="O1869">
        <v>1654.69</v>
      </c>
    </row>
    <row r="1870" spans="1:15" x14ac:dyDescent="0.25">
      <c r="A1870" t="s">
        <v>1880</v>
      </c>
      <c r="B1870" t="s">
        <v>5730</v>
      </c>
      <c r="C1870" t="s">
        <v>7244</v>
      </c>
      <c r="D1870" t="s">
        <v>6127</v>
      </c>
      <c r="E1870" t="s">
        <v>6926</v>
      </c>
      <c r="F1870" t="s">
        <v>7094</v>
      </c>
      <c r="G1870" t="s">
        <v>7100</v>
      </c>
      <c r="H1870" t="s">
        <v>7136</v>
      </c>
      <c r="I1870" t="s">
        <v>7164</v>
      </c>
      <c r="J1870" t="s">
        <v>7170</v>
      </c>
      <c r="K1870" t="s">
        <v>7213</v>
      </c>
      <c r="L1870">
        <v>8</v>
      </c>
      <c r="M1870">
        <v>19348.27</v>
      </c>
      <c r="N1870">
        <v>0.15</v>
      </c>
      <c r="O1870">
        <v>4704.07</v>
      </c>
    </row>
    <row r="1871" spans="1:15" x14ac:dyDescent="0.25">
      <c r="A1871" t="s">
        <v>1881</v>
      </c>
      <c r="B1871" t="s">
        <v>5904</v>
      </c>
      <c r="C1871" t="s">
        <v>7238</v>
      </c>
      <c r="D1871" t="s">
        <v>6561</v>
      </c>
      <c r="E1871" t="s">
        <v>6956</v>
      </c>
      <c r="F1871" t="s">
        <v>7096</v>
      </c>
      <c r="G1871" t="s">
        <v>7111</v>
      </c>
      <c r="H1871" t="s">
        <v>7142</v>
      </c>
      <c r="I1871" t="s">
        <v>7162</v>
      </c>
      <c r="J1871" t="s">
        <v>7169</v>
      </c>
      <c r="K1871" t="s">
        <v>7203</v>
      </c>
      <c r="L1871">
        <v>4</v>
      </c>
      <c r="M1871">
        <v>88079.59</v>
      </c>
      <c r="N1871">
        <v>0</v>
      </c>
      <c r="O1871">
        <v>14865.08</v>
      </c>
    </row>
    <row r="1872" spans="1:15" x14ac:dyDescent="0.25">
      <c r="A1872" t="s">
        <v>1882</v>
      </c>
      <c r="B1872" t="s">
        <v>5240</v>
      </c>
      <c r="C1872" t="s">
        <v>7245</v>
      </c>
      <c r="D1872" t="s">
        <v>6157</v>
      </c>
      <c r="E1872" t="s">
        <v>6953</v>
      </c>
      <c r="F1872" t="s">
        <v>7094</v>
      </c>
      <c r="G1872" t="s">
        <v>7099</v>
      </c>
      <c r="H1872" t="s">
        <v>7125</v>
      </c>
      <c r="I1872" t="s">
        <v>7164</v>
      </c>
      <c r="J1872" t="s">
        <v>7174</v>
      </c>
      <c r="K1872" t="s">
        <v>7199</v>
      </c>
      <c r="L1872">
        <v>5</v>
      </c>
      <c r="M1872">
        <v>6184.75</v>
      </c>
      <c r="N1872">
        <v>0.2</v>
      </c>
      <c r="O1872">
        <v>609.62</v>
      </c>
    </row>
    <row r="1873" spans="1:15" x14ac:dyDescent="0.25">
      <c r="A1873" t="s">
        <v>1883</v>
      </c>
      <c r="B1873" t="s">
        <v>5838</v>
      </c>
      <c r="C1873" t="s">
        <v>7239</v>
      </c>
      <c r="D1873" t="s">
        <v>6821</v>
      </c>
      <c r="E1873" t="s">
        <v>6985</v>
      </c>
      <c r="F1873" t="s">
        <v>7096</v>
      </c>
      <c r="G1873" t="s">
        <v>7113</v>
      </c>
      <c r="H1873" t="s">
        <v>7148</v>
      </c>
      <c r="I1873" t="s">
        <v>7164</v>
      </c>
      <c r="J1873" t="s">
        <v>7174</v>
      </c>
      <c r="K1873" t="s">
        <v>7199</v>
      </c>
      <c r="L1873">
        <v>5</v>
      </c>
      <c r="M1873">
        <v>6628.26</v>
      </c>
      <c r="N1873">
        <v>0.15</v>
      </c>
      <c r="O1873">
        <v>1014.49</v>
      </c>
    </row>
    <row r="1874" spans="1:15" x14ac:dyDescent="0.25">
      <c r="A1874" t="s">
        <v>1884</v>
      </c>
      <c r="B1874" t="s">
        <v>5307</v>
      </c>
      <c r="C1874" t="s">
        <v>7234</v>
      </c>
      <c r="D1874" t="s">
        <v>6603</v>
      </c>
      <c r="E1874" t="s">
        <v>7017</v>
      </c>
      <c r="F1874" t="s">
        <v>7095</v>
      </c>
      <c r="G1874" t="s">
        <v>7108</v>
      </c>
      <c r="H1874" t="s">
        <v>7150</v>
      </c>
      <c r="I1874" t="s">
        <v>7163</v>
      </c>
      <c r="J1874" t="s">
        <v>7167</v>
      </c>
      <c r="K1874" t="s">
        <v>7179</v>
      </c>
      <c r="L1874">
        <v>7</v>
      </c>
      <c r="M1874">
        <v>17897.52</v>
      </c>
      <c r="N1874">
        <v>0</v>
      </c>
      <c r="O1874">
        <v>4960.09</v>
      </c>
    </row>
    <row r="1875" spans="1:15" x14ac:dyDescent="0.25">
      <c r="A1875" t="s">
        <v>1885</v>
      </c>
      <c r="B1875" t="s">
        <v>5905</v>
      </c>
      <c r="C1875" t="s">
        <v>7228</v>
      </c>
      <c r="D1875" t="s">
        <v>6607</v>
      </c>
      <c r="E1875" t="s">
        <v>7021</v>
      </c>
      <c r="F1875" t="s">
        <v>7097</v>
      </c>
      <c r="G1875" t="s">
        <v>7105</v>
      </c>
      <c r="H1875" t="s">
        <v>7128</v>
      </c>
      <c r="I1875" t="s">
        <v>7165</v>
      </c>
      <c r="J1875" t="s">
        <v>7177</v>
      </c>
      <c r="K1875" t="s">
        <v>7198</v>
      </c>
      <c r="L1875">
        <v>8</v>
      </c>
      <c r="M1875">
        <v>511506.85</v>
      </c>
      <c r="N1875">
        <v>0</v>
      </c>
      <c r="O1875">
        <v>99392</v>
      </c>
    </row>
    <row r="1876" spans="1:15" x14ac:dyDescent="0.25">
      <c r="A1876" t="s">
        <v>1886</v>
      </c>
      <c r="B1876" t="s">
        <v>5561</v>
      </c>
      <c r="C1876" t="s">
        <v>7253</v>
      </c>
      <c r="D1876" t="s">
        <v>6783</v>
      </c>
      <c r="E1876" t="s">
        <v>7015</v>
      </c>
      <c r="F1876" t="s">
        <v>7097</v>
      </c>
      <c r="G1876" t="s">
        <v>7105</v>
      </c>
      <c r="H1876" t="s">
        <v>7149</v>
      </c>
      <c r="I1876" t="s">
        <v>7165</v>
      </c>
      <c r="J1876" t="s">
        <v>7172</v>
      </c>
      <c r="K1876" t="s">
        <v>7212</v>
      </c>
      <c r="L1876">
        <v>2</v>
      </c>
      <c r="M1876">
        <v>7201.41</v>
      </c>
      <c r="N1876">
        <v>0</v>
      </c>
      <c r="O1876">
        <v>1375.02</v>
      </c>
    </row>
    <row r="1877" spans="1:15" x14ac:dyDescent="0.25">
      <c r="A1877" t="s">
        <v>1887</v>
      </c>
      <c r="B1877" t="s">
        <v>5568</v>
      </c>
      <c r="C1877" t="s">
        <v>7247</v>
      </c>
      <c r="D1877" t="s">
        <v>6822</v>
      </c>
      <c r="E1877" t="s">
        <v>7018</v>
      </c>
      <c r="F1877" t="s">
        <v>7097</v>
      </c>
      <c r="G1877" t="s">
        <v>7104</v>
      </c>
      <c r="H1877" t="s">
        <v>7160</v>
      </c>
      <c r="I1877" t="s">
        <v>7162</v>
      </c>
      <c r="J1877" t="s">
        <v>7169</v>
      </c>
      <c r="K1877" t="s">
        <v>7203</v>
      </c>
      <c r="L1877">
        <v>8</v>
      </c>
      <c r="M1877">
        <v>159271.89000000001</v>
      </c>
      <c r="N1877">
        <v>0.05</v>
      </c>
      <c r="O1877">
        <v>20691</v>
      </c>
    </row>
    <row r="1878" spans="1:15" x14ac:dyDescent="0.25">
      <c r="A1878" t="s">
        <v>1888</v>
      </c>
      <c r="B1878" t="s">
        <v>5906</v>
      </c>
      <c r="C1878" t="s">
        <v>7257</v>
      </c>
      <c r="D1878" t="s">
        <v>6765</v>
      </c>
      <c r="E1878" t="s">
        <v>6961</v>
      </c>
      <c r="F1878" t="s">
        <v>7096</v>
      </c>
      <c r="G1878" t="s">
        <v>7113</v>
      </c>
      <c r="H1878" t="s">
        <v>7144</v>
      </c>
      <c r="I1878" t="s">
        <v>7162</v>
      </c>
      <c r="J1878" t="s">
        <v>7168</v>
      </c>
      <c r="K1878" t="s">
        <v>7191</v>
      </c>
      <c r="L1878">
        <v>3</v>
      </c>
      <c r="M1878">
        <v>18360.36</v>
      </c>
      <c r="N1878">
        <v>0.1</v>
      </c>
      <c r="O1878">
        <v>3004.96</v>
      </c>
    </row>
    <row r="1879" spans="1:15" x14ac:dyDescent="0.25">
      <c r="A1879" t="s">
        <v>1889</v>
      </c>
      <c r="B1879" t="s">
        <v>5857</v>
      </c>
      <c r="C1879" t="s">
        <v>7245</v>
      </c>
      <c r="D1879" t="s">
        <v>6793</v>
      </c>
      <c r="E1879" t="s">
        <v>7059</v>
      </c>
      <c r="F1879" t="s">
        <v>7096</v>
      </c>
      <c r="G1879" t="s">
        <v>7111</v>
      </c>
      <c r="H1879" t="s">
        <v>7131</v>
      </c>
      <c r="I1879" t="s">
        <v>7162</v>
      </c>
      <c r="J1879" t="s">
        <v>7166</v>
      </c>
      <c r="K1879" t="s">
        <v>7178</v>
      </c>
      <c r="L1879">
        <v>8</v>
      </c>
      <c r="M1879">
        <v>103929.63</v>
      </c>
      <c r="N1879">
        <v>0.1</v>
      </c>
      <c r="O1879">
        <v>17704.71</v>
      </c>
    </row>
    <row r="1880" spans="1:15" x14ac:dyDescent="0.25">
      <c r="A1880" t="s">
        <v>1890</v>
      </c>
      <c r="B1880" t="s">
        <v>5742</v>
      </c>
      <c r="C1880" t="s">
        <v>7244</v>
      </c>
      <c r="D1880" t="s">
        <v>6533</v>
      </c>
      <c r="E1880" t="s">
        <v>7073</v>
      </c>
      <c r="F1880" t="s">
        <v>7097</v>
      </c>
      <c r="G1880" t="s">
        <v>7107</v>
      </c>
      <c r="H1880" t="s">
        <v>7153</v>
      </c>
      <c r="I1880" t="s">
        <v>7164</v>
      </c>
      <c r="J1880" t="s">
        <v>7174</v>
      </c>
      <c r="K1880" t="s">
        <v>7188</v>
      </c>
      <c r="L1880">
        <v>4</v>
      </c>
      <c r="M1880">
        <v>10293.030000000001</v>
      </c>
      <c r="N1880">
        <v>0.05</v>
      </c>
      <c r="O1880">
        <v>1945.23</v>
      </c>
    </row>
    <row r="1881" spans="1:15" x14ac:dyDescent="0.25">
      <c r="A1881" t="s">
        <v>1891</v>
      </c>
      <c r="B1881" t="s">
        <v>5522</v>
      </c>
      <c r="C1881" t="s">
        <v>7254</v>
      </c>
      <c r="D1881" t="s">
        <v>6416</v>
      </c>
      <c r="E1881" t="s">
        <v>6937</v>
      </c>
      <c r="F1881" t="s">
        <v>7094</v>
      </c>
      <c r="G1881" t="s">
        <v>7098</v>
      </c>
      <c r="H1881" t="s">
        <v>7138</v>
      </c>
      <c r="I1881" t="s">
        <v>7165</v>
      </c>
      <c r="J1881" t="s">
        <v>7176</v>
      </c>
      <c r="K1881" t="s">
        <v>7202</v>
      </c>
      <c r="L1881">
        <v>8</v>
      </c>
      <c r="M1881">
        <v>130296.3</v>
      </c>
      <c r="N1881">
        <v>0.1</v>
      </c>
      <c r="O1881">
        <v>10315.42</v>
      </c>
    </row>
    <row r="1882" spans="1:15" x14ac:dyDescent="0.25">
      <c r="A1882" t="s">
        <v>1892</v>
      </c>
      <c r="B1882" t="s">
        <v>5814</v>
      </c>
      <c r="C1882" t="s">
        <v>7233</v>
      </c>
      <c r="D1882" t="s">
        <v>6546</v>
      </c>
      <c r="E1882" t="s">
        <v>7066</v>
      </c>
      <c r="F1882" t="s">
        <v>7097</v>
      </c>
      <c r="G1882" t="s">
        <v>7105</v>
      </c>
      <c r="H1882" t="s">
        <v>7128</v>
      </c>
      <c r="I1882" t="s">
        <v>7165</v>
      </c>
      <c r="J1882" t="s">
        <v>7177</v>
      </c>
      <c r="K1882" t="s">
        <v>7198</v>
      </c>
      <c r="L1882">
        <v>5</v>
      </c>
      <c r="M1882">
        <v>318452.53999999998</v>
      </c>
      <c r="N1882">
        <v>0.05</v>
      </c>
      <c r="O1882">
        <v>50406.080000000002</v>
      </c>
    </row>
    <row r="1883" spans="1:15" x14ac:dyDescent="0.25">
      <c r="A1883" t="s">
        <v>1893</v>
      </c>
      <c r="B1883" t="s">
        <v>5686</v>
      </c>
      <c r="C1883" t="s">
        <v>7230</v>
      </c>
      <c r="D1883" t="s">
        <v>6096</v>
      </c>
      <c r="E1883" t="s">
        <v>6895</v>
      </c>
      <c r="F1883" t="s">
        <v>7094</v>
      </c>
      <c r="G1883" t="s">
        <v>7100</v>
      </c>
      <c r="H1883" t="s">
        <v>7151</v>
      </c>
      <c r="I1883" t="s">
        <v>7165</v>
      </c>
      <c r="J1883" t="s">
        <v>7177</v>
      </c>
      <c r="K1883" t="s">
        <v>7201</v>
      </c>
      <c r="L1883">
        <v>7</v>
      </c>
      <c r="M1883">
        <v>343527.44</v>
      </c>
      <c r="N1883">
        <v>0.05</v>
      </c>
      <c r="O1883">
        <v>48450.76</v>
      </c>
    </row>
    <row r="1884" spans="1:15" x14ac:dyDescent="0.25">
      <c r="A1884" t="s">
        <v>1894</v>
      </c>
      <c r="B1884" t="s">
        <v>5907</v>
      </c>
      <c r="C1884" t="s">
        <v>7224</v>
      </c>
      <c r="D1884" t="s">
        <v>6762</v>
      </c>
      <c r="E1884" t="s">
        <v>6948</v>
      </c>
      <c r="F1884" t="s">
        <v>7097</v>
      </c>
      <c r="G1884" t="s">
        <v>7105</v>
      </c>
      <c r="H1884" t="s">
        <v>7121</v>
      </c>
      <c r="I1884" t="s">
        <v>7163</v>
      </c>
      <c r="J1884" t="s">
        <v>7171</v>
      </c>
      <c r="K1884" t="s">
        <v>7184</v>
      </c>
      <c r="L1884">
        <v>4</v>
      </c>
      <c r="M1884">
        <v>32216.36</v>
      </c>
      <c r="N1884">
        <v>0</v>
      </c>
      <c r="O1884">
        <v>5006.8900000000003</v>
      </c>
    </row>
    <row r="1885" spans="1:15" x14ac:dyDescent="0.25">
      <c r="A1885" t="s">
        <v>1895</v>
      </c>
      <c r="B1885" t="s">
        <v>5410</v>
      </c>
      <c r="C1885" t="s">
        <v>7235</v>
      </c>
      <c r="D1885" t="s">
        <v>6689</v>
      </c>
      <c r="E1885" t="s">
        <v>6992</v>
      </c>
      <c r="F1885" t="s">
        <v>7095</v>
      </c>
      <c r="G1885" t="s">
        <v>7108</v>
      </c>
      <c r="H1885" t="s">
        <v>7141</v>
      </c>
      <c r="I1885" t="s">
        <v>7162</v>
      </c>
      <c r="J1885" t="s">
        <v>7169</v>
      </c>
      <c r="K1885" t="s">
        <v>7182</v>
      </c>
      <c r="L1885">
        <v>8</v>
      </c>
      <c r="M1885">
        <v>57246.75</v>
      </c>
      <c r="N1885">
        <v>0.2</v>
      </c>
      <c r="O1885">
        <v>3377.33</v>
      </c>
    </row>
    <row r="1886" spans="1:15" x14ac:dyDescent="0.25">
      <c r="A1886" t="s">
        <v>1896</v>
      </c>
      <c r="B1886" t="s">
        <v>5683</v>
      </c>
      <c r="C1886" t="s">
        <v>7258</v>
      </c>
      <c r="D1886" t="s">
        <v>6642</v>
      </c>
      <c r="E1886" t="s">
        <v>6993</v>
      </c>
      <c r="F1886" t="s">
        <v>7097</v>
      </c>
      <c r="G1886" t="s">
        <v>7107</v>
      </c>
      <c r="H1886" t="s">
        <v>7153</v>
      </c>
      <c r="I1886" t="s">
        <v>7164</v>
      </c>
      <c r="J1886" t="s">
        <v>7173</v>
      </c>
      <c r="K1886" t="s">
        <v>7200</v>
      </c>
      <c r="L1886">
        <v>6</v>
      </c>
      <c r="M1886">
        <v>6541.47</v>
      </c>
      <c r="N1886">
        <v>0.05</v>
      </c>
      <c r="O1886">
        <v>1989.99</v>
      </c>
    </row>
    <row r="1887" spans="1:15" x14ac:dyDescent="0.25">
      <c r="A1887" t="s">
        <v>1897</v>
      </c>
      <c r="B1887" t="s">
        <v>5357</v>
      </c>
      <c r="C1887" t="s">
        <v>7228</v>
      </c>
      <c r="D1887" t="s">
        <v>6760</v>
      </c>
      <c r="E1887" t="s">
        <v>7089</v>
      </c>
      <c r="F1887" t="s">
        <v>7095</v>
      </c>
      <c r="G1887" t="s">
        <v>7102</v>
      </c>
      <c r="H1887" t="s">
        <v>7157</v>
      </c>
      <c r="I1887" t="s">
        <v>7162</v>
      </c>
      <c r="J1887" t="s">
        <v>7168</v>
      </c>
      <c r="K1887" t="s">
        <v>7181</v>
      </c>
      <c r="L1887">
        <v>4</v>
      </c>
      <c r="M1887">
        <v>38763.24</v>
      </c>
      <c r="N1887">
        <v>0.15</v>
      </c>
      <c r="O1887">
        <v>5674.18</v>
      </c>
    </row>
    <row r="1888" spans="1:15" x14ac:dyDescent="0.25">
      <c r="A1888" t="s">
        <v>1898</v>
      </c>
      <c r="B1888" t="s">
        <v>5133</v>
      </c>
      <c r="C1888" t="s">
        <v>7248</v>
      </c>
      <c r="D1888" t="s">
        <v>6492</v>
      </c>
      <c r="E1888" t="s">
        <v>6971</v>
      </c>
      <c r="F1888" t="s">
        <v>7095</v>
      </c>
      <c r="G1888" t="s">
        <v>7108</v>
      </c>
      <c r="H1888" t="s">
        <v>7150</v>
      </c>
      <c r="I1888" t="s">
        <v>7163</v>
      </c>
      <c r="J1888" t="s">
        <v>7167</v>
      </c>
      <c r="K1888" t="s">
        <v>7207</v>
      </c>
      <c r="L1888">
        <v>2</v>
      </c>
      <c r="M1888">
        <v>1548.37</v>
      </c>
      <c r="N1888">
        <v>0.05</v>
      </c>
      <c r="O1888">
        <v>547.36</v>
      </c>
    </row>
    <row r="1889" spans="1:15" x14ac:dyDescent="0.25">
      <c r="A1889" t="s">
        <v>1899</v>
      </c>
      <c r="B1889" t="s">
        <v>5748</v>
      </c>
      <c r="C1889" t="s">
        <v>7238</v>
      </c>
      <c r="D1889" t="s">
        <v>6133</v>
      </c>
      <c r="E1889" t="s">
        <v>6911</v>
      </c>
      <c r="F1889" t="s">
        <v>7097</v>
      </c>
      <c r="G1889" t="s">
        <v>7107</v>
      </c>
      <c r="H1889" t="s">
        <v>7123</v>
      </c>
      <c r="I1889" t="s">
        <v>7163</v>
      </c>
      <c r="J1889" t="s">
        <v>7167</v>
      </c>
      <c r="K1889" t="s">
        <v>7207</v>
      </c>
      <c r="L1889">
        <v>8</v>
      </c>
      <c r="M1889">
        <v>5616.2</v>
      </c>
      <c r="N1889">
        <v>0.15</v>
      </c>
      <c r="O1889">
        <v>1559.87</v>
      </c>
    </row>
    <row r="1890" spans="1:15" x14ac:dyDescent="0.25">
      <c r="A1890" t="s">
        <v>1900</v>
      </c>
      <c r="B1890" t="s">
        <v>5542</v>
      </c>
      <c r="C1890" t="s">
        <v>7236</v>
      </c>
      <c r="D1890" t="s">
        <v>6200</v>
      </c>
      <c r="E1890" t="s">
        <v>6959</v>
      </c>
      <c r="F1890" t="s">
        <v>7095</v>
      </c>
      <c r="G1890" t="s">
        <v>7109</v>
      </c>
      <c r="H1890" t="s">
        <v>7127</v>
      </c>
      <c r="I1890" t="s">
        <v>7164</v>
      </c>
      <c r="J1890" t="s">
        <v>7170</v>
      </c>
      <c r="K1890" t="s">
        <v>7213</v>
      </c>
      <c r="L1890">
        <v>8</v>
      </c>
      <c r="M1890">
        <v>20463.669999999998</v>
      </c>
      <c r="N1890">
        <v>0.1</v>
      </c>
      <c r="O1890">
        <v>6115.11</v>
      </c>
    </row>
    <row r="1891" spans="1:15" x14ac:dyDescent="0.25">
      <c r="A1891" t="s">
        <v>1901</v>
      </c>
      <c r="B1891" t="s">
        <v>5811</v>
      </c>
      <c r="C1891" t="s">
        <v>7232</v>
      </c>
      <c r="D1891" t="s">
        <v>6689</v>
      </c>
      <c r="E1891" t="s">
        <v>6992</v>
      </c>
      <c r="F1891" t="s">
        <v>7095</v>
      </c>
      <c r="G1891" t="s">
        <v>7109</v>
      </c>
      <c r="H1891" t="s">
        <v>7140</v>
      </c>
      <c r="I1891" t="s">
        <v>7165</v>
      </c>
      <c r="J1891" t="s">
        <v>7172</v>
      </c>
      <c r="K1891" t="s">
        <v>7185</v>
      </c>
      <c r="L1891">
        <v>8</v>
      </c>
      <c r="M1891">
        <v>38343.1</v>
      </c>
      <c r="N1891">
        <v>0</v>
      </c>
      <c r="O1891">
        <v>6679.51</v>
      </c>
    </row>
    <row r="1892" spans="1:15" x14ac:dyDescent="0.25">
      <c r="A1892" t="s">
        <v>1902</v>
      </c>
      <c r="B1892" t="s">
        <v>5460</v>
      </c>
      <c r="C1892" t="s">
        <v>7248</v>
      </c>
      <c r="D1892" t="s">
        <v>6346</v>
      </c>
      <c r="E1892" t="s">
        <v>7039</v>
      </c>
      <c r="F1892" t="s">
        <v>7095</v>
      </c>
      <c r="G1892" t="s">
        <v>7106</v>
      </c>
      <c r="H1892" t="s">
        <v>7146</v>
      </c>
      <c r="I1892" t="s">
        <v>7163</v>
      </c>
      <c r="J1892" t="s">
        <v>7167</v>
      </c>
      <c r="K1892" t="s">
        <v>7179</v>
      </c>
      <c r="L1892">
        <v>3</v>
      </c>
      <c r="M1892">
        <v>5762.33</v>
      </c>
      <c r="N1892">
        <v>0.2</v>
      </c>
      <c r="O1892">
        <v>896.3</v>
      </c>
    </row>
    <row r="1893" spans="1:15" x14ac:dyDescent="0.25">
      <c r="A1893" t="s">
        <v>1903</v>
      </c>
      <c r="B1893" t="s">
        <v>5535</v>
      </c>
      <c r="C1893" t="s">
        <v>7242</v>
      </c>
      <c r="D1893" t="s">
        <v>6451</v>
      </c>
      <c r="E1893" t="s">
        <v>6914</v>
      </c>
      <c r="F1893" t="s">
        <v>7096</v>
      </c>
      <c r="G1893" t="s">
        <v>7112</v>
      </c>
      <c r="H1893" t="s">
        <v>7139</v>
      </c>
      <c r="I1893" t="s">
        <v>7163</v>
      </c>
      <c r="J1893" t="s">
        <v>7167</v>
      </c>
      <c r="K1893" t="s">
        <v>7207</v>
      </c>
      <c r="L1893">
        <v>6</v>
      </c>
      <c r="M1893">
        <v>4234.12</v>
      </c>
      <c r="N1893">
        <v>0.1</v>
      </c>
      <c r="O1893">
        <v>1307.98</v>
      </c>
    </row>
    <row r="1894" spans="1:15" x14ac:dyDescent="0.25">
      <c r="A1894" t="s">
        <v>1904</v>
      </c>
      <c r="B1894" t="s">
        <v>5350</v>
      </c>
      <c r="C1894" t="s">
        <v>7226</v>
      </c>
      <c r="D1894" t="s">
        <v>6204</v>
      </c>
      <c r="E1894" t="s">
        <v>6958</v>
      </c>
      <c r="F1894" t="s">
        <v>7097</v>
      </c>
      <c r="G1894" t="s">
        <v>7110</v>
      </c>
      <c r="H1894" t="s">
        <v>7155</v>
      </c>
      <c r="I1894" t="s">
        <v>7162</v>
      </c>
      <c r="J1894" t="s">
        <v>7168</v>
      </c>
      <c r="K1894" t="s">
        <v>7181</v>
      </c>
      <c r="L1894">
        <v>2</v>
      </c>
      <c r="M1894">
        <v>23807.91</v>
      </c>
      <c r="N1894">
        <v>0.05</v>
      </c>
      <c r="O1894">
        <v>5090.8</v>
      </c>
    </row>
    <row r="1895" spans="1:15" x14ac:dyDescent="0.25">
      <c r="A1895" t="s">
        <v>1905</v>
      </c>
      <c r="B1895" t="s">
        <v>5426</v>
      </c>
      <c r="C1895" t="s">
        <v>7226</v>
      </c>
      <c r="D1895" t="s">
        <v>6732</v>
      </c>
      <c r="E1895" t="s">
        <v>6943</v>
      </c>
      <c r="F1895" t="s">
        <v>7097</v>
      </c>
      <c r="G1895" t="s">
        <v>7107</v>
      </c>
      <c r="H1895" t="s">
        <v>7153</v>
      </c>
      <c r="I1895" t="s">
        <v>7162</v>
      </c>
      <c r="J1895" t="s">
        <v>7168</v>
      </c>
      <c r="K1895" t="s">
        <v>7191</v>
      </c>
      <c r="L1895">
        <v>7</v>
      </c>
      <c r="M1895">
        <v>33562.76</v>
      </c>
      <c r="N1895">
        <v>0.25</v>
      </c>
      <c r="O1895">
        <v>2659.43</v>
      </c>
    </row>
    <row r="1896" spans="1:15" x14ac:dyDescent="0.25">
      <c r="A1896" t="s">
        <v>1906</v>
      </c>
      <c r="B1896" t="s">
        <v>5023</v>
      </c>
      <c r="C1896" t="s">
        <v>7233</v>
      </c>
      <c r="D1896" t="s">
        <v>6294</v>
      </c>
      <c r="E1896" t="s">
        <v>7010</v>
      </c>
      <c r="F1896" t="s">
        <v>7095</v>
      </c>
      <c r="G1896" t="s">
        <v>7106</v>
      </c>
      <c r="H1896" t="s">
        <v>7122</v>
      </c>
      <c r="I1896" t="s">
        <v>7164</v>
      </c>
      <c r="J1896" t="s">
        <v>7174</v>
      </c>
      <c r="K1896" t="s">
        <v>7196</v>
      </c>
      <c r="L1896">
        <v>2</v>
      </c>
      <c r="M1896">
        <v>6841.69</v>
      </c>
      <c r="N1896">
        <v>0.05</v>
      </c>
      <c r="O1896">
        <v>1591.61</v>
      </c>
    </row>
    <row r="1897" spans="1:15" x14ac:dyDescent="0.25">
      <c r="A1897" t="s">
        <v>1907</v>
      </c>
      <c r="B1897" t="s">
        <v>5126</v>
      </c>
      <c r="C1897" t="s">
        <v>7239</v>
      </c>
      <c r="D1897" t="s">
        <v>6787</v>
      </c>
      <c r="E1897" t="s">
        <v>7022</v>
      </c>
      <c r="F1897" t="s">
        <v>7095</v>
      </c>
      <c r="G1897" t="s">
        <v>7109</v>
      </c>
      <c r="H1897" t="s">
        <v>7135</v>
      </c>
      <c r="I1897" t="s">
        <v>7164</v>
      </c>
      <c r="J1897" t="s">
        <v>7174</v>
      </c>
      <c r="K1897" t="s">
        <v>7199</v>
      </c>
      <c r="L1897">
        <v>3</v>
      </c>
      <c r="M1897">
        <v>4605.82</v>
      </c>
      <c r="N1897">
        <v>0</v>
      </c>
      <c r="O1897">
        <v>997.96</v>
      </c>
    </row>
    <row r="1898" spans="1:15" x14ac:dyDescent="0.25">
      <c r="A1898" t="s">
        <v>1908</v>
      </c>
      <c r="B1898" t="s">
        <v>5216</v>
      </c>
      <c r="C1898" t="s">
        <v>7234</v>
      </c>
      <c r="D1898" t="s">
        <v>6502</v>
      </c>
      <c r="E1898" t="s">
        <v>7055</v>
      </c>
      <c r="F1898" t="s">
        <v>7094</v>
      </c>
      <c r="G1898" t="s">
        <v>7100</v>
      </c>
      <c r="H1898" t="s">
        <v>7116</v>
      </c>
      <c r="I1898" t="s">
        <v>7162</v>
      </c>
      <c r="J1898" t="s">
        <v>7166</v>
      </c>
      <c r="K1898" t="s">
        <v>7211</v>
      </c>
      <c r="L1898">
        <v>1</v>
      </c>
      <c r="M1898">
        <v>6934.13</v>
      </c>
      <c r="N1898">
        <v>0.05</v>
      </c>
      <c r="O1898">
        <v>1014.33</v>
      </c>
    </row>
    <row r="1899" spans="1:15" x14ac:dyDescent="0.25">
      <c r="A1899" t="s">
        <v>1909</v>
      </c>
      <c r="B1899" t="s">
        <v>5393</v>
      </c>
      <c r="C1899" t="s">
        <v>7230</v>
      </c>
      <c r="D1899" t="s">
        <v>6284</v>
      </c>
      <c r="E1899" t="s">
        <v>6895</v>
      </c>
      <c r="F1899" t="s">
        <v>7097</v>
      </c>
      <c r="G1899" t="s">
        <v>7104</v>
      </c>
      <c r="H1899" t="s">
        <v>7132</v>
      </c>
      <c r="I1899" t="s">
        <v>7162</v>
      </c>
      <c r="J1899" t="s">
        <v>7169</v>
      </c>
      <c r="K1899" t="s">
        <v>7182</v>
      </c>
      <c r="L1899">
        <v>2</v>
      </c>
      <c r="M1899">
        <v>14744.39</v>
      </c>
      <c r="N1899">
        <v>0.2</v>
      </c>
      <c r="O1899">
        <v>1094.95</v>
      </c>
    </row>
    <row r="1900" spans="1:15" x14ac:dyDescent="0.25">
      <c r="A1900" t="s">
        <v>1910</v>
      </c>
      <c r="B1900" t="s">
        <v>5303</v>
      </c>
      <c r="C1900" t="s">
        <v>7246</v>
      </c>
      <c r="D1900" t="s">
        <v>6450</v>
      </c>
      <c r="E1900" t="s">
        <v>7061</v>
      </c>
      <c r="F1900" t="s">
        <v>7095</v>
      </c>
      <c r="G1900" t="s">
        <v>7108</v>
      </c>
      <c r="H1900" t="s">
        <v>7126</v>
      </c>
      <c r="I1900" t="s">
        <v>7162</v>
      </c>
      <c r="J1900" t="s">
        <v>7169</v>
      </c>
      <c r="K1900" t="s">
        <v>7182</v>
      </c>
      <c r="L1900">
        <v>4</v>
      </c>
      <c r="M1900">
        <v>36510.269999999997</v>
      </c>
      <c r="N1900">
        <v>0</v>
      </c>
      <c r="O1900">
        <v>6594.22</v>
      </c>
    </row>
    <row r="1901" spans="1:15" x14ac:dyDescent="0.25">
      <c r="A1901" t="s">
        <v>1911</v>
      </c>
      <c r="B1901" t="s">
        <v>5847</v>
      </c>
      <c r="C1901" t="s">
        <v>7246</v>
      </c>
      <c r="D1901" t="s">
        <v>6361</v>
      </c>
      <c r="E1901" t="s">
        <v>6897</v>
      </c>
      <c r="F1901" t="s">
        <v>7094</v>
      </c>
      <c r="G1901" t="s">
        <v>7100</v>
      </c>
      <c r="H1901" t="s">
        <v>7136</v>
      </c>
      <c r="I1901" t="s">
        <v>7164</v>
      </c>
      <c r="J1901" t="s">
        <v>7170</v>
      </c>
      <c r="K1901" t="s">
        <v>7189</v>
      </c>
      <c r="L1901">
        <v>5</v>
      </c>
      <c r="M1901">
        <v>6858.7</v>
      </c>
      <c r="N1901">
        <v>0.05</v>
      </c>
      <c r="O1901">
        <v>1930.37</v>
      </c>
    </row>
    <row r="1902" spans="1:15" x14ac:dyDescent="0.25">
      <c r="A1902" t="s">
        <v>1912</v>
      </c>
      <c r="B1902" t="s">
        <v>5219</v>
      </c>
      <c r="C1902" t="s">
        <v>7258</v>
      </c>
      <c r="D1902" t="s">
        <v>6823</v>
      </c>
      <c r="E1902" t="s">
        <v>6945</v>
      </c>
      <c r="F1902" t="s">
        <v>7096</v>
      </c>
      <c r="G1902" t="s">
        <v>7103</v>
      </c>
      <c r="H1902" t="s">
        <v>7119</v>
      </c>
      <c r="I1902" t="s">
        <v>7162</v>
      </c>
      <c r="J1902" t="s">
        <v>7166</v>
      </c>
      <c r="K1902" t="s">
        <v>7192</v>
      </c>
      <c r="L1902">
        <v>7</v>
      </c>
      <c r="M1902">
        <v>36640.769999999997</v>
      </c>
      <c r="N1902">
        <v>0.1</v>
      </c>
      <c r="O1902">
        <v>4607.42</v>
      </c>
    </row>
    <row r="1903" spans="1:15" x14ac:dyDescent="0.25">
      <c r="A1903" t="s">
        <v>1913</v>
      </c>
      <c r="B1903" t="s">
        <v>5900</v>
      </c>
      <c r="C1903" t="s">
        <v>7231</v>
      </c>
      <c r="D1903" t="s">
        <v>6761</v>
      </c>
      <c r="E1903" t="s">
        <v>6907</v>
      </c>
      <c r="F1903" t="s">
        <v>7094</v>
      </c>
      <c r="G1903" t="s">
        <v>7101</v>
      </c>
      <c r="H1903" t="s">
        <v>7137</v>
      </c>
      <c r="I1903" t="s">
        <v>7163</v>
      </c>
      <c r="J1903" t="s">
        <v>7167</v>
      </c>
      <c r="K1903" t="s">
        <v>7187</v>
      </c>
      <c r="L1903">
        <v>5</v>
      </c>
      <c r="M1903">
        <v>6043.71</v>
      </c>
      <c r="N1903">
        <v>0.2</v>
      </c>
      <c r="O1903">
        <v>1169.3900000000001</v>
      </c>
    </row>
    <row r="1904" spans="1:15" x14ac:dyDescent="0.25">
      <c r="A1904" t="s">
        <v>1914</v>
      </c>
      <c r="B1904" t="s">
        <v>5605</v>
      </c>
      <c r="C1904" t="s">
        <v>7229</v>
      </c>
      <c r="D1904" t="s">
        <v>6792</v>
      </c>
      <c r="E1904" t="s">
        <v>7053</v>
      </c>
      <c r="F1904" t="s">
        <v>7094</v>
      </c>
      <c r="G1904" t="s">
        <v>7098</v>
      </c>
      <c r="H1904" t="s">
        <v>7156</v>
      </c>
      <c r="I1904" t="s">
        <v>7165</v>
      </c>
      <c r="J1904" t="s">
        <v>7177</v>
      </c>
      <c r="K1904" t="s">
        <v>7210</v>
      </c>
      <c r="L1904">
        <v>3</v>
      </c>
      <c r="M1904">
        <v>240558.15</v>
      </c>
      <c r="N1904">
        <v>0.1</v>
      </c>
      <c r="O1904">
        <v>22710.71</v>
      </c>
    </row>
    <row r="1905" spans="1:15" x14ac:dyDescent="0.25">
      <c r="A1905" t="s">
        <v>1915</v>
      </c>
      <c r="B1905" t="s">
        <v>5133</v>
      </c>
      <c r="C1905" t="s">
        <v>7248</v>
      </c>
      <c r="D1905" t="s">
        <v>6461</v>
      </c>
      <c r="E1905" t="s">
        <v>7006</v>
      </c>
      <c r="F1905" t="s">
        <v>7095</v>
      </c>
      <c r="G1905" t="s">
        <v>7102</v>
      </c>
      <c r="H1905" t="s">
        <v>7157</v>
      </c>
      <c r="I1905" t="s">
        <v>7162</v>
      </c>
      <c r="J1905" t="s">
        <v>7166</v>
      </c>
      <c r="K1905" t="s">
        <v>7211</v>
      </c>
      <c r="L1905">
        <v>1</v>
      </c>
      <c r="M1905">
        <v>6640.28</v>
      </c>
      <c r="N1905">
        <v>0.15</v>
      </c>
      <c r="O1905">
        <v>779.85</v>
      </c>
    </row>
    <row r="1906" spans="1:15" x14ac:dyDescent="0.25">
      <c r="A1906" t="s">
        <v>1916</v>
      </c>
      <c r="B1906" t="s">
        <v>5163</v>
      </c>
      <c r="C1906" t="s">
        <v>7238</v>
      </c>
      <c r="D1906" t="s">
        <v>6168</v>
      </c>
      <c r="E1906" t="s">
        <v>6909</v>
      </c>
      <c r="F1906" t="s">
        <v>7094</v>
      </c>
      <c r="G1906" t="s">
        <v>7100</v>
      </c>
      <c r="H1906" t="s">
        <v>7151</v>
      </c>
      <c r="I1906" t="s">
        <v>7164</v>
      </c>
      <c r="J1906" t="s">
        <v>7173</v>
      </c>
      <c r="K1906" t="s">
        <v>7206</v>
      </c>
      <c r="L1906">
        <v>8</v>
      </c>
      <c r="M1906">
        <v>13850.01</v>
      </c>
      <c r="N1906">
        <v>0.25</v>
      </c>
      <c r="O1906">
        <v>3360.26</v>
      </c>
    </row>
    <row r="1907" spans="1:15" x14ac:dyDescent="0.25">
      <c r="A1907" t="s">
        <v>1917</v>
      </c>
      <c r="B1907" t="s">
        <v>5292</v>
      </c>
      <c r="C1907" t="s">
        <v>7255</v>
      </c>
      <c r="D1907" t="s">
        <v>6572</v>
      </c>
      <c r="E1907" t="s">
        <v>7079</v>
      </c>
      <c r="F1907" t="s">
        <v>7094</v>
      </c>
      <c r="G1907" t="s">
        <v>7098</v>
      </c>
      <c r="H1907" t="s">
        <v>7114</v>
      </c>
      <c r="I1907" t="s">
        <v>7163</v>
      </c>
      <c r="J1907" t="s">
        <v>7171</v>
      </c>
      <c r="K1907" t="s">
        <v>7209</v>
      </c>
      <c r="L1907">
        <v>6</v>
      </c>
      <c r="M1907">
        <v>8423.86</v>
      </c>
      <c r="N1907">
        <v>0.2</v>
      </c>
      <c r="O1907">
        <v>1149.04</v>
      </c>
    </row>
    <row r="1908" spans="1:15" x14ac:dyDescent="0.25">
      <c r="A1908" t="s">
        <v>1918</v>
      </c>
      <c r="B1908" t="s">
        <v>5397</v>
      </c>
      <c r="C1908" t="s">
        <v>7247</v>
      </c>
      <c r="D1908" t="s">
        <v>6811</v>
      </c>
      <c r="E1908" t="s">
        <v>6958</v>
      </c>
      <c r="F1908" t="s">
        <v>7096</v>
      </c>
      <c r="G1908" t="s">
        <v>7111</v>
      </c>
      <c r="H1908" t="s">
        <v>7145</v>
      </c>
      <c r="I1908" t="s">
        <v>7165</v>
      </c>
      <c r="J1908" t="s">
        <v>7177</v>
      </c>
      <c r="K1908" t="s">
        <v>7201</v>
      </c>
      <c r="L1908">
        <v>2</v>
      </c>
      <c r="M1908">
        <v>105465.92</v>
      </c>
      <c r="N1908">
        <v>0</v>
      </c>
      <c r="O1908">
        <v>16445.86</v>
      </c>
    </row>
    <row r="1909" spans="1:15" x14ac:dyDescent="0.25">
      <c r="A1909" t="s">
        <v>1919</v>
      </c>
      <c r="B1909" t="s">
        <v>5224</v>
      </c>
      <c r="C1909" t="s">
        <v>7234</v>
      </c>
      <c r="D1909" t="s">
        <v>6228</v>
      </c>
      <c r="E1909" t="s">
        <v>6959</v>
      </c>
      <c r="F1909" t="s">
        <v>7094</v>
      </c>
      <c r="G1909" t="s">
        <v>7098</v>
      </c>
      <c r="H1909" t="s">
        <v>7156</v>
      </c>
      <c r="I1909" t="s">
        <v>7162</v>
      </c>
      <c r="J1909" t="s">
        <v>7169</v>
      </c>
      <c r="K1909" t="s">
        <v>7203</v>
      </c>
      <c r="L1909">
        <v>7</v>
      </c>
      <c r="M1909">
        <v>128655.37</v>
      </c>
      <c r="N1909">
        <v>0.15</v>
      </c>
      <c r="O1909">
        <v>9471.7000000000007</v>
      </c>
    </row>
    <row r="1910" spans="1:15" x14ac:dyDescent="0.25">
      <c r="A1910" t="s">
        <v>1920</v>
      </c>
      <c r="B1910" t="s">
        <v>5151</v>
      </c>
      <c r="C1910" t="s">
        <v>7233</v>
      </c>
      <c r="D1910" t="s">
        <v>6714</v>
      </c>
      <c r="E1910" t="s">
        <v>6921</v>
      </c>
      <c r="F1910" t="s">
        <v>7096</v>
      </c>
      <c r="G1910" t="s">
        <v>7112</v>
      </c>
      <c r="H1910" t="s">
        <v>7133</v>
      </c>
      <c r="I1910" t="s">
        <v>7162</v>
      </c>
      <c r="J1910" t="s">
        <v>7166</v>
      </c>
      <c r="K1910" t="s">
        <v>7192</v>
      </c>
      <c r="L1910">
        <v>8</v>
      </c>
      <c r="M1910">
        <v>41366.78</v>
      </c>
      <c r="N1910">
        <v>0.15</v>
      </c>
      <c r="O1910">
        <v>4151.6400000000003</v>
      </c>
    </row>
    <row r="1911" spans="1:15" x14ac:dyDescent="0.25">
      <c r="A1911" t="s">
        <v>1921</v>
      </c>
      <c r="B1911" t="s">
        <v>5535</v>
      </c>
      <c r="C1911" t="s">
        <v>7242</v>
      </c>
      <c r="D1911" t="s">
        <v>6470</v>
      </c>
      <c r="E1911" t="s">
        <v>7025</v>
      </c>
      <c r="F1911" t="s">
        <v>7096</v>
      </c>
      <c r="G1911" t="s">
        <v>7112</v>
      </c>
      <c r="H1911" t="s">
        <v>7133</v>
      </c>
      <c r="I1911" t="s">
        <v>7162</v>
      </c>
      <c r="J1911" t="s">
        <v>7169</v>
      </c>
      <c r="K1911" t="s">
        <v>7193</v>
      </c>
      <c r="L1911">
        <v>2</v>
      </c>
      <c r="M1911">
        <v>21766.03</v>
      </c>
      <c r="N1911">
        <v>0</v>
      </c>
      <c r="O1911">
        <v>4488.83</v>
      </c>
    </row>
    <row r="1912" spans="1:15" x14ac:dyDescent="0.25">
      <c r="A1912" t="s">
        <v>1922</v>
      </c>
      <c r="B1912" t="s">
        <v>5908</v>
      </c>
      <c r="C1912" t="s">
        <v>7229</v>
      </c>
      <c r="D1912" t="s">
        <v>6824</v>
      </c>
      <c r="E1912" t="s">
        <v>7000</v>
      </c>
      <c r="F1912" t="s">
        <v>7097</v>
      </c>
      <c r="G1912" t="s">
        <v>7107</v>
      </c>
      <c r="H1912" t="s">
        <v>7153</v>
      </c>
      <c r="I1912" t="s">
        <v>7165</v>
      </c>
      <c r="J1912" t="s">
        <v>7177</v>
      </c>
      <c r="K1912" t="s">
        <v>7198</v>
      </c>
      <c r="L1912">
        <v>8</v>
      </c>
      <c r="M1912">
        <v>513736.06</v>
      </c>
      <c r="N1912">
        <v>0</v>
      </c>
      <c r="O1912">
        <v>86296.18</v>
      </c>
    </row>
    <row r="1913" spans="1:15" x14ac:dyDescent="0.25">
      <c r="A1913" t="s">
        <v>1923</v>
      </c>
      <c r="B1913" t="s">
        <v>5716</v>
      </c>
      <c r="C1913" t="s">
        <v>7236</v>
      </c>
      <c r="D1913" t="s">
        <v>6462</v>
      </c>
      <c r="E1913" t="s">
        <v>6939</v>
      </c>
      <c r="F1913" t="s">
        <v>7097</v>
      </c>
      <c r="G1913" t="s">
        <v>7104</v>
      </c>
      <c r="H1913" t="s">
        <v>7160</v>
      </c>
      <c r="I1913" t="s">
        <v>7163</v>
      </c>
      <c r="J1913" t="s">
        <v>7175</v>
      </c>
      <c r="K1913" t="s">
        <v>7205</v>
      </c>
      <c r="L1913">
        <v>1</v>
      </c>
      <c r="M1913">
        <v>3092.88</v>
      </c>
      <c r="N1913">
        <v>0.15</v>
      </c>
      <c r="O1913">
        <v>381.93</v>
      </c>
    </row>
    <row r="1914" spans="1:15" x14ac:dyDescent="0.25">
      <c r="A1914" t="s">
        <v>1924</v>
      </c>
      <c r="B1914" t="s">
        <v>5870</v>
      </c>
      <c r="C1914" t="s">
        <v>7227</v>
      </c>
      <c r="D1914" t="s">
        <v>6360</v>
      </c>
      <c r="E1914" t="s">
        <v>7045</v>
      </c>
      <c r="F1914" t="s">
        <v>7094</v>
      </c>
      <c r="G1914" t="s">
        <v>7099</v>
      </c>
      <c r="H1914" t="s">
        <v>7125</v>
      </c>
      <c r="I1914" t="s">
        <v>7163</v>
      </c>
      <c r="J1914" t="s">
        <v>7171</v>
      </c>
      <c r="K1914" t="s">
        <v>7209</v>
      </c>
      <c r="L1914">
        <v>5</v>
      </c>
      <c r="M1914">
        <v>6934.45</v>
      </c>
      <c r="N1914">
        <v>0.25</v>
      </c>
      <c r="O1914">
        <v>654.32000000000005</v>
      </c>
    </row>
    <row r="1915" spans="1:15" x14ac:dyDescent="0.25">
      <c r="A1915" t="s">
        <v>1925</v>
      </c>
      <c r="B1915" t="s">
        <v>5700</v>
      </c>
      <c r="C1915" t="s">
        <v>7254</v>
      </c>
      <c r="D1915" t="s">
        <v>6172</v>
      </c>
      <c r="E1915" t="s">
        <v>6962</v>
      </c>
      <c r="F1915" t="s">
        <v>7094</v>
      </c>
      <c r="G1915" t="s">
        <v>7101</v>
      </c>
      <c r="H1915" t="s">
        <v>7124</v>
      </c>
      <c r="I1915" t="s">
        <v>7164</v>
      </c>
      <c r="J1915" t="s">
        <v>7170</v>
      </c>
      <c r="K1915" t="s">
        <v>7189</v>
      </c>
      <c r="L1915">
        <v>4</v>
      </c>
      <c r="M1915">
        <v>4361.0600000000004</v>
      </c>
      <c r="N1915">
        <v>0.25</v>
      </c>
      <c r="O1915">
        <v>916.85</v>
      </c>
    </row>
    <row r="1916" spans="1:15" x14ac:dyDescent="0.25">
      <c r="A1916" t="s">
        <v>1926</v>
      </c>
      <c r="B1916" t="s">
        <v>5711</v>
      </c>
      <c r="C1916" t="s">
        <v>7258</v>
      </c>
      <c r="D1916" t="s">
        <v>6688</v>
      </c>
      <c r="E1916" t="s">
        <v>6976</v>
      </c>
      <c r="F1916" t="s">
        <v>7097</v>
      </c>
      <c r="G1916" t="s">
        <v>7110</v>
      </c>
      <c r="H1916" t="s">
        <v>7155</v>
      </c>
      <c r="I1916" t="s">
        <v>7164</v>
      </c>
      <c r="J1916" t="s">
        <v>7174</v>
      </c>
      <c r="K1916" t="s">
        <v>7199</v>
      </c>
      <c r="L1916">
        <v>2</v>
      </c>
      <c r="M1916">
        <v>2460.12</v>
      </c>
      <c r="N1916">
        <v>0.2</v>
      </c>
      <c r="O1916">
        <v>303.68</v>
      </c>
    </row>
    <row r="1917" spans="1:15" x14ac:dyDescent="0.25">
      <c r="A1917" t="s">
        <v>1927</v>
      </c>
      <c r="B1917" t="s">
        <v>5114</v>
      </c>
      <c r="C1917" t="s">
        <v>7228</v>
      </c>
      <c r="D1917" t="s">
        <v>6192</v>
      </c>
      <c r="E1917" t="s">
        <v>6908</v>
      </c>
      <c r="F1917" t="s">
        <v>7096</v>
      </c>
      <c r="G1917" t="s">
        <v>7112</v>
      </c>
      <c r="H1917" t="s">
        <v>7154</v>
      </c>
      <c r="I1917" t="s">
        <v>7163</v>
      </c>
      <c r="J1917" t="s">
        <v>7175</v>
      </c>
      <c r="K1917" t="s">
        <v>7205</v>
      </c>
      <c r="L1917">
        <v>1</v>
      </c>
      <c r="M1917">
        <v>3207.31</v>
      </c>
      <c r="N1917">
        <v>0.1</v>
      </c>
      <c r="O1917">
        <v>432.73</v>
      </c>
    </row>
    <row r="1918" spans="1:15" x14ac:dyDescent="0.25">
      <c r="A1918" t="s">
        <v>1928</v>
      </c>
      <c r="B1918" t="s">
        <v>5640</v>
      </c>
      <c r="C1918" t="s">
        <v>7227</v>
      </c>
      <c r="D1918" t="s">
        <v>6698</v>
      </c>
      <c r="E1918" t="s">
        <v>7046</v>
      </c>
      <c r="F1918" t="s">
        <v>7097</v>
      </c>
      <c r="G1918" t="s">
        <v>7107</v>
      </c>
      <c r="H1918" t="s">
        <v>7123</v>
      </c>
      <c r="I1918" t="s">
        <v>7165</v>
      </c>
      <c r="J1918" t="s">
        <v>7176</v>
      </c>
      <c r="K1918" t="s">
        <v>7194</v>
      </c>
      <c r="L1918">
        <v>1</v>
      </c>
      <c r="M1918">
        <v>24753.38</v>
      </c>
      <c r="N1918">
        <v>0</v>
      </c>
      <c r="O1918">
        <v>4014.16</v>
      </c>
    </row>
    <row r="1919" spans="1:15" x14ac:dyDescent="0.25">
      <c r="A1919" t="s">
        <v>1929</v>
      </c>
      <c r="B1919" t="s">
        <v>5909</v>
      </c>
      <c r="C1919" t="s">
        <v>7245</v>
      </c>
      <c r="D1919" t="s">
        <v>6685</v>
      </c>
      <c r="E1919" t="s">
        <v>6976</v>
      </c>
      <c r="F1919" t="s">
        <v>7097</v>
      </c>
      <c r="G1919" t="s">
        <v>7110</v>
      </c>
      <c r="H1919" t="s">
        <v>7159</v>
      </c>
      <c r="I1919" t="s">
        <v>7162</v>
      </c>
      <c r="J1919" t="s">
        <v>7166</v>
      </c>
      <c r="K1919" t="s">
        <v>7178</v>
      </c>
      <c r="L1919">
        <v>4</v>
      </c>
      <c r="M1919">
        <v>56255.27</v>
      </c>
      <c r="N1919">
        <v>0.1</v>
      </c>
      <c r="O1919">
        <v>9429.7900000000009</v>
      </c>
    </row>
    <row r="1920" spans="1:15" x14ac:dyDescent="0.25">
      <c r="A1920" t="s">
        <v>1930</v>
      </c>
      <c r="B1920" t="s">
        <v>5910</v>
      </c>
      <c r="C1920" t="s">
        <v>7240</v>
      </c>
      <c r="D1920" t="s">
        <v>6825</v>
      </c>
      <c r="E1920" t="s">
        <v>7037</v>
      </c>
      <c r="F1920" t="s">
        <v>7097</v>
      </c>
      <c r="G1920" t="s">
        <v>7104</v>
      </c>
      <c r="H1920" t="s">
        <v>7120</v>
      </c>
      <c r="I1920" t="s">
        <v>7164</v>
      </c>
      <c r="J1920" t="s">
        <v>7173</v>
      </c>
      <c r="K1920" t="s">
        <v>7186</v>
      </c>
      <c r="L1920">
        <v>1</v>
      </c>
      <c r="M1920">
        <v>4664.24</v>
      </c>
      <c r="N1920">
        <v>0</v>
      </c>
      <c r="O1920">
        <v>1231.94</v>
      </c>
    </row>
    <row r="1921" spans="1:15" x14ac:dyDescent="0.25">
      <c r="A1921" t="s">
        <v>1931</v>
      </c>
      <c r="B1921" t="s">
        <v>5774</v>
      </c>
      <c r="C1921" t="s">
        <v>7249</v>
      </c>
      <c r="D1921" t="s">
        <v>6500</v>
      </c>
      <c r="E1921" t="s">
        <v>6923</v>
      </c>
      <c r="F1921" t="s">
        <v>7097</v>
      </c>
      <c r="G1921" t="s">
        <v>7107</v>
      </c>
      <c r="H1921" t="s">
        <v>7123</v>
      </c>
      <c r="I1921" t="s">
        <v>7165</v>
      </c>
      <c r="J1921" t="s">
        <v>7177</v>
      </c>
      <c r="K1921" t="s">
        <v>7210</v>
      </c>
      <c r="L1921">
        <v>2</v>
      </c>
      <c r="M1921">
        <v>121442.67</v>
      </c>
      <c r="N1921">
        <v>0.25</v>
      </c>
      <c r="O1921">
        <v>-2171.84</v>
      </c>
    </row>
    <row r="1922" spans="1:15" x14ac:dyDescent="0.25">
      <c r="A1922" t="s">
        <v>1932</v>
      </c>
      <c r="B1922" t="s">
        <v>5604</v>
      </c>
      <c r="C1922" t="s">
        <v>7245</v>
      </c>
      <c r="D1922" t="s">
        <v>6402</v>
      </c>
      <c r="E1922" t="s">
        <v>6905</v>
      </c>
      <c r="F1922" t="s">
        <v>7094</v>
      </c>
      <c r="G1922" t="s">
        <v>7101</v>
      </c>
      <c r="H1922" t="s">
        <v>7137</v>
      </c>
      <c r="I1922" t="s">
        <v>7165</v>
      </c>
      <c r="J1922" t="s">
        <v>7177</v>
      </c>
      <c r="K1922" t="s">
        <v>7210</v>
      </c>
      <c r="L1922">
        <v>1</v>
      </c>
      <c r="M1922">
        <v>71160.75</v>
      </c>
      <c r="N1922">
        <v>0.2</v>
      </c>
      <c r="O1922">
        <v>719.35</v>
      </c>
    </row>
    <row r="1923" spans="1:15" x14ac:dyDescent="0.25">
      <c r="A1923" t="s">
        <v>1933</v>
      </c>
      <c r="B1923" t="s">
        <v>5325</v>
      </c>
      <c r="C1923" t="s">
        <v>7228</v>
      </c>
      <c r="D1923" t="s">
        <v>6652</v>
      </c>
      <c r="E1923" t="s">
        <v>6912</v>
      </c>
      <c r="F1923" t="s">
        <v>7094</v>
      </c>
      <c r="G1923" t="s">
        <v>7099</v>
      </c>
      <c r="H1923" t="s">
        <v>7130</v>
      </c>
      <c r="I1923" t="s">
        <v>7164</v>
      </c>
      <c r="J1923" t="s">
        <v>7174</v>
      </c>
      <c r="K1923" t="s">
        <v>7199</v>
      </c>
      <c r="L1923">
        <v>6</v>
      </c>
      <c r="M1923">
        <v>9168.81</v>
      </c>
      <c r="N1923">
        <v>0.05</v>
      </c>
      <c r="O1923">
        <v>1912.38</v>
      </c>
    </row>
    <row r="1924" spans="1:15" x14ac:dyDescent="0.25">
      <c r="A1924" t="s">
        <v>1934</v>
      </c>
      <c r="B1924" t="s">
        <v>5073</v>
      </c>
      <c r="C1924" t="s">
        <v>7255</v>
      </c>
      <c r="D1924" t="s">
        <v>6169</v>
      </c>
      <c r="E1924" t="s">
        <v>6939</v>
      </c>
      <c r="F1924" t="s">
        <v>7094</v>
      </c>
      <c r="G1924" t="s">
        <v>7099</v>
      </c>
      <c r="H1924" t="s">
        <v>7125</v>
      </c>
      <c r="I1924" t="s">
        <v>7165</v>
      </c>
      <c r="J1924" t="s">
        <v>7172</v>
      </c>
      <c r="K1924" t="s">
        <v>7212</v>
      </c>
      <c r="L1924">
        <v>2</v>
      </c>
      <c r="M1924">
        <v>6512.52</v>
      </c>
      <c r="N1924">
        <v>0.1</v>
      </c>
      <c r="O1924">
        <v>826.02</v>
      </c>
    </row>
    <row r="1925" spans="1:15" x14ac:dyDescent="0.25">
      <c r="A1925" t="s">
        <v>1935</v>
      </c>
      <c r="B1925" t="s">
        <v>5291</v>
      </c>
      <c r="C1925" t="s">
        <v>7235</v>
      </c>
      <c r="D1925" t="s">
        <v>6614</v>
      </c>
      <c r="E1925" t="s">
        <v>6926</v>
      </c>
      <c r="F1925" t="s">
        <v>7097</v>
      </c>
      <c r="G1925" t="s">
        <v>7107</v>
      </c>
      <c r="H1925" t="s">
        <v>7123</v>
      </c>
      <c r="I1925" t="s">
        <v>7163</v>
      </c>
      <c r="J1925" t="s">
        <v>7171</v>
      </c>
      <c r="K1925" t="s">
        <v>7209</v>
      </c>
      <c r="L1925">
        <v>2</v>
      </c>
      <c r="M1925">
        <v>2698.79</v>
      </c>
      <c r="N1925">
        <v>0.25</v>
      </c>
      <c r="O1925">
        <v>293.14999999999998</v>
      </c>
    </row>
    <row r="1926" spans="1:15" x14ac:dyDescent="0.25">
      <c r="A1926" t="s">
        <v>1936</v>
      </c>
      <c r="B1926" t="s">
        <v>5236</v>
      </c>
      <c r="C1926" t="s">
        <v>7239</v>
      </c>
      <c r="D1926" t="s">
        <v>6812</v>
      </c>
      <c r="E1926" t="s">
        <v>7010</v>
      </c>
      <c r="F1926" t="s">
        <v>7095</v>
      </c>
      <c r="G1926" t="s">
        <v>7109</v>
      </c>
      <c r="H1926" t="s">
        <v>7140</v>
      </c>
      <c r="I1926" t="s">
        <v>7164</v>
      </c>
      <c r="J1926" t="s">
        <v>7170</v>
      </c>
      <c r="K1926" t="s">
        <v>7183</v>
      </c>
      <c r="L1926">
        <v>1</v>
      </c>
      <c r="M1926">
        <v>5235.32</v>
      </c>
      <c r="N1926">
        <v>0</v>
      </c>
      <c r="O1926">
        <v>1499.2</v>
      </c>
    </row>
    <row r="1927" spans="1:15" x14ac:dyDescent="0.25">
      <c r="A1927" t="s">
        <v>1937</v>
      </c>
      <c r="B1927" t="s">
        <v>5060</v>
      </c>
      <c r="C1927" t="s">
        <v>7228</v>
      </c>
      <c r="D1927" t="s">
        <v>6769</v>
      </c>
      <c r="E1927" t="s">
        <v>6987</v>
      </c>
      <c r="F1927" t="s">
        <v>7097</v>
      </c>
      <c r="G1927" t="s">
        <v>7107</v>
      </c>
      <c r="H1927" t="s">
        <v>7153</v>
      </c>
      <c r="I1927" t="s">
        <v>7163</v>
      </c>
      <c r="J1927" t="s">
        <v>7167</v>
      </c>
      <c r="K1927" t="s">
        <v>7179</v>
      </c>
      <c r="L1927">
        <v>6</v>
      </c>
      <c r="M1927">
        <v>15612.96</v>
      </c>
      <c r="N1927">
        <v>0</v>
      </c>
      <c r="O1927">
        <v>3857.25</v>
      </c>
    </row>
    <row r="1928" spans="1:15" x14ac:dyDescent="0.25">
      <c r="A1928" t="s">
        <v>1938</v>
      </c>
      <c r="B1928" t="s">
        <v>5340</v>
      </c>
      <c r="C1928" t="s">
        <v>7246</v>
      </c>
      <c r="D1928" t="s">
        <v>6104</v>
      </c>
      <c r="E1928" t="s">
        <v>6903</v>
      </c>
      <c r="F1928" t="s">
        <v>7096</v>
      </c>
      <c r="G1928" t="s">
        <v>7103</v>
      </c>
      <c r="H1928" t="s">
        <v>7134</v>
      </c>
      <c r="I1928" t="s">
        <v>7164</v>
      </c>
      <c r="J1928" t="s">
        <v>7170</v>
      </c>
      <c r="K1928" t="s">
        <v>7189</v>
      </c>
      <c r="L1928">
        <v>5</v>
      </c>
      <c r="M1928">
        <v>5584.9</v>
      </c>
      <c r="N1928">
        <v>0.25</v>
      </c>
      <c r="O1928">
        <v>936.79</v>
      </c>
    </row>
    <row r="1929" spans="1:15" x14ac:dyDescent="0.25">
      <c r="A1929" t="s">
        <v>1939</v>
      </c>
      <c r="B1929" t="s">
        <v>5188</v>
      </c>
      <c r="C1929" t="s">
        <v>7245</v>
      </c>
      <c r="D1929" t="s">
        <v>6330</v>
      </c>
      <c r="E1929" t="s">
        <v>7035</v>
      </c>
      <c r="F1929" t="s">
        <v>7096</v>
      </c>
      <c r="G1929" t="s">
        <v>7113</v>
      </c>
      <c r="H1929" t="s">
        <v>7144</v>
      </c>
      <c r="I1929" t="s">
        <v>7165</v>
      </c>
      <c r="J1929" t="s">
        <v>7172</v>
      </c>
      <c r="K1929" t="s">
        <v>7212</v>
      </c>
      <c r="L1929">
        <v>2</v>
      </c>
      <c r="M1929">
        <v>5290.74</v>
      </c>
      <c r="N1929">
        <v>0.25</v>
      </c>
      <c r="O1929">
        <v>547.16</v>
      </c>
    </row>
    <row r="1930" spans="1:15" x14ac:dyDescent="0.25">
      <c r="A1930" t="s">
        <v>1940</v>
      </c>
      <c r="B1930" t="s">
        <v>5911</v>
      </c>
      <c r="C1930" t="s">
        <v>7257</v>
      </c>
      <c r="D1930" t="s">
        <v>6564</v>
      </c>
      <c r="E1930" t="s">
        <v>6997</v>
      </c>
      <c r="F1930" t="s">
        <v>7095</v>
      </c>
      <c r="G1930" t="s">
        <v>7108</v>
      </c>
      <c r="H1930" t="s">
        <v>7126</v>
      </c>
      <c r="I1930" t="s">
        <v>7165</v>
      </c>
      <c r="J1930" t="s">
        <v>7172</v>
      </c>
      <c r="K1930" t="s">
        <v>7208</v>
      </c>
      <c r="L1930">
        <v>2</v>
      </c>
      <c r="M1930">
        <v>4615.95</v>
      </c>
      <c r="N1930">
        <v>0.05</v>
      </c>
      <c r="O1930">
        <v>971.52</v>
      </c>
    </row>
    <row r="1931" spans="1:15" x14ac:dyDescent="0.25">
      <c r="A1931" t="s">
        <v>1941</v>
      </c>
      <c r="B1931" t="s">
        <v>5845</v>
      </c>
      <c r="C1931" t="s">
        <v>7237</v>
      </c>
      <c r="D1931" t="s">
        <v>6826</v>
      </c>
      <c r="E1931" t="s">
        <v>7091</v>
      </c>
      <c r="F1931" t="s">
        <v>7096</v>
      </c>
      <c r="G1931" t="s">
        <v>7112</v>
      </c>
      <c r="H1931" t="s">
        <v>7133</v>
      </c>
      <c r="I1931" t="s">
        <v>7164</v>
      </c>
      <c r="J1931" t="s">
        <v>7170</v>
      </c>
      <c r="K1931" t="s">
        <v>7189</v>
      </c>
      <c r="L1931">
        <v>3</v>
      </c>
      <c r="M1931">
        <v>4136.28</v>
      </c>
      <c r="N1931">
        <v>0.05</v>
      </c>
      <c r="O1931">
        <v>1189.3</v>
      </c>
    </row>
    <row r="1932" spans="1:15" x14ac:dyDescent="0.25">
      <c r="A1932" t="s">
        <v>1942</v>
      </c>
      <c r="B1932" t="s">
        <v>5912</v>
      </c>
      <c r="C1932" t="s">
        <v>7236</v>
      </c>
      <c r="D1932" t="s">
        <v>6219</v>
      </c>
      <c r="E1932" t="s">
        <v>6989</v>
      </c>
      <c r="F1932" t="s">
        <v>7094</v>
      </c>
      <c r="G1932" t="s">
        <v>7098</v>
      </c>
      <c r="H1932" t="s">
        <v>7156</v>
      </c>
      <c r="I1932" t="s">
        <v>7163</v>
      </c>
      <c r="J1932" t="s">
        <v>7167</v>
      </c>
      <c r="K1932" t="s">
        <v>7187</v>
      </c>
      <c r="L1932">
        <v>8</v>
      </c>
      <c r="M1932">
        <v>10243.66</v>
      </c>
      <c r="N1932">
        <v>0.15</v>
      </c>
      <c r="O1932">
        <v>2154.69</v>
      </c>
    </row>
    <row r="1933" spans="1:15" x14ac:dyDescent="0.25">
      <c r="A1933" t="s">
        <v>1943</v>
      </c>
      <c r="B1933" t="s">
        <v>5187</v>
      </c>
      <c r="C1933" t="s">
        <v>7238</v>
      </c>
      <c r="D1933" t="s">
        <v>6384</v>
      </c>
      <c r="E1933" t="s">
        <v>6969</v>
      </c>
      <c r="F1933" t="s">
        <v>7096</v>
      </c>
      <c r="G1933" t="s">
        <v>7103</v>
      </c>
      <c r="H1933" t="s">
        <v>7134</v>
      </c>
      <c r="I1933" t="s">
        <v>7164</v>
      </c>
      <c r="J1933" t="s">
        <v>7174</v>
      </c>
      <c r="K1933" t="s">
        <v>7199</v>
      </c>
      <c r="L1933">
        <v>4</v>
      </c>
      <c r="M1933">
        <v>6099.6</v>
      </c>
      <c r="N1933">
        <v>0</v>
      </c>
      <c r="O1933">
        <v>1473.53</v>
      </c>
    </row>
    <row r="1934" spans="1:15" x14ac:dyDescent="0.25">
      <c r="A1934" t="s">
        <v>1944</v>
      </c>
      <c r="B1934" t="s">
        <v>5913</v>
      </c>
      <c r="C1934" t="s">
        <v>7252</v>
      </c>
      <c r="D1934" t="s">
        <v>6353</v>
      </c>
      <c r="E1934" t="s">
        <v>6942</v>
      </c>
      <c r="F1934" t="s">
        <v>7096</v>
      </c>
      <c r="G1934" t="s">
        <v>7103</v>
      </c>
      <c r="H1934" t="s">
        <v>7158</v>
      </c>
      <c r="I1934" t="s">
        <v>7163</v>
      </c>
      <c r="J1934" t="s">
        <v>7171</v>
      </c>
      <c r="K1934" t="s">
        <v>7184</v>
      </c>
      <c r="L1934">
        <v>6</v>
      </c>
      <c r="M1934">
        <v>36017.519999999997</v>
      </c>
      <c r="N1934">
        <v>0.25</v>
      </c>
      <c r="O1934">
        <v>341.13</v>
      </c>
    </row>
    <row r="1935" spans="1:15" x14ac:dyDescent="0.25">
      <c r="A1935" t="s">
        <v>1945</v>
      </c>
      <c r="B1935" t="s">
        <v>5518</v>
      </c>
      <c r="C1935" t="s">
        <v>7241</v>
      </c>
      <c r="D1935" t="s">
        <v>6676</v>
      </c>
      <c r="E1935" t="s">
        <v>6961</v>
      </c>
      <c r="F1935" t="s">
        <v>7097</v>
      </c>
      <c r="G1935" t="s">
        <v>7105</v>
      </c>
      <c r="H1935" t="s">
        <v>7121</v>
      </c>
      <c r="I1935" t="s">
        <v>7163</v>
      </c>
      <c r="J1935" t="s">
        <v>7175</v>
      </c>
      <c r="K1935" t="s">
        <v>7197</v>
      </c>
      <c r="L1935">
        <v>6</v>
      </c>
      <c r="M1935">
        <v>31968.94</v>
      </c>
      <c r="N1935">
        <v>0.1</v>
      </c>
      <c r="O1935">
        <v>7031.44</v>
      </c>
    </row>
    <row r="1936" spans="1:15" x14ac:dyDescent="0.25">
      <c r="A1936" t="s">
        <v>1946</v>
      </c>
      <c r="B1936" t="s">
        <v>5070</v>
      </c>
      <c r="C1936" t="s">
        <v>7233</v>
      </c>
      <c r="D1936" t="s">
        <v>6220</v>
      </c>
      <c r="E1936" t="s">
        <v>6940</v>
      </c>
      <c r="F1936" t="s">
        <v>7097</v>
      </c>
      <c r="G1936" t="s">
        <v>7107</v>
      </c>
      <c r="H1936" t="s">
        <v>7123</v>
      </c>
      <c r="I1936" t="s">
        <v>7164</v>
      </c>
      <c r="J1936" t="s">
        <v>7173</v>
      </c>
      <c r="K1936" t="s">
        <v>7200</v>
      </c>
      <c r="L1936">
        <v>1</v>
      </c>
      <c r="M1936">
        <v>889.03</v>
      </c>
      <c r="N1936">
        <v>0.25</v>
      </c>
      <c r="O1936">
        <v>216.21</v>
      </c>
    </row>
    <row r="1937" spans="1:15" x14ac:dyDescent="0.25">
      <c r="A1937" t="s">
        <v>1947</v>
      </c>
      <c r="B1937" t="s">
        <v>5225</v>
      </c>
      <c r="C1937" t="s">
        <v>7243</v>
      </c>
      <c r="D1937" t="s">
        <v>6714</v>
      </c>
      <c r="E1937" t="s">
        <v>6921</v>
      </c>
      <c r="F1937" t="s">
        <v>7097</v>
      </c>
      <c r="G1937" t="s">
        <v>7105</v>
      </c>
      <c r="H1937" t="s">
        <v>7121</v>
      </c>
      <c r="I1937" t="s">
        <v>7165</v>
      </c>
      <c r="J1937" t="s">
        <v>7176</v>
      </c>
      <c r="K1937" t="s">
        <v>7195</v>
      </c>
      <c r="L1937">
        <v>7</v>
      </c>
      <c r="M1937">
        <v>75913.710000000006</v>
      </c>
      <c r="N1937">
        <v>0.1</v>
      </c>
      <c r="O1937">
        <v>6711.89</v>
      </c>
    </row>
    <row r="1938" spans="1:15" x14ac:dyDescent="0.25">
      <c r="A1938" t="s">
        <v>1948</v>
      </c>
      <c r="B1938" t="s">
        <v>5058</v>
      </c>
      <c r="C1938" t="s">
        <v>7239</v>
      </c>
      <c r="D1938" t="s">
        <v>6303</v>
      </c>
      <c r="E1938" t="s">
        <v>7028</v>
      </c>
      <c r="F1938" t="s">
        <v>7096</v>
      </c>
      <c r="G1938" t="s">
        <v>7111</v>
      </c>
      <c r="H1938" t="s">
        <v>7142</v>
      </c>
      <c r="I1938" t="s">
        <v>7162</v>
      </c>
      <c r="J1938" t="s">
        <v>7168</v>
      </c>
      <c r="K1938" t="s">
        <v>7180</v>
      </c>
      <c r="L1938">
        <v>7</v>
      </c>
      <c r="M1938">
        <v>23745.83</v>
      </c>
      <c r="N1938">
        <v>0</v>
      </c>
      <c r="O1938">
        <v>3950.87</v>
      </c>
    </row>
    <row r="1939" spans="1:15" x14ac:dyDescent="0.25">
      <c r="A1939" t="s">
        <v>1949</v>
      </c>
      <c r="B1939" t="s">
        <v>5914</v>
      </c>
      <c r="C1939" t="s">
        <v>7251</v>
      </c>
      <c r="D1939" t="s">
        <v>6632</v>
      </c>
      <c r="E1939" t="s">
        <v>6895</v>
      </c>
      <c r="F1939" t="s">
        <v>7094</v>
      </c>
      <c r="G1939" t="s">
        <v>7100</v>
      </c>
      <c r="H1939" t="s">
        <v>7116</v>
      </c>
      <c r="I1939" t="s">
        <v>7162</v>
      </c>
      <c r="J1939" t="s">
        <v>7168</v>
      </c>
      <c r="K1939" t="s">
        <v>7191</v>
      </c>
      <c r="L1939">
        <v>3</v>
      </c>
      <c r="M1939">
        <v>17623.150000000001</v>
      </c>
      <c r="N1939">
        <v>0.05</v>
      </c>
      <c r="O1939">
        <v>3095.35</v>
      </c>
    </row>
    <row r="1940" spans="1:15" x14ac:dyDescent="0.25">
      <c r="A1940" t="s">
        <v>1950</v>
      </c>
      <c r="B1940" t="s">
        <v>5915</v>
      </c>
      <c r="C1940" t="s">
        <v>7232</v>
      </c>
      <c r="D1940" t="s">
        <v>6171</v>
      </c>
      <c r="E1940" t="s">
        <v>6961</v>
      </c>
      <c r="F1940" t="s">
        <v>7094</v>
      </c>
      <c r="G1940" t="s">
        <v>7098</v>
      </c>
      <c r="H1940" t="s">
        <v>7138</v>
      </c>
      <c r="I1940" t="s">
        <v>7164</v>
      </c>
      <c r="J1940" t="s">
        <v>7173</v>
      </c>
      <c r="K1940" t="s">
        <v>7200</v>
      </c>
      <c r="L1940">
        <v>5</v>
      </c>
      <c r="M1940">
        <v>5723.41</v>
      </c>
      <c r="N1940">
        <v>0</v>
      </c>
      <c r="O1940">
        <v>1910.24</v>
      </c>
    </row>
    <row r="1941" spans="1:15" x14ac:dyDescent="0.25">
      <c r="A1941" t="s">
        <v>1951</v>
      </c>
      <c r="B1941" t="s">
        <v>5311</v>
      </c>
      <c r="C1941" t="s">
        <v>7227</v>
      </c>
      <c r="D1941" t="s">
        <v>6120</v>
      </c>
      <c r="E1941" t="s">
        <v>6919</v>
      </c>
      <c r="F1941" t="s">
        <v>7094</v>
      </c>
      <c r="G1941" t="s">
        <v>7098</v>
      </c>
      <c r="H1941" t="s">
        <v>7114</v>
      </c>
      <c r="I1941" t="s">
        <v>7165</v>
      </c>
      <c r="J1941" t="s">
        <v>7176</v>
      </c>
      <c r="K1941" t="s">
        <v>7194</v>
      </c>
      <c r="L1941">
        <v>1</v>
      </c>
      <c r="M1941">
        <v>19411.86</v>
      </c>
      <c r="N1941">
        <v>0.25</v>
      </c>
      <c r="O1941">
        <v>365.77</v>
      </c>
    </row>
    <row r="1942" spans="1:15" x14ac:dyDescent="0.25">
      <c r="A1942" t="s">
        <v>1952</v>
      </c>
      <c r="B1942" t="s">
        <v>5279</v>
      </c>
      <c r="C1942" t="s">
        <v>7244</v>
      </c>
      <c r="D1942" t="s">
        <v>6255</v>
      </c>
      <c r="E1942" t="s">
        <v>6946</v>
      </c>
      <c r="F1942" t="s">
        <v>7094</v>
      </c>
      <c r="G1942" t="s">
        <v>7100</v>
      </c>
      <c r="H1942" t="s">
        <v>7136</v>
      </c>
      <c r="I1942" t="s">
        <v>7162</v>
      </c>
      <c r="J1942" t="s">
        <v>7168</v>
      </c>
      <c r="K1942" t="s">
        <v>7180</v>
      </c>
      <c r="L1942">
        <v>5</v>
      </c>
      <c r="M1942">
        <v>17744.22</v>
      </c>
      <c r="N1942">
        <v>0</v>
      </c>
      <c r="O1942">
        <v>3104.14</v>
      </c>
    </row>
    <row r="1943" spans="1:15" x14ac:dyDescent="0.25">
      <c r="A1943" t="s">
        <v>1953</v>
      </c>
      <c r="B1943" t="s">
        <v>5408</v>
      </c>
      <c r="C1943" t="s">
        <v>7245</v>
      </c>
      <c r="D1943" t="s">
        <v>6209</v>
      </c>
      <c r="E1943" t="s">
        <v>6983</v>
      </c>
      <c r="F1943" t="s">
        <v>7096</v>
      </c>
      <c r="G1943" t="s">
        <v>7111</v>
      </c>
      <c r="H1943" t="s">
        <v>7131</v>
      </c>
      <c r="I1943" t="s">
        <v>7162</v>
      </c>
      <c r="J1943" t="s">
        <v>7169</v>
      </c>
      <c r="K1943" t="s">
        <v>7182</v>
      </c>
      <c r="L1943">
        <v>2</v>
      </c>
      <c r="M1943">
        <v>18710.919999999998</v>
      </c>
      <c r="N1943">
        <v>0</v>
      </c>
      <c r="O1943">
        <v>3224.96</v>
      </c>
    </row>
    <row r="1944" spans="1:15" x14ac:dyDescent="0.25">
      <c r="A1944" t="s">
        <v>1954</v>
      </c>
      <c r="B1944" t="s">
        <v>5916</v>
      </c>
      <c r="C1944" t="s">
        <v>7252</v>
      </c>
      <c r="D1944" t="s">
        <v>6578</v>
      </c>
      <c r="E1944" t="s">
        <v>6925</v>
      </c>
      <c r="F1944" t="s">
        <v>7094</v>
      </c>
      <c r="G1944" t="s">
        <v>7098</v>
      </c>
      <c r="H1944" t="s">
        <v>7114</v>
      </c>
      <c r="I1944" t="s">
        <v>7164</v>
      </c>
      <c r="J1944" t="s">
        <v>7173</v>
      </c>
      <c r="K1944" t="s">
        <v>7186</v>
      </c>
      <c r="L1944">
        <v>2</v>
      </c>
      <c r="M1944">
        <v>7029.1</v>
      </c>
      <c r="N1944">
        <v>0.2</v>
      </c>
      <c r="O1944">
        <v>1328.31</v>
      </c>
    </row>
    <row r="1945" spans="1:15" x14ac:dyDescent="0.25">
      <c r="A1945" t="s">
        <v>1955</v>
      </c>
      <c r="B1945" t="s">
        <v>5403</v>
      </c>
      <c r="C1945" t="s">
        <v>7228</v>
      </c>
      <c r="D1945" t="s">
        <v>6449</v>
      </c>
      <c r="E1945" t="s">
        <v>6973</v>
      </c>
      <c r="F1945" t="s">
        <v>7094</v>
      </c>
      <c r="G1945" t="s">
        <v>7099</v>
      </c>
      <c r="H1945" t="s">
        <v>7130</v>
      </c>
      <c r="I1945" t="s">
        <v>7165</v>
      </c>
      <c r="J1945" t="s">
        <v>7172</v>
      </c>
      <c r="K1945" t="s">
        <v>7185</v>
      </c>
      <c r="L1945">
        <v>4</v>
      </c>
      <c r="M1945">
        <v>19771.05</v>
      </c>
      <c r="N1945">
        <v>0</v>
      </c>
      <c r="O1945">
        <v>3754.79</v>
      </c>
    </row>
    <row r="1946" spans="1:15" x14ac:dyDescent="0.25">
      <c r="A1946" t="s">
        <v>1956</v>
      </c>
      <c r="B1946" t="s">
        <v>5765</v>
      </c>
      <c r="C1946" t="s">
        <v>7233</v>
      </c>
      <c r="D1946" t="s">
        <v>6322</v>
      </c>
      <c r="E1946" t="s">
        <v>6897</v>
      </c>
      <c r="F1946" t="s">
        <v>7094</v>
      </c>
      <c r="G1946" t="s">
        <v>7101</v>
      </c>
      <c r="H1946" t="s">
        <v>7124</v>
      </c>
      <c r="I1946" t="s">
        <v>7165</v>
      </c>
      <c r="J1946" t="s">
        <v>7172</v>
      </c>
      <c r="K1946" t="s">
        <v>7208</v>
      </c>
      <c r="L1946">
        <v>2</v>
      </c>
      <c r="M1946">
        <v>5161.95</v>
      </c>
      <c r="N1946">
        <v>0</v>
      </c>
      <c r="O1946">
        <v>1227.5899999999999</v>
      </c>
    </row>
    <row r="1947" spans="1:15" x14ac:dyDescent="0.25">
      <c r="A1947" t="s">
        <v>1957</v>
      </c>
      <c r="B1947" t="s">
        <v>5207</v>
      </c>
      <c r="C1947" t="s">
        <v>7249</v>
      </c>
      <c r="D1947" t="s">
        <v>6827</v>
      </c>
      <c r="E1947" t="s">
        <v>7024</v>
      </c>
      <c r="F1947" t="s">
        <v>7094</v>
      </c>
      <c r="G1947" t="s">
        <v>7101</v>
      </c>
      <c r="H1947" t="s">
        <v>7124</v>
      </c>
      <c r="I1947" t="s">
        <v>7165</v>
      </c>
      <c r="J1947" t="s">
        <v>7177</v>
      </c>
      <c r="K1947" t="s">
        <v>7201</v>
      </c>
      <c r="L1947">
        <v>6</v>
      </c>
      <c r="M1947">
        <v>308699.61</v>
      </c>
      <c r="N1947">
        <v>0.05</v>
      </c>
      <c r="O1947">
        <v>38298.86</v>
      </c>
    </row>
    <row r="1948" spans="1:15" x14ac:dyDescent="0.25">
      <c r="A1948" t="s">
        <v>1958</v>
      </c>
      <c r="B1948" t="s">
        <v>5525</v>
      </c>
      <c r="C1948" t="s">
        <v>7233</v>
      </c>
      <c r="D1948" t="s">
        <v>6146</v>
      </c>
      <c r="E1948" t="s">
        <v>6944</v>
      </c>
      <c r="F1948" t="s">
        <v>7095</v>
      </c>
      <c r="G1948" t="s">
        <v>7106</v>
      </c>
      <c r="H1948" t="s">
        <v>7161</v>
      </c>
      <c r="I1948" t="s">
        <v>7165</v>
      </c>
      <c r="J1948" t="s">
        <v>7177</v>
      </c>
      <c r="K1948" t="s">
        <v>7210</v>
      </c>
      <c r="L1948">
        <v>7</v>
      </c>
      <c r="M1948">
        <v>512710.78</v>
      </c>
      <c r="N1948">
        <v>0.15</v>
      </c>
      <c r="O1948">
        <v>25478.03</v>
      </c>
    </row>
    <row r="1949" spans="1:15" x14ac:dyDescent="0.25">
      <c r="A1949" t="s">
        <v>1959</v>
      </c>
      <c r="B1949" t="s">
        <v>5376</v>
      </c>
      <c r="C1949" t="s">
        <v>7253</v>
      </c>
      <c r="D1949" t="s">
        <v>6746</v>
      </c>
      <c r="E1949" t="s">
        <v>6900</v>
      </c>
      <c r="F1949" t="s">
        <v>7096</v>
      </c>
      <c r="G1949" t="s">
        <v>7112</v>
      </c>
      <c r="H1949" t="s">
        <v>7133</v>
      </c>
      <c r="I1949" t="s">
        <v>7165</v>
      </c>
      <c r="J1949" t="s">
        <v>7172</v>
      </c>
      <c r="K1949" t="s">
        <v>7208</v>
      </c>
      <c r="L1949">
        <v>7</v>
      </c>
      <c r="M1949">
        <v>16492.63</v>
      </c>
      <c r="N1949">
        <v>0.05</v>
      </c>
      <c r="O1949">
        <v>3311</v>
      </c>
    </row>
    <row r="1950" spans="1:15" x14ac:dyDescent="0.25">
      <c r="A1950" t="s">
        <v>1960</v>
      </c>
      <c r="B1950" t="s">
        <v>5271</v>
      </c>
      <c r="C1950" t="s">
        <v>7238</v>
      </c>
      <c r="D1950" t="s">
        <v>6782</v>
      </c>
      <c r="E1950" t="s">
        <v>6896</v>
      </c>
      <c r="F1950" t="s">
        <v>7096</v>
      </c>
      <c r="G1950" t="s">
        <v>7112</v>
      </c>
      <c r="H1950" t="s">
        <v>7139</v>
      </c>
      <c r="I1950" t="s">
        <v>7163</v>
      </c>
      <c r="J1950" t="s">
        <v>7175</v>
      </c>
      <c r="K1950" t="s">
        <v>7197</v>
      </c>
      <c r="L1950">
        <v>8</v>
      </c>
      <c r="M1950">
        <v>41442.769999999997</v>
      </c>
      <c r="N1950">
        <v>0.1</v>
      </c>
      <c r="O1950">
        <v>8821.02</v>
      </c>
    </row>
    <row r="1951" spans="1:15" x14ac:dyDescent="0.25">
      <c r="A1951" t="s">
        <v>1961</v>
      </c>
      <c r="B1951" t="s">
        <v>5835</v>
      </c>
      <c r="C1951" t="s">
        <v>7258</v>
      </c>
      <c r="D1951" t="s">
        <v>6816</v>
      </c>
      <c r="E1951" t="s">
        <v>6999</v>
      </c>
      <c r="F1951" t="s">
        <v>7097</v>
      </c>
      <c r="G1951" t="s">
        <v>7110</v>
      </c>
      <c r="H1951" t="s">
        <v>7155</v>
      </c>
      <c r="I1951" t="s">
        <v>7162</v>
      </c>
      <c r="J1951" t="s">
        <v>7169</v>
      </c>
      <c r="K1951" t="s">
        <v>7182</v>
      </c>
      <c r="L1951">
        <v>5</v>
      </c>
      <c r="M1951">
        <v>44905.1</v>
      </c>
      <c r="N1951">
        <v>0</v>
      </c>
      <c r="O1951">
        <v>8266.85</v>
      </c>
    </row>
    <row r="1952" spans="1:15" x14ac:dyDescent="0.25">
      <c r="A1952" t="s">
        <v>1962</v>
      </c>
      <c r="B1952" t="s">
        <v>5917</v>
      </c>
      <c r="C1952" t="s">
        <v>7247</v>
      </c>
      <c r="D1952" t="s">
        <v>6353</v>
      </c>
      <c r="E1952" t="s">
        <v>6942</v>
      </c>
      <c r="F1952" t="s">
        <v>7095</v>
      </c>
      <c r="G1952" t="s">
        <v>7108</v>
      </c>
      <c r="H1952" t="s">
        <v>7150</v>
      </c>
      <c r="I1952" t="s">
        <v>7163</v>
      </c>
      <c r="J1952" t="s">
        <v>7175</v>
      </c>
      <c r="K1952" t="s">
        <v>7197</v>
      </c>
      <c r="L1952">
        <v>6</v>
      </c>
      <c r="M1952">
        <v>28016.39</v>
      </c>
      <c r="N1952">
        <v>0.25</v>
      </c>
      <c r="O1952">
        <v>4731.5600000000004</v>
      </c>
    </row>
    <row r="1953" spans="1:15" x14ac:dyDescent="0.25">
      <c r="A1953" t="s">
        <v>1963</v>
      </c>
      <c r="B1953" t="s">
        <v>5918</v>
      </c>
      <c r="C1953" t="s">
        <v>7249</v>
      </c>
      <c r="D1953" t="s">
        <v>6515</v>
      </c>
      <c r="E1953" t="s">
        <v>6990</v>
      </c>
      <c r="F1953" t="s">
        <v>7094</v>
      </c>
      <c r="G1953" t="s">
        <v>7098</v>
      </c>
      <c r="H1953" t="s">
        <v>7114</v>
      </c>
      <c r="I1953" t="s">
        <v>7162</v>
      </c>
      <c r="J1953" t="s">
        <v>7166</v>
      </c>
      <c r="K1953" t="s">
        <v>7192</v>
      </c>
      <c r="L1953">
        <v>1</v>
      </c>
      <c r="M1953">
        <v>4289.3599999999997</v>
      </c>
      <c r="N1953">
        <v>0.25</v>
      </c>
      <c r="O1953">
        <v>444.66</v>
      </c>
    </row>
    <row r="1954" spans="1:15" x14ac:dyDescent="0.25">
      <c r="A1954" t="s">
        <v>1964</v>
      </c>
      <c r="B1954" t="s">
        <v>5511</v>
      </c>
      <c r="C1954" t="s">
        <v>7227</v>
      </c>
      <c r="D1954" t="s">
        <v>6828</v>
      </c>
      <c r="E1954" t="s">
        <v>6925</v>
      </c>
      <c r="F1954" t="s">
        <v>7095</v>
      </c>
      <c r="G1954" t="s">
        <v>7108</v>
      </c>
      <c r="H1954" t="s">
        <v>7126</v>
      </c>
      <c r="I1954" t="s">
        <v>7163</v>
      </c>
      <c r="J1954" t="s">
        <v>7167</v>
      </c>
      <c r="K1954" t="s">
        <v>7187</v>
      </c>
      <c r="L1954">
        <v>6</v>
      </c>
      <c r="M1954">
        <v>7526.1</v>
      </c>
      <c r="N1954">
        <v>0.15</v>
      </c>
      <c r="O1954">
        <v>1890.87</v>
      </c>
    </row>
    <row r="1955" spans="1:15" x14ac:dyDescent="0.25">
      <c r="A1955" t="s">
        <v>1965</v>
      </c>
      <c r="B1955" t="s">
        <v>5259</v>
      </c>
      <c r="C1955" t="s">
        <v>7233</v>
      </c>
      <c r="D1955" t="s">
        <v>6697</v>
      </c>
      <c r="E1955" t="s">
        <v>7068</v>
      </c>
      <c r="F1955" t="s">
        <v>7096</v>
      </c>
      <c r="G1955" t="s">
        <v>7111</v>
      </c>
      <c r="H1955" t="s">
        <v>7145</v>
      </c>
      <c r="I1955" t="s">
        <v>7163</v>
      </c>
      <c r="J1955" t="s">
        <v>7171</v>
      </c>
      <c r="K1955" t="s">
        <v>7204</v>
      </c>
      <c r="L1955">
        <v>5</v>
      </c>
      <c r="M1955">
        <v>22205.08</v>
      </c>
      <c r="N1955">
        <v>0</v>
      </c>
      <c r="O1955">
        <v>4394.01</v>
      </c>
    </row>
    <row r="1956" spans="1:15" x14ac:dyDescent="0.25">
      <c r="A1956" t="s">
        <v>1966</v>
      </c>
      <c r="B1956" t="s">
        <v>5808</v>
      </c>
      <c r="C1956" t="s">
        <v>7246</v>
      </c>
      <c r="D1956" t="s">
        <v>6118</v>
      </c>
      <c r="E1956" t="s">
        <v>6917</v>
      </c>
      <c r="F1956" t="s">
        <v>7094</v>
      </c>
      <c r="G1956" t="s">
        <v>7098</v>
      </c>
      <c r="H1956" t="s">
        <v>7138</v>
      </c>
      <c r="I1956" t="s">
        <v>7164</v>
      </c>
      <c r="J1956" t="s">
        <v>7170</v>
      </c>
      <c r="K1956" t="s">
        <v>7213</v>
      </c>
      <c r="L1956">
        <v>4</v>
      </c>
      <c r="M1956">
        <v>8049.36</v>
      </c>
      <c r="N1956">
        <v>0.25</v>
      </c>
      <c r="O1956">
        <v>1863.42</v>
      </c>
    </row>
    <row r="1957" spans="1:15" x14ac:dyDescent="0.25">
      <c r="A1957" t="s">
        <v>1967</v>
      </c>
      <c r="B1957" t="s">
        <v>5898</v>
      </c>
      <c r="C1957" t="s">
        <v>7232</v>
      </c>
      <c r="D1957" t="s">
        <v>6554</v>
      </c>
      <c r="E1957" t="s">
        <v>7077</v>
      </c>
      <c r="F1957" t="s">
        <v>7096</v>
      </c>
      <c r="G1957" t="s">
        <v>7111</v>
      </c>
      <c r="H1957" t="s">
        <v>7131</v>
      </c>
      <c r="I1957" t="s">
        <v>7164</v>
      </c>
      <c r="J1957" t="s">
        <v>7173</v>
      </c>
      <c r="K1957" t="s">
        <v>7200</v>
      </c>
      <c r="L1957">
        <v>7</v>
      </c>
      <c r="M1957">
        <v>7320.97</v>
      </c>
      <c r="N1957">
        <v>0.1</v>
      </c>
      <c r="O1957">
        <v>2170.84</v>
      </c>
    </row>
    <row r="1958" spans="1:15" x14ac:dyDescent="0.25">
      <c r="A1958" t="s">
        <v>1968</v>
      </c>
      <c r="B1958" t="s">
        <v>5919</v>
      </c>
      <c r="C1958" t="s">
        <v>7244</v>
      </c>
      <c r="D1958" t="s">
        <v>6352</v>
      </c>
      <c r="E1958" t="s">
        <v>7042</v>
      </c>
      <c r="F1958" t="s">
        <v>7094</v>
      </c>
      <c r="G1958" t="s">
        <v>7099</v>
      </c>
      <c r="H1958" t="s">
        <v>7125</v>
      </c>
      <c r="I1958" t="s">
        <v>7164</v>
      </c>
      <c r="J1958" t="s">
        <v>7173</v>
      </c>
      <c r="K1958" t="s">
        <v>7186</v>
      </c>
      <c r="L1958">
        <v>3</v>
      </c>
      <c r="M1958">
        <v>9751.41</v>
      </c>
      <c r="N1958">
        <v>0.25</v>
      </c>
      <c r="O1958">
        <v>1792.53</v>
      </c>
    </row>
    <row r="1959" spans="1:15" x14ac:dyDescent="0.25">
      <c r="A1959" t="s">
        <v>1969</v>
      </c>
      <c r="B1959" t="s">
        <v>5607</v>
      </c>
      <c r="C1959" t="s">
        <v>7230</v>
      </c>
      <c r="D1959" t="s">
        <v>6612</v>
      </c>
      <c r="E1959" t="s">
        <v>7002</v>
      </c>
      <c r="F1959" t="s">
        <v>7097</v>
      </c>
      <c r="G1959" t="s">
        <v>7104</v>
      </c>
      <c r="H1959" t="s">
        <v>7160</v>
      </c>
      <c r="I1959" t="s">
        <v>7162</v>
      </c>
      <c r="J1959" t="s">
        <v>7169</v>
      </c>
      <c r="K1959" t="s">
        <v>7182</v>
      </c>
      <c r="L1959">
        <v>7</v>
      </c>
      <c r="M1959">
        <v>57290.38</v>
      </c>
      <c r="N1959">
        <v>0.1</v>
      </c>
      <c r="O1959">
        <v>8556.27</v>
      </c>
    </row>
    <row r="1960" spans="1:15" x14ac:dyDescent="0.25">
      <c r="A1960" t="s">
        <v>1970</v>
      </c>
      <c r="B1960" t="s">
        <v>5124</v>
      </c>
      <c r="C1960" t="s">
        <v>7247</v>
      </c>
      <c r="D1960" t="s">
        <v>6692</v>
      </c>
      <c r="E1960" t="s">
        <v>7046</v>
      </c>
      <c r="F1960" t="s">
        <v>7094</v>
      </c>
      <c r="G1960" t="s">
        <v>7100</v>
      </c>
      <c r="H1960" t="s">
        <v>7151</v>
      </c>
      <c r="I1960" t="s">
        <v>7165</v>
      </c>
      <c r="J1960" t="s">
        <v>7176</v>
      </c>
      <c r="K1960" t="s">
        <v>7202</v>
      </c>
      <c r="L1960">
        <v>4</v>
      </c>
      <c r="M1960">
        <v>59100.18</v>
      </c>
      <c r="N1960">
        <v>0.15</v>
      </c>
      <c r="O1960">
        <v>5934.96</v>
      </c>
    </row>
    <row r="1961" spans="1:15" x14ac:dyDescent="0.25">
      <c r="A1961" t="s">
        <v>1971</v>
      </c>
      <c r="B1961" t="s">
        <v>5322</v>
      </c>
      <c r="C1961" t="s">
        <v>7236</v>
      </c>
      <c r="D1961" t="s">
        <v>6473</v>
      </c>
      <c r="E1961" t="s">
        <v>7056</v>
      </c>
      <c r="F1961" t="s">
        <v>7094</v>
      </c>
      <c r="G1961" t="s">
        <v>7100</v>
      </c>
      <c r="H1961" t="s">
        <v>7116</v>
      </c>
      <c r="I1961" t="s">
        <v>7163</v>
      </c>
      <c r="J1961" t="s">
        <v>7171</v>
      </c>
      <c r="K1961" t="s">
        <v>7209</v>
      </c>
      <c r="L1961">
        <v>1</v>
      </c>
      <c r="M1961">
        <v>1813.76</v>
      </c>
      <c r="N1961">
        <v>0</v>
      </c>
      <c r="O1961">
        <v>341.83</v>
      </c>
    </row>
    <row r="1962" spans="1:15" x14ac:dyDescent="0.25">
      <c r="A1962" t="s">
        <v>1972</v>
      </c>
      <c r="B1962" t="s">
        <v>5448</v>
      </c>
      <c r="C1962" t="s">
        <v>7225</v>
      </c>
      <c r="D1962" t="s">
        <v>6096</v>
      </c>
      <c r="E1962" t="s">
        <v>6895</v>
      </c>
      <c r="F1962" t="s">
        <v>7096</v>
      </c>
      <c r="G1962" t="s">
        <v>7103</v>
      </c>
      <c r="H1962" t="s">
        <v>7119</v>
      </c>
      <c r="I1962" t="s">
        <v>7165</v>
      </c>
      <c r="J1962" t="s">
        <v>7176</v>
      </c>
      <c r="K1962" t="s">
        <v>7202</v>
      </c>
      <c r="L1962">
        <v>1</v>
      </c>
      <c r="M1962">
        <v>18375.72</v>
      </c>
      <c r="N1962">
        <v>0</v>
      </c>
      <c r="O1962">
        <v>2536.73</v>
      </c>
    </row>
    <row r="1963" spans="1:15" x14ac:dyDescent="0.25">
      <c r="A1963" t="s">
        <v>1973</v>
      </c>
      <c r="B1963" t="s">
        <v>5693</v>
      </c>
      <c r="C1963" t="s">
        <v>7254</v>
      </c>
      <c r="D1963" t="s">
        <v>6814</v>
      </c>
      <c r="E1963" t="s">
        <v>6972</v>
      </c>
      <c r="F1963" t="s">
        <v>7094</v>
      </c>
      <c r="G1963" t="s">
        <v>7098</v>
      </c>
      <c r="H1963" t="s">
        <v>7156</v>
      </c>
      <c r="I1963" t="s">
        <v>7164</v>
      </c>
      <c r="J1963" t="s">
        <v>7174</v>
      </c>
      <c r="K1963" t="s">
        <v>7188</v>
      </c>
      <c r="L1963">
        <v>2</v>
      </c>
      <c r="M1963">
        <v>4874.22</v>
      </c>
      <c r="N1963">
        <v>0.15</v>
      </c>
      <c r="O1963">
        <v>901.15</v>
      </c>
    </row>
    <row r="1964" spans="1:15" x14ac:dyDescent="0.25">
      <c r="A1964" t="s">
        <v>1974</v>
      </c>
      <c r="B1964" t="s">
        <v>5882</v>
      </c>
      <c r="C1964" t="s">
        <v>7241</v>
      </c>
      <c r="D1964" t="s">
        <v>6236</v>
      </c>
      <c r="E1964" t="s">
        <v>6996</v>
      </c>
      <c r="F1964" t="s">
        <v>7094</v>
      </c>
      <c r="G1964" t="s">
        <v>7100</v>
      </c>
      <c r="H1964" t="s">
        <v>7116</v>
      </c>
      <c r="I1964" t="s">
        <v>7164</v>
      </c>
      <c r="J1964" t="s">
        <v>7170</v>
      </c>
      <c r="K1964" t="s">
        <v>7183</v>
      </c>
      <c r="L1964">
        <v>4</v>
      </c>
      <c r="M1964">
        <v>20485.8</v>
      </c>
      <c r="N1964">
        <v>0</v>
      </c>
      <c r="O1964">
        <v>5404.03</v>
      </c>
    </row>
    <row r="1965" spans="1:15" x14ac:dyDescent="0.25">
      <c r="A1965" t="s">
        <v>1975</v>
      </c>
      <c r="B1965" t="s">
        <v>5759</v>
      </c>
      <c r="C1965" t="s">
        <v>7229</v>
      </c>
      <c r="D1965" t="s">
        <v>6278</v>
      </c>
      <c r="E1965" t="s">
        <v>6902</v>
      </c>
      <c r="F1965" t="s">
        <v>7096</v>
      </c>
      <c r="G1965" t="s">
        <v>7112</v>
      </c>
      <c r="H1965" t="s">
        <v>7133</v>
      </c>
      <c r="I1965" t="s">
        <v>7164</v>
      </c>
      <c r="J1965" t="s">
        <v>7170</v>
      </c>
      <c r="K1965" t="s">
        <v>7189</v>
      </c>
      <c r="L1965">
        <v>8</v>
      </c>
      <c r="M1965">
        <v>9396.42</v>
      </c>
      <c r="N1965">
        <v>0.2</v>
      </c>
      <c r="O1965">
        <v>1953.96</v>
      </c>
    </row>
    <row r="1966" spans="1:15" x14ac:dyDescent="0.25">
      <c r="A1966" t="s">
        <v>1976</v>
      </c>
      <c r="B1966" t="s">
        <v>5780</v>
      </c>
      <c r="C1966" t="s">
        <v>7227</v>
      </c>
      <c r="D1966" t="s">
        <v>6251</v>
      </c>
      <c r="E1966" t="s">
        <v>6971</v>
      </c>
      <c r="F1966" t="s">
        <v>7095</v>
      </c>
      <c r="G1966" t="s">
        <v>7108</v>
      </c>
      <c r="H1966" t="s">
        <v>7126</v>
      </c>
      <c r="I1966" t="s">
        <v>7165</v>
      </c>
      <c r="J1966" t="s">
        <v>7176</v>
      </c>
      <c r="K1966" t="s">
        <v>7195</v>
      </c>
      <c r="L1966">
        <v>8</v>
      </c>
      <c r="M1966">
        <v>85777.13</v>
      </c>
      <c r="N1966">
        <v>0.1</v>
      </c>
      <c r="O1966">
        <v>6608.76</v>
      </c>
    </row>
    <row r="1967" spans="1:15" x14ac:dyDescent="0.25">
      <c r="A1967" t="s">
        <v>1977</v>
      </c>
      <c r="B1967" t="s">
        <v>5239</v>
      </c>
      <c r="C1967" t="s">
        <v>7231</v>
      </c>
      <c r="D1967" t="s">
        <v>6711</v>
      </c>
      <c r="E1967" t="s">
        <v>7010</v>
      </c>
      <c r="F1967" t="s">
        <v>7094</v>
      </c>
      <c r="G1967" t="s">
        <v>7101</v>
      </c>
      <c r="H1967" t="s">
        <v>7124</v>
      </c>
      <c r="I1967" t="s">
        <v>7163</v>
      </c>
      <c r="J1967" t="s">
        <v>7171</v>
      </c>
      <c r="K1967" t="s">
        <v>7204</v>
      </c>
      <c r="L1967">
        <v>1</v>
      </c>
      <c r="M1967">
        <v>3400.48</v>
      </c>
      <c r="N1967">
        <v>0.25</v>
      </c>
      <c r="O1967">
        <v>224.82</v>
      </c>
    </row>
    <row r="1968" spans="1:15" x14ac:dyDescent="0.25">
      <c r="A1968" t="s">
        <v>1978</v>
      </c>
      <c r="B1968" t="s">
        <v>5865</v>
      </c>
      <c r="C1968" t="s">
        <v>7255</v>
      </c>
      <c r="D1968" t="s">
        <v>6745</v>
      </c>
      <c r="E1968" t="s">
        <v>6938</v>
      </c>
      <c r="F1968" t="s">
        <v>7096</v>
      </c>
      <c r="G1968" t="s">
        <v>7112</v>
      </c>
      <c r="H1968" t="s">
        <v>7133</v>
      </c>
      <c r="I1968" t="s">
        <v>7165</v>
      </c>
      <c r="J1968" t="s">
        <v>7172</v>
      </c>
      <c r="K1968" t="s">
        <v>7185</v>
      </c>
      <c r="L1968">
        <v>1</v>
      </c>
      <c r="M1968">
        <v>4816.0200000000004</v>
      </c>
      <c r="N1968">
        <v>0</v>
      </c>
      <c r="O1968">
        <v>844.38</v>
      </c>
    </row>
    <row r="1969" spans="1:15" x14ac:dyDescent="0.25">
      <c r="A1969" t="s">
        <v>1979</v>
      </c>
      <c r="B1969" t="s">
        <v>5462</v>
      </c>
      <c r="C1969" t="s">
        <v>7244</v>
      </c>
      <c r="D1969" t="s">
        <v>6628</v>
      </c>
      <c r="E1969" t="s">
        <v>6981</v>
      </c>
      <c r="F1969" t="s">
        <v>7097</v>
      </c>
      <c r="G1969" t="s">
        <v>7105</v>
      </c>
      <c r="H1969" t="s">
        <v>7149</v>
      </c>
      <c r="I1969" t="s">
        <v>7163</v>
      </c>
      <c r="J1969" t="s">
        <v>7167</v>
      </c>
      <c r="K1969" t="s">
        <v>7179</v>
      </c>
      <c r="L1969">
        <v>4</v>
      </c>
      <c r="M1969">
        <v>9258.77</v>
      </c>
      <c r="N1969">
        <v>0.05</v>
      </c>
      <c r="O1969">
        <v>2442.83</v>
      </c>
    </row>
    <row r="1970" spans="1:15" x14ac:dyDescent="0.25">
      <c r="A1970" t="s">
        <v>1980</v>
      </c>
      <c r="B1970" t="s">
        <v>5920</v>
      </c>
      <c r="C1970" t="s">
        <v>7231</v>
      </c>
      <c r="D1970" t="s">
        <v>6535</v>
      </c>
      <c r="E1970" t="s">
        <v>7074</v>
      </c>
      <c r="F1970" t="s">
        <v>7094</v>
      </c>
      <c r="G1970" t="s">
        <v>7099</v>
      </c>
      <c r="H1970" t="s">
        <v>7130</v>
      </c>
      <c r="I1970" t="s">
        <v>7163</v>
      </c>
      <c r="J1970" t="s">
        <v>7167</v>
      </c>
      <c r="K1970" t="s">
        <v>7207</v>
      </c>
      <c r="L1970">
        <v>5</v>
      </c>
      <c r="M1970">
        <v>3204.04</v>
      </c>
      <c r="N1970">
        <v>0.2</v>
      </c>
      <c r="O1970">
        <v>925.46</v>
      </c>
    </row>
    <row r="1971" spans="1:15" x14ac:dyDescent="0.25">
      <c r="A1971" t="s">
        <v>1981</v>
      </c>
      <c r="B1971" t="s">
        <v>5921</v>
      </c>
      <c r="C1971" t="s">
        <v>7242</v>
      </c>
      <c r="D1971" t="s">
        <v>6824</v>
      </c>
      <c r="E1971" t="s">
        <v>7000</v>
      </c>
      <c r="F1971" t="s">
        <v>7095</v>
      </c>
      <c r="G1971" t="s">
        <v>7106</v>
      </c>
      <c r="H1971" t="s">
        <v>7161</v>
      </c>
      <c r="I1971" t="s">
        <v>7164</v>
      </c>
      <c r="J1971" t="s">
        <v>7173</v>
      </c>
      <c r="K1971" t="s">
        <v>7200</v>
      </c>
      <c r="L1971">
        <v>1</v>
      </c>
      <c r="M1971">
        <v>1252.68</v>
      </c>
      <c r="N1971">
        <v>0</v>
      </c>
      <c r="O1971">
        <v>467.39</v>
      </c>
    </row>
    <row r="1972" spans="1:15" x14ac:dyDescent="0.25">
      <c r="A1972" t="s">
        <v>1982</v>
      </c>
      <c r="B1972" t="s">
        <v>5149</v>
      </c>
      <c r="C1972" t="s">
        <v>7249</v>
      </c>
      <c r="D1972" t="s">
        <v>6134</v>
      </c>
      <c r="E1972" t="s">
        <v>6932</v>
      </c>
      <c r="F1972" t="s">
        <v>7094</v>
      </c>
      <c r="G1972" t="s">
        <v>7100</v>
      </c>
      <c r="H1972" t="s">
        <v>7136</v>
      </c>
      <c r="I1972" t="s">
        <v>7165</v>
      </c>
      <c r="J1972" t="s">
        <v>7176</v>
      </c>
      <c r="K1972" t="s">
        <v>7202</v>
      </c>
      <c r="L1972">
        <v>5</v>
      </c>
      <c r="M1972">
        <v>79741.09</v>
      </c>
      <c r="N1972">
        <v>0.1</v>
      </c>
      <c r="O1972">
        <v>7072.31</v>
      </c>
    </row>
    <row r="1973" spans="1:15" x14ac:dyDescent="0.25">
      <c r="A1973" t="s">
        <v>1983</v>
      </c>
      <c r="B1973" t="s">
        <v>5092</v>
      </c>
      <c r="C1973" t="s">
        <v>7235</v>
      </c>
      <c r="D1973" t="s">
        <v>6435</v>
      </c>
      <c r="E1973" t="s">
        <v>7057</v>
      </c>
      <c r="F1973" t="s">
        <v>7094</v>
      </c>
      <c r="G1973" t="s">
        <v>7100</v>
      </c>
      <c r="H1973" t="s">
        <v>7151</v>
      </c>
      <c r="I1973" t="s">
        <v>7164</v>
      </c>
      <c r="J1973" t="s">
        <v>7173</v>
      </c>
      <c r="K1973" t="s">
        <v>7206</v>
      </c>
      <c r="L1973">
        <v>4</v>
      </c>
      <c r="M1973">
        <v>6720.79</v>
      </c>
      <c r="N1973">
        <v>0.25</v>
      </c>
      <c r="O1973">
        <v>1473.59</v>
      </c>
    </row>
    <row r="1974" spans="1:15" x14ac:dyDescent="0.25">
      <c r="A1974" t="s">
        <v>1984</v>
      </c>
      <c r="B1974" t="s">
        <v>5220</v>
      </c>
      <c r="C1974" t="s">
        <v>7246</v>
      </c>
      <c r="D1974" t="s">
        <v>6271</v>
      </c>
      <c r="E1974" t="s">
        <v>7015</v>
      </c>
      <c r="F1974" t="s">
        <v>7094</v>
      </c>
      <c r="G1974" t="s">
        <v>7099</v>
      </c>
      <c r="H1974" t="s">
        <v>7130</v>
      </c>
      <c r="I1974" t="s">
        <v>7165</v>
      </c>
      <c r="J1974" t="s">
        <v>7177</v>
      </c>
      <c r="K1974" t="s">
        <v>7210</v>
      </c>
      <c r="L1974">
        <v>1</v>
      </c>
      <c r="M1974">
        <v>63034.95</v>
      </c>
      <c r="N1974">
        <v>0.25</v>
      </c>
      <c r="O1974">
        <v>2110.4</v>
      </c>
    </row>
    <row r="1975" spans="1:15" x14ac:dyDescent="0.25">
      <c r="A1975" t="s">
        <v>1985</v>
      </c>
      <c r="B1975" t="s">
        <v>5305</v>
      </c>
      <c r="C1975" t="s">
        <v>7228</v>
      </c>
      <c r="D1975" t="s">
        <v>6192</v>
      </c>
      <c r="E1975" t="s">
        <v>6908</v>
      </c>
      <c r="F1975" t="s">
        <v>7094</v>
      </c>
      <c r="G1975" t="s">
        <v>7101</v>
      </c>
      <c r="H1975" t="s">
        <v>7137</v>
      </c>
      <c r="I1975" t="s">
        <v>7162</v>
      </c>
      <c r="J1975" t="s">
        <v>7166</v>
      </c>
      <c r="K1975" t="s">
        <v>7211</v>
      </c>
      <c r="L1975">
        <v>3</v>
      </c>
      <c r="M1975">
        <v>19608.23</v>
      </c>
      <c r="N1975">
        <v>0.1</v>
      </c>
      <c r="O1975">
        <v>3283.28</v>
      </c>
    </row>
    <row r="1976" spans="1:15" x14ac:dyDescent="0.25">
      <c r="A1976" t="s">
        <v>1986</v>
      </c>
      <c r="B1976" t="s">
        <v>5521</v>
      </c>
      <c r="C1976" t="s">
        <v>7249</v>
      </c>
      <c r="D1976" t="s">
        <v>6829</v>
      </c>
      <c r="E1976" t="s">
        <v>7010</v>
      </c>
      <c r="F1976" t="s">
        <v>7096</v>
      </c>
      <c r="G1976" t="s">
        <v>7113</v>
      </c>
      <c r="H1976" t="s">
        <v>7144</v>
      </c>
      <c r="I1976" t="s">
        <v>7163</v>
      </c>
      <c r="J1976" t="s">
        <v>7175</v>
      </c>
      <c r="K1976" t="s">
        <v>7190</v>
      </c>
      <c r="L1976">
        <v>8</v>
      </c>
      <c r="M1976">
        <v>15460.12</v>
      </c>
      <c r="N1976">
        <v>0.1</v>
      </c>
      <c r="O1976">
        <v>2628.59</v>
      </c>
    </row>
    <row r="1977" spans="1:15" x14ac:dyDescent="0.25">
      <c r="A1977" t="s">
        <v>1987</v>
      </c>
      <c r="B1977" t="s">
        <v>5300</v>
      </c>
      <c r="C1977" t="s">
        <v>7251</v>
      </c>
      <c r="D1977" t="s">
        <v>6793</v>
      </c>
      <c r="E1977" t="s">
        <v>7059</v>
      </c>
      <c r="F1977" t="s">
        <v>7094</v>
      </c>
      <c r="G1977" t="s">
        <v>7098</v>
      </c>
      <c r="H1977" t="s">
        <v>7138</v>
      </c>
      <c r="I1977" t="s">
        <v>7164</v>
      </c>
      <c r="J1977" t="s">
        <v>7174</v>
      </c>
      <c r="K1977" t="s">
        <v>7188</v>
      </c>
      <c r="L1977">
        <v>2</v>
      </c>
      <c r="M1977">
        <v>5491.82</v>
      </c>
      <c r="N1977">
        <v>0</v>
      </c>
      <c r="O1977">
        <v>1269.24</v>
      </c>
    </row>
    <row r="1978" spans="1:15" x14ac:dyDescent="0.25">
      <c r="A1978" t="s">
        <v>1988</v>
      </c>
      <c r="B1978" t="s">
        <v>5574</v>
      </c>
      <c r="C1978" t="s">
        <v>7257</v>
      </c>
      <c r="D1978" t="s">
        <v>6161</v>
      </c>
      <c r="E1978" t="s">
        <v>6957</v>
      </c>
      <c r="F1978" t="s">
        <v>7096</v>
      </c>
      <c r="G1978" t="s">
        <v>7113</v>
      </c>
      <c r="H1978" t="s">
        <v>7143</v>
      </c>
      <c r="I1978" t="s">
        <v>7164</v>
      </c>
      <c r="J1978" t="s">
        <v>7173</v>
      </c>
      <c r="K1978" t="s">
        <v>7200</v>
      </c>
      <c r="L1978">
        <v>1</v>
      </c>
      <c r="M1978">
        <v>892.95</v>
      </c>
      <c r="N1978">
        <v>0.25</v>
      </c>
      <c r="O1978">
        <v>242.85</v>
      </c>
    </row>
    <row r="1979" spans="1:15" x14ac:dyDescent="0.25">
      <c r="A1979" t="s">
        <v>1989</v>
      </c>
      <c r="B1979" t="s">
        <v>5246</v>
      </c>
      <c r="C1979" t="s">
        <v>7256</v>
      </c>
      <c r="D1979" t="s">
        <v>6630</v>
      </c>
      <c r="E1979" t="s">
        <v>7084</v>
      </c>
      <c r="F1979" t="s">
        <v>7094</v>
      </c>
      <c r="G1979" t="s">
        <v>7100</v>
      </c>
      <c r="H1979" t="s">
        <v>7136</v>
      </c>
      <c r="I1979" t="s">
        <v>7164</v>
      </c>
      <c r="J1979" t="s">
        <v>7174</v>
      </c>
      <c r="K1979" t="s">
        <v>7196</v>
      </c>
      <c r="L1979">
        <v>8</v>
      </c>
      <c r="M1979">
        <v>24460.75</v>
      </c>
      <c r="N1979">
        <v>0.15</v>
      </c>
      <c r="O1979">
        <v>5183.8999999999996</v>
      </c>
    </row>
    <row r="1980" spans="1:15" x14ac:dyDescent="0.25">
      <c r="A1980" t="s">
        <v>1990</v>
      </c>
      <c r="B1980" t="s">
        <v>5632</v>
      </c>
      <c r="C1980" t="s">
        <v>7248</v>
      </c>
      <c r="D1980" t="s">
        <v>6788</v>
      </c>
      <c r="E1980" t="s">
        <v>6924</v>
      </c>
      <c r="F1980" t="s">
        <v>7094</v>
      </c>
      <c r="G1980" t="s">
        <v>7099</v>
      </c>
      <c r="H1980" t="s">
        <v>7125</v>
      </c>
      <c r="I1980" t="s">
        <v>7163</v>
      </c>
      <c r="J1980" t="s">
        <v>7167</v>
      </c>
      <c r="K1980" t="s">
        <v>7179</v>
      </c>
      <c r="L1980">
        <v>1</v>
      </c>
      <c r="M1980">
        <v>2411.84</v>
      </c>
      <c r="N1980">
        <v>0</v>
      </c>
      <c r="O1980">
        <v>702.38</v>
      </c>
    </row>
    <row r="1981" spans="1:15" x14ac:dyDescent="0.25">
      <c r="A1981" t="s">
        <v>1991</v>
      </c>
      <c r="B1981" t="s">
        <v>5825</v>
      </c>
      <c r="C1981" t="s">
        <v>7236</v>
      </c>
      <c r="D1981" t="s">
        <v>6483</v>
      </c>
      <c r="E1981" t="s">
        <v>6899</v>
      </c>
      <c r="F1981" t="s">
        <v>7095</v>
      </c>
      <c r="G1981" t="s">
        <v>7108</v>
      </c>
      <c r="H1981" t="s">
        <v>7150</v>
      </c>
      <c r="I1981" t="s">
        <v>7163</v>
      </c>
      <c r="J1981" t="s">
        <v>7171</v>
      </c>
      <c r="K1981" t="s">
        <v>7184</v>
      </c>
      <c r="L1981">
        <v>2</v>
      </c>
      <c r="M1981">
        <v>12023.7</v>
      </c>
      <c r="N1981">
        <v>0.25</v>
      </c>
      <c r="O1981">
        <v>303.08999999999997</v>
      </c>
    </row>
    <row r="1982" spans="1:15" x14ac:dyDescent="0.25">
      <c r="A1982" t="s">
        <v>1992</v>
      </c>
      <c r="B1982" t="s">
        <v>5080</v>
      </c>
      <c r="C1982" t="s">
        <v>7234</v>
      </c>
      <c r="D1982" t="s">
        <v>6632</v>
      </c>
      <c r="E1982" t="s">
        <v>6895</v>
      </c>
      <c r="F1982" t="s">
        <v>7094</v>
      </c>
      <c r="G1982" t="s">
        <v>7100</v>
      </c>
      <c r="H1982" t="s">
        <v>7116</v>
      </c>
      <c r="I1982" t="s">
        <v>7164</v>
      </c>
      <c r="J1982" t="s">
        <v>7170</v>
      </c>
      <c r="K1982" t="s">
        <v>7183</v>
      </c>
      <c r="L1982">
        <v>3</v>
      </c>
      <c r="M1982">
        <v>10960.89</v>
      </c>
      <c r="N1982">
        <v>0.25</v>
      </c>
      <c r="O1982">
        <v>1869.55</v>
      </c>
    </row>
    <row r="1983" spans="1:15" x14ac:dyDescent="0.25">
      <c r="A1983" t="s">
        <v>1993</v>
      </c>
      <c r="B1983" t="s">
        <v>5846</v>
      </c>
      <c r="C1983" t="s">
        <v>7224</v>
      </c>
      <c r="D1983" t="s">
        <v>6293</v>
      </c>
      <c r="E1983" t="s">
        <v>7020</v>
      </c>
      <c r="F1983" t="s">
        <v>7095</v>
      </c>
      <c r="G1983" t="s">
        <v>7108</v>
      </c>
      <c r="H1983" t="s">
        <v>7126</v>
      </c>
      <c r="I1983" t="s">
        <v>7163</v>
      </c>
      <c r="J1983" t="s">
        <v>7175</v>
      </c>
      <c r="K1983" t="s">
        <v>7190</v>
      </c>
      <c r="L1983">
        <v>8</v>
      </c>
      <c r="M1983">
        <v>17415.95</v>
      </c>
      <c r="N1983">
        <v>0</v>
      </c>
      <c r="O1983">
        <v>3616.72</v>
      </c>
    </row>
    <row r="1984" spans="1:15" x14ac:dyDescent="0.25">
      <c r="A1984" t="s">
        <v>1994</v>
      </c>
      <c r="B1984" t="s">
        <v>5747</v>
      </c>
      <c r="C1984" t="s">
        <v>7232</v>
      </c>
      <c r="D1984" t="s">
        <v>6610</v>
      </c>
      <c r="E1984" t="s">
        <v>7081</v>
      </c>
      <c r="F1984" t="s">
        <v>7096</v>
      </c>
      <c r="G1984" t="s">
        <v>7111</v>
      </c>
      <c r="H1984" t="s">
        <v>7131</v>
      </c>
      <c r="I1984" t="s">
        <v>7165</v>
      </c>
      <c r="J1984" t="s">
        <v>7176</v>
      </c>
      <c r="K1984" t="s">
        <v>7202</v>
      </c>
      <c r="L1984">
        <v>3</v>
      </c>
      <c r="M1984">
        <v>55737.21</v>
      </c>
      <c r="N1984">
        <v>0</v>
      </c>
      <c r="O1984">
        <v>8413.9500000000007</v>
      </c>
    </row>
    <row r="1985" spans="1:15" x14ac:dyDescent="0.25">
      <c r="A1985" t="s">
        <v>1995</v>
      </c>
      <c r="B1985" t="s">
        <v>5590</v>
      </c>
      <c r="C1985" t="s">
        <v>7253</v>
      </c>
      <c r="D1985" t="s">
        <v>6438</v>
      </c>
      <c r="E1985" t="s">
        <v>6965</v>
      </c>
      <c r="F1985" t="s">
        <v>7095</v>
      </c>
      <c r="G1985" t="s">
        <v>7108</v>
      </c>
      <c r="H1985" t="s">
        <v>7126</v>
      </c>
      <c r="I1985" t="s">
        <v>7163</v>
      </c>
      <c r="J1985" t="s">
        <v>7175</v>
      </c>
      <c r="K1985" t="s">
        <v>7205</v>
      </c>
      <c r="L1985">
        <v>4</v>
      </c>
      <c r="M1985">
        <v>14689.99</v>
      </c>
      <c r="N1985">
        <v>0</v>
      </c>
      <c r="O1985">
        <v>2985.98</v>
      </c>
    </row>
    <row r="1986" spans="1:15" x14ac:dyDescent="0.25">
      <c r="A1986" t="s">
        <v>1996</v>
      </c>
      <c r="B1986" t="s">
        <v>5254</v>
      </c>
      <c r="C1986" t="s">
        <v>7235</v>
      </c>
      <c r="D1986" t="s">
        <v>6181</v>
      </c>
      <c r="E1986" t="s">
        <v>6953</v>
      </c>
      <c r="F1986" t="s">
        <v>7097</v>
      </c>
      <c r="G1986" t="s">
        <v>7110</v>
      </c>
      <c r="H1986" t="s">
        <v>7129</v>
      </c>
      <c r="I1986" t="s">
        <v>7163</v>
      </c>
      <c r="J1986" t="s">
        <v>7175</v>
      </c>
      <c r="K1986" t="s">
        <v>7205</v>
      </c>
      <c r="L1986">
        <v>2</v>
      </c>
      <c r="M1986">
        <v>5435.83</v>
      </c>
      <c r="N1986">
        <v>0.2</v>
      </c>
      <c r="O1986">
        <v>732.32</v>
      </c>
    </row>
    <row r="1987" spans="1:15" x14ac:dyDescent="0.25">
      <c r="A1987" t="s">
        <v>1997</v>
      </c>
      <c r="B1987" t="s">
        <v>5821</v>
      </c>
      <c r="C1987" t="s">
        <v>7243</v>
      </c>
      <c r="D1987" t="s">
        <v>6329</v>
      </c>
      <c r="E1987" t="s">
        <v>6949</v>
      </c>
      <c r="F1987" t="s">
        <v>7095</v>
      </c>
      <c r="G1987" t="s">
        <v>7102</v>
      </c>
      <c r="H1987" t="s">
        <v>7147</v>
      </c>
      <c r="I1987" t="s">
        <v>7162</v>
      </c>
      <c r="J1987" t="s">
        <v>7168</v>
      </c>
      <c r="K1987" t="s">
        <v>7181</v>
      </c>
      <c r="L1987">
        <v>6</v>
      </c>
      <c r="M1987">
        <v>63373.96</v>
      </c>
      <c r="N1987">
        <v>0.1</v>
      </c>
      <c r="O1987">
        <v>9600.11</v>
      </c>
    </row>
    <row r="1988" spans="1:15" x14ac:dyDescent="0.25">
      <c r="A1988" t="s">
        <v>1998</v>
      </c>
      <c r="B1988" t="s">
        <v>5096</v>
      </c>
      <c r="C1988" t="s">
        <v>7254</v>
      </c>
      <c r="D1988" t="s">
        <v>6283</v>
      </c>
      <c r="E1988" t="s">
        <v>6902</v>
      </c>
      <c r="F1988" t="s">
        <v>7095</v>
      </c>
      <c r="G1988" t="s">
        <v>7108</v>
      </c>
      <c r="H1988" t="s">
        <v>7126</v>
      </c>
      <c r="I1988" t="s">
        <v>7162</v>
      </c>
      <c r="J1988" t="s">
        <v>7166</v>
      </c>
      <c r="K1988" t="s">
        <v>7211</v>
      </c>
      <c r="L1988">
        <v>1</v>
      </c>
      <c r="M1988">
        <v>7206.21</v>
      </c>
      <c r="N1988">
        <v>0</v>
      </c>
      <c r="O1988">
        <v>1339.47</v>
      </c>
    </row>
    <row r="1989" spans="1:15" x14ac:dyDescent="0.25">
      <c r="A1989" t="s">
        <v>1999</v>
      </c>
      <c r="B1989" t="s">
        <v>5056</v>
      </c>
      <c r="C1989" t="s">
        <v>7231</v>
      </c>
      <c r="D1989" t="s">
        <v>6297</v>
      </c>
      <c r="E1989" t="s">
        <v>7023</v>
      </c>
      <c r="F1989" t="s">
        <v>7097</v>
      </c>
      <c r="G1989" t="s">
        <v>7107</v>
      </c>
      <c r="H1989" t="s">
        <v>7153</v>
      </c>
      <c r="I1989" t="s">
        <v>7165</v>
      </c>
      <c r="J1989" t="s">
        <v>7177</v>
      </c>
      <c r="K1989" t="s">
        <v>7201</v>
      </c>
      <c r="L1989">
        <v>2</v>
      </c>
      <c r="M1989">
        <v>101731.19</v>
      </c>
      <c r="N1989">
        <v>0</v>
      </c>
      <c r="O1989">
        <v>13928.65</v>
      </c>
    </row>
    <row r="1990" spans="1:15" x14ac:dyDescent="0.25">
      <c r="A1990" t="s">
        <v>2000</v>
      </c>
      <c r="B1990" t="s">
        <v>5483</v>
      </c>
      <c r="C1990" t="s">
        <v>7235</v>
      </c>
      <c r="D1990" t="s">
        <v>6117</v>
      </c>
      <c r="E1990" t="s">
        <v>6916</v>
      </c>
      <c r="F1990" t="s">
        <v>7095</v>
      </c>
      <c r="G1990" t="s">
        <v>7109</v>
      </c>
      <c r="H1990" t="s">
        <v>7127</v>
      </c>
      <c r="I1990" t="s">
        <v>7162</v>
      </c>
      <c r="J1990" t="s">
        <v>7166</v>
      </c>
      <c r="K1990" t="s">
        <v>7211</v>
      </c>
      <c r="L1990">
        <v>2</v>
      </c>
      <c r="M1990">
        <v>14271.45</v>
      </c>
      <c r="N1990">
        <v>0.05</v>
      </c>
      <c r="O1990">
        <v>2377.42</v>
      </c>
    </row>
    <row r="1991" spans="1:15" x14ac:dyDescent="0.25">
      <c r="A1991" t="s">
        <v>2001</v>
      </c>
      <c r="B1991" t="s">
        <v>5922</v>
      </c>
      <c r="C1991" t="s">
        <v>7231</v>
      </c>
      <c r="D1991" t="s">
        <v>6102</v>
      </c>
      <c r="E1991" t="s">
        <v>6901</v>
      </c>
      <c r="F1991" t="s">
        <v>7097</v>
      </c>
      <c r="G1991" t="s">
        <v>7110</v>
      </c>
      <c r="H1991" t="s">
        <v>7159</v>
      </c>
      <c r="I1991" t="s">
        <v>7165</v>
      </c>
      <c r="J1991" t="s">
        <v>7176</v>
      </c>
      <c r="K1991" t="s">
        <v>7194</v>
      </c>
      <c r="L1991">
        <v>6</v>
      </c>
      <c r="M1991">
        <v>132054.74</v>
      </c>
      <c r="N1991">
        <v>0.1</v>
      </c>
      <c r="O1991">
        <v>18421.900000000001</v>
      </c>
    </row>
    <row r="1992" spans="1:15" x14ac:dyDescent="0.25">
      <c r="A1992" t="s">
        <v>2002</v>
      </c>
      <c r="B1992" t="s">
        <v>5258</v>
      </c>
      <c r="C1992" t="s">
        <v>7243</v>
      </c>
      <c r="D1992" t="s">
        <v>6440</v>
      </c>
      <c r="E1992" t="s">
        <v>6913</v>
      </c>
      <c r="F1992" t="s">
        <v>7097</v>
      </c>
      <c r="G1992" t="s">
        <v>7107</v>
      </c>
      <c r="H1992" t="s">
        <v>7152</v>
      </c>
      <c r="I1992" t="s">
        <v>7165</v>
      </c>
      <c r="J1992" t="s">
        <v>7176</v>
      </c>
      <c r="K1992" t="s">
        <v>7194</v>
      </c>
      <c r="L1992">
        <v>2</v>
      </c>
      <c r="M1992">
        <v>46788.56</v>
      </c>
      <c r="N1992">
        <v>0.1</v>
      </c>
      <c r="O1992">
        <v>5392.57</v>
      </c>
    </row>
    <row r="1993" spans="1:15" x14ac:dyDescent="0.25">
      <c r="A1993" t="s">
        <v>2003</v>
      </c>
      <c r="B1993" t="s">
        <v>5923</v>
      </c>
      <c r="C1993" t="s">
        <v>7234</v>
      </c>
      <c r="D1993" t="s">
        <v>6737</v>
      </c>
      <c r="E1993" t="s">
        <v>6904</v>
      </c>
      <c r="F1993" t="s">
        <v>7096</v>
      </c>
      <c r="G1993" t="s">
        <v>7112</v>
      </c>
      <c r="H1993" t="s">
        <v>7133</v>
      </c>
      <c r="I1993" t="s">
        <v>7165</v>
      </c>
      <c r="J1993" t="s">
        <v>7176</v>
      </c>
      <c r="K1993" t="s">
        <v>7194</v>
      </c>
      <c r="L1993">
        <v>7</v>
      </c>
      <c r="M1993">
        <v>165075</v>
      </c>
      <c r="N1993">
        <v>0.1</v>
      </c>
      <c r="O1993">
        <v>18576.14</v>
      </c>
    </row>
    <row r="1994" spans="1:15" x14ac:dyDescent="0.25">
      <c r="A1994" t="s">
        <v>2004</v>
      </c>
      <c r="B1994" t="s">
        <v>5384</v>
      </c>
      <c r="C1994" t="s">
        <v>7229</v>
      </c>
      <c r="D1994" t="s">
        <v>6819</v>
      </c>
      <c r="E1994" t="s">
        <v>6903</v>
      </c>
      <c r="F1994" t="s">
        <v>7096</v>
      </c>
      <c r="G1994" t="s">
        <v>7103</v>
      </c>
      <c r="H1994" t="s">
        <v>7158</v>
      </c>
      <c r="I1994" t="s">
        <v>7162</v>
      </c>
      <c r="J1994" t="s">
        <v>7169</v>
      </c>
      <c r="K1994" t="s">
        <v>7182</v>
      </c>
      <c r="L1994">
        <v>3</v>
      </c>
      <c r="M1994">
        <v>23244.59</v>
      </c>
      <c r="N1994">
        <v>0.1</v>
      </c>
      <c r="O1994">
        <v>2916.82</v>
      </c>
    </row>
    <row r="1995" spans="1:15" x14ac:dyDescent="0.25">
      <c r="A1995" t="s">
        <v>2005</v>
      </c>
      <c r="B1995" t="s">
        <v>5352</v>
      </c>
      <c r="C1995" t="s">
        <v>7252</v>
      </c>
      <c r="D1995" t="s">
        <v>6378</v>
      </c>
      <c r="E1995" t="s">
        <v>6926</v>
      </c>
      <c r="F1995" t="s">
        <v>7094</v>
      </c>
      <c r="G1995" t="s">
        <v>7098</v>
      </c>
      <c r="H1995" t="s">
        <v>7114</v>
      </c>
      <c r="I1995" t="s">
        <v>7164</v>
      </c>
      <c r="J1995" t="s">
        <v>7170</v>
      </c>
      <c r="K1995" t="s">
        <v>7183</v>
      </c>
      <c r="L1995">
        <v>2</v>
      </c>
      <c r="M1995">
        <v>8370.61</v>
      </c>
      <c r="N1995">
        <v>0.15</v>
      </c>
      <c r="O1995">
        <v>1855.13</v>
      </c>
    </row>
    <row r="1996" spans="1:15" x14ac:dyDescent="0.25">
      <c r="A1996" t="s">
        <v>2006</v>
      </c>
      <c r="B1996" t="s">
        <v>5163</v>
      </c>
      <c r="C1996" t="s">
        <v>7238</v>
      </c>
      <c r="D1996" t="s">
        <v>6496</v>
      </c>
      <c r="E1996" t="s">
        <v>6975</v>
      </c>
      <c r="F1996" t="s">
        <v>7094</v>
      </c>
      <c r="G1996" t="s">
        <v>7098</v>
      </c>
      <c r="H1996" t="s">
        <v>7114</v>
      </c>
      <c r="I1996" t="s">
        <v>7162</v>
      </c>
      <c r="J1996" t="s">
        <v>7169</v>
      </c>
      <c r="K1996" t="s">
        <v>7193</v>
      </c>
      <c r="L1996">
        <v>3</v>
      </c>
      <c r="M1996">
        <v>30281.66</v>
      </c>
      <c r="N1996">
        <v>0.05</v>
      </c>
      <c r="O1996">
        <v>5046.3</v>
      </c>
    </row>
    <row r="1997" spans="1:15" x14ac:dyDescent="0.25">
      <c r="A1997" t="s">
        <v>2007</v>
      </c>
      <c r="B1997" t="s">
        <v>5889</v>
      </c>
      <c r="C1997" t="s">
        <v>7259</v>
      </c>
      <c r="D1997" t="s">
        <v>6690</v>
      </c>
      <c r="E1997" t="s">
        <v>7027</v>
      </c>
      <c r="F1997" t="s">
        <v>7095</v>
      </c>
      <c r="G1997" t="s">
        <v>7109</v>
      </c>
      <c r="H1997" t="s">
        <v>7140</v>
      </c>
      <c r="I1997" t="s">
        <v>7164</v>
      </c>
      <c r="J1997" t="s">
        <v>7174</v>
      </c>
      <c r="K1997" t="s">
        <v>7188</v>
      </c>
      <c r="L1997">
        <v>7</v>
      </c>
      <c r="M1997">
        <v>17724.77</v>
      </c>
      <c r="N1997">
        <v>0.1</v>
      </c>
      <c r="O1997">
        <v>3184.56</v>
      </c>
    </row>
    <row r="1998" spans="1:15" x14ac:dyDescent="0.25">
      <c r="A1998" t="s">
        <v>2008</v>
      </c>
      <c r="B1998" t="s">
        <v>5123</v>
      </c>
      <c r="C1998" t="s">
        <v>7234</v>
      </c>
      <c r="D1998" t="s">
        <v>6830</v>
      </c>
      <c r="E1998" t="s">
        <v>6967</v>
      </c>
      <c r="F1998" t="s">
        <v>7097</v>
      </c>
      <c r="G1998" t="s">
        <v>7110</v>
      </c>
      <c r="H1998" t="s">
        <v>7129</v>
      </c>
      <c r="I1998" t="s">
        <v>7164</v>
      </c>
      <c r="J1998" t="s">
        <v>7173</v>
      </c>
      <c r="K1998" t="s">
        <v>7200</v>
      </c>
      <c r="L1998">
        <v>8</v>
      </c>
      <c r="M1998">
        <v>9579.83</v>
      </c>
      <c r="N1998">
        <v>0</v>
      </c>
      <c r="O1998">
        <v>3414.99</v>
      </c>
    </row>
    <row r="1999" spans="1:15" x14ac:dyDescent="0.25">
      <c r="A1999" t="s">
        <v>2009</v>
      </c>
      <c r="B1999" t="s">
        <v>5756</v>
      </c>
      <c r="C1999" t="s">
        <v>7246</v>
      </c>
      <c r="D1999" t="s">
        <v>6157</v>
      </c>
      <c r="E1999" t="s">
        <v>6953</v>
      </c>
      <c r="F1999" t="s">
        <v>7095</v>
      </c>
      <c r="G1999" t="s">
        <v>7108</v>
      </c>
      <c r="H1999" t="s">
        <v>7126</v>
      </c>
      <c r="I1999" t="s">
        <v>7164</v>
      </c>
      <c r="J1999" t="s">
        <v>7174</v>
      </c>
      <c r="K1999" t="s">
        <v>7199</v>
      </c>
      <c r="L1999">
        <v>1</v>
      </c>
      <c r="M1999">
        <v>1571.19</v>
      </c>
      <c r="N1999">
        <v>0</v>
      </c>
      <c r="O1999">
        <v>336.72</v>
      </c>
    </row>
    <row r="2000" spans="1:15" x14ac:dyDescent="0.25">
      <c r="A2000" t="s">
        <v>2010</v>
      </c>
      <c r="B2000" t="s">
        <v>5314</v>
      </c>
      <c r="C2000" t="s">
        <v>7250</v>
      </c>
      <c r="D2000" t="s">
        <v>6831</v>
      </c>
      <c r="E2000" t="s">
        <v>7058</v>
      </c>
      <c r="F2000" t="s">
        <v>7097</v>
      </c>
      <c r="G2000" t="s">
        <v>7110</v>
      </c>
      <c r="H2000" t="s">
        <v>7159</v>
      </c>
      <c r="I2000" t="s">
        <v>7163</v>
      </c>
      <c r="J2000" t="s">
        <v>7171</v>
      </c>
      <c r="K2000" t="s">
        <v>7204</v>
      </c>
      <c r="L2000">
        <v>8</v>
      </c>
      <c r="M2000">
        <v>37389.599999999999</v>
      </c>
      <c r="N2000">
        <v>0</v>
      </c>
      <c r="O2000">
        <v>6917.1</v>
      </c>
    </row>
    <row r="2001" spans="1:15" x14ac:dyDescent="0.25">
      <c r="A2001" t="s">
        <v>2011</v>
      </c>
      <c r="B2001" t="s">
        <v>5175</v>
      </c>
      <c r="C2001" t="s">
        <v>7225</v>
      </c>
      <c r="D2001" t="s">
        <v>6533</v>
      </c>
      <c r="E2001" t="s">
        <v>7073</v>
      </c>
      <c r="F2001" t="s">
        <v>7094</v>
      </c>
      <c r="G2001" t="s">
        <v>7101</v>
      </c>
      <c r="H2001" t="s">
        <v>7137</v>
      </c>
      <c r="I2001" t="s">
        <v>7163</v>
      </c>
      <c r="J2001" t="s">
        <v>7175</v>
      </c>
      <c r="K2001" t="s">
        <v>7205</v>
      </c>
      <c r="L2001">
        <v>2</v>
      </c>
      <c r="M2001">
        <v>7265.17</v>
      </c>
      <c r="N2001">
        <v>0</v>
      </c>
      <c r="O2001">
        <v>1281.05</v>
      </c>
    </row>
    <row r="2002" spans="1:15" x14ac:dyDescent="0.25">
      <c r="A2002" t="s">
        <v>2012</v>
      </c>
      <c r="B2002" t="s">
        <v>5482</v>
      </c>
      <c r="C2002" t="s">
        <v>7259</v>
      </c>
      <c r="D2002" t="s">
        <v>6832</v>
      </c>
      <c r="E2002" t="s">
        <v>7074</v>
      </c>
      <c r="F2002" t="s">
        <v>7096</v>
      </c>
      <c r="G2002" t="s">
        <v>7111</v>
      </c>
      <c r="H2002" t="s">
        <v>7131</v>
      </c>
      <c r="I2002" t="s">
        <v>7165</v>
      </c>
      <c r="J2002" t="s">
        <v>7176</v>
      </c>
      <c r="K2002" t="s">
        <v>7194</v>
      </c>
      <c r="L2002">
        <v>2</v>
      </c>
      <c r="M2002">
        <v>47865.919999999998</v>
      </c>
      <c r="N2002">
        <v>0</v>
      </c>
      <c r="O2002">
        <v>7989.9</v>
      </c>
    </row>
    <row r="2003" spans="1:15" x14ac:dyDescent="0.25">
      <c r="A2003" t="s">
        <v>2013</v>
      </c>
      <c r="B2003" t="s">
        <v>5924</v>
      </c>
      <c r="C2003" t="s">
        <v>7254</v>
      </c>
      <c r="D2003" t="s">
        <v>6636</v>
      </c>
      <c r="E2003" t="s">
        <v>6947</v>
      </c>
      <c r="F2003" t="s">
        <v>7094</v>
      </c>
      <c r="G2003" t="s">
        <v>7098</v>
      </c>
      <c r="H2003" t="s">
        <v>7138</v>
      </c>
      <c r="I2003" t="s">
        <v>7164</v>
      </c>
      <c r="J2003" t="s">
        <v>7170</v>
      </c>
      <c r="K2003" t="s">
        <v>7213</v>
      </c>
      <c r="L2003">
        <v>1</v>
      </c>
      <c r="M2003">
        <v>2723.54</v>
      </c>
      <c r="N2003">
        <v>0.05</v>
      </c>
      <c r="O2003">
        <v>921.31</v>
      </c>
    </row>
    <row r="2004" spans="1:15" x14ac:dyDescent="0.25">
      <c r="A2004" t="s">
        <v>2014</v>
      </c>
      <c r="B2004" t="s">
        <v>5925</v>
      </c>
      <c r="C2004" t="s">
        <v>7241</v>
      </c>
      <c r="D2004" t="s">
        <v>6606</v>
      </c>
      <c r="E2004" t="s">
        <v>7009</v>
      </c>
      <c r="F2004" t="s">
        <v>7096</v>
      </c>
      <c r="G2004" t="s">
        <v>7112</v>
      </c>
      <c r="H2004" t="s">
        <v>7154</v>
      </c>
      <c r="I2004" t="s">
        <v>7163</v>
      </c>
      <c r="J2004" t="s">
        <v>7171</v>
      </c>
      <c r="K2004" t="s">
        <v>7209</v>
      </c>
      <c r="L2004">
        <v>8</v>
      </c>
      <c r="M2004">
        <v>14221.73</v>
      </c>
      <c r="N2004">
        <v>0</v>
      </c>
      <c r="O2004">
        <v>2807.09</v>
      </c>
    </row>
    <row r="2005" spans="1:15" x14ac:dyDescent="0.25">
      <c r="A2005" t="s">
        <v>2015</v>
      </c>
      <c r="B2005" t="s">
        <v>5044</v>
      </c>
      <c r="C2005" t="s">
        <v>7247</v>
      </c>
      <c r="D2005" t="s">
        <v>6549</v>
      </c>
      <c r="E2005" t="s">
        <v>7040</v>
      </c>
      <c r="F2005" t="s">
        <v>7096</v>
      </c>
      <c r="G2005" t="s">
        <v>7103</v>
      </c>
      <c r="H2005" t="s">
        <v>7158</v>
      </c>
      <c r="I2005" t="s">
        <v>7164</v>
      </c>
      <c r="J2005" t="s">
        <v>7173</v>
      </c>
      <c r="K2005" t="s">
        <v>7186</v>
      </c>
      <c r="L2005">
        <v>7</v>
      </c>
      <c r="M2005">
        <v>27724.69</v>
      </c>
      <c r="N2005">
        <v>0.15</v>
      </c>
      <c r="O2005">
        <v>6756.29</v>
      </c>
    </row>
    <row r="2006" spans="1:15" x14ac:dyDescent="0.25">
      <c r="A2006" t="s">
        <v>2016</v>
      </c>
      <c r="B2006" t="s">
        <v>5699</v>
      </c>
      <c r="C2006" t="s">
        <v>7233</v>
      </c>
      <c r="D2006" t="s">
        <v>6250</v>
      </c>
      <c r="E2006" t="s">
        <v>6952</v>
      </c>
      <c r="F2006" t="s">
        <v>7095</v>
      </c>
      <c r="G2006" t="s">
        <v>7106</v>
      </c>
      <c r="H2006" t="s">
        <v>7122</v>
      </c>
      <c r="I2006" t="s">
        <v>7164</v>
      </c>
      <c r="J2006" t="s">
        <v>7173</v>
      </c>
      <c r="K2006" t="s">
        <v>7186</v>
      </c>
      <c r="L2006">
        <v>7</v>
      </c>
      <c r="M2006">
        <v>25735.87</v>
      </c>
      <c r="N2006">
        <v>0.2</v>
      </c>
      <c r="O2006">
        <v>5469.8</v>
      </c>
    </row>
    <row r="2007" spans="1:15" x14ac:dyDescent="0.25">
      <c r="A2007" t="s">
        <v>2017</v>
      </c>
      <c r="B2007" t="s">
        <v>5413</v>
      </c>
      <c r="C2007" t="s">
        <v>7237</v>
      </c>
      <c r="D2007" t="s">
        <v>6310</v>
      </c>
      <c r="E2007" t="s">
        <v>7030</v>
      </c>
      <c r="F2007" t="s">
        <v>7094</v>
      </c>
      <c r="G2007" t="s">
        <v>7099</v>
      </c>
      <c r="H2007" t="s">
        <v>7115</v>
      </c>
      <c r="I2007" t="s">
        <v>7165</v>
      </c>
      <c r="J2007" t="s">
        <v>7177</v>
      </c>
      <c r="K2007" t="s">
        <v>7198</v>
      </c>
      <c r="L2007">
        <v>1</v>
      </c>
      <c r="M2007">
        <v>55699.32</v>
      </c>
      <c r="N2007">
        <v>0.1</v>
      </c>
      <c r="O2007">
        <v>7057.94</v>
      </c>
    </row>
    <row r="2008" spans="1:15" x14ac:dyDescent="0.25">
      <c r="A2008" t="s">
        <v>2018</v>
      </c>
      <c r="B2008" t="s">
        <v>5926</v>
      </c>
      <c r="C2008" t="s">
        <v>7250</v>
      </c>
      <c r="D2008" t="s">
        <v>6764</v>
      </c>
      <c r="E2008" t="s">
        <v>6995</v>
      </c>
      <c r="F2008" t="s">
        <v>7097</v>
      </c>
      <c r="G2008" t="s">
        <v>7107</v>
      </c>
      <c r="H2008" t="s">
        <v>7123</v>
      </c>
      <c r="I2008" t="s">
        <v>7163</v>
      </c>
      <c r="J2008" t="s">
        <v>7167</v>
      </c>
      <c r="K2008" t="s">
        <v>7207</v>
      </c>
      <c r="L2008">
        <v>2</v>
      </c>
      <c r="M2008">
        <v>1665.26</v>
      </c>
      <c r="N2008">
        <v>0</v>
      </c>
      <c r="O2008">
        <v>611.42999999999995</v>
      </c>
    </row>
    <row r="2009" spans="1:15" x14ac:dyDescent="0.25">
      <c r="A2009" t="s">
        <v>2019</v>
      </c>
      <c r="B2009" t="s">
        <v>5028</v>
      </c>
      <c r="C2009" t="s">
        <v>7245</v>
      </c>
      <c r="D2009" t="s">
        <v>6119</v>
      </c>
      <c r="E2009" t="s">
        <v>6918</v>
      </c>
      <c r="F2009" t="s">
        <v>7097</v>
      </c>
      <c r="G2009" t="s">
        <v>7105</v>
      </c>
      <c r="H2009" t="s">
        <v>7149</v>
      </c>
      <c r="I2009" t="s">
        <v>7162</v>
      </c>
      <c r="J2009" t="s">
        <v>7166</v>
      </c>
      <c r="K2009" t="s">
        <v>7211</v>
      </c>
      <c r="L2009">
        <v>1</v>
      </c>
      <c r="M2009">
        <v>6077.09</v>
      </c>
      <c r="N2009">
        <v>0.15</v>
      </c>
      <c r="O2009">
        <v>789.87</v>
      </c>
    </row>
    <row r="2010" spans="1:15" x14ac:dyDescent="0.25">
      <c r="A2010" t="s">
        <v>2020</v>
      </c>
      <c r="B2010" t="s">
        <v>5927</v>
      </c>
      <c r="C2010" t="s">
        <v>7246</v>
      </c>
      <c r="D2010" t="s">
        <v>6512</v>
      </c>
      <c r="E2010" t="s">
        <v>7009</v>
      </c>
      <c r="F2010" t="s">
        <v>7095</v>
      </c>
      <c r="G2010" t="s">
        <v>7102</v>
      </c>
      <c r="H2010" t="s">
        <v>7157</v>
      </c>
      <c r="I2010" t="s">
        <v>7163</v>
      </c>
      <c r="J2010" t="s">
        <v>7167</v>
      </c>
      <c r="K2010" t="s">
        <v>7187</v>
      </c>
      <c r="L2010">
        <v>4</v>
      </c>
      <c r="M2010">
        <v>5579.74</v>
      </c>
      <c r="N2010">
        <v>0.05</v>
      </c>
      <c r="O2010">
        <v>1457.61</v>
      </c>
    </row>
    <row r="2011" spans="1:15" x14ac:dyDescent="0.25">
      <c r="A2011" t="s">
        <v>2021</v>
      </c>
      <c r="B2011" t="s">
        <v>5171</v>
      </c>
      <c r="C2011" t="s">
        <v>7239</v>
      </c>
      <c r="D2011" t="s">
        <v>6616</v>
      </c>
      <c r="E2011" t="s">
        <v>7072</v>
      </c>
      <c r="F2011" t="s">
        <v>7094</v>
      </c>
      <c r="G2011" t="s">
        <v>7099</v>
      </c>
      <c r="H2011" t="s">
        <v>7125</v>
      </c>
      <c r="I2011" t="s">
        <v>7163</v>
      </c>
      <c r="J2011" t="s">
        <v>7175</v>
      </c>
      <c r="K2011" t="s">
        <v>7205</v>
      </c>
      <c r="L2011">
        <v>2</v>
      </c>
      <c r="M2011">
        <v>5119.88</v>
      </c>
      <c r="N2011">
        <v>0.25</v>
      </c>
      <c r="O2011">
        <v>570.54</v>
      </c>
    </row>
    <row r="2012" spans="1:15" x14ac:dyDescent="0.25">
      <c r="A2012" t="s">
        <v>2022</v>
      </c>
      <c r="B2012" t="s">
        <v>5928</v>
      </c>
      <c r="C2012" t="s">
        <v>7226</v>
      </c>
      <c r="D2012" t="s">
        <v>6534</v>
      </c>
      <c r="E2012" t="s">
        <v>7014</v>
      </c>
      <c r="F2012" t="s">
        <v>7096</v>
      </c>
      <c r="G2012" t="s">
        <v>7113</v>
      </c>
      <c r="H2012" t="s">
        <v>7144</v>
      </c>
      <c r="I2012" t="s">
        <v>7162</v>
      </c>
      <c r="J2012" t="s">
        <v>7168</v>
      </c>
      <c r="K2012" t="s">
        <v>7191</v>
      </c>
      <c r="L2012">
        <v>4</v>
      </c>
      <c r="M2012">
        <v>27150.27</v>
      </c>
      <c r="N2012">
        <v>0</v>
      </c>
      <c r="O2012">
        <v>5639.3</v>
      </c>
    </row>
    <row r="2013" spans="1:15" x14ac:dyDescent="0.25">
      <c r="A2013" t="s">
        <v>2023</v>
      </c>
      <c r="B2013" t="s">
        <v>5823</v>
      </c>
      <c r="C2013" t="s">
        <v>7226</v>
      </c>
      <c r="D2013" t="s">
        <v>6610</v>
      </c>
      <c r="E2013" t="s">
        <v>7081</v>
      </c>
      <c r="F2013" t="s">
        <v>7096</v>
      </c>
      <c r="G2013" t="s">
        <v>7113</v>
      </c>
      <c r="H2013" t="s">
        <v>7148</v>
      </c>
      <c r="I2013" t="s">
        <v>7162</v>
      </c>
      <c r="J2013" t="s">
        <v>7166</v>
      </c>
      <c r="K2013" t="s">
        <v>7178</v>
      </c>
      <c r="L2013">
        <v>6</v>
      </c>
      <c r="M2013">
        <v>88563.56</v>
      </c>
      <c r="N2013">
        <v>0.05</v>
      </c>
      <c r="O2013">
        <v>15345.4</v>
      </c>
    </row>
    <row r="2014" spans="1:15" x14ac:dyDescent="0.25">
      <c r="A2014" t="s">
        <v>2024</v>
      </c>
      <c r="B2014" t="s">
        <v>5802</v>
      </c>
      <c r="C2014" t="s">
        <v>7256</v>
      </c>
      <c r="D2014" t="s">
        <v>6207</v>
      </c>
      <c r="E2014" t="s">
        <v>6982</v>
      </c>
      <c r="F2014" t="s">
        <v>7094</v>
      </c>
      <c r="G2014" t="s">
        <v>7098</v>
      </c>
      <c r="H2014" t="s">
        <v>7114</v>
      </c>
      <c r="I2014" t="s">
        <v>7165</v>
      </c>
      <c r="J2014" t="s">
        <v>7176</v>
      </c>
      <c r="K2014" t="s">
        <v>7195</v>
      </c>
      <c r="L2014">
        <v>3</v>
      </c>
      <c r="M2014">
        <v>36165.980000000003</v>
      </c>
      <c r="N2014">
        <v>0</v>
      </c>
      <c r="O2014">
        <v>3980.89</v>
      </c>
    </row>
    <row r="2015" spans="1:15" x14ac:dyDescent="0.25">
      <c r="A2015" t="s">
        <v>2025</v>
      </c>
      <c r="B2015" t="s">
        <v>5769</v>
      </c>
      <c r="C2015" t="s">
        <v>7235</v>
      </c>
      <c r="D2015" t="s">
        <v>6397</v>
      </c>
      <c r="E2015" t="s">
        <v>7051</v>
      </c>
      <c r="F2015" t="s">
        <v>7097</v>
      </c>
      <c r="G2015" t="s">
        <v>7104</v>
      </c>
      <c r="H2015" t="s">
        <v>7120</v>
      </c>
      <c r="I2015" t="s">
        <v>7165</v>
      </c>
      <c r="J2015" t="s">
        <v>7172</v>
      </c>
      <c r="K2015" t="s">
        <v>7212</v>
      </c>
      <c r="L2015">
        <v>5</v>
      </c>
      <c r="M2015">
        <v>18066.830000000002</v>
      </c>
      <c r="N2015">
        <v>0</v>
      </c>
      <c r="O2015">
        <v>3334.81</v>
      </c>
    </row>
    <row r="2016" spans="1:15" x14ac:dyDescent="0.25">
      <c r="A2016" t="s">
        <v>2026</v>
      </c>
      <c r="B2016" t="s">
        <v>5929</v>
      </c>
      <c r="C2016" t="s">
        <v>7234</v>
      </c>
      <c r="D2016" t="s">
        <v>6259</v>
      </c>
      <c r="E2016" t="s">
        <v>6968</v>
      </c>
      <c r="F2016" t="s">
        <v>7097</v>
      </c>
      <c r="G2016" t="s">
        <v>7110</v>
      </c>
      <c r="H2016" t="s">
        <v>7159</v>
      </c>
      <c r="I2016" t="s">
        <v>7164</v>
      </c>
      <c r="J2016" t="s">
        <v>7170</v>
      </c>
      <c r="K2016" t="s">
        <v>7183</v>
      </c>
      <c r="L2016">
        <v>4</v>
      </c>
      <c r="M2016">
        <v>18176.89</v>
      </c>
      <c r="N2016">
        <v>0.1</v>
      </c>
      <c r="O2016">
        <v>4208.2299999999996</v>
      </c>
    </row>
    <row r="2017" spans="1:15" x14ac:dyDescent="0.25">
      <c r="A2017" t="s">
        <v>2027</v>
      </c>
      <c r="B2017" t="s">
        <v>5497</v>
      </c>
      <c r="C2017" t="s">
        <v>7239</v>
      </c>
      <c r="D2017" t="s">
        <v>6833</v>
      </c>
      <c r="E2017" t="s">
        <v>7024</v>
      </c>
      <c r="F2017" t="s">
        <v>7097</v>
      </c>
      <c r="G2017" t="s">
        <v>7107</v>
      </c>
      <c r="H2017" t="s">
        <v>7152</v>
      </c>
      <c r="I2017" t="s">
        <v>7165</v>
      </c>
      <c r="J2017" t="s">
        <v>7172</v>
      </c>
      <c r="K2017" t="s">
        <v>7208</v>
      </c>
      <c r="L2017">
        <v>4</v>
      </c>
      <c r="M2017">
        <v>10053.040000000001</v>
      </c>
      <c r="N2017">
        <v>0</v>
      </c>
      <c r="O2017">
        <v>2312.13</v>
      </c>
    </row>
    <row r="2018" spans="1:15" x14ac:dyDescent="0.25">
      <c r="A2018" t="s">
        <v>2028</v>
      </c>
      <c r="B2018" t="s">
        <v>5930</v>
      </c>
      <c r="C2018" t="s">
        <v>7232</v>
      </c>
      <c r="D2018" t="s">
        <v>6220</v>
      </c>
      <c r="E2018" t="s">
        <v>6940</v>
      </c>
      <c r="F2018" t="s">
        <v>7097</v>
      </c>
      <c r="G2018" t="s">
        <v>7110</v>
      </c>
      <c r="H2018" t="s">
        <v>7129</v>
      </c>
      <c r="I2018" t="s">
        <v>7162</v>
      </c>
      <c r="J2018" t="s">
        <v>7166</v>
      </c>
      <c r="K2018" t="s">
        <v>7192</v>
      </c>
      <c r="L2018">
        <v>5</v>
      </c>
      <c r="M2018">
        <v>29505.31</v>
      </c>
      <c r="N2018">
        <v>0</v>
      </c>
      <c r="O2018">
        <v>5116.3599999999997</v>
      </c>
    </row>
    <row r="2019" spans="1:15" x14ac:dyDescent="0.25">
      <c r="A2019" t="s">
        <v>2029</v>
      </c>
      <c r="B2019" t="s">
        <v>5931</v>
      </c>
      <c r="C2019" t="s">
        <v>7224</v>
      </c>
      <c r="D2019" t="s">
        <v>6371</v>
      </c>
      <c r="E2019" t="s">
        <v>7040</v>
      </c>
      <c r="F2019" t="s">
        <v>7094</v>
      </c>
      <c r="G2019" t="s">
        <v>7099</v>
      </c>
      <c r="H2019" t="s">
        <v>7125</v>
      </c>
      <c r="I2019" t="s">
        <v>7162</v>
      </c>
      <c r="J2019" t="s">
        <v>7169</v>
      </c>
      <c r="K2019" t="s">
        <v>7203</v>
      </c>
      <c r="L2019">
        <v>7</v>
      </c>
      <c r="M2019">
        <v>132896.89000000001</v>
      </c>
      <c r="N2019">
        <v>0.1</v>
      </c>
      <c r="O2019">
        <v>13552.39</v>
      </c>
    </row>
    <row r="2020" spans="1:15" x14ac:dyDescent="0.25">
      <c r="A2020" t="s">
        <v>2030</v>
      </c>
      <c r="B2020" t="s">
        <v>5932</v>
      </c>
      <c r="C2020" t="s">
        <v>7233</v>
      </c>
      <c r="D2020" t="s">
        <v>6197</v>
      </c>
      <c r="E2020" t="s">
        <v>6895</v>
      </c>
      <c r="F2020" t="s">
        <v>7097</v>
      </c>
      <c r="G2020" t="s">
        <v>7110</v>
      </c>
      <c r="H2020" t="s">
        <v>7159</v>
      </c>
      <c r="I2020" t="s">
        <v>7163</v>
      </c>
      <c r="J2020" t="s">
        <v>7167</v>
      </c>
      <c r="K2020" t="s">
        <v>7187</v>
      </c>
      <c r="L2020">
        <v>6</v>
      </c>
      <c r="M2020">
        <v>7076.8</v>
      </c>
      <c r="N2020">
        <v>0.25</v>
      </c>
      <c r="O2020">
        <v>1097.19</v>
      </c>
    </row>
    <row r="2021" spans="1:15" x14ac:dyDescent="0.25">
      <c r="A2021" t="s">
        <v>2031</v>
      </c>
      <c r="B2021" t="s">
        <v>5855</v>
      </c>
      <c r="C2021" t="s">
        <v>7243</v>
      </c>
      <c r="D2021" t="s">
        <v>6296</v>
      </c>
      <c r="E2021" t="s">
        <v>7022</v>
      </c>
      <c r="F2021" t="s">
        <v>7096</v>
      </c>
      <c r="G2021" t="s">
        <v>7112</v>
      </c>
      <c r="H2021" t="s">
        <v>7133</v>
      </c>
      <c r="I2021" t="s">
        <v>7162</v>
      </c>
      <c r="J2021" t="s">
        <v>7168</v>
      </c>
      <c r="K2021" t="s">
        <v>7191</v>
      </c>
      <c r="L2021">
        <v>1</v>
      </c>
      <c r="M2021">
        <v>6286.69</v>
      </c>
      <c r="N2021">
        <v>0.05</v>
      </c>
      <c r="O2021">
        <v>1096.6500000000001</v>
      </c>
    </row>
    <row r="2022" spans="1:15" x14ac:dyDescent="0.25">
      <c r="A2022" t="s">
        <v>2032</v>
      </c>
      <c r="B2022" t="s">
        <v>5933</v>
      </c>
      <c r="C2022" t="s">
        <v>7249</v>
      </c>
      <c r="D2022" t="s">
        <v>6515</v>
      </c>
      <c r="E2022" t="s">
        <v>6990</v>
      </c>
      <c r="F2022" t="s">
        <v>7097</v>
      </c>
      <c r="G2022" t="s">
        <v>7105</v>
      </c>
      <c r="H2022" t="s">
        <v>7128</v>
      </c>
      <c r="I2022" t="s">
        <v>7162</v>
      </c>
      <c r="J2022" t="s">
        <v>7169</v>
      </c>
      <c r="K2022" t="s">
        <v>7203</v>
      </c>
      <c r="L2022">
        <v>5</v>
      </c>
      <c r="M2022">
        <v>105541.31</v>
      </c>
      <c r="N2022">
        <v>0</v>
      </c>
      <c r="O2022">
        <v>15619.41</v>
      </c>
    </row>
    <row r="2023" spans="1:15" x14ac:dyDescent="0.25">
      <c r="A2023" t="s">
        <v>2033</v>
      </c>
      <c r="B2023" t="s">
        <v>5533</v>
      </c>
      <c r="C2023" t="s">
        <v>7254</v>
      </c>
      <c r="D2023" t="s">
        <v>6299</v>
      </c>
      <c r="E2023" t="s">
        <v>7024</v>
      </c>
      <c r="F2023" t="s">
        <v>7096</v>
      </c>
      <c r="G2023" t="s">
        <v>7111</v>
      </c>
      <c r="H2023" t="s">
        <v>7145</v>
      </c>
      <c r="I2023" t="s">
        <v>7163</v>
      </c>
      <c r="J2023" t="s">
        <v>7167</v>
      </c>
      <c r="K2023" t="s">
        <v>7179</v>
      </c>
      <c r="L2023">
        <v>1</v>
      </c>
      <c r="M2023">
        <v>1917.84</v>
      </c>
      <c r="N2023">
        <v>0.25</v>
      </c>
      <c r="O2023">
        <v>319.27</v>
      </c>
    </row>
    <row r="2024" spans="1:15" x14ac:dyDescent="0.25">
      <c r="A2024" t="s">
        <v>2034</v>
      </c>
      <c r="B2024" t="s">
        <v>5934</v>
      </c>
      <c r="C2024" t="s">
        <v>7239</v>
      </c>
      <c r="D2024" t="s">
        <v>6502</v>
      </c>
      <c r="E2024" t="s">
        <v>7055</v>
      </c>
      <c r="F2024" t="s">
        <v>7096</v>
      </c>
      <c r="G2024" t="s">
        <v>7103</v>
      </c>
      <c r="H2024" t="s">
        <v>7158</v>
      </c>
      <c r="I2024" t="s">
        <v>7162</v>
      </c>
      <c r="J2024" t="s">
        <v>7169</v>
      </c>
      <c r="K2024" t="s">
        <v>7193</v>
      </c>
      <c r="L2024">
        <v>4</v>
      </c>
      <c r="M2024">
        <v>41290.269999999997</v>
      </c>
      <c r="N2024">
        <v>0.1</v>
      </c>
      <c r="O2024">
        <v>6545.39</v>
      </c>
    </row>
    <row r="2025" spans="1:15" x14ac:dyDescent="0.25">
      <c r="A2025" t="s">
        <v>2035</v>
      </c>
      <c r="B2025" t="s">
        <v>5748</v>
      </c>
      <c r="C2025" t="s">
        <v>7238</v>
      </c>
      <c r="D2025" t="s">
        <v>6376</v>
      </c>
      <c r="E2025" t="s">
        <v>6917</v>
      </c>
      <c r="F2025" t="s">
        <v>7097</v>
      </c>
      <c r="G2025" t="s">
        <v>7107</v>
      </c>
      <c r="H2025" t="s">
        <v>7152</v>
      </c>
      <c r="I2025" t="s">
        <v>7163</v>
      </c>
      <c r="J2025" t="s">
        <v>7167</v>
      </c>
      <c r="K2025" t="s">
        <v>7187</v>
      </c>
      <c r="L2025">
        <v>8</v>
      </c>
      <c r="M2025">
        <v>10445.65</v>
      </c>
      <c r="N2025">
        <v>0.1</v>
      </c>
      <c r="O2025">
        <v>2764.13</v>
      </c>
    </row>
    <row r="2026" spans="1:15" x14ac:dyDescent="0.25">
      <c r="A2026" t="s">
        <v>2036</v>
      </c>
      <c r="B2026" t="s">
        <v>5018</v>
      </c>
      <c r="C2026" t="s">
        <v>7244</v>
      </c>
      <c r="D2026" t="s">
        <v>6373</v>
      </c>
      <c r="E2026" t="s">
        <v>7001</v>
      </c>
      <c r="F2026" t="s">
        <v>7097</v>
      </c>
      <c r="G2026" t="s">
        <v>7110</v>
      </c>
      <c r="H2026" t="s">
        <v>7155</v>
      </c>
      <c r="I2026" t="s">
        <v>7163</v>
      </c>
      <c r="J2026" t="s">
        <v>7171</v>
      </c>
      <c r="K2026" t="s">
        <v>7184</v>
      </c>
      <c r="L2026">
        <v>6</v>
      </c>
      <c r="M2026">
        <v>46498.85</v>
      </c>
      <c r="N2026">
        <v>0</v>
      </c>
      <c r="O2026">
        <v>7591.93</v>
      </c>
    </row>
    <row r="2027" spans="1:15" x14ac:dyDescent="0.25">
      <c r="A2027" t="s">
        <v>2037</v>
      </c>
      <c r="B2027" t="s">
        <v>5871</v>
      </c>
      <c r="C2027" t="s">
        <v>7236</v>
      </c>
      <c r="D2027" t="s">
        <v>6330</v>
      </c>
      <c r="E2027" t="s">
        <v>7035</v>
      </c>
      <c r="F2027" t="s">
        <v>7096</v>
      </c>
      <c r="G2027" t="s">
        <v>7113</v>
      </c>
      <c r="H2027" t="s">
        <v>7144</v>
      </c>
      <c r="I2027" t="s">
        <v>7162</v>
      </c>
      <c r="J2027" t="s">
        <v>7166</v>
      </c>
      <c r="K2027" t="s">
        <v>7192</v>
      </c>
      <c r="L2027">
        <v>2</v>
      </c>
      <c r="M2027">
        <v>11788.15</v>
      </c>
      <c r="N2027">
        <v>0</v>
      </c>
      <c r="O2027">
        <v>1996.08</v>
      </c>
    </row>
    <row r="2028" spans="1:15" x14ac:dyDescent="0.25">
      <c r="A2028" t="s">
        <v>2038</v>
      </c>
      <c r="B2028" t="s">
        <v>5661</v>
      </c>
      <c r="C2028" t="s">
        <v>7244</v>
      </c>
      <c r="D2028" t="s">
        <v>6517</v>
      </c>
      <c r="E2028" t="s">
        <v>6902</v>
      </c>
      <c r="F2028" t="s">
        <v>7095</v>
      </c>
      <c r="G2028" t="s">
        <v>7102</v>
      </c>
      <c r="H2028" t="s">
        <v>7157</v>
      </c>
      <c r="I2028" t="s">
        <v>7164</v>
      </c>
      <c r="J2028" t="s">
        <v>7173</v>
      </c>
      <c r="K2028" t="s">
        <v>7186</v>
      </c>
      <c r="L2028">
        <v>4</v>
      </c>
      <c r="M2028">
        <v>15100.12</v>
      </c>
      <c r="N2028">
        <v>0.15</v>
      </c>
      <c r="O2028">
        <v>2705.26</v>
      </c>
    </row>
    <row r="2029" spans="1:15" x14ac:dyDescent="0.25">
      <c r="A2029" t="s">
        <v>2039</v>
      </c>
      <c r="B2029" t="s">
        <v>5754</v>
      </c>
      <c r="C2029" t="s">
        <v>7248</v>
      </c>
      <c r="D2029" t="s">
        <v>6118</v>
      </c>
      <c r="E2029" t="s">
        <v>6917</v>
      </c>
      <c r="F2029" t="s">
        <v>7095</v>
      </c>
      <c r="G2029" t="s">
        <v>7109</v>
      </c>
      <c r="H2029" t="s">
        <v>7135</v>
      </c>
      <c r="I2029" t="s">
        <v>7165</v>
      </c>
      <c r="J2029" t="s">
        <v>7177</v>
      </c>
      <c r="K2029" t="s">
        <v>7201</v>
      </c>
      <c r="L2029">
        <v>8</v>
      </c>
      <c r="M2029">
        <v>356524.71</v>
      </c>
      <c r="N2029">
        <v>0.15</v>
      </c>
      <c r="O2029">
        <v>30408.62</v>
      </c>
    </row>
    <row r="2030" spans="1:15" x14ac:dyDescent="0.25">
      <c r="A2030" t="s">
        <v>2040</v>
      </c>
      <c r="B2030" t="s">
        <v>5922</v>
      </c>
      <c r="C2030" t="s">
        <v>7231</v>
      </c>
      <c r="D2030" t="s">
        <v>6397</v>
      </c>
      <c r="E2030" t="s">
        <v>7051</v>
      </c>
      <c r="F2030" t="s">
        <v>7096</v>
      </c>
      <c r="G2030" t="s">
        <v>7113</v>
      </c>
      <c r="H2030" t="s">
        <v>7148</v>
      </c>
      <c r="I2030" t="s">
        <v>7163</v>
      </c>
      <c r="J2030" t="s">
        <v>7171</v>
      </c>
      <c r="K2030" t="s">
        <v>7209</v>
      </c>
      <c r="L2030">
        <v>2</v>
      </c>
      <c r="M2030">
        <v>2828.79</v>
      </c>
      <c r="N2030">
        <v>0.25</v>
      </c>
      <c r="O2030">
        <v>218.15</v>
      </c>
    </row>
    <row r="2031" spans="1:15" x14ac:dyDescent="0.25">
      <c r="A2031" t="s">
        <v>2041</v>
      </c>
      <c r="B2031" t="s">
        <v>5130</v>
      </c>
      <c r="C2031" t="s">
        <v>7238</v>
      </c>
      <c r="D2031" t="s">
        <v>6834</v>
      </c>
      <c r="E2031" t="s">
        <v>7050</v>
      </c>
      <c r="F2031" t="s">
        <v>7097</v>
      </c>
      <c r="G2031" t="s">
        <v>7107</v>
      </c>
      <c r="H2031" t="s">
        <v>7152</v>
      </c>
      <c r="I2031" t="s">
        <v>7162</v>
      </c>
      <c r="J2031" t="s">
        <v>7166</v>
      </c>
      <c r="K2031" t="s">
        <v>7178</v>
      </c>
      <c r="L2031">
        <v>3</v>
      </c>
      <c r="M2031">
        <v>39963.199999999997</v>
      </c>
      <c r="N2031">
        <v>0.15</v>
      </c>
      <c r="O2031">
        <v>5979.7</v>
      </c>
    </row>
    <row r="2032" spans="1:15" x14ac:dyDescent="0.25">
      <c r="A2032" t="s">
        <v>2042</v>
      </c>
      <c r="B2032" t="s">
        <v>5935</v>
      </c>
      <c r="C2032" t="s">
        <v>7229</v>
      </c>
      <c r="D2032" t="s">
        <v>6252</v>
      </c>
      <c r="E2032" t="s">
        <v>7004</v>
      </c>
      <c r="F2032" t="s">
        <v>7097</v>
      </c>
      <c r="G2032" t="s">
        <v>7110</v>
      </c>
      <c r="H2032" t="s">
        <v>7129</v>
      </c>
      <c r="I2032" t="s">
        <v>7165</v>
      </c>
      <c r="J2032" t="s">
        <v>7176</v>
      </c>
      <c r="K2032" t="s">
        <v>7195</v>
      </c>
      <c r="L2032">
        <v>4</v>
      </c>
      <c r="M2032">
        <v>46192.76</v>
      </c>
      <c r="N2032">
        <v>0</v>
      </c>
      <c r="O2032">
        <v>5155.03</v>
      </c>
    </row>
    <row r="2033" spans="1:15" x14ac:dyDescent="0.25">
      <c r="A2033" t="s">
        <v>2043</v>
      </c>
      <c r="B2033" t="s">
        <v>5478</v>
      </c>
      <c r="C2033" t="s">
        <v>7236</v>
      </c>
      <c r="D2033" t="s">
        <v>6648</v>
      </c>
      <c r="E2033" t="s">
        <v>6996</v>
      </c>
      <c r="F2033" t="s">
        <v>7097</v>
      </c>
      <c r="G2033" t="s">
        <v>7105</v>
      </c>
      <c r="H2033" t="s">
        <v>7149</v>
      </c>
      <c r="I2033" t="s">
        <v>7165</v>
      </c>
      <c r="J2033" t="s">
        <v>7177</v>
      </c>
      <c r="K2033" t="s">
        <v>7201</v>
      </c>
      <c r="L2033">
        <v>3</v>
      </c>
      <c r="M2033">
        <v>135971.16</v>
      </c>
      <c r="N2033">
        <v>0.15</v>
      </c>
      <c r="O2033">
        <v>15597.7</v>
      </c>
    </row>
    <row r="2034" spans="1:15" x14ac:dyDescent="0.25">
      <c r="A2034" t="s">
        <v>2044</v>
      </c>
      <c r="B2034" t="s">
        <v>5239</v>
      </c>
      <c r="C2034" t="s">
        <v>7231</v>
      </c>
      <c r="D2034" t="s">
        <v>6518</v>
      </c>
      <c r="E2034" t="s">
        <v>6929</v>
      </c>
      <c r="F2034" t="s">
        <v>7094</v>
      </c>
      <c r="G2034" t="s">
        <v>7100</v>
      </c>
      <c r="H2034" t="s">
        <v>7116</v>
      </c>
      <c r="I2034" t="s">
        <v>7162</v>
      </c>
      <c r="J2034" t="s">
        <v>7168</v>
      </c>
      <c r="K2034" t="s">
        <v>7180</v>
      </c>
      <c r="L2034">
        <v>4</v>
      </c>
      <c r="M2034">
        <v>10100.02</v>
      </c>
      <c r="N2034">
        <v>0.25</v>
      </c>
      <c r="O2034">
        <v>606.01</v>
      </c>
    </row>
    <row r="2035" spans="1:15" x14ac:dyDescent="0.25">
      <c r="A2035" t="s">
        <v>2045</v>
      </c>
      <c r="B2035" t="s">
        <v>5478</v>
      </c>
      <c r="C2035" t="s">
        <v>7236</v>
      </c>
      <c r="D2035" t="s">
        <v>6776</v>
      </c>
      <c r="E2035" t="s">
        <v>7073</v>
      </c>
      <c r="F2035" t="s">
        <v>7096</v>
      </c>
      <c r="G2035" t="s">
        <v>7111</v>
      </c>
      <c r="H2035" t="s">
        <v>7131</v>
      </c>
      <c r="I2035" t="s">
        <v>7162</v>
      </c>
      <c r="J2035" t="s">
        <v>7166</v>
      </c>
      <c r="K2035" t="s">
        <v>7211</v>
      </c>
      <c r="L2035">
        <v>7</v>
      </c>
      <c r="M2035">
        <v>42884.46</v>
      </c>
      <c r="N2035">
        <v>0.2</v>
      </c>
      <c r="O2035">
        <v>5750.34</v>
      </c>
    </row>
    <row r="2036" spans="1:15" x14ac:dyDescent="0.25">
      <c r="A2036" t="s">
        <v>2046</v>
      </c>
      <c r="B2036" t="s">
        <v>5690</v>
      </c>
      <c r="C2036" t="s">
        <v>7241</v>
      </c>
      <c r="D2036" t="s">
        <v>6511</v>
      </c>
      <c r="E2036" t="s">
        <v>6953</v>
      </c>
      <c r="F2036" t="s">
        <v>7095</v>
      </c>
      <c r="G2036" t="s">
        <v>7106</v>
      </c>
      <c r="H2036" t="s">
        <v>7146</v>
      </c>
      <c r="I2036" t="s">
        <v>7164</v>
      </c>
      <c r="J2036" t="s">
        <v>7173</v>
      </c>
      <c r="K2036" t="s">
        <v>7186</v>
      </c>
      <c r="L2036">
        <v>6</v>
      </c>
      <c r="M2036">
        <v>25233.43</v>
      </c>
      <c r="N2036">
        <v>0.1</v>
      </c>
      <c r="O2036">
        <v>6089.72</v>
      </c>
    </row>
    <row r="2037" spans="1:15" x14ac:dyDescent="0.25">
      <c r="A2037" t="s">
        <v>2047</v>
      </c>
      <c r="B2037" t="s">
        <v>5696</v>
      </c>
      <c r="C2037" t="s">
        <v>7240</v>
      </c>
      <c r="D2037" t="s">
        <v>6561</v>
      </c>
      <c r="E2037" t="s">
        <v>6956</v>
      </c>
      <c r="F2037" t="s">
        <v>7095</v>
      </c>
      <c r="G2037" t="s">
        <v>7102</v>
      </c>
      <c r="H2037" t="s">
        <v>7147</v>
      </c>
      <c r="I2037" t="s">
        <v>7164</v>
      </c>
      <c r="J2037" t="s">
        <v>7170</v>
      </c>
      <c r="K2037" t="s">
        <v>7183</v>
      </c>
      <c r="L2037">
        <v>8</v>
      </c>
      <c r="M2037">
        <v>36288.86</v>
      </c>
      <c r="N2037">
        <v>0.05</v>
      </c>
      <c r="O2037">
        <v>9799.57</v>
      </c>
    </row>
    <row r="2038" spans="1:15" x14ac:dyDescent="0.25">
      <c r="A2038" t="s">
        <v>2048</v>
      </c>
      <c r="B2038" t="s">
        <v>5587</v>
      </c>
      <c r="C2038" t="s">
        <v>7238</v>
      </c>
      <c r="D2038" t="s">
        <v>6282</v>
      </c>
      <c r="E2038" t="s">
        <v>7018</v>
      </c>
      <c r="F2038" t="s">
        <v>7095</v>
      </c>
      <c r="G2038" t="s">
        <v>7108</v>
      </c>
      <c r="H2038" t="s">
        <v>7150</v>
      </c>
      <c r="I2038" t="s">
        <v>7162</v>
      </c>
      <c r="J2038" t="s">
        <v>7166</v>
      </c>
      <c r="K2038" t="s">
        <v>7178</v>
      </c>
      <c r="L2038">
        <v>2</v>
      </c>
      <c r="M2038">
        <v>28160.33</v>
      </c>
      <c r="N2038">
        <v>0.05</v>
      </c>
      <c r="O2038">
        <v>5372.08</v>
      </c>
    </row>
    <row r="2039" spans="1:15" x14ac:dyDescent="0.25">
      <c r="A2039" t="s">
        <v>2049</v>
      </c>
      <c r="B2039" t="s">
        <v>5936</v>
      </c>
      <c r="C2039" t="s">
        <v>7250</v>
      </c>
      <c r="D2039" t="s">
        <v>6773</v>
      </c>
      <c r="E2039" t="s">
        <v>6966</v>
      </c>
      <c r="F2039" t="s">
        <v>7095</v>
      </c>
      <c r="G2039" t="s">
        <v>7106</v>
      </c>
      <c r="H2039" t="s">
        <v>7161</v>
      </c>
      <c r="I2039" t="s">
        <v>7164</v>
      </c>
      <c r="J2039" t="s">
        <v>7174</v>
      </c>
      <c r="K2039" t="s">
        <v>7196</v>
      </c>
      <c r="L2039">
        <v>5</v>
      </c>
      <c r="M2039">
        <v>15234.1</v>
      </c>
      <c r="N2039">
        <v>0.15</v>
      </c>
      <c r="O2039">
        <v>3294.61</v>
      </c>
    </row>
    <row r="2040" spans="1:15" x14ac:dyDescent="0.25">
      <c r="A2040" t="s">
        <v>2050</v>
      </c>
      <c r="B2040" t="s">
        <v>5676</v>
      </c>
      <c r="C2040" t="s">
        <v>7250</v>
      </c>
      <c r="D2040" t="s">
        <v>6618</v>
      </c>
      <c r="E2040" t="s">
        <v>7006</v>
      </c>
      <c r="F2040" t="s">
        <v>7094</v>
      </c>
      <c r="G2040" t="s">
        <v>7101</v>
      </c>
      <c r="H2040" t="s">
        <v>7137</v>
      </c>
      <c r="I2040" t="s">
        <v>7162</v>
      </c>
      <c r="J2040" t="s">
        <v>7166</v>
      </c>
      <c r="K2040" t="s">
        <v>7178</v>
      </c>
      <c r="L2040">
        <v>5</v>
      </c>
      <c r="M2040">
        <v>62559.09</v>
      </c>
      <c r="N2040">
        <v>0.15</v>
      </c>
      <c r="O2040">
        <v>10949.11</v>
      </c>
    </row>
    <row r="2041" spans="1:15" x14ac:dyDescent="0.25">
      <c r="A2041" t="s">
        <v>2051</v>
      </c>
      <c r="B2041" t="s">
        <v>5899</v>
      </c>
      <c r="C2041" t="s">
        <v>7229</v>
      </c>
      <c r="D2041" t="s">
        <v>6597</v>
      </c>
      <c r="E2041" t="s">
        <v>6911</v>
      </c>
      <c r="F2041" t="s">
        <v>7095</v>
      </c>
      <c r="G2041" t="s">
        <v>7102</v>
      </c>
      <c r="H2041" t="s">
        <v>7118</v>
      </c>
      <c r="I2041" t="s">
        <v>7164</v>
      </c>
      <c r="J2041" t="s">
        <v>7173</v>
      </c>
      <c r="K2041" t="s">
        <v>7200</v>
      </c>
      <c r="L2041">
        <v>7</v>
      </c>
      <c r="M2041">
        <v>6491.63</v>
      </c>
      <c r="N2041">
        <v>0.25</v>
      </c>
      <c r="O2041">
        <v>1549.4</v>
      </c>
    </row>
    <row r="2042" spans="1:15" x14ac:dyDescent="0.25">
      <c r="A2042" t="s">
        <v>2052</v>
      </c>
      <c r="B2042" t="s">
        <v>5395</v>
      </c>
      <c r="C2042" t="s">
        <v>7249</v>
      </c>
      <c r="D2042" t="s">
        <v>6289</v>
      </c>
      <c r="E2042" t="s">
        <v>7020</v>
      </c>
      <c r="F2042" t="s">
        <v>7095</v>
      </c>
      <c r="G2042" t="s">
        <v>7106</v>
      </c>
      <c r="H2042" t="s">
        <v>7161</v>
      </c>
      <c r="I2042" t="s">
        <v>7163</v>
      </c>
      <c r="J2042" t="s">
        <v>7167</v>
      </c>
      <c r="K2042" t="s">
        <v>7207</v>
      </c>
      <c r="L2042">
        <v>6</v>
      </c>
      <c r="M2042">
        <v>3612.81</v>
      </c>
      <c r="N2042">
        <v>0.25</v>
      </c>
      <c r="O2042">
        <v>957.95</v>
      </c>
    </row>
    <row r="2043" spans="1:15" x14ac:dyDescent="0.25">
      <c r="A2043" t="s">
        <v>2053</v>
      </c>
      <c r="B2043" t="s">
        <v>5073</v>
      </c>
      <c r="C2043" t="s">
        <v>7255</v>
      </c>
      <c r="D2043" t="s">
        <v>6754</v>
      </c>
      <c r="E2043" t="s">
        <v>6956</v>
      </c>
      <c r="F2043" t="s">
        <v>7097</v>
      </c>
      <c r="G2043" t="s">
        <v>7104</v>
      </c>
      <c r="H2043" t="s">
        <v>7160</v>
      </c>
      <c r="I2043" t="s">
        <v>7165</v>
      </c>
      <c r="J2043" t="s">
        <v>7172</v>
      </c>
      <c r="K2043" t="s">
        <v>7208</v>
      </c>
      <c r="L2043">
        <v>5</v>
      </c>
      <c r="M2043">
        <v>11208.92</v>
      </c>
      <c r="N2043">
        <v>0.1</v>
      </c>
      <c r="O2043">
        <v>1674.5</v>
      </c>
    </row>
    <row r="2044" spans="1:15" x14ac:dyDescent="0.25">
      <c r="A2044" t="s">
        <v>2054</v>
      </c>
      <c r="B2044" t="s">
        <v>5668</v>
      </c>
      <c r="C2044" t="s">
        <v>7234</v>
      </c>
      <c r="D2044" t="s">
        <v>6813</v>
      </c>
      <c r="E2044" t="s">
        <v>7057</v>
      </c>
      <c r="F2044" t="s">
        <v>7095</v>
      </c>
      <c r="G2044" t="s">
        <v>7106</v>
      </c>
      <c r="H2044" t="s">
        <v>7161</v>
      </c>
      <c r="I2044" t="s">
        <v>7162</v>
      </c>
      <c r="J2044" t="s">
        <v>7169</v>
      </c>
      <c r="K2044" t="s">
        <v>7182</v>
      </c>
      <c r="L2044">
        <v>8</v>
      </c>
      <c r="M2044">
        <v>63032.75</v>
      </c>
      <c r="N2044">
        <v>0.1</v>
      </c>
      <c r="O2044">
        <v>8552.32</v>
      </c>
    </row>
    <row r="2045" spans="1:15" x14ac:dyDescent="0.25">
      <c r="A2045" t="s">
        <v>2055</v>
      </c>
      <c r="B2045" t="s">
        <v>5128</v>
      </c>
      <c r="C2045" t="s">
        <v>7255</v>
      </c>
      <c r="D2045" t="s">
        <v>6429</v>
      </c>
      <c r="E2045" t="s">
        <v>7055</v>
      </c>
      <c r="F2045" t="s">
        <v>7095</v>
      </c>
      <c r="G2045" t="s">
        <v>7108</v>
      </c>
      <c r="H2045" t="s">
        <v>7141</v>
      </c>
      <c r="I2045" t="s">
        <v>7165</v>
      </c>
      <c r="J2045" t="s">
        <v>7176</v>
      </c>
      <c r="K2045" t="s">
        <v>7195</v>
      </c>
      <c r="L2045">
        <v>1</v>
      </c>
      <c r="M2045">
        <v>11906.05</v>
      </c>
      <c r="N2045">
        <v>0</v>
      </c>
      <c r="O2045">
        <v>1569.54</v>
      </c>
    </row>
    <row r="2046" spans="1:15" x14ac:dyDescent="0.25">
      <c r="A2046" t="s">
        <v>2056</v>
      </c>
      <c r="B2046" t="s">
        <v>5937</v>
      </c>
      <c r="C2046" t="s">
        <v>7231</v>
      </c>
      <c r="D2046" t="s">
        <v>6273</v>
      </c>
      <c r="E2046" t="s">
        <v>7017</v>
      </c>
      <c r="F2046" t="s">
        <v>7097</v>
      </c>
      <c r="G2046" t="s">
        <v>7110</v>
      </c>
      <c r="H2046" t="s">
        <v>7129</v>
      </c>
      <c r="I2046" t="s">
        <v>7165</v>
      </c>
      <c r="J2046" t="s">
        <v>7177</v>
      </c>
      <c r="K2046" t="s">
        <v>7201</v>
      </c>
      <c r="L2046">
        <v>1</v>
      </c>
      <c r="M2046">
        <v>40289.56</v>
      </c>
      <c r="N2046">
        <v>0.2</v>
      </c>
      <c r="O2046">
        <v>2132.9899999999998</v>
      </c>
    </row>
    <row r="2047" spans="1:15" x14ac:dyDescent="0.25">
      <c r="A2047" t="s">
        <v>2057</v>
      </c>
      <c r="B2047" t="s">
        <v>5666</v>
      </c>
      <c r="C2047" t="s">
        <v>7225</v>
      </c>
      <c r="D2047" t="s">
        <v>6400</v>
      </c>
      <c r="E2047" t="s">
        <v>7014</v>
      </c>
      <c r="F2047" t="s">
        <v>7097</v>
      </c>
      <c r="G2047" t="s">
        <v>7110</v>
      </c>
      <c r="H2047" t="s">
        <v>7155</v>
      </c>
      <c r="I2047" t="s">
        <v>7164</v>
      </c>
      <c r="J2047" t="s">
        <v>7174</v>
      </c>
      <c r="K2047" t="s">
        <v>7199</v>
      </c>
      <c r="L2047">
        <v>4</v>
      </c>
      <c r="M2047">
        <v>4667.42</v>
      </c>
      <c r="N2047">
        <v>0.25</v>
      </c>
      <c r="O2047">
        <v>541.99</v>
      </c>
    </row>
    <row r="2048" spans="1:15" x14ac:dyDescent="0.25">
      <c r="A2048" t="s">
        <v>2058</v>
      </c>
      <c r="B2048" t="s">
        <v>5672</v>
      </c>
      <c r="C2048" t="s">
        <v>7252</v>
      </c>
      <c r="D2048" t="s">
        <v>6627</v>
      </c>
      <c r="E2048" t="s">
        <v>6991</v>
      </c>
      <c r="F2048" t="s">
        <v>7094</v>
      </c>
      <c r="G2048" t="s">
        <v>7099</v>
      </c>
      <c r="H2048" t="s">
        <v>7115</v>
      </c>
      <c r="I2048" t="s">
        <v>7165</v>
      </c>
      <c r="J2048" t="s">
        <v>7176</v>
      </c>
      <c r="K2048" t="s">
        <v>7202</v>
      </c>
      <c r="L2048">
        <v>4</v>
      </c>
      <c r="M2048">
        <v>56750.93</v>
      </c>
      <c r="N2048">
        <v>0.2</v>
      </c>
      <c r="O2048">
        <v>5466.34</v>
      </c>
    </row>
    <row r="2049" spans="1:15" x14ac:dyDescent="0.25">
      <c r="A2049" t="s">
        <v>2059</v>
      </c>
      <c r="B2049" t="s">
        <v>5613</v>
      </c>
      <c r="C2049" t="s">
        <v>7226</v>
      </c>
      <c r="D2049" t="s">
        <v>6801</v>
      </c>
      <c r="E2049" t="s">
        <v>7078</v>
      </c>
      <c r="F2049" t="s">
        <v>7095</v>
      </c>
      <c r="G2049" t="s">
        <v>7106</v>
      </c>
      <c r="H2049" t="s">
        <v>7146</v>
      </c>
      <c r="I2049" t="s">
        <v>7164</v>
      </c>
      <c r="J2049" t="s">
        <v>7173</v>
      </c>
      <c r="K2049" t="s">
        <v>7186</v>
      </c>
      <c r="L2049">
        <v>7</v>
      </c>
      <c r="M2049">
        <v>24039.96</v>
      </c>
      <c r="N2049">
        <v>0.25</v>
      </c>
      <c r="O2049">
        <v>3237.17</v>
      </c>
    </row>
    <row r="2050" spans="1:15" x14ac:dyDescent="0.25">
      <c r="A2050" t="s">
        <v>2060</v>
      </c>
      <c r="B2050" t="s">
        <v>5640</v>
      </c>
      <c r="C2050" t="s">
        <v>7227</v>
      </c>
      <c r="D2050" t="s">
        <v>6152</v>
      </c>
      <c r="E2050" t="s">
        <v>6950</v>
      </c>
      <c r="F2050" t="s">
        <v>7097</v>
      </c>
      <c r="G2050" t="s">
        <v>7104</v>
      </c>
      <c r="H2050" t="s">
        <v>7132</v>
      </c>
      <c r="I2050" t="s">
        <v>7162</v>
      </c>
      <c r="J2050" t="s">
        <v>7169</v>
      </c>
      <c r="K2050" t="s">
        <v>7182</v>
      </c>
      <c r="L2050">
        <v>6</v>
      </c>
      <c r="M2050">
        <v>50235.81</v>
      </c>
      <c r="N2050">
        <v>0.05</v>
      </c>
      <c r="O2050">
        <v>7096.9</v>
      </c>
    </row>
    <row r="2051" spans="1:15" x14ac:dyDescent="0.25">
      <c r="A2051" t="s">
        <v>2061</v>
      </c>
      <c r="B2051" t="s">
        <v>5763</v>
      </c>
      <c r="C2051" t="s">
        <v>7244</v>
      </c>
      <c r="D2051" t="s">
        <v>6692</v>
      </c>
      <c r="E2051" t="s">
        <v>7046</v>
      </c>
      <c r="F2051" t="s">
        <v>7097</v>
      </c>
      <c r="G2051" t="s">
        <v>7107</v>
      </c>
      <c r="H2051" t="s">
        <v>7152</v>
      </c>
      <c r="I2051" t="s">
        <v>7162</v>
      </c>
      <c r="J2051" t="s">
        <v>7166</v>
      </c>
      <c r="K2051" t="s">
        <v>7211</v>
      </c>
      <c r="L2051">
        <v>2</v>
      </c>
      <c r="M2051">
        <v>13723.51</v>
      </c>
      <c r="N2051">
        <v>0.1</v>
      </c>
      <c r="O2051">
        <v>1702.79</v>
      </c>
    </row>
    <row r="2052" spans="1:15" x14ac:dyDescent="0.25">
      <c r="A2052" t="s">
        <v>2062</v>
      </c>
      <c r="B2052" t="s">
        <v>5295</v>
      </c>
      <c r="C2052" t="s">
        <v>7255</v>
      </c>
      <c r="D2052" t="s">
        <v>6221</v>
      </c>
      <c r="E2052" t="s">
        <v>6981</v>
      </c>
      <c r="F2052" t="s">
        <v>7094</v>
      </c>
      <c r="G2052" t="s">
        <v>7101</v>
      </c>
      <c r="H2052" t="s">
        <v>7124</v>
      </c>
      <c r="I2052" t="s">
        <v>7165</v>
      </c>
      <c r="J2052" t="s">
        <v>7177</v>
      </c>
      <c r="K2052" t="s">
        <v>7198</v>
      </c>
      <c r="L2052">
        <v>8</v>
      </c>
      <c r="M2052">
        <v>522278.45</v>
      </c>
      <c r="N2052">
        <v>0</v>
      </c>
      <c r="O2052">
        <v>93175.83</v>
      </c>
    </row>
    <row r="2053" spans="1:15" x14ac:dyDescent="0.25">
      <c r="A2053" t="s">
        <v>2063</v>
      </c>
      <c r="B2053" t="s">
        <v>5867</v>
      </c>
      <c r="C2053" t="s">
        <v>7244</v>
      </c>
      <c r="D2053" t="s">
        <v>6511</v>
      </c>
      <c r="E2053" t="s">
        <v>6953</v>
      </c>
      <c r="F2053" t="s">
        <v>7095</v>
      </c>
      <c r="G2053" t="s">
        <v>7102</v>
      </c>
      <c r="H2053" t="s">
        <v>7118</v>
      </c>
      <c r="I2053" t="s">
        <v>7162</v>
      </c>
      <c r="J2053" t="s">
        <v>7168</v>
      </c>
      <c r="K2053" t="s">
        <v>7181</v>
      </c>
      <c r="L2053">
        <v>6</v>
      </c>
      <c r="M2053">
        <v>53868.39</v>
      </c>
      <c r="N2053">
        <v>0.25</v>
      </c>
      <c r="O2053">
        <v>3439.42</v>
      </c>
    </row>
    <row r="2054" spans="1:15" x14ac:dyDescent="0.25">
      <c r="A2054" t="s">
        <v>2064</v>
      </c>
      <c r="B2054" t="s">
        <v>5257</v>
      </c>
      <c r="C2054" t="s">
        <v>7230</v>
      </c>
      <c r="D2054" t="s">
        <v>6188</v>
      </c>
      <c r="E2054" t="s">
        <v>6975</v>
      </c>
      <c r="F2054" t="s">
        <v>7096</v>
      </c>
      <c r="G2054" t="s">
        <v>7113</v>
      </c>
      <c r="H2054" t="s">
        <v>7148</v>
      </c>
      <c r="I2054" t="s">
        <v>7162</v>
      </c>
      <c r="J2054" t="s">
        <v>7166</v>
      </c>
      <c r="K2054" t="s">
        <v>7211</v>
      </c>
      <c r="L2054">
        <v>5</v>
      </c>
      <c r="M2054">
        <v>30659.06</v>
      </c>
      <c r="N2054">
        <v>0.15</v>
      </c>
      <c r="O2054">
        <v>2969.95</v>
      </c>
    </row>
    <row r="2055" spans="1:15" x14ac:dyDescent="0.25">
      <c r="A2055" t="s">
        <v>2065</v>
      </c>
      <c r="B2055" t="s">
        <v>5300</v>
      </c>
      <c r="C2055" t="s">
        <v>7251</v>
      </c>
      <c r="D2055" t="s">
        <v>6835</v>
      </c>
      <c r="E2055" t="s">
        <v>7092</v>
      </c>
      <c r="F2055" t="s">
        <v>7097</v>
      </c>
      <c r="G2055" t="s">
        <v>7107</v>
      </c>
      <c r="H2055" t="s">
        <v>7123</v>
      </c>
      <c r="I2055" t="s">
        <v>7162</v>
      </c>
      <c r="J2055" t="s">
        <v>7168</v>
      </c>
      <c r="K2055" t="s">
        <v>7181</v>
      </c>
      <c r="L2055">
        <v>7</v>
      </c>
      <c r="M2055">
        <v>79969.490000000005</v>
      </c>
      <c r="N2055">
        <v>0</v>
      </c>
      <c r="O2055">
        <v>19081.490000000002</v>
      </c>
    </row>
    <row r="2056" spans="1:15" x14ac:dyDescent="0.25">
      <c r="A2056" t="s">
        <v>2066</v>
      </c>
      <c r="B2056" t="s">
        <v>5050</v>
      </c>
      <c r="C2056" t="s">
        <v>7252</v>
      </c>
      <c r="D2056" t="s">
        <v>6468</v>
      </c>
      <c r="E2056" t="s">
        <v>6990</v>
      </c>
      <c r="F2056" t="s">
        <v>7097</v>
      </c>
      <c r="G2056" t="s">
        <v>7105</v>
      </c>
      <c r="H2056" t="s">
        <v>7149</v>
      </c>
      <c r="I2056" t="s">
        <v>7163</v>
      </c>
      <c r="J2056" t="s">
        <v>7171</v>
      </c>
      <c r="K2056" t="s">
        <v>7184</v>
      </c>
      <c r="L2056">
        <v>6</v>
      </c>
      <c r="M2056">
        <v>49018.93</v>
      </c>
      <c r="N2056">
        <v>0</v>
      </c>
      <c r="O2056">
        <v>8347.35</v>
      </c>
    </row>
    <row r="2057" spans="1:15" x14ac:dyDescent="0.25">
      <c r="A2057" t="s">
        <v>2067</v>
      </c>
      <c r="B2057" t="s">
        <v>5743</v>
      </c>
      <c r="C2057" t="s">
        <v>7254</v>
      </c>
      <c r="D2057" t="s">
        <v>6253</v>
      </c>
      <c r="E2057" t="s">
        <v>7005</v>
      </c>
      <c r="F2057" t="s">
        <v>7094</v>
      </c>
      <c r="G2057" t="s">
        <v>7101</v>
      </c>
      <c r="H2057" t="s">
        <v>7137</v>
      </c>
      <c r="I2057" t="s">
        <v>7162</v>
      </c>
      <c r="J2057" t="s">
        <v>7169</v>
      </c>
      <c r="K2057" t="s">
        <v>7182</v>
      </c>
      <c r="L2057">
        <v>3</v>
      </c>
      <c r="M2057">
        <v>19673.509999999998</v>
      </c>
      <c r="N2057">
        <v>0.25</v>
      </c>
      <c r="O2057">
        <v>824.6</v>
      </c>
    </row>
    <row r="2058" spans="1:15" x14ac:dyDescent="0.25">
      <c r="A2058" t="s">
        <v>2068</v>
      </c>
      <c r="B2058" t="s">
        <v>5883</v>
      </c>
      <c r="C2058" t="s">
        <v>7232</v>
      </c>
      <c r="D2058" t="s">
        <v>6507</v>
      </c>
      <c r="E2058" t="s">
        <v>7050</v>
      </c>
      <c r="F2058" t="s">
        <v>7097</v>
      </c>
      <c r="G2058" t="s">
        <v>7104</v>
      </c>
      <c r="H2058" t="s">
        <v>7160</v>
      </c>
      <c r="I2058" t="s">
        <v>7164</v>
      </c>
      <c r="J2058" t="s">
        <v>7173</v>
      </c>
      <c r="K2058" t="s">
        <v>7186</v>
      </c>
      <c r="L2058">
        <v>5</v>
      </c>
      <c r="M2058">
        <v>17374.060000000001</v>
      </c>
      <c r="N2058">
        <v>0.2</v>
      </c>
      <c r="O2058">
        <v>3875.95</v>
      </c>
    </row>
    <row r="2059" spans="1:15" x14ac:dyDescent="0.25">
      <c r="A2059" t="s">
        <v>2069</v>
      </c>
      <c r="B2059" t="s">
        <v>5379</v>
      </c>
      <c r="C2059" t="s">
        <v>7247</v>
      </c>
      <c r="D2059" t="s">
        <v>6836</v>
      </c>
      <c r="E2059" t="s">
        <v>7055</v>
      </c>
      <c r="F2059" t="s">
        <v>7095</v>
      </c>
      <c r="G2059" t="s">
        <v>7108</v>
      </c>
      <c r="H2059" t="s">
        <v>7126</v>
      </c>
      <c r="I2059" t="s">
        <v>7162</v>
      </c>
      <c r="J2059" t="s">
        <v>7169</v>
      </c>
      <c r="K2059" t="s">
        <v>7182</v>
      </c>
      <c r="L2059">
        <v>4</v>
      </c>
      <c r="M2059">
        <v>35086.74</v>
      </c>
      <c r="N2059">
        <v>0</v>
      </c>
      <c r="O2059">
        <v>6141.06</v>
      </c>
    </row>
    <row r="2060" spans="1:15" x14ac:dyDescent="0.25">
      <c r="A2060" t="s">
        <v>2070</v>
      </c>
      <c r="B2060" t="s">
        <v>5462</v>
      </c>
      <c r="C2060" t="s">
        <v>7244</v>
      </c>
      <c r="D2060" t="s">
        <v>6615</v>
      </c>
      <c r="E2060" t="s">
        <v>6996</v>
      </c>
      <c r="F2060" t="s">
        <v>7096</v>
      </c>
      <c r="G2060" t="s">
        <v>7103</v>
      </c>
      <c r="H2060" t="s">
        <v>7119</v>
      </c>
      <c r="I2060" t="s">
        <v>7165</v>
      </c>
      <c r="J2060" t="s">
        <v>7176</v>
      </c>
      <c r="K2060" t="s">
        <v>7195</v>
      </c>
      <c r="L2060">
        <v>6</v>
      </c>
      <c r="M2060">
        <v>69018.820000000007</v>
      </c>
      <c r="N2060">
        <v>0.05</v>
      </c>
      <c r="O2060">
        <v>6550.73</v>
      </c>
    </row>
    <row r="2061" spans="1:15" x14ac:dyDescent="0.25">
      <c r="A2061" t="s">
        <v>2071</v>
      </c>
      <c r="B2061" t="s">
        <v>5834</v>
      </c>
      <c r="C2061" t="s">
        <v>7242</v>
      </c>
      <c r="D2061" t="s">
        <v>6559</v>
      </c>
      <c r="E2061" t="s">
        <v>7018</v>
      </c>
      <c r="F2061" t="s">
        <v>7094</v>
      </c>
      <c r="G2061" t="s">
        <v>7098</v>
      </c>
      <c r="H2061" t="s">
        <v>7114</v>
      </c>
      <c r="I2061" t="s">
        <v>7163</v>
      </c>
      <c r="J2061" t="s">
        <v>7167</v>
      </c>
      <c r="K2061" t="s">
        <v>7179</v>
      </c>
      <c r="L2061">
        <v>4</v>
      </c>
      <c r="M2061">
        <v>7188.42</v>
      </c>
      <c r="N2061">
        <v>0.25</v>
      </c>
      <c r="O2061">
        <v>1509.04</v>
      </c>
    </row>
    <row r="2062" spans="1:15" x14ac:dyDescent="0.25">
      <c r="A2062" t="s">
        <v>2072</v>
      </c>
      <c r="B2062" t="s">
        <v>5227</v>
      </c>
      <c r="C2062" t="s">
        <v>7259</v>
      </c>
      <c r="D2062" t="s">
        <v>6725</v>
      </c>
      <c r="E2062" t="s">
        <v>6949</v>
      </c>
      <c r="F2062" t="s">
        <v>7096</v>
      </c>
      <c r="G2062" t="s">
        <v>7112</v>
      </c>
      <c r="H2062" t="s">
        <v>7154</v>
      </c>
      <c r="I2062" t="s">
        <v>7165</v>
      </c>
      <c r="J2062" t="s">
        <v>7177</v>
      </c>
      <c r="K2062" t="s">
        <v>7198</v>
      </c>
      <c r="L2062">
        <v>7</v>
      </c>
      <c r="M2062">
        <v>463341.06</v>
      </c>
      <c r="N2062">
        <v>0</v>
      </c>
      <c r="O2062">
        <v>86289.52</v>
      </c>
    </row>
    <row r="2063" spans="1:15" x14ac:dyDescent="0.25">
      <c r="A2063" t="s">
        <v>2073</v>
      </c>
      <c r="B2063" t="s">
        <v>5938</v>
      </c>
      <c r="C2063" t="s">
        <v>7257</v>
      </c>
      <c r="D2063" t="s">
        <v>6451</v>
      </c>
      <c r="E2063" t="s">
        <v>6914</v>
      </c>
      <c r="F2063" t="s">
        <v>7096</v>
      </c>
      <c r="G2063" t="s">
        <v>7113</v>
      </c>
      <c r="H2063" t="s">
        <v>7148</v>
      </c>
      <c r="I2063" t="s">
        <v>7163</v>
      </c>
      <c r="J2063" t="s">
        <v>7171</v>
      </c>
      <c r="K2063" t="s">
        <v>7204</v>
      </c>
      <c r="L2063">
        <v>2</v>
      </c>
      <c r="M2063">
        <v>6700.97</v>
      </c>
      <c r="N2063">
        <v>0.25</v>
      </c>
      <c r="O2063">
        <v>300.8</v>
      </c>
    </row>
    <row r="2064" spans="1:15" x14ac:dyDescent="0.25">
      <c r="A2064" t="s">
        <v>2074</v>
      </c>
      <c r="B2064" t="s">
        <v>5355</v>
      </c>
      <c r="C2064" t="s">
        <v>7256</v>
      </c>
      <c r="D2064" t="s">
        <v>6164</v>
      </c>
      <c r="E2064" t="s">
        <v>6928</v>
      </c>
      <c r="F2064" t="s">
        <v>7096</v>
      </c>
      <c r="G2064" t="s">
        <v>7111</v>
      </c>
      <c r="H2064" t="s">
        <v>7142</v>
      </c>
      <c r="I2064" t="s">
        <v>7162</v>
      </c>
      <c r="J2064" t="s">
        <v>7168</v>
      </c>
      <c r="K2064" t="s">
        <v>7191</v>
      </c>
      <c r="L2064">
        <v>4</v>
      </c>
      <c r="M2064">
        <v>23557.25</v>
      </c>
      <c r="N2064">
        <v>0.1</v>
      </c>
      <c r="O2064">
        <v>3907.35</v>
      </c>
    </row>
    <row r="2065" spans="1:15" x14ac:dyDescent="0.25">
      <c r="A2065" t="s">
        <v>2075</v>
      </c>
      <c r="B2065" t="s">
        <v>5491</v>
      </c>
      <c r="C2065" t="s">
        <v>7229</v>
      </c>
      <c r="D2065" t="s">
        <v>6837</v>
      </c>
      <c r="E2065" t="s">
        <v>6934</v>
      </c>
      <c r="F2065" t="s">
        <v>7096</v>
      </c>
      <c r="G2065" t="s">
        <v>7103</v>
      </c>
      <c r="H2065" t="s">
        <v>7119</v>
      </c>
      <c r="I2065" t="s">
        <v>7165</v>
      </c>
      <c r="J2065" t="s">
        <v>7177</v>
      </c>
      <c r="K2065" t="s">
        <v>7198</v>
      </c>
      <c r="L2065">
        <v>8</v>
      </c>
      <c r="M2065">
        <v>444645.81</v>
      </c>
      <c r="N2065">
        <v>0.1</v>
      </c>
      <c r="O2065">
        <v>55708.17</v>
      </c>
    </row>
    <row r="2066" spans="1:15" x14ac:dyDescent="0.25">
      <c r="A2066" t="s">
        <v>2076</v>
      </c>
      <c r="B2066" t="s">
        <v>5939</v>
      </c>
      <c r="C2066" t="s">
        <v>7242</v>
      </c>
      <c r="D2066" t="s">
        <v>6838</v>
      </c>
      <c r="E2066" t="s">
        <v>7005</v>
      </c>
      <c r="F2066" t="s">
        <v>7095</v>
      </c>
      <c r="G2066" t="s">
        <v>7106</v>
      </c>
      <c r="H2066" t="s">
        <v>7122</v>
      </c>
      <c r="I2066" t="s">
        <v>7164</v>
      </c>
      <c r="J2066" t="s">
        <v>7170</v>
      </c>
      <c r="K2066" t="s">
        <v>7189</v>
      </c>
      <c r="L2066">
        <v>1</v>
      </c>
      <c r="M2066">
        <v>1546.33</v>
      </c>
      <c r="N2066">
        <v>0</v>
      </c>
      <c r="O2066">
        <v>429.66</v>
      </c>
    </row>
    <row r="2067" spans="1:15" x14ac:dyDescent="0.25">
      <c r="A2067" t="s">
        <v>2077</v>
      </c>
      <c r="B2067" t="s">
        <v>5769</v>
      </c>
      <c r="C2067" t="s">
        <v>7235</v>
      </c>
      <c r="D2067" t="s">
        <v>6309</v>
      </c>
      <c r="E2067" t="s">
        <v>7012</v>
      </c>
      <c r="F2067" t="s">
        <v>7094</v>
      </c>
      <c r="G2067" t="s">
        <v>7101</v>
      </c>
      <c r="H2067" t="s">
        <v>7124</v>
      </c>
      <c r="I2067" t="s">
        <v>7165</v>
      </c>
      <c r="J2067" t="s">
        <v>7176</v>
      </c>
      <c r="K2067" t="s">
        <v>7195</v>
      </c>
      <c r="L2067">
        <v>5</v>
      </c>
      <c r="M2067">
        <v>47261.86</v>
      </c>
      <c r="N2067">
        <v>0.2</v>
      </c>
      <c r="O2067">
        <v>3157.82</v>
      </c>
    </row>
    <row r="2068" spans="1:15" x14ac:dyDescent="0.25">
      <c r="A2068" t="s">
        <v>2078</v>
      </c>
      <c r="B2068" t="s">
        <v>5103</v>
      </c>
      <c r="C2068" t="s">
        <v>7247</v>
      </c>
      <c r="D2068" t="s">
        <v>6657</v>
      </c>
      <c r="E2068" t="s">
        <v>6997</v>
      </c>
      <c r="F2068" t="s">
        <v>7096</v>
      </c>
      <c r="G2068" t="s">
        <v>7103</v>
      </c>
      <c r="H2068" t="s">
        <v>7119</v>
      </c>
      <c r="I2068" t="s">
        <v>7162</v>
      </c>
      <c r="J2068" t="s">
        <v>7169</v>
      </c>
      <c r="K2068" t="s">
        <v>7182</v>
      </c>
      <c r="L2068">
        <v>5</v>
      </c>
      <c r="M2068">
        <v>45470.64</v>
      </c>
      <c r="N2068">
        <v>0</v>
      </c>
      <c r="O2068">
        <v>7702.99</v>
      </c>
    </row>
    <row r="2069" spans="1:15" x14ac:dyDescent="0.25">
      <c r="A2069" t="s">
        <v>2079</v>
      </c>
      <c r="B2069" t="s">
        <v>5552</v>
      </c>
      <c r="C2069" t="s">
        <v>7241</v>
      </c>
      <c r="D2069" t="s">
        <v>6312</v>
      </c>
      <c r="E2069" t="s">
        <v>6905</v>
      </c>
      <c r="F2069" t="s">
        <v>7095</v>
      </c>
      <c r="G2069" t="s">
        <v>7108</v>
      </c>
      <c r="H2069" t="s">
        <v>7141</v>
      </c>
      <c r="I2069" t="s">
        <v>7165</v>
      </c>
      <c r="J2069" t="s">
        <v>7172</v>
      </c>
      <c r="K2069" t="s">
        <v>7185</v>
      </c>
      <c r="L2069">
        <v>3</v>
      </c>
      <c r="M2069">
        <v>15433.21</v>
      </c>
      <c r="N2069">
        <v>0</v>
      </c>
      <c r="O2069">
        <v>2695.53</v>
      </c>
    </row>
    <row r="2070" spans="1:15" x14ac:dyDescent="0.25">
      <c r="A2070" t="s">
        <v>2080</v>
      </c>
      <c r="B2070" t="s">
        <v>5341</v>
      </c>
      <c r="C2070" t="s">
        <v>7249</v>
      </c>
      <c r="D2070" t="s">
        <v>6833</v>
      </c>
      <c r="E2070" t="s">
        <v>7024</v>
      </c>
      <c r="F2070" t="s">
        <v>7094</v>
      </c>
      <c r="G2070" t="s">
        <v>7101</v>
      </c>
      <c r="H2070" t="s">
        <v>7117</v>
      </c>
      <c r="I2070" t="s">
        <v>7165</v>
      </c>
      <c r="J2070" t="s">
        <v>7176</v>
      </c>
      <c r="K2070" t="s">
        <v>7194</v>
      </c>
      <c r="L2070">
        <v>2</v>
      </c>
      <c r="M2070">
        <v>48722.84</v>
      </c>
      <c r="N2070">
        <v>0</v>
      </c>
      <c r="O2070">
        <v>7172.86</v>
      </c>
    </row>
    <row r="2071" spans="1:15" x14ac:dyDescent="0.25">
      <c r="A2071" t="s">
        <v>2081</v>
      </c>
      <c r="B2071" t="s">
        <v>5300</v>
      </c>
      <c r="C2071" t="s">
        <v>7251</v>
      </c>
      <c r="D2071" t="s">
        <v>6278</v>
      </c>
      <c r="E2071" t="s">
        <v>6902</v>
      </c>
      <c r="F2071" t="s">
        <v>7094</v>
      </c>
      <c r="G2071" t="s">
        <v>7099</v>
      </c>
      <c r="H2071" t="s">
        <v>7130</v>
      </c>
      <c r="I2071" t="s">
        <v>7162</v>
      </c>
      <c r="J2071" t="s">
        <v>7169</v>
      </c>
      <c r="K2071" t="s">
        <v>7193</v>
      </c>
      <c r="L2071">
        <v>3</v>
      </c>
      <c r="M2071">
        <v>32278.26</v>
      </c>
      <c r="N2071">
        <v>0.05</v>
      </c>
      <c r="O2071">
        <v>6261.85</v>
      </c>
    </row>
    <row r="2072" spans="1:15" x14ac:dyDescent="0.25">
      <c r="A2072" t="s">
        <v>2082</v>
      </c>
      <c r="B2072" t="s">
        <v>5668</v>
      </c>
      <c r="C2072" t="s">
        <v>7234</v>
      </c>
      <c r="D2072" t="s">
        <v>6195</v>
      </c>
      <c r="E2072" t="s">
        <v>6921</v>
      </c>
      <c r="F2072" t="s">
        <v>7097</v>
      </c>
      <c r="G2072" t="s">
        <v>7105</v>
      </c>
      <c r="H2072" t="s">
        <v>7149</v>
      </c>
      <c r="I2072" t="s">
        <v>7165</v>
      </c>
      <c r="J2072" t="s">
        <v>7172</v>
      </c>
      <c r="K2072" t="s">
        <v>7185</v>
      </c>
      <c r="L2072">
        <v>7</v>
      </c>
      <c r="M2072">
        <v>34703.68</v>
      </c>
      <c r="N2072">
        <v>0</v>
      </c>
      <c r="O2072">
        <v>6643.11</v>
      </c>
    </row>
    <row r="2073" spans="1:15" x14ac:dyDescent="0.25">
      <c r="A2073" t="s">
        <v>2083</v>
      </c>
      <c r="B2073" t="s">
        <v>5575</v>
      </c>
      <c r="C2073" t="s">
        <v>7242</v>
      </c>
      <c r="D2073" t="s">
        <v>6199</v>
      </c>
      <c r="E2073" t="s">
        <v>6979</v>
      </c>
      <c r="F2073" t="s">
        <v>7096</v>
      </c>
      <c r="G2073" t="s">
        <v>7111</v>
      </c>
      <c r="H2073" t="s">
        <v>7142</v>
      </c>
      <c r="I2073" t="s">
        <v>7163</v>
      </c>
      <c r="J2073" t="s">
        <v>7167</v>
      </c>
      <c r="K2073" t="s">
        <v>7187</v>
      </c>
      <c r="L2073">
        <v>8</v>
      </c>
      <c r="M2073">
        <v>9609.8700000000008</v>
      </c>
      <c r="N2073">
        <v>0.2</v>
      </c>
      <c r="O2073">
        <v>1914.41</v>
      </c>
    </row>
    <row r="2074" spans="1:15" x14ac:dyDescent="0.25">
      <c r="A2074" t="s">
        <v>2084</v>
      </c>
      <c r="B2074" t="s">
        <v>5889</v>
      </c>
      <c r="C2074" t="s">
        <v>7259</v>
      </c>
      <c r="D2074" t="s">
        <v>6131</v>
      </c>
      <c r="E2074" t="s">
        <v>6930</v>
      </c>
      <c r="F2074" t="s">
        <v>7094</v>
      </c>
      <c r="G2074" t="s">
        <v>7099</v>
      </c>
      <c r="H2074" t="s">
        <v>7130</v>
      </c>
      <c r="I2074" t="s">
        <v>7165</v>
      </c>
      <c r="J2074" t="s">
        <v>7177</v>
      </c>
      <c r="K2074" t="s">
        <v>7198</v>
      </c>
      <c r="L2074">
        <v>2</v>
      </c>
      <c r="M2074">
        <v>125954.55</v>
      </c>
      <c r="N2074">
        <v>0.05</v>
      </c>
      <c r="O2074">
        <v>18971.5</v>
      </c>
    </row>
    <row r="2075" spans="1:15" x14ac:dyDescent="0.25">
      <c r="A2075" t="s">
        <v>2085</v>
      </c>
      <c r="B2075" t="s">
        <v>5214</v>
      </c>
      <c r="C2075" t="s">
        <v>7236</v>
      </c>
      <c r="D2075" t="s">
        <v>6575</v>
      </c>
      <c r="E2075" t="s">
        <v>7004</v>
      </c>
      <c r="F2075" t="s">
        <v>7096</v>
      </c>
      <c r="G2075" t="s">
        <v>7112</v>
      </c>
      <c r="H2075" t="s">
        <v>7133</v>
      </c>
      <c r="I2075" t="s">
        <v>7162</v>
      </c>
      <c r="J2075" t="s">
        <v>7166</v>
      </c>
      <c r="K2075" t="s">
        <v>7192</v>
      </c>
      <c r="L2075">
        <v>6</v>
      </c>
      <c r="M2075">
        <v>27794.55</v>
      </c>
      <c r="N2075">
        <v>0.25</v>
      </c>
      <c r="O2075">
        <v>806.47</v>
      </c>
    </row>
    <row r="2076" spans="1:15" x14ac:dyDescent="0.25">
      <c r="A2076" t="s">
        <v>2086</v>
      </c>
      <c r="B2076" t="s">
        <v>5385</v>
      </c>
      <c r="C2076" t="s">
        <v>7255</v>
      </c>
      <c r="D2076" t="s">
        <v>6514</v>
      </c>
      <c r="E2076" t="s">
        <v>7070</v>
      </c>
      <c r="F2076" t="s">
        <v>7097</v>
      </c>
      <c r="G2076" t="s">
        <v>7110</v>
      </c>
      <c r="H2076" t="s">
        <v>7159</v>
      </c>
      <c r="I2076" t="s">
        <v>7163</v>
      </c>
      <c r="J2076" t="s">
        <v>7171</v>
      </c>
      <c r="K2076" t="s">
        <v>7209</v>
      </c>
      <c r="L2076">
        <v>6</v>
      </c>
      <c r="M2076">
        <v>11085.93</v>
      </c>
      <c r="N2076">
        <v>0</v>
      </c>
      <c r="O2076">
        <v>2254.5</v>
      </c>
    </row>
    <row r="2077" spans="1:15" x14ac:dyDescent="0.25">
      <c r="A2077" t="s">
        <v>2087</v>
      </c>
      <c r="B2077" t="s">
        <v>5940</v>
      </c>
      <c r="C2077" t="s">
        <v>7243</v>
      </c>
      <c r="D2077" t="s">
        <v>6573</v>
      </c>
      <c r="E2077" t="s">
        <v>7063</v>
      </c>
      <c r="F2077" t="s">
        <v>7095</v>
      </c>
      <c r="G2077" t="s">
        <v>7108</v>
      </c>
      <c r="H2077" t="s">
        <v>7150</v>
      </c>
      <c r="I2077" t="s">
        <v>7164</v>
      </c>
      <c r="J2077" t="s">
        <v>7170</v>
      </c>
      <c r="K2077" t="s">
        <v>7183</v>
      </c>
      <c r="L2077">
        <v>8</v>
      </c>
      <c r="M2077">
        <v>40467.339999999997</v>
      </c>
      <c r="N2077">
        <v>0</v>
      </c>
      <c r="O2077">
        <v>10684.68</v>
      </c>
    </row>
    <row r="2078" spans="1:15" x14ac:dyDescent="0.25">
      <c r="A2078" t="s">
        <v>2088</v>
      </c>
      <c r="B2078" t="s">
        <v>5611</v>
      </c>
      <c r="C2078" t="s">
        <v>7237</v>
      </c>
      <c r="D2078" t="s">
        <v>6135</v>
      </c>
      <c r="E2078" t="s">
        <v>6933</v>
      </c>
      <c r="F2078" t="s">
        <v>7096</v>
      </c>
      <c r="G2078" t="s">
        <v>7103</v>
      </c>
      <c r="H2078" t="s">
        <v>7158</v>
      </c>
      <c r="I2078" t="s">
        <v>7165</v>
      </c>
      <c r="J2078" t="s">
        <v>7176</v>
      </c>
      <c r="K2078" t="s">
        <v>7194</v>
      </c>
      <c r="L2078">
        <v>8</v>
      </c>
      <c r="M2078">
        <v>162949.69</v>
      </c>
      <c r="N2078">
        <v>0.2</v>
      </c>
      <c r="O2078">
        <v>17245.63</v>
      </c>
    </row>
    <row r="2079" spans="1:15" x14ac:dyDescent="0.25">
      <c r="A2079" t="s">
        <v>2089</v>
      </c>
      <c r="B2079" t="s">
        <v>5856</v>
      </c>
      <c r="C2079" t="s">
        <v>7256</v>
      </c>
      <c r="D2079" t="s">
        <v>6484</v>
      </c>
      <c r="E2079" t="s">
        <v>7051</v>
      </c>
      <c r="F2079" t="s">
        <v>7096</v>
      </c>
      <c r="G2079" t="s">
        <v>7111</v>
      </c>
      <c r="H2079" t="s">
        <v>7145</v>
      </c>
      <c r="I2079" t="s">
        <v>7162</v>
      </c>
      <c r="J2079" t="s">
        <v>7169</v>
      </c>
      <c r="K2079" t="s">
        <v>7203</v>
      </c>
      <c r="L2079">
        <v>7</v>
      </c>
      <c r="M2079">
        <v>148370.87</v>
      </c>
      <c r="N2079">
        <v>0</v>
      </c>
      <c r="O2079">
        <v>25302.25</v>
      </c>
    </row>
    <row r="2080" spans="1:15" x14ac:dyDescent="0.25">
      <c r="A2080" t="s">
        <v>2090</v>
      </c>
      <c r="B2080" t="s">
        <v>5473</v>
      </c>
      <c r="C2080" t="s">
        <v>7244</v>
      </c>
      <c r="D2080" t="s">
        <v>6790</v>
      </c>
      <c r="E2080" t="s">
        <v>6905</v>
      </c>
      <c r="F2080" t="s">
        <v>7094</v>
      </c>
      <c r="G2080" t="s">
        <v>7099</v>
      </c>
      <c r="H2080" t="s">
        <v>7125</v>
      </c>
      <c r="I2080" t="s">
        <v>7164</v>
      </c>
      <c r="J2080" t="s">
        <v>7170</v>
      </c>
      <c r="K2080" t="s">
        <v>7213</v>
      </c>
      <c r="L2080">
        <v>8</v>
      </c>
      <c r="M2080">
        <v>21718.14</v>
      </c>
      <c r="N2080">
        <v>0</v>
      </c>
      <c r="O2080">
        <v>7420.72</v>
      </c>
    </row>
    <row r="2081" spans="1:15" x14ac:dyDescent="0.25">
      <c r="A2081" t="s">
        <v>2091</v>
      </c>
      <c r="B2081" t="s">
        <v>5776</v>
      </c>
      <c r="C2081" t="s">
        <v>7228</v>
      </c>
      <c r="D2081" t="s">
        <v>6498</v>
      </c>
      <c r="E2081" t="s">
        <v>7003</v>
      </c>
      <c r="F2081" t="s">
        <v>7097</v>
      </c>
      <c r="G2081" t="s">
        <v>7110</v>
      </c>
      <c r="H2081" t="s">
        <v>7129</v>
      </c>
      <c r="I2081" t="s">
        <v>7162</v>
      </c>
      <c r="J2081" t="s">
        <v>7168</v>
      </c>
      <c r="K2081" t="s">
        <v>7181</v>
      </c>
      <c r="L2081">
        <v>5</v>
      </c>
      <c r="M2081">
        <v>47427.75</v>
      </c>
      <c r="N2081">
        <v>0.2</v>
      </c>
      <c r="O2081">
        <v>7484.94</v>
      </c>
    </row>
    <row r="2082" spans="1:15" x14ac:dyDescent="0.25">
      <c r="A2082" t="s">
        <v>2092</v>
      </c>
      <c r="B2082" t="s">
        <v>5254</v>
      </c>
      <c r="C2082" t="s">
        <v>7235</v>
      </c>
      <c r="D2082" t="s">
        <v>6158</v>
      </c>
      <c r="E2082" t="s">
        <v>6954</v>
      </c>
      <c r="F2082" t="s">
        <v>7094</v>
      </c>
      <c r="G2082" t="s">
        <v>7101</v>
      </c>
      <c r="H2082" t="s">
        <v>7137</v>
      </c>
      <c r="I2082" t="s">
        <v>7162</v>
      </c>
      <c r="J2082" t="s">
        <v>7169</v>
      </c>
      <c r="K2082" t="s">
        <v>7182</v>
      </c>
      <c r="L2082">
        <v>1</v>
      </c>
      <c r="M2082">
        <v>8935.9699999999993</v>
      </c>
      <c r="N2082">
        <v>0.05</v>
      </c>
      <c r="O2082">
        <v>1567.29</v>
      </c>
    </row>
    <row r="2083" spans="1:15" x14ac:dyDescent="0.25">
      <c r="A2083" t="s">
        <v>2093</v>
      </c>
      <c r="B2083" t="s">
        <v>5164</v>
      </c>
      <c r="C2083" t="s">
        <v>7239</v>
      </c>
      <c r="D2083" t="s">
        <v>6807</v>
      </c>
      <c r="E2083" t="s">
        <v>6917</v>
      </c>
      <c r="F2083" t="s">
        <v>7095</v>
      </c>
      <c r="G2083" t="s">
        <v>7106</v>
      </c>
      <c r="H2083" t="s">
        <v>7161</v>
      </c>
      <c r="I2083" t="s">
        <v>7165</v>
      </c>
      <c r="J2083" t="s">
        <v>7177</v>
      </c>
      <c r="K2083" t="s">
        <v>7198</v>
      </c>
      <c r="L2083">
        <v>5</v>
      </c>
      <c r="M2083">
        <v>268701.86</v>
      </c>
      <c r="N2083">
        <v>0.15</v>
      </c>
      <c r="O2083">
        <v>31406.1</v>
      </c>
    </row>
    <row r="2084" spans="1:15" x14ac:dyDescent="0.25">
      <c r="A2084" t="s">
        <v>2094</v>
      </c>
      <c r="B2084" t="s">
        <v>5423</v>
      </c>
      <c r="C2084" t="s">
        <v>7250</v>
      </c>
      <c r="D2084" t="s">
        <v>6795</v>
      </c>
      <c r="E2084" t="s">
        <v>7044</v>
      </c>
      <c r="F2084" t="s">
        <v>7094</v>
      </c>
      <c r="G2084" t="s">
        <v>7101</v>
      </c>
      <c r="H2084" t="s">
        <v>7137</v>
      </c>
      <c r="I2084" t="s">
        <v>7163</v>
      </c>
      <c r="J2084" t="s">
        <v>7171</v>
      </c>
      <c r="K2084" t="s">
        <v>7184</v>
      </c>
      <c r="L2084">
        <v>7</v>
      </c>
      <c r="M2084">
        <v>52546.21</v>
      </c>
      <c r="N2084">
        <v>0.05</v>
      </c>
      <c r="O2084">
        <v>6572.57</v>
      </c>
    </row>
    <row r="2085" spans="1:15" x14ac:dyDescent="0.25">
      <c r="A2085" t="s">
        <v>2095</v>
      </c>
      <c r="B2085" t="s">
        <v>5941</v>
      </c>
      <c r="C2085" t="s">
        <v>7259</v>
      </c>
      <c r="D2085" t="s">
        <v>6592</v>
      </c>
      <c r="E2085" t="s">
        <v>6895</v>
      </c>
      <c r="F2085" t="s">
        <v>7097</v>
      </c>
      <c r="G2085" t="s">
        <v>7110</v>
      </c>
      <c r="H2085" t="s">
        <v>7155</v>
      </c>
      <c r="I2085" t="s">
        <v>7162</v>
      </c>
      <c r="J2085" t="s">
        <v>7168</v>
      </c>
      <c r="K2085" t="s">
        <v>7191</v>
      </c>
      <c r="L2085">
        <v>5</v>
      </c>
      <c r="M2085">
        <v>26851.19</v>
      </c>
      <c r="N2085">
        <v>0.15</v>
      </c>
      <c r="O2085">
        <v>3537.55</v>
      </c>
    </row>
    <row r="2086" spans="1:15" x14ac:dyDescent="0.25">
      <c r="A2086" t="s">
        <v>2096</v>
      </c>
      <c r="B2086" t="s">
        <v>5169</v>
      </c>
      <c r="C2086" t="s">
        <v>7226</v>
      </c>
      <c r="D2086" t="s">
        <v>6454</v>
      </c>
      <c r="E2086" t="s">
        <v>7064</v>
      </c>
      <c r="F2086" t="s">
        <v>7094</v>
      </c>
      <c r="G2086" t="s">
        <v>7099</v>
      </c>
      <c r="H2086" t="s">
        <v>7125</v>
      </c>
      <c r="I2086" t="s">
        <v>7162</v>
      </c>
      <c r="J2086" t="s">
        <v>7169</v>
      </c>
      <c r="K2086" t="s">
        <v>7182</v>
      </c>
      <c r="L2086">
        <v>2</v>
      </c>
      <c r="M2086">
        <v>14607.14</v>
      </c>
      <c r="N2086">
        <v>0.2</v>
      </c>
      <c r="O2086">
        <v>1216.92</v>
      </c>
    </row>
    <row r="2087" spans="1:15" x14ac:dyDescent="0.25">
      <c r="A2087" t="s">
        <v>2097</v>
      </c>
      <c r="B2087" t="s">
        <v>5812</v>
      </c>
      <c r="C2087" t="s">
        <v>7225</v>
      </c>
      <c r="D2087" t="s">
        <v>6456</v>
      </c>
      <c r="E2087" t="s">
        <v>7065</v>
      </c>
      <c r="F2087" t="s">
        <v>7095</v>
      </c>
      <c r="G2087" t="s">
        <v>7109</v>
      </c>
      <c r="H2087" t="s">
        <v>7140</v>
      </c>
      <c r="I2087" t="s">
        <v>7164</v>
      </c>
      <c r="J2087" t="s">
        <v>7173</v>
      </c>
      <c r="K2087" t="s">
        <v>7206</v>
      </c>
      <c r="L2087">
        <v>3</v>
      </c>
      <c r="M2087">
        <v>5382.34</v>
      </c>
      <c r="N2087">
        <v>0.15</v>
      </c>
      <c r="O2087">
        <v>1256.4000000000001</v>
      </c>
    </row>
    <row r="2088" spans="1:15" x14ac:dyDescent="0.25">
      <c r="A2088" t="s">
        <v>2098</v>
      </c>
      <c r="B2088" t="s">
        <v>5635</v>
      </c>
      <c r="C2088" t="s">
        <v>7251</v>
      </c>
      <c r="D2088" t="s">
        <v>6397</v>
      </c>
      <c r="E2088" t="s">
        <v>7051</v>
      </c>
      <c r="F2088" t="s">
        <v>7095</v>
      </c>
      <c r="G2088" t="s">
        <v>7102</v>
      </c>
      <c r="H2088" t="s">
        <v>7118</v>
      </c>
      <c r="I2088" t="s">
        <v>7162</v>
      </c>
      <c r="J2088" t="s">
        <v>7168</v>
      </c>
      <c r="K2088" t="s">
        <v>7191</v>
      </c>
      <c r="L2088">
        <v>2</v>
      </c>
      <c r="M2088">
        <v>11929.93</v>
      </c>
      <c r="N2088">
        <v>0.1</v>
      </c>
      <c r="O2088">
        <v>1872.36</v>
      </c>
    </row>
    <row r="2089" spans="1:15" x14ac:dyDescent="0.25">
      <c r="A2089" t="s">
        <v>2099</v>
      </c>
      <c r="B2089" t="s">
        <v>5942</v>
      </c>
      <c r="C2089" t="s">
        <v>7224</v>
      </c>
      <c r="D2089" t="s">
        <v>6803</v>
      </c>
      <c r="E2089" t="s">
        <v>6916</v>
      </c>
      <c r="F2089" t="s">
        <v>7096</v>
      </c>
      <c r="G2089" t="s">
        <v>7113</v>
      </c>
      <c r="H2089" t="s">
        <v>7144</v>
      </c>
      <c r="I2089" t="s">
        <v>7163</v>
      </c>
      <c r="J2089" t="s">
        <v>7167</v>
      </c>
      <c r="K2089" t="s">
        <v>7207</v>
      </c>
      <c r="L2089">
        <v>5</v>
      </c>
      <c r="M2089">
        <v>3022.97</v>
      </c>
      <c r="N2089">
        <v>0.25</v>
      </c>
      <c r="O2089">
        <v>608.51</v>
      </c>
    </row>
    <row r="2090" spans="1:15" x14ac:dyDescent="0.25">
      <c r="A2090" t="s">
        <v>2100</v>
      </c>
      <c r="B2090" t="s">
        <v>5584</v>
      </c>
      <c r="C2090" t="s">
        <v>7224</v>
      </c>
      <c r="D2090" t="s">
        <v>6161</v>
      </c>
      <c r="E2090" t="s">
        <v>6957</v>
      </c>
      <c r="F2090" t="s">
        <v>7095</v>
      </c>
      <c r="G2090" t="s">
        <v>7106</v>
      </c>
      <c r="H2090" t="s">
        <v>7122</v>
      </c>
      <c r="I2090" t="s">
        <v>7165</v>
      </c>
      <c r="J2090" t="s">
        <v>7177</v>
      </c>
      <c r="K2090" t="s">
        <v>7198</v>
      </c>
      <c r="L2090">
        <v>2</v>
      </c>
      <c r="M2090">
        <v>124071.62</v>
      </c>
      <c r="N2090">
        <v>0.05</v>
      </c>
      <c r="O2090">
        <v>19117.22</v>
      </c>
    </row>
    <row r="2091" spans="1:15" x14ac:dyDescent="0.25">
      <c r="A2091" t="s">
        <v>2101</v>
      </c>
      <c r="B2091" t="s">
        <v>5920</v>
      </c>
      <c r="C2091" t="s">
        <v>7231</v>
      </c>
      <c r="D2091" t="s">
        <v>6279</v>
      </c>
      <c r="E2091" t="s">
        <v>6953</v>
      </c>
      <c r="F2091" t="s">
        <v>7097</v>
      </c>
      <c r="G2091" t="s">
        <v>7107</v>
      </c>
      <c r="H2091" t="s">
        <v>7153</v>
      </c>
      <c r="I2091" t="s">
        <v>7163</v>
      </c>
      <c r="J2091" t="s">
        <v>7171</v>
      </c>
      <c r="K2091" t="s">
        <v>7184</v>
      </c>
      <c r="L2091">
        <v>4</v>
      </c>
      <c r="M2091">
        <v>26370.02</v>
      </c>
      <c r="N2091">
        <v>0.2</v>
      </c>
      <c r="O2091">
        <v>1179.04</v>
      </c>
    </row>
    <row r="2092" spans="1:15" x14ac:dyDescent="0.25">
      <c r="A2092" t="s">
        <v>2102</v>
      </c>
      <c r="B2092" t="s">
        <v>5350</v>
      </c>
      <c r="C2092" t="s">
        <v>7226</v>
      </c>
      <c r="D2092" t="s">
        <v>6568</v>
      </c>
      <c r="E2092" t="s">
        <v>6996</v>
      </c>
      <c r="F2092" t="s">
        <v>7094</v>
      </c>
      <c r="G2092" t="s">
        <v>7099</v>
      </c>
      <c r="H2092" t="s">
        <v>7125</v>
      </c>
      <c r="I2092" t="s">
        <v>7162</v>
      </c>
      <c r="J2092" t="s">
        <v>7168</v>
      </c>
      <c r="K2092" t="s">
        <v>7191</v>
      </c>
      <c r="L2092">
        <v>8</v>
      </c>
      <c r="M2092">
        <v>51044.05</v>
      </c>
      <c r="N2092">
        <v>0.05</v>
      </c>
      <c r="O2092">
        <v>8525.91</v>
      </c>
    </row>
    <row r="2093" spans="1:15" x14ac:dyDescent="0.25">
      <c r="A2093" t="s">
        <v>2103</v>
      </c>
      <c r="B2093" t="s">
        <v>5829</v>
      </c>
      <c r="C2093" t="s">
        <v>7226</v>
      </c>
      <c r="D2093" t="s">
        <v>6770</v>
      </c>
      <c r="E2093" t="s">
        <v>7001</v>
      </c>
      <c r="F2093" t="s">
        <v>7097</v>
      </c>
      <c r="G2093" t="s">
        <v>7105</v>
      </c>
      <c r="H2093" t="s">
        <v>7149</v>
      </c>
      <c r="I2093" t="s">
        <v>7164</v>
      </c>
      <c r="J2093" t="s">
        <v>7174</v>
      </c>
      <c r="K2093" t="s">
        <v>7188</v>
      </c>
      <c r="L2093">
        <v>4</v>
      </c>
      <c r="M2093">
        <v>10497.17</v>
      </c>
      <c r="N2093">
        <v>0.1</v>
      </c>
      <c r="O2093">
        <v>1875.82</v>
      </c>
    </row>
    <row r="2094" spans="1:15" x14ac:dyDescent="0.25">
      <c r="A2094" t="s">
        <v>2104</v>
      </c>
      <c r="B2094" t="s">
        <v>5066</v>
      </c>
      <c r="C2094" t="s">
        <v>7232</v>
      </c>
      <c r="D2094" t="s">
        <v>6829</v>
      </c>
      <c r="E2094" t="s">
        <v>7010</v>
      </c>
      <c r="F2094" t="s">
        <v>7097</v>
      </c>
      <c r="G2094" t="s">
        <v>7105</v>
      </c>
      <c r="H2094" t="s">
        <v>7149</v>
      </c>
      <c r="I2094" t="s">
        <v>7162</v>
      </c>
      <c r="J2094" t="s">
        <v>7169</v>
      </c>
      <c r="K2094" t="s">
        <v>7182</v>
      </c>
      <c r="L2094">
        <v>2</v>
      </c>
      <c r="M2094">
        <v>13104.7</v>
      </c>
      <c r="N2094">
        <v>0.25</v>
      </c>
      <c r="O2094">
        <v>460.86</v>
      </c>
    </row>
    <row r="2095" spans="1:15" x14ac:dyDescent="0.25">
      <c r="A2095" t="s">
        <v>2105</v>
      </c>
      <c r="B2095" t="s">
        <v>5943</v>
      </c>
      <c r="C2095" t="s">
        <v>7256</v>
      </c>
      <c r="D2095" t="s">
        <v>6687</v>
      </c>
      <c r="E2095" t="s">
        <v>7085</v>
      </c>
      <c r="F2095" t="s">
        <v>7095</v>
      </c>
      <c r="G2095" t="s">
        <v>7106</v>
      </c>
      <c r="H2095" t="s">
        <v>7161</v>
      </c>
      <c r="I2095" t="s">
        <v>7162</v>
      </c>
      <c r="J2095" t="s">
        <v>7168</v>
      </c>
      <c r="K2095" t="s">
        <v>7180</v>
      </c>
      <c r="L2095">
        <v>4</v>
      </c>
      <c r="M2095">
        <v>11007.85</v>
      </c>
      <c r="N2095">
        <v>0.25</v>
      </c>
      <c r="O2095">
        <v>1170.22</v>
      </c>
    </row>
    <row r="2096" spans="1:15" x14ac:dyDescent="0.25">
      <c r="A2096" t="s">
        <v>2106</v>
      </c>
      <c r="B2096" t="s">
        <v>5136</v>
      </c>
      <c r="C2096" t="s">
        <v>7242</v>
      </c>
      <c r="D2096" t="s">
        <v>6112</v>
      </c>
      <c r="E2096" t="s">
        <v>6911</v>
      </c>
      <c r="F2096" t="s">
        <v>7096</v>
      </c>
      <c r="G2096" t="s">
        <v>7113</v>
      </c>
      <c r="H2096" t="s">
        <v>7143</v>
      </c>
      <c r="I2096" t="s">
        <v>7165</v>
      </c>
      <c r="J2096" t="s">
        <v>7176</v>
      </c>
      <c r="K2096" t="s">
        <v>7194</v>
      </c>
      <c r="L2096">
        <v>1</v>
      </c>
      <c r="M2096">
        <v>24940.55</v>
      </c>
      <c r="N2096">
        <v>0</v>
      </c>
      <c r="O2096">
        <v>3876.57</v>
      </c>
    </row>
    <row r="2097" spans="1:15" x14ac:dyDescent="0.25">
      <c r="A2097" t="s">
        <v>2107</v>
      </c>
      <c r="B2097" t="s">
        <v>5271</v>
      </c>
      <c r="C2097" t="s">
        <v>7238</v>
      </c>
      <c r="D2097" t="s">
        <v>6558</v>
      </c>
      <c r="E2097" t="s">
        <v>7064</v>
      </c>
      <c r="F2097" t="s">
        <v>7095</v>
      </c>
      <c r="G2097" t="s">
        <v>7106</v>
      </c>
      <c r="H2097" t="s">
        <v>7146</v>
      </c>
      <c r="I2097" t="s">
        <v>7163</v>
      </c>
      <c r="J2097" t="s">
        <v>7171</v>
      </c>
      <c r="K2097" t="s">
        <v>7209</v>
      </c>
      <c r="L2097">
        <v>2</v>
      </c>
      <c r="M2097">
        <v>3593.46</v>
      </c>
      <c r="N2097">
        <v>0</v>
      </c>
      <c r="O2097">
        <v>752.11</v>
      </c>
    </row>
    <row r="2098" spans="1:15" x14ac:dyDescent="0.25">
      <c r="A2098" t="s">
        <v>2108</v>
      </c>
      <c r="B2098" t="s">
        <v>5101</v>
      </c>
      <c r="C2098" t="s">
        <v>7251</v>
      </c>
      <c r="D2098" t="s">
        <v>6419</v>
      </c>
      <c r="E2098" t="s">
        <v>6897</v>
      </c>
      <c r="F2098" t="s">
        <v>7094</v>
      </c>
      <c r="G2098" t="s">
        <v>7098</v>
      </c>
      <c r="H2098" t="s">
        <v>7156</v>
      </c>
      <c r="I2098" t="s">
        <v>7165</v>
      </c>
      <c r="J2098" t="s">
        <v>7177</v>
      </c>
      <c r="K2098" t="s">
        <v>7201</v>
      </c>
      <c r="L2098">
        <v>2</v>
      </c>
      <c r="M2098">
        <v>78781.55</v>
      </c>
      <c r="N2098">
        <v>0.25</v>
      </c>
      <c r="O2098">
        <v>1027.5999999999999</v>
      </c>
    </row>
    <row r="2099" spans="1:15" x14ac:dyDescent="0.25">
      <c r="A2099" t="s">
        <v>2109</v>
      </c>
      <c r="B2099" t="s">
        <v>5503</v>
      </c>
      <c r="C2099" t="s">
        <v>7243</v>
      </c>
      <c r="D2099" t="s">
        <v>6576</v>
      </c>
      <c r="E2099" t="s">
        <v>7040</v>
      </c>
      <c r="F2099" t="s">
        <v>7096</v>
      </c>
      <c r="G2099" t="s">
        <v>7103</v>
      </c>
      <c r="H2099" t="s">
        <v>7119</v>
      </c>
      <c r="I2099" t="s">
        <v>7165</v>
      </c>
      <c r="J2099" t="s">
        <v>7172</v>
      </c>
      <c r="K2099" t="s">
        <v>7208</v>
      </c>
      <c r="L2099">
        <v>4</v>
      </c>
      <c r="M2099">
        <v>9279.99</v>
      </c>
      <c r="N2099">
        <v>0.1</v>
      </c>
      <c r="O2099">
        <v>1779.31</v>
      </c>
    </row>
    <row r="2100" spans="1:15" x14ac:dyDescent="0.25">
      <c r="A2100" t="s">
        <v>2110</v>
      </c>
      <c r="B2100" t="s">
        <v>5063</v>
      </c>
      <c r="C2100" t="s">
        <v>7243</v>
      </c>
      <c r="D2100" t="s">
        <v>6200</v>
      </c>
      <c r="E2100" t="s">
        <v>6959</v>
      </c>
      <c r="F2100" t="s">
        <v>7095</v>
      </c>
      <c r="G2100" t="s">
        <v>7108</v>
      </c>
      <c r="H2100" t="s">
        <v>7126</v>
      </c>
      <c r="I2100" t="s">
        <v>7162</v>
      </c>
      <c r="J2100" t="s">
        <v>7169</v>
      </c>
      <c r="K2100" t="s">
        <v>7193</v>
      </c>
      <c r="L2100">
        <v>5</v>
      </c>
      <c r="M2100">
        <v>50858.87</v>
      </c>
      <c r="N2100">
        <v>0.05</v>
      </c>
      <c r="O2100">
        <v>8696.19</v>
      </c>
    </row>
    <row r="2101" spans="1:15" x14ac:dyDescent="0.25">
      <c r="A2101" t="s">
        <v>2111</v>
      </c>
      <c r="B2101" t="s">
        <v>5944</v>
      </c>
      <c r="C2101" t="s">
        <v>7249</v>
      </c>
      <c r="D2101" t="s">
        <v>6732</v>
      </c>
      <c r="E2101" t="s">
        <v>6943</v>
      </c>
      <c r="F2101" t="s">
        <v>7097</v>
      </c>
      <c r="G2101" t="s">
        <v>7105</v>
      </c>
      <c r="H2101" t="s">
        <v>7149</v>
      </c>
      <c r="I2101" t="s">
        <v>7163</v>
      </c>
      <c r="J2101" t="s">
        <v>7167</v>
      </c>
      <c r="K2101" t="s">
        <v>7207</v>
      </c>
      <c r="L2101">
        <v>6</v>
      </c>
      <c r="M2101">
        <v>3764.86</v>
      </c>
      <c r="N2101">
        <v>0.25</v>
      </c>
      <c r="O2101">
        <v>1083.5899999999999</v>
      </c>
    </row>
    <row r="2102" spans="1:15" x14ac:dyDescent="0.25">
      <c r="A2102" t="s">
        <v>2112</v>
      </c>
      <c r="B2102" t="s">
        <v>5654</v>
      </c>
      <c r="C2102" t="s">
        <v>7258</v>
      </c>
      <c r="D2102" t="s">
        <v>6329</v>
      </c>
      <c r="E2102" t="s">
        <v>6949</v>
      </c>
      <c r="F2102" t="s">
        <v>7095</v>
      </c>
      <c r="G2102" t="s">
        <v>7102</v>
      </c>
      <c r="H2102" t="s">
        <v>7118</v>
      </c>
      <c r="I2102" t="s">
        <v>7164</v>
      </c>
      <c r="J2102" t="s">
        <v>7174</v>
      </c>
      <c r="K2102" t="s">
        <v>7196</v>
      </c>
      <c r="L2102">
        <v>3</v>
      </c>
      <c r="M2102">
        <v>8070.39</v>
      </c>
      <c r="N2102">
        <v>0.2</v>
      </c>
      <c r="O2102">
        <v>1373.92</v>
      </c>
    </row>
    <row r="2103" spans="1:15" x14ac:dyDescent="0.25">
      <c r="A2103" t="s">
        <v>2113</v>
      </c>
      <c r="B2103" t="s">
        <v>5945</v>
      </c>
      <c r="C2103" t="s">
        <v>7252</v>
      </c>
      <c r="D2103" t="s">
        <v>6745</v>
      </c>
      <c r="E2103" t="s">
        <v>6938</v>
      </c>
      <c r="F2103" t="s">
        <v>7097</v>
      </c>
      <c r="G2103" t="s">
        <v>7105</v>
      </c>
      <c r="H2103" t="s">
        <v>7128</v>
      </c>
      <c r="I2103" t="s">
        <v>7165</v>
      </c>
      <c r="J2103" t="s">
        <v>7176</v>
      </c>
      <c r="K2103" t="s">
        <v>7202</v>
      </c>
      <c r="L2103">
        <v>4</v>
      </c>
      <c r="M2103">
        <v>61019.27</v>
      </c>
      <c r="N2103">
        <v>0.15</v>
      </c>
      <c r="O2103">
        <v>2807.1</v>
      </c>
    </row>
    <row r="2104" spans="1:15" x14ac:dyDescent="0.25">
      <c r="A2104" t="s">
        <v>2114</v>
      </c>
      <c r="B2104" t="s">
        <v>5705</v>
      </c>
      <c r="C2104" t="s">
        <v>7254</v>
      </c>
      <c r="D2104" t="s">
        <v>6838</v>
      </c>
      <c r="E2104" t="s">
        <v>7005</v>
      </c>
      <c r="F2104" t="s">
        <v>7097</v>
      </c>
      <c r="G2104" t="s">
        <v>7105</v>
      </c>
      <c r="H2104" t="s">
        <v>7149</v>
      </c>
      <c r="I2104" t="s">
        <v>7162</v>
      </c>
      <c r="J2104" t="s">
        <v>7169</v>
      </c>
      <c r="K2104" t="s">
        <v>7203</v>
      </c>
      <c r="L2104">
        <v>1</v>
      </c>
      <c r="M2104">
        <v>18338.990000000002</v>
      </c>
      <c r="N2104">
        <v>0.2</v>
      </c>
      <c r="O2104">
        <v>1616.1</v>
      </c>
    </row>
    <row r="2105" spans="1:15" x14ac:dyDescent="0.25">
      <c r="A2105" t="s">
        <v>2115</v>
      </c>
      <c r="B2105" t="s">
        <v>5472</v>
      </c>
      <c r="C2105" t="s">
        <v>7230</v>
      </c>
      <c r="D2105" t="s">
        <v>6839</v>
      </c>
      <c r="E2105" t="s">
        <v>7069</v>
      </c>
      <c r="F2105" t="s">
        <v>7095</v>
      </c>
      <c r="G2105" t="s">
        <v>7109</v>
      </c>
      <c r="H2105" t="s">
        <v>7127</v>
      </c>
      <c r="I2105" t="s">
        <v>7162</v>
      </c>
      <c r="J2105" t="s">
        <v>7168</v>
      </c>
      <c r="K2105" t="s">
        <v>7180</v>
      </c>
      <c r="L2105">
        <v>4</v>
      </c>
      <c r="M2105">
        <v>14326.93</v>
      </c>
      <c r="N2105">
        <v>0</v>
      </c>
      <c r="O2105">
        <v>2480.1</v>
      </c>
    </row>
    <row r="2106" spans="1:15" x14ac:dyDescent="0.25">
      <c r="A2106" t="s">
        <v>2116</v>
      </c>
      <c r="B2106" t="s">
        <v>5879</v>
      </c>
      <c r="C2106" t="s">
        <v>7239</v>
      </c>
      <c r="D2106" t="s">
        <v>6840</v>
      </c>
      <c r="E2106" t="s">
        <v>6926</v>
      </c>
      <c r="F2106" t="s">
        <v>7097</v>
      </c>
      <c r="G2106" t="s">
        <v>7104</v>
      </c>
      <c r="H2106" t="s">
        <v>7132</v>
      </c>
      <c r="I2106" t="s">
        <v>7164</v>
      </c>
      <c r="J2106" t="s">
        <v>7173</v>
      </c>
      <c r="K2106" t="s">
        <v>7206</v>
      </c>
      <c r="L2106">
        <v>5</v>
      </c>
      <c r="M2106">
        <v>11186.34</v>
      </c>
      <c r="N2106">
        <v>0</v>
      </c>
      <c r="O2106">
        <v>3334.31</v>
      </c>
    </row>
    <row r="2107" spans="1:15" x14ac:dyDescent="0.25">
      <c r="A2107" t="s">
        <v>2117</v>
      </c>
      <c r="B2107" t="s">
        <v>5072</v>
      </c>
      <c r="C2107" t="s">
        <v>7249</v>
      </c>
      <c r="D2107" t="s">
        <v>6794</v>
      </c>
      <c r="E2107" t="s">
        <v>6913</v>
      </c>
      <c r="F2107" t="s">
        <v>7095</v>
      </c>
      <c r="G2107" t="s">
        <v>7109</v>
      </c>
      <c r="H2107" t="s">
        <v>7127</v>
      </c>
      <c r="I2107" t="s">
        <v>7164</v>
      </c>
      <c r="J2107" t="s">
        <v>7170</v>
      </c>
      <c r="K2107" t="s">
        <v>7189</v>
      </c>
      <c r="L2107">
        <v>6</v>
      </c>
      <c r="M2107">
        <v>7484</v>
      </c>
      <c r="N2107">
        <v>0.2</v>
      </c>
      <c r="O2107">
        <v>1877.75</v>
      </c>
    </row>
    <row r="2108" spans="1:15" x14ac:dyDescent="0.25">
      <c r="A2108" t="s">
        <v>2118</v>
      </c>
      <c r="B2108" t="s">
        <v>5946</v>
      </c>
      <c r="C2108" t="s">
        <v>7250</v>
      </c>
      <c r="D2108" t="s">
        <v>6784</v>
      </c>
      <c r="E2108" t="s">
        <v>6951</v>
      </c>
      <c r="F2108" t="s">
        <v>7097</v>
      </c>
      <c r="G2108" t="s">
        <v>7104</v>
      </c>
      <c r="H2108" t="s">
        <v>7132</v>
      </c>
      <c r="I2108" t="s">
        <v>7164</v>
      </c>
      <c r="J2108" t="s">
        <v>7173</v>
      </c>
      <c r="K2108" t="s">
        <v>7186</v>
      </c>
      <c r="L2108">
        <v>5</v>
      </c>
      <c r="M2108">
        <v>22070.09</v>
      </c>
      <c r="N2108">
        <v>0</v>
      </c>
      <c r="O2108">
        <v>6329.17</v>
      </c>
    </row>
    <row r="2109" spans="1:15" x14ac:dyDescent="0.25">
      <c r="A2109" t="s">
        <v>2119</v>
      </c>
      <c r="B2109" t="s">
        <v>5186</v>
      </c>
      <c r="C2109" t="s">
        <v>7248</v>
      </c>
      <c r="D2109" t="s">
        <v>6243</v>
      </c>
      <c r="E2109" t="s">
        <v>6980</v>
      </c>
      <c r="F2109" t="s">
        <v>7094</v>
      </c>
      <c r="G2109" t="s">
        <v>7101</v>
      </c>
      <c r="H2109" t="s">
        <v>7117</v>
      </c>
      <c r="I2109" t="s">
        <v>7164</v>
      </c>
      <c r="J2109" t="s">
        <v>7170</v>
      </c>
      <c r="K2109" t="s">
        <v>7183</v>
      </c>
      <c r="L2109">
        <v>3</v>
      </c>
      <c r="M2109">
        <v>14732.75</v>
      </c>
      <c r="N2109">
        <v>0.05</v>
      </c>
      <c r="O2109">
        <v>3631.08</v>
      </c>
    </row>
    <row r="2110" spans="1:15" x14ac:dyDescent="0.25">
      <c r="A2110" t="s">
        <v>2120</v>
      </c>
      <c r="B2110" t="s">
        <v>5846</v>
      </c>
      <c r="C2110" t="s">
        <v>7224</v>
      </c>
      <c r="D2110" t="s">
        <v>6228</v>
      </c>
      <c r="E2110" t="s">
        <v>6959</v>
      </c>
      <c r="F2110" t="s">
        <v>7094</v>
      </c>
      <c r="G2110" t="s">
        <v>7101</v>
      </c>
      <c r="H2110" t="s">
        <v>7117</v>
      </c>
      <c r="I2110" t="s">
        <v>7165</v>
      </c>
      <c r="J2110" t="s">
        <v>7176</v>
      </c>
      <c r="K2110" t="s">
        <v>7195</v>
      </c>
      <c r="L2110">
        <v>4</v>
      </c>
      <c r="M2110">
        <v>45067.99</v>
      </c>
      <c r="N2110">
        <v>0.05</v>
      </c>
      <c r="O2110">
        <v>4015.68</v>
      </c>
    </row>
    <row r="2111" spans="1:15" x14ac:dyDescent="0.25">
      <c r="A2111" t="s">
        <v>2121</v>
      </c>
      <c r="B2111" t="s">
        <v>5134</v>
      </c>
      <c r="C2111" t="s">
        <v>7230</v>
      </c>
      <c r="D2111" t="s">
        <v>6272</v>
      </c>
      <c r="E2111" t="s">
        <v>7016</v>
      </c>
      <c r="F2111" t="s">
        <v>7097</v>
      </c>
      <c r="G2111" t="s">
        <v>7110</v>
      </c>
      <c r="H2111" t="s">
        <v>7159</v>
      </c>
      <c r="I2111" t="s">
        <v>7163</v>
      </c>
      <c r="J2111" t="s">
        <v>7175</v>
      </c>
      <c r="K2111" t="s">
        <v>7205</v>
      </c>
      <c r="L2111">
        <v>7</v>
      </c>
      <c r="M2111">
        <v>22233.200000000001</v>
      </c>
      <c r="N2111">
        <v>0.1</v>
      </c>
      <c r="O2111">
        <v>2792.16</v>
      </c>
    </row>
    <row r="2112" spans="1:15" x14ac:dyDescent="0.25">
      <c r="A2112" t="s">
        <v>2122</v>
      </c>
      <c r="B2112" t="s">
        <v>5157</v>
      </c>
      <c r="C2112" t="s">
        <v>7230</v>
      </c>
      <c r="D2112" t="s">
        <v>6415</v>
      </c>
      <c r="E2112" t="s">
        <v>6912</v>
      </c>
      <c r="F2112" t="s">
        <v>7095</v>
      </c>
      <c r="G2112" t="s">
        <v>7106</v>
      </c>
      <c r="H2112" t="s">
        <v>7122</v>
      </c>
      <c r="I2112" t="s">
        <v>7163</v>
      </c>
      <c r="J2112" t="s">
        <v>7171</v>
      </c>
      <c r="K2112" t="s">
        <v>7209</v>
      </c>
      <c r="L2112">
        <v>5</v>
      </c>
      <c r="M2112">
        <v>9301.2900000000009</v>
      </c>
      <c r="N2112">
        <v>0</v>
      </c>
      <c r="O2112">
        <v>1875.8</v>
      </c>
    </row>
    <row r="2113" spans="1:15" x14ac:dyDescent="0.25">
      <c r="A2113" t="s">
        <v>2123</v>
      </c>
      <c r="B2113" t="s">
        <v>5374</v>
      </c>
      <c r="C2113" t="s">
        <v>7237</v>
      </c>
      <c r="D2113" t="s">
        <v>6601</v>
      </c>
      <c r="E2113" t="s">
        <v>7015</v>
      </c>
      <c r="F2113" t="s">
        <v>7097</v>
      </c>
      <c r="G2113" t="s">
        <v>7110</v>
      </c>
      <c r="H2113" t="s">
        <v>7155</v>
      </c>
      <c r="I2113" t="s">
        <v>7162</v>
      </c>
      <c r="J2113" t="s">
        <v>7166</v>
      </c>
      <c r="K2113" t="s">
        <v>7192</v>
      </c>
      <c r="L2113">
        <v>3</v>
      </c>
      <c r="M2113">
        <v>16248.76</v>
      </c>
      <c r="N2113">
        <v>0.05</v>
      </c>
      <c r="O2113">
        <v>2265.1</v>
      </c>
    </row>
    <row r="2114" spans="1:15" x14ac:dyDescent="0.25">
      <c r="A2114" t="s">
        <v>2124</v>
      </c>
      <c r="B2114" t="s">
        <v>5735</v>
      </c>
      <c r="C2114" t="s">
        <v>7237</v>
      </c>
      <c r="D2114" t="s">
        <v>6362</v>
      </c>
      <c r="E2114" t="s">
        <v>7035</v>
      </c>
      <c r="F2114" t="s">
        <v>7095</v>
      </c>
      <c r="G2114" t="s">
        <v>7102</v>
      </c>
      <c r="H2114" t="s">
        <v>7118</v>
      </c>
      <c r="I2114" t="s">
        <v>7162</v>
      </c>
      <c r="J2114" t="s">
        <v>7166</v>
      </c>
      <c r="K2114" t="s">
        <v>7192</v>
      </c>
      <c r="L2114">
        <v>4</v>
      </c>
      <c r="M2114">
        <v>23417.65</v>
      </c>
      <c r="N2114">
        <v>0</v>
      </c>
      <c r="O2114">
        <v>3664.53</v>
      </c>
    </row>
    <row r="2115" spans="1:15" x14ac:dyDescent="0.25">
      <c r="A2115" t="s">
        <v>2125</v>
      </c>
      <c r="B2115" t="s">
        <v>5947</v>
      </c>
      <c r="C2115" t="s">
        <v>7232</v>
      </c>
      <c r="D2115" t="s">
        <v>6787</v>
      </c>
      <c r="E2115" t="s">
        <v>7022</v>
      </c>
      <c r="F2115" t="s">
        <v>7096</v>
      </c>
      <c r="G2115" t="s">
        <v>7103</v>
      </c>
      <c r="H2115" t="s">
        <v>7134</v>
      </c>
      <c r="I2115" t="s">
        <v>7164</v>
      </c>
      <c r="J2115" t="s">
        <v>7174</v>
      </c>
      <c r="K2115" t="s">
        <v>7196</v>
      </c>
      <c r="L2115">
        <v>7</v>
      </c>
      <c r="M2115">
        <v>18941.64</v>
      </c>
      <c r="N2115">
        <v>0.25</v>
      </c>
      <c r="O2115">
        <v>1883.03</v>
      </c>
    </row>
    <row r="2116" spans="1:15" x14ac:dyDescent="0.25">
      <c r="A2116" t="s">
        <v>2126</v>
      </c>
      <c r="B2116" t="s">
        <v>5633</v>
      </c>
      <c r="C2116" t="s">
        <v>7230</v>
      </c>
      <c r="D2116" t="s">
        <v>6619</v>
      </c>
      <c r="E2116" t="s">
        <v>6987</v>
      </c>
      <c r="F2116" t="s">
        <v>7096</v>
      </c>
      <c r="G2116" t="s">
        <v>7111</v>
      </c>
      <c r="H2116" t="s">
        <v>7142</v>
      </c>
      <c r="I2116" t="s">
        <v>7164</v>
      </c>
      <c r="J2116" t="s">
        <v>7170</v>
      </c>
      <c r="K2116" t="s">
        <v>7213</v>
      </c>
      <c r="L2116">
        <v>8</v>
      </c>
      <c r="M2116">
        <v>20650.54</v>
      </c>
      <c r="N2116">
        <v>0.05</v>
      </c>
      <c r="O2116">
        <v>5809.39</v>
      </c>
    </row>
    <row r="2117" spans="1:15" x14ac:dyDescent="0.25">
      <c r="A2117" t="s">
        <v>2127</v>
      </c>
      <c r="B2117" t="s">
        <v>5948</v>
      </c>
      <c r="C2117" t="s">
        <v>7230</v>
      </c>
      <c r="D2117" t="s">
        <v>6594</v>
      </c>
      <c r="E2117" t="s">
        <v>7008</v>
      </c>
      <c r="F2117" t="s">
        <v>7095</v>
      </c>
      <c r="G2117" t="s">
        <v>7108</v>
      </c>
      <c r="H2117" t="s">
        <v>7150</v>
      </c>
      <c r="I2117" t="s">
        <v>7165</v>
      </c>
      <c r="J2117" t="s">
        <v>7176</v>
      </c>
      <c r="K2117" t="s">
        <v>7195</v>
      </c>
      <c r="L2117">
        <v>7</v>
      </c>
      <c r="M2117">
        <v>65547.14</v>
      </c>
      <c r="N2117">
        <v>0.25</v>
      </c>
      <c r="O2117">
        <v>-1926.84</v>
      </c>
    </row>
    <row r="2118" spans="1:15" x14ac:dyDescent="0.25">
      <c r="A2118" t="s">
        <v>2128</v>
      </c>
      <c r="B2118" t="s">
        <v>5645</v>
      </c>
      <c r="C2118" t="s">
        <v>7246</v>
      </c>
      <c r="D2118" t="s">
        <v>6098</v>
      </c>
      <c r="E2118" t="s">
        <v>6897</v>
      </c>
      <c r="F2118" t="s">
        <v>7095</v>
      </c>
      <c r="G2118" t="s">
        <v>7109</v>
      </c>
      <c r="H2118" t="s">
        <v>7135</v>
      </c>
      <c r="I2118" t="s">
        <v>7163</v>
      </c>
      <c r="J2118" t="s">
        <v>7175</v>
      </c>
      <c r="K2118" t="s">
        <v>7197</v>
      </c>
      <c r="L2118">
        <v>5</v>
      </c>
      <c r="M2118">
        <v>25986.42</v>
      </c>
      <c r="N2118">
        <v>0.1</v>
      </c>
      <c r="O2118">
        <v>4716.41</v>
      </c>
    </row>
    <row r="2119" spans="1:15" x14ac:dyDescent="0.25">
      <c r="A2119" t="s">
        <v>2129</v>
      </c>
      <c r="B2119" t="s">
        <v>5615</v>
      </c>
      <c r="C2119" t="s">
        <v>7252</v>
      </c>
      <c r="D2119" t="s">
        <v>6185</v>
      </c>
      <c r="E2119" t="s">
        <v>6973</v>
      </c>
      <c r="F2119" t="s">
        <v>7095</v>
      </c>
      <c r="G2119" t="s">
        <v>7106</v>
      </c>
      <c r="H2119" t="s">
        <v>7161</v>
      </c>
      <c r="I2119" t="s">
        <v>7163</v>
      </c>
      <c r="J2119" t="s">
        <v>7171</v>
      </c>
      <c r="K2119" t="s">
        <v>7184</v>
      </c>
      <c r="L2119">
        <v>5</v>
      </c>
      <c r="M2119">
        <v>32735.119999999999</v>
      </c>
      <c r="N2119">
        <v>0.2</v>
      </c>
      <c r="O2119">
        <v>1975.42</v>
      </c>
    </row>
    <row r="2120" spans="1:15" x14ac:dyDescent="0.25">
      <c r="A2120" t="s">
        <v>2130</v>
      </c>
      <c r="B2120" t="s">
        <v>5661</v>
      </c>
      <c r="C2120" t="s">
        <v>7244</v>
      </c>
      <c r="D2120" t="s">
        <v>6460</v>
      </c>
      <c r="E2120" t="s">
        <v>7009</v>
      </c>
      <c r="F2120" t="s">
        <v>7096</v>
      </c>
      <c r="G2120" t="s">
        <v>7103</v>
      </c>
      <c r="H2120" t="s">
        <v>7134</v>
      </c>
      <c r="I2120" t="s">
        <v>7164</v>
      </c>
      <c r="J2120" t="s">
        <v>7170</v>
      </c>
      <c r="K2120" t="s">
        <v>7213</v>
      </c>
      <c r="L2120">
        <v>7</v>
      </c>
      <c r="M2120">
        <v>15062.98</v>
      </c>
      <c r="N2120">
        <v>0.2</v>
      </c>
      <c r="O2120">
        <v>3774.73</v>
      </c>
    </row>
    <row r="2121" spans="1:15" x14ac:dyDescent="0.25">
      <c r="A2121" t="s">
        <v>2131</v>
      </c>
      <c r="B2121" t="s">
        <v>5620</v>
      </c>
      <c r="C2121" t="s">
        <v>7244</v>
      </c>
      <c r="D2121" t="s">
        <v>6520</v>
      </c>
      <c r="E2121" t="s">
        <v>6947</v>
      </c>
      <c r="F2121" t="s">
        <v>7097</v>
      </c>
      <c r="G2121" t="s">
        <v>7107</v>
      </c>
      <c r="H2121" t="s">
        <v>7123</v>
      </c>
      <c r="I2121" t="s">
        <v>7163</v>
      </c>
      <c r="J2121" t="s">
        <v>7171</v>
      </c>
      <c r="K2121" t="s">
        <v>7204</v>
      </c>
      <c r="L2121">
        <v>1</v>
      </c>
      <c r="M2121">
        <v>3278.78</v>
      </c>
      <c r="N2121">
        <v>0.25</v>
      </c>
      <c r="O2121">
        <v>226.23</v>
      </c>
    </row>
    <row r="2122" spans="1:15" x14ac:dyDescent="0.25">
      <c r="A2122" t="s">
        <v>2132</v>
      </c>
      <c r="B2122" t="s">
        <v>5785</v>
      </c>
      <c r="C2122" t="s">
        <v>7241</v>
      </c>
      <c r="D2122" t="s">
        <v>6604</v>
      </c>
      <c r="E2122" t="s">
        <v>6918</v>
      </c>
      <c r="F2122" t="s">
        <v>7097</v>
      </c>
      <c r="G2122" t="s">
        <v>7104</v>
      </c>
      <c r="H2122" t="s">
        <v>7132</v>
      </c>
      <c r="I2122" t="s">
        <v>7163</v>
      </c>
      <c r="J2122" t="s">
        <v>7175</v>
      </c>
      <c r="K2122" t="s">
        <v>7190</v>
      </c>
      <c r="L2122">
        <v>7</v>
      </c>
      <c r="M2122">
        <v>12105.38</v>
      </c>
      <c r="N2122">
        <v>0.2</v>
      </c>
      <c r="O2122">
        <v>1305.1500000000001</v>
      </c>
    </row>
    <row r="2123" spans="1:15" x14ac:dyDescent="0.25">
      <c r="A2123" t="s">
        <v>2133</v>
      </c>
      <c r="B2123" t="s">
        <v>5858</v>
      </c>
      <c r="C2123" t="s">
        <v>7256</v>
      </c>
      <c r="D2123" t="s">
        <v>6570</v>
      </c>
      <c r="E2123" t="s">
        <v>7078</v>
      </c>
      <c r="F2123" t="s">
        <v>7096</v>
      </c>
      <c r="G2123" t="s">
        <v>7112</v>
      </c>
      <c r="H2123" t="s">
        <v>7154</v>
      </c>
      <c r="I2123" t="s">
        <v>7165</v>
      </c>
      <c r="J2123" t="s">
        <v>7177</v>
      </c>
      <c r="K2123" t="s">
        <v>7201</v>
      </c>
      <c r="L2123">
        <v>5</v>
      </c>
      <c r="M2123">
        <v>248555.49</v>
      </c>
      <c r="N2123">
        <v>0.05</v>
      </c>
      <c r="O2123">
        <v>28628.34</v>
      </c>
    </row>
    <row r="2124" spans="1:15" x14ac:dyDescent="0.25">
      <c r="A2124" t="s">
        <v>2134</v>
      </c>
      <c r="B2124" t="s">
        <v>5307</v>
      </c>
      <c r="C2124" t="s">
        <v>7234</v>
      </c>
      <c r="D2124" t="s">
        <v>6447</v>
      </c>
      <c r="E2124" t="s">
        <v>6959</v>
      </c>
      <c r="F2124" t="s">
        <v>7095</v>
      </c>
      <c r="G2124" t="s">
        <v>7102</v>
      </c>
      <c r="H2124" t="s">
        <v>7147</v>
      </c>
      <c r="I2124" t="s">
        <v>7164</v>
      </c>
      <c r="J2124" t="s">
        <v>7173</v>
      </c>
      <c r="K2124" t="s">
        <v>7206</v>
      </c>
      <c r="L2124">
        <v>6</v>
      </c>
      <c r="M2124">
        <v>10305.24</v>
      </c>
      <c r="N2124">
        <v>0.25</v>
      </c>
      <c r="O2124">
        <v>2100.13</v>
      </c>
    </row>
    <row r="2125" spans="1:15" x14ac:dyDescent="0.25">
      <c r="A2125" t="s">
        <v>2135</v>
      </c>
      <c r="B2125" t="s">
        <v>5775</v>
      </c>
      <c r="C2125" t="s">
        <v>7225</v>
      </c>
      <c r="D2125" t="s">
        <v>6526</v>
      </c>
      <c r="E2125" t="s">
        <v>6910</v>
      </c>
      <c r="F2125" t="s">
        <v>7096</v>
      </c>
      <c r="G2125" t="s">
        <v>7113</v>
      </c>
      <c r="H2125" t="s">
        <v>7143</v>
      </c>
      <c r="I2125" t="s">
        <v>7165</v>
      </c>
      <c r="J2125" t="s">
        <v>7176</v>
      </c>
      <c r="K2125" t="s">
        <v>7195</v>
      </c>
      <c r="L2125">
        <v>5</v>
      </c>
      <c r="M2125">
        <v>61772.43</v>
      </c>
      <c r="N2125">
        <v>0</v>
      </c>
      <c r="O2125">
        <v>7370.63</v>
      </c>
    </row>
    <row r="2126" spans="1:15" x14ac:dyDescent="0.25">
      <c r="A2126" t="s">
        <v>2136</v>
      </c>
      <c r="B2126" t="s">
        <v>5157</v>
      </c>
      <c r="C2126" t="s">
        <v>7230</v>
      </c>
      <c r="D2126" t="s">
        <v>6778</v>
      </c>
      <c r="E2126" t="s">
        <v>6921</v>
      </c>
      <c r="F2126" t="s">
        <v>7095</v>
      </c>
      <c r="G2126" t="s">
        <v>7102</v>
      </c>
      <c r="H2126" t="s">
        <v>7118</v>
      </c>
      <c r="I2126" t="s">
        <v>7164</v>
      </c>
      <c r="J2126" t="s">
        <v>7173</v>
      </c>
      <c r="K2126" t="s">
        <v>7200</v>
      </c>
      <c r="L2126">
        <v>6</v>
      </c>
      <c r="M2126">
        <v>7545.84</v>
      </c>
      <c r="N2126">
        <v>0</v>
      </c>
      <c r="O2126">
        <v>2504.09</v>
      </c>
    </row>
    <row r="2127" spans="1:15" x14ac:dyDescent="0.25">
      <c r="A2127" t="s">
        <v>2137</v>
      </c>
      <c r="B2127" t="s">
        <v>5949</v>
      </c>
      <c r="C2127" t="s">
        <v>7256</v>
      </c>
      <c r="D2127" t="s">
        <v>6563</v>
      </c>
      <c r="E2127" t="s">
        <v>6937</v>
      </c>
      <c r="F2127" t="s">
        <v>7096</v>
      </c>
      <c r="G2127" t="s">
        <v>7111</v>
      </c>
      <c r="H2127" t="s">
        <v>7145</v>
      </c>
      <c r="I2127" t="s">
        <v>7164</v>
      </c>
      <c r="J2127" t="s">
        <v>7174</v>
      </c>
      <c r="K2127" t="s">
        <v>7196</v>
      </c>
      <c r="L2127">
        <v>7</v>
      </c>
      <c r="M2127">
        <v>18845.169999999998</v>
      </c>
      <c r="N2127">
        <v>0.25</v>
      </c>
      <c r="O2127">
        <v>2449.88</v>
      </c>
    </row>
    <row r="2128" spans="1:15" x14ac:dyDescent="0.25">
      <c r="A2128" t="s">
        <v>2138</v>
      </c>
      <c r="B2128" t="s">
        <v>5505</v>
      </c>
      <c r="C2128" t="s">
        <v>7226</v>
      </c>
      <c r="D2128" t="s">
        <v>6779</v>
      </c>
      <c r="E2128" t="s">
        <v>7035</v>
      </c>
      <c r="F2128" t="s">
        <v>7097</v>
      </c>
      <c r="G2128" t="s">
        <v>7105</v>
      </c>
      <c r="H2128" t="s">
        <v>7121</v>
      </c>
      <c r="I2128" t="s">
        <v>7164</v>
      </c>
      <c r="J2128" t="s">
        <v>7174</v>
      </c>
      <c r="K2128" t="s">
        <v>7188</v>
      </c>
      <c r="L2128">
        <v>4</v>
      </c>
      <c r="M2128">
        <v>11446.5</v>
      </c>
      <c r="N2128">
        <v>0</v>
      </c>
      <c r="O2128">
        <v>2895.39</v>
      </c>
    </row>
    <row r="2129" spans="1:15" x14ac:dyDescent="0.25">
      <c r="A2129" t="s">
        <v>2139</v>
      </c>
      <c r="B2129" t="s">
        <v>5287</v>
      </c>
      <c r="C2129" t="s">
        <v>7254</v>
      </c>
      <c r="D2129" t="s">
        <v>6613</v>
      </c>
      <c r="E2129" t="s">
        <v>7077</v>
      </c>
      <c r="F2129" t="s">
        <v>7096</v>
      </c>
      <c r="G2129" t="s">
        <v>7103</v>
      </c>
      <c r="H2129" t="s">
        <v>7134</v>
      </c>
      <c r="I2129" t="s">
        <v>7164</v>
      </c>
      <c r="J2129" t="s">
        <v>7173</v>
      </c>
      <c r="K2129" t="s">
        <v>7186</v>
      </c>
      <c r="L2129">
        <v>4</v>
      </c>
      <c r="M2129">
        <v>18466.37</v>
      </c>
      <c r="N2129">
        <v>0</v>
      </c>
      <c r="O2129">
        <v>5174.43</v>
      </c>
    </row>
    <row r="2130" spans="1:15" x14ac:dyDescent="0.25">
      <c r="A2130" t="s">
        <v>2140</v>
      </c>
      <c r="B2130" t="s">
        <v>5166</v>
      </c>
      <c r="C2130" t="s">
        <v>7254</v>
      </c>
      <c r="D2130" t="s">
        <v>6790</v>
      </c>
      <c r="E2130" t="s">
        <v>6905</v>
      </c>
      <c r="F2130" t="s">
        <v>7096</v>
      </c>
      <c r="G2130" t="s">
        <v>7103</v>
      </c>
      <c r="H2130" t="s">
        <v>7158</v>
      </c>
      <c r="I2130" t="s">
        <v>7163</v>
      </c>
      <c r="J2130" t="s">
        <v>7175</v>
      </c>
      <c r="K2130" t="s">
        <v>7197</v>
      </c>
      <c r="L2130">
        <v>4</v>
      </c>
      <c r="M2130">
        <v>21227.5</v>
      </c>
      <c r="N2130">
        <v>0.1</v>
      </c>
      <c r="O2130">
        <v>4834.78</v>
      </c>
    </row>
    <row r="2131" spans="1:15" x14ac:dyDescent="0.25">
      <c r="A2131" t="s">
        <v>2141</v>
      </c>
      <c r="B2131" t="s">
        <v>5950</v>
      </c>
      <c r="C2131" t="s">
        <v>7250</v>
      </c>
      <c r="D2131" t="s">
        <v>6720</v>
      </c>
      <c r="E2131" t="s">
        <v>7049</v>
      </c>
      <c r="F2131" t="s">
        <v>7094</v>
      </c>
      <c r="G2131" t="s">
        <v>7098</v>
      </c>
      <c r="H2131" t="s">
        <v>7156</v>
      </c>
      <c r="I2131" t="s">
        <v>7164</v>
      </c>
      <c r="J2131" t="s">
        <v>7173</v>
      </c>
      <c r="K2131" t="s">
        <v>7186</v>
      </c>
      <c r="L2131">
        <v>5</v>
      </c>
      <c r="M2131">
        <v>20267.560000000001</v>
      </c>
      <c r="N2131">
        <v>0.1</v>
      </c>
      <c r="O2131">
        <v>4915.2</v>
      </c>
    </row>
    <row r="2132" spans="1:15" x14ac:dyDescent="0.25">
      <c r="A2132" t="s">
        <v>2142</v>
      </c>
      <c r="B2132" t="s">
        <v>5933</v>
      </c>
      <c r="C2132" t="s">
        <v>7249</v>
      </c>
      <c r="D2132" t="s">
        <v>6373</v>
      </c>
      <c r="E2132" t="s">
        <v>7001</v>
      </c>
      <c r="F2132" t="s">
        <v>7094</v>
      </c>
      <c r="G2132" t="s">
        <v>7099</v>
      </c>
      <c r="H2132" t="s">
        <v>7115</v>
      </c>
      <c r="I2132" t="s">
        <v>7165</v>
      </c>
      <c r="J2132" t="s">
        <v>7172</v>
      </c>
      <c r="K2132" t="s">
        <v>7208</v>
      </c>
      <c r="L2132">
        <v>4</v>
      </c>
      <c r="M2132">
        <v>9870.7800000000007</v>
      </c>
      <c r="N2132">
        <v>0</v>
      </c>
      <c r="O2132">
        <v>1992.97</v>
      </c>
    </row>
    <row r="2133" spans="1:15" x14ac:dyDescent="0.25">
      <c r="A2133" t="s">
        <v>2143</v>
      </c>
      <c r="B2133" t="s">
        <v>5029</v>
      </c>
      <c r="C2133" t="s">
        <v>7224</v>
      </c>
      <c r="D2133" t="s">
        <v>6191</v>
      </c>
      <c r="E2133" t="s">
        <v>6927</v>
      </c>
      <c r="F2133" t="s">
        <v>7096</v>
      </c>
      <c r="G2133" t="s">
        <v>7111</v>
      </c>
      <c r="H2133" t="s">
        <v>7131</v>
      </c>
      <c r="I2133" t="s">
        <v>7163</v>
      </c>
      <c r="J2133" t="s">
        <v>7175</v>
      </c>
      <c r="K2133" t="s">
        <v>7190</v>
      </c>
      <c r="L2133">
        <v>6</v>
      </c>
      <c r="M2133">
        <v>11834.32</v>
      </c>
      <c r="N2133">
        <v>0.1</v>
      </c>
      <c r="O2133">
        <v>2178.85</v>
      </c>
    </row>
    <row r="2134" spans="1:15" x14ac:dyDescent="0.25">
      <c r="A2134" t="s">
        <v>2144</v>
      </c>
      <c r="B2134" t="s">
        <v>5228</v>
      </c>
      <c r="C2134" t="s">
        <v>7247</v>
      </c>
      <c r="D2134" t="s">
        <v>6660</v>
      </c>
      <c r="E2134" t="s">
        <v>6993</v>
      </c>
      <c r="F2134" t="s">
        <v>7094</v>
      </c>
      <c r="G2134" t="s">
        <v>7101</v>
      </c>
      <c r="H2134" t="s">
        <v>7137</v>
      </c>
      <c r="I2134" t="s">
        <v>7164</v>
      </c>
      <c r="J2134" t="s">
        <v>7174</v>
      </c>
      <c r="K2134" t="s">
        <v>7196</v>
      </c>
      <c r="L2134">
        <v>8</v>
      </c>
      <c r="M2134">
        <v>20991.39</v>
      </c>
      <c r="N2134">
        <v>0.25</v>
      </c>
      <c r="O2134">
        <v>2504.71</v>
      </c>
    </row>
    <row r="2135" spans="1:15" x14ac:dyDescent="0.25">
      <c r="A2135" t="s">
        <v>2145</v>
      </c>
      <c r="B2135" t="s">
        <v>5329</v>
      </c>
      <c r="C2135" t="s">
        <v>7240</v>
      </c>
      <c r="D2135" t="s">
        <v>6819</v>
      </c>
      <c r="E2135" t="s">
        <v>6903</v>
      </c>
      <c r="F2135" t="s">
        <v>7095</v>
      </c>
      <c r="G2135" t="s">
        <v>7106</v>
      </c>
      <c r="H2135" t="s">
        <v>7146</v>
      </c>
      <c r="I2135" t="s">
        <v>7164</v>
      </c>
      <c r="J2135" t="s">
        <v>7173</v>
      </c>
      <c r="K2135" t="s">
        <v>7186</v>
      </c>
      <c r="L2135">
        <v>6</v>
      </c>
      <c r="M2135">
        <v>19622.77</v>
      </c>
      <c r="N2135">
        <v>0.25</v>
      </c>
      <c r="O2135">
        <v>2957.07</v>
      </c>
    </row>
    <row r="2136" spans="1:15" x14ac:dyDescent="0.25">
      <c r="A2136" t="s">
        <v>2146</v>
      </c>
      <c r="B2136" t="s">
        <v>5840</v>
      </c>
      <c r="C2136" t="s">
        <v>7249</v>
      </c>
      <c r="D2136" t="s">
        <v>6783</v>
      </c>
      <c r="E2136" t="s">
        <v>7015</v>
      </c>
      <c r="F2136" t="s">
        <v>7096</v>
      </c>
      <c r="G2136" t="s">
        <v>7103</v>
      </c>
      <c r="H2136" t="s">
        <v>7158</v>
      </c>
      <c r="I2136" t="s">
        <v>7163</v>
      </c>
      <c r="J2136" t="s">
        <v>7167</v>
      </c>
      <c r="K2136" t="s">
        <v>7179</v>
      </c>
      <c r="L2136">
        <v>5</v>
      </c>
      <c r="M2136">
        <v>12206.42</v>
      </c>
      <c r="N2136">
        <v>0</v>
      </c>
      <c r="O2136">
        <v>3597.82</v>
      </c>
    </row>
    <row r="2137" spans="1:15" x14ac:dyDescent="0.25">
      <c r="A2137" t="s">
        <v>2147</v>
      </c>
      <c r="B2137" t="s">
        <v>5926</v>
      </c>
      <c r="C2137" t="s">
        <v>7250</v>
      </c>
      <c r="D2137" t="s">
        <v>6097</v>
      </c>
      <c r="E2137" t="s">
        <v>6896</v>
      </c>
      <c r="F2137" t="s">
        <v>7096</v>
      </c>
      <c r="G2137" t="s">
        <v>7113</v>
      </c>
      <c r="H2137" t="s">
        <v>7148</v>
      </c>
      <c r="I2137" t="s">
        <v>7164</v>
      </c>
      <c r="J2137" t="s">
        <v>7174</v>
      </c>
      <c r="K2137" t="s">
        <v>7188</v>
      </c>
      <c r="L2137">
        <v>6</v>
      </c>
      <c r="M2137">
        <v>16460.72</v>
      </c>
      <c r="N2137">
        <v>0</v>
      </c>
      <c r="O2137">
        <v>4151.5600000000004</v>
      </c>
    </row>
    <row r="2138" spans="1:15" x14ac:dyDescent="0.25">
      <c r="A2138" t="s">
        <v>2148</v>
      </c>
      <c r="B2138" t="s">
        <v>5303</v>
      </c>
      <c r="C2138" t="s">
        <v>7246</v>
      </c>
      <c r="D2138" t="s">
        <v>6682</v>
      </c>
      <c r="E2138" t="s">
        <v>7077</v>
      </c>
      <c r="F2138" t="s">
        <v>7094</v>
      </c>
      <c r="G2138" t="s">
        <v>7099</v>
      </c>
      <c r="H2138" t="s">
        <v>7115</v>
      </c>
      <c r="I2138" t="s">
        <v>7165</v>
      </c>
      <c r="J2138" t="s">
        <v>7176</v>
      </c>
      <c r="K2138" t="s">
        <v>7195</v>
      </c>
      <c r="L2138">
        <v>1</v>
      </c>
      <c r="M2138">
        <v>10558.13</v>
      </c>
      <c r="N2138">
        <v>0.15</v>
      </c>
      <c r="O2138">
        <v>427.13</v>
      </c>
    </row>
    <row r="2139" spans="1:15" x14ac:dyDescent="0.25">
      <c r="A2139" t="s">
        <v>2149</v>
      </c>
      <c r="B2139" t="s">
        <v>5481</v>
      </c>
      <c r="C2139" t="s">
        <v>7247</v>
      </c>
      <c r="D2139" t="s">
        <v>6270</v>
      </c>
      <c r="E2139" t="s">
        <v>7014</v>
      </c>
      <c r="F2139" t="s">
        <v>7095</v>
      </c>
      <c r="G2139" t="s">
        <v>7106</v>
      </c>
      <c r="H2139" t="s">
        <v>7122</v>
      </c>
      <c r="I2139" t="s">
        <v>7164</v>
      </c>
      <c r="J2139" t="s">
        <v>7174</v>
      </c>
      <c r="K2139" t="s">
        <v>7188</v>
      </c>
      <c r="L2139">
        <v>6</v>
      </c>
      <c r="M2139">
        <v>16842.560000000001</v>
      </c>
      <c r="N2139">
        <v>0</v>
      </c>
      <c r="O2139">
        <v>3907.63</v>
      </c>
    </row>
    <row r="2140" spans="1:15" x14ac:dyDescent="0.25">
      <c r="A2140" t="s">
        <v>2150</v>
      </c>
      <c r="B2140" t="s">
        <v>5950</v>
      </c>
      <c r="C2140" t="s">
        <v>7250</v>
      </c>
      <c r="D2140" t="s">
        <v>6291</v>
      </c>
      <c r="E2140" t="s">
        <v>6969</v>
      </c>
      <c r="F2140" t="s">
        <v>7095</v>
      </c>
      <c r="G2140" t="s">
        <v>7106</v>
      </c>
      <c r="H2140" t="s">
        <v>7146</v>
      </c>
      <c r="I2140" t="s">
        <v>7162</v>
      </c>
      <c r="J2140" t="s">
        <v>7168</v>
      </c>
      <c r="K2140" t="s">
        <v>7181</v>
      </c>
      <c r="L2140">
        <v>3</v>
      </c>
      <c r="M2140">
        <v>32172.67</v>
      </c>
      <c r="N2140">
        <v>0.1</v>
      </c>
      <c r="O2140">
        <v>6461.41</v>
      </c>
    </row>
    <row r="2141" spans="1:15" x14ac:dyDescent="0.25">
      <c r="A2141" t="s">
        <v>2151</v>
      </c>
      <c r="B2141" t="s">
        <v>5478</v>
      </c>
      <c r="C2141" t="s">
        <v>7236</v>
      </c>
      <c r="D2141" t="s">
        <v>6568</v>
      </c>
      <c r="E2141" t="s">
        <v>6996</v>
      </c>
      <c r="F2141" t="s">
        <v>7097</v>
      </c>
      <c r="G2141" t="s">
        <v>7104</v>
      </c>
      <c r="H2141" t="s">
        <v>7132</v>
      </c>
      <c r="I2141" t="s">
        <v>7165</v>
      </c>
      <c r="J2141" t="s">
        <v>7172</v>
      </c>
      <c r="K2141" t="s">
        <v>7185</v>
      </c>
      <c r="L2141">
        <v>2</v>
      </c>
      <c r="M2141">
        <v>9559.93</v>
      </c>
      <c r="N2141">
        <v>0</v>
      </c>
      <c r="O2141">
        <v>1746.52</v>
      </c>
    </row>
    <row r="2142" spans="1:15" x14ac:dyDescent="0.25">
      <c r="A2142" t="s">
        <v>2152</v>
      </c>
      <c r="B2142" t="s">
        <v>5368</v>
      </c>
      <c r="C2142" t="s">
        <v>7238</v>
      </c>
      <c r="D2142" t="s">
        <v>6142</v>
      </c>
      <c r="E2142" t="s">
        <v>6940</v>
      </c>
      <c r="F2142" t="s">
        <v>7096</v>
      </c>
      <c r="G2142" t="s">
        <v>7112</v>
      </c>
      <c r="H2142" t="s">
        <v>7139</v>
      </c>
      <c r="I2142" t="s">
        <v>7163</v>
      </c>
      <c r="J2142" t="s">
        <v>7175</v>
      </c>
      <c r="K2142" t="s">
        <v>7197</v>
      </c>
      <c r="L2142">
        <v>2</v>
      </c>
      <c r="M2142">
        <v>9793.84</v>
      </c>
      <c r="N2142">
        <v>0.15</v>
      </c>
      <c r="O2142">
        <v>1462.88</v>
      </c>
    </row>
    <row r="2143" spans="1:15" x14ac:dyDescent="0.25">
      <c r="A2143" t="s">
        <v>2153</v>
      </c>
      <c r="B2143" t="s">
        <v>5785</v>
      </c>
      <c r="C2143" t="s">
        <v>7241</v>
      </c>
      <c r="D2143" t="s">
        <v>6779</v>
      </c>
      <c r="E2143" t="s">
        <v>7035</v>
      </c>
      <c r="F2143" t="s">
        <v>7095</v>
      </c>
      <c r="G2143" t="s">
        <v>7102</v>
      </c>
      <c r="H2143" t="s">
        <v>7157</v>
      </c>
      <c r="I2143" t="s">
        <v>7165</v>
      </c>
      <c r="J2143" t="s">
        <v>7177</v>
      </c>
      <c r="K2143" t="s">
        <v>7210</v>
      </c>
      <c r="L2143">
        <v>5</v>
      </c>
      <c r="M2143">
        <v>380536.91</v>
      </c>
      <c r="N2143">
        <v>0.1</v>
      </c>
      <c r="O2143">
        <v>25957.7</v>
      </c>
    </row>
    <row r="2144" spans="1:15" x14ac:dyDescent="0.25">
      <c r="A2144" t="s">
        <v>2154</v>
      </c>
      <c r="B2144" t="s">
        <v>5624</v>
      </c>
      <c r="C2144" t="s">
        <v>7226</v>
      </c>
      <c r="D2144" t="s">
        <v>6841</v>
      </c>
      <c r="E2144" t="s">
        <v>6920</v>
      </c>
      <c r="F2144" t="s">
        <v>7096</v>
      </c>
      <c r="G2144" t="s">
        <v>7112</v>
      </c>
      <c r="H2144" t="s">
        <v>7133</v>
      </c>
      <c r="I2144" t="s">
        <v>7163</v>
      </c>
      <c r="J2144" t="s">
        <v>7167</v>
      </c>
      <c r="K2144" t="s">
        <v>7207</v>
      </c>
      <c r="L2144">
        <v>7</v>
      </c>
      <c r="M2144">
        <v>5126.29</v>
      </c>
      <c r="N2144">
        <v>0.1</v>
      </c>
      <c r="O2144">
        <v>1589.51</v>
      </c>
    </row>
    <row r="2145" spans="1:15" x14ac:dyDescent="0.25">
      <c r="A2145" t="s">
        <v>2155</v>
      </c>
      <c r="B2145" t="s">
        <v>5166</v>
      </c>
      <c r="C2145" t="s">
        <v>7254</v>
      </c>
      <c r="D2145" t="s">
        <v>6363</v>
      </c>
      <c r="E2145" t="s">
        <v>6898</v>
      </c>
      <c r="F2145" t="s">
        <v>7097</v>
      </c>
      <c r="G2145" t="s">
        <v>7104</v>
      </c>
      <c r="H2145" t="s">
        <v>7160</v>
      </c>
      <c r="I2145" t="s">
        <v>7162</v>
      </c>
      <c r="J2145" t="s">
        <v>7166</v>
      </c>
      <c r="K2145" t="s">
        <v>7178</v>
      </c>
      <c r="L2145">
        <v>6</v>
      </c>
      <c r="M2145">
        <v>77159.179999999993</v>
      </c>
      <c r="N2145">
        <v>0.15</v>
      </c>
      <c r="O2145">
        <v>13607.84</v>
      </c>
    </row>
    <row r="2146" spans="1:15" x14ac:dyDescent="0.25">
      <c r="A2146" t="s">
        <v>2156</v>
      </c>
      <c r="B2146" t="s">
        <v>5864</v>
      </c>
      <c r="C2146" t="s">
        <v>7240</v>
      </c>
      <c r="D2146" t="s">
        <v>6423</v>
      </c>
      <c r="E2146" t="s">
        <v>6895</v>
      </c>
      <c r="F2146" t="s">
        <v>7094</v>
      </c>
      <c r="G2146" t="s">
        <v>7100</v>
      </c>
      <c r="H2146" t="s">
        <v>7136</v>
      </c>
      <c r="I2146" t="s">
        <v>7162</v>
      </c>
      <c r="J2146" t="s">
        <v>7168</v>
      </c>
      <c r="K2146" t="s">
        <v>7181</v>
      </c>
      <c r="L2146">
        <v>3</v>
      </c>
      <c r="M2146">
        <v>31225.38</v>
      </c>
      <c r="N2146">
        <v>0.15</v>
      </c>
      <c r="O2146">
        <v>5158.03</v>
      </c>
    </row>
    <row r="2147" spans="1:15" x14ac:dyDescent="0.25">
      <c r="A2147" t="s">
        <v>2157</v>
      </c>
      <c r="B2147" t="s">
        <v>5610</v>
      </c>
      <c r="C2147" t="s">
        <v>7255</v>
      </c>
      <c r="D2147" t="s">
        <v>6419</v>
      </c>
      <c r="E2147" t="s">
        <v>6897</v>
      </c>
      <c r="F2147" t="s">
        <v>7095</v>
      </c>
      <c r="G2147" t="s">
        <v>7102</v>
      </c>
      <c r="H2147" t="s">
        <v>7147</v>
      </c>
      <c r="I2147" t="s">
        <v>7162</v>
      </c>
      <c r="J2147" t="s">
        <v>7169</v>
      </c>
      <c r="K2147" t="s">
        <v>7193</v>
      </c>
      <c r="L2147">
        <v>7</v>
      </c>
      <c r="M2147">
        <v>80192.62</v>
      </c>
      <c r="N2147">
        <v>0</v>
      </c>
      <c r="O2147">
        <v>14610.44</v>
      </c>
    </row>
    <row r="2148" spans="1:15" x14ac:dyDescent="0.25">
      <c r="A2148" t="s">
        <v>2158</v>
      </c>
      <c r="B2148" t="s">
        <v>5502</v>
      </c>
      <c r="C2148" t="s">
        <v>7246</v>
      </c>
      <c r="D2148" t="s">
        <v>6554</v>
      </c>
      <c r="E2148" t="s">
        <v>7077</v>
      </c>
      <c r="F2148" t="s">
        <v>7097</v>
      </c>
      <c r="G2148" t="s">
        <v>7105</v>
      </c>
      <c r="H2148" t="s">
        <v>7128</v>
      </c>
      <c r="I2148" t="s">
        <v>7165</v>
      </c>
      <c r="J2148" t="s">
        <v>7177</v>
      </c>
      <c r="K2148" t="s">
        <v>7201</v>
      </c>
      <c r="L2148">
        <v>5</v>
      </c>
      <c r="M2148">
        <v>242602.19</v>
      </c>
      <c r="N2148">
        <v>0.1</v>
      </c>
      <c r="O2148">
        <v>28769.25</v>
      </c>
    </row>
    <row r="2149" spans="1:15" x14ac:dyDescent="0.25">
      <c r="A2149" t="s">
        <v>2159</v>
      </c>
      <c r="B2149" t="s">
        <v>5821</v>
      </c>
      <c r="C2149" t="s">
        <v>7243</v>
      </c>
      <c r="D2149" t="s">
        <v>6842</v>
      </c>
      <c r="E2149" t="s">
        <v>6918</v>
      </c>
      <c r="F2149" t="s">
        <v>7096</v>
      </c>
      <c r="G2149" t="s">
        <v>7113</v>
      </c>
      <c r="H2149" t="s">
        <v>7148</v>
      </c>
      <c r="I2149" t="s">
        <v>7164</v>
      </c>
      <c r="J2149" t="s">
        <v>7170</v>
      </c>
      <c r="K2149" t="s">
        <v>7189</v>
      </c>
      <c r="L2149">
        <v>5</v>
      </c>
      <c r="M2149">
        <v>5415.86</v>
      </c>
      <c r="N2149">
        <v>0.25</v>
      </c>
      <c r="O2149">
        <v>1209.5</v>
      </c>
    </row>
    <row r="2150" spans="1:15" x14ac:dyDescent="0.25">
      <c r="A2150" t="s">
        <v>2160</v>
      </c>
      <c r="B2150" t="s">
        <v>5126</v>
      </c>
      <c r="C2150" t="s">
        <v>7239</v>
      </c>
      <c r="D2150" t="s">
        <v>6710</v>
      </c>
      <c r="E2150" t="s">
        <v>7056</v>
      </c>
      <c r="F2150" t="s">
        <v>7097</v>
      </c>
      <c r="G2150" t="s">
        <v>7110</v>
      </c>
      <c r="H2150" t="s">
        <v>7129</v>
      </c>
      <c r="I2150" t="s">
        <v>7162</v>
      </c>
      <c r="J2150" t="s">
        <v>7169</v>
      </c>
      <c r="K2150" t="s">
        <v>7203</v>
      </c>
      <c r="L2150">
        <v>4</v>
      </c>
      <c r="M2150">
        <v>65058.5</v>
      </c>
      <c r="N2150">
        <v>0.25</v>
      </c>
      <c r="O2150">
        <v>6292.22</v>
      </c>
    </row>
    <row r="2151" spans="1:15" x14ac:dyDescent="0.25">
      <c r="A2151" t="s">
        <v>2161</v>
      </c>
      <c r="B2151" t="s">
        <v>5350</v>
      </c>
      <c r="C2151" t="s">
        <v>7226</v>
      </c>
      <c r="D2151" t="s">
        <v>6210</v>
      </c>
      <c r="E2151" t="s">
        <v>6970</v>
      </c>
      <c r="F2151" t="s">
        <v>7096</v>
      </c>
      <c r="G2151" t="s">
        <v>7113</v>
      </c>
      <c r="H2151" t="s">
        <v>7143</v>
      </c>
      <c r="I2151" t="s">
        <v>7163</v>
      </c>
      <c r="J2151" t="s">
        <v>7175</v>
      </c>
      <c r="K2151" t="s">
        <v>7197</v>
      </c>
      <c r="L2151">
        <v>4</v>
      </c>
      <c r="M2151">
        <v>25126.5</v>
      </c>
      <c r="N2151">
        <v>0</v>
      </c>
      <c r="O2151">
        <v>5519.41</v>
      </c>
    </row>
    <row r="2152" spans="1:15" x14ac:dyDescent="0.25">
      <c r="A2152" t="s">
        <v>2162</v>
      </c>
      <c r="B2152" t="s">
        <v>5735</v>
      </c>
      <c r="C2152" t="s">
        <v>7237</v>
      </c>
      <c r="D2152" t="s">
        <v>6761</v>
      </c>
      <c r="E2152" t="s">
        <v>6907</v>
      </c>
      <c r="F2152" t="s">
        <v>7097</v>
      </c>
      <c r="G2152" t="s">
        <v>7110</v>
      </c>
      <c r="H2152" t="s">
        <v>7155</v>
      </c>
      <c r="I2152" t="s">
        <v>7164</v>
      </c>
      <c r="J2152" t="s">
        <v>7173</v>
      </c>
      <c r="K2152" t="s">
        <v>7206</v>
      </c>
      <c r="L2152">
        <v>7</v>
      </c>
      <c r="M2152">
        <v>11340.11</v>
      </c>
      <c r="N2152">
        <v>0.25</v>
      </c>
      <c r="O2152">
        <v>1936</v>
      </c>
    </row>
    <row r="2153" spans="1:15" x14ac:dyDescent="0.25">
      <c r="A2153" t="s">
        <v>2163</v>
      </c>
      <c r="B2153" t="s">
        <v>5565</v>
      </c>
      <c r="C2153" t="s">
        <v>7232</v>
      </c>
      <c r="D2153" t="s">
        <v>6228</v>
      </c>
      <c r="E2153" t="s">
        <v>6959</v>
      </c>
      <c r="F2153" t="s">
        <v>7095</v>
      </c>
      <c r="G2153" t="s">
        <v>7106</v>
      </c>
      <c r="H2153" t="s">
        <v>7161</v>
      </c>
      <c r="I2153" t="s">
        <v>7165</v>
      </c>
      <c r="J2153" t="s">
        <v>7177</v>
      </c>
      <c r="K2153" t="s">
        <v>7210</v>
      </c>
      <c r="L2153">
        <v>6</v>
      </c>
      <c r="M2153">
        <v>502757.14</v>
      </c>
      <c r="N2153">
        <v>0.05</v>
      </c>
      <c r="O2153">
        <v>46455.95</v>
      </c>
    </row>
    <row r="2154" spans="1:15" x14ac:dyDescent="0.25">
      <c r="A2154" t="s">
        <v>2164</v>
      </c>
      <c r="B2154" t="s">
        <v>5167</v>
      </c>
      <c r="C2154" t="s">
        <v>7232</v>
      </c>
      <c r="D2154" t="s">
        <v>6497</v>
      </c>
      <c r="E2154" t="s">
        <v>6938</v>
      </c>
      <c r="F2154" t="s">
        <v>7095</v>
      </c>
      <c r="G2154" t="s">
        <v>7109</v>
      </c>
      <c r="H2154" t="s">
        <v>7140</v>
      </c>
      <c r="I2154" t="s">
        <v>7163</v>
      </c>
      <c r="J2154" t="s">
        <v>7175</v>
      </c>
      <c r="K2154" t="s">
        <v>7190</v>
      </c>
      <c r="L2154">
        <v>2</v>
      </c>
      <c r="M2154">
        <v>3944.44</v>
      </c>
      <c r="N2154">
        <v>0.1</v>
      </c>
      <c r="O2154">
        <v>607.73</v>
      </c>
    </row>
    <row r="2155" spans="1:15" x14ac:dyDescent="0.25">
      <c r="A2155" t="s">
        <v>2165</v>
      </c>
      <c r="B2155" t="s">
        <v>5129</v>
      </c>
      <c r="C2155" t="s">
        <v>7234</v>
      </c>
      <c r="D2155" t="s">
        <v>6476</v>
      </c>
      <c r="E2155" t="s">
        <v>6908</v>
      </c>
      <c r="F2155" t="s">
        <v>7097</v>
      </c>
      <c r="G2155" t="s">
        <v>7110</v>
      </c>
      <c r="H2155" t="s">
        <v>7155</v>
      </c>
      <c r="I2155" t="s">
        <v>7165</v>
      </c>
      <c r="J2155" t="s">
        <v>7172</v>
      </c>
      <c r="K2155" t="s">
        <v>7185</v>
      </c>
      <c r="L2155">
        <v>1</v>
      </c>
      <c r="M2155">
        <v>3822.19</v>
      </c>
      <c r="N2155">
        <v>0.2</v>
      </c>
      <c r="O2155">
        <v>478.27</v>
      </c>
    </row>
    <row r="2156" spans="1:15" x14ac:dyDescent="0.25">
      <c r="A2156" t="s">
        <v>2166</v>
      </c>
      <c r="B2156" t="s">
        <v>5483</v>
      </c>
      <c r="C2156" t="s">
        <v>7235</v>
      </c>
      <c r="D2156" t="s">
        <v>6687</v>
      </c>
      <c r="E2156" t="s">
        <v>7085</v>
      </c>
      <c r="F2156" t="s">
        <v>7094</v>
      </c>
      <c r="G2156" t="s">
        <v>7098</v>
      </c>
      <c r="H2156" t="s">
        <v>7114</v>
      </c>
      <c r="I2156" t="s">
        <v>7162</v>
      </c>
      <c r="J2156" t="s">
        <v>7166</v>
      </c>
      <c r="K2156" t="s">
        <v>7211</v>
      </c>
      <c r="L2156">
        <v>2</v>
      </c>
      <c r="M2156">
        <v>12129.92</v>
      </c>
      <c r="N2156">
        <v>0.2</v>
      </c>
      <c r="O2156">
        <v>1329.34</v>
      </c>
    </row>
    <row r="2157" spans="1:15" x14ac:dyDescent="0.25">
      <c r="A2157" t="s">
        <v>2167</v>
      </c>
      <c r="B2157" t="s">
        <v>5951</v>
      </c>
      <c r="C2157" t="s">
        <v>7224</v>
      </c>
      <c r="D2157" t="s">
        <v>6812</v>
      </c>
      <c r="E2157" t="s">
        <v>7010</v>
      </c>
      <c r="F2157" t="s">
        <v>7097</v>
      </c>
      <c r="G2157" t="s">
        <v>7110</v>
      </c>
      <c r="H2157" t="s">
        <v>7159</v>
      </c>
      <c r="I2157" t="s">
        <v>7164</v>
      </c>
      <c r="J2157" t="s">
        <v>7173</v>
      </c>
      <c r="K2157" t="s">
        <v>7206</v>
      </c>
      <c r="L2157">
        <v>4</v>
      </c>
      <c r="M2157">
        <v>8017.81</v>
      </c>
      <c r="N2157">
        <v>0.05</v>
      </c>
      <c r="O2157">
        <v>2561.19</v>
      </c>
    </row>
    <row r="2158" spans="1:15" x14ac:dyDescent="0.25">
      <c r="A2158" t="s">
        <v>2168</v>
      </c>
      <c r="B2158" t="s">
        <v>5224</v>
      </c>
      <c r="C2158" t="s">
        <v>7234</v>
      </c>
      <c r="D2158" t="s">
        <v>6306</v>
      </c>
      <c r="E2158" t="s">
        <v>6987</v>
      </c>
      <c r="F2158" t="s">
        <v>7094</v>
      </c>
      <c r="G2158" t="s">
        <v>7099</v>
      </c>
      <c r="H2158" t="s">
        <v>7125</v>
      </c>
      <c r="I2158" t="s">
        <v>7164</v>
      </c>
      <c r="J2158" t="s">
        <v>7170</v>
      </c>
      <c r="K2158" t="s">
        <v>7213</v>
      </c>
      <c r="L2158">
        <v>1</v>
      </c>
      <c r="M2158">
        <v>2749.8</v>
      </c>
      <c r="N2158">
        <v>0</v>
      </c>
      <c r="O2158">
        <v>852.45</v>
      </c>
    </row>
    <row r="2159" spans="1:15" x14ac:dyDescent="0.25">
      <c r="A2159" t="s">
        <v>2169</v>
      </c>
      <c r="B2159" t="s">
        <v>5479</v>
      </c>
      <c r="C2159" t="s">
        <v>7228</v>
      </c>
      <c r="D2159" t="s">
        <v>6218</v>
      </c>
      <c r="E2159" t="s">
        <v>6988</v>
      </c>
      <c r="F2159" t="s">
        <v>7097</v>
      </c>
      <c r="G2159" t="s">
        <v>7105</v>
      </c>
      <c r="H2159" t="s">
        <v>7128</v>
      </c>
      <c r="I2159" t="s">
        <v>7165</v>
      </c>
      <c r="J2159" t="s">
        <v>7172</v>
      </c>
      <c r="K2159" t="s">
        <v>7185</v>
      </c>
      <c r="L2159">
        <v>2</v>
      </c>
      <c r="M2159">
        <v>10116.64</v>
      </c>
      <c r="N2159">
        <v>0</v>
      </c>
      <c r="O2159">
        <v>1886.51</v>
      </c>
    </row>
    <row r="2160" spans="1:15" x14ac:dyDescent="0.25">
      <c r="A2160" t="s">
        <v>2170</v>
      </c>
      <c r="B2160" t="s">
        <v>5383</v>
      </c>
      <c r="C2160" t="s">
        <v>7258</v>
      </c>
      <c r="D2160" t="s">
        <v>6239</v>
      </c>
      <c r="E2160" t="s">
        <v>6918</v>
      </c>
      <c r="F2160" t="s">
        <v>7095</v>
      </c>
      <c r="G2160" t="s">
        <v>7108</v>
      </c>
      <c r="H2160" t="s">
        <v>7150</v>
      </c>
      <c r="I2160" t="s">
        <v>7163</v>
      </c>
      <c r="J2160" t="s">
        <v>7167</v>
      </c>
      <c r="K2160" t="s">
        <v>7207</v>
      </c>
      <c r="L2160">
        <v>7</v>
      </c>
      <c r="M2160">
        <v>5739.61</v>
      </c>
      <c r="N2160">
        <v>0</v>
      </c>
      <c r="O2160">
        <v>2204.91</v>
      </c>
    </row>
    <row r="2161" spans="1:15" x14ac:dyDescent="0.25">
      <c r="A2161" t="s">
        <v>2171</v>
      </c>
      <c r="B2161" t="s">
        <v>5592</v>
      </c>
      <c r="C2161" t="s">
        <v>7257</v>
      </c>
      <c r="D2161" t="s">
        <v>6416</v>
      </c>
      <c r="E2161" t="s">
        <v>6937</v>
      </c>
      <c r="F2161" t="s">
        <v>7094</v>
      </c>
      <c r="G2161" t="s">
        <v>7099</v>
      </c>
      <c r="H2161" t="s">
        <v>7130</v>
      </c>
      <c r="I2161" t="s">
        <v>7163</v>
      </c>
      <c r="J2161" t="s">
        <v>7167</v>
      </c>
      <c r="K2161" t="s">
        <v>7207</v>
      </c>
      <c r="L2161">
        <v>5</v>
      </c>
      <c r="M2161">
        <v>3668.03</v>
      </c>
      <c r="N2161">
        <v>0.05</v>
      </c>
      <c r="O2161">
        <v>1251.9100000000001</v>
      </c>
    </row>
    <row r="2162" spans="1:15" x14ac:dyDescent="0.25">
      <c r="A2162" t="s">
        <v>2172</v>
      </c>
      <c r="B2162" t="s">
        <v>5474</v>
      </c>
      <c r="C2162" t="s">
        <v>7239</v>
      </c>
      <c r="D2162" t="s">
        <v>6526</v>
      </c>
      <c r="E2162" t="s">
        <v>6910</v>
      </c>
      <c r="F2162" t="s">
        <v>7097</v>
      </c>
      <c r="G2162" t="s">
        <v>7105</v>
      </c>
      <c r="H2162" t="s">
        <v>7121</v>
      </c>
      <c r="I2162" t="s">
        <v>7163</v>
      </c>
      <c r="J2162" t="s">
        <v>7167</v>
      </c>
      <c r="K2162" t="s">
        <v>7179</v>
      </c>
      <c r="L2162">
        <v>2</v>
      </c>
      <c r="M2162">
        <v>4779.4399999999996</v>
      </c>
      <c r="N2162">
        <v>0</v>
      </c>
      <c r="O2162">
        <v>1378.25</v>
      </c>
    </row>
    <row r="2163" spans="1:15" x14ac:dyDescent="0.25">
      <c r="A2163" t="s">
        <v>2173</v>
      </c>
      <c r="B2163" t="s">
        <v>5947</v>
      </c>
      <c r="C2163" t="s">
        <v>7232</v>
      </c>
      <c r="D2163" t="s">
        <v>6379</v>
      </c>
      <c r="E2163" t="s">
        <v>7015</v>
      </c>
      <c r="F2163" t="s">
        <v>7094</v>
      </c>
      <c r="G2163" t="s">
        <v>7100</v>
      </c>
      <c r="H2163" t="s">
        <v>7136</v>
      </c>
      <c r="I2163" t="s">
        <v>7164</v>
      </c>
      <c r="J2163" t="s">
        <v>7173</v>
      </c>
      <c r="K2163" t="s">
        <v>7186</v>
      </c>
      <c r="L2163">
        <v>2</v>
      </c>
      <c r="M2163">
        <v>8128.79</v>
      </c>
      <c r="N2163">
        <v>0.1</v>
      </c>
      <c r="O2163">
        <v>1938.46</v>
      </c>
    </row>
    <row r="2164" spans="1:15" x14ac:dyDescent="0.25">
      <c r="A2164" t="s">
        <v>2174</v>
      </c>
      <c r="B2164" t="s">
        <v>5293</v>
      </c>
      <c r="C2164" t="s">
        <v>7251</v>
      </c>
      <c r="D2164" t="s">
        <v>6748</v>
      </c>
      <c r="E2164" t="s">
        <v>6909</v>
      </c>
      <c r="F2164" t="s">
        <v>7097</v>
      </c>
      <c r="G2164" t="s">
        <v>7105</v>
      </c>
      <c r="H2164" t="s">
        <v>7128</v>
      </c>
      <c r="I2164" t="s">
        <v>7163</v>
      </c>
      <c r="J2164" t="s">
        <v>7171</v>
      </c>
      <c r="K2164" t="s">
        <v>7209</v>
      </c>
      <c r="L2164">
        <v>7</v>
      </c>
      <c r="M2164">
        <v>9561.7800000000007</v>
      </c>
      <c r="N2164">
        <v>0.25</v>
      </c>
      <c r="O2164">
        <v>621.6</v>
      </c>
    </row>
    <row r="2165" spans="1:15" x14ac:dyDescent="0.25">
      <c r="A2165" t="s">
        <v>2175</v>
      </c>
      <c r="B2165" t="s">
        <v>5306</v>
      </c>
      <c r="C2165" t="s">
        <v>7232</v>
      </c>
      <c r="D2165" t="s">
        <v>6252</v>
      </c>
      <c r="E2165" t="s">
        <v>7004</v>
      </c>
      <c r="F2165" t="s">
        <v>7094</v>
      </c>
      <c r="G2165" t="s">
        <v>7098</v>
      </c>
      <c r="H2165" t="s">
        <v>7156</v>
      </c>
      <c r="I2165" t="s">
        <v>7165</v>
      </c>
      <c r="J2165" t="s">
        <v>7172</v>
      </c>
      <c r="K2165" t="s">
        <v>7208</v>
      </c>
      <c r="L2165">
        <v>1</v>
      </c>
      <c r="M2165">
        <v>2391.3200000000002</v>
      </c>
      <c r="N2165">
        <v>0.05</v>
      </c>
      <c r="O2165">
        <v>518.88</v>
      </c>
    </row>
    <row r="2166" spans="1:15" x14ac:dyDescent="0.25">
      <c r="A2166" t="s">
        <v>2176</v>
      </c>
      <c r="B2166" t="s">
        <v>5623</v>
      </c>
      <c r="C2166" t="s">
        <v>7231</v>
      </c>
      <c r="D2166" t="s">
        <v>6617</v>
      </c>
      <c r="E2166" t="s">
        <v>7082</v>
      </c>
      <c r="F2166" t="s">
        <v>7096</v>
      </c>
      <c r="G2166" t="s">
        <v>7111</v>
      </c>
      <c r="H2166" t="s">
        <v>7131</v>
      </c>
      <c r="I2166" t="s">
        <v>7163</v>
      </c>
      <c r="J2166" t="s">
        <v>7171</v>
      </c>
      <c r="K2166" t="s">
        <v>7209</v>
      </c>
      <c r="L2166">
        <v>4</v>
      </c>
      <c r="M2166">
        <v>6944.95</v>
      </c>
      <c r="N2166">
        <v>0</v>
      </c>
      <c r="O2166">
        <v>1429.38</v>
      </c>
    </row>
    <row r="2167" spans="1:15" x14ac:dyDescent="0.25">
      <c r="A2167" t="s">
        <v>2177</v>
      </c>
      <c r="B2167" t="s">
        <v>5086</v>
      </c>
      <c r="C2167" t="s">
        <v>7240</v>
      </c>
      <c r="D2167" t="s">
        <v>6621</v>
      </c>
      <c r="E2167" t="s">
        <v>6953</v>
      </c>
      <c r="F2167" t="s">
        <v>7095</v>
      </c>
      <c r="G2167" t="s">
        <v>7102</v>
      </c>
      <c r="H2167" t="s">
        <v>7147</v>
      </c>
      <c r="I2167" t="s">
        <v>7162</v>
      </c>
      <c r="J2167" t="s">
        <v>7166</v>
      </c>
      <c r="K2167" t="s">
        <v>7211</v>
      </c>
      <c r="L2167">
        <v>8</v>
      </c>
      <c r="M2167">
        <v>57868.49</v>
      </c>
      <c r="N2167">
        <v>0</v>
      </c>
      <c r="O2167">
        <v>10544.75</v>
      </c>
    </row>
    <row r="2168" spans="1:15" x14ac:dyDescent="0.25">
      <c r="A2168" t="s">
        <v>2178</v>
      </c>
      <c r="B2168" t="s">
        <v>5777</v>
      </c>
      <c r="C2168" t="s">
        <v>7224</v>
      </c>
      <c r="D2168" t="s">
        <v>6272</v>
      </c>
      <c r="E2168" t="s">
        <v>7016</v>
      </c>
      <c r="F2168" t="s">
        <v>7095</v>
      </c>
      <c r="G2168" t="s">
        <v>7109</v>
      </c>
      <c r="H2168" t="s">
        <v>7127</v>
      </c>
      <c r="I2168" t="s">
        <v>7162</v>
      </c>
      <c r="J2168" t="s">
        <v>7169</v>
      </c>
      <c r="K2168" t="s">
        <v>7193</v>
      </c>
      <c r="L2168">
        <v>7</v>
      </c>
      <c r="M2168">
        <v>79356.3</v>
      </c>
      <c r="N2168">
        <v>0</v>
      </c>
      <c r="O2168">
        <v>16037.65</v>
      </c>
    </row>
    <row r="2169" spans="1:15" x14ac:dyDescent="0.25">
      <c r="A2169" t="s">
        <v>2179</v>
      </c>
      <c r="B2169" t="s">
        <v>5039</v>
      </c>
      <c r="C2169" t="s">
        <v>7237</v>
      </c>
      <c r="D2169" t="s">
        <v>6435</v>
      </c>
      <c r="E2169" t="s">
        <v>7057</v>
      </c>
      <c r="F2169" t="s">
        <v>7095</v>
      </c>
      <c r="G2169" t="s">
        <v>7109</v>
      </c>
      <c r="H2169" t="s">
        <v>7135</v>
      </c>
      <c r="I2169" t="s">
        <v>7164</v>
      </c>
      <c r="J2169" t="s">
        <v>7170</v>
      </c>
      <c r="K2169" t="s">
        <v>7189</v>
      </c>
      <c r="L2169">
        <v>5</v>
      </c>
      <c r="M2169">
        <v>7056.87</v>
      </c>
      <c r="N2169">
        <v>0.1</v>
      </c>
      <c r="O2169">
        <v>2003.36</v>
      </c>
    </row>
    <row r="2170" spans="1:15" x14ac:dyDescent="0.25">
      <c r="A2170" t="s">
        <v>2180</v>
      </c>
      <c r="B2170" t="s">
        <v>5421</v>
      </c>
      <c r="C2170" t="s">
        <v>7245</v>
      </c>
      <c r="D2170" t="s">
        <v>6166</v>
      </c>
      <c r="E2170" t="s">
        <v>6897</v>
      </c>
      <c r="F2170" t="s">
        <v>7097</v>
      </c>
      <c r="G2170" t="s">
        <v>7104</v>
      </c>
      <c r="H2170" t="s">
        <v>7120</v>
      </c>
      <c r="I2170" t="s">
        <v>7164</v>
      </c>
      <c r="J2170" t="s">
        <v>7170</v>
      </c>
      <c r="K2170" t="s">
        <v>7189</v>
      </c>
      <c r="L2170">
        <v>5</v>
      </c>
      <c r="M2170">
        <v>7151.46</v>
      </c>
      <c r="N2170">
        <v>0</v>
      </c>
      <c r="O2170">
        <v>2072.16</v>
      </c>
    </row>
    <row r="2171" spans="1:15" x14ac:dyDescent="0.25">
      <c r="A2171" t="s">
        <v>2181</v>
      </c>
      <c r="B2171" t="s">
        <v>5763</v>
      </c>
      <c r="C2171" t="s">
        <v>7244</v>
      </c>
      <c r="D2171" t="s">
        <v>6218</v>
      </c>
      <c r="E2171" t="s">
        <v>6988</v>
      </c>
      <c r="F2171" t="s">
        <v>7094</v>
      </c>
      <c r="G2171" t="s">
        <v>7100</v>
      </c>
      <c r="H2171" t="s">
        <v>7136</v>
      </c>
      <c r="I2171" t="s">
        <v>7163</v>
      </c>
      <c r="J2171" t="s">
        <v>7167</v>
      </c>
      <c r="K2171" t="s">
        <v>7207</v>
      </c>
      <c r="L2171">
        <v>8</v>
      </c>
      <c r="M2171">
        <v>5314.6</v>
      </c>
      <c r="N2171">
        <v>0.2</v>
      </c>
      <c r="O2171">
        <v>1503.66</v>
      </c>
    </row>
    <row r="2172" spans="1:15" x14ac:dyDescent="0.25">
      <c r="A2172" t="s">
        <v>2182</v>
      </c>
      <c r="B2172" t="s">
        <v>5665</v>
      </c>
      <c r="C2172" t="s">
        <v>7249</v>
      </c>
      <c r="D2172" t="s">
        <v>6797</v>
      </c>
      <c r="E2172" t="s">
        <v>7071</v>
      </c>
      <c r="F2172" t="s">
        <v>7097</v>
      </c>
      <c r="G2172" t="s">
        <v>7110</v>
      </c>
      <c r="H2172" t="s">
        <v>7155</v>
      </c>
      <c r="I2172" t="s">
        <v>7165</v>
      </c>
      <c r="J2172" t="s">
        <v>7177</v>
      </c>
      <c r="K2172" t="s">
        <v>7210</v>
      </c>
      <c r="L2172">
        <v>3</v>
      </c>
      <c r="M2172">
        <v>263755.32</v>
      </c>
      <c r="N2172">
        <v>0</v>
      </c>
      <c r="O2172">
        <v>31464.11</v>
      </c>
    </row>
    <row r="2173" spans="1:15" x14ac:dyDescent="0.25">
      <c r="A2173" t="s">
        <v>2183</v>
      </c>
      <c r="B2173" t="s">
        <v>5210</v>
      </c>
      <c r="C2173" t="s">
        <v>7234</v>
      </c>
      <c r="D2173" t="s">
        <v>6423</v>
      </c>
      <c r="E2173" t="s">
        <v>6895</v>
      </c>
      <c r="F2173" t="s">
        <v>7096</v>
      </c>
      <c r="G2173" t="s">
        <v>7112</v>
      </c>
      <c r="H2173" t="s">
        <v>7133</v>
      </c>
      <c r="I2173" t="s">
        <v>7163</v>
      </c>
      <c r="J2173" t="s">
        <v>7167</v>
      </c>
      <c r="K2173" t="s">
        <v>7179</v>
      </c>
      <c r="L2173">
        <v>8</v>
      </c>
      <c r="M2173">
        <v>20507.330000000002</v>
      </c>
      <c r="N2173">
        <v>0</v>
      </c>
      <c r="O2173">
        <v>5220.62</v>
      </c>
    </row>
    <row r="2174" spans="1:15" x14ac:dyDescent="0.25">
      <c r="A2174" t="s">
        <v>2184</v>
      </c>
      <c r="B2174" t="s">
        <v>5307</v>
      </c>
      <c r="C2174" t="s">
        <v>7234</v>
      </c>
      <c r="D2174" t="s">
        <v>6471</v>
      </c>
      <c r="E2174" t="s">
        <v>6951</v>
      </c>
      <c r="F2174" t="s">
        <v>7095</v>
      </c>
      <c r="G2174" t="s">
        <v>7109</v>
      </c>
      <c r="H2174" t="s">
        <v>7127</v>
      </c>
      <c r="I2174" t="s">
        <v>7164</v>
      </c>
      <c r="J2174" t="s">
        <v>7174</v>
      </c>
      <c r="K2174" t="s">
        <v>7199</v>
      </c>
      <c r="L2174">
        <v>6</v>
      </c>
      <c r="M2174">
        <v>7484.84</v>
      </c>
      <c r="N2174">
        <v>0.2</v>
      </c>
      <c r="O2174">
        <v>1222.67</v>
      </c>
    </row>
    <row r="2175" spans="1:15" x14ac:dyDescent="0.25">
      <c r="A2175" t="s">
        <v>2185</v>
      </c>
      <c r="B2175" t="s">
        <v>5301</v>
      </c>
      <c r="C2175" t="s">
        <v>7258</v>
      </c>
      <c r="D2175" t="s">
        <v>6387</v>
      </c>
      <c r="E2175" t="s">
        <v>6967</v>
      </c>
      <c r="F2175" t="s">
        <v>7097</v>
      </c>
      <c r="G2175" t="s">
        <v>7107</v>
      </c>
      <c r="H2175" t="s">
        <v>7123</v>
      </c>
      <c r="I2175" t="s">
        <v>7163</v>
      </c>
      <c r="J2175" t="s">
        <v>7167</v>
      </c>
      <c r="K2175" t="s">
        <v>7207</v>
      </c>
      <c r="L2175">
        <v>1</v>
      </c>
      <c r="M2175">
        <v>739.74</v>
      </c>
      <c r="N2175">
        <v>0.05</v>
      </c>
      <c r="O2175">
        <v>246.1</v>
      </c>
    </row>
    <row r="2176" spans="1:15" x14ac:dyDescent="0.25">
      <c r="A2176" t="s">
        <v>2186</v>
      </c>
      <c r="B2176" t="s">
        <v>5612</v>
      </c>
      <c r="C2176" t="s">
        <v>7238</v>
      </c>
      <c r="D2176" t="s">
        <v>6242</v>
      </c>
      <c r="E2176" t="s">
        <v>7000</v>
      </c>
      <c r="F2176" t="s">
        <v>7097</v>
      </c>
      <c r="G2176" t="s">
        <v>7105</v>
      </c>
      <c r="H2176" t="s">
        <v>7128</v>
      </c>
      <c r="I2176" t="s">
        <v>7162</v>
      </c>
      <c r="J2176" t="s">
        <v>7169</v>
      </c>
      <c r="K2176" t="s">
        <v>7182</v>
      </c>
      <c r="L2176">
        <v>6</v>
      </c>
      <c r="M2176">
        <v>41994.99</v>
      </c>
      <c r="N2176">
        <v>0.2</v>
      </c>
      <c r="O2176">
        <v>3181.38</v>
      </c>
    </row>
    <row r="2177" spans="1:15" x14ac:dyDescent="0.25">
      <c r="A2177" t="s">
        <v>2187</v>
      </c>
      <c r="B2177" t="s">
        <v>5952</v>
      </c>
      <c r="C2177" t="s">
        <v>7243</v>
      </c>
      <c r="D2177" t="s">
        <v>6636</v>
      </c>
      <c r="E2177" t="s">
        <v>6947</v>
      </c>
      <c r="F2177" t="s">
        <v>7096</v>
      </c>
      <c r="G2177" t="s">
        <v>7103</v>
      </c>
      <c r="H2177" t="s">
        <v>7158</v>
      </c>
      <c r="I2177" t="s">
        <v>7163</v>
      </c>
      <c r="J2177" t="s">
        <v>7167</v>
      </c>
      <c r="K2177" t="s">
        <v>7207</v>
      </c>
      <c r="L2177">
        <v>3</v>
      </c>
      <c r="M2177">
        <v>2119.75</v>
      </c>
      <c r="N2177">
        <v>0.15</v>
      </c>
      <c r="O2177">
        <v>635.80999999999995</v>
      </c>
    </row>
    <row r="2178" spans="1:15" x14ac:dyDescent="0.25">
      <c r="A2178" t="s">
        <v>2188</v>
      </c>
      <c r="B2178" t="s">
        <v>5718</v>
      </c>
      <c r="C2178" t="s">
        <v>7232</v>
      </c>
      <c r="D2178" t="s">
        <v>6107</v>
      </c>
      <c r="E2178" t="s">
        <v>6906</v>
      </c>
      <c r="F2178" t="s">
        <v>7094</v>
      </c>
      <c r="G2178" t="s">
        <v>7100</v>
      </c>
      <c r="H2178" t="s">
        <v>7136</v>
      </c>
      <c r="I2178" t="s">
        <v>7162</v>
      </c>
      <c r="J2178" t="s">
        <v>7169</v>
      </c>
      <c r="K2178" t="s">
        <v>7193</v>
      </c>
      <c r="L2178">
        <v>1</v>
      </c>
      <c r="M2178">
        <v>8467.75</v>
      </c>
      <c r="N2178">
        <v>0.25</v>
      </c>
      <c r="O2178">
        <v>668.46</v>
      </c>
    </row>
    <row r="2179" spans="1:15" x14ac:dyDescent="0.25">
      <c r="A2179" t="s">
        <v>2189</v>
      </c>
      <c r="B2179" t="s">
        <v>5645</v>
      </c>
      <c r="C2179" t="s">
        <v>7246</v>
      </c>
      <c r="D2179" t="s">
        <v>6843</v>
      </c>
      <c r="E2179" t="s">
        <v>6979</v>
      </c>
      <c r="F2179" t="s">
        <v>7097</v>
      </c>
      <c r="G2179" t="s">
        <v>7105</v>
      </c>
      <c r="H2179" t="s">
        <v>7149</v>
      </c>
      <c r="I2179" t="s">
        <v>7164</v>
      </c>
      <c r="J2179" t="s">
        <v>7170</v>
      </c>
      <c r="K2179" t="s">
        <v>7183</v>
      </c>
      <c r="L2179">
        <v>5</v>
      </c>
      <c r="M2179">
        <v>20884.240000000002</v>
      </c>
      <c r="N2179">
        <v>0.2</v>
      </c>
      <c r="O2179">
        <v>4205.08</v>
      </c>
    </row>
    <row r="2180" spans="1:15" x14ac:dyDescent="0.25">
      <c r="A2180" t="s">
        <v>2190</v>
      </c>
      <c r="B2180" t="s">
        <v>5583</v>
      </c>
      <c r="C2180" t="s">
        <v>7256</v>
      </c>
      <c r="D2180" t="s">
        <v>6283</v>
      </c>
      <c r="E2180" t="s">
        <v>6902</v>
      </c>
      <c r="F2180" t="s">
        <v>7097</v>
      </c>
      <c r="G2180" t="s">
        <v>7105</v>
      </c>
      <c r="H2180" t="s">
        <v>7128</v>
      </c>
      <c r="I2180" t="s">
        <v>7164</v>
      </c>
      <c r="J2180" t="s">
        <v>7174</v>
      </c>
      <c r="K2180" t="s">
        <v>7196</v>
      </c>
      <c r="L2180">
        <v>8</v>
      </c>
      <c r="M2180">
        <v>27222.62</v>
      </c>
      <c r="N2180">
        <v>0.05</v>
      </c>
      <c r="O2180">
        <v>6559.81</v>
      </c>
    </row>
    <row r="2181" spans="1:15" x14ac:dyDescent="0.25">
      <c r="A2181" t="s">
        <v>2191</v>
      </c>
      <c r="B2181" t="s">
        <v>5098</v>
      </c>
      <c r="C2181" t="s">
        <v>7252</v>
      </c>
      <c r="D2181" t="s">
        <v>6454</v>
      </c>
      <c r="E2181" t="s">
        <v>7064</v>
      </c>
      <c r="F2181" t="s">
        <v>7094</v>
      </c>
      <c r="G2181" t="s">
        <v>7099</v>
      </c>
      <c r="H2181" t="s">
        <v>7130</v>
      </c>
      <c r="I2181" t="s">
        <v>7164</v>
      </c>
      <c r="J2181" t="s">
        <v>7174</v>
      </c>
      <c r="K2181" t="s">
        <v>7196</v>
      </c>
      <c r="L2181">
        <v>2</v>
      </c>
      <c r="M2181">
        <v>6188.1</v>
      </c>
      <c r="N2181">
        <v>0.1</v>
      </c>
      <c r="O2181">
        <v>1382.12</v>
      </c>
    </row>
    <row r="2182" spans="1:15" x14ac:dyDescent="0.25">
      <c r="A2182" t="s">
        <v>2192</v>
      </c>
      <c r="B2182" t="s">
        <v>5667</v>
      </c>
      <c r="C2182" t="s">
        <v>7251</v>
      </c>
      <c r="D2182" t="s">
        <v>6559</v>
      </c>
      <c r="E2182" t="s">
        <v>7018</v>
      </c>
      <c r="F2182" t="s">
        <v>7096</v>
      </c>
      <c r="G2182" t="s">
        <v>7113</v>
      </c>
      <c r="H2182" t="s">
        <v>7144</v>
      </c>
      <c r="I2182" t="s">
        <v>7163</v>
      </c>
      <c r="J2182" t="s">
        <v>7175</v>
      </c>
      <c r="K2182" t="s">
        <v>7197</v>
      </c>
      <c r="L2182">
        <v>2</v>
      </c>
      <c r="M2182">
        <v>9730.67</v>
      </c>
      <c r="N2182">
        <v>0.2</v>
      </c>
      <c r="O2182">
        <v>1068.18</v>
      </c>
    </row>
    <row r="2183" spans="1:15" x14ac:dyDescent="0.25">
      <c r="A2183" t="s">
        <v>2193</v>
      </c>
      <c r="B2183" t="s">
        <v>5547</v>
      </c>
      <c r="C2183" t="s">
        <v>7250</v>
      </c>
      <c r="D2183" t="s">
        <v>6741</v>
      </c>
      <c r="E2183" t="s">
        <v>7088</v>
      </c>
      <c r="F2183" t="s">
        <v>7096</v>
      </c>
      <c r="G2183" t="s">
        <v>7113</v>
      </c>
      <c r="H2183" t="s">
        <v>7148</v>
      </c>
      <c r="I2183" t="s">
        <v>7165</v>
      </c>
      <c r="J2183" t="s">
        <v>7172</v>
      </c>
      <c r="K2183" t="s">
        <v>7185</v>
      </c>
      <c r="L2183">
        <v>8</v>
      </c>
      <c r="M2183">
        <v>35125.82</v>
      </c>
      <c r="N2183">
        <v>0.1</v>
      </c>
      <c r="O2183">
        <v>5605.02</v>
      </c>
    </row>
    <row r="2184" spans="1:15" x14ac:dyDescent="0.25">
      <c r="A2184" t="s">
        <v>2194</v>
      </c>
      <c r="B2184" t="s">
        <v>5477</v>
      </c>
      <c r="C2184" t="s">
        <v>7255</v>
      </c>
      <c r="D2184" t="s">
        <v>6242</v>
      </c>
      <c r="E2184" t="s">
        <v>7000</v>
      </c>
      <c r="F2184" t="s">
        <v>7097</v>
      </c>
      <c r="G2184" t="s">
        <v>7104</v>
      </c>
      <c r="H2184" t="s">
        <v>7160</v>
      </c>
      <c r="I2184" t="s">
        <v>7163</v>
      </c>
      <c r="J2184" t="s">
        <v>7175</v>
      </c>
      <c r="K2184" t="s">
        <v>7197</v>
      </c>
      <c r="L2184">
        <v>7</v>
      </c>
      <c r="M2184">
        <v>37911.089999999997</v>
      </c>
      <c r="N2184">
        <v>0.1</v>
      </c>
      <c r="O2184">
        <v>8157.09</v>
      </c>
    </row>
    <row r="2185" spans="1:15" x14ac:dyDescent="0.25">
      <c r="A2185" t="s">
        <v>2195</v>
      </c>
      <c r="B2185" t="s">
        <v>5702</v>
      </c>
      <c r="C2185" t="s">
        <v>7224</v>
      </c>
      <c r="D2185" t="s">
        <v>6727</v>
      </c>
      <c r="E2185" t="s">
        <v>6910</v>
      </c>
      <c r="F2185" t="s">
        <v>7094</v>
      </c>
      <c r="G2185" t="s">
        <v>7098</v>
      </c>
      <c r="H2185" t="s">
        <v>7138</v>
      </c>
      <c r="I2185" t="s">
        <v>7162</v>
      </c>
      <c r="J2185" t="s">
        <v>7168</v>
      </c>
      <c r="K2185" t="s">
        <v>7191</v>
      </c>
      <c r="L2185">
        <v>7</v>
      </c>
      <c r="M2185">
        <v>33072.83</v>
      </c>
      <c r="N2185">
        <v>0.25</v>
      </c>
      <c r="O2185">
        <v>4651.79</v>
      </c>
    </row>
    <row r="2186" spans="1:15" x14ac:dyDescent="0.25">
      <c r="A2186" t="s">
        <v>2196</v>
      </c>
      <c r="B2186" t="s">
        <v>5316</v>
      </c>
      <c r="C2186" t="s">
        <v>7229</v>
      </c>
      <c r="D2186" t="s">
        <v>6636</v>
      </c>
      <c r="E2186" t="s">
        <v>6947</v>
      </c>
      <c r="F2186" t="s">
        <v>7094</v>
      </c>
      <c r="G2186" t="s">
        <v>7100</v>
      </c>
      <c r="H2186" t="s">
        <v>7151</v>
      </c>
      <c r="I2186" t="s">
        <v>7162</v>
      </c>
      <c r="J2186" t="s">
        <v>7168</v>
      </c>
      <c r="K2186" t="s">
        <v>7181</v>
      </c>
      <c r="L2186">
        <v>5</v>
      </c>
      <c r="M2186">
        <v>45186.53</v>
      </c>
      <c r="N2186">
        <v>0.25</v>
      </c>
      <c r="O2186">
        <v>3603.98</v>
      </c>
    </row>
    <row r="2187" spans="1:15" x14ac:dyDescent="0.25">
      <c r="A2187" t="s">
        <v>2197</v>
      </c>
      <c r="B2187" t="s">
        <v>5563</v>
      </c>
      <c r="C2187" t="s">
        <v>7230</v>
      </c>
      <c r="D2187" t="s">
        <v>6252</v>
      </c>
      <c r="E2187" t="s">
        <v>7004</v>
      </c>
      <c r="F2187" t="s">
        <v>7096</v>
      </c>
      <c r="G2187" t="s">
        <v>7103</v>
      </c>
      <c r="H2187" t="s">
        <v>7158</v>
      </c>
      <c r="I2187" t="s">
        <v>7165</v>
      </c>
      <c r="J2187" t="s">
        <v>7172</v>
      </c>
      <c r="K2187" t="s">
        <v>7185</v>
      </c>
      <c r="L2187">
        <v>5</v>
      </c>
      <c r="M2187">
        <v>22848.54</v>
      </c>
      <c r="N2187">
        <v>0.1</v>
      </c>
      <c r="O2187">
        <v>3414.14</v>
      </c>
    </row>
    <row r="2188" spans="1:15" x14ac:dyDescent="0.25">
      <c r="A2188" t="s">
        <v>2198</v>
      </c>
      <c r="B2188" t="s">
        <v>5274</v>
      </c>
      <c r="C2188" t="s">
        <v>7253</v>
      </c>
      <c r="D2188" t="s">
        <v>6790</v>
      </c>
      <c r="E2188" t="s">
        <v>6905</v>
      </c>
      <c r="F2188" t="s">
        <v>7097</v>
      </c>
      <c r="G2188" t="s">
        <v>7104</v>
      </c>
      <c r="H2188" t="s">
        <v>7120</v>
      </c>
      <c r="I2188" t="s">
        <v>7162</v>
      </c>
      <c r="J2188" t="s">
        <v>7168</v>
      </c>
      <c r="K2188" t="s">
        <v>7180</v>
      </c>
      <c r="L2188">
        <v>1</v>
      </c>
      <c r="M2188">
        <v>3618.48</v>
      </c>
      <c r="N2188">
        <v>0</v>
      </c>
      <c r="O2188">
        <v>614.74</v>
      </c>
    </row>
    <row r="2189" spans="1:15" x14ac:dyDescent="0.25">
      <c r="A2189" t="s">
        <v>2199</v>
      </c>
      <c r="B2189" t="s">
        <v>5897</v>
      </c>
      <c r="C2189" t="s">
        <v>7249</v>
      </c>
      <c r="D2189" t="s">
        <v>6172</v>
      </c>
      <c r="E2189" t="s">
        <v>6962</v>
      </c>
      <c r="F2189" t="s">
        <v>7095</v>
      </c>
      <c r="G2189" t="s">
        <v>7102</v>
      </c>
      <c r="H2189" t="s">
        <v>7157</v>
      </c>
      <c r="I2189" t="s">
        <v>7163</v>
      </c>
      <c r="J2189" t="s">
        <v>7171</v>
      </c>
      <c r="K2189" t="s">
        <v>7184</v>
      </c>
      <c r="L2189">
        <v>6</v>
      </c>
      <c r="M2189">
        <v>44562.9</v>
      </c>
      <c r="N2189">
        <v>0.05</v>
      </c>
      <c r="O2189">
        <v>5608.68</v>
      </c>
    </row>
    <row r="2190" spans="1:15" x14ac:dyDescent="0.25">
      <c r="A2190" t="s">
        <v>2200</v>
      </c>
      <c r="B2190" t="s">
        <v>5101</v>
      </c>
      <c r="C2190" t="s">
        <v>7251</v>
      </c>
      <c r="D2190" t="s">
        <v>6739</v>
      </c>
      <c r="E2190" t="s">
        <v>7031</v>
      </c>
      <c r="F2190" t="s">
        <v>7096</v>
      </c>
      <c r="G2190" t="s">
        <v>7112</v>
      </c>
      <c r="H2190" t="s">
        <v>7154</v>
      </c>
      <c r="I2190" t="s">
        <v>7163</v>
      </c>
      <c r="J2190" t="s">
        <v>7175</v>
      </c>
      <c r="K2190" t="s">
        <v>7190</v>
      </c>
      <c r="L2190">
        <v>7</v>
      </c>
      <c r="M2190">
        <v>12567.03</v>
      </c>
      <c r="N2190">
        <v>0.2</v>
      </c>
      <c r="O2190">
        <v>1489.92</v>
      </c>
    </row>
    <row r="2191" spans="1:15" x14ac:dyDescent="0.25">
      <c r="A2191" t="s">
        <v>2201</v>
      </c>
      <c r="B2191" t="s">
        <v>5500</v>
      </c>
      <c r="C2191" t="s">
        <v>7234</v>
      </c>
      <c r="D2191" t="s">
        <v>6716</v>
      </c>
      <c r="E2191" t="s">
        <v>7028</v>
      </c>
      <c r="F2191" t="s">
        <v>7096</v>
      </c>
      <c r="G2191" t="s">
        <v>7113</v>
      </c>
      <c r="H2191" t="s">
        <v>7144</v>
      </c>
      <c r="I2191" t="s">
        <v>7165</v>
      </c>
      <c r="J2191" t="s">
        <v>7176</v>
      </c>
      <c r="K2191" t="s">
        <v>7195</v>
      </c>
      <c r="L2191">
        <v>3</v>
      </c>
      <c r="M2191">
        <v>28888.46</v>
      </c>
      <c r="N2191">
        <v>0.2</v>
      </c>
      <c r="O2191">
        <v>-241.57</v>
      </c>
    </row>
    <row r="2192" spans="1:15" x14ac:dyDescent="0.25">
      <c r="A2192" t="s">
        <v>2202</v>
      </c>
      <c r="B2192" t="s">
        <v>5161</v>
      </c>
      <c r="C2192" t="s">
        <v>7251</v>
      </c>
      <c r="D2192" t="s">
        <v>6722</v>
      </c>
      <c r="E2192" t="s">
        <v>7077</v>
      </c>
      <c r="F2192" t="s">
        <v>7095</v>
      </c>
      <c r="G2192" t="s">
        <v>7109</v>
      </c>
      <c r="H2192" t="s">
        <v>7140</v>
      </c>
      <c r="I2192" t="s">
        <v>7165</v>
      </c>
      <c r="J2192" t="s">
        <v>7177</v>
      </c>
      <c r="K2192" t="s">
        <v>7201</v>
      </c>
      <c r="L2192">
        <v>4</v>
      </c>
      <c r="M2192">
        <v>172307.51</v>
      </c>
      <c r="N2192">
        <v>0.15</v>
      </c>
      <c r="O2192">
        <v>19170.84</v>
      </c>
    </row>
    <row r="2193" spans="1:15" x14ac:dyDescent="0.25">
      <c r="A2193" t="s">
        <v>2203</v>
      </c>
      <c r="B2193" t="s">
        <v>5657</v>
      </c>
      <c r="C2193" t="s">
        <v>7255</v>
      </c>
      <c r="D2193" t="s">
        <v>6562</v>
      </c>
      <c r="E2193" t="s">
        <v>7075</v>
      </c>
      <c r="F2193" t="s">
        <v>7094</v>
      </c>
      <c r="G2193" t="s">
        <v>7099</v>
      </c>
      <c r="H2193" t="s">
        <v>7130</v>
      </c>
      <c r="I2193" t="s">
        <v>7163</v>
      </c>
      <c r="J2193" t="s">
        <v>7171</v>
      </c>
      <c r="K2193" t="s">
        <v>7184</v>
      </c>
      <c r="L2193">
        <v>5</v>
      </c>
      <c r="M2193">
        <v>41769.57</v>
      </c>
      <c r="N2193">
        <v>0</v>
      </c>
      <c r="O2193">
        <v>6653.31</v>
      </c>
    </row>
    <row r="2194" spans="1:15" x14ac:dyDescent="0.25">
      <c r="A2194" t="s">
        <v>2204</v>
      </c>
      <c r="B2194" t="s">
        <v>5388</v>
      </c>
      <c r="C2194" t="s">
        <v>7243</v>
      </c>
      <c r="D2194" t="s">
        <v>6792</v>
      </c>
      <c r="E2194" t="s">
        <v>7053</v>
      </c>
      <c r="F2194" t="s">
        <v>7095</v>
      </c>
      <c r="G2194" t="s">
        <v>7102</v>
      </c>
      <c r="H2194" t="s">
        <v>7118</v>
      </c>
      <c r="I2194" t="s">
        <v>7163</v>
      </c>
      <c r="J2194" t="s">
        <v>7167</v>
      </c>
      <c r="K2194" t="s">
        <v>7207</v>
      </c>
      <c r="L2194">
        <v>1</v>
      </c>
      <c r="M2194">
        <v>598.83000000000004</v>
      </c>
      <c r="N2194">
        <v>0.25</v>
      </c>
      <c r="O2194">
        <v>156.63999999999999</v>
      </c>
    </row>
    <row r="2195" spans="1:15" x14ac:dyDescent="0.25">
      <c r="A2195" t="s">
        <v>2205</v>
      </c>
      <c r="B2195" t="s">
        <v>5729</v>
      </c>
      <c r="C2195" t="s">
        <v>7239</v>
      </c>
      <c r="D2195" t="s">
        <v>6306</v>
      </c>
      <c r="E2195" t="s">
        <v>6987</v>
      </c>
      <c r="F2195" t="s">
        <v>7097</v>
      </c>
      <c r="G2195" t="s">
        <v>7105</v>
      </c>
      <c r="H2195" t="s">
        <v>7128</v>
      </c>
      <c r="I2195" t="s">
        <v>7164</v>
      </c>
      <c r="J2195" t="s">
        <v>7170</v>
      </c>
      <c r="K2195" t="s">
        <v>7213</v>
      </c>
      <c r="L2195">
        <v>3</v>
      </c>
      <c r="M2195">
        <v>7266.8</v>
      </c>
      <c r="N2195">
        <v>0.15</v>
      </c>
      <c r="O2195">
        <v>1909.43</v>
      </c>
    </row>
    <row r="2196" spans="1:15" x14ac:dyDescent="0.25">
      <c r="A2196" t="s">
        <v>2206</v>
      </c>
      <c r="B2196" t="s">
        <v>5953</v>
      </c>
      <c r="C2196" t="s">
        <v>7230</v>
      </c>
      <c r="D2196" t="s">
        <v>6547</v>
      </c>
      <c r="E2196" t="s">
        <v>6978</v>
      </c>
      <c r="F2196" t="s">
        <v>7095</v>
      </c>
      <c r="G2196" t="s">
        <v>7106</v>
      </c>
      <c r="H2196" t="s">
        <v>7161</v>
      </c>
      <c r="I2196" t="s">
        <v>7165</v>
      </c>
      <c r="J2196" t="s">
        <v>7177</v>
      </c>
      <c r="K2196" t="s">
        <v>7201</v>
      </c>
      <c r="L2196">
        <v>3</v>
      </c>
      <c r="M2196">
        <v>136038.79</v>
      </c>
      <c r="N2196">
        <v>0.15</v>
      </c>
      <c r="O2196">
        <v>9132.9500000000007</v>
      </c>
    </row>
    <row r="2197" spans="1:15" x14ac:dyDescent="0.25">
      <c r="A2197" t="s">
        <v>2207</v>
      </c>
      <c r="B2197" t="s">
        <v>5050</v>
      </c>
      <c r="C2197" t="s">
        <v>7252</v>
      </c>
      <c r="D2197" t="s">
        <v>6114</v>
      </c>
      <c r="E2197" t="s">
        <v>6913</v>
      </c>
      <c r="F2197" t="s">
        <v>7096</v>
      </c>
      <c r="G2197" t="s">
        <v>7113</v>
      </c>
      <c r="H2197" t="s">
        <v>7143</v>
      </c>
      <c r="I2197" t="s">
        <v>7163</v>
      </c>
      <c r="J2197" t="s">
        <v>7175</v>
      </c>
      <c r="K2197" t="s">
        <v>7190</v>
      </c>
      <c r="L2197">
        <v>7</v>
      </c>
      <c r="M2197">
        <v>11341.22</v>
      </c>
      <c r="N2197">
        <v>0.25</v>
      </c>
      <c r="O2197">
        <v>765.07</v>
      </c>
    </row>
    <row r="2198" spans="1:15" x14ac:dyDescent="0.25">
      <c r="A2198" t="s">
        <v>2208</v>
      </c>
      <c r="B2198" t="s">
        <v>5848</v>
      </c>
      <c r="C2198" t="s">
        <v>7255</v>
      </c>
      <c r="D2198" t="s">
        <v>6777</v>
      </c>
      <c r="E2198" t="s">
        <v>6899</v>
      </c>
      <c r="F2198" t="s">
        <v>7095</v>
      </c>
      <c r="G2198" t="s">
        <v>7108</v>
      </c>
      <c r="H2198" t="s">
        <v>7141</v>
      </c>
      <c r="I2198" t="s">
        <v>7162</v>
      </c>
      <c r="J2198" t="s">
        <v>7169</v>
      </c>
      <c r="K2198" t="s">
        <v>7203</v>
      </c>
      <c r="L2198">
        <v>4</v>
      </c>
      <c r="M2198">
        <v>65550.600000000006</v>
      </c>
      <c r="N2198">
        <v>0.25</v>
      </c>
      <c r="O2198">
        <v>3300.51</v>
      </c>
    </row>
    <row r="2199" spans="1:15" x14ac:dyDescent="0.25">
      <c r="A2199" t="s">
        <v>2209</v>
      </c>
      <c r="B2199" t="s">
        <v>5652</v>
      </c>
      <c r="C2199" t="s">
        <v>7226</v>
      </c>
      <c r="D2199" t="s">
        <v>6382</v>
      </c>
      <c r="E2199" t="s">
        <v>7049</v>
      </c>
      <c r="F2199" t="s">
        <v>7094</v>
      </c>
      <c r="G2199" t="s">
        <v>7100</v>
      </c>
      <c r="H2199" t="s">
        <v>7136</v>
      </c>
      <c r="I2199" t="s">
        <v>7165</v>
      </c>
      <c r="J2199" t="s">
        <v>7172</v>
      </c>
      <c r="K2199" t="s">
        <v>7212</v>
      </c>
      <c r="L2199">
        <v>1</v>
      </c>
      <c r="M2199">
        <v>3120.05</v>
      </c>
      <c r="N2199">
        <v>0.1</v>
      </c>
      <c r="O2199">
        <v>405.37</v>
      </c>
    </row>
    <row r="2200" spans="1:15" x14ac:dyDescent="0.25">
      <c r="A2200" t="s">
        <v>2210</v>
      </c>
      <c r="B2200" t="s">
        <v>5805</v>
      </c>
      <c r="C2200" t="s">
        <v>7231</v>
      </c>
      <c r="D2200" t="s">
        <v>6781</v>
      </c>
      <c r="E2200" t="s">
        <v>7031</v>
      </c>
      <c r="F2200" t="s">
        <v>7094</v>
      </c>
      <c r="G2200" t="s">
        <v>7098</v>
      </c>
      <c r="H2200" t="s">
        <v>7138</v>
      </c>
      <c r="I2200" t="s">
        <v>7163</v>
      </c>
      <c r="J2200" t="s">
        <v>7175</v>
      </c>
      <c r="K2200" t="s">
        <v>7197</v>
      </c>
      <c r="L2200">
        <v>1</v>
      </c>
      <c r="M2200">
        <v>4582.91</v>
      </c>
      <c r="N2200">
        <v>0.2</v>
      </c>
      <c r="O2200">
        <v>798.06</v>
      </c>
    </row>
    <row r="2201" spans="1:15" x14ac:dyDescent="0.25">
      <c r="A2201" t="s">
        <v>2211</v>
      </c>
      <c r="B2201" t="s">
        <v>5954</v>
      </c>
      <c r="C2201" t="s">
        <v>7229</v>
      </c>
      <c r="D2201" t="s">
        <v>6212</v>
      </c>
      <c r="E2201" t="s">
        <v>6985</v>
      </c>
      <c r="F2201" t="s">
        <v>7096</v>
      </c>
      <c r="G2201" t="s">
        <v>7111</v>
      </c>
      <c r="H2201" t="s">
        <v>7145</v>
      </c>
      <c r="I2201" t="s">
        <v>7164</v>
      </c>
      <c r="J2201" t="s">
        <v>7173</v>
      </c>
      <c r="K2201" t="s">
        <v>7186</v>
      </c>
      <c r="L2201">
        <v>2</v>
      </c>
      <c r="M2201">
        <v>7016.24</v>
      </c>
      <c r="N2201">
        <v>0.25</v>
      </c>
      <c r="O2201">
        <v>1351.73</v>
      </c>
    </row>
    <row r="2202" spans="1:15" x14ac:dyDescent="0.25">
      <c r="A2202" t="s">
        <v>2212</v>
      </c>
      <c r="B2202" t="s">
        <v>5112</v>
      </c>
      <c r="C2202" t="s">
        <v>7230</v>
      </c>
      <c r="D2202" t="s">
        <v>6757</v>
      </c>
      <c r="E2202" t="s">
        <v>6968</v>
      </c>
      <c r="F2202" t="s">
        <v>7095</v>
      </c>
      <c r="G2202" t="s">
        <v>7108</v>
      </c>
      <c r="H2202" t="s">
        <v>7150</v>
      </c>
      <c r="I2202" t="s">
        <v>7164</v>
      </c>
      <c r="J2202" t="s">
        <v>7170</v>
      </c>
      <c r="K2202" t="s">
        <v>7189</v>
      </c>
      <c r="L2202">
        <v>2</v>
      </c>
      <c r="M2202">
        <v>2952.78</v>
      </c>
      <c r="N2202">
        <v>0</v>
      </c>
      <c r="O2202">
        <v>926.8</v>
      </c>
    </row>
    <row r="2203" spans="1:15" x14ac:dyDescent="0.25">
      <c r="A2203" t="s">
        <v>2213</v>
      </c>
      <c r="B2203" t="s">
        <v>5536</v>
      </c>
      <c r="C2203" t="s">
        <v>7258</v>
      </c>
      <c r="D2203" t="s">
        <v>6637</v>
      </c>
      <c r="E2203" t="s">
        <v>7026</v>
      </c>
      <c r="F2203" t="s">
        <v>7097</v>
      </c>
      <c r="G2203" t="s">
        <v>7105</v>
      </c>
      <c r="H2203" t="s">
        <v>7149</v>
      </c>
      <c r="I2203" t="s">
        <v>7164</v>
      </c>
      <c r="J2203" t="s">
        <v>7174</v>
      </c>
      <c r="K2203" t="s">
        <v>7188</v>
      </c>
      <c r="L2203">
        <v>8</v>
      </c>
      <c r="M2203">
        <v>22667.85</v>
      </c>
      <c r="N2203">
        <v>0</v>
      </c>
      <c r="O2203">
        <v>5154.9799999999996</v>
      </c>
    </row>
    <row r="2204" spans="1:15" x14ac:dyDescent="0.25">
      <c r="A2204" t="s">
        <v>2214</v>
      </c>
      <c r="B2204" t="s">
        <v>5115</v>
      </c>
      <c r="C2204" t="s">
        <v>7238</v>
      </c>
      <c r="D2204" t="s">
        <v>6135</v>
      </c>
      <c r="E2204" t="s">
        <v>6933</v>
      </c>
      <c r="F2204" t="s">
        <v>7095</v>
      </c>
      <c r="G2204" t="s">
        <v>7108</v>
      </c>
      <c r="H2204" t="s">
        <v>7141</v>
      </c>
      <c r="I2204" t="s">
        <v>7165</v>
      </c>
      <c r="J2204" t="s">
        <v>7172</v>
      </c>
      <c r="K2204" t="s">
        <v>7185</v>
      </c>
      <c r="L2204">
        <v>6</v>
      </c>
      <c r="M2204">
        <v>27666.46</v>
      </c>
      <c r="N2204">
        <v>0.1</v>
      </c>
      <c r="O2204">
        <v>4221.08</v>
      </c>
    </row>
    <row r="2205" spans="1:15" x14ac:dyDescent="0.25">
      <c r="A2205" t="s">
        <v>2215</v>
      </c>
      <c r="B2205" t="s">
        <v>5236</v>
      </c>
      <c r="C2205" t="s">
        <v>7239</v>
      </c>
      <c r="D2205" t="s">
        <v>6213</v>
      </c>
      <c r="E2205" t="s">
        <v>6986</v>
      </c>
      <c r="F2205" t="s">
        <v>7096</v>
      </c>
      <c r="G2205" t="s">
        <v>7103</v>
      </c>
      <c r="H2205" t="s">
        <v>7119</v>
      </c>
      <c r="I2205" t="s">
        <v>7162</v>
      </c>
      <c r="J2205" t="s">
        <v>7169</v>
      </c>
      <c r="K2205" t="s">
        <v>7203</v>
      </c>
      <c r="L2205">
        <v>2</v>
      </c>
      <c r="M2205">
        <v>31988.28</v>
      </c>
      <c r="N2205">
        <v>0.25</v>
      </c>
      <c r="O2205">
        <v>2434.56</v>
      </c>
    </row>
    <row r="2206" spans="1:15" x14ac:dyDescent="0.25">
      <c r="A2206" t="s">
        <v>2216</v>
      </c>
      <c r="B2206" t="s">
        <v>5366</v>
      </c>
      <c r="C2206" t="s">
        <v>7258</v>
      </c>
      <c r="D2206" t="s">
        <v>6520</v>
      </c>
      <c r="E2206" t="s">
        <v>6947</v>
      </c>
      <c r="F2206" t="s">
        <v>7096</v>
      </c>
      <c r="G2206" t="s">
        <v>7112</v>
      </c>
      <c r="H2206" t="s">
        <v>7133</v>
      </c>
      <c r="I2206" t="s">
        <v>7165</v>
      </c>
      <c r="J2206" t="s">
        <v>7177</v>
      </c>
      <c r="K2206" t="s">
        <v>7198</v>
      </c>
      <c r="L2206">
        <v>5</v>
      </c>
      <c r="M2206">
        <v>301475.77</v>
      </c>
      <c r="N2206">
        <v>0.1</v>
      </c>
      <c r="O2206">
        <v>34320.18</v>
      </c>
    </row>
    <row r="2207" spans="1:15" x14ac:dyDescent="0.25">
      <c r="A2207" t="s">
        <v>2217</v>
      </c>
      <c r="B2207" t="s">
        <v>5955</v>
      </c>
      <c r="C2207" t="s">
        <v>7239</v>
      </c>
      <c r="D2207" t="s">
        <v>6722</v>
      </c>
      <c r="E2207" t="s">
        <v>7077</v>
      </c>
      <c r="F2207" t="s">
        <v>7095</v>
      </c>
      <c r="G2207" t="s">
        <v>7102</v>
      </c>
      <c r="H2207" t="s">
        <v>7147</v>
      </c>
      <c r="I2207" t="s">
        <v>7163</v>
      </c>
      <c r="J2207" t="s">
        <v>7167</v>
      </c>
      <c r="K2207" t="s">
        <v>7207</v>
      </c>
      <c r="L2207">
        <v>4</v>
      </c>
      <c r="M2207">
        <v>2925.84</v>
      </c>
      <c r="N2207">
        <v>0.05</v>
      </c>
      <c r="O2207">
        <v>932.09</v>
      </c>
    </row>
    <row r="2208" spans="1:15" x14ac:dyDescent="0.25">
      <c r="A2208" t="s">
        <v>2218</v>
      </c>
      <c r="B2208" t="s">
        <v>5421</v>
      </c>
      <c r="C2208" t="s">
        <v>7245</v>
      </c>
      <c r="D2208" t="s">
        <v>6230</v>
      </c>
      <c r="E2208" t="s">
        <v>6899</v>
      </c>
      <c r="F2208" t="s">
        <v>7094</v>
      </c>
      <c r="G2208" t="s">
        <v>7101</v>
      </c>
      <c r="H2208" t="s">
        <v>7137</v>
      </c>
      <c r="I2208" t="s">
        <v>7164</v>
      </c>
      <c r="J2208" t="s">
        <v>7174</v>
      </c>
      <c r="K2208" t="s">
        <v>7188</v>
      </c>
      <c r="L2208">
        <v>1</v>
      </c>
      <c r="M2208">
        <v>2789.21</v>
      </c>
      <c r="N2208">
        <v>0</v>
      </c>
      <c r="O2208">
        <v>712.87</v>
      </c>
    </row>
    <row r="2209" spans="1:15" x14ac:dyDescent="0.25">
      <c r="A2209" t="s">
        <v>2219</v>
      </c>
      <c r="B2209" t="s">
        <v>5670</v>
      </c>
      <c r="C2209" t="s">
        <v>7233</v>
      </c>
      <c r="D2209" t="s">
        <v>6838</v>
      </c>
      <c r="E2209" t="s">
        <v>7005</v>
      </c>
      <c r="F2209" t="s">
        <v>7097</v>
      </c>
      <c r="G2209" t="s">
        <v>7105</v>
      </c>
      <c r="H2209" t="s">
        <v>7128</v>
      </c>
      <c r="I2209" t="s">
        <v>7165</v>
      </c>
      <c r="J2209" t="s">
        <v>7172</v>
      </c>
      <c r="K2209" t="s">
        <v>7208</v>
      </c>
      <c r="L2209">
        <v>2</v>
      </c>
      <c r="M2209">
        <v>4612.37</v>
      </c>
      <c r="N2209">
        <v>0.1</v>
      </c>
      <c r="O2209">
        <v>720.16</v>
      </c>
    </row>
    <row r="2210" spans="1:15" x14ac:dyDescent="0.25">
      <c r="A2210" t="s">
        <v>2220</v>
      </c>
      <c r="B2210" t="s">
        <v>5724</v>
      </c>
      <c r="C2210" t="s">
        <v>7240</v>
      </c>
      <c r="D2210" t="s">
        <v>6440</v>
      </c>
      <c r="E2210" t="s">
        <v>6913</v>
      </c>
      <c r="F2210" t="s">
        <v>7097</v>
      </c>
      <c r="G2210" t="s">
        <v>7105</v>
      </c>
      <c r="H2210" t="s">
        <v>7149</v>
      </c>
      <c r="I2210" t="s">
        <v>7163</v>
      </c>
      <c r="J2210" t="s">
        <v>7167</v>
      </c>
      <c r="K2210" t="s">
        <v>7207</v>
      </c>
      <c r="L2210">
        <v>3</v>
      </c>
      <c r="M2210">
        <v>2001.77</v>
      </c>
      <c r="N2210">
        <v>0.15</v>
      </c>
      <c r="O2210">
        <v>532.78</v>
      </c>
    </row>
    <row r="2211" spans="1:15" x14ac:dyDescent="0.25">
      <c r="A2211" t="s">
        <v>2221</v>
      </c>
      <c r="B2211" t="s">
        <v>5285</v>
      </c>
      <c r="C2211" t="s">
        <v>7251</v>
      </c>
      <c r="D2211" t="s">
        <v>6199</v>
      </c>
      <c r="E2211" t="s">
        <v>6979</v>
      </c>
      <c r="F2211" t="s">
        <v>7097</v>
      </c>
      <c r="G2211" t="s">
        <v>7104</v>
      </c>
      <c r="H2211" t="s">
        <v>7160</v>
      </c>
      <c r="I2211" t="s">
        <v>7162</v>
      </c>
      <c r="J2211" t="s">
        <v>7169</v>
      </c>
      <c r="K2211" t="s">
        <v>7193</v>
      </c>
      <c r="L2211">
        <v>7</v>
      </c>
      <c r="M2211">
        <v>68619.5</v>
      </c>
      <c r="N2211">
        <v>0.1</v>
      </c>
      <c r="O2211">
        <v>12450.44</v>
      </c>
    </row>
    <row r="2212" spans="1:15" x14ac:dyDescent="0.25">
      <c r="A2212" t="s">
        <v>2222</v>
      </c>
      <c r="B2212" t="s">
        <v>5317</v>
      </c>
      <c r="C2212" t="s">
        <v>7259</v>
      </c>
      <c r="D2212" t="s">
        <v>6139</v>
      </c>
      <c r="E2212" t="s">
        <v>6937</v>
      </c>
      <c r="F2212" t="s">
        <v>7094</v>
      </c>
      <c r="G2212" t="s">
        <v>7098</v>
      </c>
      <c r="H2212" t="s">
        <v>7138</v>
      </c>
      <c r="I2212" t="s">
        <v>7164</v>
      </c>
      <c r="J2212" t="s">
        <v>7174</v>
      </c>
      <c r="K2212" t="s">
        <v>7199</v>
      </c>
      <c r="L2212">
        <v>7</v>
      </c>
      <c r="M2212">
        <v>11187.74</v>
      </c>
      <c r="N2212">
        <v>0</v>
      </c>
      <c r="O2212">
        <v>2280.56</v>
      </c>
    </row>
    <row r="2213" spans="1:15" x14ac:dyDescent="0.25">
      <c r="A2213" t="s">
        <v>2223</v>
      </c>
      <c r="B2213" t="s">
        <v>5847</v>
      </c>
      <c r="C2213" t="s">
        <v>7246</v>
      </c>
      <c r="D2213" t="s">
        <v>6496</v>
      </c>
      <c r="E2213" t="s">
        <v>6975</v>
      </c>
      <c r="F2213" t="s">
        <v>7095</v>
      </c>
      <c r="G2213" t="s">
        <v>7109</v>
      </c>
      <c r="H2213" t="s">
        <v>7140</v>
      </c>
      <c r="I2213" t="s">
        <v>7162</v>
      </c>
      <c r="J2213" t="s">
        <v>7166</v>
      </c>
      <c r="K2213" t="s">
        <v>7211</v>
      </c>
      <c r="L2213">
        <v>4</v>
      </c>
      <c r="M2213">
        <v>24243.62</v>
      </c>
      <c r="N2213">
        <v>0.15</v>
      </c>
      <c r="O2213">
        <v>3002.33</v>
      </c>
    </row>
    <row r="2214" spans="1:15" x14ac:dyDescent="0.25">
      <c r="A2214" t="s">
        <v>2224</v>
      </c>
      <c r="B2214" t="s">
        <v>5437</v>
      </c>
      <c r="C2214" t="s">
        <v>7258</v>
      </c>
      <c r="D2214" t="s">
        <v>6209</v>
      </c>
      <c r="E2214" t="s">
        <v>6983</v>
      </c>
      <c r="F2214" t="s">
        <v>7094</v>
      </c>
      <c r="G2214" t="s">
        <v>7101</v>
      </c>
      <c r="H2214" t="s">
        <v>7124</v>
      </c>
      <c r="I2214" t="s">
        <v>7164</v>
      </c>
      <c r="J2214" t="s">
        <v>7174</v>
      </c>
      <c r="K2214" t="s">
        <v>7196</v>
      </c>
      <c r="L2214">
        <v>7</v>
      </c>
      <c r="M2214">
        <v>22824.1</v>
      </c>
      <c r="N2214">
        <v>0.1</v>
      </c>
      <c r="O2214">
        <v>4132.87</v>
      </c>
    </row>
    <row r="2215" spans="1:15" x14ac:dyDescent="0.25">
      <c r="A2215" t="s">
        <v>2225</v>
      </c>
      <c r="B2215" t="s">
        <v>5095</v>
      </c>
      <c r="C2215" t="s">
        <v>7226</v>
      </c>
      <c r="D2215" t="s">
        <v>6502</v>
      </c>
      <c r="E2215" t="s">
        <v>7055</v>
      </c>
      <c r="F2215" t="s">
        <v>7096</v>
      </c>
      <c r="G2215" t="s">
        <v>7112</v>
      </c>
      <c r="H2215" t="s">
        <v>7154</v>
      </c>
      <c r="I2215" t="s">
        <v>7164</v>
      </c>
      <c r="J2215" t="s">
        <v>7174</v>
      </c>
      <c r="K2215" t="s">
        <v>7196</v>
      </c>
      <c r="L2215">
        <v>4</v>
      </c>
      <c r="M2215">
        <v>11499.76</v>
      </c>
      <c r="N2215">
        <v>0.2</v>
      </c>
      <c r="O2215">
        <v>1451.52</v>
      </c>
    </row>
    <row r="2216" spans="1:15" x14ac:dyDescent="0.25">
      <c r="A2216" t="s">
        <v>2226</v>
      </c>
      <c r="B2216" t="s">
        <v>5077</v>
      </c>
      <c r="C2216" t="s">
        <v>7224</v>
      </c>
      <c r="D2216" t="s">
        <v>6544</v>
      </c>
      <c r="E2216" t="s">
        <v>7037</v>
      </c>
      <c r="F2216" t="s">
        <v>7096</v>
      </c>
      <c r="G2216" t="s">
        <v>7111</v>
      </c>
      <c r="H2216" t="s">
        <v>7145</v>
      </c>
      <c r="I2216" t="s">
        <v>7163</v>
      </c>
      <c r="J2216" t="s">
        <v>7175</v>
      </c>
      <c r="K2216" t="s">
        <v>7205</v>
      </c>
      <c r="L2216">
        <v>3</v>
      </c>
      <c r="M2216">
        <v>9756.52</v>
      </c>
      <c r="N2216">
        <v>0.1</v>
      </c>
      <c r="O2216">
        <v>1543.06</v>
      </c>
    </row>
    <row r="2217" spans="1:15" x14ac:dyDescent="0.25">
      <c r="A2217" t="s">
        <v>2227</v>
      </c>
      <c r="B2217" t="s">
        <v>5514</v>
      </c>
      <c r="C2217" t="s">
        <v>7237</v>
      </c>
      <c r="D2217" t="s">
        <v>6202</v>
      </c>
      <c r="E2217" t="s">
        <v>6980</v>
      </c>
      <c r="F2217" t="s">
        <v>7096</v>
      </c>
      <c r="G2217" t="s">
        <v>7111</v>
      </c>
      <c r="H2217" t="s">
        <v>7142</v>
      </c>
      <c r="I2217" t="s">
        <v>7163</v>
      </c>
      <c r="J2217" t="s">
        <v>7167</v>
      </c>
      <c r="K2217" t="s">
        <v>7179</v>
      </c>
      <c r="L2217">
        <v>2</v>
      </c>
      <c r="M2217">
        <v>5193.18</v>
      </c>
      <c r="N2217">
        <v>0</v>
      </c>
      <c r="O2217">
        <v>1408.63</v>
      </c>
    </row>
    <row r="2218" spans="1:15" x14ac:dyDescent="0.25">
      <c r="A2218" t="s">
        <v>2228</v>
      </c>
      <c r="B2218" t="s">
        <v>5193</v>
      </c>
      <c r="C2218" t="s">
        <v>7227</v>
      </c>
      <c r="D2218" t="s">
        <v>6151</v>
      </c>
      <c r="E2218" t="s">
        <v>6949</v>
      </c>
      <c r="F2218" t="s">
        <v>7097</v>
      </c>
      <c r="G2218" t="s">
        <v>7110</v>
      </c>
      <c r="H2218" t="s">
        <v>7129</v>
      </c>
      <c r="I2218" t="s">
        <v>7162</v>
      </c>
      <c r="J2218" t="s">
        <v>7168</v>
      </c>
      <c r="K2218" t="s">
        <v>7191</v>
      </c>
      <c r="L2218">
        <v>2</v>
      </c>
      <c r="M2218">
        <v>12506.38</v>
      </c>
      <c r="N2218">
        <v>0.05</v>
      </c>
      <c r="O2218">
        <v>2472.27</v>
      </c>
    </row>
    <row r="2219" spans="1:15" x14ac:dyDescent="0.25">
      <c r="A2219" t="s">
        <v>2229</v>
      </c>
      <c r="B2219" t="s">
        <v>5689</v>
      </c>
      <c r="C2219" t="s">
        <v>7242</v>
      </c>
      <c r="D2219" t="s">
        <v>6260</v>
      </c>
      <c r="E2219" t="s">
        <v>7009</v>
      </c>
      <c r="F2219" t="s">
        <v>7097</v>
      </c>
      <c r="G2219" t="s">
        <v>7105</v>
      </c>
      <c r="H2219" t="s">
        <v>7149</v>
      </c>
      <c r="I2219" t="s">
        <v>7162</v>
      </c>
      <c r="J2219" t="s">
        <v>7166</v>
      </c>
      <c r="K2219" t="s">
        <v>7192</v>
      </c>
      <c r="L2219">
        <v>5</v>
      </c>
      <c r="M2219">
        <v>28287.21</v>
      </c>
      <c r="N2219">
        <v>0.1</v>
      </c>
      <c r="O2219">
        <v>3211.64</v>
      </c>
    </row>
    <row r="2220" spans="1:15" x14ac:dyDescent="0.25">
      <c r="A2220" t="s">
        <v>2230</v>
      </c>
      <c r="B2220" t="s">
        <v>5329</v>
      </c>
      <c r="C2220" t="s">
        <v>7240</v>
      </c>
      <c r="D2220" t="s">
        <v>6824</v>
      </c>
      <c r="E2220" t="s">
        <v>7000</v>
      </c>
      <c r="F2220" t="s">
        <v>7096</v>
      </c>
      <c r="G2220" t="s">
        <v>7113</v>
      </c>
      <c r="H2220" t="s">
        <v>7144</v>
      </c>
      <c r="I2220" t="s">
        <v>7162</v>
      </c>
      <c r="J2220" t="s">
        <v>7168</v>
      </c>
      <c r="K2220" t="s">
        <v>7180</v>
      </c>
      <c r="L2220">
        <v>6</v>
      </c>
      <c r="M2220">
        <v>19523.89</v>
      </c>
      <c r="N2220">
        <v>0.05</v>
      </c>
      <c r="O2220">
        <v>3253.88</v>
      </c>
    </row>
    <row r="2221" spans="1:15" x14ac:dyDescent="0.25">
      <c r="A2221" t="s">
        <v>2231</v>
      </c>
      <c r="B2221" t="s">
        <v>5956</v>
      </c>
      <c r="C2221" t="s">
        <v>7232</v>
      </c>
      <c r="D2221" t="s">
        <v>6711</v>
      </c>
      <c r="E2221" t="s">
        <v>7010</v>
      </c>
      <c r="F2221" t="s">
        <v>7095</v>
      </c>
      <c r="G2221" t="s">
        <v>7109</v>
      </c>
      <c r="H2221" t="s">
        <v>7140</v>
      </c>
      <c r="I2221" t="s">
        <v>7163</v>
      </c>
      <c r="J2221" t="s">
        <v>7175</v>
      </c>
      <c r="K2221" t="s">
        <v>7197</v>
      </c>
      <c r="L2221">
        <v>1</v>
      </c>
      <c r="M2221">
        <v>4722.3</v>
      </c>
      <c r="N2221">
        <v>0.2</v>
      </c>
      <c r="O2221">
        <v>884.56</v>
      </c>
    </row>
    <row r="2222" spans="1:15" x14ac:dyDescent="0.25">
      <c r="A2222" t="s">
        <v>2232</v>
      </c>
      <c r="B2222" t="s">
        <v>5058</v>
      </c>
      <c r="C2222" t="s">
        <v>7239</v>
      </c>
      <c r="D2222" t="s">
        <v>6514</v>
      </c>
      <c r="E2222" t="s">
        <v>7070</v>
      </c>
      <c r="F2222" t="s">
        <v>7094</v>
      </c>
      <c r="G2222" t="s">
        <v>7101</v>
      </c>
      <c r="H2222" t="s">
        <v>7124</v>
      </c>
      <c r="I2222" t="s">
        <v>7163</v>
      </c>
      <c r="J2222" t="s">
        <v>7167</v>
      </c>
      <c r="K2222" t="s">
        <v>7179</v>
      </c>
      <c r="L2222">
        <v>2</v>
      </c>
      <c r="M2222">
        <v>4368.3999999999996</v>
      </c>
      <c r="N2222">
        <v>0.15</v>
      </c>
      <c r="O2222">
        <v>941.78</v>
      </c>
    </row>
    <row r="2223" spans="1:15" x14ac:dyDescent="0.25">
      <c r="A2223" t="s">
        <v>2233</v>
      </c>
      <c r="B2223" t="s">
        <v>5360</v>
      </c>
      <c r="C2223" t="s">
        <v>7243</v>
      </c>
      <c r="D2223" t="s">
        <v>6130</v>
      </c>
      <c r="E2223" t="s">
        <v>6929</v>
      </c>
      <c r="F2223" t="s">
        <v>7096</v>
      </c>
      <c r="G2223" t="s">
        <v>7111</v>
      </c>
      <c r="H2223" t="s">
        <v>7131</v>
      </c>
      <c r="I2223" t="s">
        <v>7165</v>
      </c>
      <c r="J2223" t="s">
        <v>7176</v>
      </c>
      <c r="K2223" t="s">
        <v>7194</v>
      </c>
      <c r="L2223">
        <v>4</v>
      </c>
      <c r="M2223">
        <v>97429.34</v>
      </c>
      <c r="N2223">
        <v>0</v>
      </c>
      <c r="O2223">
        <v>14215.84</v>
      </c>
    </row>
    <row r="2224" spans="1:15" x14ac:dyDescent="0.25">
      <c r="A2224" t="s">
        <v>2234</v>
      </c>
      <c r="B2224" t="s">
        <v>5640</v>
      </c>
      <c r="C2224" t="s">
        <v>7227</v>
      </c>
      <c r="D2224" t="s">
        <v>6175</v>
      </c>
      <c r="E2224" t="s">
        <v>6965</v>
      </c>
      <c r="F2224" t="s">
        <v>7094</v>
      </c>
      <c r="G2224" t="s">
        <v>7101</v>
      </c>
      <c r="H2224" t="s">
        <v>7117</v>
      </c>
      <c r="I2224" t="s">
        <v>7162</v>
      </c>
      <c r="J2224" t="s">
        <v>7166</v>
      </c>
      <c r="K2224" t="s">
        <v>7211</v>
      </c>
      <c r="L2224">
        <v>4</v>
      </c>
      <c r="M2224">
        <v>30024.47</v>
      </c>
      <c r="N2224">
        <v>0</v>
      </c>
      <c r="O2224">
        <v>5584.73</v>
      </c>
    </row>
    <row r="2225" spans="1:15" x14ac:dyDescent="0.25">
      <c r="A2225" t="s">
        <v>2235</v>
      </c>
      <c r="B2225" t="s">
        <v>5759</v>
      </c>
      <c r="C2225" t="s">
        <v>7229</v>
      </c>
      <c r="D2225" t="s">
        <v>6151</v>
      </c>
      <c r="E2225" t="s">
        <v>6949</v>
      </c>
      <c r="F2225" t="s">
        <v>7096</v>
      </c>
      <c r="G2225" t="s">
        <v>7112</v>
      </c>
      <c r="H2225" t="s">
        <v>7154</v>
      </c>
      <c r="I2225" t="s">
        <v>7165</v>
      </c>
      <c r="J2225" t="s">
        <v>7177</v>
      </c>
      <c r="K2225" t="s">
        <v>7210</v>
      </c>
      <c r="L2225">
        <v>8</v>
      </c>
      <c r="M2225">
        <v>588034.53</v>
      </c>
      <c r="N2225">
        <v>0.1</v>
      </c>
      <c r="O2225">
        <v>51658.15</v>
      </c>
    </row>
    <row r="2226" spans="1:15" x14ac:dyDescent="0.25">
      <c r="A2226" t="s">
        <v>2236</v>
      </c>
      <c r="B2226" t="s">
        <v>5700</v>
      </c>
      <c r="C2226" t="s">
        <v>7254</v>
      </c>
      <c r="D2226" t="s">
        <v>6518</v>
      </c>
      <c r="E2226" t="s">
        <v>6929</v>
      </c>
      <c r="F2226" t="s">
        <v>7095</v>
      </c>
      <c r="G2226" t="s">
        <v>7109</v>
      </c>
      <c r="H2226" t="s">
        <v>7135</v>
      </c>
      <c r="I2226" t="s">
        <v>7163</v>
      </c>
      <c r="J2226" t="s">
        <v>7167</v>
      </c>
      <c r="K2226" t="s">
        <v>7179</v>
      </c>
      <c r="L2226">
        <v>2</v>
      </c>
      <c r="M2226">
        <v>3966.41</v>
      </c>
      <c r="N2226">
        <v>0.2</v>
      </c>
      <c r="O2226">
        <v>568.36</v>
      </c>
    </row>
    <row r="2227" spans="1:15" x14ac:dyDescent="0.25">
      <c r="A2227" t="s">
        <v>2237</v>
      </c>
      <c r="B2227" t="s">
        <v>5019</v>
      </c>
      <c r="C2227" t="s">
        <v>7240</v>
      </c>
      <c r="D2227" t="s">
        <v>6291</v>
      </c>
      <c r="E2227" t="s">
        <v>6969</v>
      </c>
      <c r="F2227" t="s">
        <v>7096</v>
      </c>
      <c r="G2227" t="s">
        <v>7112</v>
      </c>
      <c r="H2227" t="s">
        <v>7154</v>
      </c>
      <c r="I2227" t="s">
        <v>7164</v>
      </c>
      <c r="J2227" t="s">
        <v>7173</v>
      </c>
      <c r="K2227" t="s">
        <v>7186</v>
      </c>
      <c r="L2227">
        <v>7</v>
      </c>
      <c r="M2227">
        <v>23800.54</v>
      </c>
      <c r="N2227">
        <v>0.25</v>
      </c>
      <c r="O2227">
        <v>5461.66</v>
      </c>
    </row>
    <row r="2228" spans="1:15" x14ac:dyDescent="0.25">
      <c r="A2228" t="s">
        <v>2238</v>
      </c>
      <c r="B2228" t="s">
        <v>5762</v>
      </c>
      <c r="C2228" t="s">
        <v>7251</v>
      </c>
      <c r="D2228" t="s">
        <v>6294</v>
      </c>
      <c r="E2228" t="s">
        <v>7010</v>
      </c>
      <c r="F2228" t="s">
        <v>7096</v>
      </c>
      <c r="G2228" t="s">
        <v>7113</v>
      </c>
      <c r="H2228" t="s">
        <v>7144</v>
      </c>
      <c r="I2228" t="s">
        <v>7164</v>
      </c>
      <c r="J2228" t="s">
        <v>7170</v>
      </c>
      <c r="K2228" t="s">
        <v>7189</v>
      </c>
      <c r="L2228">
        <v>7</v>
      </c>
      <c r="M2228">
        <v>9259.59</v>
      </c>
      <c r="N2228">
        <v>0.1</v>
      </c>
      <c r="O2228">
        <v>2134.2600000000002</v>
      </c>
    </row>
    <row r="2229" spans="1:15" x14ac:dyDescent="0.25">
      <c r="A2229" t="s">
        <v>2239</v>
      </c>
      <c r="B2229" t="s">
        <v>5446</v>
      </c>
      <c r="C2229" t="s">
        <v>7255</v>
      </c>
      <c r="D2229" t="s">
        <v>6281</v>
      </c>
      <c r="E2229" t="s">
        <v>6932</v>
      </c>
      <c r="F2229" t="s">
        <v>7094</v>
      </c>
      <c r="G2229" t="s">
        <v>7099</v>
      </c>
      <c r="H2229" t="s">
        <v>7125</v>
      </c>
      <c r="I2229" t="s">
        <v>7164</v>
      </c>
      <c r="J2229" t="s">
        <v>7174</v>
      </c>
      <c r="K2229" t="s">
        <v>7196</v>
      </c>
      <c r="L2229">
        <v>8</v>
      </c>
      <c r="M2229">
        <v>21314.639999999999</v>
      </c>
      <c r="N2229">
        <v>0.2</v>
      </c>
      <c r="O2229">
        <v>3631.24</v>
      </c>
    </row>
    <row r="2230" spans="1:15" x14ac:dyDescent="0.25">
      <c r="A2230" t="s">
        <v>2240</v>
      </c>
      <c r="B2230" t="s">
        <v>5313</v>
      </c>
      <c r="C2230" t="s">
        <v>7227</v>
      </c>
      <c r="D2230" t="s">
        <v>6442</v>
      </c>
      <c r="E2230" t="s">
        <v>7058</v>
      </c>
      <c r="F2230" t="s">
        <v>7096</v>
      </c>
      <c r="G2230" t="s">
        <v>7112</v>
      </c>
      <c r="H2230" t="s">
        <v>7139</v>
      </c>
      <c r="I2230" t="s">
        <v>7165</v>
      </c>
      <c r="J2230" t="s">
        <v>7172</v>
      </c>
      <c r="K2230" t="s">
        <v>7212</v>
      </c>
      <c r="L2230">
        <v>2</v>
      </c>
      <c r="M2230">
        <v>6927.97</v>
      </c>
      <c r="N2230">
        <v>0</v>
      </c>
      <c r="O2230">
        <v>1407.65</v>
      </c>
    </row>
    <row r="2231" spans="1:15" x14ac:dyDescent="0.25">
      <c r="A2231" t="s">
        <v>2241</v>
      </c>
      <c r="B2231" t="s">
        <v>5877</v>
      </c>
      <c r="C2231" t="s">
        <v>7236</v>
      </c>
      <c r="D2231" t="s">
        <v>6110</v>
      </c>
      <c r="E2231" t="s">
        <v>6909</v>
      </c>
      <c r="F2231" t="s">
        <v>7096</v>
      </c>
      <c r="G2231" t="s">
        <v>7113</v>
      </c>
      <c r="H2231" t="s">
        <v>7148</v>
      </c>
      <c r="I2231" t="s">
        <v>7165</v>
      </c>
      <c r="J2231" t="s">
        <v>7177</v>
      </c>
      <c r="K2231" t="s">
        <v>7198</v>
      </c>
      <c r="L2231">
        <v>2</v>
      </c>
      <c r="M2231">
        <v>107726.1</v>
      </c>
      <c r="N2231">
        <v>0.15</v>
      </c>
      <c r="O2231">
        <v>9960.7099999999991</v>
      </c>
    </row>
    <row r="2232" spans="1:15" x14ac:dyDescent="0.25">
      <c r="A2232" t="s">
        <v>2242</v>
      </c>
      <c r="B2232" t="s">
        <v>5957</v>
      </c>
      <c r="C2232" t="s">
        <v>7252</v>
      </c>
      <c r="D2232" t="s">
        <v>6795</v>
      </c>
      <c r="E2232" t="s">
        <v>7044</v>
      </c>
      <c r="F2232" t="s">
        <v>7094</v>
      </c>
      <c r="G2232" t="s">
        <v>7101</v>
      </c>
      <c r="H2232" t="s">
        <v>7117</v>
      </c>
      <c r="I2232" t="s">
        <v>7162</v>
      </c>
      <c r="J2232" t="s">
        <v>7168</v>
      </c>
      <c r="K2232" t="s">
        <v>7191</v>
      </c>
      <c r="L2232">
        <v>7</v>
      </c>
      <c r="M2232">
        <v>39583.75</v>
      </c>
      <c r="N2232">
        <v>0.15</v>
      </c>
      <c r="O2232">
        <v>4681.83</v>
      </c>
    </row>
    <row r="2233" spans="1:15" x14ac:dyDescent="0.25">
      <c r="A2233" t="s">
        <v>2243</v>
      </c>
      <c r="B2233" t="s">
        <v>5761</v>
      </c>
      <c r="C2233" t="s">
        <v>7241</v>
      </c>
      <c r="D2233" t="s">
        <v>6309</v>
      </c>
      <c r="E2233" t="s">
        <v>7012</v>
      </c>
      <c r="F2233" t="s">
        <v>7095</v>
      </c>
      <c r="G2233" t="s">
        <v>7108</v>
      </c>
      <c r="H2233" t="s">
        <v>7141</v>
      </c>
      <c r="I2233" t="s">
        <v>7165</v>
      </c>
      <c r="J2233" t="s">
        <v>7176</v>
      </c>
      <c r="K2233" t="s">
        <v>7195</v>
      </c>
      <c r="L2233">
        <v>4</v>
      </c>
      <c r="M2233">
        <v>49308.97</v>
      </c>
      <c r="N2233">
        <v>0</v>
      </c>
      <c r="O2233">
        <v>5598.49</v>
      </c>
    </row>
    <row r="2234" spans="1:15" x14ac:dyDescent="0.25">
      <c r="A2234" t="s">
        <v>2244</v>
      </c>
      <c r="B2234" t="s">
        <v>5219</v>
      </c>
      <c r="C2234" t="s">
        <v>7258</v>
      </c>
      <c r="D2234" t="s">
        <v>6662</v>
      </c>
      <c r="E2234" t="s">
        <v>6924</v>
      </c>
      <c r="F2234" t="s">
        <v>7094</v>
      </c>
      <c r="G2234" t="s">
        <v>7099</v>
      </c>
      <c r="H2234" t="s">
        <v>7130</v>
      </c>
      <c r="I2234" t="s">
        <v>7163</v>
      </c>
      <c r="J2234" t="s">
        <v>7175</v>
      </c>
      <c r="K2234" t="s">
        <v>7190</v>
      </c>
      <c r="L2234">
        <v>4</v>
      </c>
      <c r="M2234">
        <v>6485.34</v>
      </c>
      <c r="N2234">
        <v>0.25</v>
      </c>
      <c r="O2234">
        <v>930.22</v>
      </c>
    </row>
    <row r="2235" spans="1:15" x14ac:dyDescent="0.25">
      <c r="A2235" t="s">
        <v>2245</v>
      </c>
      <c r="B2235" t="s">
        <v>5769</v>
      </c>
      <c r="C2235" t="s">
        <v>7235</v>
      </c>
      <c r="D2235" t="s">
        <v>6169</v>
      </c>
      <c r="E2235" t="s">
        <v>6939</v>
      </c>
      <c r="F2235" t="s">
        <v>7094</v>
      </c>
      <c r="G2235" t="s">
        <v>7098</v>
      </c>
      <c r="H2235" t="s">
        <v>7114</v>
      </c>
      <c r="I2235" t="s">
        <v>7165</v>
      </c>
      <c r="J2235" t="s">
        <v>7176</v>
      </c>
      <c r="K2235" t="s">
        <v>7195</v>
      </c>
      <c r="L2235">
        <v>2</v>
      </c>
      <c r="M2235">
        <v>21767.35</v>
      </c>
      <c r="N2235">
        <v>0.05</v>
      </c>
      <c r="O2235">
        <v>1824.65</v>
      </c>
    </row>
    <row r="2236" spans="1:15" x14ac:dyDescent="0.25">
      <c r="A2236" t="s">
        <v>2246</v>
      </c>
      <c r="B2236" t="s">
        <v>5933</v>
      </c>
      <c r="C2236" t="s">
        <v>7249</v>
      </c>
      <c r="D2236" t="s">
        <v>6400</v>
      </c>
      <c r="E2236" t="s">
        <v>7014</v>
      </c>
      <c r="F2236" t="s">
        <v>7094</v>
      </c>
      <c r="G2236" t="s">
        <v>7099</v>
      </c>
      <c r="H2236" t="s">
        <v>7115</v>
      </c>
      <c r="I2236" t="s">
        <v>7164</v>
      </c>
      <c r="J2236" t="s">
        <v>7170</v>
      </c>
      <c r="K2236" t="s">
        <v>7183</v>
      </c>
      <c r="L2236">
        <v>8</v>
      </c>
      <c r="M2236">
        <v>34265.839999999997</v>
      </c>
      <c r="N2236">
        <v>0.15</v>
      </c>
      <c r="O2236">
        <v>5856.21</v>
      </c>
    </row>
    <row r="2237" spans="1:15" x14ac:dyDescent="0.25">
      <c r="A2237" t="s">
        <v>2247</v>
      </c>
      <c r="B2237" t="s">
        <v>5958</v>
      </c>
      <c r="C2237" t="s">
        <v>7241</v>
      </c>
      <c r="D2237" t="s">
        <v>6539</v>
      </c>
      <c r="E2237" t="s">
        <v>7074</v>
      </c>
      <c r="F2237" t="s">
        <v>7097</v>
      </c>
      <c r="G2237" t="s">
        <v>7105</v>
      </c>
      <c r="H2237" t="s">
        <v>7128</v>
      </c>
      <c r="I2237" t="s">
        <v>7165</v>
      </c>
      <c r="J2237" t="s">
        <v>7177</v>
      </c>
      <c r="K2237" t="s">
        <v>7210</v>
      </c>
      <c r="L2237">
        <v>1</v>
      </c>
      <c r="M2237">
        <v>81027.600000000006</v>
      </c>
      <c r="N2237">
        <v>0</v>
      </c>
      <c r="O2237">
        <v>10432.26</v>
      </c>
    </row>
    <row r="2238" spans="1:15" x14ac:dyDescent="0.25">
      <c r="A2238" t="s">
        <v>2248</v>
      </c>
      <c r="B2238" t="s">
        <v>5694</v>
      </c>
      <c r="C2238" t="s">
        <v>7258</v>
      </c>
      <c r="D2238" t="s">
        <v>6635</v>
      </c>
      <c r="E2238" t="s">
        <v>7029</v>
      </c>
      <c r="F2238" t="s">
        <v>7097</v>
      </c>
      <c r="G2238" t="s">
        <v>7110</v>
      </c>
      <c r="H2238" t="s">
        <v>7155</v>
      </c>
      <c r="I2238" t="s">
        <v>7163</v>
      </c>
      <c r="J2238" t="s">
        <v>7171</v>
      </c>
      <c r="K2238" t="s">
        <v>7184</v>
      </c>
      <c r="L2238">
        <v>2</v>
      </c>
      <c r="M2238">
        <v>14044.85</v>
      </c>
      <c r="N2238">
        <v>0.1</v>
      </c>
      <c r="O2238">
        <v>1516.66</v>
      </c>
    </row>
    <row r="2239" spans="1:15" x14ac:dyDescent="0.25">
      <c r="A2239" t="s">
        <v>2249</v>
      </c>
      <c r="B2239" t="s">
        <v>5385</v>
      </c>
      <c r="C2239" t="s">
        <v>7255</v>
      </c>
      <c r="D2239" t="s">
        <v>6442</v>
      </c>
      <c r="E2239" t="s">
        <v>7058</v>
      </c>
      <c r="F2239" t="s">
        <v>7094</v>
      </c>
      <c r="G2239" t="s">
        <v>7100</v>
      </c>
      <c r="H2239" t="s">
        <v>7151</v>
      </c>
      <c r="I2239" t="s">
        <v>7163</v>
      </c>
      <c r="J2239" t="s">
        <v>7167</v>
      </c>
      <c r="K2239" t="s">
        <v>7179</v>
      </c>
      <c r="L2239">
        <v>2</v>
      </c>
      <c r="M2239">
        <v>3771.51</v>
      </c>
      <c r="N2239">
        <v>0.25</v>
      </c>
      <c r="O2239">
        <v>484.94</v>
      </c>
    </row>
    <row r="2240" spans="1:15" x14ac:dyDescent="0.25">
      <c r="A2240" t="s">
        <v>2250</v>
      </c>
      <c r="B2240" t="s">
        <v>5454</v>
      </c>
      <c r="C2240" t="s">
        <v>7244</v>
      </c>
      <c r="D2240" t="s">
        <v>6578</v>
      </c>
      <c r="E2240" t="s">
        <v>6925</v>
      </c>
      <c r="F2240" t="s">
        <v>7097</v>
      </c>
      <c r="G2240" t="s">
        <v>7107</v>
      </c>
      <c r="H2240" t="s">
        <v>7123</v>
      </c>
      <c r="I2240" t="s">
        <v>7164</v>
      </c>
      <c r="J2240" t="s">
        <v>7173</v>
      </c>
      <c r="K2240" t="s">
        <v>7206</v>
      </c>
      <c r="L2240">
        <v>6</v>
      </c>
      <c r="M2240">
        <v>10921.99</v>
      </c>
      <c r="N2240">
        <v>0.2</v>
      </c>
      <c r="O2240">
        <v>2262.98</v>
      </c>
    </row>
    <row r="2241" spans="1:15" x14ac:dyDescent="0.25">
      <c r="A2241" t="s">
        <v>2251</v>
      </c>
      <c r="B2241" t="s">
        <v>5642</v>
      </c>
      <c r="C2241" t="s">
        <v>7225</v>
      </c>
      <c r="D2241" t="s">
        <v>6153</v>
      </c>
      <c r="E2241" t="s">
        <v>6951</v>
      </c>
      <c r="F2241" t="s">
        <v>7097</v>
      </c>
      <c r="G2241" t="s">
        <v>7105</v>
      </c>
      <c r="H2241" t="s">
        <v>7121</v>
      </c>
      <c r="I2241" t="s">
        <v>7165</v>
      </c>
      <c r="J2241" t="s">
        <v>7176</v>
      </c>
      <c r="K2241" t="s">
        <v>7202</v>
      </c>
      <c r="L2241">
        <v>3</v>
      </c>
      <c r="M2241">
        <v>51711.14</v>
      </c>
      <c r="N2241">
        <v>0.05</v>
      </c>
      <c r="O2241">
        <v>6563.48</v>
      </c>
    </row>
    <row r="2242" spans="1:15" x14ac:dyDescent="0.25">
      <c r="A2242" t="s">
        <v>2252</v>
      </c>
      <c r="B2242" t="s">
        <v>5690</v>
      </c>
      <c r="C2242" t="s">
        <v>7241</v>
      </c>
      <c r="D2242" t="s">
        <v>6239</v>
      </c>
      <c r="E2242" t="s">
        <v>6918</v>
      </c>
      <c r="F2242" t="s">
        <v>7095</v>
      </c>
      <c r="G2242" t="s">
        <v>7102</v>
      </c>
      <c r="H2242" t="s">
        <v>7157</v>
      </c>
      <c r="I2242" t="s">
        <v>7164</v>
      </c>
      <c r="J2242" t="s">
        <v>7173</v>
      </c>
      <c r="K2242" t="s">
        <v>7200</v>
      </c>
      <c r="L2242">
        <v>5</v>
      </c>
      <c r="M2242">
        <v>4988.26</v>
      </c>
      <c r="N2242">
        <v>0.15</v>
      </c>
      <c r="O2242">
        <v>1271.3699999999999</v>
      </c>
    </row>
    <row r="2243" spans="1:15" x14ac:dyDescent="0.25">
      <c r="A2243" t="s">
        <v>2253</v>
      </c>
      <c r="B2243" t="s">
        <v>5450</v>
      </c>
      <c r="C2243" t="s">
        <v>7244</v>
      </c>
      <c r="D2243" t="s">
        <v>6578</v>
      </c>
      <c r="E2243" t="s">
        <v>6925</v>
      </c>
      <c r="F2243" t="s">
        <v>7094</v>
      </c>
      <c r="G2243" t="s">
        <v>7099</v>
      </c>
      <c r="H2243" t="s">
        <v>7115</v>
      </c>
      <c r="I2243" t="s">
        <v>7165</v>
      </c>
      <c r="J2243" t="s">
        <v>7177</v>
      </c>
      <c r="K2243" t="s">
        <v>7201</v>
      </c>
      <c r="L2243">
        <v>1</v>
      </c>
      <c r="M2243">
        <v>38379.53</v>
      </c>
      <c r="N2243">
        <v>0.25</v>
      </c>
      <c r="O2243">
        <v>2239.73</v>
      </c>
    </row>
    <row r="2244" spans="1:15" x14ac:dyDescent="0.25">
      <c r="A2244" t="s">
        <v>2254</v>
      </c>
      <c r="B2244" t="s">
        <v>5457</v>
      </c>
      <c r="C2244" t="s">
        <v>7238</v>
      </c>
      <c r="D2244" t="s">
        <v>6214</v>
      </c>
      <c r="E2244" t="s">
        <v>6966</v>
      </c>
      <c r="F2244" t="s">
        <v>7095</v>
      </c>
      <c r="G2244" t="s">
        <v>7102</v>
      </c>
      <c r="H2244" t="s">
        <v>7157</v>
      </c>
      <c r="I2244" t="s">
        <v>7165</v>
      </c>
      <c r="J2244" t="s">
        <v>7176</v>
      </c>
      <c r="K2244" t="s">
        <v>7202</v>
      </c>
      <c r="L2244">
        <v>1</v>
      </c>
      <c r="M2244">
        <v>16934.45</v>
      </c>
      <c r="N2244">
        <v>0.1</v>
      </c>
      <c r="O2244">
        <v>1523.63</v>
      </c>
    </row>
    <row r="2245" spans="1:15" x14ac:dyDescent="0.25">
      <c r="A2245" t="s">
        <v>2255</v>
      </c>
      <c r="B2245" t="s">
        <v>5587</v>
      </c>
      <c r="C2245" t="s">
        <v>7238</v>
      </c>
      <c r="D2245" t="s">
        <v>6654</v>
      </c>
      <c r="E2245" t="s">
        <v>7041</v>
      </c>
      <c r="F2245" t="s">
        <v>7095</v>
      </c>
      <c r="G2245" t="s">
        <v>7108</v>
      </c>
      <c r="H2245" t="s">
        <v>7150</v>
      </c>
      <c r="I2245" t="s">
        <v>7164</v>
      </c>
      <c r="J2245" t="s">
        <v>7170</v>
      </c>
      <c r="K2245" t="s">
        <v>7213</v>
      </c>
      <c r="L2245">
        <v>8</v>
      </c>
      <c r="M2245">
        <v>21652.78</v>
      </c>
      <c r="N2245">
        <v>0</v>
      </c>
      <c r="O2245">
        <v>6935.08</v>
      </c>
    </row>
    <row r="2246" spans="1:15" x14ac:dyDescent="0.25">
      <c r="A2246" t="s">
        <v>2256</v>
      </c>
      <c r="B2246" t="s">
        <v>5420</v>
      </c>
      <c r="C2246" t="s">
        <v>7252</v>
      </c>
      <c r="D2246" t="s">
        <v>6649</v>
      </c>
      <c r="E2246" t="s">
        <v>6977</v>
      </c>
      <c r="F2246" t="s">
        <v>7095</v>
      </c>
      <c r="G2246" t="s">
        <v>7109</v>
      </c>
      <c r="H2246" t="s">
        <v>7140</v>
      </c>
      <c r="I2246" t="s">
        <v>7165</v>
      </c>
      <c r="J2246" t="s">
        <v>7172</v>
      </c>
      <c r="K2246" t="s">
        <v>7185</v>
      </c>
      <c r="L2246">
        <v>5</v>
      </c>
      <c r="M2246">
        <v>19760.45</v>
      </c>
      <c r="N2246">
        <v>0.2</v>
      </c>
      <c r="O2246">
        <v>1477.8</v>
      </c>
    </row>
    <row r="2247" spans="1:15" x14ac:dyDescent="0.25">
      <c r="A2247" t="s">
        <v>2257</v>
      </c>
      <c r="B2247" t="s">
        <v>5661</v>
      </c>
      <c r="C2247" t="s">
        <v>7244</v>
      </c>
      <c r="D2247" t="s">
        <v>6333</v>
      </c>
      <c r="E2247" t="s">
        <v>6898</v>
      </c>
      <c r="F2247" t="s">
        <v>7096</v>
      </c>
      <c r="G2247" t="s">
        <v>7111</v>
      </c>
      <c r="H2247" t="s">
        <v>7142</v>
      </c>
      <c r="I2247" t="s">
        <v>7163</v>
      </c>
      <c r="J2247" t="s">
        <v>7171</v>
      </c>
      <c r="K2247" t="s">
        <v>7204</v>
      </c>
      <c r="L2247">
        <v>3</v>
      </c>
      <c r="M2247">
        <v>12492.37</v>
      </c>
      <c r="N2247">
        <v>0.1</v>
      </c>
      <c r="O2247">
        <v>1740.67</v>
      </c>
    </row>
    <row r="2248" spans="1:15" x14ac:dyDescent="0.25">
      <c r="A2248" t="s">
        <v>2258</v>
      </c>
      <c r="B2248" t="s">
        <v>5473</v>
      </c>
      <c r="C2248" t="s">
        <v>7244</v>
      </c>
      <c r="D2248" t="s">
        <v>6248</v>
      </c>
      <c r="E2248" t="s">
        <v>7002</v>
      </c>
      <c r="F2248" t="s">
        <v>7096</v>
      </c>
      <c r="G2248" t="s">
        <v>7103</v>
      </c>
      <c r="H2248" t="s">
        <v>7134</v>
      </c>
      <c r="I2248" t="s">
        <v>7164</v>
      </c>
      <c r="J2248" t="s">
        <v>7170</v>
      </c>
      <c r="K2248" t="s">
        <v>7213</v>
      </c>
      <c r="L2248">
        <v>4</v>
      </c>
      <c r="M2248">
        <v>9581.8799999999992</v>
      </c>
      <c r="N2248">
        <v>0.15</v>
      </c>
      <c r="O2248">
        <v>2251.54</v>
      </c>
    </row>
    <row r="2249" spans="1:15" x14ac:dyDescent="0.25">
      <c r="A2249" t="s">
        <v>2259</v>
      </c>
      <c r="B2249" t="s">
        <v>5959</v>
      </c>
      <c r="C2249" t="s">
        <v>7256</v>
      </c>
      <c r="D2249" t="s">
        <v>6628</v>
      </c>
      <c r="E2249" t="s">
        <v>6981</v>
      </c>
      <c r="F2249" t="s">
        <v>7096</v>
      </c>
      <c r="G2249" t="s">
        <v>7111</v>
      </c>
      <c r="H2249" t="s">
        <v>7142</v>
      </c>
      <c r="I2249" t="s">
        <v>7163</v>
      </c>
      <c r="J2249" t="s">
        <v>7171</v>
      </c>
      <c r="K2249" t="s">
        <v>7209</v>
      </c>
      <c r="L2249">
        <v>2</v>
      </c>
      <c r="M2249">
        <v>3760.69</v>
      </c>
      <c r="N2249">
        <v>0</v>
      </c>
      <c r="O2249">
        <v>825.6</v>
      </c>
    </row>
    <row r="2250" spans="1:15" x14ac:dyDescent="0.25">
      <c r="A2250" t="s">
        <v>2260</v>
      </c>
      <c r="B2250" t="s">
        <v>5235</v>
      </c>
      <c r="C2250" t="s">
        <v>7257</v>
      </c>
      <c r="D2250" t="s">
        <v>6484</v>
      </c>
      <c r="E2250" t="s">
        <v>7051</v>
      </c>
      <c r="F2250" t="s">
        <v>7096</v>
      </c>
      <c r="G2250" t="s">
        <v>7111</v>
      </c>
      <c r="H2250" t="s">
        <v>7131</v>
      </c>
      <c r="I2250" t="s">
        <v>7165</v>
      </c>
      <c r="J2250" t="s">
        <v>7177</v>
      </c>
      <c r="K2250" t="s">
        <v>7210</v>
      </c>
      <c r="L2250">
        <v>3</v>
      </c>
      <c r="M2250">
        <v>235024.08</v>
      </c>
      <c r="N2250">
        <v>0.05</v>
      </c>
      <c r="O2250">
        <v>27503.95</v>
      </c>
    </row>
    <row r="2251" spans="1:15" x14ac:dyDescent="0.25">
      <c r="A2251" t="s">
        <v>2261</v>
      </c>
      <c r="B2251" t="s">
        <v>5897</v>
      </c>
      <c r="C2251" t="s">
        <v>7249</v>
      </c>
      <c r="D2251" t="s">
        <v>6151</v>
      </c>
      <c r="E2251" t="s">
        <v>6949</v>
      </c>
      <c r="F2251" t="s">
        <v>7097</v>
      </c>
      <c r="G2251" t="s">
        <v>7110</v>
      </c>
      <c r="H2251" t="s">
        <v>7159</v>
      </c>
      <c r="I2251" t="s">
        <v>7162</v>
      </c>
      <c r="J2251" t="s">
        <v>7166</v>
      </c>
      <c r="K2251" t="s">
        <v>7178</v>
      </c>
      <c r="L2251">
        <v>7</v>
      </c>
      <c r="M2251">
        <v>108018.73</v>
      </c>
      <c r="N2251">
        <v>0</v>
      </c>
      <c r="O2251">
        <v>24451.45</v>
      </c>
    </row>
    <row r="2252" spans="1:15" x14ac:dyDescent="0.25">
      <c r="A2252" t="s">
        <v>2262</v>
      </c>
      <c r="B2252" t="s">
        <v>5428</v>
      </c>
      <c r="C2252" t="s">
        <v>7243</v>
      </c>
      <c r="D2252" t="s">
        <v>6293</v>
      </c>
      <c r="E2252" t="s">
        <v>7020</v>
      </c>
      <c r="F2252" t="s">
        <v>7094</v>
      </c>
      <c r="G2252" t="s">
        <v>7099</v>
      </c>
      <c r="H2252" t="s">
        <v>7125</v>
      </c>
      <c r="I2252" t="s">
        <v>7164</v>
      </c>
      <c r="J2252" t="s">
        <v>7174</v>
      </c>
      <c r="K2252" t="s">
        <v>7196</v>
      </c>
      <c r="L2252">
        <v>4</v>
      </c>
      <c r="M2252">
        <v>13217.07</v>
      </c>
      <c r="N2252">
        <v>0.05</v>
      </c>
      <c r="O2252">
        <v>2803.63</v>
      </c>
    </row>
    <row r="2253" spans="1:15" x14ac:dyDescent="0.25">
      <c r="A2253" t="s">
        <v>2263</v>
      </c>
      <c r="B2253" t="s">
        <v>5111</v>
      </c>
      <c r="C2253" t="s">
        <v>7258</v>
      </c>
      <c r="D2253" t="s">
        <v>6253</v>
      </c>
      <c r="E2253" t="s">
        <v>7005</v>
      </c>
      <c r="F2253" t="s">
        <v>7097</v>
      </c>
      <c r="G2253" t="s">
        <v>7110</v>
      </c>
      <c r="H2253" t="s">
        <v>7129</v>
      </c>
      <c r="I2253" t="s">
        <v>7164</v>
      </c>
      <c r="J2253" t="s">
        <v>7173</v>
      </c>
      <c r="K2253" t="s">
        <v>7206</v>
      </c>
      <c r="L2253">
        <v>1</v>
      </c>
      <c r="M2253">
        <v>2262.8000000000002</v>
      </c>
      <c r="N2253">
        <v>0</v>
      </c>
      <c r="O2253">
        <v>690.05</v>
      </c>
    </row>
    <row r="2254" spans="1:15" x14ac:dyDescent="0.25">
      <c r="A2254" t="s">
        <v>2264</v>
      </c>
      <c r="B2254" t="s">
        <v>5050</v>
      </c>
      <c r="C2254" t="s">
        <v>7252</v>
      </c>
      <c r="D2254" t="s">
        <v>6551</v>
      </c>
      <c r="E2254" t="s">
        <v>7031</v>
      </c>
      <c r="F2254" t="s">
        <v>7095</v>
      </c>
      <c r="G2254" t="s">
        <v>7102</v>
      </c>
      <c r="H2254" t="s">
        <v>7157</v>
      </c>
      <c r="I2254" t="s">
        <v>7162</v>
      </c>
      <c r="J2254" t="s">
        <v>7168</v>
      </c>
      <c r="K2254" t="s">
        <v>7191</v>
      </c>
      <c r="L2254">
        <v>1</v>
      </c>
      <c r="M2254">
        <v>5969.2</v>
      </c>
      <c r="N2254">
        <v>0.05</v>
      </c>
      <c r="O2254">
        <v>1036.71</v>
      </c>
    </row>
    <row r="2255" spans="1:15" x14ac:dyDescent="0.25">
      <c r="A2255" t="s">
        <v>2265</v>
      </c>
      <c r="B2255" t="s">
        <v>5723</v>
      </c>
      <c r="C2255" t="s">
        <v>7232</v>
      </c>
      <c r="D2255" t="s">
        <v>6381</v>
      </c>
      <c r="E2255" t="s">
        <v>6970</v>
      </c>
      <c r="F2255" t="s">
        <v>7097</v>
      </c>
      <c r="G2255" t="s">
        <v>7104</v>
      </c>
      <c r="H2255" t="s">
        <v>7120</v>
      </c>
      <c r="I2255" t="s">
        <v>7163</v>
      </c>
      <c r="J2255" t="s">
        <v>7175</v>
      </c>
      <c r="K2255" t="s">
        <v>7190</v>
      </c>
      <c r="L2255">
        <v>3</v>
      </c>
      <c r="M2255">
        <v>6165.3</v>
      </c>
      <c r="N2255">
        <v>0.05</v>
      </c>
      <c r="O2255">
        <v>1290.19</v>
      </c>
    </row>
    <row r="2256" spans="1:15" x14ac:dyDescent="0.25">
      <c r="A2256" t="s">
        <v>2266</v>
      </c>
      <c r="B2256" t="s">
        <v>5076</v>
      </c>
      <c r="C2256" t="s">
        <v>7232</v>
      </c>
      <c r="D2256" t="s">
        <v>6443</v>
      </c>
      <c r="E2256" t="s">
        <v>7059</v>
      </c>
      <c r="F2256" t="s">
        <v>7096</v>
      </c>
      <c r="G2256" t="s">
        <v>7103</v>
      </c>
      <c r="H2256" t="s">
        <v>7119</v>
      </c>
      <c r="I2256" t="s">
        <v>7162</v>
      </c>
      <c r="J2256" t="s">
        <v>7168</v>
      </c>
      <c r="K2256" t="s">
        <v>7191</v>
      </c>
      <c r="L2256">
        <v>3</v>
      </c>
      <c r="M2256">
        <v>18763.57</v>
      </c>
      <c r="N2256">
        <v>0</v>
      </c>
      <c r="O2256">
        <v>4065.73</v>
      </c>
    </row>
    <row r="2257" spans="1:15" x14ac:dyDescent="0.25">
      <c r="A2257" t="s">
        <v>2267</v>
      </c>
      <c r="B2257" t="s">
        <v>5960</v>
      </c>
      <c r="C2257" t="s">
        <v>7239</v>
      </c>
      <c r="D2257" t="s">
        <v>6263</v>
      </c>
      <c r="E2257" t="s">
        <v>7010</v>
      </c>
      <c r="F2257" t="s">
        <v>7095</v>
      </c>
      <c r="G2257" t="s">
        <v>7102</v>
      </c>
      <c r="H2257" t="s">
        <v>7157</v>
      </c>
      <c r="I2257" t="s">
        <v>7162</v>
      </c>
      <c r="J2257" t="s">
        <v>7169</v>
      </c>
      <c r="K2257" t="s">
        <v>7193</v>
      </c>
      <c r="L2257">
        <v>3</v>
      </c>
      <c r="M2257">
        <v>28922.66</v>
      </c>
      <c r="N2257">
        <v>0.15</v>
      </c>
      <c r="O2257">
        <v>3923.74</v>
      </c>
    </row>
    <row r="2258" spans="1:15" x14ac:dyDescent="0.25">
      <c r="A2258" t="s">
        <v>2268</v>
      </c>
      <c r="B2258" t="s">
        <v>5030</v>
      </c>
      <c r="C2258" t="s">
        <v>7253</v>
      </c>
      <c r="D2258" t="s">
        <v>6382</v>
      </c>
      <c r="E2258" t="s">
        <v>7049</v>
      </c>
      <c r="F2258" t="s">
        <v>7096</v>
      </c>
      <c r="G2258" t="s">
        <v>7111</v>
      </c>
      <c r="H2258" t="s">
        <v>7142</v>
      </c>
      <c r="I2258" t="s">
        <v>7165</v>
      </c>
      <c r="J2258" t="s">
        <v>7177</v>
      </c>
      <c r="K2258" t="s">
        <v>7198</v>
      </c>
      <c r="L2258">
        <v>5</v>
      </c>
      <c r="M2258">
        <v>272445.84999999998</v>
      </c>
      <c r="N2258">
        <v>0.15</v>
      </c>
      <c r="O2258">
        <v>32633.1</v>
      </c>
    </row>
    <row r="2259" spans="1:15" x14ac:dyDescent="0.25">
      <c r="A2259" t="s">
        <v>2269</v>
      </c>
      <c r="B2259" t="s">
        <v>5562</v>
      </c>
      <c r="C2259" t="s">
        <v>7229</v>
      </c>
      <c r="D2259" t="s">
        <v>6844</v>
      </c>
      <c r="E2259" t="s">
        <v>6972</v>
      </c>
      <c r="F2259" t="s">
        <v>7096</v>
      </c>
      <c r="G2259" t="s">
        <v>7113</v>
      </c>
      <c r="H2259" t="s">
        <v>7143</v>
      </c>
      <c r="I2259" t="s">
        <v>7165</v>
      </c>
      <c r="J2259" t="s">
        <v>7177</v>
      </c>
      <c r="K2259" t="s">
        <v>7198</v>
      </c>
      <c r="L2259">
        <v>4</v>
      </c>
      <c r="M2259">
        <v>266766.28000000003</v>
      </c>
      <c r="N2259">
        <v>0</v>
      </c>
      <c r="O2259">
        <v>48080.91</v>
      </c>
    </row>
    <row r="2260" spans="1:15" x14ac:dyDescent="0.25">
      <c r="A2260" t="s">
        <v>2270</v>
      </c>
      <c r="B2260" t="s">
        <v>5183</v>
      </c>
      <c r="C2260" t="s">
        <v>7236</v>
      </c>
      <c r="D2260" t="s">
        <v>6375</v>
      </c>
      <c r="E2260" t="s">
        <v>7048</v>
      </c>
      <c r="F2260" t="s">
        <v>7097</v>
      </c>
      <c r="G2260" t="s">
        <v>7104</v>
      </c>
      <c r="H2260" t="s">
        <v>7120</v>
      </c>
      <c r="I2260" t="s">
        <v>7165</v>
      </c>
      <c r="J2260" t="s">
        <v>7176</v>
      </c>
      <c r="K2260" t="s">
        <v>7195</v>
      </c>
      <c r="L2260">
        <v>8</v>
      </c>
      <c r="M2260">
        <v>89726.9</v>
      </c>
      <c r="N2260">
        <v>0.05</v>
      </c>
      <c r="O2260">
        <v>10337.74</v>
      </c>
    </row>
    <row r="2261" spans="1:15" x14ac:dyDescent="0.25">
      <c r="A2261" t="s">
        <v>2271</v>
      </c>
      <c r="B2261" t="s">
        <v>5494</v>
      </c>
      <c r="C2261" t="s">
        <v>7251</v>
      </c>
      <c r="D2261" t="s">
        <v>6751</v>
      </c>
      <c r="E2261" t="s">
        <v>6950</v>
      </c>
      <c r="F2261" t="s">
        <v>7097</v>
      </c>
      <c r="G2261" t="s">
        <v>7107</v>
      </c>
      <c r="H2261" t="s">
        <v>7152</v>
      </c>
      <c r="I2261" t="s">
        <v>7163</v>
      </c>
      <c r="J2261" t="s">
        <v>7175</v>
      </c>
      <c r="K2261" t="s">
        <v>7190</v>
      </c>
      <c r="L2261">
        <v>6</v>
      </c>
      <c r="M2261">
        <v>11996.8</v>
      </c>
      <c r="N2261">
        <v>0.05</v>
      </c>
      <c r="O2261">
        <v>2422.42</v>
      </c>
    </row>
    <row r="2262" spans="1:15" x14ac:dyDescent="0.25">
      <c r="A2262" t="s">
        <v>2272</v>
      </c>
      <c r="B2262" t="s">
        <v>5539</v>
      </c>
      <c r="C2262" t="s">
        <v>7248</v>
      </c>
      <c r="D2262" t="s">
        <v>6297</v>
      </c>
      <c r="E2262" t="s">
        <v>7023</v>
      </c>
      <c r="F2262" t="s">
        <v>7097</v>
      </c>
      <c r="G2262" t="s">
        <v>7104</v>
      </c>
      <c r="H2262" t="s">
        <v>7132</v>
      </c>
      <c r="I2262" t="s">
        <v>7163</v>
      </c>
      <c r="J2262" t="s">
        <v>7171</v>
      </c>
      <c r="K2262" t="s">
        <v>7184</v>
      </c>
      <c r="L2262">
        <v>6</v>
      </c>
      <c r="M2262">
        <v>39320.53</v>
      </c>
      <c r="N2262">
        <v>0.2</v>
      </c>
      <c r="O2262">
        <v>1817.82</v>
      </c>
    </row>
    <row r="2263" spans="1:15" x14ac:dyDescent="0.25">
      <c r="A2263" t="s">
        <v>2273</v>
      </c>
      <c r="B2263" t="s">
        <v>5961</v>
      </c>
      <c r="C2263" t="s">
        <v>7241</v>
      </c>
      <c r="D2263" t="s">
        <v>6156</v>
      </c>
      <c r="E2263" t="s">
        <v>6937</v>
      </c>
      <c r="F2263" t="s">
        <v>7095</v>
      </c>
      <c r="G2263" t="s">
        <v>7108</v>
      </c>
      <c r="H2263" t="s">
        <v>7126</v>
      </c>
      <c r="I2263" t="s">
        <v>7165</v>
      </c>
      <c r="J2263" t="s">
        <v>7176</v>
      </c>
      <c r="K2263" t="s">
        <v>7195</v>
      </c>
      <c r="L2263">
        <v>7</v>
      </c>
      <c r="M2263">
        <v>83842.759999999995</v>
      </c>
      <c r="N2263">
        <v>0</v>
      </c>
      <c r="O2263">
        <v>9742.5</v>
      </c>
    </row>
    <row r="2264" spans="1:15" x14ac:dyDescent="0.25">
      <c r="A2264" t="s">
        <v>2274</v>
      </c>
      <c r="B2264" t="s">
        <v>5407</v>
      </c>
      <c r="C2264" t="s">
        <v>7237</v>
      </c>
      <c r="D2264" t="s">
        <v>6547</v>
      </c>
      <c r="E2264" t="s">
        <v>6978</v>
      </c>
      <c r="F2264" t="s">
        <v>7094</v>
      </c>
      <c r="G2264" t="s">
        <v>7099</v>
      </c>
      <c r="H2264" t="s">
        <v>7115</v>
      </c>
      <c r="I2264" t="s">
        <v>7164</v>
      </c>
      <c r="J2264" t="s">
        <v>7174</v>
      </c>
      <c r="K2264" t="s">
        <v>7188</v>
      </c>
      <c r="L2264">
        <v>3</v>
      </c>
      <c r="M2264">
        <v>8558.59</v>
      </c>
      <c r="N2264">
        <v>0</v>
      </c>
      <c r="O2264">
        <v>2068.4</v>
      </c>
    </row>
    <row r="2265" spans="1:15" x14ac:dyDescent="0.25">
      <c r="A2265" t="s">
        <v>2275</v>
      </c>
      <c r="B2265" t="s">
        <v>5226</v>
      </c>
      <c r="C2265" t="s">
        <v>7236</v>
      </c>
      <c r="D2265" t="s">
        <v>6314</v>
      </c>
      <c r="E2265" t="s">
        <v>6908</v>
      </c>
      <c r="F2265" t="s">
        <v>7096</v>
      </c>
      <c r="G2265" t="s">
        <v>7112</v>
      </c>
      <c r="H2265" t="s">
        <v>7139</v>
      </c>
      <c r="I2265" t="s">
        <v>7164</v>
      </c>
      <c r="J2265" t="s">
        <v>7170</v>
      </c>
      <c r="K2265" t="s">
        <v>7189</v>
      </c>
      <c r="L2265">
        <v>3</v>
      </c>
      <c r="M2265">
        <v>4335.5600000000004</v>
      </c>
      <c r="N2265">
        <v>0</v>
      </c>
      <c r="O2265">
        <v>1240.29</v>
      </c>
    </row>
    <row r="2266" spans="1:15" x14ac:dyDescent="0.25">
      <c r="A2266" t="s">
        <v>2276</v>
      </c>
      <c r="B2266" t="s">
        <v>5930</v>
      </c>
      <c r="C2266" t="s">
        <v>7232</v>
      </c>
      <c r="D2266" t="s">
        <v>6529</v>
      </c>
      <c r="E2266" t="s">
        <v>7007</v>
      </c>
      <c r="F2266" t="s">
        <v>7095</v>
      </c>
      <c r="G2266" t="s">
        <v>7109</v>
      </c>
      <c r="H2266" t="s">
        <v>7127</v>
      </c>
      <c r="I2266" t="s">
        <v>7163</v>
      </c>
      <c r="J2266" t="s">
        <v>7171</v>
      </c>
      <c r="K2266" t="s">
        <v>7204</v>
      </c>
      <c r="L2266">
        <v>6</v>
      </c>
      <c r="M2266">
        <v>27600.39</v>
      </c>
      <c r="N2266">
        <v>0</v>
      </c>
      <c r="O2266">
        <v>4964.4399999999996</v>
      </c>
    </row>
    <row r="2267" spans="1:15" x14ac:dyDescent="0.25">
      <c r="A2267" t="s">
        <v>2277</v>
      </c>
      <c r="B2267" t="s">
        <v>5681</v>
      </c>
      <c r="C2267" t="s">
        <v>7257</v>
      </c>
      <c r="D2267" t="s">
        <v>6773</v>
      </c>
      <c r="E2267" t="s">
        <v>6966</v>
      </c>
      <c r="F2267" t="s">
        <v>7097</v>
      </c>
      <c r="G2267" t="s">
        <v>7110</v>
      </c>
      <c r="H2267" t="s">
        <v>7155</v>
      </c>
      <c r="I2267" t="s">
        <v>7165</v>
      </c>
      <c r="J2267" t="s">
        <v>7172</v>
      </c>
      <c r="K2267" t="s">
        <v>7208</v>
      </c>
      <c r="L2267">
        <v>1</v>
      </c>
      <c r="M2267">
        <v>2587.1</v>
      </c>
      <c r="N2267">
        <v>0</v>
      </c>
      <c r="O2267">
        <v>594.64</v>
      </c>
    </row>
    <row r="2268" spans="1:15" x14ac:dyDescent="0.25">
      <c r="A2268" t="s">
        <v>2278</v>
      </c>
      <c r="B2268" t="s">
        <v>5558</v>
      </c>
      <c r="C2268" t="s">
        <v>7257</v>
      </c>
      <c r="D2268" t="s">
        <v>6675</v>
      </c>
      <c r="E2268" t="s">
        <v>7013</v>
      </c>
      <c r="F2268" t="s">
        <v>7094</v>
      </c>
      <c r="G2268" t="s">
        <v>7100</v>
      </c>
      <c r="H2268" t="s">
        <v>7136</v>
      </c>
      <c r="I2268" t="s">
        <v>7162</v>
      </c>
      <c r="J2268" t="s">
        <v>7169</v>
      </c>
      <c r="K2268" t="s">
        <v>7203</v>
      </c>
      <c r="L2268">
        <v>1</v>
      </c>
      <c r="M2268">
        <v>16118.28</v>
      </c>
      <c r="N2268">
        <v>0.25</v>
      </c>
      <c r="O2268">
        <v>496.04</v>
      </c>
    </row>
    <row r="2269" spans="1:15" x14ac:dyDescent="0.25">
      <c r="A2269" t="s">
        <v>2279</v>
      </c>
      <c r="B2269" t="s">
        <v>5913</v>
      </c>
      <c r="C2269" t="s">
        <v>7252</v>
      </c>
      <c r="D2269" t="s">
        <v>6535</v>
      </c>
      <c r="E2269" t="s">
        <v>7074</v>
      </c>
      <c r="F2269" t="s">
        <v>7094</v>
      </c>
      <c r="G2269" t="s">
        <v>7099</v>
      </c>
      <c r="H2269" t="s">
        <v>7125</v>
      </c>
      <c r="I2269" t="s">
        <v>7164</v>
      </c>
      <c r="J2269" t="s">
        <v>7170</v>
      </c>
      <c r="K2269" t="s">
        <v>7213</v>
      </c>
      <c r="L2269">
        <v>2</v>
      </c>
      <c r="M2269">
        <v>5212.53</v>
      </c>
      <c r="N2269">
        <v>0.1</v>
      </c>
      <c r="O2269">
        <v>1517.75</v>
      </c>
    </row>
    <row r="2270" spans="1:15" x14ac:dyDescent="0.25">
      <c r="A2270" t="s">
        <v>2280</v>
      </c>
      <c r="B2270" t="s">
        <v>5419</v>
      </c>
      <c r="C2270" t="s">
        <v>7228</v>
      </c>
      <c r="D2270" t="s">
        <v>6725</v>
      </c>
      <c r="E2270" t="s">
        <v>6949</v>
      </c>
      <c r="F2270" t="s">
        <v>7094</v>
      </c>
      <c r="G2270" t="s">
        <v>7099</v>
      </c>
      <c r="H2270" t="s">
        <v>7125</v>
      </c>
      <c r="I2270" t="s">
        <v>7164</v>
      </c>
      <c r="J2270" t="s">
        <v>7170</v>
      </c>
      <c r="K2270" t="s">
        <v>7189</v>
      </c>
      <c r="L2270">
        <v>2</v>
      </c>
      <c r="M2270">
        <v>2354.21</v>
      </c>
      <c r="N2270">
        <v>0.25</v>
      </c>
      <c r="O2270">
        <v>329.96</v>
      </c>
    </row>
    <row r="2271" spans="1:15" x14ac:dyDescent="0.25">
      <c r="A2271" t="s">
        <v>2281</v>
      </c>
      <c r="B2271" t="s">
        <v>5962</v>
      </c>
      <c r="C2271" t="s">
        <v>7249</v>
      </c>
      <c r="D2271" t="s">
        <v>6157</v>
      </c>
      <c r="E2271" t="s">
        <v>6953</v>
      </c>
      <c r="F2271" t="s">
        <v>7096</v>
      </c>
      <c r="G2271" t="s">
        <v>7111</v>
      </c>
      <c r="H2271" t="s">
        <v>7145</v>
      </c>
      <c r="I2271" t="s">
        <v>7162</v>
      </c>
      <c r="J2271" t="s">
        <v>7166</v>
      </c>
      <c r="K2271" t="s">
        <v>7192</v>
      </c>
      <c r="L2271">
        <v>2</v>
      </c>
      <c r="M2271">
        <v>10634.19</v>
      </c>
      <c r="N2271">
        <v>0.15</v>
      </c>
      <c r="O2271">
        <v>1149.23</v>
      </c>
    </row>
    <row r="2272" spans="1:15" x14ac:dyDescent="0.25">
      <c r="A2272" t="s">
        <v>2282</v>
      </c>
      <c r="B2272" t="s">
        <v>5384</v>
      </c>
      <c r="C2272" t="s">
        <v>7229</v>
      </c>
      <c r="D2272" t="s">
        <v>6827</v>
      </c>
      <c r="E2272" t="s">
        <v>7024</v>
      </c>
      <c r="F2272" t="s">
        <v>7096</v>
      </c>
      <c r="G2272" t="s">
        <v>7111</v>
      </c>
      <c r="H2272" t="s">
        <v>7142</v>
      </c>
      <c r="I2272" t="s">
        <v>7163</v>
      </c>
      <c r="J2272" t="s">
        <v>7167</v>
      </c>
      <c r="K2272" t="s">
        <v>7179</v>
      </c>
      <c r="L2272">
        <v>8</v>
      </c>
      <c r="M2272">
        <v>20763.740000000002</v>
      </c>
      <c r="N2272">
        <v>0</v>
      </c>
      <c r="O2272">
        <v>5260.05</v>
      </c>
    </row>
    <row r="2273" spans="1:15" x14ac:dyDescent="0.25">
      <c r="A2273" t="s">
        <v>2283</v>
      </c>
      <c r="B2273" t="s">
        <v>5108</v>
      </c>
      <c r="C2273" t="s">
        <v>7234</v>
      </c>
      <c r="D2273" t="s">
        <v>6646</v>
      </c>
      <c r="E2273" t="s">
        <v>6907</v>
      </c>
      <c r="F2273" t="s">
        <v>7095</v>
      </c>
      <c r="G2273" t="s">
        <v>7108</v>
      </c>
      <c r="H2273" t="s">
        <v>7141</v>
      </c>
      <c r="I2273" t="s">
        <v>7163</v>
      </c>
      <c r="J2273" t="s">
        <v>7167</v>
      </c>
      <c r="K2273" t="s">
        <v>7179</v>
      </c>
      <c r="L2273">
        <v>3</v>
      </c>
      <c r="M2273">
        <v>6677.48</v>
      </c>
      <c r="N2273">
        <v>0.15</v>
      </c>
      <c r="O2273">
        <v>1395.14</v>
      </c>
    </row>
    <row r="2274" spans="1:15" x14ac:dyDescent="0.25">
      <c r="A2274" t="s">
        <v>2284</v>
      </c>
      <c r="B2274" t="s">
        <v>5687</v>
      </c>
      <c r="C2274" t="s">
        <v>7226</v>
      </c>
      <c r="D2274" t="s">
        <v>6802</v>
      </c>
      <c r="E2274" t="s">
        <v>6969</v>
      </c>
      <c r="F2274" t="s">
        <v>7095</v>
      </c>
      <c r="G2274" t="s">
        <v>7106</v>
      </c>
      <c r="H2274" t="s">
        <v>7161</v>
      </c>
      <c r="I2274" t="s">
        <v>7165</v>
      </c>
      <c r="J2274" t="s">
        <v>7176</v>
      </c>
      <c r="K2274" t="s">
        <v>7195</v>
      </c>
      <c r="L2274">
        <v>1</v>
      </c>
      <c r="M2274">
        <v>9275.4699999999993</v>
      </c>
      <c r="N2274">
        <v>0.25</v>
      </c>
      <c r="O2274">
        <v>284.63</v>
      </c>
    </row>
    <row r="2275" spans="1:15" x14ac:dyDescent="0.25">
      <c r="A2275" t="s">
        <v>2285</v>
      </c>
      <c r="B2275" t="s">
        <v>5479</v>
      </c>
      <c r="C2275" t="s">
        <v>7228</v>
      </c>
      <c r="D2275" t="s">
        <v>6359</v>
      </c>
      <c r="E2275" t="s">
        <v>7044</v>
      </c>
      <c r="F2275" t="s">
        <v>7094</v>
      </c>
      <c r="G2275" t="s">
        <v>7098</v>
      </c>
      <c r="H2275" t="s">
        <v>7156</v>
      </c>
      <c r="I2275" t="s">
        <v>7163</v>
      </c>
      <c r="J2275" t="s">
        <v>7171</v>
      </c>
      <c r="K2275" t="s">
        <v>7209</v>
      </c>
      <c r="L2275">
        <v>1</v>
      </c>
      <c r="M2275">
        <v>1375.18</v>
      </c>
      <c r="N2275">
        <v>0.2</v>
      </c>
      <c r="O2275">
        <v>178.24</v>
      </c>
    </row>
    <row r="2276" spans="1:15" x14ac:dyDescent="0.25">
      <c r="A2276" t="s">
        <v>2286</v>
      </c>
      <c r="B2276" t="s">
        <v>5937</v>
      </c>
      <c r="C2276" t="s">
        <v>7231</v>
      </c>
      <c r="D2276" t="s">
        <v>6630</v>
      </c>
      <c r="E2276" t="s">
        <v>7084</v>
      </c>
      <c r="F2276" t="s">
        <v>7096</v>
      </c>
      <c r="G2276" t="s">
        <v>7111</v>
      </c>
      <c r="H2276" t="s">
        <v>7145</v>
      </c>
      <c r="I2276" t="s">
        <v>7163</v>
      </c>
      <c r="J2276" t="s">
        <v>7171</v>
      </c>
      <c r="K2276" t="s">
        <v>7184</v>
      </c>
      <c r="L2276">
        <v>3</v>
      </c>
      <c r="M2276">
        <v>21345</v>
      </c>
      <c r="N2276">
        <v>0.1</v>
      </c>
      <c r="O2276">
        <v>2302.2199999999998</v>
      </c>
    </row>
    <row r="2277" spans="1:15" x14ac:dyDescent="0.25">
      <c r="A2277" t="s">
        <v>2287</v>
      </c>
      <c r="B2277" t="s">
        <v>5809</v>
      </c>
      <c r="C2277" t="s">
        <v>7257</v>
      </c>
      <c r="D2277" t="s">
        <v>6720</v>
      </c>
      <c r="E2277" t="s">
        <v>7049</v>
      </c>
      <c r="F2277" t="s">
        <v>7095</v>
      </c>
      <c r="G2277" t="s">
        <v>7108</v>
      </c>
      <c r="H2277" t="s">
        <v>7141</v>
      </c>
      <c r="I2277" t="s">
        <v>7162</v>
      </c>
      <c r="J2277" t="s">
        <v>7168</v>
      </c>
      <c r="K2277" t="s">
        <v>7191</v>
      </c>
      <c r="L2277">
        <v>7</v>
      </c>
      <c r="M2277">
        <v>34464.870000000003</v>
      </c>
      <c r="N2277">
        <v>0.25</v>
      </c>
      <c r="O2277">
        <v>4793.43</v>
      </c>
    </row>
    <row r="2278" spans="1:15" x14ac:dyDescent="0.25">
      <c r="A2278" t="s">
        <v>2288</v>
      </c>
      <c r="B2278" t="s">
        <v>5750</v>
      </c>
      <c r="C2278" t="s">
        <v>7240</v>
      </c>
      <c r="D2278" t="s">
        <v>6541</v>
      </c>
      <c r="E2278" t="s">
        <v>7009</v>
      </c>
      <c r="F2278" t="s">
        <v>7097</v>
      </c>
      <c r="G2278" t="s">
        <v>7107</v>
      </c>
      <c r="H2278" t="s">
        <v>7152</v>
      </c>
      <c r="I2278" t="s">
        <v>7164</v>
      </c>
      <c r="J2278" t="s">
        <v>7173</v>
      </c>
      <c r="K2278" t="s">
        <v>7206</v>
      </c>
      <c r="L2278">
        <v>4</v>
      </c>
      <c r="M2278">
        <v>9190.92</v>
      </c>
      <c r="N2278">
        <v>0</v>
      </c>
      <c r="O2278">
        <v>2917.63</v>
      </c>
    </row>
    <row r="2279" spans="1:15" x14ac:dyDescent="0.25">
      <c r="A2279" t="s">
        <v>2289</v>
      </c>
      <c r="B2279" t="s">
        <v>5124</v>
      </c>
      <c r="C2279" t="s">
        <v>7247</v>
      </c>
      <c r="D2279" t="s">
        <v>6775</v>
      </c>
      <c r="E2279" t="s">
        <v>7010</v>
      </c>
      <c r="F2279" t="s">
        <v>7095</v>
      </c>
      <c r="G2279" t="s">
        <v>7109</v>
      </c>
      <c r="H2279" t="s">
        <v>7135</v>
      </c>
      <c r="I2279" t="s">
        <v>7163</v>
      </c>
      <c r="J2279" t="s">
        <v>7175</v>
      </c>
      <c r="K2279" t="s">
        <v>7190</v>
      </c>
      <c r="L2279">
        <v>1</v>
      </c>
      <c r="M2279">
        <v>2229.5100000000002</v>
      </c>
      <c r="N2279">
        <v>0</v>
      </c>
      <c r="O2279">
        <v>453.79</v>
      </c>
    </row>
    <row r="2280" spans="1:15" x14ac:dyDescent="0.25">
      <c r="A2280" t="s">
        <v>2290</v>
      </c>
      <c r="B2280" t="s">
        <v>5812</v>
      </c>
      <c r="C2280" t="s">
        <v>7225</v>
      </c>
      <c r="D2280" t="s">
        <v>6735</v>
      </c>
      <c r="E2280" t="s">
        <v>6958</v>
      </c>
      <c r="F2280" t="s">
        <v>7094</v>
      </c>
      <c r="G2280" t="s">
        <v>7098</v>
      </c>
      <c r="H2280" t="s">
        <v>7138</v>
      </c>
      <c r="I2280" t="s">
        <v>7164</v>
      </c>
      <c r="J2280" t="s">
        <v>7170</v>
      </c>
      <c r="K2280" t="s">
        <v>7189</v>
      </c>
      <c r="L2280">
        <v>3</v>
      </c>
      <c r="M2280">
        <v>4533.84</v>
      </c>
      <c r="N2280">
        <v>0</v>
      </c>
      <c r="O2280">
        <v>1451.03</v>
      </c>
    </row>
    <row r="2281" spans="1:15" x14ac:dyDescent="0.25">
      <c r="A2281" t="s">
        <v>2291</v>
      </c>
      <c r="B2281" t="s">
        <v>5446</v>
      </c>
      <c r="C2281" t="s">
        <v>7255</v>
      </c>
      <c r="D2281" t="s">
        <v>6390</v>
      </c>
      <c r="E2281" t="s">
        <v>6920</v>
      </c>
      <c r="F2281" t="s">
        <v>7096</v>
      </c>
      <c r="G2281" t="s">
        <v>7103</v>
      </c>
      <c r="H2281" t="s">
        <v>7134</v>
      </c>
      <c r="I2281" t="s">
        <v>7163</v>
      </c>
      <c r="J2281" t="s">
        <v>7175</v>
      </c>
      <c r="K2281" t="s">
        <v>7197</v>
      </c>
      <c r="L2281">
        <v>6</v>
      </c>
      <c r="M2281">
        <v>37306.959999999999</v>
      </c>
      <c r="N2281">
        <v>0</v>
      </c>
      <c r="O2281">
        <v>8360.6</v>
      </c>
    </row>
    <row r="2282" spans="1:15" x14ac:dyDescent="0.25">
      <c r="A2282" t="s">
        <v>2292</v>
      </c>
      <c r="B2282" t="s">
        <v>5948</v>
      </c>
      <c r="C2282" t="s">
        <v>7230</v>
      </c>
      <c r="D2282" t="s">
        <v>6466</v>
      </c>
      <c r="E2282" t="s">
        <v>7046</v>
      </c>
      <c r="F2282" t="s">
        <v>7095</v>
      </c>
      <c r="G2282" t="s">
        <v>7102</v>
      </c>
      <c r="H2282" t="s">
        <v>7147</v>
      </c>
      <c r="I2282" t="s">
        <v>7162</v>
      </c>
      <c r="J2282" t="s">
        <v>7166</v>
      </c>
      <c r="K2282" t="s">
        <v>7178</v>
      </c>
      <c r="L2282">
        <v>1</v>
      </c>
      <c r="M2282">
        <v>15329.55</v>
      </c>
      <c r="N2282">
        <v>0</v>
      </c>
      <c r="O2282">
        <v>3259.62</v>
      </c>
    </row>
    <row r="2283" spans="1:15" x14ac:dyDescent="0.25">
      <c r="A2283" t="s">
        <v>2293</v>
      </c>
      <c r="B2283" t="s">
        <v>5240</v>
      </c>
      <c r="C2283" t="s">
        <v>7245</v>
      </c>
      <c r="D2283" t="s">
        <v>6362</v>
      </c>
      <c r="E2283" t="s">
        <v>7035</v>
      </c>
      <c r="F2283" t="s">
        <v>7097</v>
      </c>
      <c r="G2283" t="s">
        <v>7105</v>
      </c>
      <c r="H2283" t="s">
        <v>7128</v>
      </c>
      <c r="I2283" t="s">
        <v>7163</v>
      </c>
      <c r="J2283" t="s">
        <v>7175</v>
      </c>
      <c r="K2283" t="s">
        <v>7197</v>
      </c>
      <c r="L2283">
        <v>5</v>
      </c>
      <c r="M2283">
        <v>27490.1</v>
      </c>
      <c r="N2283">
        <v>0.05</v>
      </c>
      <c r="O2283">
        <v>5677.76</v>
      </c>
    </row>
    <row r="2284" spans="1:15" x14ac:dyDescent="0.25">
      <c r="A2284" t="s">
        <v>2294</v>
      </c>
      <c r="B2284" t="s">
        <v>5177</v>
      </c>
      <c r="C2284" t="s">
        <v>7255</v>
      </c>
      <c r="D2284" t="s">
        <v>6288</v>
      </c>
      <c r="E2284" t="s">
        <v>6926</v>
      </c>
      <c r="F2284" t="s">
        <v>7095</v>
      </c>
      <c r="G2284" t="s">
        <v>7108</v>
      </c>
      <c r="H2284" t="s">
        <v>7141</v>
      </c>
      <c r="I2284" t="s">
        <v>7165</v>
      </c>
      <c r="J2284" t="s">
        <v>7172</v>
      </c>
      <c r="K2284" t="s">
        <v>7212</v>
      </c>
      <c r="L2284">
        <v>3</v>
      </c>
      <c r="M2284">
        <v>8188.81</v>
      </c>
      <c r="N2284">
        <v>0.2</v>
      </c>
      <c r="O2284">
        <v>964.51</v>
      </c>
    </row>
    <row r="2285" spans="1:15" x14ac:dyDescent="0.25">
      <c r="A2285" t="s">
        <v>2295</v>
      </c>
      <c r="B2285" t="s">
        <v>5608</v>
      </c>
      <c r="C2285" t="s">
        <v>7248</v>
      </c>
      <c r="D2285" t="s">
        <v>6802</v>
      </c>
      <c r="E2285" t="s">
        <v>6969</v>
      </c>
      <c r="F2285" t="s">
        <v>7096</v>
      </c>
      <c r="G2285" t="s">
        <v>7103</v>
      </c>
      <c r="H2285" t="s">
        <v>7158</v>
      </c>
      <c r="I2285" t="s">
        <v>7164</v>
      </c>
      <c r="J2285" t="s">
        <v>7174</v>
      </c>
      <c r="K2285" t="s">
        <v>7196</v>
      </c>
      <c r="L2285">
        <v>4</v>
      </c>
      <c r="M2285">
        <v>13906.42</v>
      </c>
      <c r="N2285">
        <v>0.05</v>
      </c>
      <c r="O2285">
        <v>3050.46</v>
      </c>
    </row>
    <row r="2286" spans="1:15" x14ac:dyDescent="0.25">
      <c r="A2286" t="s">
        <v>2296</v>
      </c>
      <c r="B2286" t="s">
        <v>5696</v>
      </c>
      <c r="C2286" t="s">
        <v>7240</v>
      </c>
      <c r="D2286" t="s">
        <v>6645</v>
      </c>
      <c r="E2286" t="s">
        <v>7002</v>
      </c>
      <c r="F2286" t="s">
        <v>7095</v>
      </c>
      <c r="G2286" t="s">
        <v>7106</v>
      </c>
      <c r="H2286" t="s">
        <v>7161</v>
      </c>
      <c r="I2286" t="s">
        <v>7162</v>
      </c>
      <c r="J2286" t="s">
        <v>7169</v>
      </c>
      <c r="K2286" t="s">
        <v>7203</v>
      </c>
      <c r="L2286">
        <v>3</v>
      </c>
      <c r="M2286">
        <v>55925.02</v>
      </c>
      <c r="N2286">
        <v>0.15</v>
      </c>
      <c r="O2286">
        <v>4372.58</v>
      </c>
    </row>
    <row r="2287" spans="1:15" x14ac:dyDescent="0.25">
      <c r="A2287" t="s">
        <v>2297</v>
      </c>
      <c r="B2287" t="s">
        <v>5766</v>
      </c>
      <c r="C2287" t="s">
        <v>7249</v>
      </c>
      <c r="D2287" t="s">
        <v>6580</v>
      </c>
      <c r="E2287" t="s">
        <v>7066</v>
      </c>
      <c r="F2287" t="s">
        <v>7097</v>
      </c>
      <c r="G2287" t="s">
        <v>7110</v>
      </c>
      <c r="H2287" t="s">
        <v>7159</v>
      </c>
      <c r="I2287" t="s">
        <v>7165</v>
      </c>
      <c r="J2287" t="s">
        <v>7177</v>
      </c>
      <c r="K2287" t="s">
        <v>7198</v>
      </c>
      <c r="L2287">
        <v>5</v>
      </c>
      <c r="M2287">
        <v>300986.55</v>
      </c>
      <c r="N2287">
        <v>0.05</v>
      </c>
      <c r="O2287">
        <v>46621.89</v>
      </c>
    </row>
    <row r="2288" spans="1:15" x14ac:dyDescent="0.25">
      <c r="A2288" t="s">
        <v>2298</v>
      </c>
      <c r="B2288" t="s">
        <v>5697</v>
      </c>
      <c r="C2288" t="s">
        <v>7237</v>
      </c>
      <c r="D2288" t="s">
        <v>6139</v>
      </c>
      <c r="E2288" t="s">
        <v>6937</v>
      </c>
      <c r="F2288" t="s">
        <v>7094</v>
      </c>
      <c r="G2288" t="s">
        <v>7101</v>
      </c>
      <c r="H2288" t="s">
        <v>7137</v>
      </c>
      <c r="I2288" t="s">
        <v>7165</v>
      </c>
      <c r="J2288" t="s">
        <v>7176</v>
      </c>
      <c r="K2288" t="s">
        <v>7202</v>
      </c>
      <c r="L2288">
        <v>5</v>
      </c>
      <c r="M2288">
        <v>67335.66</v>
      </c>
      <c r="N2288">
        <v>0.25</v>
      </c>
      <c r="O2288">
        <v>3605.36</v>
      </c>
    </row>
    <row r="2289" spans="1:15" x14ac:dyDescent="0.25">
      <c r="A2289" t="s">
        <v>2299</v>
      </c>
      <c r="B2289" t="s">
        <v>5682</v>
      </c>
      <c r="C2289" t="s">
        <v>7235</v>
      </c>
      <c r="D2289" t="s">
        <v>6706</v>
      </c>
      <c r="E2289" t="s">
        <v>6976</v>
      </c>
      <c r="F2289" t="s">
        <v>7094</v>
      </c>
      <c r="G2289" t="s">
        <v>7101</v>
      </c>
      <c r="H2289" t="s">
        <v>7117</v>
      </c>
      <c r="I2289" t="s">
        <v>7165</v>
      </c>
      <c r="J2289" t="s">
        <v>7176</v>
      </c>
      <c r="K2289" t="s">
        <v>7202</v>
      </c>
      <c r="L2289">
        <v>6</v>
      </c>
      <c r="M2289">
        <v>106101.32</v>
      </c>
      <c r="N2289">
        <v>0</v>
      </c>
      <c r="O2289">
        <v>13511.95</v>
      </c>
    </row>
    <row r="2290" spans="1:15" x14ac:dyDescent="0.25">
      <c r="A2290" t="s">
        <v>2300</v>
      </c>
      <c r="B2290" t="s">
        <v>5681</v>
      </c>
      <c r="C2290" t="s">
        <v>7257</v>
      </c>
      <c r="D2290" t="s">
        <v>6205</v>
      </c>
      <c r="E2290" t="s">
        <v>6975</v>
      </c>
      <c r="F2290" t="s">
        <v>7095</v>
      </c>
      <c r="G2290" t="s">
        <v>7109</v>
      </c>
      <c r="H2290" t="s">
        <v>7140</v>
      </c>
      <c r="I2290" t="s">
        <v>7163</v>
      </c>
      <c r="J2290" t="s">
        <v>7167</v>
      </c>
      <c r="K2290" t="s">
        <v>7187</v>
      </c>
      <c r="L2290">
        <v>6</v>
      </c>
      <c r="M2290">
        <v>8399.75</v>
      </c>
      <c r="N2290">
        <v>0.05</v>
      </c>
      <c r="O2290">
        <v>2068.11</v>
      </c>
    </row>
    <row r="2291" spans="1:15" x14ac:dyDescent="0.25">
      <c r="A2291" t="s">
        <v>2301</v>
      </c>
      <c r="B2291" t="s">
        <v>5388</v>
      </c>
      <c r="C2291" t="s">
        <v>7243</v>
      </c>
      <c r="D2291" t="s">
        <v>6559</v>
      </c>
      <c r="E2291" t="s">
        <v>7018</v>
      </c>
      <c r="F2291" t="s">
        <v>7097</v>
      </c>
      <c r="G2291" t="s">
        <v>7104</v>
      </c>
      <c r="H2291" t="s">
        <v>7120</v>
      </c>
      <c r="I2291" t="s">
        <v>7162</v>
      </c>
      <c r="J2291" t="s">
        <v>7169</v>
      </c>
      <c r="K2291" t="s">
        <v>7193</v>
      </c>
      <c r="L2291">
        <v>5</v>
      </c>
      <c r="M2291">
        <v>51692.34</v>
      </c>
      <c r="N2291">
        <v>0.05</v>
      </c>
      <c r="O2291">
        <v>9799.01</v>
      </c>
    </row>
    <row r="2292" spans="1:15" x14ac:dyDescent="0.25">
      <c r="A2292" t="s">
        <v>2302</v>
      </c>
      <c r="B2292" t="s">
        <v>5271</v>
      </c>
      <c r="C2292" t="s">
        <v>7238</v>
      </c>
      <c r="D2292" t="s">
        <v>6787</v>
      </c>
      <c r="E2292" t="s">
        <v>7022</v>
      </c>
      <c r="F2292" t="s">
        <v>7095</v>
      </c>
      <c r="G2292" t="s">
        <v>7109</v>
      </c>
      <c r="H2292" t="s">
        <v>7140</v>
      </c>
      <c r="I2292" t="s">
        <v>7164</v>
      </c>
      <c r="J2292" t="s">
        <v>7173</v>
      </c>
      <c r="K2292" t="s">
        <v>7186</v>
      </c>
      <c r="L2292">
        <v>1</v>
      </c>
      <c r="M2292">
        <v>4159.63</v>
      </c>
      <c r="N2292">
        <v>0.1</v>
      </c>
      <c r="O2292">
        <v>962.45</v>
      </c>
    </row>
    <row r="2293" spans="1:15" x14ac:dyDescent="0.25">
      <c r="A2293" t="s">
        <v>2303</v>
      </c>
      <c r="B2293" t="s">
        <v>5622</v>
      </c>
      <c r="C2293" t="s">
        <v>7231</v>
      </c>
      <c r="D2293" t="s">
        <v>6546</v>
      </c>
      <c r="E2293" t="s">
        <v>7066</v>
      </c>
      <c r="F2293" t="s">
        <v>7097</v>
      </c>
      <c r="G2293" t="s">
        <v>7104</v>
      </c>
      <c r="H2293" t="s">
        <v>7160</v>
      </c>
      <c r="I2293" t="s">
        <v>7162</v>
      </c>
      <c r="J2293" t="s">
        <v>7169</v>
      </c>
      <c r="K2293" t="s">
        <v>7193</v>
      </c>
      <c r="L2293">
        <v>5</v>
      </c>
      <c r="M2293">
        <v>48905.17</v>
      </c>
      <c r="N2293">
        <v>0.15</v>
      </c>
      <c r="O2293">
        <v>5707.83</v>
      </c>
    </row>
    <row r="2294" spans="1:15" x14ac:dyDescent="0.25">
      <c r="A2294" t="s">
        <v>2304</v>
      </c>
      <c r="B2294" t="s">
        <v>5047</v>
      </c>
      <c r="C2294" t="s">
        <v>7229</v>
      </c>
      <c r="D2294" t="s">
        <v>6272</v>
      </c>
      <c r="E2294" t="s">
        <v>7016</v>
      </c>
      <c r="F2294" t="s">
        <v>7097</v>
      </c>
      <c r="G2294" t="s">
        <v>7104</v>
      </c>
      <c r="H2294" t="s">
        <v>7160</v>
      </c>
      <c r="I2294" t="s">
        <v>7163</v>
      </c>
      <c r="J2294" t="s">
        <v>7175</v>
      </c>
      <c r="K2294" t="s">
        <v>7190</v>
      </c>
      <c r="L2294">
        <v>8</v>
      </c>
      <c r="M2294">
        <v>18293.68</v>
      </c>
      <c r="N2294">
        <v>0</v>
      </c>
      <c r="O2294">
        <v>4264.1099999999997</v>
      </c>
    </row>
    <row r="2295" spans="1:15" x14ac:dyDescent="0.25">
      <c r="A2295" t="s">
        <v>2305</v>
      </c>
      <c r="B2295" t="s">
        <v>5353</v>
      </c>
      <c r="C2295" t="s">
        <v>7253</v>
      </c>
      <c r="D2295" t="s">
        <v>6651</v>
      </c>
      <c r="E2295" t="s">
        <v>7022</v>
      </c>
      <c r="F2295" t="s">
        <v>7094</v>
      </c>
      <c r="G2295" t="s">
        <v>7098</v>
      </c>
      <c r="H2295" t="s">
        <v>7156</v>
      </c>
      <c r="I2295" t="s">
        <v>7162</v>
      </c>
      <c r="J2295" t="s">
        <v>7168</v>
      </c>
      <c r="K2295" t="s">
        <v>7180</v>
      </c>
      <c r="L2295">
        <v>2</v>
      </c>
      <c r="M2295">
        <v>5549.89</v>
      </c>
      <c r="N2295">
        <v>0.2</v>
      </c>
      <c r="O2295">
        <v>316.68</v>
      </c>
    </row>
    <row r="2296" spans="1:15" x14ac:dyDescent="0.25">
      <c r="A2296" t="s">
        <v>2306</v>
      </c>
      <c r="B2296" t="s">
        <v>5223</v>
      </c>
      <c r="C2296" t="s">
        <v>7238</v>
      </c>
      <c r="D2296" t="s">
        <v>6406</v>
      </c>
      <c r="E2296" t="s">
        <v>6916</v>
      </c>
      <c r="F2296" t="s">
        <v>7096</v>
      </c>
      <c r="G2296" t="s">
        <v>7111</v>
      </c>
      <c r="H2296" t="s">
        <v>7145</v>
      </c>
      <c r="I2296" t="s">
        <v>7162</v>
      </c>
      <c r="J2296" t="s">
        <v>7168</v>
      </c>
      <c r="K2296" t="s">
        <v>7191</v>
      </c>
      <c r="L2296">
        <v>8</v>
      </c>
      <c r="M2296">
        <v>48857.08</v>
      </c>
      <c r="N2296">
        <v>0.1</v>
      </c>
      <c r="O2296">
        <v>7604.19</v>
      </c>
    </row>
    <row r="2297" spans="1:15" x14ac:dyDescent="0.25">
      <c r="A2297" t="s">
        <v>2307</v>
      </c>
      <c r="B2297" t="s">
        <v>5868</v>
      </c>
      <c r="C2297" t="s">
        <v>7255</v>
      </c>
      <c r="D2297" t="s">
        <v>6276</v>
      </c>
      <c r="E2297" t="s">
        <v>6961</v>
      </c>
      <c r="F2297" t="s">
        <v>7096</v>
      </c>
      <c r="G2297" t="s">
        <v>7113</v>
      </c>
      <c r="H2297" t="s">
        <v>7144</v>
      </c>
      <c r="I2297" t="s">
        <v>7163</v>
      </c>
      <c r="J2297" t="s">
        <v>7167</v>
      </c>
      <c r="K2297" t="s">
        <v>7179</v>
      </c>
      <c r="L2297">
        <v>8</v>
      </c>
      <c r="M2297">
        <v>19612.14</v>
      </c>
      <c r="N2297">
        <v>0</v>
      </c>
      <c r="O2297">
        <v>5499.39</v>
      </c>
    </row>
    <row r="2298" spans="1:15" x14ac:dyDescent="0.25">
      <c r="A2298" t="s">
        <v>2308</v>
      </c>
      <c r="B2298" t="s">
        <v>5351</v>
      </c>
      <c r="C2298" t="s">
        <v>7233</v>
      </c>
      <c r="D2298" t="s">
        <v>6492</v>
      </c>
      <c r="E2298" t="s">
        <v>6971</v>
      </c>
      <c r="F2298" t="s">
        <v>7097</v>
      </c>
      <c r="G2298" t="s">
        <v>7107</v>
      </c>
      <c r="H2298" t="s">
        <v>7153</v>
      </c>
      <c r="I2298" t="s">
        <v>7165</v>
      </c>
      <c r="J2298" t="s">
        <v>7176</v>
      </c>
      <c r="K2298" t="s">
        <v>7194</v>
      </c>
      <c r="L2298">
        <v>7</v>
      </c>
      <c r="M2298">
        <v>134344.66</v>
      </c>
      <c r="N2298">
        <v>0.2</v>
      </c>
      <c r="O2298">
        <v>13432.68</v>
      </c>
    </row>
    <row r="2299" spans="1:15" x14ac:dyDescent="0.25">
      <c r="A2299" t="s">
        <v>2309</v>
      </c>
      <c r="B2299" t="s">
        <v>5392</v>
      </c>
      <c r="C2299" t="s">
        <v>7259</v>
      </c>
      <c r="D2299" t="s">
        <v>6786</v>
      </c>
      <c r="E2299" t="s">
        <v>7057</v>
      </c>
      <c r="F2299" t="s">
        <v>7097</v>
      </c>
      <c r="G2299" t="s">
        <v>7110</v>
      </c>
      <c r="H2299" t="s">
        <v>7159</v>
      </c>
      <c r="I2299" t="s">
        <v>7164</v>
      </c>
      <c r="J2299" t="s">
        <v>7170</v>
      </c>
      <c r="K2299" t="s">
        <v>7183</v>
      </c>
      <c r="L2299">
        <v>2</v>
      </c>
      <c r="M2299">
        <v>9394.44</v>
      </c>
      <c r="N2299">
        <v>0.1</v>
      </c>
      <c r="O2299">
        <v>1931.49</v>
      </c>
    </row>
    <row r="2300" spans="1:15" x14ac:dyDescent="0.25">
      <c r="A2300" t="s">
        <v>2310</v>
      </c>
      <c r="B2300" t="s">
        <v>5899</v>
      </c>
      <c r="C2300" t="s">
        <v>7229</v>
      </c>
      <c r="D2300" t="s">
        <v>6805</v>
      </c>
      <c r="E2300" t="s">
        <v>7074</v>
      </c>
      <c r="F2300" t="s">
        <v>7095</v>
      </c>
      <c r="G2300" t="s">
        <v>7109</v>
      </c>
      <c r="H2300" t="s">
        <v>7127</v>
      </c>
      <c r="I2300" t="s">
        <v>7164</v>
      </c>
      <c r="J2300" t="s">
        <v>7170</v>
      </c>
      <c r="K2300" t="s">
        <v>7183</v>
      </c>
      <c r="L2300">
        <v>1</v>
      </c>
      <c r="M2300">
        <v>4810.66</v>
      </c>
      <c r="N2300">
        <v>0.05</v>
      </c>
      <c r="O2300">
        <v>1147.3800000000001</v>
      </c>
    </row>
    <row r="2301" spans="1:15" x14ac:dyDescent="0.25">
      <c r="A2301" t="s">
        <v>2311</v>
      </c>
      <c r="B2301" t="s">
        <v>5398</v>
      </c>
      <c r="C2301" t="s">
        <v>7251</v>
      </c>
      <c r="D2301" t="s">
        <v>6433</v>
      </c>
      <c r="E2301" t="s">
        <v>6914</v>
      </c>
      <c r="F2301" t="s">
        <v>7096</v>
      </c>
      <c r="G2301" t="s">
        <v>7103</v>
      </c>
      <c r="H2301" t="s">
        <v>7119</v>
      </c>
      <c r="I2301" t="s">
        <v>7165</v>
      </c>
      <c r="J2301" t="s">
        <v>7176</v>
      </c>
      <c r="K2301" t="s">
        <v>7194</v>
      </c>
      <c r="L2301">
        <v>3</v>
      </c>
      <c r="M2301">
        <v>59929.65</v>
      </c>
      <c r="N2301">
        <v>0.2</v>
      </c>
      <c r="O2301">
        <v>2759.44</v>
      </c>
    </row>
    <row r="2302" spans="1:15" x14ac:dyDescent="0.25">
      <c r="A2302" t="s">
        <v>2312</v>
      </c>
      <c r="B2302" t="s">
        <v>5790</v>
      </c>
      <c r="C2302" t="s">
        <v>7227</v>
      </c>
      <c r="D2302" t="s">
        <v>6665</v>
      </c>
      <c r="E2302" t="s">
        <v>6908</v>
      </c>
      <c r="F2302" t="s">
        <v>7095</v>
      </c>
      <c r="G2302" t="s">
        <v>7102</v>
      </c>
      <c r="H2302" t="s">
        <v>7118</v>
      </c>
      <c r="I2302" t="s">
        <v>7162</v>
      </c>
      <c r="J2302" t="s">
        <v>7166</v>
      </c>
      <c r="K2302" t="s">
        <v>7211</v>
      </c>
      <c r="L2302">
        <v>6</v>
      </c>
      <c r="M2302">
        <v>39620.01</v>
      </c>
      <c r="N2302">
        <v>0.1</v>
      </c>
      <c r="O2302">
        <v>5477.69</v>
      </c>
    </row>
    <row r="2303" spans="1:15" x14ac:dyDescent="0.25">
      <c r="A2303" t="s">
        <v>2313</v>
      </c>
      <c r="B2303" t="s">
        <v>5259</v>
      </c>
      <c r="C2303" t="s">
        <v>7233</v>
      </c>
      <c r="D2303" t="s">
        <v>6346</v>
      </c>
      <c r="E2303" t="s">
        <v>7039</v>
      </c>
      <c r="F2303" t="s">
        <v>7094</v>
      </c>
      <c r="G2303" t="s">
        <v>7099</v>
      </c>
      <c r="H2303" t="s">
        <v>7125</v>
      </c>
      <c r="I2303" t="s">
        <v>7163</v>
      </c>
      <c r="J2303" t="s">
        <v>7167</v>
      </c>
      <c r="K2303" t="s">
        <v>7207</v>
      </c>
      <c r="L2303">
        <v>6</v>
      </c>
      <c r="M2303">
        <v>4867.9399999999996</v>
      </c>
      <c r="N2303">
        <v>0</v>
      </c>
      <c r="O2303">
        <v>1630.19</v>
      </c>
    </row>
    <row r="2304" spans="1:15" x14ac:dyDescent="0.25">
      <c r="A2304" t="s">
        <v>2314</v>
      </c>
      <c r="B2304" t="s">
        <v>5923</v>
      </c>
      <c r="C2304" t="s">
        <v>7234</v>
      </c>
      <c r="D2304" t="s">
        <v>6845</v>
      </c>
      <c r="E2304" t="s">
        <v>7042</v>
      </c>
      <c r="F2304" t="s">
        <v>7096</v>
      </c>
      <c r="G2304" t="s">
        <v>7103</v>
      </c>
      <c r="H2304" t="s">
        <v>7119</v>
      </c>
      <c r="I2304" t="s">
        <v>7164</v>
      </c>
      <c r="J2304" t="s">
        <v>7170</v>
      </c>
      <c r="K2304" t="s">
        <v>7189</v>
      </c>
      <c r="L2304">
        <v>5</v>
      </c>
      <c r="M2304">
        <v>6078.77</v>
      </c>
      <c r="N2304">
        <v>0.15</v>
      </c>
      <c r="O2304">
        <v>1444.82</v>
      </c>
    </row>
    <row r="2305" spans="1:15" x14ac:dyDescent="0.25">
      <c r="A2305" t="s">
        <v>2315</v>
      </c>
      <c r="B2305" t="s">
        <v>5797</v>
      </c>
      <c r="C2305" t="s">
        <v>7250</v>
      </c>
      <c r="D2305" t="s">
        <v>6769</v>
      </c>
      <c r="E2305" t="s">
        <v>6987</v>
      </c>
      <c r="F2305" t="s">
        <v>7096</v>
      </c>
      <c r="G2305" t="s">
        <v>7113</v>
      </c>
      <c r="H2305" t="s">
        <v>7148</v>
      </c>
      <c r="I2305" t="s">
        <v>7164</v>
      </c>
      <c r="J2305" t="s">
        <v>7170</v>
      </c>
      <c r="K2305" t="s">
        <v>7213</v>
      </c>
      <c r="L2305">
        <v>2</v>
      </c>
      <c r="M2305">
        <v>4941.38</v>
      </c>
      <c r="N2305">
        <v>0.1</v>
      </c>
      <c r="O2305">
        <v>1427.51</v>
      </c>
    </row>
    <row r="2306" spans="1:15" x14ac:dyDescent="0.25">
      <c r="A2306" t="s">
        <v>2316</v>
      </c>
      <c r="B2306" t="s">
        <v>5807</v>
      </c>
      <c r="C2306" t="s">
        <v>7238</v>
      </c>
      <c r="D2306" t="s">
        <v>6549</v>
      </c>
      <c r="E2306" t="s">
        <v>7040</v>
      </c>
      <c r="F2306" t="s">
        <v>7096</v>
      </c>
      <c r="G2306" t="s">
        <v>7111</v>
      </c>
      <c r="H2306" t="s">
        <v>7145</v>
      </c>
      <c r="I2306" t="s">
        <v>7162</v>
      </c>
      <c r="J2306" t="s">
        <v>7168</v>
      </c>
      <c r="K2306" t="s">
        <v>7181</v>
      </c>
      <c r="L2306">
        <v>1</v>
      </c>
      <c r="M2306">
        <v>9749.59</v>
      </c>
      <c r="N2306">
        <v>0.2</v>
      </c>
      <c r="O2306">
        <v>1623.1</v>
      </c>
    </row>
    <row r="2307" spans="1:15" x14ac:dyDescent="0.25">
      <c r="A2307" t="s">
        <v>2317</v>
      </c>
      <c r="B2307" t="s">
        <v>5577</v>
      </c>
      <c r="C2307" t="s">
        <v>7245</v>
      </c>
      <c r="D2307" t="s">
        <v>6687</v>
      </c>
      <c r="E2307" t="s">
        <v>7085</v>
      </c>
      <c r="F2307" t="s">
        <v>7094</v>
      </c>
      <c r="G2307" t="s">
        <v>7098</v>
      </c>
      <c r="H2307" t="s">
        <v>7138</v>
      </c>
      <c r="I2307" t="s">
        <v>7164</v>
      </c>
      <c r="J2307" t="s">
        <v>7170</v>
      </c>
      <c r="K2307" t="s">
        <v>7189</v>
      </c>
      <c r="L2307">
        <v>4</v>
      </c>
      <c r="M2307">
        <v>6162.32</v>
      </c>
      <c r="N2307">
        <v>0</v>
      </c>
      <c r="O2307">
        <v>1842.08</v>
      </c>
    </row>
    <row r="2308" spans="1:15" x14ac:dyDescent="0.25">
      <c r="A2308" t="s">
        <v>2318</v>
      </c>
      <c r="B2308" t="s">
        <v>5800</v>
      </c>
      <c r="C2308" t="s">
        <v>7233</v>
      </c>
      <c r="D2308" t="s">
        <v>6684</v>
      </c>
      <c r="E2308" t="s">
        <v>6947</v>
      </c>
      <c r="F2308" t="s">
        <v>7094</v>
      </c>
      <c r="G2308" t="s">
        <v>7099</v>
      </c>
      <c r="H2308" t="s">
        <v>7125</v>
      </c>
      <c r="I2308" t="s">
        <v>7163</v>
      </c>
      <c r="J2308" t="s">
        <v>7167</v>
      </c>
      <c r="K2308" t="s">
        <v>7207</v>
      </c>
      <c r="L2308">
        <v>8</v>
      </c>
      <c r="M2308">
        <v>6458.82</v>
      </c>
      <c r="N2308">
        <v>0</v>
      </c>
      <c r="O2308">
        <v>2222.4699999999998</v>
      </c>
    </row>
    <row r="2309" spans="1:15" x14ac:dyDescent="0.25">
      <c r="A2309" t="s">
        <v>2319</v>
      </c>
      <c r="B2309" t="s">
        <v>5963</v>
      </c>
      <c r="C2309" t="s">
        <v>7228</v>
      </c>
      <c r="D2309" t="s">
        <v>6348</v>
      </c>
      <c r="E2309" t="s">
        <v>6970</v>
      </c>
      <c r="F2309" t="s">
        <v>7096</v>
      </c>
      <c r="G2309" t="s">
        <v>7111</v>
      </c>
      <c r="H2309" t="s">
        <v>7131</v>
      </c>
      <c r="I2309" t="s">
        <v>7165</v>
      </c>
      <c r="J2309" t="s">
        <v>7176</v>
      </c>
      <c r="K2309" t="s">
        <v>7194</v>
      </c>
      <c r="L2309">
        <v>1</v>
      </c>
      <c r="M2309">
        <v>26134.84</v>
      </c>
      <c r="N2309">
        <v>0</v>
      </c>
      <c r="O2309">
        <v>4006.01</v>
      </c>
    </row>
    <row r="2310" spans="1:15" x14ac:dyDescent="0.25">
      <c r="A2310" t="s">
        <v>2320</v>
      </c>
      <c r="B2310" t="s">
        <v>5964</v>
      </c>
      <c r="C2310" t="s">
        <v>7233</v>
      </c>
      <c r="D2310" t="s">
        <v>6659</v>
      </c>
      <c r="E2310" t="s">
        <v>7044</v>
      </c>
      <c r="F2310" t="s">
        <v>7097</v>
      </c>
      <c r="G2310" t="s">
        <v>7104</v>
      </c>
      <c r="H2310" t="s">
        <v>7132</v>
      </c>
      <c r="I2310" t="s">
        <v>7165</v>
      </c>
      <c r="J2310" t="s">
        <v>7172</v>
      </c>
      <c r="K2310" t="s">
        <v>7185</v>
      </c>
      <c r="L2310">
        <v>1</v>
      </c>
      <c r="M2310">
        <v>4025.43</v>
      </c>
      <c r="N2310">
        <v>0.2</v>
      </c>
      <c r="O2310">
        <v>286.17</v>
      </c>
    </row>
    <row r="2311" spans="1:15" x14ac:dyDescent="0.25">
      <c r="A2311" t="s">
        <v>2321</v>
      </c>
      <c r="B2311" t="s">
        <v>5097</v>
      </c>
      <c r="C2311" t="s">
        <v>7256</v>
      </c>
      <c r="D2311" t="s">
        <v>6606</v>
      </c>
      <c r="E2311" t="s">
        <v>7009</v>
      </c>
      <c r="F2311" t="s">
        <v>7096</v>
      </c>
      <c r="G2311" t="s">
        <v>7103</v>
      </c>
      <c r="H2311" t="s">
        <v>7119</v>
      </c>
      <c r="I2311" t="s">
        <v>7163</v>
      </c>
      <c r="J2311" t="s">
        <v>7171</v>
      </c>
      <c r="K2311" t="s">
        <v>7184</v>
      </c>
      <c r="L2311">
        <v>7</v>
      </c>
      <c r="M2311">
        <v>55393.68</v>
      </c>
      <c r="N2311">
        <v>0</v>
      </c>
      <c r="O2311">
        <v>9391.81</v>
      </c>
    </row>
    <row r="2312" spans="1:15" x14ac:dyDescent="0.25">
      <c r="A2312" t="s">
        <v>2322</v>
      </c>
      <c r="B2312" t="s">
        <v>5019</v>
      </c>
      <c r="C2312" t="s">
        <v>7240</v>
      </c>
      <c r="D2312" t="s">
        <v>6723</v>
      </c>
      <c r="E2312" t="s">
        <v>6930</v>
      </c>
      <c r="F2312" t="s">
        <v>7094</v>
      </c>
      <c r="G2312" t="s">
        <v>7100</v>
      </c>
      <c r="H2312" t="s">
        <v>7136</v>
      </c>
      <c r="I2312" t="s">
        <v>7165</v>
      </c>
      <c r="J2312" t="s">
        <v>7176</v>
      </c>
      <c r="K2312" t="s">
        <v>7202</v>
      </c>
      <c r="L2312">
        <v>2</v>
      </c>
      <c r="M2312">
        <v>33254.03</v>
      </c>
      <c r="N2312">
        <v>0.05</v>
      </c>
      <c r="O2312">
        <v>3975.77</v>
      </c>
    </row>
    <row r="2313" spans="1:15" x14ac:dyDescent="0.25">
      <c r="A2313" t="s">
        <v>2323</v>
      </c>
      <c r="B2313" t="s">
        <v>5197</v>
      </c>
      <c r="C2313" t="s">
        <v>7233</v>
      </c>
      <c r="D2313" t="s">
        <v>6562</v>
      </c>
      <c r="E2313" t="s">
        <v>7075</v>
      </c>
      <c r="F2313" t="s">
        <v>7096</v>
      </c>
      <c r="G2313" t="s">
        <v>7113</v>
      </c>
      <c r="H2313" t="s">
        <v>7148</v>
      </c>
      <c r="I2313" t="s">
        <v>7163</v>
      </c>
      <c r="J2313" t="s">
        <v>7167</v>
      </c>
      <c r="K2313" t="s">
        <v>7207</v>
      </c>
      <c r="L2313">
        <v>7</v>
      </c>
      <c r="M2313">
        <v>5580.88</v>
      </c>
      <c r="N2313">
        <v>0.05</v>
      </c>
      <c r="O2313">
        <v>1796.07</v>
      </c>
    </row>
    <row r="2314" spans="1:15" x14ac:dyDescent="0.25">
      <c r="A2314" t="s">
        <v>2324</v>
      </c>
      <c r="B2314" t="s">
        <v>5148</v>
      </c>
      <c r="C2314" t="s">
        <v>7256</v>
      </c>
      <c r="D2314" t="s">
        <v>6846</v>
      </c>
      <c r="E2314" t="s">
        <v>7093</v>
      </c>
      <c r="F2314" t="s">
        <v>7094</v>
      </c>
      <c r="G2314" t="s">
        <v>7098</v>
      </c>
      <c r="H2314" t="s">
        <v>7114</v>
      </c>
      <c r="I2314" t="s">
        <v>7163</v>
      </c>
      <c r="J2314" t="s">
        <v>7171</v>
      </c>
      <c r="K2314" t="s">
        <v>7204</v>
      </c>
      <c r="L2314">
        <v>6</v>
      </c>
      <c r="M2314">
        <v>26871.32</v>
      </c>
      <c r="N2314">
        <v>0</v>
      </c>
      <c r="O2314">
        <v>4744.18</v>
      </c>
    </row>
    <row r="2315" spans="1:15" x14ac:dyDescent="0.25">
      <c r="A2315" t="s">
        <v>2325</v>
      </c>
      <c r="B2315" t="s">
        <v>5965</v>
      </c>
      <c r="C2315" t="s">
        <v>7230</v>
      </c>
      <c r="D2315" t="s">
        <v>6187</v>
      </c>
      <c r="E2315" t="s">
        <v>6944</v>
      </c>
      <c r="F2315" t="s">
        <v>7094</v>
      </c>
      <c r="G2315" t="s">
        <v>7100</v>
      </c>
      <c r="H2315" t="s">
        <v>7116</v>
      </c>
      <c r="I2315" t="s">
        <v>7162</v>
      </c>
      <c r="J2315" t="s">
        <v>7168</v>
      </c>
      <c r="K2315" t="s">
        <v>7180</v>
      </c>
      <c r="L2315">
        <v>1</v>
      </c>
      <c r="M2315">
        <v>3285.85</v>
      </c>
      <c r="N2315">
        <v>0.05</v>
      </c>
      <c r="O2315">
        <v>556.30999999999995</v>
      </c>
    </row>
    <row r="2316" spans="1:15" x14ac:dyDescent="0.25">
      <c r="A2316" t="s">
        <v>2326</v>
      </c>
      <c r="B2316" t="s">
        <v>5361</v>
      </c>
      <c r="C2316" t="s">
        <v>7237</v>
      </c>
      <c r="D2316" t="s">
        <v>6622</v>
      </c>
      <c r="E2316" t="s">
        <v>7066</v>
      </c>
      <c r="F2316" t="s">
        <v>7095</v>
      </c>
      <c r="G2316" t="s">
        <v>7109</v>
      </c>
      <c r="H2316" t="s">
        <v>7127</v>
      </c>
      <c r="I2316" t="s">
        <v>7164</v>
      </c>
      <c r="J2316" t="s">
        <v>7174</v>
      </c>
      <c r="K2316" t="s">
        <v>7199</v>
      </c>
      <c r="L2316">
        <v>1</v>
      </c>
      <c r="M2316">
        <v>1171.49</v>
      </c>
      <c r="N2316">
        <v>0.25</v>
      </c>
      <c r="O2316">
        <v>81.739999999999995</v>
      </c>
    </row>
    <row r="2317" spans="1:15" x14ac:dyDescent="0.25">
      <c r="A2317" t="s">
        <v>2327</v>
      </c>
      <c r="B2317" t="s">
        <v>5644</v>
      </c>
      <c r="C2317" t="s">
        <v>7253</v>
      </c>
      <c r="D2317" t="s">
        <v>6474</v>
      </c>
      <c r="E2317" t="s">
        <v>6935</v>
      </c>
      <c r="F2317" t="s">
        <v>7097</v>
      </c>
      <c r="G2317" t="s">
        <v>7104</v>
      </c>
      <c r="H2317" t="s">
        <v>7120</v>
      </c>
      <c r="I2317" t="s">
        <v>7163</v>
      </c>
      <c r="J2317" t="s">
        <v>7175</v>
      </c>
      <c r="K2317" t="s">
        <v>7190</v>
      </c>
      <c r="L2317">
        <v>1</v>
      </c>
      <c r="M2317">
        <v>1767.44</v>
      </c>
      <c r="N2317">
        <v>0.2</v>
      </c>
      <c r="O2317">
        <v>266.02999999999997</v>
      </c>
    </row>
    <row r="2318" spans="1:15" x14ac:dyDescent="0.25">
      <c r="A2318" t="s">
        <v>2328</v>
      </c>
      <c r="B2318" t="s">
        <v>5794</v>
      </c>
      <c r="C2318" t="s">
        <v>7257</v>
      </c>
      <c r="D2318" t="s">
        <v>6594</v>
      </c>
      <c r="E2318" t="s">
        <v>7008</v>
      </c>
      <c r="F2318" t="s">
        <v>7096</v>
      </c>
      <c r="G2318" t="s">
        <v>7113</v>
      </c>
      <c r="H2318" t="s">
        <v>7143</v>
      </c>
      <c r="I2318" t="s">
        <v>7163</v>
      </c>
      <c r="J2318" t="s">
        <v>7167</v>
      </c>
      <c r="K2318" t="s">
        <v>7207</v>
      </c>
      <c r="L2318">
        <v>1</v>
      </c>
      <c r="M2318">
        <v>683.87</v>
      </c>
      <c r="N2318">
        <v>0.15</v>
      </c>
      <c r="O2318">
        <v>177.87</v>
      </c>
    </row>
    <row r="2319" spans="1:15" x14ac:dyDescent="0.25">
      <c r="A2319" t="s">
        <v>2329</v>
      </c>
      <c r="B2319" t="s">
        <v>5540</v>
      </c>
      <c r="C2319" t="s">
        <v>7254</v>
      </c>
      <c r="D2319" t="s">
        <v>6589</v>
      </c>
      <c r="E2319" t="s">
        <v>6972</v>
      </c>
      <c r="F2319" t="s">
        <v>7096</v>
      </c>
      <c r="G2319" t="s">
        <v>7103</v>
      </c>
      <c r="H2319" t="s">
        <v>7134</v>
      </c>
      <c r="I2319" t="s">
        <v>7164</v>
      </c>
      <c r="J2319" t="s">
        <v>7174</v>
      </c>
      <c r="K2319" t="s">
        <v>7188</v>
      </c>
      <c r="L2319">
        <v>5</v>
      </c>
      <c r="M2319">
        <v>12841.54</v>
      </c>
      <c r="N2319">
        <v>0.05</v>
      </c>
      <c r="O2319">
        <v>3056.9</v>
      </c>
    </row>
    <row r="2320" spans="1:15" x14ac:dyDescent="0.25">
      <c r="A2320" t="s">
        <v>2330</v>
      </c>
      <c r="B2320" t="s">
        <v>5319</v>
      </c>
      <c r="C2320" t="s">
        <v>7251</v>
      </c>
      <c r="D2320" t="s">
        <v>6825</v>
      </c>
      <c r="E2320" t="s">
        <v>7037</v>
      </c>
      <c r="F2320" t="s">
        <v>7095</v>
      </c>
      <c r="G2320" t="s">
        <v>7102</v>
      </c>
      <c r="H2320" t="s">
        <v>7118</v>
      </c>
      <c r="I2320" t="s">
        <v>7165</v>
      </c>
      <c r="J2320" t="s">
        <v>7176</v>
      </c>
      <c r="K2320" t="s">
        <v>7194</v>
      </c>
      <c r="L2320">
        <v>4</v>
      </c>
      <c r="M2320">
        <v>86191.28</v>
      </c>
      <c r="N2320">
        <v>0.1</v>
      </c>
      <c r="O2320">
        <v>9803.01</v>
      </c>
    </row>
    <row r="2321" spans="1:15" x14ac:dyDescent="0.25">
      <c r="A2321" t="s">
        <v>2331</v>
      </c>
      <c r="B2321" t="s">
        <v>5880</v>
      </c>
      <c r="C2321" t="s">
        <v>7227</v>
      </c>
      <c r="D2321" t="s">
        <v>6776</v>
      </c>
      <c r="E2321" t="s">
        <v>7073</v>
      </c>
      <c r="F2321" t="s">
        <v>7097</v>
      </c>
      <c r="G2321" t="s">
        <v>7110</v>
      </c>
      <c r="H2321" t="s">
        <v>7155</v>
      </c>
      <c r="I2321" t="s">
        <v>7163</v>
      </c>
      <c r="J2321" t="s">
        <v>7167</v>
      </c>
      <c r="K2321" t="s">
        <v>7207</v>
      </c>
      <c r="L2321">
        <v>2</v>
      </c>
      <c r="M2321">
        <v>1563.77</v>
      </c>
      <c r="N2321">
        <v>0.05</v>
      </c>
      <c r="O2321">
        <v>483.28</v>
      </c>
    </row>
    <row r="2322" spans="1:15" x14ac:dyDescent="0.25">
      <c r="A2322" t="s">
        <v>2332</v>
      </c>
      <c r="B2322" t="s">
        <v>5966</v>
      </c>
      <c r="C2322" t="s">
        <v>7226</v>
      </c>
      <c r="D2322" t="s">
        <v>6187</v>
      </c>
      <c r="E2322" t="s">
        <v>6944</v>
      </c>
      <c r="F2322" t="s">
        <v>7097</v>
      </c>
      <c r="G2322" t="s">
        <v>7105</v>
      </c>
      <c r="H2322" t="s">
        <v>7121</v>
      </c>
      <c r="I2322" t="s">
        <v>7165</v>
      </c>
      <c r="J2322" t="s">
        <v>7177</v>
      </c>
      <c r="K2322" t="s">
        <v>7201</v>
      </c>
      <c r="L2322">
        <v>2</v>
      </c>
      <c r="M2322">
        <v>78010.61</v>
      </c>
      <c r="N2322">
        <v>0.25</v>
      </c>
      <c r="O2322">
        <v>300.76</v>
      </c>
    </row>
    <row r="2323" spans="1:15" x14ac:dyDescent="0.25">
      <c r="A2323" t="s">
        <v>2333</v>
      </c>
      <c r="B2323" t="s">
        <v>5906</v>
      </c>
      <c r="C2323" t="s">
        <v>7257</v>
      </c>
      <c r="D2323" t="s">
        <v>6393</v>
      </c>
      <c r="E2323" t="s">
        <v>6942</v>
      </c>
      <c r="F2323" t="s">
        <v>7095</v>
      </c>
      <c r="G2323" t="s">
        <v>7102</v>
      </c>
      <c r="H2323" t="s">
        <v>7147</v>
      </c>
      <c r="I2323" t="s">
        <v>7162</v>
      </c>
      <c r="J2323" t="s">
        <v>7166</v>
      </c>
      <c r="K2323" t="s">
        <v>7192</v>
      </c>
      <c r="L2323">
        <v>8</v>
      </c>
      <c r="M2323">
        <v>43460.06</v>
      </c>
      <c r="N2323">
        <v>0.1</v>
      </c>
      <c r="O2323">
        <v>4842</v>
      </c>
    </row>
    <row r="2324" spans="1:15" x14ac:dyDescent="0.25">
      <c r="A2324" t="s">
        <v>2334</v>
      </c>
      <c r="B2324" t="s">
        <v>5778</v>
      </c>
      <c r="C2324" t="s">
        <v>7224</v>
      </c>
      <c r="D2324" t="s">
        <v>6129</v>
      </c>
      <c r="E2324" t="s">
        <v>6928</v>
      </c>
      <c r="F2324" t="s">
        <v>7094</v>
      </c>
      <c r="G2324" t="s">
        <v>7098</v>
      </c>
      <c r="H2324" t="s">
        <v>7114</v>
      </c>
      <c r="I2324" t="s">
        <v>7164</v>
      </c>
      <c r="J2324" t="s">
        <v>7173</v>
      </c>
      <c r="K2324" t="s">
        <v>7200</v>
      </c>
      <c r="L2324">
        <v>2</v>
      </c>
      <c r="M2324">
        <v>1959.14</v>
      </c>
      <c r="N2324">
        <v>0.15</v>
      </c>
      <c r="O2324">
        <v>551.35</v>
      </c>
    </row>
    <row r="2325" spans="1:15" x14ac:dyDescent="0.25">
      <c r="A2325" t="s">
        <v>2335</v>
      </c>
      <c r="B2325" t="s">
        <v>5193</v>
      </c>
      <c r="C2325" t="s">
        <v>7227</v>
      </c>
      <c r="D2325" t="s">
        <v>6623</v>
      </c>
      <c r="E2325" t="s">
        <v>6932</v>
      </c>
      <c r="F2325" t="s">
        <v>7095</v>
      </c>
      <c r="G2325" t="s">
        <v>7109</v>
      </c>
      <c r="H2325" t="s">
        <v>7135</v>
      </c>
      <c r="I2325" t="s">
        <v>7165</v>
      </c>
      <c r="J2325" t="s">
        <v>7172</v>
      </c>
      <c r="K2325" t="s">
        <v>7185</v>
      </c>
      <c r="L2325">
        <v>4</v>
      </c>
      <c r="M2325">
        <v>19629.73</v>
      </c>
      <c r="N2325">
        <v>0</v>
      </c>
      <c r="O2325">
        <v>4008.53</v>
      </c>
    </row>
    <row r="2326" spans="1:15" x14ac:dyDescent="0.25">
      <c r="A2326" t="s">
        <v>2336</v>
      </c>
      <c r="B2326" t="s">
        <v>5912</v>
      </c>
      <c r="C2326" t="s">
        <v>7236</v>
      </c>
      <c r="D2326" t="s">
        <v>6351</v>
      </c>
      <c r="E2326" t="s">
        <v>6949</v>
      </c>
      <c r="F2326" t="s">
        <v>7095</v>
      </c>
      <c r="G2326" t="s">
        <v>7108</v>
      </c>
      <c r="H2326" t="s">
        <v>7150</v>
      </c>
      <c r="I2326" t="s">
        <v>7165</v>
      </c>
      <c r="J2326" t="s">
        <v>7172</v>
      </c>
      <c r="K2326" t="s">
        <v>7212</v>
      </c>
      <c r="L2326">
        <v>7</v>
      </c>
      <c r="M2326">
        <v>24677.69</v>
      </c>
      <c r="N2326">
        <v>0</v>
      </c>
      <c r="O2326">
        <v>4489.13</v>
      </c>
    </row>
    <row r="2327" spans="1:15" x14ac:dyDescent="0.25">
      <c r="A2327" t="s">
        <v>2337</v>
      </c>
      <c r="B2327" t="s">
        <v>5332</v>
      </c>
      <c r="C2327" t="s">
        <v>7241</v>
      </c>
      <c r="D2327" t="s">
        <v>6162</v>
      </c>
      <c r="E2327" t="s">
        <v>6958</v>
      </c>
      <c r="F2327" t="s">
        <v>7097</v>
      </c>
      <c r="G2327" t="s">
        <v>7104</v>
      </c>
      <c r="H2327" t="s">
        <v>7160</v>
      </c>
      <c r="I2327" t="s">
        <v>7163</v>
      </c>
      <c r="J2327" t="s">
        <v>7167</v>
      </c>
      <c r="K2327" t="s">
        <v>7187</v>
      </c>
      <c r="L2327">
        <v>2</v>
      </c>
      <c r="M2327">
        <v>2909.38</v>
      </c>
      <c r="N2327">
        <v>0</v>
      </c>
      <c r="O2327">
        <v>926.45</v>
      </c>
    </row>
    <row r="2328" spans="1:15" x14ac:dyDescent="0.25">
      <c r="A2328" t="s">
        <v>2338</v>
      </c>
      <c r="B2328" t="s">
        <v>5427</v>
      </c>
      <c r="C2328" t="s">
        <v>7247</v>
      </c>
      <c r="D2328" t="s">
        <v>6578</v>
      </c>
      <c r="E2328" t="s">
        <v>6925</v>
      </c>
      <c r="F2328" t="s">
        <v>7095</v>
      </c>
      <c r="G2328" t="s">
        <v>7108</v>
      </c>
      <c r="H2328" t="s">
        <v>7150</v>
      </c>
      <c r="I2328" t="s">
        <v>7162</v>
      </c>
      <c r="J2328" t="s">
        <v>7168</v>
      </c>
      <c r="K2328" t="s">
        <v>7180</v>
      </c>
      <c r="L2328">
        <v>6</v>
      </c>
      <c r="M2328">
        <v>17600.88</v>
      </c>
      <c r="N2328">
        <v>0.2</v>
      </c>
      <c r="O2328">
        <v>1527.67</v>
      </c>
    </row>
    <row r="2329" spans="1:15" x14ac:dyDescent="0.25">
      <c r="A2329" t="s">
        <v>2339</v>
      </c>
      <c r="B2329" t="s">
        <v>5967</v>
      </c>
      <c r="C2329" t="s">
        <v>7240</v>
      </c>
      <c r="D2329" t="s">
        <v>6574</v>
      </c>
      <c r="E2329" t="s">
        <v>6976</v>
      </c>
      <c r="F2329" t="s">
        <v>7097</v>
      </c>
      <c r="G2329" t="s">
        <v>7110</v>
      </c>
      <c r="H2329" t="s">
        <v>7159</v>
      </c>
      <c r="I2329" t="s">
        <v>7163</v>
      </c>
      <c r="J2329" t="s">
        <v>7175</v>
      </c>
      <c r="K2329" t="s">
        <v>7190</v>
      </c>
      <c r="L2329">
        <v>8</v>
      </c>
      <c r="M2329">
        <v>17783.509999999998</v>
      </c>
      <c r="N2329">
        <v>0</v>
      </c>
      <c r="O2329">
        <v>3997.24</v>
      </c>
    </row>
    <row r="2330" spans="1:15" x14ac:dyDescent="0.25">
      <c r="A2330" t="s">
        <v>2340</v>
      </c>
      <c r="B2330" t="s">
        <v>5401</v>
      </c>
      <c r="C2330" t="s">
        <v>7225</v>
      </c>
      <c r="D2330" t="s">
        <v>6829</v>
      </c>
      <c r="E2330" t="s">
        <v>7010</v>
      </c>
      <c r="F2330" t="s">
        <v>7096</v>
      </c>
      <c r="G2330" t="s">
        <v>7113</v>
      </c>
      <c r="H2330" t="s">
        <v>7148</v>
      </c>
      <c r="I2330" t="s">
        <v>7162</v>
      </c>
      <c r="J2330" t="s">
        <v>7169</v>
      </c>
      <c r="K2330" t="s">
        <v>7203</v>
      </c>
      <c r="L2330">
        <v>5</v>
      </c>
      <c r="M2330">
        <v>104547.38</v>
      </c>
      <c r="N2330">
        <v>0</v>
      </c>
      <c r="O2330">
        <v>15804.71</v>
      </c>
    </row>
    <row r="2331" spans="1:15" x14ac:dyDescent="0.25">
      <c r="A2331" t="s">
        <v>2341</v>
      </c>
      <c r="B2331" t="s">
        <v>5968</v>
      </c>
      <c r="C2331" t="s">
        <v>7241</v>
      </c>
      <c r="D2331" t="s">
        <v>6371</v>
      </c>
      <c r="E2331" t="s">
        <v>7040</v>
      </c>
      <c r="F2331" t="s">
        <v>7095</v>
      </c>
      <c r="G2331" t="s">
        <v>7106</v>
      </c>
      <c r="H2331" t="s">
        <v>7122</v>
      </c>
      <c r="I2331" t="s">
        <v>7165</v>
      </c>
      <c r="J2331" t="s">
        <v>7177</v>
      </c>
      <c r="K2331" t="s">
        <v>7201</v>
      </c>
      <c r="L2331">
        <v>7</v>
      </c>
      <c r="M2331">
        <v>348988.24</v>
      </c>
      <c r="N2331">
        <v>0</v>
      </c>
      <c r="O2331">
        <v>47963.7</v>
      </c>
    </row>
    <row r="2332" spans="1:15" x14ac:dyDescent="0.25">
      <c r="A2332" t="s">
        <v>2342</v>
      </c>
      <c r="B2332" t="s">
        <v>5687</v>
      </c>
      <c r="C2332" t="s">
        <v>7226</v>
      </c>
      <c r="D2332" t="s">
        <v>6522</v>
      </c>
      <c r="E2332" t="s">
        <v>7040</v>
      </c>
      <c r="F2332" t="s">
        <v>7095</v>
      </c>
      <c r="G2332" t="s">
        <v>7108</v>
      </c>
      <c r="H2332" t="s">
        <v>7150</v>
      </c>
      <c r="I2332" t="s">
        <v>7165</v>
      </c>
      <c r="J2332" t="s">
        <v>7176</v>
      </c>
      <c r="K2332" t="s">
        <v>7194</v>
      </c>
      <c r="L2332">
        <v>4</v>
      </c>
      <c r="M2332">
        <v>85837.07</v>
      </c>
      <c r="N2332">
        <v>0.1</v>
      </c>
      <c r="O2332">
        <v>7588</v>
      </c>
    </row>
    <row r="2333" spans="1:15" x14ac:dyDescent="0.25">
      <c r="A2333" t="s">
        <v>2343</v>
      </c>
      <c r="B2333" t="s">
        <v>5473</v>
      </c>
      <c r="C2333" t="s">
        <v>7244</v>
      </c>
      <c r="D2333" t="s">
        <v>6847</v>
      </c>
      <c r="E2333" t="s">
        <v>6926</v>
      </c>
      <c r="F2333" t="s">
        <v>7095</v>
      </c>
      <c r="G2333" t="s">
        <v>7102</v>
      </c>
      <c r="H2333" t="s">
        <v>7157</v>
      </c>
      <c r="I2333" t="s">
        <v>7164</v>
      </c>
      <c r="J2333" t="s">
        <v>7174</v>
      </c>
      <c r="K2333" t="s">
        <v>7188</v>
      </c>
      <c r="L2333">
        <v>5</v>
      </c>
      <c r="M2333">
        <v>11605.27</v>
      </c>
      <c r="N2333">
        <v>0.15</v>
      </c>
      <c r="O2333">
        <v>2077.19</v>
      </c>
    </row>
    <row r="2334" spans="1:15" x14ac:dyDescent="0.25">
      <c r="A2334" t="s">
        <v>2344</v>
      </c>
      <c r="B2334" t="s">
        <v>5969</v>
      </c>
      <c r="C2334" t="s">
        <v>7249</v>
      </c>
      <c r="D2334" t="s">
        <v>6424</v>
      </c>
      <c r="E2334" t="s">
        <v>6968</v>
      </c>
      <c r="F2334" t="s">
        <v>7096</v>
      </c>
      <c r="G2334" t="s">
        <v>7112</v>
      </c>
      <c r="H2334" t="s">
        <v>7139</v>
      </c>
      <c r="I2334" t="s">
        <v>7165</v>
      </c>
      <c r="J2334" t="s">
        <v>7177</v>
      </c>
      <c r="K2334" t="s">
        <v>7201</v>
      </c>
      <c r="L2334">
        <v>1</v>
      </c>
      <c r="M2334">
        <v>37330.080000000002</v>
      </c>
      <c r="N2334">
        <v>0.25</v>
      </c>
      <c r="O2334">
        <v>1583.34</v>
      </c>
    </row>
    <row r="2335" spans="1:15" x14ac:dyDescent="0.25">
      <c r="A2335" t="s">
        <v>2345</v>
      </c>
      <c r="B2335" t="s">
        <v>5482</v>
      </c>
      <c r="C2335" t="s">
        <v>7259</v>
      </c>
      <c r="D2335" t="s">
        <v>6588</v>
      </c>
      <c r="E2335" t="s">
        <v>6983</v>
      </c>
      <c r="F2335" t="s">
        <v>7095</v>
      </c>
      <c r="G2335" t="s">
        <v>7108</v>
      </c>
      <c r="H2335" t="s">
        <v>7141</v>
      </c>
      <c r="I2335" t="s">
        <v>7162</v>
      </c>
      <c r="J2335" t="s">
        <v>7168</v>
      </c>
      <c r="K2335" t="s">
        <v>7191</v>
      </c>
      <c r="L2335">
        <v>8</v>
      </c>
      <c r="M2335">
        <v>42446.42</v>
      </c>
      <c r="N2335">
        <v>0.15</v>
      </c>
      <c r="O2335">
        <v>4139.38</v>
      </c>
    </row>
    <row r="2336" spans="1:15" x14ac:dyDescent="0.25">
      <c r="A2336" t="s">
        <v>2346</v>
      </c>
      <c r="B2336" t="s">
        <v>5698</v>
      </c>
      <c r="C2336" t="s">
        <v>7250</v>
      </c>
      <c r="D2336" t="s">
        <v>6467</v>
      </c>
      <c r="E2336" t="s">
        <v>6996</v>
      </c>
      <c r="F2336" t="s">
        <v>7097</v>
      </c>
      <c r="G2336" t="s">
        <v>7107</v>
      </c>
      <c r="H2336" t="s">
        <v>7123</v>
      </c>
      <c r="I2336" t="s">
        <v>7165</v>
      </c>
      <c r="J2336" t="s">
        <v>7176</v>
      </c>
      <c r="K2336" t="s">
        <v>7202</v>
      </c>
      <c r="L2336">
        <v>5</v>
      </c>
      <c r="M2336">
        <v>83736.350000000006</v>
      </c>
      <c r="N2336">
        <v>0.05</v>
      </c>
      <c r="O2336">
        <v>9658.19</v>
      </c>
    </row>
    <row r="2337" spans="1:15" x14ac:dyDescent="0.25">
      <c r="A2337" t="s">
        <v>2347</v>
      </c>
      <c r="B2337" t="s">
        <v>5698</v>
      </c>
      <c r="C2337" t="s">
        <v>7250</v>
      </c>
      <c r="D2337" t="s">
        <v>6544</v>
      </c>
      <c r="E2337" t="s">
        <v>7037</v>
      </c>
      <c r="F2337" t="s">
        <v>7096</v>
      </c>
      <c r="G2337" t="s">
        <v>7113</v>
      </c>
      <c r="H2337" t="s">
        <v>7148</v>
      </c>
      <c r="I2337" t="s">
        <v>7162</v>
      </c>
      <c r="J2337" t="s">
        <v>7168</v>
      </c>
      <c r="K2337" t="s">
        <v>7181</v>
      </c>
      <c r="L2337">
        <v>5</v>
      </c>
      <c r="M2337">
        <v>48310.29</v>
      </c>
      <c r="N2337">
        <v>0.2</v>
      </c>
      <c r="O2337">
        <v>6906.49</v>
      </c>
    </row>
    <row r="2338" spans="1:15" x14ac:dyDescent="0.25">
      <c r="A2338" t="s">
        <v>2348</v>
      </c>
      <c r="B2338" t="s">
        <v>5682</v>
      </c>
      <c r="C2338" t="s">
        <v>7235</v>
      </c>
      <c r="D2338" t="s">
        <v>6227</v>
      </c>
      <c r="E2338" t="s">
        <v>6993</v>
      </c>
      <c r="F2338" t="s">
        <v>7094</v>
      </c>
      <c r="G2338" t="s">
        <v>7100</v>
      </c>
      <c r="H2338" t="s">
        <v>7136</v>
      </c>
      <c r="I2338" t="s">
        <v>7165</v>
      </c>
      <c r="J2338" t="s">
        <v>7177</v>
      </c>
      <c r="K2338" t="s">
        <v>7210</v>
      </c>
      <c r="L2338">
        <v>1</v>
      </c>
      <c r="M2338">
        <v>61908.36</v>
      </c>
      <c r="N2338">
        <v>0.25</v>
      </c>
      <c r="O2338">
        <v>2589.4499999999998</v>
      </c>
    </row>
    <row r="2339" spans="1:15" x14ac:dyDescent="0.25">
      <c r="A2339" t="s">
        <v>2349</v>
      </c>
      <c r="B2339" t="s">
        <v>5636</v>
      </c>
      <c r="C2339" t="s">
        <v>7224</v>
      </c>
      <c r="D2339" t="s">
        <v>6763</v>
      </c>
      <c r="E2339" t="s">
        <v>6961</v>
      </c>
      <c r="F2339" t="s">
        <v>7095</v>
      </c>
      <c r="G2339" t="s">
        <v>7106</v>
      </c>
      <c r="H2339" t="s">
        <v>7146</v>
      </c>
      <c r="I2339" t="s">
        <v>7163</v>
      </c>
      <c r="J2339" t="s">
        <v>7175</v>
      </c>
      <c r="K2339" t="s">
        <v>7197</v>
      </c>
      <c r="L2339">
        <v>7</v>
      </c>
      <c r="M2339">
        <v>32295.21</v>
      </c>
      <c r="N2339">
        <v>0.2</v>
      </c>
      <c r="O2339">
        <v>4206.08</v>
      </c>
    </row>
    <row r="2340" spans="1:15" x14ac:dyDescent="0.25">
      <c r="A2340" t="s">
        <v>2350</v>
      </c>
      <c r="B2340" t="s">
        <v>5970</v>
      </c>
      <c r="C2340" t="s">
        <v>7225</v>
      </c>
      <c r="D2340" t="s">
        <v>6347</v>
      </c>
      <c r="E2340" t="s">
        <v>7040</v>
      </c>
      <c r="F2340" t="s">
        <v>7097</v>
      </c>
      <c r="G2340" t="s">
        <v>7105</v>
      </c>
      <c r="H2340" t="s">
        <v>7121</v>
      </c>
      <c r="I2340" t="s">
        <v>7164</v>
      </c>
      <c r="J2340" t="s">
        <v>7170</v>
      </c>
      <c r="K2340" t="s">
        <v>7183</v>
      </c>
      <c r="L2340">
        <v>3</v>
      </c>
      <c r="M2340">
        <v>14259.36</v>
      </c>
      <c r="N2340">
        <v>0.05</v>
      </c>
      <c r="O2340">
        <v>3225.97</v>
      </c>
    </row>
    <row r="2341" spans="1:15" x14ac:dyDescent="0.25">
      <c r="A2341" t="s">
        <v>2351</v>
      </c>
      <c r="B2341" t="s">
        <v>5543</v>
      </c>
      <c r="C2341" t="s">
        <v>7231</v>
      </c>
      <c r="D2341" t="s">
        <v>6305</v>
      </c>
      <c r="E2341" t="s">
        <v>7029</v>
      </c>
      <c r="F2341" t="s">
        <v>7096</v>
      </c>
      <c r="G2341" t="s">
        <v>7113</v>
      </c>
      <c r="H2341" t="s">
        <v>7144</v>
      </c>
      <c r="I2341" t="s">
        <v>7162</v>
      </c>
      <c r="J2341" t="s">
        <v>7169</v>
      </c>
      <c r="K2341" t="s">
        <v>7182</v>
      </c>
      <c r="L2341">
        <v>8</v>
      </c>
      <c r="M2341">
        <v>59397.52</v>
      </c>
      <c r="N2341">
        <v>0.2</v>
      </c>
      <c r="O2341">
        <v>5258.79</v>
      </c>
    </row>
    <row r="2342" spans="1:15" x14ac:dyDescent="0.25">
      <c r="A2342" t="s">
        <v>2352</v>
      </c>
      <c r="B2342" t="s">
        <v>5282</v>
      </c>
      <c r="C2342" t="s">
        <v>7242</v>
      </c>
      <c r="D2342" t="s">
        <v>6449</v>
      </c>
      <c r="E2342" t="s">
        <v>6973</v>
      </c>
      <c r="F2342" t="s">
        <v>7094</v>
      </c>
      <c r="G2342" t="s">
        <v>7098</v>
      </c>
      <c r="H2342" t="s">
        <v>7138</v>
      </c>
      <c r="I2342" t="s">
        <v>7162</v>
      </c>
      <c r="J2342" t="s">
        <v>7168</v>
      </c>
      <c r="K2342" t="s">
        <v>7180</v>
      </c>
      <c r="L2342">
        <v>7</v>
      </c>
      <c r="M2342">
        <v>23014.080000000002</v>
      </c>
      <c r="N2342">
        <v>0.1</v>
      </c>
      <c r="O2342">
        <v>3085.52</v>
      </c>
    </row>
    <row r="2343" spans="1:15" x14ac:dyDescent="0.25">
      <c r="A2343" t="s">
        <v>2353</v>
      </c>
      <c r="B2343" t="s">
        <v>5277</v>
      </c>
      <c r="C2343" t="s">
        <v>7239</v>
      </c>
      <c r="D2343" t="s">
        <v>6679</v>
      </c>
      <c r="E2343" t="s">
        <v>7058</v>
      </c>
      <c r="F2343" t="s">
        <v>7096</v>
      </c>
      <c r="G2343" t="s">
        <v>7111</v>
      </c>
      <c r="H2343" t="s">
        <v>7145</v>
      </c>
      <c r="I2343" t="s">
        <v>7163</v>
      </c>
      <c r="J2343" t="s">
        <v>7167</v>
      </c>
      <c r="K2343" t="s">
        <v>7187</v>
      </c>
      <c r="L2343">
        <v>2</v>
      </c>
      <c r="M2343">
        <v>2309.14</v>
      </c>
      <c r="N2343">
        <v>0.2</v>
      </c>
      <c r="O2343">
        <v>499.61</v>
      </c>
    </row>
    <row r="2344" spans="1:15" x14ac:dyDescent="0.25">
      <c r="A2344" t="s">
        <v>2354</v>
      </c>
      <c r="B2344" t="s">
        <v>5735</v>
      </c>
      <c r="C2344" t="s">
        <v>7237</v>
      </c>
      <c r="D2344" t="s">
        <v>6838</v>
      </c>
      <c r="E2344" t="s">
        <v>7005</v>
      </c>
      <c r="F2344" t="s">
        <v>7095</v>
      </c>
      <c r="G2344" t="s">
        <v>7108</v>
      </c>
      <c r="H2344" t="s">
        <v>7150</v>
      </c>
      <c r="I2344" t="s">
        <v>7164</v>
      </c>
      <c r="J2344" t="s">
        <v>7170</v>
      </c>
      <c r="K2344" t="s">
        <v>7213</v>
      </c>
      <c r="L2344">
        <v>8</v>
      </c>
      <c r="M2344">
        <v>21507.64</v>
      </c>
      <c r="N2344">
        <v>0</v>
      </c>
      <c r="O2344">
        <v>8010.48</v>
      </c>
    </row>
    <row r="2345" spans="1:15" x14ac:dyDescent="0.25">
      <c r="A2345" t="s">
        <v>2355</v>
      </c>
      <c r="B2345" t="s">
        <v>5459</v>
      </c>
      <c r="C2345" t="s">
        <v>7252</v>
      </c>
      <c r="D2345" t="s">
        <v>6103</v>
      </c>
      <c r="E2345" t="s">
        <v>6902</v>
      </c>
      <c r="F2345" t="s">
        <v>7095</v>
      </c>
      <c r="G2345" t="s">
        <v>7102</v>
      </c>
      <c r="H2345" t="s">
        <v>7118</v>
      </c>
      <c r="I2345" t="s">
        <v>7162</v>
      </c>
      <c r="J2345" t="s">
        <v>7169</v>
      </c>
      <c r="K2345" t="s">
        <v>7193</v>
      </c>
      <c r="L2345">
        <v>4</v>
      </c>
      <c r="M2345">
        <v>42474.7</v>
      </c>
      <c r="N2345">
        <v>0.05</v>
      </c>
      <c r="O2345">
        <v>8074.11</v>
      </c>
    </row>
    <row r="2346" spans="1:15" x14ac:dyDescent="0.25">
      <c r="A2346" t="s">
        <v>2356</v>
      </c>
      <c r="B2346" t="s">
        <v>5861</v>
      </c>
      <c r="C2346" t="s">
        <v>7247</v>
      </c>
      <c r="D2346" t="s">
        <v>6451</v>
      </c>
      <c r="E2346" t="s">
        <v>6914</v>
      </c>
      <c r="F2346" t="s">
        <v>7096</v>
      </c>
      <c r="G2346" t="s">
        <v>7111</v>
      </c>
      <c r="H2346" t="s">
        <v>7145</v>
      </c>
      <c r="I2346" t="s">
        <v>7164</v>
      </c>
      <c r="J2346" t="s">
        <v>7173</v>
      </c>
      <c r="K2346" t="s">
        <v>7186</v>
      </c>
      <c r="L2346">
        <v>1</v>
      </c>
      <c r="M2346">
        <v>4071.45</v>
      </c>
      <c r="N2346">
        <v>0.05</v>
      </c>
      <c r="O2346">
        <v>991.46</v>
      </c>
    </row>
    <row r="2347" spans="1:15" x14ac:dyDescent="0.25">
      <c r="A2347" t="s">
        <v>2357</v>
      </c>
      <c r="B2347" t="s">
        <v>5237</v>
      </c>
      <c r="C2347" t="s">
        <v>7236</v>
      </c>
      <c r="D2347" t="s">
        <v>6129</v>
      </c>
      <c r="E2347" t="s">
        <v>6928</v>
      </c>
      <c r="F2347" t="s">
        <v>7097</v>
      </c>
      <c r="G2347" t="s">
        <v>7107</v>
      </c>
      <c r="H2347" t="s">
        <v>7153</v>
      </c>
      <c r="I2347" t="s">
        <v>7165</v>
      </c>
      <c r="J2347" t="s">
        <v>7176</v>
      </c>
      <c r="K2347" t="s">
        <v>7194</v>
      </c>
      <c r="L2347">
        <v>7</v>
      </c>
      <c r="M2347">
        <v>173517.37</v>
      </c>
      <c r="N2347">
        <v>0</v>
      </c>
      <c r="O2347">
        <v>27538.86</v>
      </c>
    </row>
    <row r="2348" spans="1:15" x14ac:dyDescent="0.25">
      <c r="A2348" t="s">
        <v>2358</v>
      </c>
      <c r="B2348" t="s">
        <v>5333</v>
      </c>
      <c r="C2348" t="s">
        <v>7243</v>
      </c>
      <c r="D2348" t="s">
        <v>6848</v>
      </c>
      <c r="E2348" t="s">
        <v>6902</v>
      </c>
      <c r="F2348" t="s">
        <v>7095</v>
      </c>
      <c r="G2348" t="s">
        <v>7109</v>
      </c>
      <c r="H2348" t="s">
        <v>7140</v>
      </c>
      <c r="I2348" t="s">
        <v>7165</v>
      </c>
      <c r="J2348" t="s">
        <v>7176</v>
      </c>
      <c r="K2348" t="s">
        <v>7202</v>
      </c>
      <c r="L2348">
        <v>1</v>
      </c>
      <c r="M2348">
        <v>14745.41</v>
      </c>
      <c r="N2348">
        <v>0.2</v>
      </c>
      <c r="O2348">
        <v>745.56</v>
      </c>
    </row>
    <row r="2349" spans="1:15" x14ac:dyDescent="0.25">
      <c r="A2349" t="s">
        <v>2359</v>
      </c>
      <c r="B2349" t="s">
        <v>5732</v>
      </c>
      <c r="C2349" t="s">
        <v>7232</v>
      </c>
      <c r="D2349" t="s">
        <v>6644</v>
      </c>
      <c r="E2349" t="s">
        <v>7009</v>
      </c>
      <c r="F2349" t="s">
        <v>7095</v>
      </c>
      <c r="G2349" t="s">
        <v>7102</v>
      </c>
      <c r="H2349" t="s">
        <v>7147</v>
      </c>
      <c r="I2349" t="s">
        <v>7165</v>
      </c>
      <c r="J2349" t="s">
        <v>7172</v>
      </c>
      <c r="K2349" t="s">
        <v>7185</v>
      </c>
      <c r="L2349">
        <v>7</v>
      </c>
      <c r="M2349">
        <v>30327.75</v>
      </c>
      <c r="N2349">
        <v>0.1</v>
      </c>
      <c r="O2349">
        <v>3950.54</v>
      </c>
    </row>
    <row r="2350" spans="1:15" x14ac:dyDescent="0.25">
      <c r="A2350" t="s">
        <v>2360</v>
      </c>
      <c r="B2350" t="s">
        <v>5971</v>
      </c>
      <c r="C2350" t="s">
        <v>7243</v>
      </c>
      <c r="D2350" t="s">
        <v>6359</v>
      </c>
      <c r="E2350" t="s">
        <v>7044</v>
      </c>
      <c r="F2350" t="s">
        <v>7095</v>
      </c>
      <c r="G2350" t="s">
        <v>7109</v>
      </c>
      <c r="H2350" t="s">
        <v>7135</v>
      </c>
      <c r="I2350" t="s">
        <v>7163</v>
      </c>
      <c r="J2350" t="s">
        <v>7167</v>
      </c>
      <c r="K2350" t="s">
        <v>7187</v>
      </c>
      <c r="L2350">
        <v>7</v>
      </c>
      <c r="M2350">
        <v>8190.82</v>
      </c>
      <c r="N2350">
        <v>0.25</v>
      </c>
      <c r="O2350">
        <v>1587.84</v>
      </c>
    </row>
    <row r="2351" spans="1:15" x14ac:dyDescent="0.25">
      <c r="A2351" t="s">
        <v>2361</v>
      </c>
      <c r="B2351" t="s">
        <v>5972</v>
      </c>
      <c r="C2351" t="s">
        <v>7248</v>
      </c>
      <c r="D2351" t="s">
        <v>6581</v>
      </c>
      <c r="E2351" t="s">
        <v>7003</v>
      </c>
      <c r="F2351" t="s">
        <v>7094</v>
      </c>
      <c r="G2351" t="s">
        <v>7100</v>
      </c>
      <c r="H2351" t="s">
        <v>7116</v>
      </c>
      <c r="I2351" t="s">
        <v>7162</v>
      </c>
      <c r="J2351" t="s">
        <v>7168</v>
      </c>
      <c r="K2351" t="s">
        <v>7191</v>
      </c>
      <c r="L2351">
        <v>7</v>
      </c>
      <c r="M2351">
        <v>46640.47</v>
      </c>
      <c r="N2351">
        <v>0</v>
      </c>
      <c r="O2351">
        <v>10231.15</v>
      </c>
    </row>
    <row r="2352" spans="1:15" x14ac:dyDescent="0.25">
      <c r="A2352" t="s">
        <v>2362</v>
      </c>
      <c r="B2352" t="s">
        <v>5253</v>
      </c>
      <c r="C2352" t="s">
        <v>7257</v>
      </c>
      <c r="D2352" t="s">
        <v>6769</v>
      </c>
      <c r="E2352" t="s">
        <v>6987</v>
      </c>
      <c r="F2352" t="s">
        <v>7096</v>
      </c>
      <c r="G2352" t="s">
        <v>7103</v>
      </c>
      <c r="H2352" t="s">
        <v>7119</v>
      </c>
      <c r="I2352" t="s">
        <v>7162</v>
      </c>
      <c r="J2352" t="s">
        <v>7168</v>
      </c>
      <c r="K2352" t="s">
        <v>7191</v>
      </c>
      <c r="L2352">
        <v>4</v>
      </c>
      <c r="M2352">
        <v>22842.61</v>
      </c>
      <c r="N2352">
        <v>0.1</v>
      </c>
      <c r="O2352">
        <v>3990.58</v>
      </c>
    </row>
    <row r="2353" spans="1:15" x14ac:dyDescent="0.25">
      <c r="A2353" t="s">
        <v>2363</v>
      </c>
      <c r="B2353" t="s">
        <v>5892</v>
      </c>
      <c r="C2353" t="s">
        <v>7249</v>
      </c>
      <c r="D2353" t="s">
        <v>6228</v>
      </c>
      <c r="E2353" t="s">
        <v>6959</v>
      </c>
      <c r="F2353" t="s">
        <v>7096</v>
      </c>
      <c r="G2353" t="s">
        <v>7111</v>
      </c>
      <c r="H2353" t="s">
        <v>7145</v>
      </c>
      <c r="I2353" t="s">
        <v>7165</v>
      </c>
      <c r="J2353" t="s">
        <v>7177</v>
      </c>
      <c r="K2353" t="s">
        <v>7201</v>
      </c>
      <c r="L2353">
        <v>7</v>
      </c>
      <c r="M2353">
        <v>329026.99</v>
      </c>
      <c r="N2353">
        <v>0.05</v>
      </c>
      <c r="O2353">
        <v>41239.599999999999</v>
      </c>
    </row>
    <row r="2354" spans="1:15" x14ac:dyDescent="0.25">
      <c r="A2354" t="s">
        <v>2364</v>
      </c>
      <c r="B2354" t="s">
        <v>5131</v>
      </c>
      <c r="C2354" t="s">
        <v>7248</v>
      </c>
      <c r="D2354" t="s">
        <v>6455</v>
      </c>
      <c r="E2354" t="s">
        <v>6955</v>
      </c>
      <c r="F2354" t="s">
        <v>7094</v>
      </c>
      <c r="G2354" t="s">
        <v>7100</v>
      </c>
      <c r="H2354" t="s">
        <v>7151</v>
      </c>
      <c r="I2354" t="s">
        <v>7162</v>
      </c>
      <c r="J2354" t="s">
        <v>7169</v>
      </c>
      <c r="K2354" t="s">
        <v>7182</v>
      </c>
      <c r="L2354">
        <v>7</v>
      </c>
      <c r="M2354">
        <v>47033.66</v>
      </c>
      <c r="N2354">
        <v>0.25</v>
      </c>
      <c r="O2354">
        <v>4927.51</v>
      </c>
    </row>
    <row r="2355" spans="1:15" x14ac:dyDescent="0.25">
      <c r="A2355" t="s">
        <v>2365</v>
      </c>
      <c r="B2355" t="s">
        <v>5918</v>
      </c>
      <c r="C2355" t="s">
        <v>7249</v>
      </c>
      <c r="D2355" t="s">
        <v>6203</v>
      </c>
      <c r="E2355" t="s">
        <v>6948</v>
      </c>
      <c r="F2355" t="s">
        <v>7096</v>
      </c>
      <c r="G2355" t="s">
        <v>7113</v>
      </c>
      <c r="H2355" t="s">
        <v>7144</v>
      </c>
      <c r="I2355" t="s">
        <v>7164</v>
      </c>
      <c r="J2355" t="s">
        <v>7173</v>
      </c>
      <c r="K2355" t="s">
        <v>7200</v>
      </c>
      <c r="L2355">
        <v>6</v>
      </c>
      <c r="M2355">
        <v>7493.04</v>
      </c>
      <c r="N2355">
        <v>0</v>
      </c>
      <c r="O2355">
        <v>2495.25</v>
      </c>
    </row>
    <row r="2356" spans="1:15" x14ac:dyDescent="0.25">
      <c r="A2356" t="s">
        <v>2366</v>
      </c>
      <c r="B2356" t="s">
        <v>5747</v>
      </c>
      <c r="C2356" t="s">
        <v>7232</v>
      </c>
      <c r="D2356" t="s">
        <v>6772</v>
      </c>
      <c r="E2356" t="s">
        <v>6928</v>
      </c>
      <c r="F2356" t="s">
        <v>7095</v>
      </c>
      <c r="G2356" t="s">
        <v>7106</v>
      </c>
      <c r="H2356" t="s">
        <v>7161</v>
      </c>
      <c r="I2356" t="s">
        <v>7163</v>
      </c>
      <c r="J2356" t="s">
        <v>7167</v>
      </c>
      <c r="K2356" t="s">
        <v>7207</v>
      </c>
      <c r="L2356">
        <v>7</v>
      </c>
      <c r="M2356">
        <v>4575.7700000000004</v>
      </c>
      <c r="N2356">
        <v>0.15</v>
      </c>
      <c r="O2356">
        <v>1073.78</v>
      </c>
    </row>
    <row r="2357" spans="1:15" x14ac:dyDescent="0.25">
      <c r="A2357" t="s">
        <v>2367</v>
      </c>
      <c r="B2357" t="s">
        <v>5147</v>
      </c>
      <c r="C2357" t="s">
        <v>7246</v>
      </c>
      <c r="D2357" t="s">
        <v>6173</v>
      </c>
      <c r="E2357" t="s">
        <v>6963</v>
      </c>
      <c r="F2357" t="s">
        <v>7094</v>
      </c>
      <c r="G2357" t="s">
        <v>7099</v>
      </c>
      <c r="H2357" t="s">
        <v>7125</v>
      </c>
      <c r="I2357" t="s">
        <v>7164</v>
      </c>
      <c r="J2357" t="s">
        <v>7173</v>
      </c>
      <c r="K2357" t="s">
        <v>7186</v>
      </c>
      <c r="L2357">
        <v>1</v>
      </c>
      <c r="M2357">
        <v>4301.47</v>
      </c>
      <c r="N2357">
        <v>0.05</v>
      </c>
      <c r="O2357">
        <v>1185.0899999999999</v>
      </c>
    </row>
    <row r="2358" spans="1:15" x14ac:dyDescent="0.25">
      <c r="A2358" t="s">
        <v>2368</v>
      </c>
      <c r="B2358" t="s">
        <v>5242</v>
      </c>
      <c r="C2358" t="s">
        <v>7231</v>
      </c>
      <c r="D2358" t="s">
        <v>6133</v>
      </c>
      <c r="E2358" t="s">
        <v>6911</v>
      </c>
      <c r="F2358" t="s">
        <v>7097</v>
      </c>
      <c r="G2358" t="s">
        <v>7105</v>
      </c>
      <c r="H2358" t="s">
        <v>7149</v>
      </c>
      <c r="I2358" t="s">
        <v>7162</v>
      </c>
      <c r="J2358" t="s">
        <v>7166</v>
      </c>
      <c r="K2358" t="s">
        <v>7192</v>
      </c>
      <c r="L2358">
        <v>8</v>
      </c>
      <c r="M2358">
        <v>38972.69</v>
      </c>
      <c r="N2358">
        <v>0.15</v>
      </c>
      <c r="O2358">
        <v>3053.61</v>
      </c>
    </row>
    <row r="2359" spans="1:15" x14ac:dyDescent="0.25">
      <c r="A2359" t="s">
        <v>2369</v>
      </c>
      <c r="B2359" t="s">
        <v>5293</v>
      </c>
      <c r="C2359" t="s">
        <v>7251</v>
      </c>
      <c r="D2359" t="s">
        <v>6153</v>
      </c>
      <c r="E2359" t="s">
        <v>6951</v>
      </c>
      <c r="F2359" t="s">
        <v>7097</v>
      </c>
      <c r="G2359" t="s">
        <v>7104</v>
      </c>
      <c r="H2359" t="s">
        <v>7132</v>
      </c>
      <c r="I2359" t="s">
        <v>7162</v>
      </c>
      <c r="J2359" t="s">
        <v>7166</v>
      </c>
      <c r="K2359" t="s">
        <v>7211</v>
      </c>
      <c r="L2359">
        <v>2</v>
      </c>
      <c r="M2359">
        <v>13066.08</v>
      </c>
      <c r="N2359">
        <v>0.1</v>
      </c>
      <c r="O2359">
        <v>1740.59</v>
      </c>
    </row>
    <row r="2360" spans="1:15" x14ac:dyDescent="0.25">
      <c r="A2360" t="s">
        <v>2370</v>
      </c>
      <c r="B2360" t="s">
        <v>5070</v>
      </c>
      <c r="C2360" t="s">
        <v>7233</v>
      </c>
      <c r="D2360" t="s">
        <v>6534</v>
      </c>
      <c r="E2360" t="s">
        <v>7014</v>
      </c>
      <c r="F2360" t="s">
        <v>7094</v>
      </c>
      <c r="G2360" t="s">
        <v>7100</v>
      </c>
      <c r="H2360" t="s">
        <v>7116</v>
      </c>
      <c r="I2360" t="s">
        <v>7164</v>
      </c>
      <c r="J2360" t="s">
        <v>7174</v>
      </c>
      <c r="K2360" t="s">
        <v>7188</v>
      </c>
      <c r="L2360">
        <v>2</v>
      </c>
      <c r="M2360">
        <v>4901.04</v>
      </c>
      <c r="N2360">
        <v>0.15</v>
      </c>
      <c r="O2360">
        <v>906.97</v>
      </c>
    </row>
    <row r="2361" spans="1:15" x14ac:dyDescent="0.25">
      <c r="A2361" t="s">
        <v>2371</v>
      </c>
      <c r="B2361" t="s">
        <v>5433</v>
      </c>
      <c r="C2361" t="s">
        <v>7259</v>
      </c>
      <c r="D2361" t="s">
        <v>6598</v>
      </c>
      <c r="E2361" t="s">
        <v>7012</v>
      </c>
      <c r="F2361" t="s">
        <v>7096</v>
      </c>
      <c r="G2361" t="s">
        <v>7111</v>
      </c>
      <c r="H2361" t="s">
        <v>7142</v>
      </c>
      <c r="I2361" t="s">
        <v>7163</v>
      </c>
      <c r="J2361" t="s">
        <v>7167</v>
      </c>
      <c r="K2361" t="s">
        <v>7187</v>
      </c>
      <c r="L2361">
        <v>6</v>
      </c>
      <c r="M2361">
        <v>8385.7000000000007</v>
      </c>
      <c r="N2361">
        <v>0.1</v>
      </c>
      <c r="O2361">
        <v>2132.4699999999998</v>
      </c>
    </row>
    <row r="2362" spans="1:15" x14ac:dyDescent="0.25">
      <c r="A2362" t="s">
        <v>2372</v>
      </c>
      <c r="B2362" t="s">
        <v>5693</v>
      </c>
      <c r="C2362" t="s">
        <v>7254</v>
      </c>
      <c r="D2362" t="s">
        <v>6204</v>
      </c>
      <c r="E2362" t="s">
        <v>6958</v>
      </c>
      <c r="F2362" t="s">
        <v>7095</v>
      </c>
      <c r="G2362" t="s">
        <v>7102</v>
      </c>
      <c r="H2362" t="s">
        <v>7157</v>
      </c>
      <c r="I2362" t="s">
        <v>7165</v>
      </c>
      <c r="J2362" t="s">
        <v>7176</v>
      </c>
      <c r="K2362" t="s">
        <v>7202</v>
      </c>
      <c r="L2362">
        <v>8</v>
      </c>
      <c r="M2362">
        <v>111934.9</v>
      </c>
      <c r="N2362">
        <v>0.2</v>
      </c>
      <c r="O2362">
        <v>7123.12</v>
      </c>
    </row>
    <row r="2363" spans="1:15" x14ac:dyDescent="0.25">
      <c r="A2363" t="s">
        <v>2373</v>
      </c>
      <c r="B2363" t="s">
        <v>5334</v>
      </c>
      <c r="C2363" t="s">
        <v>7246</v>
      </c>
      <c r="D2363" t="s">
        <v>6183</v>
      </c>
      <c r="E2363" t="s">
        <v>6971</v>
      </c>
      <c r="F2363" t="s">
        <v>7096</v>
      </c>
      <c r="G2363" t="s">
        <v>7111</v>
      </c>
      <c r="H2363" t="s">
        <v>7145</v>
      </c>
      <c r="I2363" t="s">
        <v>7163</v>
      </c>
      <c r="J2363" t="s">
        <v>7167</v>
      </c>
      <c r="K2363" t="s">
        <v>7179</v>
      </c>
      <c r="L2363">
        <v>7</v>
      </c>
      <c r="M2363">
        <v>16805.97</v>
      </c>
      <c r="N2363">
        <v>0</v>
      </c>
      <c r="O2363">
        <v>4588.08</v>
      </c>
    </row>
    <row r="2364" spans="1:15" x14ac:dyDescent="0.25">
      <c r="A2364" t="s">
        <v>2374</v>
      </c>
      <c r="B2364" t="s">
        <v>5398</v>
      </c>
      <c r="C2364" t="s">
        <v>7251</v>
      </c>
      <c r="D2364" t="s">
        <v>6640</v>
      </c>
      <c r="E2364" t="s">
        <v>7032</v>
      </c>
      <c r="F2364" t="s">
        <v>7094</v>
      </c>
      <c r="G2364" t="s">
        <v>7100</v>
      </c>
      <c r="H2364" t="s">
        <v>7116</v>
      </c>
      <c r="I2364" t="s">
        <v>7165</v>
      </c>
      <c r="J2364" t="s">
        <v>7172</v>
      </c>
      <c r="K2364" t="s">
        <v>7208</v>
      </c>
      <c r="L2364">
        <v>6</v>
      </c>
      <c r="M2364">
        <v>14115.92</v>
      </c>
      <c r="N2364">
        <v>0.1</v>
      </c>
      <c r="O2364">
        <v>2979.36</v>
      </c>
    </row>
    <row r="2365" spans="1:15" x14ac:dyDescent="0.25">
      <c r="A2365" t="s">
        <v>2375</v>
      </c>
      <c r="B2365" t="s">
        <v>5693</v>
      </c>
      <c r="C2365" t="s">
        <v>7254</v>
      </c>
      <c r="D2365" t="s">
        <v>6140</v>
      </c>
      <c r="E2365" t="s">
        <v>6938</v>
      </c>
      <c r="F2365" t="s">
        <v>7094</v>
      </c>
      <c r="G2365" t="s">
        <v>7098</v>
      </c>
      <c r="H2365" t="s">
        <v>7138</v>
      </c>
      <c r="I2365" t="s">
        <v>7162</v>
      </c>
      <c r="J2365" t="s">
        <v>7169</v>
      </c>
      <c r="K2365" t="s">
        <v>7203</v>
      </c>
      <c r="L2365">
        <v>4</v>
      </c>
      <c r="M2365">
        <v>68405.66</v>
      </c>
      <c r="N2365">
        <v>0.25</v>
      </c>
      <c r="O2365">
        <v>1090.71</v>
      </c>
    </row>
    <row r="2366" spans="1:15" x14ac:dyDescent="0.25">
      <c r="A2366" t="s">
        <v>2376</v>
      </c>
      <c r="B2366" t="s">
        <v>5736</v>
      </c>
      <c r="C2366" t="s">
        <v>7232</v>
      </c>
      <c r="D2366" t="s">
        <v>6353</v>
      </c>
      <c r="E2366" t="s">
        <v>6942</v>
      </c>
      <c r="F2366" t="s">
        <v>7094</v>
      </c>
      <c r="G2366" t="s">
        <v>7099</v>
      </c>
      <c r="H2366" t="s">
        <v>7130</v>
      </c>
      <c r="I2366" t="s">
        <v>7163</v>
      </c>
      <c r="J2366" t="s">
        <v>7171</v>
      </c>
      <c r="K2366" t="s">
        <v>7209</v>
      </c>
      <c r="L2366">
        <v>7</v>
      </c>
      <c r="M2366">
        <v>12284.21</v>
      </c>
      <c r="N2366">
        <v>0.05</v>
      </c>
      <c r="O2366">
        <v>2164.46</v>
      </c>
    </row>
    <row r="2367" spans="1:15" x14ac:dyDescent="0.25">
      <c r="A2367" t="s">
        <v>2377</v>
      </c>
      <c r="B2367" t="s">
        <v>5795</v>
      </c>
      <c r="C2367" t="s">
        <v>7236</v>
      </c>
      <c r="D2367" t="s">
        <v>6602</v>
      </c>
      <c r="E2367" t="s">
        <v>7068</v>
      </c>
      <c r="F2367" t="s">
        <v>7096</v>
      </c>
      <c r="G2367" t="s">
        <v>7111</v>
      </c>
      <c r="H2367" t="s">
        <v>7131</v>
      </c>
      <c r="I2367" t="s">
        <v>7165</v>
      </c>
      <c r="J2367" t="s">
        <v>7172</v>
      </c>
      <c r="K2367" t="s">
        <v>7212</v>
      </c>
      <c r="L2367">
        <v>1</v>
      </c>
      <c r="M2367">
        <v>2913.99</v>
      </c>
      <c r="N2367">
        <v>0.15</v>
      </c>
      <c r="O2367">
        <v>359.62</v>
      </c>
    </row>
    <row r="2368" spans="1:15" x14ac:dyDescent="0.25">
      <c r="A2368" t="s">
        <v>2378</v>
      </c>
      <c r="B2368" t="s">
        <v>5424</v>
      </c>
      <c r="C2368" t="s">
        <v>7248</v>
      </c>
      <c r="D2368" t="s">
        <v>6773</v>
      </c>
      <c r="E2368" t="s">
        <v>6966</v>
      </c>
      <c r="F2368" t="s">
        <v>7096</v>
      </c>
      <c r="G2368" t="s">
        <v>7111</v>
      </c>
      <c r="H2368" t="s">
        <v>7145</v>
      </c>
      <c r="I2368" t="s">
        <v>7163</v>
      </c>
      <c r="J2368" t="s">
        <v>7171</v>
      </c>
      <c r="K2368" t="s">
        <v>7209</v>
      </c>
      <c r="L2368">
        <v>7</v>
      </c>
      <c r="M2368">
        <v>11450.77</v>
      </c>
      <c r="N2368">
        <v>0.05</v>
      </c>
      <c r="O2368">
        <v>2096.4</v>
      </c>
    </row>
    <row r="2369" spans="1:15" x14ac:dyDescent="0.25">
      <c r="A2369" t="s">
        <v>2379</v>
      </c>
      <c r="B2369" t="s">
        <v>5090</v>
      </c>
      <c r="C2369" t="s">
        <v>7252</v>
      </c>
      <c r="D2369" t="s">
        <v>6533</v>
      </c>
      <c r="E2369" t="s">
        <v>7073</v>
      </c>
      <c r="F2369" t="s">
        <v>7097</v>
      </c>
      <c r="G2369" t="s">
        <v>7107</v>
      </c>
      <c r="H2369" t="s">
        <v>7153</v>
      </c>
      <c r="I2369" t="s">
        <v>7164</v>
      </c>
      <c r="J2369" t="s">
        <v>7173</v>
      </c>
      <c r="K2369" t="s">
        <v>7200</v>
      </c>
      <c r="L2369">
        <v>2</v>
      </c>
      <c r="M2369">
        <v>1999.93</v>
      </c>
      <c r="N2369">
        <v>0.15</v>
      </c>
      <c r="O2369">
        <v>533.09</v>
      </c>
    </row>
    <row r="2370" spans="1:15" x14ac:dyDescent="0.25">
      <c r="A2370" t="s">
        <v>2380</v>
      </c>
      <c r="B2370" t="s">
        <v>5372</v>
      </c>
      <c r="C2370" t="s">
        <v>7257</v>
      </c>
      <c r="D2370" t="s">
        <v>6565</v>
      </c>
      <c r="E2370" t="s">
        <v>6909</v>
      </c>
      <c r="F2370" t="s">
        <v>7096</v>
      </c>
      <c r="G2370" t="s">
        <v>7111</v>
      </c>
      <c r="H2370" t="s">
        <v>7131</v>
      </c>
      <c r="I2370" t="s">
        <v>7165</v>
      </c>
      <c r="J2370" t="s">
        <v>7176</v>
      </c>
      <c r="K2370" t="s">
        <v>7202</v>
      </c>
      <c r="L2370">
        <v>7</v>
      </c>
      <c r="M2370">
        <v>132250.01</v>
      </c>
      <c r="N2370">
        <v>0</v>
      </c>
      <c r="O2370">
        <v>17554.54</v>
      </c>
    </row>
    <row r="2371" spans="1:15" x14ac:dyDescent="0.25">
      <c r="A2371" t="s">
        <v>2381</v>
      </c>
      <c r="B2371" t="s">
        <v>5161</v>
      </c>
      <c r="C2371" t="s">
        <v>7251</v>
      </c>
      <c r="D2371" t="s">
        <v>6355</v>
      </c>
      <c r="E2371" t="s">
        <v>6990</v>
      </c>
      <c r="F2371" t="s">
        <v>7094</v>
      </c>
      <c r="G2371" t="s">
        <v>7099</v>
      </c>
      <c r="H2371" t="s">
        <v>7115</v>
      </c>
      <c r="I2371" t="s">
        <v>7162</v>
      </c>
      <c r="J2371" t="s">
        <v>7169</v>
      </c>
      <c r="K2371" t="s">
        <v>7203</v>
      </c>
      <c r="L2371">
        <v>3</v>
      </c>
      <c r="M2371">
        <v>50191.74</v>
      </c>
      <c r="N2371">
        <v>0.25</v>
      </c>
      <c r="O2371">
        <v>3868.81</v>
      </c>
    </row>
    <row r="2372" spans="1:15" x14ac:dyDescent="0.25">
      <c r="A2372" t="s">
        <v>2382</v>
      </c>
      <c r="B2372" t="s">
        <v>5313</v>
      </c>
      <c r="C2372" t="s">
        <v>7227</v>
      </c>
      <c r="D2372" t="s">
        <v>6829</v>
      </c>
      <c r="E2372" t="s">
        <v>7010</v>
      </c>
      <c r="F2372" t="s">
        <v>7096</v>
      </c>
      <c r="G2372" t="s">
        <v>7111</v>
      </c>
      <c r="H2372" t="s">
        <v>7142</v>
      </c>
      <c r="I2372" t="s">
        <v>7165</v>
      </c>
      <c r="J2372" t="s">
        <v>7172</v>
      </c>
      <c r="K2372" t="s">
        <v>7208</v>
      </c>
      <c r="L2372">
        <v>7</v>
      </c>
      <c r="M2372">
        <v>13854.95</v>
      </c>
      <c r="N2372">
        <v>0.2</v>
      </c>
      <c r="O2372">
        <v>2368.86</v>
      </c>
    </row>
    <row r="2373" spans="1:15" x14ac:dyDescent="0.25">
      <c r="A2373" t="s">
        <v>2383</v>
      </c>
      <c r="B2373" t="s">
        <v>5973</v>
      </c>
      <c r="C2373" t="s">
        <v>7235</v>
      </c>
      <c r="D2373" t="s">
        <v>6170</v>
      </c>
      <c r="E2373" t="s">
        <v>6960</v>
      </c>
      <c r="F2373" t="s">
        <v>7096</v>
      </c>
      <c r="G2373" t="s">
        <v>7113</v>
      </c>
      <c r="H2373" t="s">
        <v>7148</v>
      </c>
      <c r="I2373" t="s">
        <v>7162</v>
      </c>
      <c r="J2373" t="s">
        <v>7168</v>
      </c>
      <c r="K2373" t="s">
        <v>7191</v>
      </c>
      <c r="L2373">
        <v>5</v>
      </c>
      <c r="M2373">
        <v>30190.959999999999</v>
      </c>
      <c r="N2373">
        <v>0.05</v>
      </c>
      <c r="O2373">
        <v>5996.09</v>
      </c>
    </row>
    <row r="2374" spans="1:15" x14ac:dyDescent="0.25">
      <c r="A2374" t="s">
        <v>2384</v>
      </c>
      <c r="B2374" t="s">
        <v>5422</v>
      </c>
      <c r="C2374" t="s">
        <v>7239</v>
      </c>
      <c r="D2374" t="s">
        <v>6454</v>
      </c>
      <c r="E2374" t="s">
        <v>7064</v>
      </c>
      <c r="F2374" t="s">
        <v>7096</v>
      </c>
      <c r="G2374" t="s">
        <v>7103</v>
      </c>
      <c r="H2374" t="s">
        <v>7158</v>
      </c>
      <c r="I2374" t="s">
        <v>7163</v>
      </c>
      <c r="J2374" t="s">
        <v>7171</v>
      </c>
      <c r="K2374" t="s">
        <v>7204</v>
      </c>
      <c r="L2374">
        <v>5</v>
      </c>
      <c r="M2374">
        <v>21992.27</v>
      </c>
      <c r="N2374">
        <v>0.05</v>
      </c>
      <c r="O2374">
        <v>3203.63</v>
      </c>
    </row>
    <row r="2375" spans="1:15" x14ac:dyDescent="0.25">
      <c r="A2375" t="s">
        <v>2385</v>
      </c>
      <c r="B2375" t="s">
        <v>5974</v>
      </c>
      <c r="C2375" t="s">
        <v>7239</v>
      </c>
      <c r="D2375" t="s">
        <v>6392</v>
      </c>
      <c r="E2375" t="s">
        <v>7006</v>
      </c>
      <c r="F2375" t="s">
        <v>7096</v>
      </c>
      <c r="G2375" t="s">
        <v>7103</v>
      </c>
      <c r="H2375" t="s">
        <v>7158</v>
      </c>
      <c r="I2375" t="s">
        <v>7162</v>
      </c>
      <c r="J2375" t="s">
        <v>7169</v>
      </c>
      <c r="K2375" t="s">
        <v>7203</v>
      </c>
      <c r="L2375">
        <v>3</v>
      </c>
      <c r="M2375">
        <v>53315.16</v>
      </c>
      <c r="N2375">
        <v>0.15</v>
      </c>
      <c r="O2375">
        <v>5622.2</v>
      </c>
    </row>
    <row r="2376" spans="1:15" x14ac:dyDescent="0.25">
      <c r="A2376" t="s">
        <v>2386</v>
      </c>
      <c r="B2376" t="s">
        <v>5825</v>
      </c>
      <c r="C2376" t="s">
        <v>7236</v>
      </c>
      <c r="D2376" t="s">
        <v>6422</v>
      </c>
      <c r="E2376" t="s">
        <v>6981</v>
      </c>
      <c r="F2376" t="s">
        <v>7095</v>
      </c>
      <c r="G2376" t="s">
        <v>7109</v>
      </c>
      <c r="H2376" t="s">
        <v>7127</v>
      </c>
      <c r="I2376" t="s">
        <v>7163</v>
      </c>
      <c r="J2376" t="s">
        <v>7167</v>
      </c>
      <c r="K2376" t="s">
        <v>7207</v>
      </c>
      <c r="L2376">
        <v>7</v>
      </c>
      <c r="M2376">
        <v>5729.25</v>
      </c>
      <c r="N2376">
        <v>0</v>
      </c>
      <c r="O2376">
        <v>1853.71</v>
      </c>
    </row>
    <row r="2377" spans="1:15" x14ac:dyDescent="0.25">
      <c r="A2377" t="s">
        <v>2387</v>
      </c>
      <c r="B2377" t="s">
        <v>5088</v>
      </c>
      <c r="C2377" t="s">
        <v>7252</v>
      </c>
      <c r="D2377" t="s">
        <v>6309</v>
      </c>
      <c r="E2377" t="s">
        <v>7012</v>
      </c>
      <c r="F2377" t="s">
        <v>7095</v>
      </c>
      <c r="G2377" t="s">
        <v>7106</v>
      </c>
      <c r="H2377" t="s">
        <v>7161</v>
      </c>
      <c r="I2377" t="s">
        <v>7162</v>
      </c>
      <c r="J2377" t="s">
        <v>7169</v>
      </c>
      <c r="K2377" t="s">
        <v>7182</v>
      </c>
      <c r="L2377">
        <v>3</v>
      </c>
      <c r="M2377">
        <v>22233.279999999999</v>
      </c>
      <c r="N2377">
        <v>0.2</v>
      </c>
      <c r="O2377">
        <v>1734.88</v>
      </c>
    </row>
    <row r="2378" spans="1:15" x14ac:dyDescent="0.25">
      <c r="A2378" t="s">
        <v>2388</v>
      </c>
      <c r="B2378" t="s">
        <v>5062</v>
      </c>
      <c r="C2378" t="s">
        <v>7237</v>
      </c>
      <c r="D2378" t="s">
        <v>6738</v>
      </c>
      <c r="E2378" t="s">
        <v>7034</v>
      </c>
      <c r="F2378" t="s">
        <v>7096</v>
      </c>
      <c r="G2378" t="s">
        <v>7103</v>
      </c>
      <c r="H2378" t="s">
        <v>7134</v>
      </c>
      <c r="I2378" t="s">
        <v>7164</v>
      </c>
      <c r="J2378" t="s">
        <v>7173</v>
      </c>
      <c r="K2378" t="s">
        <v>7206</v>
      </c>
      <c r="L2378">
        <v>5</v>
      </c>
      <c r="M2378">
        <v>8410.39</v>
      </c>
      <c r="N2378">
        <v>0.2</v>
      </c>
      <c r="O2378">
        <v>1876.93</v>
      </c>
    </row>
    <row r="2379" spans="1:15" x14ac:dyDescent="0.25">
      <c r="A2379" t="s">
        <v>2389</v>
      </c>
      <c r="B2379" t="s">
        <v>5362</v>
      </c>
      <c r="C2379" t="s">
        <v>7226</v>
      </c>
      <c r="D2379" t="s">
        <v>6334</v>
      </c>
      <c r="E2379" t="s">
        <v>6967</v>
      </c>
      <c r="F2379" t="s">
        <v>7094</v>
      </c>
      <c r="G2379" t="s">
        <v>7098</v>
      </c>
      <c r="H2379" t="s">
        <v>7138</v>
      </c>
      <c r="I2379" t="s">
        <v>7162</v>
      </c>
      <c r="J2379" t="s">
        <v>7169</v>
      </c>
      <c r="K2379" t="s">
        <v>7203</v>
      </c>
      <c r="L2379">
        <v>1</v>
      </c>
      <c r="M2379">
        <v>15850.74</v>
      </c>
      <c r="N2379">
        <v>0.25</v>
      </c>
      <c r="O2379">
        <v>1315.47</v>
      </c>
    </row>
    <row r="2380" spans="1:15" x14ac:dyDescent="0.25">
      <c r="A2380" t="s">
        <v>2390</v>
      </c>
      <c r="B2380" t="s">
        <v>5270</v>
      </c>
      <c r="C2380" t="s">
        <v>7255</v>
      </c>
      <c r="D2380" t="s">
        <v>6409</v>
      </c>
      <c r="E2380" t="s">
        <v>7016</v>
      </c>
      <c r="F2380" t="s">
        <v>7095</v>
      </c>
      <c r="G2380" t="s">
        <v>7102</v>
      </c>
      <c r="H2380" t="s">
        <v>7118</v>
      </c>
      <c r="I2380" t="s">
        <v>7163</v>
      </c>
      <c r="J2380" t="s">
        <v>7175</v>
      </c>
      <c r="K2380" t="s">
        <v>7205</v>
      </c>
      <c r="L2380">
        <v>3</v>
      </c>
      <c r="M2380">
        <v>9015.66</v>
      </c>
      <c r="N2380">
        <v>0.1</v>
      </c>
      <c r="O2380">
        <v>1441.85</v>
      </c>
    </row>
    <row r="2381" spans="1:15" x14ac:dyDescent="0.25">
      <c r="A2381" t="s">
        <v>2391</v>
      </c>
      <c r="B2381" t="s">
        <v>5023</v>
      </c>
      <c r="C2381" t="s">
        <v>7233</v>
      </c>
      <c r="D2381" t="s">
        <v>6386</v>
      </c>
      <c r="E2381" t="s">
        <v>6961</v>
      </c>
      <c r="F2381" t="s">
        <v>7094</v>
      </c>
      <c r="G2381" t="s">
        <v>7099</v>
      </c>
      <c r="H2381" t="s">
        <v>7125</v>
      </c>
      <c r="I2381" t="s">
        <v>7164</v>
      </c>
      <c r="J2381" t="s">
        <v>7174</v>
      </c>
      <c r="K2381" t="s">
        <v>7199</v>
      </c>
      <c r="L2381">
        <v>1</v>
      </c>
      <c r="M2381">
        <v>1313.18</v>
      </c>
      <c r="N2381">
        <v>0.2</v>
      </c>
      <c r="O2381">
        <v>185.48</v>
      </c>
    </row>
    <row r="2382" spans="1:15" x14ac:dyDescent="0.25">
      <c r="A2382" t="s">
        <v>2392</v>
      </c>
      <c r="B2382" t="s">
        <v>5131</v>
      </c>
      <c r="C2382" t="s">
        <v>7248</v>
      </c>
      <c r="D2382" t="s">
        <v>6768</v>
      </c>
      <c r="E2382" t="s">
        <v>6952</v>
      </c>
      <c r="F2382" t="s">
        <v>7095</v>
      </c>
      <c r="G2382" t="s">
        <v>7106</v>
      </c>
      <c r="H2382" t="s">
        <v>7122</v>
      </c>
      <c r="I2382" t="s">
        <v>7162</v>
      </c>
      <c r="J2382" t="s">
        <v>7166</v>
      </c>
      <c r="K2382" t="s">
        <v>7192</v>
      </c>
      <c r="L2382">
        <v>6</v>
      </c>
      <c r="M2382">
        <v>29572.32</v>
      </c>
      <c r="N2382">
        <v>0.2</v>
      </c>
      <c r="O2382">
        <v>1931.66</v>
      </c>
    </row>
    <row r="2383" spans="1:15" x14ac:dyDescent="0.25">
      <c r="A2383" t="s">
        <v>2393</v>
      </c>
      <c r="B2383" t="s">
        <v>5778</v>
      </c>
      <c r="C2383" t="s">
        <v>7224</v>
      </c>
      <c r="D2383" t="s">
        <v>6201</v>
      </c>
      <c r="E2383" t="s">
        <v>6906</v>
      </c>
      <c r="F2383" t="s">
        <v>7095</v>
      </c>
      <c r="G2383" t="s">
        <v>7108</v>
      </c>
      <c r="H2383" t="s">
        <v>7141</v>
      </c>
      <c r="I2383" t="s">
        <v>7163</v>
      </c>
      <c r="J2383" t="s">
        <v>7175</v>
      </c>
      <c r="K2383" t="s">
        <v>7190</v>
      </c>
      <c r="L2383">
        <v>8</v>
      </c>
      <c r="M2383">
        <v>15997.74</v>
      </c>
      <c r="N2383">
        <v>0.1</v>
      </c>
      <c r="O2383">
        <v>2285.6999999999998</v>
      </c>
    </row>
    <row r="2384" spans="1:15" x14ac:dyDescent="0.25">
      <c r="A2384" t="s">
        <v>2394</v>
      </c>
      <c r="B2384" t="s">
        <v>5679</v>
      </c>
      <c r="C2384" t="s">
        <v>7237</v>
      </c>
      <c r="D2384" t="s">
        <v>6277</v>
      </c>
      <c r="E2384" t="s">
        <v>6988</v>
      </c>
      <c r="F2384" t="s">
        <v>7096</v>
      </c>
      <c r="G2384" t="s">
        <v>7111</v>
      </c>
      <c r="H2384" t="s">
        <v>7131</v>
      </c>
      <c r="I2384" t="s">
        <v>7164</v>
      </c>
      <c r="J2384" t="s">
        <v>7170</v>
      </c>
      <c r="K2384" t="s">
        <v>7189</v>
      </c>
      <c r="L2384">
        <v>7</v>
      </c>
      <c r="M2384">
        <v>10439.26</v>
      </c>
      <c r="N2384">
        <v>0</v>
      </c>
      <c r="O2384">
        <v>3299.05</v>
      </c>
    </row>
    <row r="2385" spans="1:15" x14ac:dyDescent="0.25">
      <c r="A2385" t="s">
        <v>2395</v>
      </c>
      <c r="B2385" t="s">
        <v>5975</v>
      </c>
      <c r="C2385" t="s">
        <v>7227</v>
      </c>
      <c r="D2385" t="s">
        <v>6254</v>
      </c>
      <c r="E2385" t="s">
        <v>7006</v>
      </c>
      <c r="F2385" t="s">
        <v>7097</v>
      </c>
      <c r="G2385" t="s">
        <v>7105</v>
      </c>
      <c r="H2385" t="s">
        <v>7121</v>
      </c>
      <c r="I2385" t="s">
        <v>7164</v>
      </c>
      <c r="J2385" t="s">
        <v>7174</v>
      </c>
      <c r="K2385" t="s">
        <v>7199</v>
      </c>
      <c r="L2385">
        <v>8</v>
      </c>
      <c r="M2385">
        <v>13181.43</v>
      </c>
      <c r="N2385">
        <v>0</v>
      </c>
      <c r="O2385">
        <v>2812.12</v>
      </c>
    </row>
    <row r="2386" spans="1:15" x14ac:dyDescent="0.25">
      <c r="A2386" t="s">
        <v>2396</v>
      </c>
      <c r="B2386" t="s">
        <v>5514</v>
      </c>
      <c r="C2386" t="s">
        <v>7237</v>
      </c>
      <c r="D2386" t="s">
        <v>6564</v>
      </c>
      <c r="E2386" t="s">
        <v>6997</v>
      </c>
      <c r="F2386" t="s">
        <v>7097</v>
      </c>
      <c r="G2386" t="s">
        <v>7110</v>
      </c>
      <c r="H2386" t="s">
        <v>7159</v>
      </c>
      <c r="I2386" t="s">
        <v>7163</v>
      </c>
      <c r="J2386" t="s">
        <v>7167</v>
      </c>
      <c r="K2386" t="s">
        <v>7207</v>
      </c>
      <c r="L2386">
        <v>7</v>
      </c>
      <c r="M2386">
        <v>5324.35</v>
      </c>
      <c r="N2386">
        <v>0</v>
      </c>
      <c r="O2386">
        <v>1778.66</v>
      </c>
    </row>
    <row r="2387" spans="1:15" x14ac:dyDescent="0.25">
      <c r="A2387" t="s">
        <v>2397</v>
      </c>
      <c r="B2387" t="s">
        <v>5217</v>
      </c>
      <c r="C2387" t="s">
        <v>7248</v>
      </c>
      <c r="D2387" t="s">
        <v>6558</v>
      </c>
      <c r="E2387" t="s">
        <v>7064</v>
      </c>
      <c r="F2387" t="s">
        <v>7094</v>
      </c>
      <c r="G2387" t="s">
        <v>7100</v>
      </c>
      <c r="H2387" t="s">
        <v>7116</v>
      </c>
      <c r="I2387" t="s">
        <v>7163</v>
      </c>
      <c r="J2387" t="s">
        <v>7175</v>
      </c>
      <c r="K2387" t="s">
        <v>7190</v>
      </c>
      <c r="L2387">
        <v>2</v>
      </c>
      <c r="M2387">
        <v>3385.12</v>
      </c>
      <c r="N2387">
        <v>0.2</v>
      </c>
      <c r="O2387">
        <v>543.04</v>
      </c>
    </row>
    <row r="2388" spans="1:15" x14ac:dyDescent="0.25">
      <c r="A2388" t="s">
        <v>2398</v>
      </c>
      <c r="B2388" t="s">
        <v>5707</v>
      </c>
      <c r="C2388" t="s">
        <v>7259</v>
      </c>
      <c r="D2388" t="s">
        <v>6849</v>
      </c>
      <c r="E2388" t="s">
        <v>7024</v>
      </c>
      <c r="F2388" t="s">
        <v>7094</v>
      </c>
      <c r="G2388" t="s">
        <v>7101</v>
      </c>
      <c r="H2388" t="s">
        <v>7117</v>
      </c>
      <c r="I2388" t="s">
        <v>7164</v>
      </c>
      <c r="J2388" t="s">
        <v>7174</v>
      </c>
      <c r="K2388" t="s">
        <v>7188</v>
      </c>
      <c r="L2388">
        <v>1</v>
      </c>
      <c r="M2388">
        <v>2174.8200000000002</v>
      </c>
      <c r="N2388">
        <v>0.25</v>
      </c>
      <c r="O2388">
        <v>339.52</v>
      </c>
    </row>
    <row r="2389" spans="1:15" x14ac:dyDescent="0.25">
      <c r="A2389" t="s">
        <v>2399</v>
      </c>
      <c r="B2389" t="s">
        <v>5030</v>
      </c>
      <c r="C2389" t="s">
        <v>7253</v>
      </c>
      <c r="D2389" t="s">
        <v>6484</v>
      </c>
      <c r="E2389" t="s">
        <v>7051</v>
      </c>
      <c r="F2389" t="s">
        <v>7095</v>
      </c>
      <c r="G2389" t="s">
        <v>7106</v>
      </c>
      <c r="H2389" t="s">
        <v>7161</v>
      </c>
      <c r="I2389" t="s">
        <v>7164</v>
      </c>
      <c r="J2389" t="s">
        <v>7174</v>
      </c>
      <c r="K2389" t="s">
        <v>7199</v>
      </c>
      <c r="L2389">
        <v>7</v>
      </c>
      <c r="M2389">
        <v>9664.67</v>
      </c>
      <c r="N2389">
        <v>0.15</v>
      </c>
      <c r="O2389">
        <v>1524.4</v>
      </c>
    </row>
    <row r="2390" spans="1:15" x14ac:dyDescent="0.25">
      <c r="A2390" t="s">
        <v>2400</v>
      </c>
      <c r="B2390" t="s">
        <v>5222</v>
      </c>
      <c r="C2390" t="s">
        <v>7225</v>
      </c>
      <c r="D2390" t="s">
        <v>6731</v>
      </c>
      <c r="E2390" t="s">
        <v>7074</v>
      </c>
      <c r="F2390" t="s">
        <v>7096</v>
      </c>
      <c r="G2390" t="s">
        <v>7103</v>
      </c>
      <c r="H2390" t="s">
        <v>7134</v>
      </c>
      <c r="I2390" t="s">
        <v>7162</v>
      </c>
      <c r="J2390" t="s">
        <v>7168</v>
      </c>
      <c r="K2390" t="s">
        <v>7181</v>
      </c>
      <c r="L2390">
        <v>1</v>
      </c>
      <c r="M2390">
        <v>9123.91</v>
      </c>
      <c r="N2390">
        <v>0.2</v>
      </c>
      <c r="O2390">
        <v>1402</v>
      </c>
    </row>
    <row r="2391" spans="1:15" x14ac:dyDescent="0.25">
      <c r="A2391" t="s">
        <v>2401</v>
      </c>
      <c r="B2391" t="s">
        <v>5545</v>
      </c>
      <c r="C2391" t="s">
        <v>7228</v>
      </c>
      <c r="D2391" t="s">
        <v>6324</v>
      </c>
      <c r="E2391" t="s">
        <v>6967</v>
      </c>
      <c r="F2391" t="s">
        <v>7095</v>
      </c>
      <c r="G2391" t="s">
        <v>7108</v>
      </c>
      <c r="H2391" t="s">
        <v>7150</v>
      </c>
      <c r="I2391" t="s">
        <v>7164</v>
      </c>
      <c r="J2391" t="s">
        <v>7170</v>
      </c>
      <c r="K2391" t="s">
        <v>7189</v>
      </c>
      <c r="L2391">
        <v>2</v>
      </c>
      <c r="M2391">
        <v>2354.1799999999998</v>
      </c>
      <c r="N2391">
        <v>0.25</v>
      </c>
      <c r="O2391">
        <v>460.11</v>
      </c>
    </row>
    <row r="2392" spans="1:15" x14ac:dyDescent="0.25">
      <c r="A2392" t="s">
        <v>2402</v>
      </c>
      <c r="B2392" t="s">
        <v>5946</v>
      </c>
      <c r="C2392" t="s">
        <v>7250</v>
      </c>
      <c r="D2392" t="s">
        <v>6663</v>
      </c>
      <c r="E2392" t="s">
        <v>6908</v>
      </c>
      <c r="F2392" t="s">
        <v>7094</v>
      </c>
      <c r="G2392" t="s">
        <v>7101</v>
      </c>
      <c r="H2392" t="s">
        <v>7124</v>
      </c>
      <c r="I2392" t="s">
        <v>7164</v>
      </c>
      <c r="J2392" t="s">
        <v>7170</v>
      </c>
      <c r="K2392" t="s">
        <v>7183</v>
      </c>
      <c r="L2392">
        <v>4</v>
      </c>
      <c r="M2392">
        <v>19510.330000000002</v>
      </c>
      <c r="N2392">
        <v>0.05</v>
      </c>
      <c r="O2392">
        <v>5163.8</v>
      </c>
    </row>
    <row r="2393" spans="1:15" x14ac:dyDescent="0.25">
      <c r="A2393" t="s">
        <v>2403</v>
      </c>
      <c r="B2393" t="s">
        <v>5692</v>
      </c>
      <c r="C2393" t="s">
        <v>7247</v>
      </c>
      <c r="D2393" t="s">
        <v>6659</v>
      </c>
      <c r="E2393" t="s">
        <v>7044</v>
      </c>
      <c r="F2393" t="s">
        <v>7097</v>
      </c>
      <c r="G2393" t="s">
        <v>7104</v>
      </c>
      <c r="H2393" t="s">
        <v>7120</v>
      </c>
      <c r="I2393" t="s">
        <v>7164</v>
      </c>
      <c r="J2393" t="s">
        <v>7174</v>
      </c>
      <c r="K2393" t="s">
        <v>7199</v>
      </c>
      <c r="L2393">
        <v>4</v>
      </c>
      <c r="M2393">
        <v>5448.55</v>
      </c>
      <c r="N2393">
        <v>0.15</v>
      </c>
      <c r="O2393">
        <v>700.89</v>
      </c>
    </row>
    <row r="2394" spans="1:15" x14ac:dyDescent="0.25">
      <c r="A2394" t="s">
        <v>2404</v>
      </c>
      <c r="B2394" t="s">
        <v>5209</v>
      </c>
      <c r="C2394" t="s">
        <v>7224</v>
      </c>
      <c r="D2394" t="s">
        <v>6482</v>
      </c>
      <c r="E2394" t="s">
        <v>7044</v>
      </c>
      <c r="F2394" t="s">
        <v>7096</v>
      </c>
      <c r="G2394" t="s">
        <v>7103</v>
      </c>
      <c r="H2394" t="s">
        <v>7158</v>
      </c>
      <c r="I2394" t="s">
        <v>7164</v>
      </c>
      <c r="J2394" t="s">
        <v>7170</v>
      </c>
      <c r="K2394" t="s">
        <v>7183</v>
      </c>
      <c r="L2394">
        <v>4</v>
      </c>
      <c r="M2394">
        <v>15995.01</v>
      </c>
      <c r="N2394">
        <v>0.2</v>
      </c>
      <c r="O2394">
        <v>3276.12</v>
      </c>
    </row>
    <row r="2395" spans="1:15" x14ac:dyDescent="0.25">
      <c r="A2395" t="s">
        <v>2405</v>
      </c>
      <c r="B2395" t="s">
        <v>5524</v>
      </c>
      <c r="C2395" t="s">
        <v>7248</v>
      </c>
      <c r="D2395" t="s">
        <v>6333</v>
      </c>
      <c r="E2395" t="s">
        <v>6898</v>
      </c>
      <c r="F2395" t="s">
        <v>7096</v>
      </c>
      <c r="G2395" t="s">
        <v>7103</v>
      </c>
      <c r="H2395" t="s">
        <v>7134</v>
      </c>
      <c r="I2395" t="s">
        <v>7164</v>
      </c>
      <c r="J2395" t="s">
        <v>7173</v>
      </c>
      <c r="K2395" t="s">
        <v>7206</v>
      </c>
      <c r="L2395">
        <v>1</v>
      </c>
      <c r="M2395">
        <v>2047.52</v>
      </c>
      <c r="N2395">
        <v>0.1</v>
      </c>
      <c r="O2395">
        <v>498.72</v>
      </c>
    </row>
    <row r="2396" spans="1:15" x14ac:dyDescent="0.25">
      <c r="A2396" t="s">
        <v>2406</v>
      </c>
      <c r="B2396" t="s">
        <v>5236</v>
      </c>
      <c r="C2396" t="s">
        <v>7239</v>
      </c>
      <c r="D2396" t="s">
        <v>6786</v>
      </c>
      <c r="E2396" t="s">
        <v>7057</v>
      </c>
      <c r="F2396" t="s">
        <v>7096</v>
      </c>
      <c r="G2396" t="s">
        <v>7103</v>
      </c>
      <c r="H2396" t="s">
        <v>7158</v>
      </c>
      <c r="I2396" t="s">
        <v>7165</v>
      </c>
      <c r="J2396" t="s">
        <v>7172</v>
      </c>
      <c r="K2396" t="s">
        <v>7185</v>
      </c>
      <c r="L2396">
        <v>4</v>
      </c>
      <c r="M2396">
        <v>19299.419999999998</v>
      </c>
      <c r="N2396">
        <v>0.05</v>
      </c>
      <c r="O2396">
        <v>2861.75</v>
      </c>
    </row>
    <row r="2397" spans="1:15" x14ac:dyDescent="0.25">
      <c r="A2397" t="s">
        <v>2407</v>
      </c>
      <c r="B2397" t="s">
        <v>5976</v>
      </c>
      <c r="C2397" t="s">
        <v>7232</v>
      </c>
      <c r="D2397" t="s">
        <v>6488</v>
      </c>
      <c r="E2397" t="s">
        <v>6989</v>
      </c>
      <c r="F2397" t="s">
        <v>7094</v>
      </c>
      <c r="G2397" t="s">
        <v>7101</v>
      </c>
      <c r="H2397" t="s">
        <v>7124</v>
      </c>
      <c r="I2397" t="s">
        <v>7162</v>
      </c>
      <c r="J2397" t="s">
        <v>7168</v>
      </c>
      <c r="K2397" t="s">
        <v>7191</v>
      </c>
      <c r="L2397">
        <v>4</v>
      </c>
      <c r="M2397">
        <v>21240.13</v>
      </c>
      <c r="N2397">
        <v>0.2</v>
      </c>
      <c r="O2397">
        <v>2382.89</v>
      </c>
    </row>
    <row r="2398" spans="1:15" x14ac:dyDescent="0.25">
      <c r="A2398" t="s">
        <v>2408</v>
      </c>
      <c r="B2398" t="s">
        <v>5966</v>
      </c>
      <c r="C2398" t="s">
        <v>7226</v>
      </c>
      <c r="D2398" t="s">
        <v>6277</v>
      </c>
      <c r="E2398" t="s">
        <v>6988</v>
      </c>
      <c r="F2398" t="s">
        <v>7095</v>
      </c>
      <c r="G2398" t="s">
        <v>7106</v>
      </c>
      <c r="H2398" t="s">
        <v>7161</v>
      </c>
      <c r="I2398" t="s">
        <v>7164</v>
      </c>
      <c r="J2398" t="s">
        <v>7174</v>
      </c>
      <c r="K2398" t="s">
        <v>7196</v>
      </c>
      <c r="L2398">
        <v>3</v>
      </c>
      <c r="M2398">
        <v>10066.35</v>
      </c>
      <c r="N2398">
        <v>0</v>
      </c>
      <c r="O2398">
        <v>2334.5100000000002</v>
      </c>
    </row>
    <row r="2399" spans="1:15" x14ac:dyDescent="0.25">
      <c r="A2399" t="s">
        <v>2409</v>
      </c>
      <c r="B2399" t="s">
        <v>5119</v>
      </c>
      <c r="C2399" t="s">
        <v>7247</v>
      </c>
      <c r="D2399" t="s">
        <v>6850</v>
      </c>
      <c r="E2399" t="s">
        <v>6930</v>
      </c>
      <c r="F2399" t="s">
        <v>7095</v>
      </c>
      <c r="G2399" t="s">
        <v>7106</v>
      </c>
      <c r="H2399" t="s">
        <v>7122</v>
      </c>
      <c r="I2399" t="s">
        <v>7163</v>
      </c>
      <c r="J2399" t="s">
        <v>7171</v>
      </c>
      <c r="K2399" t="s">
        <v>7184</v>
      </c>
      <c r="L2399">
        <v>6</v>
      </c>
      <c r="M2399">
        <v>34627.97</v>
      </c>
      <c r="N2399">
        <v>0.25</v>
      </c>
      <c r="O2399">
        <v>1134.79</v>
      </c>
    </row>
    <row r="2400" spans="1:15" x14ac:dyDescent="0.25">
      <c r="A2400" t="s">
        <v>2410</v>
      </c>
      <c r="B2400" t="s">
        <v>5942</v>
      </c>
      <c r="C2400" t="s">
        <v>7224</v>
      </c>
      <c r="D2400" t="s">
        <v>6729</v>
      </c>
      <c r="E2400" t="s">
        <v>6914</v>
      </c>
      <c r="F2400" t="s">
        <v>7094</v>
      </c>
      <c r="G2400" t="s">
        <v>7100</v>
      </c>
      <c r="H2400" t="s">
        <v>7116</v>
      </c>
      <c r="I2400" t="s">
        <v>7162</v>
      </c>
      <c r="J2400" t="s">
        <v>7166</v>
      </c>
      <c r="K2400" t="s">
        <v>7178</v>
      </c>
      <c r="L2400">
        <v>8</v>
      </c>
      <c r="M2400">
        <v>117504.23</v>
      </c>
      <c r="N2400">
        <v>0</v>
      </c>
      <c r="O2400">
        <v>23835.62</v>
      </c>
    </row>
    <row r="2401" spans="1:15" x14ac:dyDescent="0.25">
      <c r="A2401" t="s">
        <v>2411</v>
      </c>
      <c r="B2401" t="s">
        <v>5339</v>
      </c>
      <c r="C2401" t="s">
        <v>7249</v>
      </c>
      <c r="D2401" t="s">
        <v>6825</v>
      </c>
      <c r="E2401" t="s">
        <v>7037</v>
      </c>
      <c r="F2401" t="s">
        <v>7095</v>
      </c>
      <c r="G2401" t="s">
        <v>7108</v>
      </c>
      <c r="H2401" t="s">
        <v>7150</v>
      </c>
      <c r="I2401" t="s">
        <v>7164</v>
      </c>
      <c r="J2401" t="s">
        <v>7174</v>
      </c>
      <c r="K2401" t="s">
        <v>7188</v>
      </c>
      <c r="L2401">
        <v>1</v>
      </c>
      <c r="M2401">
        <v>2670.29</v>
      </c>
      <c r="N2401">
        <v>0</v>
      </c>
      <c r="O2401">
        <v>637.05999999999995</v>
      </c>
    </row>
    <row r="2402" spans="1:15" x14ac:dyDescent="0.25">
      <c r="A2402" t="s">
        <v>2412</v>
      </c>
      <c r="B2402" t="s">
        <v>5048</v>
      </c>
      <c r="C2402" t="s">
        <v>7234</v>
      </c>
      <c r="D2402" t="s">
        <v>6598</v>
      </c>
      <c r="E2402" t="s">
        <v>7012</v>
      </c>
      <c r="F2402" t="s">
        <v>7096</v>
      </c>
      <c r="G2402" t="s">
        <v>7113</v>
      </c>
      <c r="H2402" t="s">
        <v>7143</v>
      </c>
      <c r="I2402" t="s">
        <v>7164</v>
      </c>
      <c r="J2402" t="s">
        <v>7174</v>
      </c>
      <c r="K2402" t="s">
        <v>7188</v>
      </c>
      <c r="L2402">
        <v>8</v>
      </c>
      <c r="M2402">
        <v>16617.93</v>
      </c>
      <c r="N2402">
        <v>0.25</v>
      </c>
      <c r="O2402">
        <v>1545.26</v>
      </c>
    </row>
    <row r="2403" spans="1:15" x14ac:dyDescent="0.25">
      <c r="A2403" t="s">
        <v>2413</v>
      </c>
      <c r="B2403" t="s">
        <v>5150</v>
      </c>
      <c r="C2403" t="s">
        <v>7249</v>
      </c>
      <c r="D2403" t="s">
        <v>6298</v>
      </c>
      <c r="E2403" t="s">
        <v>6932</v>
      </c>
      <c r="F2403" t="s">
        <v>7097</v>
      </c>
      <c r="G2403" t="s">
        <v>7110</v>
      </c>
      <c r="H2403" t="s">
        <v>7155</v>
      </c>
      <c r="I2403" t="s">
        <v>7165</v>
      </c>
      <c r="J2403" t="s">
        <v>7177</v>
      </c>
      <c r="K2403" t="s">
        <v>7201</v>
      </c>
      <c r="L2403">
        <v>1</v>
      </c>
      <c r="M2403">
        <v>47899.53</v>
      </c>
      <c r="N2403">
        <v>0.1</v>
      </c>
      <c r="O2403">
        <v>5388.56</v>
      </c>
    </row>
    <row r="2404" spans="1:15" x14ac:dyDescent="0.25">
      <c r="A2404" t="s">
        <v>2414</v>
      </c>
      <c r="B2404" t="s">
        <v>5977</v>
      </c>
      <c r="C2404" t="s">
        <v>7225</v>
      </c>
      <c r="D2404" t="s">
        <v>6778</v>
      </c>
      <c r="E2404" t="s">
        <v>6921</v>
      </c>
      <c r="F2404" t="s">
        <v>7097</v>
      </c>
      <c r="G2404" t="s">
        <v>7104</v>
      </c>
      <c r="H2404" t="s">
        <v>7132</v>
      </c>
      <c r="I2404" t="s">
        <v>7164</v>
      </c>
      <c r="J2404" t="s">
        <v>7170</v>
      </c>
      <c r="K2404" t="s">
        <v>7189</v>
      </c>
      <c r="L2404">
        <v>6</v>
      </c>
      <c r="M2404">
        <v>9154.08</v>
      </c>
      <c r="N2404">
        <v>0</v>
      </c>
      <c r="O2404">
        <v>2675.36</v>
      </c>
    </row>
    <row r="2405" spans="1:15" x14ac:dyDescent="0.25">
      <c r="A2405" t="s">
        <v>2415</v>
      </c>
      <c r="B2405" t="s">
        <v>5615</v>
      </c>
      <c r="C2405" t="s">
        <v>7252</v>
      </c>
      <c r="D2405" t="s">
        <v>6658</v>
      </c>
      <c r="E2405" t="s">
        <v>6964</v>
      </c>
      <c r="F2405" t="s">
        <v>7095</v>
      </c>
      <c r="G2405" t="s">
        <v>7109</v>
      </c>
      <c r="H2405" t="s">
        <v>7140</v>
      </c>
      <c r="I2405" t="s">
        <v>7163</v>
      </c>
      <c r="J2405" t="s">
        <v>7171</v>
      </c>
      <c r="K2405" t="s">
        <v>7209</v>
      </c>
      <c r="L2405">
        <v>6</v>
      </c>
      <c r="M2405">
        <v>9240.43</v>
      </c>
      <c r="N2405">
        <v>0.1</v>
      </c>
      <c r="O2405">
        <v>1509.7</v>
      </c>
    </row>
    <row r="2406" spans="1:15" x14ac:dyDescent="0.25">
      <c r="A2406" t="s">
        <v>2416</v>
      </c>
      <c r="B2406" t="s">
        <v>5377</v>
      </c>
      <c r="C2406" t="s">
        <v>7258</v>
      </c>
      <c r="D2406" t="s">
        <v>6851</v>
      </c>
      <c r="E2406" t="s">
        <v>7048</v>
      </c>
      <c r="F2406" t="s">
        <v>7094</v>
      </c>
      <c r="G2406" t="s">
        <v>7100</v>
      </c>
      <c r="H2406" t="s">
        <v>7136</v>
      </c>
      <c r="I2406" t="s">
        <v>7162</v>
      </c>
      <c r="J2406" t="s">
        <v>7166</v>
      </c>
      <c r="K2406" t="s">
        <v>7178</v>
      </c>
      <c r="L2406">
        <v>4</v>
      </c>
      <c r="M2406">
        <v>52138.19</v>
      </c>
      <c r="N2406">
        <v>0.15</v>
      </c>
      <c r="O2406">
        <v>9114.74</v>
      </c>
    </row>
    <row r="2407" spans="1:15" x14ac:dyDescent="0.25">
      <c r="A2407" t="s">
        <v>2417</v>
      </c>
      <c r="B2407" t="s">
        <v>5978</v>
      </c>
      <c r="C2407" t="s">
        <v>7245</v>
      </c>
      <c r="D2407" t="s">
        <v>6381</v>
      </c>
      <c r="E2407" t="s">
        <v>6970</v>
      </c>
      <c r="F2407" t="s">
        <v>7097</v>
      </c>
      <c r="G2407" t="s">
        <v>7110</v>
      </c>
      <c r="H2407" t="s">
        <v>7129</v>
      </c>
      <c r="I2407" t="s">
        <v>7162</v>
      </c>
      <c r="J2407" t="s">
        <v>7166</v>
      </c>
      <c r="K2407" t="s">
        <v>7192</v>
      </c>
      <c r="L2407">
        <v>7</v>
      </c>
      <c r="M2407">
        <v>34139.919999999998</v>
      </c>
      <c r="N2407">
        <v>0.2</v>
      </c>
      <c r="O2407">
        <v>1725.25</v>
      </c>
    </row>
    <row r="2408" spans="1:15" x14ac:dyDescent="0.25">
      <c r="A2408" t="s">
        <v>2418</v>
      </c>
      <c r="B2408" t="s">
        <v>5699</v>
      </c>
      <c r="C2408" t="s">
        <v>7233</v>
      </c>
      <c r="D2408" t="s">
        <v>6658</v>
      </c>
      <c r="E2408" t="s">
        <v>6964</v>
      </c>
      <c r="F2408" t="s">
        <v>7094</v>
      </c>
      <c r="G2408" t="s">
        <v>7100</v>
      </c>
      <c r="H2408" t="s">
        <v>7116</v>
      </c>
      <c r="I2408" t="s">
        <v>7165</v>
      </c>
      <c r="J2408" t="s">
        <v>7172</v>
      </c>
      <c r="K2408" t="s">
        <v>7212</v>
      </c>
      <c r="L2408">
        <v>6</v>
      </c>
      <c r="M2408">
        <v>20302.189999999999</v>
      </c>
      <c r="N2408">
        <v>0.05</v>
      </c>
      <c r="O2408">
        <v>3613.4</v>
      </c>
    </row>
    <row r="2409" spans="1:15" x14ac:dyDescent="0.25">
      <c r="A2409" t="s">
        <v>2419</v>
      </c>
      <c r="B2409" t="s">
        <v>5188</v>
      </c>
      <c r="C2409" t="s">
        <v>7245</v>
      </c>
      <c r="D2409" t="s">
        <v>6781</v>
      </c>
      <c r="E2409" t="s">
        <v>7031</v>
      </c>
      <c r="F2409" t="s">
        <v>7096</v>
      </c>
      <c r="G2409" t="s">
        <v>7103</v>
      </c>
      <c r="H2409" t="s">
        <v>7119</v>
      </c>
      <c r="I2409" t="s">
        <v>7165</v>
      </c>
      <c r="J2409" t="s">
        <v>7177</v>
      </c>
      <c r="K2409" t="s">
        <v>7210</v>
      </c>
      <c r="L2409">
        <v>2</v>
      </c>
      <c r="M2409">
        <v>162157.44</v>
      </c>
      <c r="N2409">
        <v>0</v>
      </c>
      <c r="O2409">
        <v>22549.119999999999</v>
      </c>
    </row>
    <row r="2410" spans="1:15" x14ac:dyDescent="0.25">
      <c r="A2410" t="s">
        <v>2420</v>
      </c>
      <c r="B2410" t="s">
        <v>5853</v>
      </c>
      <c r="C2410" t="s">
        <v>7258</v>
      </c>
      <c r="D2410" t="s">
        <v>6099</v>
      </c>
      <c r="E2410" t="s">
        <v>6898</v>
      </c>
      <c r="F2410" t="s">
        <v>7097</v>
      </c>
      <c r="G2410" t="s">
        <v>7105</v>
      </c>
      <c r="H2410" t="s">
        <v>7128</v>
      </c>
      <c r="I2410" t="s">
        <v>7163</v>
      </c>
      <c r="J2410" t="s">
        <v>7171</v>
      </c>
      <c r="K2410" t="s">
        <v>7204</v>
      </c>
      <c r="L2410">
        <v>7</v>
      </c>
      <c r="M2410">
        <v>32218.560000000001</v>
      </c>
      <c r="N2410">
        <v>0</v>
      </c>
      <c r="O2410">
        <v>5444</v>
      </c>
    </row>
    <row r="2411" spans="1:15" x14ac:dyDescent="0.25">
      <c r="A2411" t="s">
        <v>2421</v>
      </c>
      <c r="B2411" t="s">
        <v>5262</v>
      </c>
      <c r="C2411" t="s">
        <v>7225</v>
      </c>
      <c r="D2411" t="s">
        <v>6737</v>
      </c>
      <c r="E2411" t="s">
        <v>6904</v>
      </c>
      <c r="F2411" t="s">
        <v>7097</v>
      </c>
      <c r="G2411" t="s">
        <v>7110</v>
      </c>
      <c r="H2411" t="s">
        <v>7129</v>
      </c>
      <c r="I2411" t="s">
        <v>7163</v>
      </c>
      <c r="J2411" t="s">
        <v>7167</v>
      </c>
      <c r="K2411" t="s">
        <v>7207</v>
      </c>
      <c r="L2411">
        <v>3</v>
      </c>
      <c r="M2411">
        <v>2280.59</v>
      </c>
      <c r="N2411">
        <v>0</v>
      </c>
      <c r="O2411">
        <v>722.36</v>
      </c>
    </row>
    <row r="2412" spans="1:15" x14ac:dyDescent="0.25">
      <c r="A2412" t="s">
        <v>2422</v>
      </c>
      <c r="B2412" t="s">
        <v>5494</v>
      </c>
      <c r="C2412" t="s">
        <v>7251</v>
      </c>
      <c r="D2412" t="s">
        <v>6541</v>
      </c>
      <c r="E2412" t="s">
        <v>7009</v>
      </c>
      <c r="F2412" t="s">
        <v>7094</v>
      </c>
      <c r="G2412" t="s">
        <v>7101</v>
      </c>
      <c r="H2412" t="s">
        <v>7117</v>
      </c>
      <c r="I2412" t="s">
        <v>7165</v>
      </c>
      <c r="J2412" t="s">
        <v>7172</v>
      </c>
      <c r="K2412" t="s">
        <v>7208</v>
      </c>
      <c r="L2412">
        <v>3</v>
      </c>
      <c r="M2412">
        <v>6204.9</v>
      </c>
      <c r="N2412">
        <v>0.15</v>
      </c>
      <c r="O2412">
        <v>1007.64</v>
      </c>
    </row>
    <row r="2413" spans="1:15" x14ac:dyDescent="0.25">
      <c r="A2413" t="s">
        <v>2423</v>
      </c>
      <c r="B2413" t="s">
        <v>5958</v>
      </c>
      <c r="C2413" t="s">
        <v>7241</v>
      </c>
      <c r="D2413" t="s">
        <v>6805</v>
      </c>
      <c r="E2413" t="s">
        <v>7074</v>
      </c>
      <c r="F2413" t="s">
        <v>7097</v>
      </c>
      <c r="G2413" t="s">
        <v>7104</v>
      </c>
      <c r="H2413" t="s">
        <v>7132</v>
      </c>
      <c r="I2413" t="s">
        <v>7164</v>
      </c>
      <c r="J2413" t="s">
        <v>7170</v>
      </c>
      <c r="K2413" t="s">
        <v>7183</v>
      </c>
      <c r="L2413">
        <v>8</v>
      </c>
      <c r="M2413">
        <v>28999.54</v>
      </c>
      <c r="N2413">
        <v>0.25</v>
      </c>
      <c r="O2413">
        <v>4115.43</v>
      </c>
    </row>
    <row r="2414" spans="1:15" x14ac:dyDescent="0.25">
      <c r="A2414" t="s">
        <v>2424</v>
      </c>
      <c r="B2414" t="s">
        <v>5210</v>
      </c>
      <c r="C2414" t="s">
        <v>7234</v>
      </c>
      <c r="D2414" t="s">
        <v>6440</v>
      </c>
      <c r="E2414" t="s">
        <v>6913</v>
      </c>
      <c r="F2414" t="s">
        <v>7094</v>
      </c>
      <c r="G2414" t="s">
        <v>7100</v>
      </c>
      <c r="H2414" t="s">
        <v>7136</v>
      </c>
      <c r="I2414" t="s">
        <v>7165</v>
      </c>
      <c r="J2414" t="s">
        <v>7176</v>
      </c>
      <c r="K2414" t="s">
        <v>7202</v>
      </c>
      <c r="L2414">
        <v>7</v>
      </c>
      <c r="M2414">
        <v>107671.98</v>
      </c>
      <c r="N2414">
        <v>0.15</v>
      </c>
      <c r="O2414">
        <v>4960.6099999999997</v>
      </c>
    </row>
    <row r="2415" spans="1:15" x14ac:dyDescent="0.25">
      <c r="A2415" t="s">
        <v>2425</v>
      </c>
      <c r="B2415" t="s">
        <v>5138</v>
      </c>
      <c r="C2415" t="s">
        <v>7250</v>
      </c>
      <c r="D2415" t="s">
        <v>6830</v>
      </c>
      <c r="E2415" t="s">
        <v>6967</v>
      </c>
      <c r="F2415" t="s">
        <v>7095</v>
      </c>
      <c r="G2415" t="s">
        <v>7108</v>
      </c>
      <c r="H2415" t="s">
        <v>7126</v>
      </c>
      <c r="I2415" t="s">
        <v>7164</v>
      </c>
      <c r="J2415" t="s">
        <v>7170</v>
      </c>
      <c r="K2415" t="s">
        <v>7189</v>
      </c>
      <c r="L2415">
        <v>1</v>
      </c>
      <c r="M2415">
        <v>1132.6400000000001</v>
      </c>
      <c r="N2415">
        <v>0.25</v>
      </c>
      <c r="O2415">
        <v>187.65</v>
      </c>
    </row>
    <row r="2416" spans="1:15" x14ac:dyDescent="0.25">
      <c r="A2416" t="s">
        <v>2426</v>
      </c>
      <c r="B2416" t="s">
        <v>5314</v>
      </c>
      <c r="C2416" t="s">
        <v>7250</v>
      </c>
      <c r="D2416" t="s">
        <v>6448</v>
      </c>
      <c r="E2416" t="s">
        <v>6916</v>
      </c>
      <c r="F2416" t="s">
        <v>7095</v>
      </c>
      <c r="G2416" t="s">
        <v>7102</v>
      </c>
      <c r="H2416" t="s">
        <v>7118</v>
      </c>
      <c r="I2416" t="s">
        <v>7164</v>
      </c>
      <c r="J2416" t="s">
        <v>7170</v>
      </c>
      <c r="K2416" t="s">
        <v>7213</v>
      </c>
      <c r="L2416">
        <v>6</v>
      </c>
      <c r="M2416">
        <v>14692.89</v>
      </c>
      <c r="N2416">
        <v>0.1</v>
      </c>
      <c r="O2416">
        <v>4472.74</v>
      </c>
    </row>
    <row r="2417" spans="1:15" x14ac:dyDescent="0.25">
      <c r="A2417" t="s">
        <v>2427</v>
      </c>
      <c r="B2417" t="s">
        <v>5461</v>
      </c>
      <c r="C2417" t="s">
        <v>7256</v>
      </c>
      <c r="D2417" t="s">
        <v>6451</v>
      </c>
      <c r="E2417" t="s">
        <v>6914</v>
      </c>
      <c r="F2417" t="s">
        <v>7095</v>
      </c>
      <c r="G2417" t="s">
        <v>7109</v>
      </c>
      <c r="H2417" t="s">
        <v>7135</v>
      </c>
      <c r="I2417" t="s">
        <v>7165</v>
      </c>
      <c r="J2417" t="s">
        <v>7172</v>
      </c>
      <c r="K2417" t="s">
        <v>7185</v>
      </c>
      <c r="L2417">
        <v>5</v>
      </c>
      <c r="M2417">
        <v>22090.68</v>
      </c>
      <c r="N2417">
        <v>0.1</v>
      </c>
      <c r="O2417">
        <v>3409.34</v>
      </c>
    </row>
    <row r="2418" spans="1:15" x14ac:dyDescent="0.25">
      <c r="A2418" t="s">
        <v>2428</v>
      </c>
      <c r="B2418" t="s">
        <v>5661</v>
      </c>
      <c r="C2418" t="s">
        <v>7244</v>
      </c>
      <c r="D2418" t="s">
        <v>6562</v>
      </c>
      <c r="E2418" t="s">
        <v>7075</v>
      </c>
      <c r="F2418" t="s">
        <v>7097</v>
      </c>
      <c r="G2418" t="s">
        <v>7110</v>
      </c>
      <c r="H2418" t="s">
        <v>7129</v>
      </c>
      <c r="I2418" t="s">
        <v>7163</v>
      </c>
      <c r="J2418" t="s">
        <v>7171</v>
      </c>
      <c r="K2418" t="s">
        <v>7209</v>
      </c>
      <c r="L2418">
        <v>5</v>
      </c>
      <c r="M2418">
        <v>8909</v>
      </c>
      <c r="N2418">
        <v>0</v>
      </c>
      <c r="O2418">
        <v>1816.99</v>
      </c>
    </row>
    <row r="2419" spans="1:15" x14ac:dyDescent="0.25">
      <c r="A2419" t="s">
        <v>2429</v>
      </c>
      <c r="B2419" t="s">
        <v>5529</v>
      </c>
      <c r="C2419" t="s">
        <v>7254</v>
      </c>
      <c r="D2419" t="s">
        <v>6810</v>
      </c>
      <c r="E2419" t="s">
        <v>7009</v>
      </c>
      <c r="F2419" t="s">
        <v>7096</v>
      </c>
      <c r="G2419" t="s">
        <v>7112</v>
      </c>
      <c r="H2419" t="s">
        <v>7154</v>
      </c>
      <c r="I2419" t="s">
        <v>7163</v>
      </c>
      <c r="J2419" t="s">
        <v>7175</v>
      </c>
      <c r="K2419" t="s">
        <v>7197</v>
      </c>
      <c r="L2419">
        <v>8</v>
      </c>
      <c r="M2419">
        <v>45606.29</v>
      </c>
      <c r="N2419">
        <v>0</v>
      </c>
      <c r="O2419">
        <v>10929.51</v>
      </c>
    </row>
    <row r="2420" spans="1:15" x14ac:dyDescent="0.25">
      <c r="A2420" t="s">
        <v>2430</v>
      </c>
      <c r="B2420" t="s">
        <v>5020</v>
      </c>
      <c r="C2420" t="s">
        <v>7253</v>
      </c>
      <c r="D2420" t="s">
        <v>6122</v>
      </c>
      <c r="E2420" t="s">
        <v>6921</v>
      </c>
      <c r="F2420" t="s">
        <v>7096</v>
      </c>
      <c r="G2420" t="s">
        <v>7112</v>
      </c>
      <c r="H2420" t="s">
        <v>7133</v>
      </c>
      <c r="I2420" t="s">
        <v>7163</v>
      </c>
      <c r="J2420" t="s">
        <v>7167</v>
      </c>
      <c r="K2420" t="s">
        <v>7207</v>
      </c>
      <c r="L2420">
        <v>7</v>
      </c>
      <c r="M2420">
        <v>4767.29</v>
      </c>
      <c r="N2420">
        <v>0.15</v>
      </c>
      <c r="O2420">
        <v>1154.92</v>
      </c>
    </row>
    <row r="2421" spans="1:15" x14ac:dyDescent="0.25">
      <c r="A2421" t="s">
        <v>2431</v>
      </c>
      <c r="B2421" t="s">
        <v>5169</v>
      </c>
      <c r="C2421" t="s">
        <v>7226</v>
      </c>
      <c r="D2421" t="s">
        <v>6216</v>
      </c>
      <c r="E2421" t="s">
        <v>6987</v>
      </c>
      <c r="F2421" t="s">
        <v>7096</v>
      </c>
      <c r="G2421" t="s">
        <v>7113</v>
      </c>
      <c r="H2421" t="s">
        <v>7143</v>
      </c>
      <c r="I2421" t="s">
        <v>7164</v>
      </c>
      <c r="J2421" t="s">
        <v>7174</v>
      </c>
      <c r="K2421" t="s">
        <v>7196</v>
      </c>
      <c r="L2421">
        <v>3</v>
      </c>
      <c r="M2421">
        <v>9528.09</v>
      </c>
      <c r="N2421">
        <v>0.1</v>
      </c>
      <c r="O2421">
        <v>1914.99</v>
      </c>
    </row>
    <row r="2422" spans="1:15" x14ac:dyDescent="0.25">
      <c r="A2422" t="s">
        <v>2432</v>
      </c>
      <c r="B2422" t="s">
        <v>5258</v>
      </c>
      <c r="C2422" t="s">
        <v>7243</v>
      </c>
      <c r="D2422" t="s">
        <v>6558</v>
      </c>
      <c r="E2422" t="s">
        <v>7064</v>
      </c>
      <c r="F2422" t="s">
        <v>7094</v>
      </c>
      <c r="G2422" t="s">
        <v>7098</v>
      </c>
      <c r="H2422" t="s">
        <v>7114</v>
      </c>
      <c r="I2422" t="s">
        <v>7164</v>
      </c>
      <c r="J2422" t="s">
        <v>7174</v>
      </c>
      <c r="K2422" t="s">
        <v>7199</v>
      </c>
      <c r="L2422">
        <v>5</v>
      </c>
      <c r="M2422">
        <v>8270.76</v>
      </c>
      <c r="N2422">
        <v>0</v>
      </c>
      <c r="O2422">
        <v>1668.45</v>
      </c>
    </row>
    <row r="2423" spans="1:15" x14ac:dyDescent="0.25">
      <c r="A2423" t="s">
        <v>2433</v>
      </c>
      <c r="B2423" t="s">
        <v>5979</v>
      </c>
      <c r="C2423" t="s">
        <v>7242</v>
      </c>
      <c r="D2423" t="s">
        <v>6805</v>
      </c>
      <c r="E2423" t="s">
        <v>7074</v>
      </c>
      <c r="F2423" t="s">
        <v>7095</v>
      </c>
      <c r="G2423" t="s">
        <v>7109</v>
      </c>
      <c r="H2423" t="s">
        <v>7127</v>
      </c>
      <c r="I2423" t="s">
        <v>7163</v>
      </c>
      <c r="J2423" t="s">
        <v>7171</v>
      </c>
      <c r="K2423" t="s">
        <v>7209</v>
      </c>
      <c r="L2423">
        <v>2</v>
      </c>
      <c r="M2423">
        <v>3078.38</v>
      </c>
      <c r="N2423">
        <v>0.1</v>
      </c>
      <c r="O2423">
        <v>496.66</v>
      </c>
    </row>
    <row r="2424" spans="1:15" x14ac:dyDescent="0.25">
      <c r="A2424" t="s">
        <v>2434</v>
      </c>
      <c r="B2424" t="s">
        <v>5016</v>
      </c>
      <c r="C2424" t="s">
        <v>7259</v>
      </c>
      <c r="D2424" t="s">
        <v>6434</v>
      </c>
      <c r="E2424" t="s">
        <v>7002</v>
      </c>
      <c r="F2424" t="s">
        <v>7097</v>
      </c>
      <c r="G2424" t="s">
        <v>7104</v>
      </c>
      <c r="H2424" t="s">
        <v>7120</v>
      </c>
      <c r="I2424" t="s">
        <v>7165</v>
      </c>
      <c r="J2424" t="s">
        <v>7177</v>
      </c>
      <c r="K2424" t="s">
        <v>7201</v>
      </c>
      <c r="L2424">
        <v>2</v>
      </c>
      <c r="M2424">
        <v>86936.12</v>
      </c>
      <c r="N2424">
        <v>0.2</v>
      </c>
      <c r="O2424">
        <v>5183.17</v>
      </c>
    </row>
    <row r="2425" spans="1:15" x14ac:dyDescent="0.25">
      <c r="A2425" t="s">
        <v>2435</v>
      </c>
      <c r="B2425" t="s">
        <v>5651</v>
      </c>
      <c r="C2425" t="s">
        <v>7225</v>
      </c>
      <c r="D2425" t="s">
        <v>6535</v>
      </c>
      <c r="E2425" t="s">
        <v>7074</v>
      </c>
      <c r="F2425" t="s">
        <v>7094</v>
      </c>
      <c r="G2425" t="s">
        <v>7101</v>
      </c>
      <c r="H2425" t="s">
        <v>7124</v>
      </c>
      <c r="I2425" t="s">
        <v>7164</v>
      </c>
      <c r="J2425" t="s">
        <v>7174</v>
      </c>
      <c r="K2425" t="s">
        <v>7188</v>
      </c>
      <c r="L2425">
        <v>7</v>
      </c>
      <c r="M2425">
        <v>17991.72</v>
      </c>
      <c r="N2425">
        <v>0.1</v>
      </c>
      <c r="O2425">
        <v>3261.41</v>
      </c>
    </row>
    <row r="2426" spans="1:15" x14ac:dyDescent="0.25">
      <c r="A2426" t="s">
        <v>2436</v>
      </c>
      <c r="B2426" t="s">
        <v>5942</v>
      </c>
      <c r="C2426" t="s">
        <v>7224</v>
      </c>
      <c r="D2426" t="s">
        <v>6807</v>
      </c>
      <c r="E2426" t="s">
        <v>6917</v>
      </c>
      <c r="F2426" t="s">
        <v>7095</v>
      </c>
      <c r="G2426" t="s">
        <v>7109</v>
      </c>
      <c r="H2426" t="s">
        <v>7140</v>
      </c>
      <c r="I2426" t="s">
        <v>7165</v>
      </c>
      <c r="J2426" t="s">
        <v>7172</v>
      </c>
      <c r="K2426" t="s">
        <v>7208</v>
      </c>
      <c r="L2426">
        <v>1</v>
      </c>
      <c r="M2426">
        <v>1993.8</v>
      </c>
      <c r="N2426">
        <v>0.2</v>
      </c>
      <c r="O2426">
        <v>208.76</v>
      </c>
    </row>
    <row r="2427" spans="1:15" x14ac:dyDescent="0.25">
      <c r="A2427" t="s">
        <v>2437</v>
      </c>
      <c r="B2427" t="s">
        <v>5587</v>
      </c>
      <c r="C2427" t="s">
        <v>7238</v>
      </c>
      <c r="D2427" t="s">
        <v>6446</v>
      </c>
      <c r="E2427" t="s">
        <v>7015</v>
      </c>
      <c r="F2427" t="s">
        <v>7097</v>
      </c>
      <c r="G2427" t="s">
        <v>7110</v>
      </c>
      <c r="H2427" t="s">
        <v>7159</v>
      </c>
      <c r="I2427" t="s">
        <v>7164</v>
      </c>
      <c r="J2427" t="s">
        <v>7173</v>
      </c>
      <c r="K2427" t="s">
        <v>7200</v>
      </c>
      <c r="L2427">
        <v>6</v>
      </c>
      <c r="M2427">
        <v>5638.5</v>
      </c>
      <c r="N2427">
        <v>0.2</v>
      </c>
      <c r="O2427">
        <v>1532.94</v>
      </c>
    </row>
    <row r="2428" spans="1:15" x14ac:dyDescent="0.25">
      <c r="A2428" t="s">
        <v>2438</v>
      </c>
      <c r="B2428" t="s">
        <v>5244</v>
      </c>
      <c r="C2428" t="s">
        <v>7225</v>
      </c>
      <c r="D2428" t="s">
        <v>6711</v>
      </c>
      <c r="E2428" t="s">
        <v>7010</v>
      </c>
      <c r="F2428" t="s">
        <v>7094</v>
      </c>
      <c r="G2428" t="s">
        <v>7099</v>
      </c>
      <c r="H2428" t="s">
        <v>7130</v>
      </c>
      <c r="I2428" t="s">
        <v>7165</v>
      </c>
      <c r="J2428" t="s">
        <v>7172</v>
      </c>
      <c r="K2428" t="s">
        <v>7208</v>
      </c>
      <c r="L2428">
        <v>8</v>
      </c>
      <c r="M2428">
        <v>19768.490000000002</v>
      </c>
      <c r="N2428">
        <v>0.05</v>
      </c>
      <c r="O2428">
        <v>3769.22</v>
      </c>
    </row>
    <row r="2429" spans="1:15" x14ac:dyDescent="0.25">
      <c r="A2429" t="s">
        <v>2439</v>
      </c>
      <c r="B2429" t="s">
        <v>5491</v>
      </c>
      <c r="C2429" t="s">
        <v>7229</v>
      </c>
      <c r="D2429" t="s">
        <v>6852</v>
      </c>
      <c r="E2429" t="s">
        <v>6956</v>
      </c>
      <c r="F2429" t="s">
        <v>7095</v>
      </c>
      <c r="G2429" t="s">
        <v>7106</v>
      </c>
      <c r="H2429" t="s">
        <v>7161</v>
      </c>
      <c r="I2429" t="s">
        <v>7163</v>
      </c>
      <c r="J2429" t="s">
        <v>7175</v>
      </c>
      <c r="K2429" t="s">
        <v>7205</v>
      </c>
      <c r="L2429">
        <v>8</v>
      </c>
      <c r="M2429">
        <v>21972.68</v>
      </c>
      <c r="N2429">
        <v>0.2</v>
      </c>
      <c r="O2429">
        <v>1507.16</v>
      </c>
    </row>
    <row r="2430" spans="1:15" x14ac:dyDescent="0.25">
      <c r="A2430" t="s">
        <v>2440</v>
      </c>
      <c r="B2430" t="s">
        <v>5842</v>
      </c>
      <c r="C2430" t="s">
        <v>7235</v>
      </c>
      <c r="D2430" t="s">
        <v>6600</v>
      </c>
      <c r="E2430" t="s">
        <v>7010</v>
      </c>
      <c r="F2430" t="s">
        <v>7095</v>
      </c>
      <c r="G2430" t="s">
        <v>7106</v>
      </c>
      <c r="H2430" t="s">
        <v>7122</v>
      </c>
      <c r="I2430" t="s">
        <v>7164</v>
      </c>
      <c r="J2430" t="s">
        <v>7173</v>
      </c>
      <c r="K2430" t="s">
        <v>7206</v>
      </c>
      <c r="L2430">
        <v>5</v>
      </c>
      <c r="M2430">
        <v>10834.14</v>
      </c>
      <c r="N2430">
        <v>0</v>
      </c>
      <c r="O2430">
        <v>3425.88</v>
      </c>
    </row>
    <row r="2431" spans="1:15" x14ac:dyDescent="0.25">
      <c r="A2431" t="s">
        <v>2441</v>
      </c>
      <c r="B2431" t="s">
        <v>5783</v>
      </c>
      <c r="C2431" t="s">
        <v>7238</v>
      </c>
      <c r="D2431" t="s">
        <v>6137</v>
      </c>
      <c r="E2431" t="s">
        <v>6935</v>
      </c>
      <c r="F2431" t="s">
        <v>7097</v>
      </c>
      <c r="G2431" t="s">
        <v>7110</v>
      </c>
      <c r="H2431" t="s">
        <v>7159</v>
      </c>
      <c r="I2431" t="s">
        <v>7163</v>
      </c>
      <c r="J2431" t="s">
        <v>7167</v>
      </c>
      <c r="K2431" t="s">
        <v>7187</v>
      </c>
      <c r="L2431">
        <v>8</v>
      </c>
      <c r="M2431">
        <v>8931.3700000000008</v>
      </c>
      <c r="N2431">
        <v>0.25</v>
      </c>
      <c r="O2431">
        <v>1519.97</v>
      </c>
    </row>
    <row r="2432" spans="1:15" x14ac:dyDescent="0.25">
      <c r="A2432" t="s">
        <v>2442</v>
      </c>
      <c r="B2432" t="s">
        <v>5961</v>
      </c>
      <c r="C2432" t="s">
        <v>7241</v>
      </c>
      <c r="D2432" t="s">
        <v>6203</v>
      </c>
      <c r="E2432" t="s">
        <v>6948</v>
      </c>
      <c r="F2432" t="s">
        <v>7096</v>
      </c>
      <c r="G2432" t="s">
        <v>7112</v>
      </c>
      <c r="H2432" t="s">
        <v>7154</v>
      </c>
      <c r="I2432" t="s">
        <v>7163</v>
      </c>
      <c r="J2432" t="s">
        <v>7171</v>
      </c>
      <c r="K2432" t="s">
        <v>7209</v>
      </c>
      <c r="L2432">
        <v>6</v>
      </c>
      <c r="M2432">
        <v>10256.31</v>
      </c>
      <c r="N2432">
        <v>0.05</v>
      </c>
      <c r="O2432">
        <v>2017.59</v>
      </c>
    </row>
    <row r="2433" spans="1:15" x14ac:dyDescent="0.25">
      <c r="A2433" t="s">
        <v>2443</v>
      </c>
      <c r="B2433" t="s">
        <v>5863</v>
      </c>
      <c r="C2433" t="s">
        <v>7224</v>
      </c>
      <c r="D2433" t="s">
        <v>6770</v>
      </c>
      <c r="E2433" t="s">
        <v>7001</v>
      </c>
      <c r="F2433" t="s">
        <v>7095</v>
      </c>
      <c r="G2433" t="s">
        <v>7108</v>
      </c>
      <c r="H2433" t="s">
        <v>7141</v>
      </c>
      <c r="I2433" t="s">
        <v>7163</v>
      </c>
      <c r="J2433" t="s">
        <v>7167</v>
      </c>
      <c r="K2433" t="s">
        <v>7207</v>
      </c>
      <c r="L2433">
        <v>2</v>
      </c>
      <c r="M2433">
        <v>1485.48</v>
      </c>
      <c r="N2433">
        <v>0.05</v>
      </c>
      <c r="O2433">
        <v>484.66</v>
      </c>
    </row>
    <row r="2434" spans="1:15" x14ac:dyDescent="0.25">
      <c r="A2434" t="s">
        <v>2444</v>
      </c>
      <c r="B2434" t="s">
        <v>5420</v>
      </c>
      <c r="C2434" t="s">
        <v>7252</v>
      </c>
      <c r="D2434" t="s">
        <v>6287</v>
      </c>
      <c r="E2434" t="s">
        <v>6975</v>
      </c>
      <c r="F2434" t="s">
        <v>7096</v>
      </c>
      <c r="G2434" t="s">
        <v>7111</v>
      </c>
      <c r="H2434" t="s">
        <v>7145</v>
      </c>
      <c r="I2434" t="s">
        <v>7165</v>
      </c>
      <c r="J2434" t="s">
        <v>7172</v>
      </c>
      <c r="K2434" t="s">
        <v>7212</v>
      </c>
      <c r="L2434">
        <v>8</v>
      </c>
      <c r="M2434">
        <v>25976.32</v>
      </c>
      <c r="N2434">
        <v>0.05</v>
      </c>
      <c r="O2434">
        <v>4970.47</v>
      </c>
    </row>
    <row r="2435" spans="1:15" x14ac:dyDescent="0.25">
      <c r="A2435" t="s">
        <v>2445</v>
      </c>
      <c r="B2435" t="s">
        <v>5155</v>
      </c>
      <c r="C2435" t="s">
        <v>7244</v>
      </c>
      <c r="D2435" t="s">
        <v>6554</v>
      </c>
      <c r="E2435" t="s">
        <v>7077</v>
      </c>
      <c r="F2435" t="s">
        <v>7094</v>
      </c>
      <c r="G2435" t="s">
        <v>7100</v>
      </c>
      <c r="H2435" t="s">
        <v>7151</v>
      </c>
      <c r="I2435" t="s">
        <v>7164</v>
      </c>
      <c r="J2435" t="s">
        <v>7173</v>
      </c>
      <c r="K2435" t="s">
        <v>7206</v>
      </c>
      <c r="L2435">
        <v>3</v>
      </c>
      <c r="M2435">
        <v>6080.56</v>
      </c>
      <c r="N2435">
        <v>0.1</v>
      </c>
      <c r="O2435">
        <v>1909.04</v>
      </c>
    </row>
    <row r="2436" spans="1:15" x14ac:dyDescent="0.25">
      <c r="A2436" t="s">
        <v>2446</v>
      </c>
      <c r="B2436" t="s">
        <v>5584</v>
      </c>
      <c r="C2436" t="s">
        <v>7224</v>
      </c>
      <c r="D2436" t="s">
        <v>6584</v>
      </c>
      <c r="E2436" t="s">
        <v>7042</v>
      </c>
      <c r="F2436" t="s">
        <v>7095</v>
      </c>
      <c r="G2436" t="s">
        <v>7109</v>
      </c>
      <c r="H2436" t="s">
        <v>7127</v>
      </c>
      <c r="I2436" t="s">
        <v>7164</v>
      </c>
      <c r="J2436" t="s">
        <v>7170</v>
      </c>
      <c r="K2436" t="s">
        <v>7183</v>
      </c>
      <c r="L2436">
        <v>7</v>
      </c>
      <c r="M2436">
        <v>30076.32</v>
      </c>
      <c r="N2436">
        <v>0.15</v>
      </c>
      <c r="O2436">
        <v>6049.32</v>
      </c>
    </row>
    <row r="2437" spans="1:15" x14ac:dyDescent="0.25">
      <c r="A2437" t="s">
        <v>2447</v>
      </c>
      <c r="B2437" t="s">
        <v>5147</v>
      </c>
      <c r="C2437" t="s">
        <v>7246</v>
      </c>
      <c r="D2437" t="s">
        <v>6845</v>
      </c>
      <c r="E2437" t="s">
        <v>7042</v>
      </c>
      <c r="F2437" t="s">
        <v>7094</v>
      </c>
      <c r="G2437" t="s">
        <v>7099</v>
      </c>
      <c r="H2437" t="s">
        <v>7130</v>
      </c>
      <c r="I2437" t="s">
        <v>7164</v>
      </c>
      <c r="J2437" t="s">
        <v>7174</v>
      </c>
      <c r="K2437" t="s">
        <v>7188</v>
      </c>
      <c r="L2437">
        <v>2</v>
      </c>
      <c r="M2437">
        <v>4839.0200000000004</v>
      </c>
      <c r="N2437">
        <v>0.15</v>
      </c>
      <c r="O2437">
        <v>995.41</v>
      </c>
    </row>
    <row r="2438" spans="1:15" x14ac:dyDescent="0.25">
      <c r="A2438" t="s">
        <v>2448</v>
      </c>
      <c r="B2438" t="s">
        <v>5546</v>
      </c>
      <c r="C2438" t="s">
        <v>7234</v>
      </c>
      <c r="D2438" t="s">
        <v>6636</v>
      </c>
      <c r="E2438" t="s">
        <v>6947</v>
      </c>
      <c r="F2438" t="s">
        <v>7095</v>
      </c>
      <c r="G2438" t="s">
        <v>7109</v>
      </c>
      <c r="H2438" t="s">
        <v>7140</v>
      </c>
      <c r="I2438" t="s">
        <v>7162</v>
      </c>
      <c r="J2438" t="s">
        <v>7168</v>
      </c>
      <c r="K2438" t="s">
        <v>7181</v>
      </c>
      <c r="L2438">
        <v>7</v>
      </c>
      <c r="M2438">
        <v>77045.81</v>
      </c>
      <c r="N2438">
        <v>0.05</v>
      </c>
      <c r="O2438">
        <v>16385.669999999998</v>
      </c>
    </row>
    <row r="2439" spans="1:15" x14ac:dyDescent="0.25">
      <c r="A2439" t="s">
        <v>2449</v>
      </c>
      <c r="B2439" t="s">
        <v>5480</v>
      </c>
      <c r="C2439" t="s">
        <v>7254</v>
      </c>
      <c r="D2439" t="s">
        <v>6463</v>
      </c>
      <c r="E2439" t="s">
        <v>7066</v>
      </c>
      <c r="F2439" t="s">
        <v>7097</v>
      </c>
      <c r="G2439" t="s">
        <v>7104</v>
      </c>
      <c r="H2439" t="s">
        <v>7132</v>
      </c>
      <c r="I2439" t="s">
        <v>7164</v>
      </c>
      <c r="J2439" t="s">
        <v>7174</v>
      </c>
      <c r="K2439" t="s">
        <v>7196</v>
      </c>
      <c r="L2439">
        <v>8</v>
      </c>
      <c r="M2439">
        <v>21100.93</v>
      </c>
      <c r="N2439">
        <v>0.25</v>
      </c>
      <c r="O2439">
        <v>3823.37</v>
      </c>
    </row>
    <row r="2440" spans="1:15" x14ac:dyDescent="0.25">
      <c r="A2440" t="s">
        <v>2450</v>
      </c>
      <c r="B2440" t="s">
        <v>5019</v>
      </c>
      <c r="C2440" t="s">
        <v>7240</v>
      </c>
      <c r="D2440" t="s">
        <v>6286</v>
      </c>
      <c r="E2440" t="s">
        <v>6949</v>
      </c>
      <c r="F2440" t="s">
        <v>7096</v>
      </c>
      <c r="G2440" t="s">
        <v>7113</v>
      </c>
      <c r="H2440" t="s">
        <v>7144</v>
      </c>
      <c r="I2440" t="s">
        <v>7164</v>
      </c>
      <c r="J2440" t="s">
        <v>7170</v>
      </c>
      <c r="K2440" t="s">
        <v>7189</v>
      </c>
      <c r="L2440">
        <v>7</v>
      </c>
      <c r="M2440">
        <v>10284.42</v>
      </c>
      <c r="N2440">
        <v>0</v>
      </c>
      <c r="O2440">
        <v>3354.04</v>
      </c>
    </row>
    <row r="2441" spans="1:15" x14ac:dyDescent="0.25">
      <c r="A2441" t="s">
        <v>2451</v>
      </c>
      <c r="B2441" t="s">
        <v>5323</v>
      </c>
      <c r="C2441" t="s">
        <v>7259</v>
      </c>
      <c r="D2441" t="s">
        <v>6642</v>
      </c>
      <c r="E2441" t="s">
        <v>6993</v>
      </c>
      <c r="F2441" t="s">
        <v>7095</v>
      </c>
      <c r="G2441" t="s">
        <v>7102</v>
      </c>
      <c r="H2441" t="s">
        <v>7118</v>
      </c>
      <c r="I2441" t="s">
        <v>7165</v>
      </c>
      <c r="J2441" t="s">
        <v>7177</v>
      </c>
      <c r="K2441" t="s">
        <v>7201</v>
      </c>
      <c r="L2441">
        <v>2</v>
      </c>
      <c r="M2441">
        <v>90634.39</v>
      </c>
      <c r="N2441">
        <v>0.1</v>
      </c>
      <c r="O2441">
        <v>9196.1200000000008</v>
      </c>
    </row>
    <row r="2442" spans="1:15" x14ac:dyDescent="0.25">
      <c r="A2442" t="s">
        <v>2452</v>
      </c>
      <c r="B2442" t="s">
        <v>5168</v>
      </c>
      <c r="C2442" t="s">
        <v>7231</v>
      </c>
      <c r="D2442" t="s">
        <v>6591</v>
      </c>
      <c r="E2442" t="s">
        <v>6970</v>
      </c>
      <c r="F2442" t="s">
        <v>7094</v>
      </c>
      <c r="G2442" t="s">
        <v>7100</v>
      </c>
      <c r="H2442" t="s">
        <v>7151</v>
      </c>
      <c r="I2442" t="s">
        <v>7163</v>
      </c>
      <c r="J2442" t="s">
        <v>7175</v>
      </c>
      <c r="K2442" t="s">
        <v>7205</v>
      </c>
      <c r="L2442">
        <v>8</v>
      </c>
      <c r="M2442">
        <v>24973.7</v>
      </c>
      <c r="N2442">
        <v>0.15</v>
      </c>
      <c r="O2442">
        <v>3288.6</v>
      </c>
    </row>
    <row r="2443" spans="1:15" x14ac:dyDescent="0.25">
      <c r="A2443" t="s">
        <v>2453</v>
      </c>
      <c r="B2443" t="s">
        <v>5358</v>
      </c>
      <c r="C2443" t="s">
        <v>7228</v>
      </c>
      <c r="D2443" t="s">
        <v>6191</v>
      </c>
      <c r="E2443" t="s">
        <v>6927</v>
      </c>
      <c r="F2443" t="s">
        <v>7095</v>
      </c>
      <c r="G2443" t="s">
        <v>7108</v>
      </c>
      <c r="H2443" t="s">
        <v>7141</v>
      </c>
      <c r="I2443" t="s">
        <v>7164</v>
      </c>
      <c r="J2443" t="s">
        <v>7170</v>
      </c>
      <c r="K2443" t="s">
        <v>7189</v>
      </c>
      <c r="L2443">
        <v>2</v>
      </c>
      <c r="M2443">
        <v>2933.29</v>
      </c>
      <c r="N2443">
        <v>0</v>
      </c>
      <c r="O2443">
        <v>899.41</v>
      </c>
    </row>
    <row r="2444" spans="1:15" x14ac:dyDescent="0.25">
      <c r="A2444" t="s">
        <v>2454</v>
      </c>
      <c r="B2444" t="s">
        <v>5340</v>
      </c>
      <c r="C2444" t="s">
        <v>7246</v>
      </c>
      <c r="D2444" t="s">
        <v>6744</v>
      </c>
      <c r="E2444" t="s">
        <v>7042</v>
      </c>
      <c r="F2444" t="s">
        <v>7096</v>
      </c>
      <c r="G2444" t="s">
        <v>7112</v>
      </c>
      <c r="H2444" t="s">
        <v>7154</v>
      </c>
      <c r="I2444" t="s">
        <v>7164</v>
      </c>
      <c r="J2444" t="s">
        <v>7174</v>
      </c>
      <c r="K2444" t="s">
        <v>7188</v>
      </c>
      <c r="L2444">
        <v>3</v>
      </c>
      <c r="M2444">
        <v>6688.87</v>
      </c>
      <c r="N2444">
        <v>0.2</v>
      </c>
      <c r="O2444">
        <v>835.99</v>
      </c>
    </row>
    <row r="2445" spans="1:15" x14ac:dyDescent="0.25">
      <c r="A2445" t="s">
        <v>2455</v>
      </c>
      <c r="B2445" t="s">
        <v>5927</v>
      </c>
      <c r="C2445" t="s">
        <v>7246</v>
      </c>
      <c r="D2445" t="s">
        <v>6558</v>
      </c>
      <c r="E2445" t="s">
        <v>7064</v>
      </c>
      <c r="F2445" t="s">
        <v>7095</v>
      </c>
      <c r="G2445" t="s">
        <v>7102</v>
      </c>
      <c r="H2445" t="s">
        <v>7118</v>
      </c>
      <c r="I2445" t="s">
        <v>7165</v>
      </c>
      <c r="J2445" t="s">
        <v>7176</v>
      </c>
      <c r="K2445" t="s">
        <v>7202</v>
      </c>
      <c r="L2445">
        <v>5</v>
      </c>
      <c r="M2445">
        <v>70722.81</v>
      </c>
      <c r="N2445">
        <v>0.25</v>
      </c>
      <c r="O2445">
        <v>3313.96</v>
      </c>
    </row>
    <row r="2446" spans="1:15" x14ac:dyDescent="0.25">
      <c r="A2446" t="s">
        <v>2456</v>
      </c>
      <c r="B2446" t="s">
        <v>5944</v>
      </c>
      <c r="C2446" t="s">
        <v>7249</v>
      </c>
      <c r="D2446" t="s">
        <v>6853</v>
      </c>
      <c r="E2446" t="s">
        <v>6971</v>
      </c>
      <c r="F2446" t="s">
        <v>7096</v>
      </c>
      <c r="G2446" t="s">
        <v>7113</v>
      </c>
      <c r="H2446" t="s">
        <v>7143</v>
      </c>
      <c r="I2446" t="s">
        <v>7165</v>
      </c>
      <c r="J2446" t="s">
        <v>7176</v>
      </c>
      <c r="K2446" t="s">
        <v>7194</v>
      </c>
      <c r="L2446">
        <v>7</v>
      </c>
      <c r="M2446">
        <v>153261.85</v>
      </c>
      <c r="N2446">
        <v>0.15</v>
      </c>
      <c r="O2446">
        <v>16234.41</v>
      </c>
    </row>
    <row r="2447" spans="1:15" x14ac:dyDescent="0.25">
      <c r="A2447" t="s">
        <v>2457</v>
      </c>
      <c r="B2447" t="s">
        <v>5578</v>
      </c>
      <c r="C2447" t="s">
        <v>7248</v>
      </c>
      <c r="D2447" t="s">
        <v>6328</v>
      </c>
      <c r="E2447" t="s">
        <v>7034</v>
      </c>
      <c r="F2447" t="s">
        <v>7096</v>
      </c>
      <c r="G2447" t="s">
        <v>7112</v>
      </c>
      <c r="H2447" t="s">
        <v>7154</v>
      </c>
      <c r="I2447" t="s">
        <v>7163</v>
      </c>
      <c r="J2447" t="s">
        <v>7175</v>
      </c>
      <c r="K2447" t="s">
        <v>7205</v>
      </c>
      <c r="L2447">
        <v>5</v>
      </c>
      <c r="M2447">
        <v>14176.26</v>
      </c>
      <c r="N2447">
        <v>0.15</v>
      </c>
      <c r="O2447">
        <v>1791.59</v>
      </c>
    </row>
    <row r="2448" spans="1:15" x14ac:dyDescent="0.25">
      <c r="A2448" t="s">
        <v>2458</v>
      </c>
      <c r="B2448" t="s">
        <v>5980</v>
      </c>
      <c r="C2448" t="s">
        <v>7245</v>
      </c>
      <c r="D2448" t="s">
        <v>6123</v>
      </c>
      <c r="E2448" t="s">
        <v>6922</v>
      </c>
      <c r="F2448" t="s">
        <v>7094</v>
      </c>
      <c r="G2448" t="s">
        <v>7100</v>
      </c>
      <c r="H2448" t="s">
        <v>7151</v>
      </c>
      <c r="I2448" t="s">
        <v>7164</v>
      </c>
      <c r="J2448" t="s">
        <v>7173</v>
      </c>
      <c r="K2448" t="s">
        <v>7200</v>
      </c>
      <c r="L2448">
        <v>1</v>
      </c>
      <c r="M2448">
        <v>1240.44</v>
      </c>
      <c r="N2448">
        <v>0</v>
      </c>
      <c r="O2448">
        <v>406.04</v>
      </c>
    </row>
    <row r="2449" spans="1:15" x14ac:dyDescent="0.25">
      <c r="A2449" t="s">
        <v>2459</v>
      </c>
      <c r="B2449" t="s">
        <v>5981</v>
      </c>
      <c r="C2449" t="s">
        <v>7256</v>
      </c>
      <c r="D2449" t="s">
        <v>6650</v>
      </c>
      <c r="E2449" t="s">
        <v>6946</v>
      </c>
      <c r="F2449" t="s">
        <v>7097</v>
      </c>
      <c r="G2449" t="s">
        <v>7105</v>
      </c>
      <c r="H2449" t="s">
        <v>7149</v>
      </c>
      <c r="I2449" t="s">
        <v>7162</v>
      </c>
      <c r="J2449" t="s">
        <v>7166</v>
      </c>
      <c r="K2449" t="s">
        <v>7178</v>
      </c>
      <c r="L2449">
        <v>8</v>
      </c>
      <c r="M2449">
        <v>93369.04</v>
      </c>
      <c r="N2449">
        <v>0.25</v>
      </c>
      <c r="O2449">
        <v>10579.09</v>
      </c>
    </row>
    <row r="2450" spans="1:15" x14ac:dyDescent="0.25">
      <c r="A2450" t="s">
        <v>2460</v>
      </c>
      <c r="B2450" t="s">
        <v>5235</v>
      </c>
      <c r="C2450" t="s">
        <v>7257</v>
      </c>
      <c r="D2450" t="s">
        <v>6138</v>
      </c>
      <c r="E2450" t="s">
        <v>6936</v>
      </c>
      <c r="F2450" t="s">
        <v>7097</v>
      </c>
      <c r="G2450" t="s">
        <v>7110</v>
      </c>
      <c r="H2450" t="s">
        <v>7129</v>
      </c>
      <c r="I2450" t="s">
        <v>7165</v>
      </c>
      <c r="J2450" t="s">
        <v>7177</v>
      </c>
      <c r="K2450" t="s">
        <v>7210</v>
      </c>
      <c r="L2450">
        <v>3</v>
      </c>
      <c r="M2450">
        <v>225508.41</v>
      </c>
      <c r="N2450">
        <v>0.15</v>
      </c>
      <c r="O2450">
        <v>14366.6</v>
      </c>
    </row>
    <row r="2451" spans="1:15" x14ac:dyDescent="0.25">
      <c r="A2451" t="s">
        <v>2461</v>
      </c>
      <c r="B2451" t="s">
        <v>5409</v>
      </c>
      <c r="C2451" t="s">
        <v>7250</v>
      </c>
      <c r="D2451" t="s">
        <v>6574</v>
      </c>
      <c r="E2451" t="s">
        <v>6976</v>
      </c>
      <c r="F2451" t="s">
        <v>7097</v>
      </c>
      <c r="G2451" t="s">
        <v>7104</v>
      </c>
      <c r="H2451" t="s">
        <v>7160</v>
      </c>
      <c r="I2451" t="s">
        <v>7164</v>
      </c>
      <c r="J2451" t="s">
        <v>7170</v>
      </c>
      <c r="K2451" t="s">
        <v>7183</v>
      </c>
      <c r="L2451">
        <v>6</v>
      </c>
      <c r="M2451">
        <v>25248.42</v>
      </c>
      <c r="N2451">
        <v>0.15</v>
      </c>
      <c r="O2451">
        <v>5445.38</v>
      </c>
    </row>
    <row r="2452" spans="1:15" x14ac:dyDescent="0.25">
      <c r="A2452" t="s">
        <v>2462</v>
      </c>
      <c r="B2452" t="s">
        <v>5479</v>
      </c>
      <c r="C2452" t="s">
        <v>7228</v>
      </c>
      <c r="D2452" t="s">
        <v>6564</v>
      </c>
      <c r="E2452" t="s">
        <v>6997</v>
      </c>
      <c r="F2452" t="s">
        <v>7097</v>
      </c>
      <c r="G2452" t="s">
        <v>7107</v>
      </c>
      <c r="H2452" t="s">
        <v>7153</v>
      </c>
      <c r="I2452" t="s">
        <v>7162</v>
      </c>
      <c r="J2452" t="s">
        <v>7166</v>
      </c>
      <c r="K2452" t="s">
        <v>7211</v>
      </c>
      <c r="L2452">
        <v>2</v>
      </c>
      <c r="M2452">
        <v>15622.31</v>
      </c>
      <c r="N2452">
        <v>0</v>
      </c>
      <c r="O2452">
        <v>2992.16</v>
      </c>
    </row>
    <row r="2453" spans="1:15" x14ac:dyDescent="0.25">
      <c r="A2453" t="s">
        <v>2463</v>
      </c>
      <c r="B2453" t="s">
        <v>5405</v>
      </c>
      <c r="C2453" t="s">
        <v>7245</v>
      </c>
      <c r="D2453" t="s">
        <v>6211</v>
      </c>
      <c r="E2453" t="s">
        <v>6984</v>
      </c>
      <c r="F2453" t="s">
        <v>7095</v>
      </c>
      <c r="G2453" t="s">
        <v>7108</v>
      </c>
      <c r="H2453" t="s">
        <v>7150</v>
      </c>
      <c r="I2453" t="s">
        <v>7164</v>
      </c>
      <c r="J2453" t="s">
        <v>7173</v>
      </c>
      <c r="K2453" t="s">
        <v>7186</v>
      </c>
      <c r="L2453">
        <v>3</v>
      </c>
      <c r="M2453">
        <v>11167.95</v>
      </c>
      <c r="N2453">
        <v>0.2</v>
      </c>
      <c r="O2453">
        <v>1666.82</v>
      </c>
    </row>
    <row r="2454" spans="1:15" x14ac:dyDescent="0.25">
      <c r="A2454" t="s">
        <v>2464</v>
      </c>
      <c r="B2454" t="s">
        <v>5015</v>
      </c>
      <c r="C2454" t="s">
        <v>7252</v>
      </c>
      <c r="D2454" t="s">
        <v>6730</v>
      </c>
      <c r="E2454" t="s">
        <v>7030</v>
      </c>
      <c r="F2454" t="s">
        <v>7094</v>
      </c>
      <c r="G2454" t="s">
        <v>7099</v>
      </c>
      <c r="H2454" t="s">
        <v>7130</v>
      </c>
      <c r="I2454" t="s">
        <v>7165</v>
      </c>
      <c r="J2454" t="s">
        <v>7172</v>
      </c>
      <c r="K2454" t="s">
        <v>7208</v>
      </c>
      <c r="L2454">
        <v>3</v>
      </c>
      <c r="M2454">
        <v>5690.75</v>
      </c>
      <c r="N2454">
        <v>0.25</v>
      </c>
      <c r="O2454">
        <v>627.13</v>
      </c>
    </row>
    <row r="2455" spans="1:15" x14ac:dyDescent="0.25">
      <c r="A2455" t="s">
        <v>2465</v>
      </c>
      <c r="B2455" t="s">
        <v>5157</v>
      </c>
      <c r="C2455" t="s">
        <v>7230</v>
      </c>
      <c r="D2455" t="s">
        <v>6472</v>
      </c>
      <c r="E2455" t="s">
        <v>6935</v>
      </c>
      <c r="F2455" t="s">
        <v>7094</v>
      </c>
      <c r="G2455" t="s">
        <v>7100</v>
      </c>
      <c r="H2455" t="s">
        <v>7116</v>
      </c>
      <c r="I2455" t="s">
        <v>7162</v>
      </c>
      <c r="J2455" t="s">
        <v>7166</v>
      </c>
      <c r="K2455" t="s">
        <v>7178</v>
      </c>
      <c r="L2455">
        <v>7</v>
      </c>
      <c r="M2455">
        <v>96027.09</v>
      </c>
      <c r="N2455">
        <v>0.05</v>
      </c>
      <c r="O2455">
        <v>19465.810000000001</v>
      </c>
    </row>
    <row r="2456" spans="1:15" x14ac:dyDescent="0.25">
      <c r="A2456" t="s">
        <v>2466</v>
      </c>
      <c r="B2456" t="s">
        <v>5627</v>
      </c>
      <c r="C2456" t="s">
        <v>7247</v>
      </c>
      <c r="D2456" t="s">
        <v>6310</v>
      </c>
      <c r="E2456" t="s">
        <v>7030</v>
      </c>
      <c r="F2456" t="s">
        <v>7094</v>
      </c>
      <c r="G2456" t="s">
        <v>7101</v>
      </c>
      <c r="H2456" t="s">
        <v>7124</v>
      </c>
      <c r="I2456" t="s">
        <v>7164</v>
      </c>
      <c r="J2456" t="s">
        <v>7173</v>
      </c>
      <c r="K2456" t="s">
        <v>7206</v>
      </c>
      <c r="L2456">
        <v>3</v>
      </c>
      <c r="M2456">
        <v>5589.11</v>
      </c>
      <c r="N2456">
        <v>0.15</v>
      </c>
      <c r="O2456">
        <v>1315.17</v>
      </c>
    </row>
    <row r="2457" spans="1:15" x14ac:dyDescent="0.25">
      <c r="A2457" t="s">
        <v>2467</v>
      </c>
      <c r="B2457" t="s">
        <v>5675</v>
      </c>
      <c r="C2457" t="s">
        <v>7251</v>
      </c>
      <c r="D2457" t="s">
        <v>6424</v>
      </c>
      <c r="E2457" t="s">
        <v>6968</v>
      </c>
      <c r="F2457" t="s">
        <v>7097</v>
      </c>
      <c r="G2457" t="s">
        <v>7105</v>
      </c>
      <c r="H2457" t="s">
        <v>7128</v>
      </c>
      <c r="I2457" t="s">
        <v>7162</v>
      </c>
      <c r="J2457" t="s">
        <v>7166</v>
      </c>
      <c r="K2457" t="s">
        <v>7178</v>
      </c>
      <c r="L2457">
        <v>2</v>
      </c>
      <c r="M2457">
        <v>22817.41</v>
      </c>
      <c r="N2457">
        <v>0.2</v>
      </c>
      <c r="O2457">
        <v>3343.09</v>
      </c>
    </row>
    <row r="2458" spans="1:15" x14ac:dyDescent="0.25">
      <c r="A2458" t="s">
        <v>2468</v>
      </c>
      <c r="B2458" t="s">
        <v>5512</v>
      </c>
      <c r="C2458" t="s">
        <v>7243</v>
      </c>
      <c r="D2458" t="s">
        <v>6707</v>
      </c>
      <c r="E2458" t="s">
        <v>7060</v>
      </c>
      <c r="F2458" t="s">
        <v>7095</v>
      </c>
      <c r="G2458" t="s">
        <v>7108</v>
      </c>
      <c r="H2458" t="s">
        <v>7150</v>
      </c>
      <c r="I2458" t="s">
        <v>7162</v>
      </c>
      <c r="J2458" t="s">
        <v>7166</v>
      </c>
      <c r="K2458" t="s">
        <v>7178</v>
      </c>
      <c r="L2458">
        <v>3</v>
      </c>
      <c r="M2458">
        <v>47043.18</v>
      </c>
      <c r="N2458">
        <v>0</v>
      </c>
      <c r="O2458">
        <v>10480.15</v>
      </c>
    </row>
    <row r="2459" spans="1:15" x14ac:dyDescent="0.25">
      <c r="A2459" t="s">
        <v>2469</v>
      </c>
      <c r="B2459" t="s">
        <v>5982</v>
      </c>
      <c r="C2459" t="s">
        <v>7256</v>
      </c>
      <c r="D2459" t="s">
        <v>6484</v>
      </c>
      <c r="E2459" t="s">
        <v>7051</v>
      </c>
      <c r="F2459" t="s">
        <v>7097</v>
      </c>
      <c r="G2459" t="s">
        <v>7107</v>
      </c>
      <c r="H2459" t="s">
        <v>7123</v>
      </c>
      <c r="I2459" t="s">
        <v>7164</v>
      </c>
      <c r="J2459" t="s">
        <v>7173</v>
      </c>
      <c r="K2459" t="s">
        <v>7206</v>
      </c>
      <c r="L2459">
        <v>6</v>
      </c>
      <c r="M2459">
        <v>10648.72</v>
      </c>
      <c r="N2459">
        <v>0.2</v>
      </c>
      <c r="O2459">
        <v>2926.63</v>
      </c>
    </row>
    <row r="2460" spans="1:15" x14ac:dyDescent="0.25">
      <c r="A2460" t="s">
        <v>2470</v>
      </c>
      <c r="B2460" t="s">
        <v>5954</v>
      </c>
      <c r="C2460" t="s">
        <v>7229</v>
      </c>
      <c r="D2460" t="s">
        <v>6146</v>
      </c>
      <c r="E2460" t="s">
        <v>6944</v>
      </c>
      <c r="F2460" t="s">
        <v>7094</v>
      </c>
      <c r="G2460" t="s">
        <v>7100</v>
      </c>
      <c r="H2460" t="s">
        <v>7116</v>
      </c>
      <c r="I2460" t="s">
        <v>7164</v>
      </c>
      <c r="J2460" t="s">
        <v>7170</v>
      </c>
      <c r="K2460" t="s">
        <v>7213</v>
      </c>
      <c r="L2460">
        <v>5</v>
      </c>
      <c r="M2460">
        <v>10822.8</v>
      </c>
      <c r="N2460">
        <v>0.2</v>
      </c>
      <c r="O2460">
        <v>3071.87</v>
      </c>
    </row>
    <row r="2461" spans="1:15" x14ac:dyDescent="0.25">
      <c r="A2461" t="s">
        <v>2471</v>
      </c>
      <c r="B2461" t="s">
        <v>5088</v>
      </c>
      <c r="C2461" t="s">
        <v>7252</v>
      </c>
      <c r="D2461" t="s">
        <v>6597</v>
      </c>
      <c r="E2461" t="s">
        <v>6911</v>
      </c>
      <c r="F2461" t="s">
        <v>7095</v>
      </c>
      <c r="G2461" t="s">
        <v>7108</v>
      </c>
      <c r="H2461" t="s">
        <v>7150</v>
      </c>
      <c r="I2461" t="s">
        <v>7163</v>
      </c>
      <c r="J2461" t="s">
        <v>7167</v>
      </c>
      <c r="K2461" t="s">
        <v>7207</v>
      </c>
      <c r="L2461">
        <v>4</v>
      </c>
      <c r="M2461">
        <v>2800.45</v>
      </c>
      <c r="N2461">
        <v>0.15</v>
      </c>
      <c r="O2461">
        <v>795.26</v>
      </c>
    </row>
    <row r="2462" spans="1:15" x14ac:dyDescent="0.25">
      <c r="A2462" t="s">
        <v>2472</v>
      </c>
      <c r="B2462" t="s">
        <v>5604</v>
      </c>
      <c r="C2462" t="s">
        <v>7245</v>
      </c>
      <c r="D2462" t="s">
        <v>6141</v>
      </c>
      <c r="E2462" t="s">
        <v>6939</v>
      </c>
      <c r="F2462" t="s">
        <v>7095</v>
      </c>
      <c r="G2462" t="s">
        <v>7109</v>
      </c>
      <c r="H2462" t="s">
        <v>7140</v>
      </c>
      <c r="I2462" t="s">
        <v>7163</v>
      </c>
      <c r="J2462" t="s">
        <v>7175</v>
      </c>
      <c r="K2462" t="s">
        <v>7205</v>
      </c>
      <c r="L2462">
        <v>2</v>
      </c>
      <c r="M2462">
        <v>6842</v>
      </c>
      <c r="N2462">
        <v>0.05</v>
      </c>
      <c r="O2462">
        <v>1222.5899999999999</v>
      </c>
    </row>
    <row r="2463" spans="1:15" x14ac:dyDescent="0.25">
      <c r="A2463" t="s">
        <v>2473</v>
      </c>
      <c r="B2463" t="s">
        <v>5103</v>
      </c>
      <c r="C2463" t="s">
        <v>7247</v>
      </c>
      <c r="D2463" t="s">
        <v>6260</v>
      </c>
      <c r="E2463" t="s">
        <v>7009</v>
      </c>
      <c r="F2463" t="s">
        <v>7096</v>
      </c>
      <c r="G2463" t="s">
        <v>7111</v>
      </c>
      <c r="H2463" t="s">
        <v>7142</v>
      </c>
      <c r="I2463" t="s">
        <v>7163</v>
      </c>
      <c r="J2463" t="s">
        <v>7175</v>
      </c>
      <c r="K2463" t="s">
        <v>7190</v>
      </c>
      <c r="L2463">
        <v>1</v>
      </c>
      <c r="M2463">
        <v>2186.96</v>
      </c>
      <c r="N2463">
        <v>0.05</v>
      </c>
      <c r="O2463">
        <v>456.73</v>
      </c>
    </row>
    <row r="2464" spans="1:15" x14ac:dyDescent="0.25">
      <c r="A2464" t="s">
        <v>2474</v>
      </c>
      <c r="B2464" t="s">
        <v>5763</v>
      </c>
      <c r="C2464" t="s">
        <v>7244</v>
      </c>
      <c r="D2464" t="s">
        <v>6728</v>
      </c>
      <c r="E2464" t="s">
        <v>6997</v>
      </c>
      <c r="F2464" t="s">
        <v>7096</v>
      </c>
      <c r="G2464" t="s">
        <v>7111</v>
      </c>
      <c r="H2464" t="s">
        <v>7131</v>
      </c>
      <c r="I2464" t="s">
        <v>7162</v>
      </c>
      <c r="J2464" t="s">
        <v>7169</v>
      </c>
      <c r="K2464" t="s">
        <v>7182</v>
      </c>
      <c r="L2464">
        <v>2</v>
      </c>
      <c r="M2464">
        <v>13914.77</v>
      </c>
      <c r="N2464">
        <v>0.2</v>
      </c>
      <c r="O2464">
        <v>1162.1199999999999</v>
      </c>
    </row>
    <row r="2465" spans="1:15" x14ac:dyDescent="0.25">
      <c r="A2465" t="s">
        <v>2475</v>
      </c>
      <c r="B2465" t="s">
        <v>5983</v>
      </c>
      <c r="C2465" t="s">
        <v>7229</v>
      </c>
      <c r="D2465" t="s">
        <v>6263</v>
      </c>
      <c r="E2465" t="s">
        <v>7010</v>
      </c>
      <c r="F2465" t="s">
        <v>7096</v>
      </c>
      <c r="G2465" t="s">
        <v>7112</v>
      </c>
      <c r="H2465" t="s">
        <v>7139</v>
      </c>
      <c r="I2465" t="s">
        <v>7163</v>
      </c>
      <c r="J2465" t="s">
        <v>7171</v>
      </c>
      <c r="K2465" t="s">
        <v>7204</v>
      </c>
      <c r="L2465">
        <v>5</v>
      </c>
      <c r="M2465">
        <v>21551.74</v>
      </c>
      <c r="N2465">
        <v>0.05</v>
      </c>
      <c r="O2465">
        <v>3583.74</v>
      </c>
    </row>
    <row r="2466" spans="1:15" x14ac:dyDescent="0.25">
      <c r="A2466" t="s">
        <v>2476</v>
      </c>
      <c r="B2466" t="s">
        <v>5423</v>
      </c>
      <c r="C2466" t="s">
        <v>7250</v>
      </c>
      <c r="D2466" t="s">
        <v>6695</v>
      </c>
      <c r="E2466" t="s">
        <v>7035</v>
      </c>
      <c r="F2466" t="s">
        <v>7095</v>
      </c>
      <c r="G2466" t="s">
        <v>7109</v>
      </c>
      <c r="H2466" t="s">
        <v>7135</v>
      </c>
      <c r="I2466" t="s">
        <v>7163</v>
      </c>
      <c r="J2466" t="s">
        <v>7171</v>
      </c>
      <c r="K2466" t="s">
        <v>7209</v>
      </c>
      <c r="L2466">
        <v>6</v>
      </c>
      <c r="M2466">
        <v>10323.89</v>
      </c>
      <c r="N2466">
        <v>0</v>
      </c>
      <c r="O2466">
        <v>2154.9699999999998</v>
      </c>
    </row>
    <row r="2467" spans="1:15" x14ac:dyDescent="0.25">
      <c r="A2467" t="s">
        <v>2477</v>
      </c>
      <c r="B2467" t="s">
        <v>5072</v>
      </c>
      <c r="C2467" t="s">
        <v>7249</v>
      </c>
      <c r="D2467" t="s">
        <v>6451</v>
      </c>
      <c r="E2467" t="s">
        <v>6914</v>
      </c>
      <c r="F2467" t="s">
        <v>7097</v>
      </c>
      <c r="G2467" t="s">
        <v>7107</v>
      </c>
      <c r="H2467" t="s">
        <v>7153</v>
      </c>
      <c r="I2467" t="s">
        <v>7163</v>
      </c>
      <c r="J2467" t="s">
        <v>7171</v>
      </c>
      <c r="K2467" t="s">
        <v>7184</v>
      </c>
      <c r="L2467">
        <v>3</v>
      </c>
      <c r="M2467">
        <v>19836.650000000001</v>
      </c>
      <c r="N2467">
        <v>0.15</v>
      </c>
      <c r="O2467">
        <v>2026.41</v>
      </c>
    </row>
    <row r="2468" spans="1:15" x14ac:dyDescent="0.25">
      <c r="A2468" t="s">
        <v>2478</v>
      </c>
      <c r="B2468" t="s">
        <v>5385</v>
      </c>
      <c r="C2468" t="s">
        <v>7255</v>
      </c>
      <c r="D2468" t="s">
        <v>6638</v>
      </c>
      <c r="E2468" t="s">
        <v>6971</v>
      </c>
      <c r="F2468" t="s">
        <v>7097</v>
      </c>
      <c r="G2468" t="s">
        <v>7107</v>
      </c>
      <c r="H2468" t="s">
        <v>7152</v>
      </c>
      <c r="I2468" t="s">
        <v>7165</v>
      </c>
      <c r="J2468" t="s">
        <v>7176</v>
      </c>
      <c r="K2468" t="s">
        <v>7194</v>
      </c>
      <c r="L2468">
        <v>4</v>
      </c>
      <c r="M2468">
        <v>99570.34</v>
      </c>
      <c r="N2468">
        <v>0</v>
      </c>
      <c r="O2468">
        <v>14968.14</v>
      </c>
    </row>
    <row r="2469" spans="1:15" x14ac:dyDescent="0.25">
      <c r="A2469" t="s">
        <v>2479</v>
      </c>
      <c r="B2469" t="s">
        <v>5984</v>
      </c>
      <c r="C2469" t="s">
        <v>7241</v>
      </c>
      <c r="D2469" t="s">
        <v>6390</v>
      </c>
      <c r="E2469" t="s">
        <v>6920</v>
      </c>
      <c r="F2469" t="s">
        <v>7097</v>
      </c>
      <c r="G2469" t="s">
        <v>7110</v>
      </c>
      <c r="H2469" t="s">
        <v>7129</v>
      </c>
      <c r="I2469" t="s">
        <v>7163</v>
      </c>
      <c r="J2469" t="s">
        <v>7175</v>
      </c>
      <c r="K2469" t="s">
        <v>7197</v>
      </c>
      <c r="L2469">
        <v>8</v>
      </c>
      <c r="M2469">
        <v>50390.33</v>
      </c>
      <c r="N2469">
        <v>0</v>
      </c>
      <c r="O2469">
        <v>11769.12</v>
      </c>
    </row>
    <row r="2470" spans="1:15" x14ac:dyDescent="0.25">
      <c r="A2470" t="s">
        <v>2480</v>
      </c>
      <c r="B2470" t="s">
        <v>5708</v>
      </c>
      <c r="C2470" t="s">
        <v>7238</v>
      </c>
      <c r="D2470" t="s">
        <v>6544</v>
      </c>
      <c r="E2470" t="s">
        <v>7037</v>
      </c>
      <c r="F2470" t="s">
        <v>7096</v>
      </c>
      <c r="G2470" t="s">
        <v>7113</v>
      </c>
      <c r="H2470" t="s">
        <v>7143</v>
      </c>
      <c r="I2470" t="s">
        <v>7163</v>
      </c>
      <c r="J2470" t="s">
        <v>7175</v>
      </c>
      <c r="K2470" t="s">
        <v>7205</v>
      </c>
      <c r="L2470">
        <v>6</v>
      </c>
      <c r="M2470">
        <v>17975.03</v>
      </c>
      <c r="N2470">
        <v>0.15</v>
      </c>
      <c r="O2470">
        <v>1528.04</v>
      </c>
    </row>
    <row r="2471" spans="1:15" x14ac:dyDescent="0.25">
      <c r="A2471" t="s">
        <v>2481</v>
      </c>
      <c r="B2471" t="s">
        <v>5985</v>
      </c>
      <c r="C2471" t="s">
        <v>7255</v>
      </c>
      <c r="D2471" t="s">
        <v>6826</v>
      </c>
      <c r="E2471" t="s">
        <v>7091</v>
      </c>
      <c r="F2471" t="s">
        <v>7094</v>
      </c>
      <c r="G2471" t="s">
        <v>7101</v>
      </c>
      <c r="H2471" t="s">
        <v>7117</v>
      </c>
      <c r="I2471" t="s">
        <v>7165</v>
      </c>
      <c r="J2471" t="s">
        <v>7177</v>
      </c>
      <c r="K2471" t="s">
        <v>7198</v>
      </c>
      <c r="L2471">
        <v>5</v>
      </c>
      <c r="M2471">
        <v>272508.19</v>
      </c>
      <c r="N2471">
        <v>0.15</v>
      </c>
      <c r="O2471">
        <v>25929.18</v>
      </c>
    </row>
    <row r="2472" spans="1:15" x14ac:dyDescent="0.25">
      <c r="A2472" t="s">
        <v>2482</v>
      </c>
      <c r="B2472" t="s">
        <v>5208</v>
      </c>
      <c r="C2472" t="s">
        <v>7225</v>
      </c>
      <c r="D2472" t="s">
        <v>6623</v>
      </c>
      <c r="E2472" t="s">
        <v>6932</v>
      </c>
      <c r="F2472" t="s">
        <v>7095</v>
      </c>
      <c r="G2472" t="s">
        <v>7106</v>
      </c>
      <c r="H2472" t="s">
        <v>7161</v>
      </c>
      <c r="I2472" t="s">
        <v>7164</v>
      </c>
      <c r="J2472" t="s">
        <v>7173</v>
      </c>
      <c r="K2472" t="s">
        <v>7186</v>
      </c>
      <c r="L2472">
        <v>6</v>
      </c>
      <c r="M2472">
        <v>27834.31</v>
      </c>
      <c r="N2472">
        <v>0</v>
      </c>
      <c r="O2472">
        <v>7720.55</v>
      </c>
    </row>
    <row r="2473" spans="1:15" x14ac:dyDescent="0.25">
      <c r="A2473" t="s">
        <v>2483</v>
      </c>
      <c r="B2473" t="s">
        <v>5723</v>
      </c>
      <c r="C2473" t="s">
        <v>7232</v>
      </c>
      <c r="D2473" t="s">
        <v>6854</v>
      </c>
      <c r="E2473" t="s">
        <v>7067</v>
      </c>
      <c r="F2473" t="s">
        <v>7094</v>
      </c>
      <c r="G2473" t="s">
        <v>7099</v>
      </c>
      <c r="H2473" t="s">
        <v>7125</v>
      </c>
      <c r="I2473" t="s">
        <v>7164</v>
      </c>
      <c r="J2473" t="s">
        <v>7173</v>
      </c>
      <c r="K2473" t="s">
        <v>7200</v>
      </c>
      <c r="L2473">
        <v>3</v>
      </c>
      <c r="M2473">
        <v>3527.77</v>
      </c>
      <c r="N2473">
        <v>0</v>
      </c>
      <c r="O2473">
        <v>1232.5999999999999</v>
      </c>
    </row>
    <row r="2474" spans="1:15" x14ac:dyDescent="0.25">
      <c r="A2474" t="s">
        <v>2484</v>
      </c>
      <c r="B2474" t="s">
        <v>5986</v>
      </c>
      <c r="C2474" t="s">
        <v>7228</v>
      </c>
      <c r="D2474" t="s">
        <v>6617</v>
      </c>
      <c r="E2474" t="s">
        <v>7082</v>
      </c>
      <c r="F2474" t="s">
        <v>7095</v>
      </c>
      <c r="G2474" t="s">
        <v>7106</v>
      </c>
      <c r="H2474" t="s">
        <v>7122</v>
      </c>
      <c r="I2474" t="s">
        <v>7162</v>
      </c>
      <c r="J2474" t="s">
        <v>7168</v>
      </c>
      <c r="K2474" t="s">
        <v>7181</v>
      </c>
      <c r="L2474">
        <v>3</v>
      </c>
      <c r="M2474">
        <v>32823.39</v>
      </c>
      <c r="N2474">
        <v>0.1</v>
      </c>
      <c r="O2474">
        <v>5808.07</v>
      </c>
    </row>
    <row r="2475" spans="1:15" x14ac:dyDescent="0.25">
      <c r="A2475" t="s">
        <v>2485</v>
      </c>
      <c r="B2475" t="s">
        <v>5123</v>
      </c>
      <c r="C2475" t="s">
        <v>7234</v>
      </c>
      <c r="D2475" t="s">
        <v>6771</v>
      </c>
      <c r="E2475" t="s">
        <v>6974</v>
      </c>
      <c r="F2475" t="s">
        <v>7097</v>
      </c>
      <c r="G2475" t="s">
        <v>7110</v>
      </c>
      <c r="H2475" t="s">
        <v>7155</v>
      </c>
      <c r="I2475" t="s">
        <v>7165</v>
      </c>
      <c r="J2475" t="s">
        <v>7176</v>
      </c>
      <c r="K2475" t="s">
        <v>7195</v>
      </c>
      <c r="L2475">
        <v>6</v>
      </c>
      <c r="M2475">
        <v>59663.48</v>
      </c>
      <c r="N2475">
        <v>0.2</v>
      </c>
      <c r="O2475">
        <v>3647.3</v>
      </c>
    </row>
    <row r="2476" spans="1:15" x14ac:dyDescent="0.25">
      <c r="A2476" t="s">
        <v>2486</v>
      </c>
      <c r="B2476" t="s">
        <v>5787</v>
      </c>
      <c r="C2476" t="s">
        <v>7228</v>
      </c>
      <c r="D2476" t="s">
        <v>6523</v>
      </c>
      <c r="E2476" t="s">
        <v>7072</v>
      </c>
      <c r="F2476" t="s">
        <v>7095</v>
      </c>
      <c r="G2476" t="s">
        <v>7109</v>
      </c>
      <c r="H2476" t="s">
        <v>7127</v>
      </c>
      <c r="I2476" t="s">
        <v>7162</v>
      </c>
      <c r="J2476" t="s">
        <v>7169</v>
      </c>
      <c r="K2476" t="s">
        <v>7182</v>
      </c>
      <c r="L2476">
        <v>7</v>
      </c>
      <c r="M2476">
        <v>61674.239999999998</v>
      </c>
      <c r="N2476">
        <v>0</v>
      </c>
      <c r="O2476">
        <v>11736.33</v>
      </c>
    </row>
    <row r="2477" spans="1:15" x14ac:dyDescent="0.25">
      <c r="A2477" t="s">
        <v>2487</v>
      </c>
      <c r="B2477" t="s">
        <v>5207</v>
      </c>
      <c r="C2477" t="s">
        <v>7249</v>
      </c>
      <c r="D2477" t="s">
        <v>6173</v>
      </c>
      <c r="E2477" t="s">
        <v>6963</v>
      </c>
      <c r="F2477" t="s">
        <v>7097</v>
      </c>
      <c r="G2477" t="s">
        <v>7110</v>
      </c>
      <c r="H2477" t="s">
        <v>7129</v>
      </c>
      <c r="I2477" t="s">
        <v>7165</v>
      </c>
      <c r="J2477" t="s">
        <v>7172</v>
      </c>
      <c r="K2477" t="s">
        <v>7208</v>
      </c>
      <c r="L2477">
        <v>6</v>
      </c>
      <c r="M2477">
        <v>12396.54</v>
      </c>
      <c r="N2477">
        <v>0.2</v>
      </c>
      <c r="O2477">
        <v>1935.53</v>
      </c>
    </row>
    <row r="2478" spans="1:15" x14ac:dyDescent="0.25">
      <c r="A2478" t="s">
        <v>2488</v>
      </c>
      <c r="B2478" t="s">
        <v>5608</v>
      </c>
      <c r="C2478" t="s">
        <v>7248</v>
      </c>
      <c r="D2478" t="s">
        <v>6850</v>
      </c>
      <c r="E2478" t="s">
        <v>6930</v>
      </c>
      <c r="F2478" t="s">
        <v>7097</v>
      </c>
      <c r="G2478" t="s">
        <v>7104</v>
      </c>
      <c r="H2478" t="s">
        <v>7132</v>
      </c>
      <c r="I2478" t="s">
        <v>7164</v>
      </c>
      <c r="J2478" t="s">
        <v>7173</v>
      </c>
      <c r="K2478" t="s">
        <v>7200</v>
      </c>
      <c r="L2478">
        <v>4</v>
      </c>
      <c r="M2478">
        <v>4715.96</v>
      </c>
      <c r="N2478">
        <v>0</v>
      </c>
      <c r="O2478">
        <v>1514.03</v>
      </c>
    </row>
    <row r="2479" spans="1:15" x14ac:dyDescent="0.25">
      <c r="A2479" t="s">
        <v>2489</v>
      </c>
      <c r="B2479" t="s">
        <v>5671</v>
      </c>
      <c r="C2479" t="s">
        <v>7242</v>
      </c>
      <c r="D2479" t="s">
        <v>6243</v>
      </c>
      <c r="E2479" t="s">
        <v>6980</v>
      </c>
      <c r="F2479" t="s">
        <v>7097</v>
      </c>
      <c r="G2479" t="s">
        <v>7110</v>
      </c>
      <c r="H2479" t="s">
        <v>7155</v>
      </c>
      <c r="I2479" t="s">
        <v>7162</v>
      </c>
      <c r="J2479" t="s">
        <v>7166</v>
      </c>
      <c r="K2479" t="s">
        <v>7192</v>
      </c>
      <c r="L2479">
        <v>6</v>
      </c>
      <c r="M2479">
        <v>31002.45</v>
      </c>
      <c r="N2479">
        <v>0.1</v>
      </c>
      <c r="O2479">
        <v>4455.53</v>
      </c>
    </row>
    <row r="2480" spans="1:15" x14ac:dyDescent="0.25">
      <c r="A2480" t="s">
        <v>2490</v>
      </c>
      <c r="B2480" t="s">
        <v>5250</v>
      </c>
      <c r="C2480" t="s">
        <v>7244</v>
      </c>
      <c r="D2480" t="s">
        <v>6852</v>
      </c>
      <c r="E2480" t="s">
        <v>6956</v>
      </c>
      <c r="F2480" t="s">
        <v>7094</v>
      </c>
      <c r="G2480" t="s">
        <v>7101</v>
      </c>
      <c r="H2480" t="s">
        <v>7137</v>
      </c>
      <c r="I2480" t="s">
        <v>7163</v>
      </c>
      <c r="J2480" t="s">
        <v>7171</v>
      </c>
      <c r="K2480" t="s">
        <v>7204</v>
      </c>
      <c r="L2480">
        <v>8</v>
      </c>
      <c r="M2480">
        <v>35245.269999999997</v>
      </c>
      <c r="N2480">
        <v>0</v>
      </c>
      <c r="O2480">
        <v>6684.2</v>
      </c>
    </row>
    <row r="2481" spans="1:15" x14ac:dyDescent="0.25">
      <c r="A2481" t="s">
        <v>2491</v>
      </c>
      <c r="B2481" t="s">
        <v>5151</v>
      </c>
      <c r="C2481" t="s">
        <v>7233</v>
      </c>
      <c r="D2481" t="s">
        <v>6443</v>
      </c>
      <c r="E2481" t="s">
        <v>7059</v>
      </c>
      <c r="F2481" t="s">
        <v>7094</v>
      </c>
      <c r="G2481" t="s">
        <v>7099</v>
      </c>
      <c r="H2481" t="s">
        <v>7115</v>
      </c>
      <c r="I2481" t="s">
        <v>7162</v>
      </c>
      <c r="J2481" t="s">
        <v>7169</v>
      </c>
      <c r="K2481" t="s">
        <v>7182</v>
      </c>
      <c r="L2481">
        <v>4</v>
      </c>
      <c r="M2481">
        <v>34532.160000000003</v>
      </c>
      <c r="N2481">
        <v>0</v>
      </c>
      <c r="O2481">
        <v>5973.77</v>
      </c>
    </row>
    <row r="2482" spans="1:15" x14ac:dyDescent="0.25">
      <c r="A2482" t="s">
        <v>2492</v>
      </c>
      <c r="B2482" t="s">
        <v>5987</v>
      </c>
      <c r="C2482" t="s">
        <v>7251</v>
      </c>
      <c r="D2482" t="s">
        <v>6608</v>
      </c>
      <c r="E2482" t="s">
        <v>7064</v>
      </c>
      <c r="F2482" t="s">
        <v>7097</v>
      </c>
      <c r="G2482" t="s">
        <v>7107</v>
      </c>
      <c r="H2482" t="s">
        <v>7152</v>
      </c>
      <c r="I2482" t="s">
        <v>7163</v>
      </c>
      <c r="J2482" t="s">
        <v>7167</v>
      </c>
      <c r="K2482" t="s">
        <v>7179</v>
      </c>
      <c r="L2482">
        <v>5</v>
      </c>
      <c r="M2482">
        <v>9244.18</v>
      </c>
      <c r="N2482">
        <v>0.25</v>
      </c>
      <c r="O2482">
        <v>1857.34</v>
      </c>
    </row>
    <row r="2483" spans="1:15" x14ac:dyDescent="0.25">
      <c r="A2483" t="s">
        <v>2493</v>
      </c>
      <c r="B2483" t="s">
        <v>5988</v>
      </c>
      <c r="C2483" t="s">
        <v>7245</v>
      </c>
      <c r="D2483" t="s">
        <v>6330</v>
      </c>
      <c r="E2483" t="s">
        <v>7035</v>
      </c>
      <c r="F2483" t="s">
        <v>7094</v>
      </c>
      <c r="G2483" t="s">
        <v>7099</v>
      </c>
      <c r="H2483" t="s">
        <v>7115</v>
      </c>
      <c r="I2483" t="s">
        <v>7162</v>
      </c>
      <c r="J2483" t="s">
        <v>7168</v>
      </c>
      <c r="K2483" t="s">
        <v>7180</v>
      </c>
      <c r="L2483">
        <v>7</v>
      </c>
      <c r="M2483">
        <v>21297.85</v>
      </c>
      <c r="N2483">
        <v>0.15</v>
      </c>
      <c r="O2483">
        <v>1971.15</v>
      </c>
    </row>
    <row r="2484" spans="1:15" x14ac:dyDescent="0.25">
      <c r="A2484" t="s">
        <v>2494</v>
      </c>
      <c r="B2484" t="s">
        <v>5989</v>
      </c>
      <c r="C2484" t="s">
        <v>7225</v>
      </c>
      <c r="D2484" t="s">
        <v>6346</v>
      </c>
      <c r="E2484" t="s">
        <v>7039</v>
      </c>
      <c r="F2484" t="s">
        <v>7096</v>
      </c>
      <c r="G2484" t="s">
        <v>7103</v>
      </c>
      <c r="H2484" t="s">
        <v>7158</v>
      </c>
      <c r="I2484" t="s">
        <v>7165</v>
      </c>
      <c r="J2484" t="s">
        <v>7177</v>
      </c>
      <c r="K2484" t="s">
        <v>7210</v>
      </c>
      <c r="L2484">
        <v>2</v>
      </c>
      <c r="M2484">
        <v>146651.66</v>
      </c>
      <c r="N2484">
        <v>0.1</v>
      </c>
      <c r="O2484">
        <v>9778.59</v>
      </c>
    </row>
    <row r="2485" spans="1:15" x14ac:dyDescent="0.25">
      <c r="A2485" t="s">
        <v>2495</v>
      </c>
      <c r="B2485" t="s">
        <v>5581</v>
      </c>
      <c r="C2485" t="s">
        <v>7239</v>
      </c>
      <c r="D2485" t="s">
        <v>6706</v>
      </c>
      <c r="E2485" t="s">
        <v>6976</v>
      </c>
      <c r="F2485" t="s">
        <v>7097</v>
      </c>
      <c r="G2485" t="s">
        <v>7105</v>
      </c>
      <c r="H2485" t="s">
        <v>7128</v>
      </c>
      <c r="I2485" t="s">
        <v>7165</v>
      </c>
      <c r="J2485" t="s">
        <v>7177</v>
      </c>
      <c r="K2485" t="s">
        <v>7198</v>
      </c>
      <c r="L2485">
        <v>2</v>
      </c>
      <c r="M2485">
        <v>132888.29999999999</v>
      </c>
      <c r="N2485">
        <v>0</v>
      </c>
      <c r="O2485">
        <v>21637.58</v>
      </c>
    </row>
    <row r="2486" spans="1:15" x14ac:dyDescent="0.25">
      <c r="A2486" t="s">
        <v>2496</v>
      </c>
      <c r="B2486" t="s">
        <v>5703</v>
      </c>
      <c r="C2486" t="s">
        <v>7240</v>
      </c>
      <c r="D2486" t="s">
        <v>6427</v>
      </c>
      <c r="E2486" t="s">
        <v>7023</v>
      </c>
      <c r="F2486" t="s">
        <v>7095</v>
      </c>
      <c r="G2486" t="s">
        <v>7108</v>
      </c>
      <c r="H2486" t="s">
        <v>7150</v>
      </c>
      <c r="I2486" t="s">
        <v>7165</v>
      </c>
      <c r="J2486" t="s">
        <v>7177</v>
      </c>
      <c r="K2486" t="s">
        <v>7198</v>
      </c>
      <c r="L2486">
        <v>5</v>
      </c>
      <c r="M2486">
        <v>275552.45</v>
      </c>
      <c r="N2486">
        <v>0.15</v>
      </c>
      <c r="O2486">
        <v>29904.7</v>
      </c>
    </row>
    <row r="2487" spans="1:15" x14ac:dyDescent="0.25">
      <c r="A2487" t="s">
        <v>2497</v>
      </c>
      <c r="B2487" t="s">
        <v>5097</v>
      </c>
      <c r="C2487" t="s">
        <v>7256</v>
      </c>
      <c r="D2487" t="s">
        <v>6561</v>
      </c>
      <c r="E2487" t="s">
        <v>6956</v>
      </c>
      <c r="F2487" t="s">
        <v>7096</v>
      </c>
      <c r="G2487" t="s">
        <v>7113</v>
      </c>
      <c r="H2487" t="s">
        <v>7144</v>
      </c>
      <c r="I2487" t="s">
        <v>7162</v>
      </c>
      <c r="J2487" t="s">
        <v>7166</v>
      </c>
      <c r="K2487" t="s">
        <v>7192</v>
      </c>
      <c r="L2487">
        <v>8</v>
      </c>
      <c r="M2487">
        <v>46685.25</v>
      </c>
      <c r="N2487">
        <v>0</v>
      </c>
      <c r="O2487">
        <v>8342.69</v>
      </c>
    </row>
    <row r="2488" spans="1:15" x14ac:dyDescent="0.25">
      <c r="A2488" t="s">
        <v>2498</v>
      </c>
      <c r="B2488" t="s">
        <v>5653</v>
      </c>
      <c r="C2488" t="s">
        <v>7227</v>
      </c>
      <c r="D2488" t="s">
        <v>6100</v>
      </c>
      <c r="E2488" t="s">
        <v>6899</v>
      </c>
      <c r="F2488" t="s">
        <v>7096</v>
      </c>
      <c r="G2488" t="s">
        <v>7112</v>
      </c>
      <c r="H2488" t="s">
        <v>7139</v>
      </c>
      <c r="I2488" t="s">
        <v>7163</v>
      </c>
      <c r="J2488" t="s">
        <v>7167</v>
      </c>
      <c r="K2488" t="s">
        <v>7207</v>
      </c>
      <c r="L2488">
        <v>2</v>
      </c>
      <c r="M2488">
        <v>1624.37</v>
      </c>
      <c r="N2488">
        <v>0</v>
      </c>
      <c r="O2488">
        <v>596.30999999999995</v>
      </c>
    </row>
    <row r="2489" spans="1:15" x14ac:dyDescent="0.25">
      <c r="A2489" t="s">
        <v>2499</v>
      </c>
      <c r="B2489" t="s">
        <v>5745</v>
      </c>
      <c r="C2489" t="s">
        <v>7224</v>
      </c>
      <c r="D2489" t="s">
        <v>6788</v>
      </c>
      <c r="E2489" t="s">
        <v>6924</v>
      </c>
      <c r="F2489" t="s">
        <v>7095</v>
      </c>
      <c r="G2489" t="s">
        <v>7102</v>
      </c>
      <c r="H2489" t="s">
        <v>7118</v>
      </c>
      <c r="I2489" t="s">
        <v>7162</v>
      </c>
      <c r="J2489" t="s">
        <v>7169</v>
      </c>
      <c r="K2489" t="s">
        <v>7193</v>
      </c>
      <c r="L2489">
        <v>7</v>
      </c>
      <c r="M2489">
        <v>59317.83</v>
      </c>
      <c r="N2489">
        <v>0.25</v>
      </c>
      <c r="O2489">
        <v>7640.15</v>
      </c>
    </row>
    <row r="2490" spans="1:15" x14ac:dyDescent="0.25">
      <c r="A2490" t="s">
        <v>2500</v>
      </c>
      <c r="B2490" t="s">
        <v>5070</v>
      </c>
      <c r="C2490" t="s">
        <v>7233</v>
      </c>
      <c r="D2490" t="s">
        <v>6097</v>
      </c>
      <c r="E2490" t="s">
        <v>6896</v>
      </c>
      <c r="F2490" t="s">
        <v>7097</v>
      </c>
      <c r="G2490" t="s">
        <v>7104</v>
      </c>
      <c r="H2490" t="s">
        <v>7160</v>
      </c>
      <c r="I2490" t="s">
        <v>7164</v>
      </c>
      <c r="J2490" t="s">
        <v>7170</v>
      </c>
      <c r="K2490" t="s">
        <v>7183</v>
      </c>
      <c r="L2490">
        <v>7</v>
      </c>
      <c r="M2490">
        <v>32087.22</v>
      </c>
      <c r="N2490">
        <v>0.1</v>
      </c>
      <c r="O2490">
        <v>7871.75</v>
      </c>
    </row>
    <row r="2491" spans="1:15" x14ac:dyDescent="0.25">
      <c r="A2491" t="s">
        <v>2501</v>
      </c>
      <c r="B2491" t="s">
        <v>5348</v>
      </c>
      <c r="C2491" t="s">
        <v>7249</v>
      </c>
      <c r="D2491" t="s">
        <v>6504</v>
      </c>
      <c r="E2491" t="s">
        <v>6925</v>
      </c>
      <c r="F2491" t="s">
        <v>7094</v>
      </c>
      <c r="G2491" t="s">
        <v>7101</v>
      </c>
      <c r="H2491" t="s">
        <v>7117</v>
      </c>
      <c r="I2491" t="s">
        <v>7165</v>
      </c>
      <c r="J2491" t="s">
        <v>7177</v>
      </c>
      <c r="K2491" t="s">
        <v>7198</v>
      </c>
      <c r="L2491">
        <v>6</v>
      </c>
      <c r="M2491">
        <v>342067.96</v>
      </c>
      <c r="N2491">
        <v>0.15</v>
      </c>
      <c r="O2491">
        <v>33231.49</v>
      </c>
    </row>
    <row r="2492" spans="1:15" x14ac:dyDescent="0.25">
      <c r="A2492" t="s">
        <v>2502</v>
      </c>
      <c r="B2492" t="s">
        <v>5445</v>
      </c>
      <c r="C2492" t="s">
        <v>7240</v>
      </c>
      <c r="D2492" t="s">
        <v>6728</v>
      </c>
      <c r="E2492" t="s">
        <v>6997</v>
      </c>
      <c r="F2492" t="s">
        <v>7097</v>
      </c>
      <c r="G2492" t="s">
        <v>7105</v>
      </c>
      <c r="H2492" t="s">
        <v>7121</v>
      </c>
      <c r="I2492" t="s">
        <v>7162</v>
      </c>
      <c r="J2492" t="s">
        <v>7168</v>
      </c>
      <c r="K2492" t="s">
        <v>7191</v>
      </c>
      <c r="L2492">
        <v>5</v>
      </c>
      <c r="M2492">
        <v>33619.24</v>
      </c>
      <c r="N2492">
        <v>0</v>
      </c>
      <c r="O2492">
        <v>6597.74</v>
      </c>
    </row>
    <row r="2493" spans="1:15" x14ac:dyDescent="0.25">
      <c r="A2493" t="s">
        <v>2503</v>
      </c>
      <c r="B2493" t="s">
        <v>5099</v>
      </c>
      <c r="C2493" t="s">
        <v>7256</v>
      </c>
      <c r="D2493" t="s">
        <v>6228</v>
      </c>
      <c r="E2493" t="s">
        <v>6959</v>
      </c>
      <c r="F2493" t="s">
        <v>7095</v>
      </c>
      <c r="G2493" t="s">
        <v>7108</v>
      </c>
      <c r="H2493" t="s">
        <v>7141</v>
      </c>
      <c r="I2493" t="s">
        <v>7162</v>
      </c>
      <c r="J2493" t="s">
        <v>7169</v>
      </c>
      <c r="K2493" t="s">
        <v>7193</v>
      </c>
      <c r="L2493">
        <v>3</v>
      </c>
      <c r="M2493">
        <v>32894.800000000003</v>
      </c>
      <c r="N2493">
        <v>0</v>
      </c>
      <c r="O2493">
        <v>5927.91</v>
      </c>
    </row>
    <row r="2494" spans="1:15" x14ac:dyDescent="0.25">
      <c r="A2494" t="s">
        <v>2504</v>
      </c>
      <c r="B2494" t="s">
        <v>5990</v>
      </c>
      <c r="C2494" t="s">
        <v>7256</v>
      </c>
      <c r="D2494" t="s">
        <v>6741</v>
      </c>
      <c r="E2494" t="s">
        <v>7088</v>
      </c>
      <c r="F2494" t="s">
        <v>7094</v>
      </c>
      <c r="G2494" t="s">
        <v>7100</v>
      </c>
      <c r="H2494" t="s">
        <v>7136</v>
      </c>
      <c r="I2494" t="s">
        <v>7164</v>
      </c>
      <c r="J2494" t="s">
        <v>7174</v>
      </c>
      <c r="K2494" t="s">
        <v>7199</v>
      </c>
      <c r="L2494">
        <v>3</v>
      </c>
      <c r="M2494">
        <v>3791.55</v>
      </c>
      <c r="N2494">
        <v>0.2</v>
      </c>
      <c r="O2494">
        <v>375.12</v>
      </c>
    </row>
    <row r="2495" spans="1:15" x14ac:dyDescent="0.25">
      <c r="A2495" t="s">
        <v>2505</v>
      </c>
      <c r="B2495" t="s">
        <v>5991</v>
      </c>
      <c r="C2495" t="s">
        <v>7255</v>
      </c>
      <c r="D2495" t="s">
        <v>6366</v>
      </c>
      <c r="E2495" t="s">
        <v>7047</v>
      </c>
      <c r="F2495" t="s">
        <v>7097</v>
      </c>
      <c r="G2495" t="s">
        <v>7110</v>
      </c>
      <c r="H2495" t="s">
        <v>7129</v>
      </c>
      <c r="I2495" t="s">
        <v>7165</v>
      </c>
      <c r="J2495" t="s">
        <v>7172</v>
      </c>
      <c r="K2495" t="s">
        <v>7212</v>
      </c>
      <c r="L2495">
        <v>1</v>
      </c>
      <c r="M2495">
        <v>3646.77</v>
      </c>
      <c r="N2495">
        <v>0</v>
      </c>
      <c r="O2495">
        <v>680.5</v>
      </c>
    </row>
    <row r="2496" spans="1:15" x14ac:dyDescent="0.25">
      <c r="A2496" t="s">
        <v>2506</v>
      </c>
      <c r="B2496" t="s">
        <v>5992</v>
      </c>
      <c r="C2496" t="s">
        <v>7225</v>
      </c>
      <c r="D2496" t="s">
        <v>6637</v>
      </c>
      <c r="E2496" t="s">
        <v>7026</v>
      </c>
      <c r="F2496" t="s">
        <v>7096</v>
      </c>
      <c r="G2496" t="s">
        <v>7103</v>
      </c>
      <c r="H2496" t="s">
        <v>7134</v>
      </c>
      <c r="I2496" t="s">
        <v>7162</v>
      </c>
      <c r="J2496" t="s">
        <v>7169</v>
      </c>
      <c r="K2496" t="s">
        <v>7193</v>
      </c>
      <c r="L2496">
        <v>8</v>
      </c>
      <c r="M2496">
        <v>87088.14</v>
      </c>
      <c r="N2496">
        <v>0</v>
      </c>
      <c r="O2496">
        <v>17887.580000000002</v>
      </c>
    </row>
    <row r="2497" spans="1:15" x14ac:dyDescent="0.25">
      <c r="A2497" t="s">
        <v>2507</v>
      </c>
      <c r="B2497" t="s">
        <v>5918</v>
      </c>
      <c r="C2497" t="s">
        <v>7249</v>
      </c>
      <c r="D2497" t="s">
        <v>6354</v>
      </c>
      <c r="E2497" t="s">
        <v>6943</v>
      </c>
      <c r="F2497" t="s">
        <v>7097</v>
      </c>
      <c r="G2497" t="s">
        <v>7107</v>
      </c>
      <c r="H2497" t="s">
        <v>7123</v>
      </c>
      <c r="I2497" t="s">
        <v>7162</v>
      </c>
      <c r="J2497" t="s">
        <v>7166</v>
      </c>
      <c r="K2497" t="s">
        <v>7178</v>
      </c>
      <c r="L2497">
        <v>8</v>
      </c>
      <c r="M2497">
        <v>114215.25</v>
      </c>
      <c r="N2497">
        <v>0.05</v>
      </c>
      <c r="O2497">
        <v>23336.38</v>
      </c>
    </row>
    <row r="2498" spans="1:15" x14ac:dyDescent="0.25">
      <c r="A2498" t="s">
        <v>2508</v>
      </c>
      <c r="B2498" t="s">
        <v>5617</v>
      </c>
      <c r="C2498" t="s">
        <v>7253</v>
      </c>
      <c r="D2498" t="s">
        <v>6394</v>
      </c>
      <c r="E2498" t="s">
        <v>6900</v>
      </c>
      <c r="F2498" t="s">
        <v>7096</v>
      </c>
      <c r="G2498" t="s">
        <v>7103</v>
      </c>
      <c r="H2498" t="s">
        <v>7134</v>
      </c>
      <c r="I2498" t="s">
        <v>7164</v>
      </c>
      <c r="J2498" t="s">
        <v>7173</v>
      </c>
      <c r="K2498" t="s">
        <v>7206</v>
      </c>
      <c r="L2498">
        <v>4</v>
      </c>
      <c r="M2498">
        <v>8131.25</v>
      </c>
      <c r="N2498">
        <v>0.1</v>
      </c>
      <c r="O2498">
        <v>2309.37</v>
      </c>
    </row>
    <row r="2499" spans="1:15" x14ac:dyDescent="0.25">
      <c r="A2499" t="s">
        <v>2509</v>
      </c>
      <c r="B2499" t="s">
        <v>5024</v>
      </c>
      <c r="C2499" t="s">
        <v>7241</v>
      </c>
      <c r="D2499" t="s">
        <v>6101</v>
      </c>
      <c r="E2499" t="s">
        <v>6900</v>
      </c>
      <c r="F2499" t="s">
        <v>7095</v>
      </c>
      <c r="G2499" t="s">
        <v>7108</v>
      </c>
      <c r="H2499" t="s">
        <v>7126</v>
      </c>
      <c r="I2499" t="s">
        <v>7163</v>
      </c>
      <c r="J2499" t="s">
        <v>7175</v>
      </c>
      <c r="K2499" t="s">
        <v>7190</v>
      </c>
      <c r="L2499">
        <v>1</v>
      </c>
      <c r="M2499">
        <v>2147.23</v>
      </c>
      <c r="N2499">
        <v>0</v>
      </c>
      <c r="O2499">
        <v>425.61</v>
      </c>
    </row>
    <row r="2500" spans="1:15" x14ac:dyDescent="0.25">
      <c r="A2500" t="s">
        <v>2510</v>
      </c>
      <c r="B2500" t="s">
        <v>5640</v>
      </c>
      <c r="C2500" t="s">
        <v>7227</v>
      </c>
      <c r="D2500" t="s">
        <v>6782</v>
      </c>
      <c r="E2500" t="s">
        <v>6896</v>
      </c>
      <c r="F2500" t="s">
        <v>7095</v>
      </c>
      <c r="G2500" t="s">
        <v>7108</v>
      </c>
      <c r="H2500" t="s">
        <v>7126</v>
      </c>
      <c r="I2500" t="s">
        <v>7164</v>
      </c>
      <c r="J2500" t="s">
        <v>7170</v>
      </c>
      <c r="K2500" t="s">
        <v>7213</v>
      </c>
      <c r="L2500">
        <v>2</v>
      </c>
      <c r="M2500">
        <v>4395.6000000000004</v>
      </c>
      <c r="N2500">
        <v>0.2</v>
      </c>
      <c r="O2500">
        <v>1170.44</v>
      </c>
    </row>
    <row r="2501" spans="1:15" x14ac:dyDescent="0.25">
      <c r="A2501" t="s">
        <v>2511</v>
      </c>
      <c r="B2501" t="s">
        <v>5754</v>
      </c>
      <c r="C2501" t="s">
        <v>7248</v>
      </c>
      <c r="D2501" t="s">
        <v>6769</v>
      </c>
      <c r="E2501" t="s">
        <v>6987</v>
      </c>
      <c r="F2501" t="s">
        <v>7096</v>
      </c>
      <c r="G2501" t="s">
        <v>7103</v>
      </c>
      <c r="H2501" t="s">
        <v>7119</v>
      </c>
      <c r="I2501" t="s">
        <v>7165</v>
      </c>
      <c r="J2501" t="s">
        <v>7177</v>
      </c>
      <c r="K2501" t="s">
        <v>7201</v>
      </c>
      <c r="L2501">
        <v>1</v>
      </c>
      <c r="M2501">
        <v>37823.15</v>
      </c>
      <c r="N2501">
        <v>0.25</v>
      </c>
      <c r="O2501">
        <v>1735.65</v>
      </c>
    </row>
    <row r="2502" spans="1:15" x14ac:dyDescent="0.25">
      <c r="A2502" t="s">
        <v>2512</v>
      </c>
      <c r="B2502" t="s">
        <v>5231</v>
      </c>
      <c r="C2502" t="s">
        <v>7230</v>
      </c>
      <c r="D2502" t="s">
        <v>6624</v>
      </c>
      <c r="E2502" t="s">
        <v>6916</v>
      </c>
      <c r="F2502" t="s">
        <v>7096</v>
      </c>
      <c r="G2502" t="s">
        <v>7112</v>
      </c>
      <c r="H2502" t="s">
        <v>7133</v>
      </c>
      <c r="I2502" t="s">
        <v>7164</v>
      </c>
      <c r="J2502" t="s">
        <v>7170</v>
      </c>
      <c r="K2502" t="s">
        <v>7183</v>
      </c>
      <c r="L2502">
        <v>5</v>
      </c>
      <c r="M2502">
        <v>23560.53</v>
      </c>
      <c r="N2502">
        <v>0.1</v>
      </c>
      <c r="O2502">
        <v>4595.92</v>
      </c>
    </row>
    <row r="2503" spans="1:15" x14ac:dyDescent="0.25">
      <c r="A2503" t="s">
        <v>2513</v>
      </c>
      <c r="B2503" t="s">
        <v>5993</v>
      </c>
      <c r="C2503" t="s">
        <v>7256</v>
      </c>
      <c r="D2503" t="s">
        <v>6195</v>
      </c>
      <c r="E2503" t="s">
        <v>6921</v>
      </c>
      <c r="F2503" t="s">
        <v>7094</v>
      </c>
      <c r="G2503" t="s">
        <v>7101</v>
      </c>
      <c r="H2503" t="s">
        <v>7124</v>
      </c>
      <c r="I2503" t="s">
        <v>7164</v>
      </c>
      <c r="J2503" t="s">
        <v>7173</v>
      </c>
      <c r="K2503" t="s">
        <v>7206</v>
      </c>
      <c r="L2503">
        <v>8</v>
      </c>
      <c r="M2503">
        <v>18460</v>
      </c>
      <c r="N2503">
        <v>0</v>
      </c>
      <c r="O2503">
        <v>5550.88</v>
      </c>
    </row>
    <row r="2504" spans="1:15" x14ac:dyDescent="0.25">
      <c r="A2504" t="s">
        <v>2514</v>
      </c>
      <c r="B2504" t="s">
        <v>5329</v>
      </c>
      <c r="C2504" t="s">
        <v>7240</v>
      </c>
      <c r="D2504" t="s">
        <v>6689</v>
      </c>
      <c r="E2504" t="s">
        <v>6992</v>
      </c>
      <c r="F2504" t="s">
        <v>7095</v>
      </c>
      <c r="G2504" t="s">
        <v>7108</v>
      </c>
      <c r="H2504" t="s">
        <v>7150</v>
      </c>
      <c r="I2504" t="s">
        <v>7164</v>
      </c>
      <c r="J2504" t="s">
        <v>7174</v>
      </c>
      <c r="K2504" t="s">
        <v>7188</v>
      </c>
      <c r="L2504">
        <v>7</v>
      </c>
      <c r="M2504">
        <v>18637.38</v>
      </c>
      <c r="N2504">
        <v>0</v>
      </c>
      <c r="O2504">
        <v>4787.18</v>
      </c>
    </row>
    <row r="2505" spans="1:15" x14ac:dyDescent="0.25">
      <c r="A2505" t="s">
        <v>2515</v>
      </c>
      <c r="B2505" t="s">
        <v>5095</v>
      </c>
      <c r="C2505" t="s">
        <v>7226</v>
      </c>
      <c r="D2505" t="s">
        <v>6405</v>
      </c>
      <c r="E2505" t="s">
        <v>7027</v>
      </c>
      <c r="F2505" t="s">
        <v>7094</v>
      </c>
      <c r="G2505" t="s">
        <v>7100</v>
      </c>
      <c r="H2505" t="s">
        <v>7151</v>
      </c>
      <c r="I2505" t="s">
        <v>7162</v>
      </c>
      <c r="J2505" t="s">
        <v>7168</v>
      </c>
      <c r="K2505" t="s">
        <v>7181</v>
      </c>
      <c r="L2505">
        <v>7</v>
      </c>
      <c r="M2505">
        <v>63548.38</v>
      </c>
      <c r="N2505">
        <v>0.25</v>
      </c>
      <c r="O2505">
        <v>4403.1499999999996</v>
      </c>
    </row>
    <row r="2506" spans="1:15" x14ac:dyDescent="0.25">
      <c r="A2506" t="s">
        <v>2516</v>
      </c>
      <c r="B2506" t="s">
        <v>5859</v>
      </c>
      <c r="C2506" t="s">
        <v>7239</v>
      </c>
      <c r="D2506" t="s">
        <v>6172</v>
      </c>
      <c r="E2506" t="s">
        <v>6962</v>
      </c>
      <c r="F2506" t="s">
        <v>7096</v>
      </c>
      <c r="G2506" t="s">
        <v>7111</v>
      </c>
      <c r="H2506" t="s">
        <v>7145</v>
      </c>
      <c r="I2506" t="s">
        <v>7162</v>
      </c>
      <c r="J2506" t="s">
        <v>7169</v>
      </c>
      <c r="K2506" t="s">
        <v>7203</v>
      </c>
      <c r="L2506">
        <v>1</v>
      </c>
      <c r="M2506">
        <v>18372.46</v>
      </c>
      <c r="N2506">
        <v>0.15</v>
      </c>
      <c r="O2506">
        <v>1487.21</v>
      </c>
    </row>
    <row r="2507" spans="1:15" x14ac:dyDescent="0.25">
      <c r="A2507" t="s">
        <v>2517</v>
      </c>
      <c r="B2507" t="s">
        <v>5210</v>
      </c>
      <c r="C2507" t="s">
        <v>7234</v>
      </c>
      <c r="D2507" t="s">
        <v>6403</v>
      </c>
      <c r="E2507" t="s">
        <v>6980</v>
      </c>
      <c r="F2507" t="s">
        <v>7095</v>
      </c>
      <c r="G2507" t="s">
        <v>7109</v>
      </c>
      <c r="H2507" t="s">
        <v>7127</v>
      </c>
      <c r="I2507" t="s">
        <v>7165</v>
      </c>
      <c r="J2507" t="s">
        <v>7177</v>
      </c>
      <c r="K2507" t="s">
        <v>7210</v>
      </c>
      <c r="L2507">
        <v>6</v>
      </c>
      <c r="M2507">
        <v>512223.39</v>
      </c>
      <c r="N2507">
        <v>0</v>
      </c>
      <c r="O2507">
        <v>65415.25</v>
      </c>
    </row>
    <row r="2508" spans="1:15" x14ac:dyDescent="0.25">
      <c r="A2508" t="s">
        <v>2518</v>
      </c>
      <c r="B2508" t="s">
        <v>5248</v>
      </c>
      <c r="C2508" t="s">
        <v>7243</v>
      </c>
      <c r="D2508" t="s">
        <v>6160</v>
      </c>
      <c r="E2508" t="s">
        <v>6956</v>
      </c>
      <c r="F2508" t="s">
        <v>7097</v>
      </c>
      <c r="G2508" t="s">
        <v>7110</v>
      </c>
      <c r="H2508" t="s">
        <v>7155</v>
      </c>
      <c r="I2508" t="s">
        <v>7164</v>
      </c>
      <c r="J2508" t="s">
        <v>7174</v>
      </c>
      <c r="K2508" t="s">
        <v>7188</v>
      </c>
      <c r="L2508">
        <v>4</v>
      </c>
      <c r="M2508">
        <v>8606.2199999999993</v>
      </c>
      <c r="N2508">
        <v>0.25</v>
      </c>
      <c r="O2508">
        <v>1111.5899999999999</v>
      </c>
    </row>
    <row r="2509" spans="1:15" x14ac:dyDescent="0.25">
      <c r="A2509" t="s">
        <v>2519</v>
      </c>
      <c r="B2509" t="s">
        <v>5722</v>
      </c>
      <c r="C2509" t="s">
        <v>7250</v>
      </c>
      <c r="D2509" t="s">
        <v>6643</v>
      </c>
      <c r="E2509" t="s">
        <v>7035</v>
      </c>
      <c r="F2509" t="s">
        <v>7094</v>
      </c>
      <c r="G2509" t="s">
        <v>7101</v>
      </c>
      <c r="H2509" t="s">
        <v>7124</v>
      </c>
      <c r="I2509" t="s">
        <v>7164</v>
      </c>
      <c r="J2509" t="s">
        <v>7174</v>
      </c>
      <c r="K2509" t="s">
        <v>7199</v>
      </c>
      <c r="L2509">
        <v>6</v>
      </c>
      <c r="M2509">
        <v>7391.32</v>
      </c>
      <c r="N2509">
        <v>0.2</v>
      </c>
      <c r="O2509">
        <v>791.39</v>
      </c>
    </row>
    <row r="2510" spans="1:15" x14ac:dyDescent="0.25">
      <c r="A2510" t="s">
        <v>2520</v>
      </c>
      <c r="B2510" t="s">
        <v>5211</v>
      </c>
      <c r="C2510" t="s">
        <v>7243</v>
      </c>
      <c r="D2510" t="s">
        <v>6166</v>
      </c>
      <c r="E2510" t="s">
        <v>6897</v>
      </c>
      <c r="F2510" t="s">
        <v>7095</v>
      </c>
      <c r="G2510" t="s">
        <v>7102</v>
      </c>
      <c r="H2510" t="s">
        <v>7157</v>
      </c>
      <c r="I2510" t="s">
        <v>7164</v>
      </c>
      <c r="J2510" t="s">
        <v>7170</v>
      </c>
      <c r="K2510" t="s">
        <v>7213</v>
      </c>
      <c r="L2510">
        <v>2</v>
      </c>
      <c r="M2510">
        <v>4592.7</v>
      </c>
      <c r="N2510">
        <v>0.2</v>
      </c>
      <c r="O2510">
        <v>1202.2</v>
      </c>
    </row>
    <row r="2511" spans="1:15" x14ac:dyDescent="0.25">
      <c r="A2511" t="s">
        <v>2521</v>
      </c>
      <c r="B2511" t="s">
        <v>5742</v>
      </c>
      <c r="C2511" t="s">
        <v>7244</v>
      </c>
      <c r="D2511" t="s">
        <v>6720</v>
      </c>
      <c r="E2511" t="s">
        <v>7049</v>
      </c>
      <c r="F2511" t="s">
        <v>7094</v>
      </c>
      <c r="G2511" t="s">
        <v>7101</v>
      </c>
      <c r="H2511" t="s">
        <v>7137</v>
      </c>
      <c r="I2511" t="s">
        <v>7162</v>
      </c>
      <c r="J2511" t="s">
        <v>7169</v>
      </c>
      <c r="K2511" t="s">
        <v>7182</v>
      </c>
      <c r="L2511">
        <v>1</v>
      </c>
      <c r="M2511">
        <v>8923.42</v>
      </c>
      <c r="N2511">
        <v>0</v>
      </c>
      <c r="O2511">
        <v>1731.18</v>
      </c>
    </row>
    <row r="2512" spans="1:15" x14ac:dyDescent="0.25">
      <c r="A2512" t="s">
        <v>2522</v>
      </c>
      <c r="B2512" t="s">
        <v>5662</v>
      </c>
      <c r="C2512" t="s">
        <v>7248</v>
      </c>
      <c r="D2512" t="s">
        <v>6210</v>
      </c>
      <c r="E2512" t="s">
        <v>6970</v>
      </c>
      <c r="F2512" t="s">
        <v>7096</v>
      </c>
      <c r="G2512" t="s">
        <v>7111</v>
      </c>
      <c r="H2512" t="s">
        <v>7145</v>
      </c>
      <c r="I2512" t="s">
        <v>7164</v>
      </c>
      <c r="J2512" t="s">
        <v>7170</v>
      </c>
      <c r="K2512" t="s">
        <v>7183</v>
      </c>
      <c r="L2512">
        <v>5</v>
      </c>
      <c r="M2512">
        <v>20502.52</v>
      </c>
      <c r="N2512">
        <v>0.2</v>
      </c>
      <c r="O2512">
        <v>3362.17</v>
      </c>
    </row>
    <row r="2513" spans="1:15" x14ac:dyDescent="0.25">
      <c r="A2513" t="s">
        <v>2523</v>
      </c>
      <c r="B2513" t="s">
        <v>5653</v>
      </c>
      <c r="C2513" t="s">
        <v>7227</v>
      </c>
      <c r="D2513" t="s">
        <v>6277</v>
      </c>
      <c r="E2513" t="s">
        <v>6988</v>
      </c>
      <c r="F2513" t="s">
        <v>7096</v>
      </c>
      <c r="G2513" t="s">
        <v>7111</v>
      </c>
      <c r="H2513" t="s">
        <v>7142</v>
      </c>
      <c r="I2513" t="s">
        <v>7162</v>
      </c>
      <c r="J2513" t="s">
        <v>7168</v>
      </c>
      <c r="K2513" t="s">
        <v>7180</v>
      </c>
      <c r="L2513">
        <v>5</v>
      </c>
      <c r="M2513">
        <v>14020.14</v>
      </c>
      <c r="N2513">
        <v>0.2</v>
      </c>
      <c r="O2513">
        <v>1172.6099999999999</v>
      </c>
    </row>
    <row r="2514" spans="1:15" x14ac:dyDescent="0.25">
      <c r="A2514" t="s">
        <v>2524</v>
      </c>
      <c r="B2514" t="s">
        <v>5884</v>
      </c>
      <c r="C2514" t="s">
        <v>7224</v>
      </c>
      <c r="D2514" t="s">
        <v>6646</v>
      </c>
      <c r="E2514" t="s">
        <v>6907</v>
      </c>
      <c r="F2514" t="s">
        <v>7097</v>
      </c>
      <c r="G2514" t="s">
        <v>7107</v>
      </c>
      <c r="H2514" t="s">
        <v>7123</v>
      </c>
      <c r="I2514" t="s">
        <v>7165</v>
      </c>
      <c r="J2514" t="s">
        <v>7177</v>
      </c>
      <c r="K2514" t="s">
        <v>7210</v>
      </c>
      <c r="L2514">
        <v>2</v>
      </c>
      <c r="M2514">
        <v>173112.5</v>
      </c>
      <c r="N2514">
        <v>0</v>
      </c>
      <c r="O2514">
        <v>23117.91</v>
      </c>
    </row>
    <row r="2515" spans="1:15" x14ac:dyDescent="0.25">
      <c r="A2515" t="s">
        <v>2525</v>
      </c>
      <c r="B2515" t="s">
        <v>5518</v>
      </c>
      <c r="C2515" t="s">
        <v>7241</v>
      </c>
      <c r="D2515" t="s">
        <v>6272</v>
      </c>
      <c r="E2515" t="s">
        <v>7016</v>
      </c>
      <c r="F2515" t="s">
        <v>7096</v>
      </c>
      <c r="G2515" t="s">
        <v>7112</v>
      </c>
      <c r="H2515" t="s">
        <v>7154</v>
      </c>
      <c r="I2515" t="s">
        <v>7162</v>
      </c>
      <c r="J2515" t="s">
        <v>7168</v>
      </c>
      <c r="K2515" t="s">
        <v>7180</v>
      </c>
      <c r="L2515">
        <v>5</v>
      </c>
      <c r="M2515">
        <v>14550.49</v>
      </c>
      <c r="N2515">
        <v>0.15</v>
      </c>
      <c r="O2515">
        <v>1566.69</v>
      </c>
    </row>
    <row r="2516" spans="1:15" x14ac:dyDescent="0.25">
      <c r="A2516" t="s">
        <v>2526</v>
      </c>
      <c r="B2516" t="s">
        <v>5551</v>
      </c>
      <c r="C2516" t="s">
        <v>7249</v>
      </c>
      <c r="D2516" t="s">
        <v>6297</v>
      </c>
      <c r="E2516" t="s">
        <v>7023</v>
      </c>
      <c r="F2516" t="s">
        <v>7095</v>
      </c>
      <c r="G2516" t="s">
        <v>7108</v>
      </c>
      <c r="H2516" t="s">
        <v>7126</v>
      </c>
      <c r="I2516" t="s">
        <v>7162</v>
      </c>
      <c r="J2516" t="s">
        <v>7169</v>
      </c>
      <c r="K2516" t="s">
        <v>7182</v>
      </c>
      <c r="L2516">
        <v>8</v>
      </c>
      <c r="M2516">
        <v>73256.42</v>
      </c>
      <c r="N2516">
        <v>0</v>
      </c>
      <c r="O2516">
        <v>13747.73</v>
      </c>
    </row>
    <row r="2517" spans="1:15" x14ac:dyDescent="0.25">
      <c r="A2517" t="s">
        <v>2527</v>
      </c>
      <c r="B2517" t="s">
        <v>5981</v>
      </c>
      <c r="C2517" t="s">
        <v>7256</v>
      </c>
      <c r="D2517" t="s">
        <v>6647</v>
      </c>
      <c r="E2517" t="s">
        <v>6899</v>
      </c>
      <c r="F2517" t="s">
        <v>7097</v>
      </c>
      <c r="G2517" t="s">
        <v>7110</v>
      </c>
      <c r="H2517" t="s">
        <v>7159</v>
      </c>
      <c r="I2517" t="s">
        <v>7162</v>
      </c>
      <c r="J2517" t="s">
        <v>7166</v>
      </c>
      <c r="K2517" t="s">
        <v>7178</v>
      </c>
      <c r="L2517">
        <v>7</v>
      </c>
      <c r="M2517">
        <v>101118.71</v>
      </c>
      <c r="N2517">
        <v>0.05</v>
      </c>
      <c r="O2517">
        <v>17948.71</v>
      </c>
    </row>
    <row r="2518" spans="1:15" x14ac:dyDescent="0.25">
      <c r="A2518" t="s">
        <v>2528</v>
      </c>
      <c r="B2518" t="s">
        <v>5411</v>
      </c>
      <c r="C2518" t="s">
        <v>7252</v>
      </c>
      <c r="D2518" t="s">
        <v>6809</v>
      </c>
      <c r="E2518" t="s">
        <v>7043</v>
      </c>
      <c r="F2518" t="s">
        <v>7094</v>
      </c>
      <c r="G2518" t="s">
        <v>7099</v>
      </c>
      <c r="H2518" t="s">
        <v>7115</v>
      </c>
      <c r="I2518" t="s">
        <v>7163</v>
      </c>
      <c r="J2518" t="s">
        <v>7171</v>
      </c>
      <c r="K2518" t="s">
        <v>7209</v>
      </c>
      <c r="L2518">
        <v>5</v>
      </c>
      <c r="M2518">
        <v>9389.1200000000008</v>
      </c>
      <c r="N2518">
        <v>0</v>
      </c>
      <c r="O2518">
        <v>1873.18</v>
      </c>
    </row>
    <row r="2519" spans="1:15" x14ac:dyDescent="0.25">
      <c r="A2519" t="s">
        <v>2529</v>
      </c>
      <c r="B2519" t="s">
        <v>5895</v>
      </c>
      <c r="C2519" t="s">
        <v>7257</v>
      </c>
      <c r="D2519" t="s">
        <v>6308</v>
      </c>
      <c r="E2519" t="s">
        <v>7016</v>
      </c>
      <c r="F2519" t="s">
        <v>7097</v>
      </c>
      <c r="G2519" t="s">
        <v>7105</v>
      </c>
      <c r="H2519" t="s">
        <v>7121</v>
      </c>
      <c r="I2519" t="s">
        <v>7165</v>
      </c>
      <c r="J2519" t="s">
        <v>7177</v>
      </c>
      <c r="K2519" t="s">
        <v>7201</v>
      </c>
      <c r="L2519">
        <v>5</v>
      </c>
      <c r="M2519">
        <v>244081.07</v>
      </c>
      <c r="N2519">
        <v>0.05</v>
      </c>
      <c r="O2519">
        <v>33233.370000000003</v>
      </c>
    </row>
    <row r="2520" spans="1:15" x14ac:dyDescent="0.25">
      <c r="A2520" t="s">
        <v>2530</v>
      </c>
      <c r="B2520" t="s">
        <v>5490</v>
      </c>
      <c r="C2520" t="s">
        <v>7256</v>
      </c>
      <c r="D2520" t="s">
        <v>6155</v>
      </c>
      <c r="E2520" t="s">
        <v>6918</v>
      </c>
      <c r="F2520" t="s">
        <v>7094</v>
      </c>
      <c r="G2520" t="s">
        <v>7099</v>
      </c>
      <c r="H2520" t="s">
        <v>7115</v>
      </c>
      <c r="I2520" t="s">
        <v>7163</v>
      </c>
      <c r="J2520" t="s">
        <v>7175</v>
      </c>
      <c r="K2520" t="s">
        <v>7190</v>
      </c>
      <c r="L2520">
        <v>3</v>
      </c>
      <c r="M2520">
        <v>5421.21</v>
      </c>
      <c r="N2520">
        <v>0.2</v>
      </c>
      <c r="O2520">
        <v>541.77</v>
      </c>
    </row>
    <row r="2521" spans="1:15" x14ac:dyDescent="0.25">
      <c r="A2521" t="s">
        <v>2531</v>
      </c>
      <c r="B2521" t="s">
        <v>5391</v>
      </c>
      <c r="C2521" t="s">
        <v>7253</v>
      </c>
      <c r="D2521" t="s">
        <v>6197</v>
      </c>
      <c r="E2521" t="s">
        <v>6895</v>
      </c>
      <c r="F2521" t="s">
        <v>7095</v>
      </c>
      <c r="G2521" t="s">
        <v>7106</v>
      </c>
      <c r="H2521" t="s">
        <v>7122</v>
      </c>
      <c r="I2521" t="s">
        <v>7163</v>
      </c>
      <c r="J2521" t="s">
        <v>7167</v>
      </c>
      <c r="K2521" t="s">
        <v>7207</v>
      </c>
      <c r="L2521">
        <v>8</v>
      </c>
      <c r="M2521">
        <v>6116.22</v>
      </c>
      <c r="N2521">
        <v>0.05</v>
      </c>
      <c r="O2521">
        <v>2051.0700000000002</v>
      </c>
    </row>
    <row r="2522" spans="1:15" x14ac:dyDescent="0.25">
      <c r="A2522" t="s">
        <v>2532</v>
      </c>
      <c r="B2522" t="s">
        <v>5183</v>
      </c>
      <c r="C2522" t="s">
        <v>7236</v>
      </c>
      <c r="D2522" t="s">
        <v>6703</v>
      </c>
      <c r="E2522" t="s">
        <v>7015</v>
      </c>
      <c r="F2522" t="s">
        <v>7097</v>
      </c>
      <c r="G2522" t="s">
        <v>7105</v>
      </c>
      <c r="H2522" t="s">
        <v>7149</v>
      </c>
      <c r="I2522" t="s">
        <v>7165</v>
      </c>
      <c r="J2522" t="s">
        <v>7172</v>
      </c>
      <c r="K2522" t="s">
        <v>7208</v>
      </c>
      <c r="L2522">
        <v>6</v>
      </c>
      <c r="M2522">
        <v>14508.87</v>
      </c>
      <c r="N2522">
        <v>0</v>
      </c>
      <c r="O2522">
        <v>2972.87</v>
      </c>
    </row>
    <row r="2523" spans="1:15" x14ac:dyDescent="0.25">
      <c r="A2523" t="s">
        <v>2533</v>
      </c>
      <c r="B2523" t="s">
        <v>5146</v>
      </c>
      <c r="C2523" t="s">
        <v>7245</v>
      </c>
      <c r="D2523" t="s">
        <v>6530</v>
      </c>
      <c r="E2523" t="s">
        <v>7031</v>
      </c>
      <c r="F2523" t="s">
        <v>7094</v>
      </c>
      <c r="G2523" t="s">
        <v>7100</v>
      </c>
      <c r="H2523" t="s">
        <v>7151</v>
      </c>
      <c r="I2523" t="s">
        <v>7163</v>
      </c>
      <c r="J2523" t="s">
        <v>7167</v>
      </c>
      <c r="K2523" t="s">
        <v>7207</v>
      </c>
      <c r="L2523">
        <v>1</v>
      </c>
      <c r="M2523">
        <v>673.82</v>
      </c>
      <c r="N2523">
        <v>0.15</v>
      </c>
      <c r="O2523">
        <v>203.01</v>
      </c>
    </row>
    <row r="2524" spans="1:15" x14ac:dyDescent="0.25">
      <c r="A2524" t="s">
        <v>2534</v>
      </c>
      <c r="B2524" t="s">
        <v>5591</v>
      </c>
      <c r="C2524" t="s">
        <v>7250</v>
      </c>
      <c r="D2524" t="s">
        <v>6623</v>
      </c>
      <c r="E2524" t="s">
        <v>6932</v>
      </c>
      <c r="F2524" t="s">
        <v>7095</v>
      </c>
      <c r="G2524" t="s">
        <v>7106</v>
      </c>
      <c r="H2524" t="s">
        <v>7161</v>
      </c>
      <c r="I2524" t="s">
        <v>7162</v>
      </c>
      <c r="J2524" t="s">
        <v>7169</v>
      </c>
      <c r="K2524" t="s">
        <v>7193</v>
      </c>
      <c r="L2524">
        <v>6</v>
      </c>
      <c r="M2524">
        <v>56805.27</v>
      </c>
      <c r="N2524">
        <v>0.1</v>
      </c>
      <c r="O2524">
        <v>9719.23</v>
      </c>
    </row>
    <row r="2525" spans="1:15" x14ac:dyDescent="0.25">
      <c r="A2525" t="s">
        <v>2535</v>
      </c>
      <c r="B2525" t="s">
        <v>5723</v>
      </c>
      <c r="C2525" t="s">
        <v>7232</v>
      </c>
      <c r="D2525" t="s">
        <v>6855</v>
      </c>
      <c r="E2525" t="s">
        <v>6968</v>
      </c>
      <c r="F2525" t="s">
        <v>7094</v>
      </c>
      <c r="G2525" t="s">
        <v>7099</v>
      </c>
      <c r="H2525" t="s">
        <v>7115</v>
      </c>
      <c r="I2525" t="s">
        <v>7165</v>
      </c>
      <c r="J2525" t="s">
        <v>7176</v>
      </c>
      <c r="K2525" t="s">
        <v>7202</v>
      </c>
      <c r="L2525">
        <v>8</v>
      </c>
      <c r="M2525">
        <v>148780.32</v>
      </c>
      <c r="N2525">
        <v>0</v>
      </c>
      <c r="O2525">
        <v>22257.22</v>
      </c>
    </row>
    <row r="2526" spans="1:15" x14ac:dyDescent="0.25">
      <c r="A2526" t="s">
        <v>2536</v>
      </c>
      <c r="B2526" t="s">
        <v>5925</v>
      </c>
      <c r="C2526" t="s">
        <v>7241</v>
      </c>
      <c r="D2526" t="s">
        <v>6474</v>
      </c>
      <c r="E2526" t="s">
        <v>6935</v>
      </c>
      <c r="F2526" t="s">
        <v>7097</v>
      </c>
      <c r="G2526" t="s">
        <v>7110</v>
      </c>
      <c r="H2526" t="s">
        <v>7155</v>
      </c>
      <c r="I2526" t="s">
        <v>7165</v>
      </c>
      <c r="J2526" t="s">
        <v>7172</v>
      </c>
      <c r="K2526" t="s">
        <v>7185</v>
      </c>
      <c r="L2526">
        <v>7</v>
      </c>
      <c r="M2526">
        <v>28574.14</v>
      </c>
      <c r="N2526">
        <v>0.2</v>
      </c>
      <c r="O2526">
        <v>3191.78</v>
      </c>
    </row>
    <row r="2527" spans="1:15" x14ac:dyDescent="0.25">
      <c r="A2527" t="s">
        <v>2537</v>
      </c>
      <c r="B2527" t="s">
        <v>5498</v>
      </c>
      <c r="C2527" t="s">
        <v>7225</v>
      </c>
      <c r="D2527" t="s">
        <v>6398</v>
      </c>
      <c r="E2527" t="s">
        <v>7031</v>
      </c>
      <c r="F2527" t="s">
        <v>7094</v>
      </c>
      <c r="G2527" t="s">
        <v>7099</v>
      </c>
      <c r="H2527" t="s">
        <v>7125</v>
      </c>
      <c r="I2527" t="s">
        <v>7165</v>
      </c>
      <c r="J2527" t="s">
        <v>7172</v>
      </c>
      <c r="K2527" t="s">
        <v>7185</v>
      </c>
      <c r="L2527">
        <v>4</v>
      </c>
      <c r="M2527">
        <v>19008.75</v>
      </c>
      <c r="N2527">
        <v>0.05</v>
      </c>
      <c r="O2527">
        <v>3256.82</v>
      </c>
    </row>
    <row r="2528" spans="1:15" x14ac:dyDescent="0.25">
      <c r="A2528" t="s">
        <v>2538</v>
      </c>
      <c r="B2528" t="s">
        <v>5742</v>
      </c>
      <c r="C2528" t="s">
        <v>7244</v>
      </c>
      <c r="D2528" t="s">
        <v>6552</v>
      </c>
      <c r="E2528" t="s">
        <v>6948</v>
      </c>
      <c r="F2528" t="s">
        <v>7096</v>
      </c>
      <c r="G2528" t="s">
        <v>7113</v>
      </c>
      <c r="H2528" t="s">
        <v>7144</v>
      </c>
      <c r="I2528" t="s">
        <v>7163</v>
      </c>
      <c r="J2528" t="s">
        <v>7175</v>
      </c>
      <c r="K2528" t="s">
        <v>7205</v>
      </c>
      <c r="L2528">
        <v>3</v>
      </c>
      <c r="M2528">
        <v>8844.5400000000009</v>
      </c>
      <c r="N2528">
        <v>0.15</v>
      </c>
      <c r="O2528">
        <v>1310.7</v>
      </c>
    </row>
    <row r="2529" spans="1:15" x14ac:dyDescent="0.25">
      <c r="A2529" t="s">
        <v>2539</v>
      </c>
      <c r="B2529" t="s">
        <v>5994</v>
      </c>
      <c r="C2529" t="s">
        <v>7240</v>
      </c>
      <c r="D2529" t="s">
        <v>6795</v>
      </c>
      <c r="E2529" t="s">
        <v>7044</v>
      </c>
      <c r="F2529" t="s">
        <v>7095</v>
      </c>
      <c r="G2529" t="s">
        <v>7102</v>
      </c>
      <c r="H2529" t="s">
        <v>7157</v>
      </c>
      <c r="I2529" t="s">
        <v>7163</v>
      </c>
      <c r="J2529" t="s">
        <v>7171</v>
      </c>
      <c r="K2529" t="s">
        <v>7184</v>
      </c>
      <c r="L2529">
        <v>8</v>
      </c>
      <c r="M2529">
        <v>56796.2</v>
      </c>
      <c r="N2529">
        <v>0.1</v>
      </c>
      <c r="O2529">
        <v>7425.03</v>
      </c>
    </row>
    <row r="2530" spans="1:15" x14ac:dyDescent="0.25">
      <c r="A2530" t="s">
        <v>2540</v>
      </c>
      <c r="B2530" t="s">
        <v>5398</v>
      </c>
      <c r="C2530" t="s">
        <v>7251</v>
      </c>
      <c r="D2530" t="s">
        <v>6555</v>
      </c>
      <c r="E2530" t="s">
        <v>7008</v>
      </c>
      <c r="F2530" t="s">
        <v>7097</v>
      </c>
      <c r="G2530" t="s">
        <v>7105</v>
      </c>
      <c r="H2530" t="s">
        <v>7149</v>
      </c>
      <c r="I2530" t="s">
        <v>7164</v>
      </c>
      <c r="J2530" t="s">
        <v>7170</v>
      </c>
      <c r="K2530" t="s">
        <v>7189</v>
      </c>
      <c r="L2530">
        <v>6</v>
      </c>
      <c r="M2530">
        <v>9323.19</v>
      </c>
      <c r="N2530">
        <v>0</v>
      </c>
      <c r="O2530">
        <v>2625.69</v>
      </c>
    </row>
    <row r="2531" spans="1:15" x14ac:dyDescent="0.25">
      <c r="A2531" t="s">
        <v>2541</v>
      </c>
      <c r="B2531" t="s">
        <v>5995</v>
      </c>
      <c r="C2531" t="s">
        <v>7257</v>
      </c>
      <c r="D2531" t="s">
        <v>6856</v>
      </c>
      <c r="E2531" t="s">
        <v>7080</v>
      </c>
      <c r="F2531" t="s">
        <v>7094</v>
      </c>
      <c r="G2531" t="s">
        <v>7099</v>
      </c>
      <c r="H2531" t="s">
        <v>7130</v>
      </c>
      <c r="I2531" t="s">
        <v>7163</v>
      </c>
      <c r="J2531" t="s">
        <v>7171</v>
      </c>
      <c r="K2531" t="s">
        <v>7184</v>
      </c>
      <c r="L2531">
        <v>4</v>
      </c>
      <c r="M2531">
        <v>31093.46</v>
      </c>
      <c r="N2531">
        <v>0</v>
      </c>
      <c r="O2531">
        <v>4864.45</v>
      </c>
    </row>
    <row r="2532" spans="1:15" x14ac:dyDescent="0.25">
      <c r="A2532" t="s">
        <v>2542</v>
      </c>
      <c r="B2532" t="s">
        <v>5622</v>
      </c>
      <c r="C2532" t="s">
        <v>7231</v>
      </c>
      <c r="D2532" t="s">
        <v>6600</v>
      </c>
      <c r="E2532" t="s">
        <v>7010</v>
      </c>
      <c r="F2532" t="s">
        <v>7094</v>
      </c>
      <c r="G2532" t="s">
        <v>7098</v>
      </c>
      <c r="H2532" t="s">
        <v>7156</v>
      </c>
      <c r="I2532" t="s">
        <v>7162</v>
      </c>
      <c r="J2532" t="s">
        <v>7168</v>
      </c>
      <c r="K2532" t="s">
        <v>7191</v>
      </c>
      <c r="L2532">
        <v>1</v>
      </c>
      <c r="M2532">
        <v>5998.29</v>
      </c>
      <c r="N2532">
        <v>0.1</v>
      </c>
      <c r="O2532">
        <v>899.96</v>
      </c>
    </row>
    <row r="2533" spans="1:15" x14ac:dyDescent="0.25">
      <c r="A2533" t="s">
        <v>2543</v>
      </c>
      <c r="B2533" t="s">
        <v>5254</v>
      </c>
      <c r="C2533" t="s">
        <v>7235</v>
      </c>
      <c r="D2533" t="s">
        <v>6111</v>
      </c>
      <c r="E2533" t="s">
        <v>6910</v>
      </c>
      <c r="F2533" t="s">
        <v>7094</v>
      </c>
      <c r="G2533" t="s">
        <v>7098</v>
      </c>
      <c r="H2533" t="s">
        <v>7114</v>
      </c>
      <c r="I2533" t="s">
        <v>7163</v>
      </c>
      <c r="J2533" t="s">
        <v>7167</v>
      </c>
      <c r="K2533" t="s">
        <v>7179</v>
      </c>
      <c r="L2533">
        <v>3</v>
      </c>
      <c r="M2533">
        <v>5789.09</v>
      </c>
      <c r="N2533">
        <v>0.2</v>
      </c>
      <c r="O2533">
        <v>1110.03</v>
      </c>
    </row>
    <row r="2534" spans="1:15" x14ac:dyDescent="0.25">
      <c r="A2534" t="s">
        <v>2544</v>
      </c>
      <c r="B2534" t="s">
        <v>5996</v>
      </c>
      <c r="C2534" t="s">
        <v>7257</v>
      </c>
      <c r="D2534" t="s">
        <v>6652</v>
      </c>
      <c r="E2534" t="s">
        <v>6912</v>
      </c>
      <c r="F2534" t="s">
        <v>7094</v>
      </c>
      <c r="G2534" t="s">
        <v>7098</v>
      </c>
      <c r="H2534" t="s">
        <v>7138</v>
      </c>
      <c r="I2534" t="s">
        <v>7162</v>
      </c>
      <c r="J2534" t="s">
        <v>7166</v>
      </c>
      <c r="K2534" t="s">
        <v>7192</v>
      </c>
      <c r="L2534">
        <v>1</v>
      </c>
      <c r="M2534">
        <v>6132.07</v>
      </c>
      <c r="N2534">
        <v>0</v>
      </c>
      <c r="O2534">
        <v>1112.98</v>
      </c>
    </row>
    <row r="2535" spans="1:15" x14ac:dyDescent="0.25">
      <c r="A2535" t="s">
        <v>2545</v>
      </c>
      <c r="B2535" t="s">
        <v>5103</v>
      </c>
      <c r="C2535" t="s">
        <v>7247</v>
      </c>
      <c r="D2535" t="s">
        <v>6643</v>
      </c>
      <c r="E2535" t="s">
        <v>7035</v>
      </c>
      <c r="F2535" t="s">
        <v>7096</v>
      </c>
      <c r="G2535" t="s">
        <v>7111</v>
      </c>
      <c r="H2535" t="s">
        <v>7131</v>
      </c>
      <c r="I2535" t="s">
        <v>7162</v>
      </c>
      <c r="J2535" t="s">
        <v>7166</v>
      </c>
      <c r="K2535" t="s">
        <v>7178</v>
      </c>
      <c r="L2535">
        <v>4</v>
      </c>
      <c r="M2535">
        <v>62957.46</v>
      </c>
      <c r="N2535">
        <v>0</v>
      </c>
      <c r="O2535">
        <v>13307.77</v>
      </c>
    </row>
    <row r="2536" spans="1:15" x14ac:dyDescent="0.25">
      <c r="A2536" t="s">
        <v>2546</v>
      </c>
      <c r="B2536" t="s">
        <v>5192</v>
      </c>
      <c r="C2536" t="s">
        <v>7247</v>
      </c>
      <c r="D2536" t="s">
        <v>6576</v>
      </c>
      <c r="E2536" t="s">
        <v>7040</v>
      </c>
      <c r="F2536" t="s">
        <v>7094</v>
      </c>
      <c r="G2536" t="s">
        <v>7100</v>
      </c>
      <c r="H2536" t="s">
        <v>7151</v>
      </c>
      <c r="I2536" t="s">
        <v>7162</v>
      </c>
      <c r="J2536" t="s">
        <v>7168</v>
      </c>
      <c r="K2536" t="s">
        <v>7180</v>
      </c>
      <c r="L2536">
        <v>3</v>
      </c>
      <c r="M2536">
        <v>10328.870000000001</v>
      </c>
      <c r="N2536">
        <v>0</v>
      </c>
      <c r="O2536">
        <v>1711.21</v>
      </c>
    </row>
    <row r="2537" spans="1:15" x14ac:dyDescent="0.25">
      <c r="A2537" t="s">
        <v>2547</v>
      </c>
      <c r="B2537" t="s">
        <v>5775</v>
      </c>
      <c r="C2537" t="s">
        <v>7225</v>
      </c>
      <c r="D2537" t="s">
        <v>6649</v>
      </c>
      <c r="E2537" t="s">
        <v>6977</v>
      </c>
      <c r="F2537" t="s">
        <v>7096</v>
      </c>
      <c r="G2537" t="s">
        <v>7112</v>
      </c>
      <c r="H2537" t="s">
        <v>7139</v>
      </c>
      <c r="I2537" t="s">
        <v>7164</v>
      </c>
      <c r="J2537" t="s">
        <v>7173</v>
      </c>
      <c r="K2537" t="s">
        <v>7186</v>
      </c>
      <c r="L2537">
        <v>4</v>
      </c>
      <c r="M2537">
        <v>17844.89</v>
      </c>
      <c r="N2537">
        <v>0.05</v>
      </c>
      <c r="O2537">
        <v>4992.83</v>
      </c>
    </row>
    <row r="2538" spans="1:15" x14ac:dyDescent="0.25">
      <c r="A2538" t="s">
        <v>2548</v>
      </c>
      <c r="B2538" t="s">
        <v>5086</v>
      </c>
      <c r="C2538" t="s">
        <v>7240</v>
      </c>
      <c r="D2538" t="s">
        <v>6647</v>
      </c>
      <c r="E2538" t="s">
        <v>6899</v>
      </c>
      <c r="F2538" t="s">
        <v>7094</v>
      </c>
      <c r="G2538" t="s">
        <v>7100</v>
      </c>
      <c r="H2538" t="s">
        <v>7116</v>
      </c>
      <c r="I2538" t="s">
        <v>7162</v>
      </c>
      <c r="J2538" t="s">
        <v>7169</v>
      </c>
      <c r="K2538" t="s">
        <v>7182</v>
      </c>
      <c r="L2538">
        <v>4</v>
      </c>
      <c r="M2538">
        <v>29929.65</v>
      </c>
      <c r="N2538">
        <v>0.15</v>
      </c>
      <c r="O2538">
        <v>3737.98</v>
      </c>
    </row>
    <row r="2539" spans="1:15" x14ac:dyDescent="0.25">
      <c r="A2539" t="s">
        <v>2549</v>
      </c>
      <c r="B2539" t="s">
        <v>5793</v>
      </c>
      <c r="C2539" t="s">
        <v>7257</v>
      </c>
      <c r="D2539" t="s">
        <v>6446</v>
      </c>
      <c r="E2539" t="s">
        <v>7015</v>
      </c>
      <c r="F2539" t="s">
        <v>7095</v>
      </c>
      <c r="G2539" t="s">
        <v>7102</v>
      </c>
      <c r="H2539" t="s">
        <v>7147</v>
      </c>
      <c r="I2539" t="s">
        <v>7165</v>
      </c>
      <c r="J2539" t="s">
        <v>7177</v>
      </c>
      <c r="K2539" t="s">
        <v>7201</v>
      </c>
      <c r="L2539">
        <v>4</v>
      </c>
      <c r="M2539">
        <v>179731.24</v>
      </c>
      <c r="N2539">
        <v>0.1</v>
      </c>
      <c r="O2539">
        <v>19489.599999999999</v>
      </c>
    </row>
    <row r="2540" spans="1:15" x14ac:dyDescent="0.25">
      <c r="A2540" t="s">
        <v>2550</v>
      </c>
      <c r="B2540" t="s">
        <v>5557</v>
      </c>
      <c r="C2540" t="s">
        <v>7238</v>
      </c>
      <c r="D2540" t="s">
        <v>6604</v>
      </c>
      <c r="E2540" t="s">
        <v>6918</v>
      </c>
      <c r="F2540" t="s">
        <v>7097</v>
      </c>
      <c r="G2540" t="s">
        <v>7105</v>
      </c>
      <c r="H2540" t="s">
        <v>7128</v>
      </c>
      <c r="I2540" t="s">
        <v>7163</v>
      </c>
      <c r="J2540" t="s">
        <v>7167</v>
      </c>
      <c r="K2540" t="s">
        <v>7187</v>
      </c>
      <c r="L2540">
        <v>7</v>
      </c>
      <c r="M2540">
        <v>9844.86</v>
      </c>
      <c r="N2540">
        <v>0.05</v>
      </c>
      <c r="O2540">
        <v>2587.58</v>
      </c>
    </row>
    <row r="2541" spans="1:15" x14ac:dyDescent="0.25">
      <c r="A2541" t="s">
        <v>2551</v>
      </c>
      <c r="B2541" t="s">
        <v>5700</v>
      </c>
      <c r="C2541" t="s">
        <v>7254</v>
      </c>
      <c r="D2541" t="s">
        <v>6620</v>
      </c>
      <c r="E2541" t="s">
        <v>7009</v>
      </c>
      <c r="F2541" t="s">
        <v>7097</v>
      </c>
      <c r="G2541" t="s">
        <v>7104</v>
      </c>
      <c r="H2541" t="s">
        <v>7132</v>
      </c>
      <c r="I2541" t="s">
        <v>7162</v>
      </c>
      <c r="J2541" t="s">
        <v>7166</v>
      </c>
      <c r="K2541" t="s">
        <v>7192</v>
      </c>
      <c r="L2541">
        <v>3</v>
      </c>
      <c r="M2541">
        <v>15858.77</v>
      </c>
      <c r="N2541">
        <v>0.1</v>
      </c>
      <c r="O2541">
        <v>2183.84</v>
      </c>
    </row>
    <row r="2542" spans="1:15" x14ac:dyDescent="0.25">
      <c r="A2542" t="s">
        <v>2552</v>
      </c>
      <c r="B2542" t="s">
        <v>5997</v>
      </c>
      <c r="C2542" t="s">
        <v>7241</v>
      </c>
      <c r="D2542" t="s">
        <v>6190</v>
      </c>
      <c r="E2542" t="s">
        <v>6930</v>
      </c>
      <c r="F2542" t="s">
        <v>7094</v>
      </c>
      <c r="G2542" t="s">
        <v>7101</v>
      </c>
      <c r="H2542" t="s">
        <v>7124</v>
      </c>
      <c r="I2542" t="s">
        <v>7164</v>
      </c>
      <c r="J2542" t="s">
        <v>7174</v>
      </c>
      <c r="K2542" t="s">
        <v>7196</v>
      </c>
      <c r="L2542">
        <v>5</v>
      </c>
      <c r="M2542">
        <v>14646.17</v>
      </c>
      <c r="N2542">
        <v>0.2</v>
      </c>
      <c r="O2542">
        <v>2338.67</v>
      </c>
    </row>
    <row r="2543" spans="1:15" x14ac:dyDescent="0.25">
      <c r="A2543" t="s">
        <v>2553</v>
      </c>
      <c r="B2543" t="s">
        <v>5240</v>
      </c>
      <c r="C2543" t="s">
        <v>7245</v>
      </c>
      <c r="D2543" t="s">
        <v>6509</v>
      </c>
      <c r="E2543" t="s">
        <v>6897</v>
      </c>
      <c r="F2543" t="s">
        <v>7094</v>
      </c>
      <c r="G2543" t="s">
        <v>7101</v>
      </c>
      <c r="H2543" t="s">
        <v>7124</v>
      </c>
      <c r="I2543" t="s">
        <v>7163</v>
      </c>
      <c r="J2543" t="s">
        <v>7167</v>
      </c>
      <c r="K2543" t="s">
        <v>7207</v>
      </c>
      <c r="L2543">
        <v>4</v>
      </c>
      <c r="M2543">
        <v>2486.0700000000002</v>
      </c>
      <c r="N2543">
        <v>0.2</v>
      </c>
      <c r="O2543">
        <v>549.9</v>
      </c>
    </row>
    <row r="2544" spans="1:15" x14ac:dyDescent="0.25">
      <c r="A2544" t="s">
        <v>2554</v>
      </c>
      <c r="B2544" t="s">
        <v>5634</v>
      </c>
      <c r="C2544" t="s">
        <v>7239</v>
      </c>
      <c r="D2544" t="s">
        <v>6807</v>
      </c>
      <c r="E2544" t="s">
        <v>6917</v>
      </c>
      <c r="F2544" t="s">
        <v>7095</v>
      </c>
      <c r="G2544" t="s">
        <v>7102</v>
      </c>
      <c r="H2544" t="s">
        <v>7157</v>
      </c>
      <c r="I2544" t="s">
        <v>7164</v>
      </c>
      <c r="J2544" t="s">
        <v>7173</v>
      </c>
      <c r="K2544" t="s">
        <v>7186</v>
      </c>
      <c r="L2544">
        <v>1</v>
      </c>
      <c r="M2544">
        <v>4424.2299999999996</v>
      </c>
      <c r="N2544">
        <v>0</v>
      </c>
      <c r="O2544">
        <v>1222.53</v>
      </c>
    </row>
    <row r="2545" spans="1:15" x14ac:dyDescent="0.25">
      <c r="A2545" t="s">
        <v>2555</v>
      </c>
      <c r="B2545" t="s">
        <v>5083</v>
      </c>
      <c r="C2545" t="s">
        <v>7232</v>
      </c>
      <c r="D2545" t="s">
        <v>6809</v>
      </c>
      <c r="E2545" t="s">
        <v>7043</v>
      </c>
      <c r="F2545" t="s">
        <v>7096</v>
      </c>
      <c r="G2545" t="s">
        <v>7112</v>
      </c>
      <c r="H2545" t="s">
        <v>7133</v>
      </c>
      <c r="I2545" t="s">
        <v>7163</v>
      </c>
      <c r="J2545" t="s">
        <v>7171</v>
      </c>
      <c r="K2545" t="s">
        <v>7184</v>
      </c>
      <c r="L2545">
        <v>8</v>
      </c>
      <c r="M2545">
        <v>57433.14</v>
      </c>
      <c r="N2545">
        <v>0.1</v>
      </c>
      <c r="O2545">
        <v>6131.24</v>
      </c>
    </row>
    <row r="2546" spans="1:15" x14ac:dyDescent="0.25">
      <c r="A2546" t="s">
        <v>2556</v>
      </c>
      <c r="B2546" t="s">
        <v>5998</v>
      </c>
      <c r="C2546" t="s">
        <v>7232</v>
      </c>
      <c r="D2546" t="s">
        <v>6375</v>
      </c>
      <c r="E2546" t="s">
        <v>7048</v>
      </c>
      <c r="F2546" t="s">
        <v>7096</v>
      </c>
      <c r="G2546" t="s">
        <v>7111</v>
      </c>
      <c r="H2546" t="s">
        <v>7131</v>
      </c>
      <c r="I2546" t="s">
        <v>7164</v>
      </c>
      <c r="J2546" t="s">
        <v>7174</v>
      </c>
      <c r="K2546" t="s">
        <v>7199</v>
      </c>
      <c r="L2546">
        <v>2</v>
      </c>
      <c r="M2546">
        <v>2432.25</v>
      </c>
      <c r="N2546">
        <v>0.2</v>
      </c>
      <c r="O2546">
        <v>291.23</v>
      </c>
    </row>
    <row r="2547" spans="1:15" x14ac:dyDescent="0.25">
      <c r="A2547" t="s">
        <v>2557</v>
      </c>
      <c r="B2547" t="s">
        <v>5779</v>
      </c>
      <c r="C2547" t="s">
        <v>7229</v>
      </c>
      <c r="D2547" t="s">
        <v>6195</v>
      </c>
      <c r="E2547" t="s">
        <v>6921</v>
      </c>
      <c r="F2547" t="s">
        <v>7096</v>
      </c>
      <c r="G2547" t="s">
        <v>7111</v>
      </c>
      <c r="H2547" t="s">
        <v>7131</v>
      </c>
      <c r="I2547" t="s">
        <v>7165</v>
      </c>
      <c r="J2547" t="s">
        <v>7177</v>
      </c>
      <c r="K2547" t="s">
        <v>7201</v>
      </c>
      <c r="L2547">
        <v>7</v>
      </c>
      <c r="M2547">
        <v>378834.61</v>
      </c>
      <c r="N2547">
        <v>0</v>
      </c>
      <c r="O2547">
        <v>53482.71</v>
      </c>
    </row>
    <row r="2548" spans="1:15" x14ac:dyDescent="0.25">
      <c r="A2548" t="s">
        <v>2558</v>
      </c>
      <c r="B2548" t="s">
        <v>5999</v>
      </c>
      <c r="C2548" t="s">
        <v>7226</v>
      </c>
      <c r="D2548" t="s">
        <v>6141</v>
      </c>
      <c r="E2548" t="s">
        <v>6939</v>
      </c>
      <c r="F2548" t="s">
        <v>7094</v>
      </c>
      <c r="G2548" t="s">
        <v>7098</v>
      </c>
      <c r="H2548" t="s">
        <v>7138</v>
      </c>
      <c r="I2548" t="s">
        <v>7164</v>
      </c>
      <c r="J2548" t="s">
        <v>7174</v>
      </c>
      <c r="K2548" t="s">
        <v>7188</v>
      </c>
      <c r="L2548">
        <v>1</v>
      </c>
      <c r="M2548">
        <v>2815.77</v>
      </c>
      <c r="N2548">
        <v>0</v>
      </c>
      <c r="O2548">
        <v>714.69</v>
      </c>
    </row>
    <row r="2549" spans="1:15" x14ac:dyDescent="0.25">
      <c r="A2549" t="s">
        <v>2559</v>
      </c>
      <c r="B2549" t="s">
        <v>5999</v>
      </c>
      <c r="C2549" t="s">
        <v>7226</v>
      </c>
      <c r="D2549" t="s">
        <v>6716</v>
      </c>
      <c r="E2549" t="s">
        <v>7028</v>
      </c>
      <c r="F2549" t="s">
        <v>7095</v>
      </c>
      <c r="G2549" t="s">
        <v>7102</v>
      </c>
      <c r="H2549" t="s">
        <v>7147</v>
      </c>
      <c r="I2549" t="s">
        <v>7164</v>
      </c>
      <c r="J2549" t="s">
        <v>7173</v>
      </c>
      <c r="K2549" t="s">
        <v>7200</v>
      </c>
      <c r="L2549">
        <v>8</v>
      </c>
      <c r="M2549">
        <v>9613.01</v>
      </c>
      <c r="N2549">
        <v>0</v>
      </c>
      <c r="O2549">
        <v>3064.15</v>
      </c>
    </row>
    <row r="2550" spans="1:15" x14ac:dyDescent="0.25">
      <c r="A2550" t="s">
        <v>2560</v>
      </c>
      <c r="B2550" t="s">
        <v>6000</v>
      </c>
      <c r="C2550" t="s">
        <v>7239</v>
      </c>
      <c r="D2550" t="s">
        <v>6712</v>
      </c>
      <c r="E2550" t="s">
        <v>6916</v>
      </c>
      <c r="F2550" t="s">
        <v>7097</v>
      </c>
      <c r="G2550" t="s">
        <v>7110</v>
      </c>
      <c r="H2550" t="s">
        <v>7129</v>
      </c>
      <c r="I2550" t="s">
        <v>7163</v>
      </c>
      <c r="J2550" t="s">
        <v>7171</v>
      </c>
      <c r="K2550" t="s">
        <v>7184</v>
      </c>
      <c r="L2550">
        <v>7</v>
      </c>
      <c r="M2550">
        <v>57024.22</v>
      </c>
      <c r="N2550">
        <v>0</v>
      </c>
      <c r="O2550">
        <v>8851.85</v>
      </c>
    </row>
    <row r="2551" spans="1:15" x14ac:dyDescent="0.25">
      <c r="A2551" t="s">
        <v>2561</v>
      </c>
      <c r="B2551" t="s">
        <v>5465</v>
      </c>
      <c r="C2551" t="s">
        <v>7229</v>
      </c>
      <c r="D2551" t="s">
        <v>6426</v>
      </c>
      <c r="E2551" t="s">
        <v>7038</v>
      </c>
      <c r="F2551" t="s">
        <v>7094</v>
      </c>
      <c r="G2551" t="s">
        <v>7100</v>
      </c>
      <c r="H2551" t="s">
        <v>7116</v>
      </c>
      <c r="I2551" t="s">
        <v>7162</v>
      </c>
      <c r="J2551" t="s">
        <v>7166</v>
      </c>
      <c r="K2551" t="s">
        <v>7192</v>
      </c>
      <c r="L2551">
        <v>8</v>
      </c>
      <c r="M2551">
        <v>45893.120000000003</v>
      </c>
      <c r="N2551">
        <v>0.05</v>
      </c>
      <c r="O2551">
        <v>6098.28</v>
      </c>
    </row>
    <row r="2552" spans="1:15" x14ac:dyDescent="0.25">
      <c r="A2552" t="s">
        <v>2562</v>
      </c>
      <c r="B2552" t="s">
        <v>6001</v>
      </c>
      <c r="C2552" t="s">
        <v>7247</v>
      </c>
      <c r="D2552" t="s">
        <v>6264</v>
      </c>
      <c r="E2552" t="s">
        <v>6990</v>
      </c>
      <c r="F2552" t="s">
        <v>7097</v>
      </c>
      <c r="G2552" t="s">
        <v>7107</v>
      </c>
      <c r="H2552" t="s">
        <v>7152</v>
      </c>
      <c r="I2552" t="s">
        <v>7165</v>
      </c>
      <c r="J2552" t="s">
        <v>7176</v>
      </c>
      <c r="K2552" t="s">
        <v>7195</v>
      </c>
      <c r="L2552">
        <v>1</v>
      </c>
      <c r="M2552">
        <v>11455.54</v>
      </c>
      <c r="N2552">
        <v>0.05</v>
      </c>
      <c r="O2552">
        <v>1182.6099999999999</v>
      </c>
    </row>
    <row r="2553" spans="1:15" x14ac:dyDescent="0.25">
      <c r="A2553" t="s">
        <v>2563</v>
      </c>
      <c r="B2553" t="s">
        <v>5070</v>
      </c>
      <c r="C2553" t="s">
        <v>7233</v>
      </c>
      <c r="D2553" t="s">
        <v>6677</v>
      </c>
      <c r="E2553" t="s">
        <v>7070</v>
      </c>
      <c r="F2553" t="s">
        <v>7096</v>
      </c>
      <c r="G2553" t="s">
        <v>7111</v>
      </c>
      <c r="H2553" t="s">
        <v>7142</v>
      </c>
      <c r="I2553" t="s">
        <v>7162</v>
      </c>
      <c r="J2553" t="s">
        <v>7166</v>
      </c>
      <c r="K2553" t="s">
        <v>7178</v>
      </c>
      <c r="L2553">
        <v>5</v>
      </c>
      <c r="M2553">
        <v>55953.42</v>
      </c>
      <c r="N2553">
        <v>0.25</v>
      </c>
      <c r="O2553">
        <v>4256.97</v>
      </c>
    </row>
    <row r="2554" spans="1:15" x14ac:dyDescent="0.25">
      <c r="A2554" t="s">
        <v>2564</v>
      </c>
      <c r="B2554" t="s">
        <v>5108</v>
      </c>
      <c r="C2554" t="s">
        <v>7234</v>
      </c>
      <c r="D2554" t="s">
        <v>6546</v>
      </c>
      <c r="E2554" t="s">
        <v>7066</v>
      </c>
      <c r="F2554" t="s">
        <v>7096</v>
      </c>
      <c r="G2554" t="s">
        <v>7113</v>
      </c>
      <c r="H2554" t="s">
        <v>7144</v>
      </c>
      <c r="I2554" t="s">
        <v>7164</v>
      </c>
      <c r="J2554" t="s">
        <v>7174</v>
      </c>
      <c r="K2554" t="s">
        <v>7188</v>
      </c>
      <c r="L2554">
        <v>2</v>
      </c>
      <c r="M2554">
        <v>5287.83</v>
      </c>
      <c r="N2554">
        <v>0.1</v>
      </c>
      <c r="O2554">
        <v>1024.32</v>
      </c>
    </row>
    <row r="2555" spans="1:15" x14ac:dyDescent="0.25">
      <c r="A2555" t="s">
        <v>2565</v>
      </c>
      <c r="B2555" t="s">
        <v>5738</v>
      </c>
      <c r="C2555" t="s">
        <v>7233</v>
      </c>
      <c r="D2555" t="s">
        <v>6366</v>
      </c>
      <c r="E2555" t="s">
        <v>7047</v>
      </c>
      <c r="F2555" t="s">
        <v>7094</v>
      </c>
      <c r="G2555" t="s">
        <v>7101</v>
      </c>
      <c r="H2555" t="s">
        <v>7117</v>
      </c>
      <c r="I2555" t="s">
        <v>7163</v>
      </c>
      <c r="J2555" t="s">
        <v>7175</v>
      </c>
      <c r="K2555" t="s">
        <v>7205</v>
      </c>
      <c r="L2555">
        <v>6</v>
      </c>
      <c r="M2555">
        <v>17555.310000000001</v>
      </c>
      <c r="N2555">
        <v>0.2</v>
      </c>
      <c r="O2555">
        <v>2207.91</v>
      </c>
    </row>
    <row r="2556" spans="1:15" x14ac:dyDescent="0.25">
      <c r="A2556" t="s">
        <v>2566</v>
      </c>
      <c r="B2556" t="s">
        <v>5099</v>
      </c>
      <c r="C2556" t="s">
        <v>7256</v>
      </c>
      <c r="D2556" t="s">
        <v>6468</v>
      </c>
      <c r="E2556" t="s">
        <v>6990</v>
      </c>
      <c r="F2556" t="s">
        <v>7094</v>
      </c>
      <c r="G2556" t="s">
        <v>7098</v>
      </c>
      <c r="H2556" t="s">
        <v>7156</v>
      </c>
      <c r="I2556" t="s">
        <v>7163</v>
      </c>
      <c r="J2556" t="s">
        <v>7167</v>
      </c>
      <c r="K2556" t="s">
        <v>7179</v>
      </c>
      <c r="L2556">
        <v>5</v>
      </c>
      <c r="M2556">
        <v>11579.37</v>
      </c>
      <c r="N2556">
        <v>0.1</v>
      </c>
      <c r="O2556">
        <v>2753.92</v>
      </c>
    </row>
    <row r="2557" spans="1:15" x14ac:dyDescent="0.25">
      <c r="A2557" t="s">
        <v>2567</v>
      </c>
      <c r="B2557" t="s">
        <v>5473</v>
      </c>
      <c r="C2557" t="s">
        <v>7244</v>
      </c>
      <c r="D2557" t="s">
        <v>6333</v>
      </c>
      <c r="E2557" t="s">
        <v>6898</v>
      </c>
      <c r="F2557" t="s">
        <v>7097</v>
      </c>
      <c r="G2557" t="s">
        <v>7104</v>
      </c>
      <c r="H2557" t="s">
        <v>7120</v>
      </c>
      <c r="I2557" t="s">
        <v>7165</v>
      </c>
      <c r="J2557" t="s">
        <v>7172</v>
      </c>
      <c r="K2557" t="s">
        <v>7212</v>
      </c>
      <c r="L2557">
        <v>7</v>
      </c>
      <c r="M2557">
        <v>21707.72</v>
      </c>
      <c r="N2557">
        <v>0.1</v>
      </c>
      <c r="O2557">
        <v>2972.77</v>
      </c>
    </row>
    <row r="2558" spans="1:15" x14ac:dyDescent="0.25">
      <c r="A2558" t="s">
        <v>2568</v>
      </c>
      <c r="B2558" t="s">
        <v>5383</v>
      </c>
      <c r="C2558" t="s">
        <v>7258</v>
      </c>
      <c r="D2558" t="s">
        <v>6786</v>
      </c>
      <c r="E2558" t="s">
        <v>7057</v>
      </c>
      <c r="F2558" t="s">
        <v>7096</v>
      </c>
      <c r="G2558" t="s">
        <v>7103</v>
      </c>
      <c r="H2558" t="s">
        <v>7119</v>
      </c>
      <c r="I2558" t="s">
        <v>7162</v>
      </c>
      <c r="J2558" t="s">
        <v>7166</v>
      </c>
      <c r="K2558" t="s">
        <v>7178</v>
      </c>
      <c r="L2558">
        <v>4</v>
      </c>
      <c r="M2558">
        <v>43938.1</v>
      </c>
      <c r="N2558">
        <v>0.25</v>
      </c>
      <c r="O2558">
        <v>6692.03</v>
      </c>
    </row>
    <row r="2559" spans="1:15" x14ac:dyDescent="0.25">
      <c r="A2559" t="s">
        <v>2569</v>
      </c>
      <c r="B2559" t="s">
        <v>5073</v>
      </c>
      <c r="C2559" t="s">
        <v>7255</v>
      </c>
      <c r="D2559" t="s">
        <v>6222</v>
      </c>
      <c r="E2559" t="s">
        <v>6990</v>
      </c>
      <c r="F2559" t="s">
        <v>7094</v>
      </c>
      <c r="G2559" t="s">
        <v>7099</v>
      </c>
      <c r="H2559" t="s">
        <v>7125</v>
      </c>
      <c r="I2559" t="s">
        <v>7162</v>
      </c>
      <c r="J2559" t="s">
        <v>7169</v>
      </c>
      <c r="K2559" t="s">
        <v>7203</v>
      </c>
      <c r="L2559">
        <v>1</v>
      </c>
      <c r="M2559">
        <v>21427.439999999999</v>
      </c>
      <c r="N2559">
        <v>0</v>
      </c>
      <c r="O2559">
        <v>3476.83</v>
      </c>
    </row>
    <row r="2560" spans="1:15" x14ac:dyDescent="0.25">
      <c r="A2560" t="s">
        <v>2570</v>
      </c>
      <c r="B2560" t="s">
        <v>5427</v>
      </c>
      <c r="C2560" t="s">
        <v>7247</v>
      </c>
      <c r="D2560" t="s">
        <v>6837</v>
      </c>
      <c r="E2560" t="s">
        <v>6934</v>
      </c>
      <c r="F2560" t="s">
        <v>7095</v>
      </c>
      <c r="G2560" t="s">
        <v>7102</v>
      </c>
      <c r="H2560" t="s">
        <v>7147</v>
      </c>
      <c r="I2560" t="s">
        <v>7162</v>
      </c>
      <c r="J2560" t="s">
        <v>7166</v>
      </c>
      <c r="K2560" t="s">
        <v>7211</v>
      </c>
      <c r="L2560">
        <v>5</v>
      </c>
      <c r="M2560">
        <v>29179.31</v>
      </c>
      <c r="N2560">
        <v>0.25</v>
      </c>
      <c r="O2560">
        <v>2689.98</v>
      </c>
    </row>
    <row r="2561" spans="1:15" x14ac:dyDescent="0.25">
      <c r="A2561" t="s">
        <v>2571</v>
      </c>
      <c r="B2561" t="s">
        <v>5598</v>
      </c>
      <c r="C2561" t="s">
        <v>7252</v>
      </c>
      <c r="D2561" t="s">
        <v>6538</v>
      </c>
      <c r="E2561" t="s">
        <v>7061</v>
      </c>
      <c r="F2561" t="s">
        <v>7094</v>
      </c>
      <c r="G2561" t="s">
        <v>7099</v>
      </c>
      <c r="H2561" t="s">
        <v>7130</v>
      </c>
      <c r="I2561" t="s">
        <v>7165</v>
      </c>
      <c r="J2561" t="s">
        <v>7172</v>
      </c>
      <c r="K2561" t="s">
        <v>7212</v>
      </c>
      <c r="L2561">
        <v>7</v>
      </c>
      <c r="M2561">
        <v>25290.23</v>
      </c>
      <c r="N2561">
        <v>0</v>
      </c>
      <c r="O2561">
        <v>4616.4799999999996</v>
      </c>
    </row>
    <row r="2562" spans="1:15" x14ac:dyDescent="0.25">
      <c r="A2562" t="s">
        <v>2572</v>
      </c>
      <c r="B2562" t="s">
        <v>5778</v>
      </c>
      <c r="C2562" t="s">
        <v>7224</v>
      </c>
      <c r="D2562" t="s">
        <v>6857</v>
      </c>
      <c r="E2562" t="s">
        <v>6907</v>
      </c>
      <c r="F2562" t="s">
        <v>7094</v>
      </c>
      <c r="G2562" t="s">
        <v>7098</v>
      </c>
      <c r="H2562" t="s">
        <v>7156</v>
      </c>
      <c r="I2562" t="s">
        <v>7163</v>
      </c>
      <c r="J2562" t="s">
        <v>7167</v>
      </c>
      <c r="K2562" t="s">
        <v>7179</v>
      </c>
      <c r="L2562">
        <v>7</v>
      </c>
      <c r="M2562">
        <v>14963.59</v>
      </c>
      <c r="N2562">
        <v>0.1</v>
      </c>
      <c r="O2562">
        <v>3697.59</v>
      </c>
    </row>
    <row r="2563" spans="1:15" x14ac:dyDescent="0.25">
      <c r="A2563" t="s">
        <v>2573</v>
      </c>
      <c r="B2563" t="s">
        <v>5720</v>
      </c>
      <c r="C2563" t="s">
        <v>7259</v>
      </c>
      <c r="D2563" t="s">
        <v>6325</v>
      </c>
      <c r="E2563" t="s">
        <v>7025</v>
      </c>
      <c r="F2563" t="s">
        <v>7096</v>
      </c>
      <c r="G2563" t="s">
        <v>7113</v>
      </c>
      <c r="H2563" t="s">
        <v>7143</v>
      </c>
      <c r="I2563" t="s">
        <v>7164</v>
      </c>
      <c r="J2563" t="s">
        <v>7170</v>
      </c>
      <c r="K2563" t="s">
        <v>7189</v>
      </c>
      <c r="L2563">
        <v>2</v>
      </c>
      <c r="M2563">
        <v>2458</v>
      </c>
      <c r="N2563">
        <v>0.2</v>
      </c>
      <c r="O2563">
        <v>548.25</v>
      </c>
    </row>
    <row r="2564" spans="1:15" x14ac:dyDescent="0.25">
      <c r="A2564" t="s">
        <v>2574</v>
      </c>
      <c r="B2564" t="s">
        <v>5311</v>
      </c>
      <c r="C2564" t="s">
        <v>7227</v>
      </c>
      <c r="D2564" t="s">
        <v>6311</v>
      </c>
      <c r="E2564" t="s">
        <v>6930</v>
      </c>
      <c r="F2564" t="s">
        <v>7095</v>
      </c>
      <c r="G2564" t="s">
        <v>7109</v>
      </c>
      <c r="H2564" t="s">
        <v>7140</v>
      </c>
      <c r="I2564" t="s">
        <v>7163</v>
      </c>
      <c r="J2564" t="s">
        <v>7167</v>
      </c>
      <c r="K2564" t="s">
        <v>7179</v>
      </c>
      <c r="L2564">
        <v>6</v>
      </c>
      <c r="M2564">
        <v>13118.03</v>
      </c>
      <c r="N2564">
        <v>0.15</v>
      </c>
      <c r="O2564">
        <v>2596.09</v>
      </c>
    </row>
    <row r="2565" spans="1:15" x14ac:dyDescent="0.25">
      <c r="A2565" t="s">
        <v>2575</v>
      </c>
      <c r="B2565" t="s">
        <v>5972</v>
      </c>
      <c r="C2565" t="s">
        <v>7248</v>
      </c>
      <c r="D2565" t="s">
        <v>6373</v>
      </c>
      <c r="E2565" t="s">
        <v>7001</v>
      </c>
      <c r="F2565" t="s">
        <v>7097</v>
      </c>
      <c r="G2565" t="s">
        <v>7107</v>
      </c>
      <c r="H2565" t="s">
        <v>7123</v>
      </c>
      <c r="I2565" t="s">
        <v>7165</v>
      </c>
      <c r="J2565" t="s">
        <v>7177</v>
      </c>
      <c r="K2565" t="s">
        <v>7210</v>
      </c>
      <c r="L2565">
        <v>4</v>
      </c>
      <c r="M2565">
        <v>330366.95</v>
      </c>
      <c r="N2565">
        <v>0</v>
      </c>
      <c r="O2565">
        <v>43323.99</v>
      </c>
    </row>
    <row r="2566" spans="1:15" x14ac:dyDescent="0.25">
      <c r="A2566" t="s">
        <v>2576</v>
      </c>
      <c r="B2566" t="s">
        <v>5613</v>
      </c>
      <c r="C2566" t="s">
        <v>7226</v>
      </c>
      <c r="D2566" t="s">
        <v>6858</v>
      </c>
      <c r="E2566" t="s">
        <v>6949</v>
      </c>
      <c r="F2566" t="s">
        <v>7097</v>
      </c>
      <c r="G2566" t="s">
        <v>7107</v>
      </c>
      <c r="H2566" t="s">
        <v>7153</v>
      </c>
      <c r="I2566" t="s">
        <v>7164</v>
      </c>
      <c r="J2566" t="s">
        <v>7170</v>
      </c>
      <c r="K2566" t="s">
        <v>7183</v>
      </c>
      <c r="L2566">
        <v>1</v>
      </c>
      <c r="M2566">
        <v>3885.98</v>
      </c>
      <c r="N2566">
        <v>0.25</v>
      </c>
      <c r="O2566">
        <v>717.4</v>
      </c>
    </row>
    <row r="2567" spans="1:15" x14ac:dyDescent="0.25">
      <c r="A2567" t="s">
        <v>2577</v>
      </c>
      <c r="B2567" t="s">
        <v>5062</v>
      </c>
      <c r="C2567" t="s">
        <v>7237</v>
      </c>
      <c r="D2567" t="s">
        <v>6660</v>
      </c>
      <c r="E2567" t="s">
        <v>6993</v>
      </c>
      <c r="F2567" t="s">
        <v>7097</v>
      </c>
      <c r="G2567" t="s">
        <v>7107</v>
      </c>
      <c r="H2567" t="s">
        <v>7153</v>
      </c>
      <c r="I2567" t="s">
        <v>7165</v>
      </c>
      <c r="J2567" t="s">
        <v>7176</v>
      </c>
      <c r="K2567" t="s">
        <v>7194</v>
      </c>
      <c r="L2567">
        <v>6</v>
      </c>
      <c r="M2567">
        <v>112114.1</v>
      </c>
      <c r="N2567">
        <v>0.25</v>
      </c>
      <c r="O2567">
        <v>122.46</v>
      </c>
    </row>
    <row r="2568" spans="1:15" x14ac:dyDescent="0.25">
      <c r="A2568" t="s">
        <v>2578</v>
      </c>
      <c r="B2568" t="s">
        <v>5745</v>
      </c>
      <c r="C2568" t="s">
        <v>7224</v>
      </c>
      <c r="D2568" t="s">
        <v>6294</v>
      </c>
      <c r="E2568" t="s">
        <v>7010</v>
      </c>
      <c r="F2568" t="s">
        <v>7096</v>
      </c>
      <c r="G2568" t="s">
        <v>7112</v>
      </c>
      <c r="H2568" t="s">
        <v>7154</v>
      </c>
      <c r="I2568" t="s">
        <v>7164</v>
      </c>
      <c r="J2568" t="s">
        <v>7174</v>
      </c>
      <c r="K2568" t="s">
        <v>7199</v>
      </c>
      <c r="L2568">
        <v>2</v>
      </c>
      <c r="M2568">
        <v>3332.27</v>
      </c>
      <c r="N2568">
        <v>0</v>
      </c>
      <c r="O2568">
        <v>765.95</v>
      </c>
    </row>
    <row r="2569" spans="1:15" x14ac:dyDescent="0.25">
      <c r="A2569" t="s">
        <v>2579</v>
      </c>
      <c r="B2569" t="s">
        <v>6002</v>
      </c>
      <c r="C2569" t="s">
        <v>7231</v>
      </c>
      <c r="D2569" t="s">
        <v>6135</v>
      </c>
      <c r="E2569" t="s">
        <v>6933</v>
      </c>
      <c r="F2569" t="s">
        <v>7095</v>
      </c>
      <c r="G2569" t="s">
        <v>7109</v>
      </c>
      <c r="H2569" t="s">
        <v>7127</v>
      </c>
      <c r="I2569" t="s">
        <v>7165</v>
      </c>
      <c r="J2569" t="s">
        <v>7172</v>
      </c>
      <c r="K2569" t="s">
        <v>7185</v>
      </c>
      <c r="L2569">
        <v>4</v>
      </c>
      <c r="M2569">
        <v>15643.05</v>
      </c>
      <c r="N2569">
        <v>0.25</v>
      </c>
      <c r="O2569">
        <v>1333.59</v>
      </c>
    </row>
    <row r="2570" spans="1:15" x14ac:dyDescent="0.25">
      <c r="A2570" t="s">
        <v>2580</v>
      </c>
      <c r="B2570" t="s">
        <v>5390</v>
      </c>
      <c r="C2570" t="s">
        <v>7244</v>
      </c>
      <c r="D2570" t="s">
        <v>6422</v>
      </c>
      <c r="E2570" t="s">
        <v>6981</v>
      </c>
      <c r="F2570" t="s">
        <v>7096</v>
      </c>
      <c r="G2570" t="s">
        <v>7112</v>
      </c>
      <c r="H2570" t="s">
        <v>7133</v>
      </c>
      <c r="I2570" t="s">
        <v>7165</v>
      </c>
      <c r="J2570" t="s">
        <v>7172</v>
      </c>
      <c r="K2570" t="s">
        <v>7208</v>
      </c>
      <c r="L2570">
        <v>5</v>
      </c>
      <c r="M2570">
        <v>11100.92</v>
      </c>
      <c r="N2570">
        <v>0.15</v>
      </c>
      <c r="O2570">
        <v>1531.61</v>
      </c>
    </row>
    <row r="2571" spans="1:15" x14ac:dyDescent="0.25">
      <c r="A2571" t="s">
        <v>2581</v>
      </c>
      <c r="B2571" t="s">
        <v>5807</v>
      </c>
      <c r="C2571" t="s">
        <v>7238</v>
      </c>
      <c r="D2571" t="s">
        <v>6826</v>
      </c>
      <c r="E2571" t="s">
        <v>7091</v>
      </c>
      <c r="F2571" t="s">
        <v>7097</v>
      </c>
      <c r="G2571" t="s">
        <v>7105</v>
      </c>
      <c r="H2571" t="s">
        <v>7149</v>
      </c>
      <c r="I2571" t="s">
        <v>7165</v>
      </c>
      <c r="J2571" t="s">
        <v>7172</v>
      </c>
      <c r="K2571" t="s">
        <v>7212</v>
      </c>
      <c r="L2571">
        <v>2</v>
      </c>
      <c r="M2571">
        <v>7323.99</v>
      </c>
      <c r="N2571">
        <v>0</v>
      </c>
      <c r="O2571">
        <v>1556.43</v>
      </c>
    </row>
    <row r="2572" spans="1:15" x14ac:dyDescent="0.25">
      <c r="A2572" t="s">
        <v>2582</v>
      </c>
      <c r="B2572" t="s">
        <v>5048</v>
      </c>
      <c r="C2572" t="s">
        <v>7234</v>
      </c>
      <c r="D2572" t="s">
        <v>6745</v>
      </c>
      <c r="E2572" t="s">
        <v>6938</v>
      </c>
      <c r="F2572" t="s">
        <v>7095</v>
      </c>
      <c r="G2572" t="s">
        <v>7108</v>
      </c>
      <c r="H2572" t="s">
        <v>7126</v>
      </c>
      <c r="I2572" t="s">
        <v>7162</v>
      </c>
      <c r="J2572" t="s">
        <v>7168</v>
      </c>
      <c r="K2572" t="s">
        <v>7181</v>
      </c>
      <c r="L2572">
        <v>5</v>
      </c>
      <c r="M2572">
        <v>60994.35</v>
      </c>
      <c r="N2572">
        <v>0</v>
      </c>
      <c r="O2572">
        <v>14295.92</v>
      </c>
    </row>
    <row r="2573" spans="1:15" x14ac:dyDescent="0.25">
      <c r="A2573" t="s">
        <v>2583</v>
      </c>
      <c r="B2573" t="s">
        <v>5632</v>
      </c>
      <c r="C2573" t="s">
        <v>7248</v>
      </c>
      <c r="D2573" t="s">
        <v>6405</v>
      </c>
      <c r="E2573" t="s">
        <v>7027</v>
      </c>
      <c r="F2573" t="s">
        <v>7096</v>
      </c>
      <c r="G2573" t="s">
        <v>7103</v>
      </c>
      <c r="H2573" t="s">
        <v>7158</v>
      </c>
      <c r="I2573" t="s">
        <v>7164</v>
      </c>
      <c r="J2573" t="s">
        <v>7170</v>
      </c>
      <c r="K2573" t="s">
        <v>7213</v>
      </c>
      <c r="L2573">
        <v>8</v>
      </c>
      <c r="M2573">
        <v>21367.040000000001</v>
      </c>
      <c r="N2573">
        <v>0.05</v>
      </c>
      <c r="O2573">
        <v>6293.58</v>
      </c>
    </row>
    <row r="2574" spans="1:15" x14ac:dyDescent="0.25">
      <c r="A2574" t="s">
        <v>2584</v>
      </c>
      <c r="B2574" t="s">
        <v>5514</v>
      </c>
      <c r="C2574" t="s">
        <v>7237</v>
      </c>
      <c r="D2574" t="s">
        <v>6202</v>
      </c>
      <c r="E2574" t="s">
        <v>6980</v>
      </c>
      <c r="F2574" t="s">
        <v>7096</v>
      </c>
      <c r="G2574" t="s">
        <v>7111</v>
      </c>
      <c r="H2574" t="s">
        <v>7142</v>
      </c>
      <c r="I2574" t="s">
        <v>7165</v>
      </c>
      <c r="J2574" t="s">
        <v>7172</v>
      </c>
      <c r="K2574" t="s">
        <v>7208</v>
      </c>
      <c r="L2574">
        <v>1</v>
      </c>
      <c r="M2574">
        <v>2270.6799999999998</v>
      </c>
      <c r="N2574">
        <v>0.1</v>
      </c>
      <c r="O2574">
        <v>399.94</v>
      </c>
    </row>
    <row r="2575" spans="1:15" x14ac:dyDescent="0.25">
      <c r="A2575" t="s">
        <v>2585</v>
      </c>
      <c r="B2575" t="s">
        <v>5477</v>
      </c>
      <c r="C2575" t="s">
        <v>7255</v>
      </c>
      <c r="D2575" t="s">
        <v>6753</v>
      </c>
      <c r="E2575" t="s">
        <v>7036</v>
      </c>
      <c r="F2575" t="s">
        <v>7096</v>
      </c>
      <c r="G2575" t="s">
        <v>7112</v>
      </c>
      <c r="H2575" t="s">
        <v>7139</v>
      </c>
      <c r="I2575" t="s">
        <v>7165</v>
      </c>
      <c r="J2575" t="s">
        <v>7176</v>
      </c>
      <c r="K2575" t="s">
        <v>7195</v>
      </c>
      <c r="L2575">
        <v>7</v>
      </c>
      <c r="M2575">
        <v>86784.28</v>
      </c>
      <c r="N2575">
        <v>0</v>
      </c>
      <c r="O2575">
        <v>9543.2199999999993</v>
      </c>
    </row>
    <row r="2576" spans="1:15" x14ac:dyDescent="0.25">
      <c r="A2576" t="s">
        <v>2586</v>
      </c>
      <c r="B2576" t="s">
        <v>5830</v>
      </c>
      <c r="C2576" t="s">
        <v>7257</v>
      </c>
      <c r="D2576" t="s">
        <v>6610</v>
      </c>
      <c r="E2576" t="s">
        <v>7081</v>
      </c>
      <c r="F2576" t="s">
        <v>7094</v>
      </c>
      <c r="G2576" t="s">
        <v>7100</v>
      </c>
      <c r="H2576" t="s">
        <v>7116</v>
      </c>
      <c r="I2576" t="s">
        <v>7165</v>
      </c>
      <c r="J2576" t="s">
        <v>7176</v>
      </c>
      <c r="K2576" t="s">
        <v>7194</v>
      </c>
      <c r="L2576">
        <v>6</v>
      </c>
      <c r="M2576">
        <v>132278.91</v>
      </c>
      <c r="N2576">
        <v>0.15</v>
      </c>
      <c r="O2576">
        <v>12161.17</v>
      </c>
    </row>
    <row r="2577" spans="1:15" x14ac:dyDescent="0.25">
      <c r="A2577" t="s">
        <v>2587</v>
      </c>
      <c r="B2577" t="s">
        <v>5758</v>
      </c>
      <c r="C2577" t="s">
        <v>7254</v>
      </c>
      <c r="D2577" t="s">
        <v>6171</v>
      </c>
      <c r="E2577" t="s">
        <v>6961</v>
      </c>
      <c r="F2577" t="s">
        <v>7097</v>
      </c>
      <c r="G2577" t="s">
        <v>7105</v>
      </c>
      <c r="H2577" t="s">
        <v>7121</v>
      </c>
      <c r="I2577" t="s">
        <v>7162</v>
      </c>
      <c r="J2577" t="s">
        <v>7168</v>
      </c>
      <c r="K2577" t="s">
        <v>7180</v>
      </c>
      <c r="L2577">
        <v>6</v>
      </c>
      <c r="M2577">
        <v>17725.900000000001</v>
      </c>
      <c r="N2577">
        <v>0.15</v>
      </c>
      <c r="O2577">
        <v>1827.8</v>
      </c>
    </row>
    <row r="2578" spans="1:15" x14ac:dyDescent="0.25">
      <c r="A2578" t="s">
        <v>2588</v>
      </c>
      <c r="B2578" t="s">
        <v>5873</v>
      </c>
      <c r="C2578" t="s">
        <v>7227</v>
      </c>
      <c r="D2578" t="s">
        <v>6560</v>
      </c>
      <c r="E2578" t="s">
        <v>6986</v>
      </c>
      <c r="F2578" t="s">
        <v>7097</v>
      </c>
      <c r="G2578" t="s">
        <v>7105</v>
      </c>
      <c r="H2578" t="s">
        <v>7149</v>
      </c>
      <c r="I2578" t="s">
        <v>7165</v>
      </c>
      <c r="J2578" t="s">
        <v>7172</v>
      </c>
      <c r="K2578" t="s">
        <v>7212</v>
      </c>
      <c r="L2578">
        <v>1</v>
      </c>
      <c r="M2578">
        <v>3278.22</v>
      </c>
      <c r="N2578">
        <v>0.05</v>
      </c>
      <c r="O2578">
        <v>543.46</v>
      </c>
    </row>
    <row r="2579" spans="1:15" x14ac:dyDescent="0.25">
      <c r="A2579" t="s">
        <v>2589</v>
      </c>
      <c r="B2579" t="s">
        <v>5643</v>
      </c>
      <c r="C2579" t="s">
        <v>7224</v>
      </c>
      <c r="D2579" t="s">
        <v>6790</v>
      </c>
      <c r="E2579" t="s">
        <v>6905</v>
      </c>
      <c r="F2579" t="s">
        <v>7094</v>
      </c>
      <c r="G2579" t="s">
        <v>7101</v>
      </c>
      <c r="H2579" t="s">
        <v>7117</v>
      </c>
      <c r="I2579" t="s">
        <v>7165</v>
      </c>
      <c r="J2579" t="s">
        <v>7177</v>
      </c>
      <c r="K2579" t="s">
        <v>7201</v>
      </c>
      <c r="L2579">
        <v>2</v>
      </c>
      <c r="M2579">
        <v>86444.44</v>
      </c>
      <c r="N2579">
        <v>0.2</v>
      </c>
      <c r="O2579">
        <v>3164.28</v>
      </c>
    </row>
    <row r="2580" spans="1:15" x14ac:dyDescent="0.25">
      <c r="A2580" t="s">
        <v>2590</v>
      </c>
      <c r="B2580" t="s">
        <v>5505</v>
      </c>
      <c r="C2580" t="s">
        <v>7226</v>
      </c>
      <c r="D2580" t="s">
        <v>6598</v>
      </c>
      <c r="E2580" t="s">
        <v>7012</v>
      </c>
      <c r="F2580" t="s">
        <v>7097</v>
      </c>
      <c r="G2580" t="s">
        <v>7107</v>
      </c>
      <c r="H2580" t="s">
        <v>7152</v>
      </c>
      <c r="I2580" t="s">
        <v>7163</v>
      </c>
      <c r="J2580" t="s">
        <v>7171</v>
      </c>
      <c r="K2580" t="s">
        <v>7184</v>
      </c>
      <c r="L2580">
        <v>1</v>
      </c>
      <c r="M2580">
        <v>6164.65</v>
      </c>
      <c r="N2580">
        <v>0.25</v>
      </c>
      <c r="O2580">
        <v>78.989999999999995</v>
      </c>
    </row>
    <row r="2581" spans="1:15" x14ac:dyDescent="0.25">
      <c r="A2581" t="s">
        <v>2591</v>
      </c>
      <c r="B2581" t="s">
        <v>5876</v>
      </c>
      <c r="C2581" t="s">
        <v>7255</v>
      </c>
      <c r="D2581" t="s">
        <v>6135</v>
      </c>
      <c r="E2581" t="s">
        <v>6933</v>
      </c>
      <c r="F2581" t="s">
        <v>7095</v>
      </c>
      <c r="G2581" t="s">
        <v>7108</v>
      </c>
      <c r="H2581" t="s">
        <v>7141</v>
      </c>
      <c r="I2581" t="s">
        <v>7164</v>
      </c>
      <c r="J2581" t="s">
        <v>7173</v>
      </c>
      <c r="K2581" t="s">
        <v>7206</v>
      </c>
      <c r="L2581">
        <v>1</v>
      </c>
      <c r="M2581">
        <v>1903.68</v>
      </c>
      <c r="N2581">
        <v>0.15</v>
      </c>
      <c r="O2581">
        <v>425.97</v>
      </c>
    </row>
    <row r="2582" spans="1:15" x14ac:dyDescent="0.25">
      <c r="A2582" t="s">
        <v>2592</v>
      </c>
      <c r="B2582" t="s">
        <v>5980</v>
      </c>
      <c r="C2582" t="s">
        <v>7245</v>
      </c>
      <c r="D2582" t="s">
        <v>6569</v>
      </c>
      <c r="E2582" t="s">
        <v>6941</v>
      </c>
      <c r="F2582" t="s">
        <v>7096</v>
      </c>
      <c r="G2582" t="s">
        <v>7111</v>
      </c>
      <c r="H2582" t="s">
        <v>7142</v>
      </c>
      <c r="I2582" t="s">
        <v>7163</v>
      </c>
      <c r="J2582" t="s">
        <v>7175</v>
      </c>
      <c r="K2582" t="s">
        <v>7190</v>
      </c>
      <c r="L2582">
        <v>7</v>
      </c>
      <c r="M2582">
        <v>13990.45</v>
      </c>
      <c r="N2582">
        <v>0.1</v>
      </c>
      <c r="O2582">
        <v>2666.37</v>
      </c>
    </row>
    <row r="2583" spans="1:15" x14ac:dyDescent="0.25">
      <c r="A2583" t="s">
        <v>2593</v>
      </c>
      <c r="B2583" t="s">
        <v>5528</v>
      </c>
      <c r="C2583" t="s">
        <v>7231</v>
      </c>
      <c r="D2583" t="s">
        <v>6235</v>
      </c>
      <c r="E2583" t="s">
        <v>6995</v>
      </c>
      <c r="F2583" t="s">
        <v>7097</v>
      </c>
      <c r="G2583" t="s">
        <v>7105</v>
      </c>
      <c r="H2583" t="s">
        <v>7128</v>
      </c>
      <c r="I2583" t="s">
        <v>7162</v>
      </c>
      <c r="J2583" t="s">
        <v>7169</v>
      </c>
      <c r="K2583" t="s">
        <v>7203</v>
      </c>
      <c r="L2583">
        <v>2</v>
      </c>
      <c r="M2583">
        <v>40308.050000000003</v>
      </c>
      <c r="N2583">
        <v>0.05</v>
      </c>
      <c r="O2583">
        <v>4919.54</v>
      </c>
    </row>
    <row r="2584" spans="1:15" x14ac:dyDescent="0.25">
      <c r="A2584" t="s">
        <v>2594</v>
      </c>
      <c r="B2584" t="s">
        <v>5187</v>
      </c>
      <c r="C2584" t="s">
        <v>7238</v>
      </c>
      <c r="D2584" t="s">
        <v>6341</v>
      </c>
      <c r="E2584" t="s">
        <v>7038</v>
      </c>
      <c r="F2584" t="s">
        <v>7096</v>
      </c>
      <c r="G2584" t="s">
        <v>7103</v>
      </c>
      <c r="H2584" t="s">
        <v>7158</v>
      </c>
      <c r="I2584" t="s">
        <v>7162</v>
      </c>
      <c r="J2584" t="s">
        <v>7166</v>
      </c>
      <c r="K2584" t="s">
        <v>7211</v>
      </c>
      <c r="L2584">
        <v>5</v>
      </c>
      <c r="M2584">
        <v>33433.550000000003</v>
      </c>
      <c r="N2584">
        <v>0.1</v>
      </c>
      <c r="O2584">
        <v>4580.3100000000004</v>
      </c>
    </row>
    <row r="2585" spans="1:15" x14ac:dyDescent="0.25">
      <c r="A2585" t="s">
        <v>2595</v>
      </c>
      <c r="B2585" t="s">
        <v>5622</v>
      </c>
      <c r="C2585" t="s">
        <v>7231</v>
      </c>
      <c r="D2585" t="s">
        <v>6247</v>
      </c>
      <c r="E2585" t="s">
        <v>6935</v>
      </c>
      <c r="F2585" t="s">
        <v>7094</v>
      </c>
      <c r="G2585" t="s">
        <v>7099</v>
      </c>
      <c r="H2585" t="s">
        <v>7130</v>
      </c>
      <c r="I2585" t="s">
        <v>7163</v>
      </c>
      <c r="J2585" t="s">
        <v>7175</v>
      </c>
      <c r="K2585" t="s">
        <v>7190</v>
      </c>
      <c r="L2585">
        <v>3</v>
      </c>
      <c r="M2585">
        <v>5879.51</v>
      </c>
      <c r="N2585">
        <v>0.15</v>
      </c>
      <c r="O2585">
        <v>925.9</v>
      </c>
    </row>
    <row r="2586" spans="1:15" x14ac:dyDescent="0.25">
      <c r="A2586" t="s">
        <v>2596</v>
      </c>
      <c r="B2586" t="s">
        <v>5280</v>
      </c>
      <c r="C2586" t="s">
        <v>7235</v>
      </c>
      <c r="D2586" t="s">
        <v>6100</v>
      </c>
      <c r="E2586" t="s">
        <v>6899</v>
      </c>
      <c r="F2586" t="s">
        <v>7095</v>
      </c>
      <c r="G2586" t="s">
        <v>7109</v>
      </c>
      <c r="H2586" t="s">
        <v>7140</v>
      </c>
      <c r="I2586" t="s">
        <v>7163</v>
      </c>
      <c r="J2586" t="s">
        <v>7171</v>
      </c>
      <c r="K2586" t="s">
        <v>7209</v>
      </c>
      <c r="L2586">
        <v>8</v>
      </c>
      <c r="M2586">
        <v>12421.9</v>
      </c>
      <c r="N2586">
        <v>0.1</v>
      </c>
      <c r="O2586">
        <v>1756.29</v>
      </c>
    </row>
    <row r="2587" spans="1:15" x14ac:dyDescent="0.25">
      <c r="A2587" t="s">
        <v>2597</v>
      </c>
      <c r="B2587" t="s">
        <v>5284</v>
      </c>
      <c r="C2587" t="s">
        <v>7247</v>
      </c>
      <c r="D2587" t="s">
        <v>6635</v>
      </c>
      <c r="E2587" t="s">
        <v>7029</v>
      </c>
      <c r="F2587" t="s">
        <v>7096</v>
      </c>
      <c r="G2587" t="s">
        <v>7112</v>
      </c>
      <c r="H2587" t="s">
        <v>7139</v>
      </c>
      <c r="I2587" t="s">
        <v>7164</v>
      </c>
      <c r="J2587" t="s">
        <v>7174</v>
      </c>
      <c r="K2587" t="s">
        <v>7199</v>
      </c>
      <c r="L2587">
        <v>3</v>
      </c>
      <c r="M2587">
        <v>4700.41</v>
      </c>
      <c r="N2587">
        <v>0.05</v>
      </c>
      <c r="O2587">
        <v>946.81</v>
      </c>
    </row>
    <row r="2588" spans="1:15" x14ac:dyDescent="0.25">
      <c r="A2588" t="s">
        <v>2598</v>
      </c>
      <c r="B2588" t="s">
        <v>5412</v>
      </c>
      <c r="C2588" t="s">
        <v>7226</v>
      </c>
      <c r="D2588" t="s">
        <v>6718</v>
      </c>
      <c r="E2588" t="s">
        <v>6964</v>
      </c>
      <c r="F2588" t="s">
        <v>7096</v>
      </c>
      <c r="G2588" t="s">
        <v>7112</v>
      </c>
      <c r="H2588" t="s">
        <v>7139</v>
      </c>
      <c r="I2588" t="s">
        <v>7163</v>
      </c>
      <c r="J2588" t="s">
        <v>7175</v>
      </c>
      <c r="K2588" t="s">
        <v>7190</v>
      </c>
      <c r="L2588">
        <v>3</v>
      </c>
      <c r="M2588">
        <v>4948.83</v>
      </c>
      <c r="N2588">
        <v>0.25</v>
      </c>
      <c r="O2588">
        <v>556.14</v>
      </c>
    </row>
    <row r="2589" spans="1:15" x14ac:dyDescent="0.25">
      <c r="A2589" t="s">
        <v>2599</v>
      </c>
      <c r="B2589" t="s">
        <v>5767</v>
      </c>
      <c r="C2589" t="s">
        <v>7251</v>
      </c>
      <c r="D2589" t="s">
        <v>6330</v>
      </c>
      <c r="E2589" t="s">
        <v>7035</v>
      </c>
      <c r="F2589" t="s">
        <v>7097</v>
      </c>
      <c r="G2589" t="s">
        <v>7104</v>
      </c>
      <c r="H2589" t="s">
        <v>7132</v>
      </c>
      <c r="I2589" t="s">
        <v>7162</v>
      </c>
      <c r="J2589" t="s">
        <v>7168</v>
      </c>
      <c r="K2589" t="s">
        <v>7191</v>
      </c>
      <c r="L2589">
        <v>3</v>
      </c>
      <c r="M2589">
        <v>17872.84</v>
      </c>
      <c r="N2589">
        <v>0.05</v>
      </c>
      <c r="O2589">
        <v>3091.86</v>
      </c>
    </row>
    <row r="2590" spans="1:15" x14ac:dyDescent="0.25">
      <c r="A2590" t="s">
        <v>2600</v>
      </c>
      <c r="B2590" t="s">
        <v>5411</v>
      </c>
      <c r="C2590" t="s">
        <v>7252</v>
      </c>
      <c r="D2590" t="s">
        <v>6114</v>
      </c>
      <c r="E2590" t="s">
        <v>6913</v>
      </c>
      <c r="F2590" t="s">
        <v>7096</v>
      </c>
      <c r="G2590" t="s">
        <v>7112</v>
      </c>
      <c r="H2590" t="s">
        <v>7139</v>
      </c>
      <c r="I2590" t="s">
        <v>7164</v>
      </c>
      <c r="J2590" t="s">
        <v>7174</v>
      </c>
      <c r="K2590" t="s">
        <v>7199</v>
      </c>
      <c r="L2590">
        <v>5</v>
      </c>
      <c r="M2590">
        <v>6725.53</v>
      </c>
      <c r="N2590">
        <v>0.15</v>
      </c>
      <c r="O2590">
        <v>1125.18</v>
      </c>
    </row>
    <row r="2591" spans="1:15" x14ac:dyDescent="0.25">
      <c r="A2591" t="s">
        <v>2601</v>
      </c>
      <c r="B2591" t="s">
        <v>5832</v>
      </c>
      <c r="C2591" t="s">
        <v>7224</v>
      </c>
      <c r="D2591" t="s">
        <v>6698</v>
      </c>
      <c r="E2591" t="s">
        <v>7046</v>
      </c>
      <c r="F2591" t="s">
        <v>7095</v>
      </c>
      <c r="G2591" t="s">
        <v>7106</v>
      </c>
      <c r="H2591" t="s">
        <v>7122</v>
      </c>
      <c r="I2591" t="s">
        <v>7164</v>
      </c>
      <c r="J2591" t="s">
        <v>7174</v>
      </c>
      <c r="K2591" t="s">
        <v>7196</v>
      </c>
      <c r="L2591">
        <v>6</v>
      </c>
      <c r="M2591">
        <v>21561.84</v>
      </c>
      <c r="N2591">
        <v>0</v>
      </c>
      <c r="O2591">
        <v>4979.74</v>
      </c>
    </row>
    <row r="2592" spans="1:15" x14ac:dyDescent="0.25">
      <c r="A2592" t="s">
        <v>2602</v>
      </c>
      <c r="B2592" t="s">
        <v>5271</v>
      </c>
      <c r="C2592" t="s">
        <v>7238</v>
      </c>
      <c r="D2592" t="s">
        <v>6144</v>
      </c>
      <c r="E2592" t="s">
        <v>6942</v>
      </c>
      <c r="F2592" t="s">
        <v>7096</v>
      </c>
      <c r="G2592" t="s">
        <v>7112</v>
      </c>
      <c r="H2592" t="s">
        <v>7133</v>
      </c>
      <c r="I2592" t="s">
        <v>7162</v>
      </c>
      <c r="J2592" t="s">
        <v>7166</v>
      </c>
      <c r="K2592" t="s">
        <v>7192</v>
      </c>
      <c r="L2592">
        <v>3</v>
      </c>
      <c r="M2592">
        <v>17368.96</v>
      </c>
      <c r="N2592">
        <v>0</v>
      </c>
      <c r="O2592">
        <v>3077.39</v>
      </c>
    </row>
    <row r="2593" spans="1:15" x14ac:dyDescent="0.25">
      <c r="A2593" t="s">
        <v>2603</v>
      </c>
      <c r="B2593" t="s">
        <v>5834</v>
      </c>
      <c r="C2593" t="s">
        <v>7242</v>
      </c>
      <c r="D2593" t="s">
        <v>6139</v>
      </c>
      <c r="E2593" t="s">
        <v>6937</v>
      </c>
      <c r="F2593" t="s">
        <v>7094</v>
      </c>
      <c r="G2593" t="s">
        <v>7098</v>
      </c>
      <c r="H2593" t="s">
        <v>7156</v>
      </c>
      <c r="I2593" t="s">
        <v>7162</v>
      </c>
      <c r="J2593" t="s">
        <v>7169</v>
      </c>
      <c r="K2593" t="s">
        <v>7182</v>
      </c>
      <c r="L2593">
        <v>5</v>
      </c>
      <c r="M2593">
        <v>36506.43</v>
      </c>
      <c r="N2593">
        <v>0.2</v>
      </c>
      <c r="O2593">
        <v>4854.32</v>
      </c>
    </row>
    <row r="2594" spans="1:15" x14ac:dyDescent="0.25">
      <c r="A2594" t="s">
        <v>2604</v>
      </c>
      <c r="B2594" t="s">
        <v>5392</v>
      </c>
      <c r="C2594" t="s">
        <v>7259</v>
      </c>
      <c r="D2594" t="s">
        <v>6269</v>
      </c>
      <c r="E2594" t="s">
        <v>7013</v>
      </c>
      <c r="F2594" t="s">
        <v>7094</v>
      </c>
      <c r="G2594" t="s">
        <v>7098</v>
      </c>
      <c r="H2594" t="s">
        <v>7138</v>
      </c>
      <c r="I2594" t="s">
        <v>7162</v>
      </c>
      <c r="J2594" t="s">
        <v>7169</v>
      </c>
      <c r="K2594" t="s">
        <v>7193</v>
      </c>
      <c r="L2594">
        <v>8</v>
      </c>
      <c r="M2594">
        <v>65879.31</v>
      </c>
      <c r="N2594">
        <v>0.25</v>
      </c>
      <c r="O2594">
        <v>3756.26</v>
      </c>
    </row>
    <row r="2595" spans="1:15" x14ac:dyDescent="0.25">
      <c r="A2595" t="s">
        <v>2605</v>
      </c>
      <c r="B2595" t="s">
        <v>5778</v>
      </c>
      <c r="C2595" t="s">
        <v>7224</v>
      </c>
      <c r="D2595" t="s">
        <v>6238</v>
      </c>
      <c r="E2595" t="s">
        <v>6998</v>
      </c>
      <c r="F2595" t="s">
        <v>7094</v>
      </c>
      <c r="G2595" t="s">
        <v>7099</v>
      </c>
      <c r="H2595" t="s">
        <v>7130</v>
      </c>
      <c r="I2595" t="s">
        <v>7163</v>
      </c>
      <c r="J2595" t="s">
        <v>7167</v>
      </c>
      <c r="K2595" t="s">
        <v>7187</v>
      </c>
      <c r="L2595">
        <v>4</v>
      </c>
      <c r="M2595">
        <v>5830.21</v>
      </c>
      <c r="N2595">
        <v>0</v>
      </c>
      <c r="O2595">
        <v>1772.1</v>
      </c>
    </row>
    <row r="2596" spans="1:15" x14ac:dyDescent="0.25">
      <c r="A2596" t="s">
        <v>2606</v>
      </c>
      <c r="B2596" t="s">
        <v>5297</v>
      </c>
      <c r="C2596" t="s">
        <v>7253</v>
      </c>
      <c r="D2596" t="s">
        <v>6617</v>
      </c>
      <c r="E2596" t="s">
        <v>7082</v>
      </c>
      <c r="F2596" t="s">
        <v>7097</v>
      </c>
      <c r="G2596" t="s">
        <v>7107</v>
      </c>
      <c r="H2596" t="s">
        <v>7152</v>
      </c>
      <c r="I2596" t="s">
        <v>7165</v>
      </c>
      <c r="J2596" t="s">
        <v>7176</v>
      </c>
      <c r="K2596" t="s">
        <v>7195</v>
      </c>
      <c r="L2596">
        <v>7</v>
      </c>
      <c r="M2596">
        <v>87036.73</v>
      </c>
      <c r="N2596">
        <v>0</v>
      </c>
      <c r="O2596">
        <v>10253.07</v>
      </c>
    </row>
    <row r="2597" spans="1:15" x14ac:dyDescent="0.25">
      <c r="A2597" t="s">
        <v>2607</v>
      </c>
      <c r="B2597" t="s">
        <v>5030</v>
      </c>
      <c r="C2597" t="s">
        <v>7253</v>
      </c>
      <c r="D2597" t="s">
        <v>6485</v>
      </c>
      <c r="E2597" t="s">
        <v>6980</v>
      </c>
      <c r="F2597" t="s">
        <v>7096</v>
      </c>
      <c r="G2597" t="s">
        <v>7111</v>
      </c>
      <c r="H2597" t="s">
        <v>7142</v>
      </c>
      <c r="I2597" t="s">
        <v>7164</v>
      </c>
      <c r="J2597" t="s">
        <v>7170</v>
      </c>
      <c r="K2597" t="s">
        <v>7183</v>
      </c>
      <c r="L2597">
        <v>8</v>
      </c>
      <c r="M2597">
        <v>37700.65</v>
      </c>
      <c r="N2597">
        <v>0.1</v>
      </c>
      <c r="O2597">
        <v>8664.3799999999992</v>
      </c>
    </row>
    <row r="2598" spans="1:15" x14ac:dyDescent="0.25">
      <c r="A2598" t="s">
        <v>2608</v>
      </c>
      <c r="B2598" t="s">
        <v>6003</v>
      </c>
      <c r="C2598" t="s">
        <v>7250</v>
      </c>
      <c r="D2598" t="s">
        <v>6621</v>
      </c>
      <c r="E2598" t="s">
        <v>6953</v>
      </c>
      <c r="F2598" t="s">
        <v>7094</v>
      </c>
      <c r="G2598" t="s">
        <v>7098</v>
      </c>
      <c r="H2598" t="s">
        <v>7138</v>
      </c>
      <c r="I2598" t="s">
        <v>7162</v>
      </c>
      <c r="J2598" t="s">
        <v>7168</v>
      </c>
      <c r="K2598" t="s">
        <v>7181</v>
      </c>
      <c r="L2598">
        <v>8</v>
      </c>
      <c r="M2598">
        <v>72910.559999999998</v>
      </c>
      <c r="N2598">
        <v>0.25</v>
      </c>
      <c r="O2598">
        <v>8813.89</v>
      </c>
    </row>
    <row r="2599" spans="1:15" x14ac:dyDescent="0.25">
      <c r="A2599" t="s">
        <v>2609</v>
      </c>
      <c r="B2599" t="s">
        <v>5202</v>
      </c>
      <c r="C2599" t="s">
        <v>7257</v>
      </c>
      <c r="D2599" t="s">
        <v>6777</v>
      </c>
      <c r="E2599" t="s">
        <v>6899</v>
      </c>
      <c r="F2599" t="s">
        <v>7095</v>
      </c>
      <c r="G2599" t="s">
        <v>7106</v>
      </c>
      <c r="H2599" t="s">
        <v>7146</v>
      </c>
      <c r="I2599" t="s">
        <v>7165</v>
      </c>
      <c r="J2599" t="s">
        <v>7176</v>
      </c>
      <c r="K2599" t="s">
        <v>7194</v>
      </c>
      <c r="L2599">
        <v>3</v>
      </c>
      <c r="M2599">
        <v>60723.42</v>
      </c>
      <c r="N2599">
        <v>0.15</v>
      </c>
      <c r="O2599">
        <v>6906.57</v>
      </c>
    </row>
    <row r="2600" spans="1:15" x14ac:dyDescent="0.25">
      <c r="A2600" t="s">
        <v>2610</v>
      </c>
      <c r="B2600" t="s">
        <v>5807</v>
      </c>
      <c r="C2600" t="s">
        <v>7238</v>
      </c>
      <c r="D2600" t="s">
        <v>6574</v>
      </c>
      <c r="E2600" t="s">
        <v>6976</v>
      </c>
      <c r="F2600" t="s">
        <v>7094</v>
      </c>
      <c r="G2600" t="s">
        <v>7100</v>
      </c>
      <c r="H2600" t="s">
        <v>7136</v>
      </c>
      <c r="I2600" t="s">
        <v>7163</v>
      </c>
      <c r="J2600" t="s">
        <v>7171</v>
      </c>
      <c r="K2600" t="s">
        <v>7204</v>
      </c>
      <c r="L2600">
        <v>5</v>
      </c>
      <c r="M2600">
        <v>20040.84</v>
      </c>
      <c r="N2600">
        <v>0.1</v>
      </c>
      <c r="O2600">
        <v>2986.42</v>
      </c>
    </row>
    <row r="2601" spans="1:15" x14ac:dyDescent="0.25">
      <c r="A2601" t="s">
        <v>2611</v>
      </c>
      <c r="B2601" t="s">
        <v>6004</v>
      </c>
      <c r="C2601" t="s">
        <v>7224</v>
      </c>
      <c r="D2601" t="s">
        <v>6279</v>
      </c>
      <c r="E2601" t="s">
        <v>6953</v>
      </c>
      <c r="F2601" t="s">
        <v>7094</v>
      </c>
      <c r="G2601" t="s">
        <v>7101</v>
      </c>
      <c r="H2601" t="s">
        <v>7137</v>
      </c>
      <c r="I2601" t="s">
        <v>7164</v>
      </c>
      <c r="J2601" t="s">
        <v>7174</v>
      </c>
      <c r="K2601" t="s">
        <v>7199</v>
      </c>
      <c r="L2601">
        <v>8</v>
      </c>
      <c r="M2601">
        <v>13085.39</v>
      </c>
      <c r="N2601">
        <v>0</v>
      </c>
      <c r="O2601">
        <v>2951.2</v>
      </c>
    </row>
    <row r="2602" spans="1:15" x14ac:dyDescent="0.25">
      <c r="A2602" t="s">
        <v>2612</v>
      </c>
      <c r="B2602" t="s">
        <v>5303</v>
      </c>
      <c r="C2602" t="s">
        <v>7246</v>
      </c>
      <c r="D2602" t="s">
        <v>6533</v>
      </c>
      <c r="E2602" t="s">
        <v>7073</v>
      </c>
      <c r="F2602" t="s">
        <v>7097</v>
      </c>
      <c r="G2602" t="s">
        <v>7110</v>
      </c>
      <c r="H2602" t="s">
        <v>7129</v>
      </c>
      <c r="I2602" t="s">
        <v>7163</v>
      </c>
      <c r="J2602" t="s">
        <v>7167</v>
      </c>
      <c r="K2602" t="s">
        <v>7179</v>
      </c>
      <c r="L2602">
        <v>4</v>
      </c>
      <c r="M2602">
        <v>9871.42</v>
      </c>
      <c r="N2602">
        <v>0</v>
      </c>
      <c r="O2602">
        <v>2471.39</v>
      </c>
    </row>
    <row r="2603" spans="1:15" x14ac:dyDescent="0.25">
      <c r="A2603" t="s">
        <v>2613</v>
      </c>
      <c r="B2603" t="s">
        <v>5343</v>
      </c>
      <c r="C2603" t="s">
        <v>7239</v>
      </c>
      <c r="D2603" t="s">
        <v>6147</v>
      </c>
      <c r="E2603" t="s">
        <v>6945</v>
      </c>
      <c r="F2603" t="s">
        <v>7097</v>
      </c>
      <c r="G2603" t="s">
        <v>7105</v>
      </c>
      <c r="H2603" t="s">
        <v>7128</v>
      </c>
      <c r="I2603" t="s">
        <v>7165</v>
      </c>
      <c r="J2603" t="s">
        <v>7177</v>
      </c>
      <c r="K2603" t="s">
        <v>7201</v>
      </c>
      <c r="L2603">
        <v>4</v>
      </c>
      <c r="M2603">
        <v>210819.86</v>
      </c>
      <c r="N2603">
        <v>0</v>
      </c>
      <c r="O2603">
        <v>33553.68</v>
      </c>
    </row>
    <row r="2604" spans="1:15" x14ac:dyDescent="0.25">
      <c r="A2604" t="s">
        <v>2614</v>
      </c>
      <c r="B2604" t="s">
        <v>5438</v>
      </c>
      <c r="C2604" t="s">
        <v>7240</v>
      </c>
      <c r="D2604" t="s">
        <v>6859</v>
      </c>
      <c r="E2604" t="s">
        <v>7090</v>
      </c>
      <c r="F2604" t="s">
        <v>7095</v>
      </c>
      <c r="G2604" t="s">
        <v>7108</v>
      </c>
      <c r="H2604" t="s">
        <v>7126</v>
      </c>
      <c r="I2604" t="s">
        <v>7163</v>
      </c>
      <c r="J2604" t="s">
        <v>7175</v>
      </c>
      <c r="K2604" t="s">
        <v>7190</v>
      </c>
      <c r="L2604">
        <v>8</v>
      </c>
      <c r="M2604">
        <v>16337.48</v>
      </c>
      <c r="N2604">
        <v>0.05</v>
      </c>
      <c r="O2604">
        <v>3036.76</v>
      </c>
    </row>
    <row r="2605" spans="1:15" x14ac:dyDescent="0.25">
      <c r="A2605" t="s">
        <v>2615</v>
      </c>
      <c r="B2605" t="s">
        <v>5038</v>
      </c>
      <c r="C2605" t="s">
        <v>7259</v>
      </c>
      <c r="D2605" t="s">
        <v>6386</v>
      </c>
      <c r="E2605" t="s">
        <v>6961</v>
      </c>
      <c r="F2605" t="s">
        <v>7097</v>
      </c>
      <c r="G2605" t="s">
        <v>7107</v>
      </c>
      <c r="H2605" t="s">
        <v>7152</v>
      </c>
      <c r="I2605" t="s">
        <v>7164</v>
      </c>
      <c r="J2605" t="s">
        <v>7173</v>
      </c>
      <c r="K2605" t="s">
        <v>7200</v>
      </c>
      <c r="L2605">
        <v>4</v>
      </c>
      <c r="M2605">
        <v>4690.18</v>
      </c>
      <c r="N2605">
        <v>0.05</v>
      </c>
      <c r="O2605">
        <v>1395.13</v>
      </c>
    </row>
    <row r="2606" spans="1:15" x14ac:dyDescent="0.25">
      <c r="A2606" t="s">
        <v>2616</v>
      </c>
      <c r="B2606" t="s">
        <v>5585</v>
      </c>
      <c r="C2606" t="s">
        <v>7229</v>
      </c>
      <c r="D2606" t="s">
        <v>6716</v>
      </c>
      <c r="E2606" t="s">
        <v>7028</v>
      </c>
      <c r="F2606" t="s">
        <v>7097</v>
      </c>
      <c r="G2606" t="s">
        <v>7107</v>
      </c>
      <c r="H2606" t="s">
        <v>7153</v>
      </c>
      <c r="I2606" t="s">
        <v>7165</v>
      </c>
      <c r="J2606" t="s">
        <v>7172</v>
      </c>
      <c r="K2606" t="s">
        <v>7208</v>
      </c>
      <c r="L2606">
        <v>5</v>
      </c>
      <c r="M2606">
        <v>12243.12</v>
      </c>
      <c r="N2606">
        <v>0</v>
      </c>
      <c r="O2606">
        <v>2691.51</v>
      </c>
    </row>
    <row r="2607" spans="1:15" x14ac:dyDescent="0.25">
      <c r="A2607" t="s">
        <v>2617</v>
      </c>
      <c r="B2607" t="s">
        <v>5920</v>
      </c>
      <c r="C2607" t="s">
        <v>7231</v>
      </c>
      <c r="D2607" t="s">
        <v>6668</v>
      </c>
      <c r="E2607" t="s">
        <v>6997</v>
      </c>
      <c r="F2607" t="s">
        <v>7096</v>
      </c>
      <c r="G2607" t="s">
        <v>7112</v>
      </c>
      <c r="H2607" t="s">
        <v>7154</v>
      </c>
      <c r="I2607" t="s">
        <v>7165</v>
      </c>
      <c r="J2607" t="s">
        <v>7177</v>
      </c>
      <c r="K2607" t="s">
        <v>7210</v>
      </c>
      <c r="L2607">
        <v>7</v>
      </c>
      <c r="M2607">
        <v>621657.79</v>
      </c>
      <c r="N2607">
        <v>0</v>
      </c>
      <c r="O2607">
        <v>85809.88</v>
      </c>
    </row>
    <row r="2608" spans="1:15" x14ac:dyDescent="0.25">
      <c r="A2608" t="s">
        <v>2618</v>
      </c>
      <c r="B2608" t="s">
        <v>5137</v>
      </c>
      <c r="C2608" t="s">
        <v>7227</v>
      </c>
      <c r="D2608" t="s">
        <v>6261</v>
      </c>
      <c r="E2608" t="s">
        <v>6987</v>
      </c>
      <c r="F2608" t="s">
        <v>7095</v>
      </c>
      <c r="G2608" t="s">
        <v>7106</v>
      </c>
      <c r="H2608" t="s">
        <v>7146</v>
      </c>
      <c r="I2608" t="s">
        <v>7164</v>
      </c>
      <c r="J2608" t="s">
        <v>7173</v>
      </c>
      <c r="K2608" t="s">
        <v>7206</v>
      </c>
      <c r="L2608">
        <v>7</v>
      </c>
      <c r="M2608">
        <v>15423.05</v>
      </c>
      <c r="N2608">
        <v>0</v>
      </c>
      <c r="O2608">
        <v>4726.58</v>
      </c>
    </row>
    <row r="2609" spans="1:15" x14ac:dyDescent="0.25">
      <c r="A2609" t="s">
        <v>2619</v>
      </c>
      <c r="B2609" t="s">
        <v>5042</v>
      </c>
      <c r="C2609" t="s">
        <v>7246</v>
      </c>
      <c r="D2609" t="s">
        <v>6471</v>
      </c>
      <c r="E2609" t="s">
        <v>6951</v>
      </c>
      <c r="F2609" t="s">
        <v>7094</v>
      </c>
      <c r="G2609" t="s">
        <v>7099</v>
      </c>
      <c r="H2609" t="s">
        <v>7130</v>
      </c>
      <c r="I2609" t="s">
        <v>7162</v>
      </c>
      <c r="J2609" t="s">
        <v>7168</v>
      </c>
      <c r="K2609" t="s">
        <v>7191</v>
      </c>
      <c r="L2609">
        <v>6</v>
      </c>
      <c r="M2609">
        <v>37260.25</v>
      </c>
      <c r="N2609">
        <v>0.05</v>
      </c>
      <c r="O2609">
        <v>6216.9</v>
      </c>
    </row>
    <row r="2610" spans="1:15" x14ac:dyDescent="0.25">
      <c r="A2610" t="s">
        <v>2620</v>
      </c>
      <c r="B2610" t="s">
        <v>5997</v>
      </c>
      <c r="C2610" t="s">
        <v>7241</v>
      </c>
      <c r="D2610" t="s">
        <v>6144</v>
      </c>
      <c r="E2610" t="s">
        <v>6942</v>
      </c>
      <c r="F2610" t="s">
        <v>7094</v>
      </c>
      <c r="G2610" t="s">
        <v>7099</v>
      </c>
      <c r="H2610" t="s">
        <v>7125</v>
      </c>
      <c r="I2610" t="s">
        <v>7162</v>
      </c>
      <c r="J2610" t="s">
        <v>7166</v>
      </c>
      <c r="K2610" t="s">
        <v>7192</v>
      </c>
      <c r="L2610">
        <v>8</v>
      </c>
      <c r="M2610">
        <v>45416.83</v>
      </c>
      <c r="N2610">
        <v>0.05</v>
      </c>
      <c r="O2610">
        <v>6491.65</v>
      </c>
    </row>
    <row r="2611" spans="1:15" x14ac:dyDescent="0.25">
      <c r="A2611" t="s">
        <v>2621</v>
      </c>
      <c r="B2611" t="s">
        <v>5552</v>
      </c>
      <c r="C2611" t="s">
        <v>7241</v>
      </c>
      <c r="D2611" t="s">
        <v>6119</v>
      </c>
      <c r="E2611" t="s">
        <v>6918</v>
      </c>
      <c r="F2611" t="s">
        <v>7097</v>
      </c>
      <c r="G2611" t="s">
        <v>7110</v>
      </c>
      <c r="H2611" t="s">
        <v>7155</v>
      </c>
      <c r="I2611" t="s">
        <v>7163</v>
      </c>
      <c r="J2611" t="s">
        <v>7175</v>
      </c>
      <c r="K2611" t="s">
        <v>7190</v>
      </c>
      <c r="L2611">
        <v>7</v>
      </c>
      <c r="M2611">
        <v>14635.75</v>
      </c>
      <c r="N2611">
        <v>0</v>
      </c>
      <c r="O2611">
        <v>3141.06</v>
      </c>
    </row>
    <row r="2612" spans="1:15" x14ac:dyDescent="0.25">
      <c r="A2612" t="s">
        <v>2622</v>
      </c>
      <c r="B2612" t="s">
        <v>5364</v>
      </c>
      <c r="C2612" t="s">
        <v>7254</v>
      </c>
      <c r="D2612" t="s">
        <v>6309</v>
      </c>
      <c r="E2612" t="s">
        <v>7012</v>
      </c>
      <c r="F2612" t="s">
        <v>7094</v>
      </c>
      <c r="G2612" t="s">
        <v>7100</v>
      </c>
      <c r="H2612" t="s">
        <v>7116</v>
      </c>
      <c r="I2612" t="s">
        <v>7162</v>
      </c>
      <c r="J2612" t="s">
        <v>7169</v>
      </c>
      <c r="K2612" t="s">
        <v>7193</v>
      </c>
      <c r="L2612">
        <v>3</v>
      </c>
      <c r="M2612">
        <v>33267.39</v>
      </c>
      <c r="N2612">
        <v>0</v>
      </c>
      <c r="O2612">
        <v>7130.82</v>
      </c>
    </row>
    <row r="2613" spans="1:15" x14ac:dyDescent="0.25">
      <c r="A2613" t="s">
        <v>2623</v>
      </c>
      <c r="B2613" t="s">
        <v>5740</v>
      </c>
      <c r="C2613" t="s">
        <v>7226</v>
      </c>
      <c r="D2613" t="s">
        <v>6649</v>
      </c>
      <c r="E2613" t="s">
        <v>6977</v>
      </c>
      <c r="F2613" t="s">
        <v>7094</v>
      </c>
      <c r="G2613" t="s">
        <v>7101</v>
      </c>
      <c r="H2613" t="s">
        <v>7124</v>
      </c>
      <c r="I2613" t="s">
        <v>7164</v>
      </c>
      <c r="J2613" t="s">
        <v>7170</v>
      </c>
      <c r="K2613" t="s">
        <v>7213</v>
      </c>
      <c r="L2613">
        <v>7</v>
      </c>
      <c r="M2613">
        <v>19007.88</v>
      </c>
      <c r="N2613">
        <v>0.05</v>
      </c>
      <c r="O2613">
        <v>5781.93</v>
      </c>
    </row>
    <row r="2614" spans="1:15" x14ac:dyDescent="0.25">
      <c r="A2614" t="s">
        <v>2624</v>
      </c>
      <c r="B2614" t="s">
        <v>5466</v>
      </c>
      <c r="C2614" t="s">
        <v>7258</v>
      </c>
      <c r="D2614" t="s">
        <v>6169</v>
      </c>
      <c r="E2614" t="s">
        <v>6939</v>
      </c>
      <c r="F2614" t="s">
        <v>7095</v>
      </c>
      <c r="G2614" t="s">
        <v>7102</v>
      </c>
      <c r="H2614" t="s">
        <v>7147</v>
      </c>
      <c r="I2614" t="s">
        <v>7162</v>
      </c>
      <c r="J2614" t="s">
        <v>7169</v>
      </c>
      <c r="K2614" t="s">
        <v>7182</v>
      </c>
      <c r="L2614">
        <v>7</v>
      </c>
      <c r="M2614">
        <v>57607.95</v>
      </c>
      <c r="N2614">
        <v>0.1</v>
      </c>
      <c r="O2614">
        <v>8635.2199999999993</v>
      </c>
    </row>
    <row r="2615" spans="1:15" x14ac:dyDescent="0.25">
      <c r="A2615" t="s">
        <v>2625</v>
      </c>
      <c r="B2615" t="s">
        <v>5922</v>
      </c>
      <c r="C2615" t="s">
        <v>7231</v>
      </c>
      <c r="D2615" t="s">
        <v>6585</v>
      </c>
      <c r="E2615" t="s">
        <v>7038</v>
      </c>
      <c r="F2615" t="s">
        <v>7094</v>
      </c>
      <c r="G2615" t="s">
        <v>7099</v>
      </c>
      <c r="H2615" t="s">
        <v>7130</v>
      </c>
      <c r="I2615" t="s">
        <v>7162</v>
      </c>
      <c r="J2615" t="s">
        <v>7166</v>
      </c>
      <c r="K2615" t="s">
        <v>7192</v>
      </c>
      <c r="L2615">
        <v>5</v>
      </c>
      <c r="M2615">
        <v>31495.439999999999</v>
      </c>
      <c r="N2615">
        <v>0</v>
      </c>
      <c r="O2615">
        <v>5597.31</v>
      </c>
    </row>
    <row r="2616" spans="1:15" x14ac:dyDescent="0.25">
      <c r="A2616" t="s">
        <v>2626</v>
      </c>
      <c r="B2616" t="s">
        <v>6005</v>
      </c>
      <c r="C2616" t="s">
        <v>7239</v>
      </c>
      <c r="D2616" t="s">
        <v>6725</v>
      </c>
      <c r="E2616" t="s">
        <v>6949</v>
      </c>
      <c r="F2616" t="s">
        <v>7097</v>
      </c>
      <c r="G2616" t="s">
        <v>7104</v>
      </c>
      <c r="H2616" t="s">
        <v>7132</v>
      </c>
      <c r="I2616" t="s">
        <v>7164</v>
      </c>
      <c r="J2616" t="s">
        <v>7173</v>
      </c>
      <c r="K2616" t="s">
        <v>7200</v>
      </c>
      <c r="L2616">
        <v>5</v>
      </c>
      <c r="M2616">
        <v>5771.01</v>
      </c>
      <c r="N2616">
        <v>0</v>
      </c>
      <c r="O2616">
        <v>2120.59</v>
      </c>
    </row>
    <row r="2617" spans="1:15" x14ac:dyDescent="0.25">
      <c r="A2617" t="s">
        <v>2627</v>
      </c>
      <c r="B2617" t="s">
        <v>5609</v>
      </c>
      <c r="C2617" t="s">
        <v>7242</v>
      </c>
      <c r="D2617" t="s">
        <v>6114</v>
      </c>
      <c r="E2617" t="s">
        <v>6913</v>
      </c>
      <c r="F2617" t="s">
        <v>7096</v>
      </c>
      <c r="G2617" t="s">
        <v>7112</v>
      </c>
      <c r="H2617" t="s">
        <v>7133</v>
      </c>
      <c r="I2617" t="s">
        <v>7162</v>
      </c>
      <c r="J2617" t="s">
        <v>7166</v>
      </c>
      <c r="K2617" t="s">
        <v>7178</v>
      </c>
      <c r="L2617">
        <v>2</v>
      </c>
      <c r="M2617">
        <v>30567.89</v>
      </c>
      <c r="N2617">
        <v>0</v>
      </c>
      <c r="O2617">
        <v>6521.17</v>
      </c>
    </row>
    <row r="2618" spans="1:15" x14ac:dyDescent="0.25">
      <c r="A2618" t="s">
        <v>2628</v>
      </c>
      <c r="B2618" t="s">
        <v>5249</v>
      </c>
      <c r="C2618" t="s">
        <v>7235</v>
      </c>
      <c r="D2618" t="s">
        <v>6860</v>
      </c>
      <c r="E2618" t="s">
        <v>6940</v>
      </c>
      <c r="F2618" t="s">
        <v>7095</v>
      </c>
      <c r="G2618" t="s">
        <v>7106</v>
      </c>
      <c r="H2618" t="s">
        <v>7122</v>
      </c>
      <c r="I2618" t="s">
        <v>7162</v>
      </c>
      <c r="J2618" t="s">
        <v>7166</v>
      </c>
      <c r="K2618" t="s">
        <v>7192</v>
      </c>
      <c r="L2618">
        <v>4</v>
      </c>
      <c r="M2618">
        <v>23300.58</v>
      </c>
      <c r="N2618">
        <v>0</v>
      </c>
      <c r="O2618">
        <v>3718.22</v>
      </c>
    </row>
    <row r="2619" spans="1:15" x14ac:dyDescent="0.25">
      <c r="A2619" t="s">
        <v>2629</v>
      </c>
      <c r="B2619" t="s">
        <v>5049</v>
      </c>
      <c r="C2619" t="s">
        <v>7247</v>
      </c>
      <c r="D2619" t="s">
        <v>6241</v>
      </c>
      <c r="E2619" t="s">
        <v>6926</v>
      </c>
      <c r="F2619" t="s">
        <v>7095</v>
      </c>
      <c r="G2619" t="s">
        <v>7102</v>
      </c>
      <c r="H2619" t="s">
        <v>7118</v>
      </c>
      <c r="I2619" t="s">
        <v>7163</v>
      </c>
      <c r="J2619" t="s">
        <v>7175</v>
      </c>
      <c r="K2619" t="s">
        <v>7190</v>
      </c>
      <c r="L2619">
        <v>7</v>
      </c>
      <c r="M2619">
        <v>13080.01</v>
      </c>
      <c r="N2619">
        <v>0.15</v>
      </c>
      <c r="O2619">
        <v>2031.27</v>
      </c>
    </row>
    <row r="2620" spans="1:15" x14ac:dyDescent="0.25">
      <c r="A2620" t="s">
        <v>2630</v>
      </c>
      <c r="B2620" t="s">
        <v>6006</v>
      </c>
      <c r="C2620" t="s">
        <v>7250</v>
      </c>
      <c r="D2620" t="s">
        <v>6483</v>
      </c>
      <c r="E2620" t="s">
        <v>6899</v>
      </c>
      <c r="F2620" t="s">
        <v>7097</v>
      </c>
      <c r="G2620" t="s">
        <v>7110</v>
      </c>
      <c r="H2620" t="s">
        <v>7155</v>
      </c>
      <c r="I2620" t="s">
        <v>7165</v>
      </c>
      <c r="J2620" t="s">
        <v>7177</v>
      </c>
      <c r="K2620" t="s">
        <v>7201</v>
      </c>
      <c r="L2620">
        <v>2</v>
      </c>
      <c r="M2620">
        <v>87039.05</v>
      </c>
      <c r="N2620">
        <v>0.15</v>
      </c>
      <c r="O2620">
        <v>6317.57</v>
      </c>
    </row>
    <row r="2621" spans="1:15" x14ac:dyDescent="0.25">
      <c r="A2621" t="s">
        <v>2631</v>
      </c>
      <c r="B2621" t="s">
        <v>5470</v>
      </c>
      <c r="C2621" t="s">
        <v>7258</v>
      </c>
      <c r="D2621" t="s">
        <v>6819</v>
      </c>
      <c r="E2621" t="s">
        <v>6903</v>
      </c>
      <c r="F2621" t="s">
        <v>7094</v>
      </c>
      <c r="G2621" t="s">
        <v>7101</v>
      </c>
      <c r="H2621" t="s">
        <v>7137</v>
      </c>
      <c r="I2621" t="s">
        <v>7162</v>
      </c>
      <c r="J2621" t="s">
        <v>7168</v>
      </c>
      <c r="K2621" t="s">
        <v>7191</v>
      </c>
      <c r="L2621">
        <v>1</v>
      </c>
      <c r="M2621">
        <v>5361.93</v>
      </c>
      <c r="N2621">
        <v>0.2</v>
      </c>
      <c r="O2621">
        <v>406.01</v>
      </c>
    </row>
    <row r="2622" spans="1:15" x14ac:dyDescent="0.25">
      <c r="A2622" t="s">
        <v>2632</v>
      </c>
      <c r="B2622" t="s">
        <v>5089</v>
      </c>
      <c r="C2622" t="s">
        <v>7245</v>
      </c>
      <c r="D2622" t="s">
        <v>6765</v>
      </c>
      <c r="E2622" t="s">
        <v>6961</v>
      </c>
      <c r="F2622" t="s">
        <v>7097</v>
      </c>
      <c r="G2622" t="s">
        <v>7107</v>
      </c>
      <c r="H2622" t="s">
        <v>7153</v>
      </c>
      <c r="I2622" t="s">
        <v>7162</v>
      </c>
      <c r="J2622" t="s">
        <v>7169</v>
      </c>
      <c r="K2622" t="s">
        <v>7182</v>
      </c>
      <c r="L2622">
        <v>6</v>
      </c>
      <c r="M2622">
        <v>51431.79</v>
      </c>
      <c r="N2622">
        <v>0.05</v>
      </c>
      <c r="O2622">
        <v>8240.82</v>
      </c>
    </row>
    <row r="2623" spans="1:15" x14ac:dyDescent="0.25">
      <c r="A2623" t="s">
        <v>2633</v>
      </c>
      <c r="B2623" t="s">
        <v>5173</v>
      </c>
      <c r="C2623" t="s">
        <v>7234</v>
      </c>
      <c r="D2623" t="s">
        <v>6130</v>
      </c>
      <c r="E2623" t="s">
        <v>6929</v>
      </c>
      <c r="F2623" t="s">
        <v>7096</v>
      </c>
      <c r="G2623" t="s">
        <v>7113</v>
      </c>
      <c r="H2623" t="s">
        <v>7143</v>
      </c>
      <c r="I2623" t="s">
        <v>7162</v>
      </c>
      <c r="J2623" t="s">
        <v>7168</v>
      </c>
      <c r="K2623" t="s">
        <v>7180</v>
      </c>
      <c r="L2623">
        <v>1</v>
      </c>
      <c r="M2623">
        <v>3325.89</v>
      </c>
      <c r="N2623">
        <v>0</v>
      </c>
      <c r="O2623">
        <v>652.63</v>
      </c>
    </row>
    <row r="2624" spans="1:15" x14ac:dyDescent="0.25">
      <c r="A2624" t="s">
        <v>2634</v>
      </c>
      <c r="B2624" t="s">
        <v>6007</v>
      </c>
      <c r="C2624" t="s">
        <v>7235</v>
      </c>
      <c r="D2624" t="s">
        <v>6459</v>
      </c>
      <c r="E2624" t="s">
        <v>7064</v>
      </c>
      <c r="F2624" t="s">
        <v>7095</v>
      </c>
      <c r="G2624" t="s">
        <v>7102</v>
      </c>
      <c r="H2624" t="s">
        <v>7147</v>
      </c>
      <c r="I2624" t="s">
        <v>7165</v>
      </c>
      <c r="J2624" t="s">
        <v>7177</v>
      </c>
      <c r="K2624" t="s">
        <v>7210</v>
      </c>
      <c r="L2624">
        <v>2</v>
      </c>
      <c r="M2624">
        <v>169272.04</v>
      </c>
      <c r="N2624">
        <v>0.05</v>
      </c>
      <c r="O2624">
        <v>18371.080000000002</v>
      </c>
    </row>
    <row r="2625" spans="1:15" x14ac:dyDescent="0.25">
      <c r="A2625" t="s">
        <v>2635</v>
      </c>
      <c r="B2625" t="s">
        <v>5410</v>
      </c>
      <c r="C2625" t="s">
        <v>7235</v>
      </c>
      <c r="D2625" t="s">
        <v>6768</v>
      </c>
      <c r="E2625" t="s">
        <v>6952</v>
      </c>
      <c r="F2625" t="s">
        <v>7096</v>
      </c>
      <c r="G2625" t="s">
        <v>7103</v>
      </c>
      <c r="H2625" t="s">
        <v>7158</v>
      </c>
      <c r="I2625" t="s">
        <v>7162</v>
      </c>
      <c r="J2625" t="s">
        <v>7166</v>
      </c>
      <c r="K2625" t="s">
        <v>7178</v>
      </c>
      <c r="L2625">
        <v>3</v>
      </c>
      <c r="M2625">
        <v>45378.15</v>
      </c>
      <c r="N2625">
        <v>0</v>
      </c>
      <c r="O2625">
        <v>8662.34</v>
      </c>
    </row>
    <row r="2626" spans="1:15" x14ac:dyDescent="0.25">
      <c r="A2626" t="s">
        <v>2636</v>
      </c>
      <c r="B2626" t="s">
        <v>5210</v>
      </c>
      <c r="C2626" t="s">
        <v>7234</v>
      </c>
      <c r="D2626" t="s">
        <v>6396</v>
      </c>
      <c r="E2626" t="s">
        <v>7027</v>
      </c>
      <c r="F2626" t="s">
        <v>7096</v>
      </c>
      <c r="G2626" t="s">
        <v>7111</v>
      </c>
      <c r="H2626" t="s">
        <v>7145</v>
      </c>
      <c r="I2626" t="s">
        <v>7164</v>
      </c>
      <c r="J2626" t="s">
        <v>7173</v>
      </c>
      <c r="K2626" t="s">
        <v>7186</v>
      </c>
      <c r="L2626">
        <v>3</v>
      </c>
      <c r="M2626">
        <v>13316.18</v>
      </c>
      <c r="N2626">
        <v>0</v>
      </c>
      <c r="O2626">
        <v>3778.95</v>
      </c>
    </row>
    <row r="2627" spans="1:15" x14ac:dyDescent="0.25">
      <c r="A2627" t="s">
        <v>2637</v>
      </c>
      <c r="B2627" t="s">
        <v>5667</v>
      </c>
      <c r="C2627" t="s">
        <v>7251</v>
      </c>
      <c r="D2627" t="s">
        <v>6179</v>
      </c>
      <c r="E2627" t="s">
        <v>6969</v>
      </c>
      <c r="F2627" t="s">
        <v>7095</v>
      </c>
      <c r="G2627" t="s">
        <v>7108</v>
      </c>
      <c r="H2627" t="s">
        <v>7141</v>
      </c>
      <c r="I2627" t="s">
        <v>7163</v>
      </c>
      <c r="J2627" t="s">
        <v>7171</v>
      </c>
      <c r="K2627" t="s">
        <v>7209</v>
      </c>
      <c r="L2627">
        <v>6</v>
      </c>
      <c r="M2627">
        <v>10685.8</v>
      </c>
      <c r="N2627">
        <v>0.05</v>
      </c>
      <c r="O2627">
        <v>1792.46</v>
      </c>
    </row>
    <row r="2628" spans="1:15" x14ac:dyDescent="0.25">
      <c r="A2628" t="s">
        <v>2638</v>
      </c>
      <c r="B2628" t="s">
        <v>5673</v>
      </c>
      <c r="C2628" t="s">
        <v>7259</v>
      </c>
      <c r="D2628" t="s">
        <v>6590</v>
      </c>
      <c r="E2628" t="s">
        <v>6927</v>
      </c>
      <c r="F2628" t="s">
        <v>7096</v>
      </c>
      <c r="G2628" t="s">
        <v>7112</v>
      </c>
      <c r="H2628" t="s">
        <v>7139</v>
      </c>
      <c r="I2628" t="s">
        <v>7165</v>
      </c>
      <c r="J2628" t="s">
        <v>7172</v>
      </c>
      <c r="K2628" t="s">
        <v>7212</v>
      </c>
      <c r="L2628">
        <v>5</v>
      </c>
      <c r="M2628">
        <v>14166.01</v>
      </c>
      <c r="N2628">
        <v>0.2</v>
      </c>
      <c r="O2628">
        <v>1172.3699999999999</v>
      </c>
    </row>
    <row r="2629" spans="1:15" x14ac:dyDescent="0.25">
      <c r="A2629" t="s">
        <v>2639</v>
      </c>
      <c r="B2629" t="s">
        <v>5216</v>
      </c>
      <c r="C2629" t="s">
        <v>7234</v>
      </c>
      <c r="D2629" t="s">
        <v>6267</v>
      </c>
      <c r="E2629" t="s">
        <v>7003</v>
      </c>
      <c r="F2629" t="s">
        <v>7094</v>
      </c>
      <c r="G2629" t="s">
        <v>7101</v>
      </c>
      <c r="H2629" t="s">
        <v>7117</v>
      </c>
      <c r="I2629" t="s">
        <v>7163</v>
      </c>
      <c r="J2629" t="s">
        <v>7167</v>
      </c>
      <c r="K2629" t="s">
        <v>7179</v>
      </c>
      <c r="L2629">
        <v>7</v>
      </c>
      <c r="M2629">
        <v>14952.09</v>
      </c>
      <c r="N2629">
        <v>0.15</v>
      </c>
      <c r="O2629">
        <v>3079.85</v>
      </c>
    </row>
    <row r="2630" spans="1:15" x14ac:dyDescent="0.25">
      <c r="A2630" t="s">
        <v>2640</v>
      </c>
      <c r="B2630" t="s">
        <v>5722</v>
      </c>
      <c r="C2630" t="s">
        <v>7250</v>
      </c>
      <c r="D2630" t="s">
        <v>6299</v>
      </c>
      <c r="E2630" t="s">
        <v>7024</v>
      </c>
      <c r="F2630" t="s">
        <v>7097</v>
      </c>
      <c r="G2630" t="s">
        <v>7107</v>
      </c>
      <c r="H2630" t="s">
        <v>7152</v>
      </c>
      <c r="I2630" t="s">
        <v>7164</v>
      </c>
      <c r="J2630" t="s">
        <v>7174</v>
      </c>
      <c r="K2630" t="s">
        <v>7199</v>
      </c>
      <c r="L2630">
        <v>8</v>
      </c>
      <c r="M2630">
        <v>13365.46</v>
      </c>
      <c r="N2630">
        <v>0</v>
      </c>
      <c r="O2630">
        <v>3226.39</v>
      </c>
    </row>
    <row r="2631" spans="1:15" x14ac:dyDescent="0.25">
      <c r="A2631" t="s">
        <v>2641</v>
      </c>
      <c r="B2631" t="s">
        <v>5358</v>
      </c>
      <c r="C2631" t="s">
        <v>7228</v>
      </c>
      <c r="D2631" t="s">
        <v>6176</v>
      </c>
      <c r="E2631" t="s">
        <v>6966</v>
      </c>
      <c r="F2631" t="s">
        <v>7094</v>
      </c>
      <c r="G2631" t="s">
        <v>7100</v>
      </c>
      <c r="H2631" t="s">
        <v>7151</v>
      </c>
      <c r="I2631" t="s">
        <v>7164</v>
      </c>
      <c r="J2631" t="s">
        <v>7170</v>
      </c>
      <c r="K2631" t="s">
        <v>7189</v>
      </c>
      <c r="L2631">
        <v>1</v>
      </c>
      <c r="M2631">
        <v>1482.4</v>
      </c>
      <c r="N2631">
        <v>0</v>
      </c>
      <c r="O2631">
        <v>435.44</v>
      </c>
    </row>
    <row r="2632" spans="1:15" x14ac:dyDescent="0.25">
      <c r="A2632" t="s">
        <v>2642</v>
      </c>
      <c r="B2632" t="s">
        <v>6008</v>
      </c>
      <c r="C2632" t="s">
        <v>7250</v>
      </c>
      <c r="D2632" t="s">
        <v>6333</v>
      </c>
      <c r="E2632" t="s">
        <v>6898</v>
      </c>
      <c r="F2632" t="s">
        <v>7095</v>
      </c>
      <c r="G2632" t="s">
        <v>7102</v>
      </c>
      <c r="H2632" t="s">
        <v>7157</v>
      </c>
      <c r="I2632" t="s">
        <v>7164</v>
      </c>
      <c r="J2632" t="s">
        <v>7174</v>
      </c>
      <c r="K2632" t="s">
        <v>7188</v>
      </c>
      <c r="L2632">
        <v>7</v>
      </c>
      <c r="M2632">
        <v>17849.95</v>
      </c>
      <c r="N2632">
        <v>0.1</v>
      </c>
      <c r="O2632">
        <v>3339.32</v>
      </c>
    </row>
    <row r="2633" spans="1:15" x14ac:dyDescent="0.25">
      <c r="A2633" t="s">
        <v>2643</v>
      </c>
      <c r="B2633" t="s">
        <v>5282</v>
      </c>
      <c r="C2633" t="s">
        <v>7242</v>
      </c>
      <c r="D2633" t="s">
        <v>6662</v>
      </c>
      <c r="E2633" t="s">
        <v>6924</v>
      </c>
      <c r="F2633" t="s">
        <v>7095</v>
      </c>
      <c r="G2633" t="s">
        <v>7108</v>
      </c>
      <c r="H2633" t="s">
        <v>7141</v>
      </c>
      <c r="I2633" t="s">
        <v>7162</v>
      </c>
      <c r="J2633" t="s">
        <v>7166</v>
      </c>
      <c r="K2633" t="s">
        <v>7178</v>
      </c>
      <c r="L2633">
        <v>5</v>
      </c>
      <c r="M2633">
        <v>55235.9</v>
      </c>
      <c r="N2633">
        <v>0.25</v>
      </c>
      <c r="O2633">
        <v>8168.21</v>
      </c>
    </row>
    <row r="2634" spans="1:15" x14ac:dyDescent="0.25">
      <c r="A2634" t="s">
        <v>2644</v>
      </c>
      <c r="B2634" t="s">
        <v>5964</v>
      </c>
      <c r="C2634" t="s">
        <v>7233</v>
      </c>
      <c r="D2634" t="s">
        <v>6775</v>
      </c>
      <c r="E2634" t="s">
        <v>7010</v>
      </c>
      <c r="F2634" t="s">
        <v>7095</v>
      </c>
      <c r="G2634" t="s">
        <v>7106</v>
      </c>
      <c r="H2634" t="s">
        <v>7146</v>
      </c>
      <c r="I2634" t="s">
        <v>7163</v>
      </c>
      <c r="J2634" t="s">
        <v>7171</v>
      </c>
      <c r="K2634" t="s">
        <v>7209</v>
      </c>
      <c r="L2634">
        <v>1</v>
      </c>
      <c r="M2634">
        <v>1564.42</v>
      </c>
      <c r="N2634">
        <v>0.15</v>
      </c>
      <c r="O2634">
        <v>199.91</v>
      </c>
    </row>
    <row r="2635" spans="1:15" x14ac:dyDescent="0.25">
      <c r="A2635" t="s">
        <v>2645</v>
      </c>
      <c r="B2635" t="s">
        <v>5481</v>
      </c>
      <c r="C2635" t="s">
        <v>7247</v>
      </c>
      <c r="D2635" t="s">
        <v>6820</v>
      </c>
      <c r="E2635" t="s">
        <v>7060</v>
      </c>
      <c r="F2635" t="s">
        <v>7095</v>
      </c>
      <c r="G2635" t="s">
        <v>7106</v>
      </c>
      <c r="H2635" t="s">
        <v>7161</v>
      </c>
      <c r="I2635" t="s">
        <v>7164</v>
      </c>
      <c r="J2635" t="s">
        <v>7170</v>
      </c>
      <c r="K2635" t="s">
        <v>7213</v>
      </c>
      <c r="L2635">
        <v>4</v>
      </c>
      <c r="M2635">
        <v>10387.17</v>
      </c>
      <c r="N2635">
        <v>0.1</v>
      </c>
      <c r="O2635">
        <v>3160.54</v>
      </c>
    </row>
    <row r="2636" spans="1:15" x14ac:dyDescent="0.25">
      <c r="A2636" t="s">
        <v>2646</v>
      </c>
      <c r="B2636" t="s">
        <v>5889</v>
      </c>
      <c r="C2636" t="s">
        <v>7259</v>
      </c>
      <c r="D2636" t="s">
        <v>6221</v>
      </c>
      <c r="E2636" t="s">
        <v>6981</v>
      </c>
      <c r="F2636" t="s">
        <v>7097</v>
      </c>
      <c r="G2636" t="s">
        <v>7104</v>
      </c>
      <c r="H2636" t="s">
        <v>7120</v>
      </c>
      <c r="I2636" t="s">
        <v>7162</v>
      </c>
      <c r="J2636" t="s">
        <v>7168</v>
      </c>
      <c r="K2636" t="s">
        <v>7181</v>
      </c>
      <c r="L2636">
        <v>6</v>
      </c>
      <c r="M2636">
        <v>65320.639999999999</v>
      </c>
      <c r="N2636">
        <v>0.1</v>
      </c>
      <c r="O2636">
        <v>12512.71</v>
      </c>
    </row>
    <row r="2637" spans="1:15" x14ac:dyDescent="0.25">
      <c r="A2637" t="s">
        <v>2647</v>
      </c>
      <c r="B2637" t="s">
        <v>5505</v>
      </c>
      <c r="C2637" t="s">
        <v>7226</v>
      </c>
      <c r="D2637" t="s">
        <v>6113</v>
      </c>
      <c r="E2637" t="s">
        <v>6912</v>
      </c>
      <c r="F2637" t="s">
        <v>7096</v>
      </c>
      <c r="G2637" t="s">
        <v>7113</v>
      </c>
      <c r="H2637" t="s">
        <v>7144</v>
      </c>
      <c r="I2637" t="s">
        <v>7165</v>
      </c>
      <c r="J2637" t="s">
        <v>7172</v>
      </c>
      <c r="K2637" t="s">
        <v>7212</v>
      </c>
      <c r="L2637">
        <v>1</v>
      </c>
      <c r="M2637">
        <v>3062.24</v>
      </c>
      <c r="N2637">
        <v>0.1</v>
      </c>
      <c r="O2637">
        <v>558.01</v>
      </c>
    </row>
    <row r="2638" spans="1:15" x14ac:dyDescent="0.25">
      <c r="A2638" t="s">
        <v>2648</v>
      </c>
      <c r="B2638" t="s">
        <v>5671</v>
      </c>
      <c r="C2638" t="s">
        <v>7242</v>
      </c>
      <c r="D2638" t="s">
        <v>6560</v>
      </c>
      <c r="E2638" t="s">
        <v>6986</v>
      </c>
      <c r="F2638" t="s">
        <v>7095</v>
      </c>
      <c r="G2638" t="s">
        <v>7109</v>
      </c>
      <c r="H2638" t="s">
        <v>7127</v>
      </c>
      <c r="I2638" t="s">
        <v>7163</v>
      </c>
      <c r="J2638" t="s">
        <v>7171</v>
      </c>
      <c r="K2638" t="s">
        <v>7204</v>
      </c>
      <c r="L2638">
        <v>5</v>
      </c>
      <c r="M2638">
        <v>16080.72</v>
      </c>
      <c r="N2638">
        <v>0.25</v>
      </c>
      <c r="O2638">
        <v>1827.42</v>
      </c>
    </row>
    <row r="2639" spans="1:15" x14ac:dyDescent="0.25">
      <c r="A2639" t="s">
        <v>2649</v>
      </c>
      <c r="B2639" t="s">
        <v>5823</v>
      </c>
      <c r="C2639" t="s">
        <v>7226</v>
      </c>
      <c r="D2639" t="s">
        <v>6522</v>
      </c>
      <c r="E2639" t="s">
        <v>7040</v>
      </c>
      <c r="F2639" t="s">
        <v>7095</v>
      </c>
      <c r="G2639" t="s">
        <v>7106</v>
      </c>
      <c r="H2639" t="s">
        <v>7161</v>
      </c>
      <c r="I2639" t="s">
        <v>7163</v>
      </c>
      <c r="J2639" t="s">
        <v>7167</v>
      </c>
      <c r="K2639" t="s">
        <v>7207</v>
      </c>
      <c r="L2639">
        <v>7</v>
      </c>
      <c r="M2639">
        <v>5433.17</v>
      </c>
      <c r="N2639">
        <v>0</v>
      </c>
      <c r="O2639">
        <v>1861.51</v>
      </c>
    </row>
    <row r="2640" spans="1:15" x14ac:dyDescent="0.25">
      <c r="A2640" t="s">
        <v>2650</v>
      </c>
      <c r="B2640" t="s">
        <v>5710</v>
      </c>
      <c r="C2640" t="s">
        <v>7250</v>
      </c>
      <c r="D2640" t="s">
        <v>6260</v>
      </c>
      <c r="E2640" t="s">
        <v>7009</v>
      </c>
      <c r="F2640" t="s">
        <v>7095</v>
      </c>
      <c r="G2640" t="s">
        <v>7102</v>
      </c>
      <c r="H2640" t="s">
        <v>7157</v>
      </c>
      <c r="I2640" t="s">
        <v>7165</v>
      </c>
      <c r="J2640" t="s">
        <v>7176</v>
      </c>
      <c r="K2640" t="s">
        <v>7202</v>
      </c>
      <c r="L2640">
        <v>3</v>
      </c>
      <c r="M2640">
        <v>47125.31</v>
      </c>
      <c r="N2640">
        <v>0.1</v>
      </c>
      <c r="O2640">
        <v>4036.04</v>
      </c>
    </row>
    <row r="2641" spans="1:15" x14ac:dyDescent="0.25">
      <c r="A2641" t="s">
        <v>2651</v>
      </c>
      <c r="B2641" t="s">
        <v>5820</v>
      </c>
      <c r="C2641" t="s">
        <v>7227</v>
      </c>
      <c r="D2641" t="s">
        <v>6371</v>
      </c>
      <c r="E2641" t="s">
        <v>7040</v>
      </c>
      <c r="F2641" t="s">
        <v>7095</v>
      </c>
      <c r="G2641" t="s">
        <v>7106</v>
      </c>
      <c r="H2641" t="s">
        <v>7122</v>
      </c>
      <c r="I2641" t="s">
        <v>7164</v>
      </c>
      <c r="J2641" t="s">
        <v>7173</v>
      </c>
      <c r="K2641" t="s">
        <v>7200</v>
      </c>
      <c r="L2641">
        <v>2</v>
      </c>
      <c r="M2641">
        <v>2322.9699999999998</v>
      </c>
      <c r="N2641">
        <v>0</v>
      </c>
      <c r="O2641">
        <v>739.04</v>
      </c>
    </row>
    <row r="2642" spans="1:15" x14ac:dyDescent="0.25">
      <c r="A2642" t="s">
        <v>2652</v>
      </c>
      <c r="B2642" t="s">
        <v>5880</v>
      </c>
      <c r="C2642" t="s">
        <v>7227</v>
      </c>
      <c r="D2642" t="s">
        <v>6316</v>
      </c>
      <c r="E2642" t="s">
        <v>6920</v>
      </c>
      <c r="F2642" t="s">
        <v>7095</v>
      </c>
      <c r="G2642" t="s">
        <v>7109</v>
      </c>
      <c r="H2642" t="s">
        <v>7135</v>
      </c>
      <c r="I2642" t="s">
        <v>7164</v>
      </c>
      <c r="J2642" t="s">
        <v>7174</v>
      </c>
      <c r="K2642" t="s">
        <v>7188</v>
      </c>
      <c r="L2642">
        <v>8</v>
      </c>
      <c r="M2642">
        <v>20292.62</v>
      </c>
      <c r="N2642">
        <v>0.1</v>
      </c>
      <c r="O2642">
        <v>3996.58</v>
      </c>
    </row>
    <row r="2643" spans="1:15" x14ac:dyDescent="0.25">
      <c r="A2643" t="s">
        <v>2653</v>
      </c>
      <c r="B2643" t="s">
        <v>5289</v>
      </c>
      <c r="C2643" t="s">
        <v>7233</v>
      </c>
      <c r="D2643" t="s">
        <v>6861</v>
      </c>
      <c r="E2643" t="s">
        <v>6971</v>
      </c>
      <c r="F2643" t="s">
        <v>7096</v>
      </c>
      <c r="G2643" t="s">
        <v>7112</v>
      </c>
      <c r="H2643" t="s">
        <v>7133</v>
      </c>
      <c r="I2643" t="s">
        <v>7164</v>
      </c>
      <c r="J2643" t="s">
        <v>7173</v>
      </c>
      <c r="K2643" t="s">
        <v>7206</v>
      </c>
      <c r="L2643">
        <v>8</v>
      </c>
      <c r="M2643">
        <v>13405</v>
      </c>
      <c r="N2643">
        <v>0.25</v>
      </c>
      <c r="O2643">
        <v>3366.36</v>
      </c>
    </row>
    <row r="2644" spans="1:15" x14ac:dyDescent="0.25">
      <c r="A2644" t="s">
        <v>2654</v>
      </c>
      <c r="B2644" t="s">
        <v>5220</v>
      </c>
      <c r="C2644" t="s">
        <v>7246</v>
      </c>
      <c r="D2644" t="s">
        <v>6557</v>
      </c>
      <c r="E2644" t="s">
        <v>7003</v>
      </c>
      <c r="F2644" t="s">
        <v>7095</v>
      </c>
      <c r="G2644" t="s">
        <v>7109</v>
      </c>
      <c r="H2644" t="s">
        <v>7135</v>
      </c>
      <c r="I2644" t="s">
        <v>7162</v>
      </c>
      <c r="J2644" t="s">
        <v>7166</v>
      </c>
      <c r="K2644" t="s">
        <v>7211</v>
      </c>
      <c r="L2644">
        <v>3</v>
      </c>
      <c r="M2644">
        <v>16819.89</v>
      </c>
      <c r="N2644">
        <v>0.25</v>
      </c>
      <c r="O2644">
        <v>989.67</v>
      </c>
    </row>
    <row r="2645" spans="1:15" x14ac:dyDescent="0.25">
      <c r="A2645" t="s">
        <v>2655</v>
      </c>
      <c r="B2645" t="s">
        <v>5449</v>
      </c>
      <c r="C2645" t="s">
        <v>7252</v>
      </c>
      <c r="D2645" t="s">
        <v>6439</v>
      </c>
      <c r="E2645" t="s">
        <v>6932</v>
      </c>
      <c r="F2645" t="s">
        <v>7096</v>
      </c>
      <c r="G2645" t="s">
        <v>7103</v>
      </c>
      <c r="H2645" t="s">
        <v>7119</v>
      </c>
      <c r="I2645" t="s">
        <v>7163</v>
      </c>
      <c r="J2645" t="s">
        <v>7171</v>
      </c>
      <c r="K2645" t="s">
        <v>7209</v>
      </c>
      <c r="L2645">
        <v>2</v>
      </c>
      <c r="M2645">
        <v>3635.9</v>
      </c>
      <c r="N2645">
        <v>0</v>
      </c>
      <c r="O2645">
        <v>759</v>
      </c>
    </row>
    <row r="2646" spans="1:15" x14ac:dyDescent="0.25">
      <c r="A2646" t="s">
        <v>2656</v>
      </c>
      <c r="B2646" t="s">
        <v>5334</v>
      </c>
      <c r="C2646" t="s">
        <v>7246</v>
      </c>
      <c r="D2646" t="s">
        <v>6149</v>
      </c>
      <c r="E2646" t="s">
        <v>6947</v>
      </c>
      <c r="F2646" t="s">
        <v>7097</v>
      </c>
      <c r="G2646" t="s">
        <v>7110</v>
      </c>
      <c r="H2646" t="s">
        <v>7159</v>
      </c>
      <c r="I2646" t="s">
        <v>7163</v>
      </c>
      <c r="J2646" t="s">
        <v>7175</v>
      </c>
      <c r="K2646" t="s">
        <v>7190</v>
      </c>
      <c r="L2646">
        <v>6</v>
      </c>
      <c r="M2646">
        <v>11382.25</v>
      </c>
      <c r="N2646">
        <v>0.15</v>
      </c>
      <c r="O2646">
        <v>1651.82</v>
      </c>
    </row>
    <row r="2647" spans="1:15" x14ac:dyDescent="0.25">
      <c r="A2647" t="s">
        <v>2657</v>
      </c>
      <c r="B2647" t="s">
        <v>5370</v>
      </c>
      <c r="C2647" t="s">
        <v>7239</v>
      </c>
      <c r="D2647" t="s">
        <v>6255</v>
      </c>
      <c r="E2647" t="s">
        <v>6946</v>
      </c>
      <c r="F2647" t="s">
        <v>7094</v>
      </c>
      <c r="G2647" t="s">
        <v>7100</v>
      </c>
      <c r="H2647" t="s">
        <v>7151</v>
      </c>
      <c r="I2647" t="s">
        <v>7163</v>
      </c>
      <c r="J2647" t="s">
        <v>7167</v>
      </c>
      <c r="K2647" t="s">
        <v>7179</v>
      </c>
      <c r="L2647">
        <v>1</v>
      </c>
      <c r="M2647">
        <v>2473.96</v>
      </c>
      <c r="N2647">
        <v>0.05</v>
      </c>
      <c r="O2647">
        <v>670.72</v>
      </c>
    </row>
    <row r="2648" spans="1:15" x14ac:dyDescent="0.25">
      <c r="A2648" t="s">
        <v>2658</v>
      </c>
      <c r="B2648" t="s">
        <v>5133</v>
      </c>
      <c r="C2648" t="s">
        <v>7248</v>
      </c>
      <c r="D2648" t="s">
        <v>6355</v>
      </c>
      <c r="E2648" t="s">
        <v>6990</v>
      </c>
      <c r="F2648" t="s">
        <v>7097</v>
      </c>
      <c r="G2648" t="s">
        <v>7105</v>
      </c>
      <c r="H2648" t="s">
        <v>7149</v>
      </c>
      <c r="I2648" t="s">
        <v>7164</v>
      </c>
      <c r="J2648" t="s">
        <v>7173</v>
      </c>
      <c r="K2648" t="s">
        <v>7200</v>
      </c>
      <c r="L2648">
        <v>7</v>
      </c>
      <c r="M2648">
        <v>7613.58</v>
      </c>
      <c r="N2648">
        <v>0.05</v>
      </c>
      <c r="O2648">
        <v>2541.09</v>
      </c>
    </row>
    <row r="2649" spans="1:15" x14ac:dyDescent="0.25">
      <c r="A2649" t="s">
        <v>2659</v>
      </c>
      <c r="B2649" t="s">
        <v>6009</v>
      </c>
      <c r="C2649" t="s">
        <v>7258</v>
      </c>
      <c r="D2649" t="s">
        <v>6506</v>
      </c>
      <c r="E2649" t="s">
        <v>7051</v>
      </c>
      <c r="F2649" t="s">
        <v>7096</v>
      </c>
      <c r="G2649" t="s">
        <v>7113</v>
      </c>
      <c r="H2649" t="s">
        <v>7144</v>
      </c>
      <c r="I2649" t="s">
        <v>7162</v>
      </c>
      <c r="J2649" t="s">
        <v>7168</v>
      </c>
      <c r="K2649" t="s">
        <v>7191</v>
      </c>
      <c r="L2649">
        <v>5</v>
      </c>
      <c r="M2649">
        <v>28568.19</v>
      </c>
      <c r="N2649">
        <v>0.15</v>
      </c>
      <c r="O2649">
        <v>3808.37</v>
      </c>
    </row>
    <row r="2650" spans="1:15" x14ac:dyDescent="0.25">
      <c r="A2650" t="s">
        <v>2660</v>
      </c>
      <c r="B2650" t="s">
        <v>5891</v>
      </c>
      <c r="C2650" t="s">
        <v>7228</v>
      </c>
      <c r="D2650" t="s">
        <v>6673</v>
      </c>
      <c r="E2650" t="s">
        <v>6919</v>
      </c>
      <c r="F2650" t="s">
        <v>7097</v>
      </c>
      <c r="G2650" t="s">
        <v>7104</v>
      </c>
      <c r="H2650" t="s">
        <v>7132</v>
      </c>
      <c r="I2650" t="s">
        <v>7162</v>
      </c>
      <c r="J2650" t="s">
        <v>7166</v>
      </c>
      <c r="K2650" t="s">
        <v>7211</v>
      </c>
      <c r="L2650">
        <v>1</v>
      </c>
      <c r="M2650">
        <v>6062.56</v>
      </c>
      <c r="N2650">
        <v>0.15</v>
      </c>
      <c r="O2650">
        <v>873.21</v>
      </c>
    </row>
    <row r="2651" spans="1:15" x14ac:dyDescent="0.25">
      <c r="A2651" t="s">
        <v>2661</v>
      </c>
      <c r="B2651" t="s">
        <v>5072</v>
      </c>
      <c r="C2651" t="s">
        <v>7249</v>
      </c>
      <c r="D2651" t="s">
        <v>6408</v>
      </c>
      <c r="E2651" t="s">
        <v>6991</v>
      </c>
      <c r="F2651" t="s">
        <v>7096</v>
      </c>
      <c r="G2651" t="s">
        <v>7113</v>
      </c>
      <c r="H2651" t="s">
        <v>7148</v>
      </c>
      <c r="I2651" t="s">
        <v>7165</v>
      </c>
      <c r="J2651" t="s">
        <v>7177</v>
      </c>
      <c r="K2651" t="s">
        <v>7201</v>
      </c>
      <c r="L2651">
        <v>6</v>
      </c>
      <c r="M2651">
        <v>252699.41</v>
      </c>
      <c r="N2651">
        <v>0.2</v>
      </c>
      <c r="O2651">
        <v>9281.93</v>
      </c>
    </row>
    <row r="2652" spans="1:15" x14ac:dyDescent="0.25">
      <c r="A2652" t="s">
        <v>2662</v>
      </c>
      <c r="B2652" t="s">
        <v>5421</v>
      </c>
      <c r="C2652" t="s">
        <v>7245</v>
      </c>
      <c r="D2652" t="s">
        <v>6798</v>
      </c>
      <c r="E2652" t="s">
        <v>7086</v>
      </c>
      <c r="F2652" t="s">
        <v>7095</v>
      </c>
      <c r="G2652" t="s">
        <v>7106</v>
      </c>
      <c r="H2652" t="s">
        <v>7122</v>
      </c>
      <c r="I2652" t="s">
        <v>7162</v>
      </c>
      <c r="J2652" t="s">
        <v>7168</v>
      </c>
      <c r="K2652" t="s">
        <v>7181</v>
      </c>
      <c r="L2652">
        <v>1</v>
      </c>
      <c r="M2652">
        <v>10936.44</v>
      </c>
      <c r="N2652">
        <v>0.1</v>
      </c>
      <c r="O2652">
        <v>1774.99</v>
      </c>
    </row>
    <row r="2653" spans="1:15" x14ac:dyDescent="0.25">
      <c r="A2653" t="s">
        <v>2663</v>
      </c>
      <c r="B2653" t="s">
        <v>5266</v>
      </c>
      <c r="C2653" t="s">
        <v>7231</v>
      </c>
      <c r="D2653" t="s">
        <v>6668</v>
      </c>
      <c r="E2653" t="s">
        <v>6997</v>
      </c>
      <c r="F2653" t="s">
        <v>7094</v>
      </c>
      <c r="G2653" t="s">
        <v>7101</v>
      </c>
      <c r="H2653" t="s">
        <v>7124</v>
      </c>
      <c r="I2653" t="s">
        <v>7165</v>
      </c>
      <c r="J2653" t="s">
        <v>7176</v>
      </c>
      <c r="K2653" t="s">
        <v>7195</v>
      </c>
      <c r="L2653">
        <v>6</v>
      </c>
      <c r="M2653">
        <v>69888.399999999994</v>
      </c>
      <c r="N2653">
        <v>0</v>
      </c>
      <c r="O2653">
        <v>7611.29</v>
      </c>
    </row>
    <row r="2654" spans="1:15" x14ac:dyDescent="0.25">
      <c r="A2654" t="s">
        <v>2664</v>
      </c>
      <c r="B2654" t="s">
        <v>5819</v>
      </c>
      <c r="C2654" t="s">
        <v>7226</v>
      </c>
      <c r="D2654" t="s">
        <v>6862</v>
      </c>
      <c r="E2654" t="s">
        <v>6919</v>
      </c>
      <c r="F2654" t="s">
        <v>7096</v>
      </c>
      <c r="G2654" t="s">
        <v>7111</v>
      </c>
      <c r="H2654" t="s">
        <v>7131</v>
      </c>
      <c r="I2654" t="s">
        <v>7165</v>
      </c>
      <c r="J2654" t="s">
        <v>7172</v>
      </c>
      <c r="K2654" t="s">
        <v>7208</v>
      </c>
      <c r="L2654">
        <v>4</v>
      </c>
      <c r="M2654">
        <v>9832.2000000000007</v>
      </c>
      <c r="N2654">
        <v>0.05</v>
      </c>
      <c r="O2654">
        <v>1869.31</v>
      </c>
    </row>
    <row r="2655" spans="1:15" x14ac:dyDescent="0.25">
      <c r="A2655" t="s">
        <v>2665</v>
      </c>
      <c r="B2655" t="s">
        <v>5072</v>
      </c>
      <c r="C2655" t="s">
        <v>7249</v>
      </c>
      <c r="D2655" t="s">
        <v>6641</v>
      </c>
      <c r="E2655" t="s">
        <v>7076</v>
      </c>
      <c r="F2655" t="s">
        <v>7097</v>
      </c>
      <c r="G2655" t="s">
        <v>7105</v>
      </c>
      <c r="H2655" t="s">
        <v>7149</v>
      </c>
      <c r="I2655" t="s">
        <v>7165</v>
      </c>
      <c r="J2655" t="s">
        <v>7177</v>
      </c>
      <c r="K2655" t="s">
        <v>7201</v>
      </c>
      <c r="L2655">
        <v>1</v>
      </c>
      <c r="M2655">
        <v>37752</v>
      </c>
      <c r="N2655">
        <v>0.25</v>
      </c>
      <c r="O2655">
        <v>1687.76</v>
      </c>
    </row>
    <row r="2656" spans="1:15" x14ac:dyDescent="0.25">
      <c r="A2656" t="s">
        <v>2666</v>
      </c>
      <c r="B2656" t="s">
        <v>5653</v>
      </c>
      <c r="C2656" t="s">
        <v>7227</v>
      </c>
      <c r="D2656" t="s">
        <v>6409</v>
      </c>
      <c r="E2656" t="s">
        <v>7016</v>
      </c>
      <c r="F2656" t="s">
        <v>7094</v>
      </c>
      <c r="G2656" t="s">
        <v>7098</v>
      </c>
      <c r="H2656" t="s">
        <v>7114</v>
      </c>
      <c r="I2656" t="s">
        <v>7165</v>
      </c>
      <c r="J2656" t="s">
        <v>7172</v>
      </c>
      <c r="K2656" t="s">
        <v>7212</v>
      </c>
      <c r="L2656">
        <v>1</v>
      </c>
      <c r="M2656">
        <v>3427.27</v>
      </c>
      <c r="N2656">
        <v>0</v>
      </c>
      <c r="O2656">
        <v>707.98</v>
      </c>
    </row>
    <row r="2657" spans="1:15" x14ac:dyDescent="0.25">
      <c r="A2657" t="s">
        <v>2667</v>
      </c>
      <c r="B2657" t="s">
        <v>5533</v>
      </c>
      <c r="C2657" t="s">
        <v>7254</v>
      </c>
      <c r="D2657" t="s">
        <v>6300</v>
      </c>
      <c r="E2657" t="s">
        <v>7025</v>
      </c>
      <c r="F2657" t="s">
        <v>7097</v>
      </c>
      <c r="G2657" t="s">
        <v>7105</v>
      </c>
      <c r="H2657" t="s">
        <v>7149</v>
      </c>
      <c r="I2657" t="s">
        <v>7162</v>
      </c>
      <c r="J2657" t="s">
        <v>7168</v>
      </c>
      <c r="K2657" t="s">
        <v>7180</v>
      </c>
      <c r="L2657">
        <v>2</v>
      </c>
      <c r="M2657">
        <v>5351.39</v>
      </c>
      <c r="N2657">
        <v>0.25</v>
      </c>
      <c r="O2657">
        <v>352.27</v>
      </c>
    </row>
    <row r="2658" spans="1:15" x14ac:dyDescent="0.25">
      <c r="A2658" t="s">
        <v>2668</v>
      </c>
      <c r="B2658" t="s">
        <v>6010</v>
      </c>
      <c r="C2658" t="s">
        <v>7231</v>
      </c>
      <c r="D2658" t="s">
        <v>6355</v>
      </c>
      <c r="E2658" t="s">
        <v>6990</v>
      </c>
      <c r="F2658" t="s">
        <v>7095</v>
      </c>
      <c r="G2658" t="s">
        <v>7108</v>
      </c>
      <c r="H2658" t="s">
        <v>7141</v>
      </c>
      <c r="I2658" t="s">
        <v>7163</v>
      </c>
      <c r="J2658" t="s">
        <v>7171</v>
      </c>
      <c r="K2658" t="s">
        <v>7209</v>
      </c>
      <c r="L2658">
        <v>6</v>
      </c>
      <c r="M2658">
        <v>9969.31</v>
      </c>
      <c r="N2658">
        <v>0.1</v>
      </c>
      <c r="O2658">
        <v>1534.64</v>
      </c>
    </row>
    <row r="2659" spans="1:15" x14ac:dyDescent="0.25">
      <c r="A2659" t="s">
        <v>2669</v>
      </c>
      <c r="B2659" t="s">
        <v>5066</v>
      </c>
      <c r="C2659" t="s">
        <v>7232</v>
      </c>
      <c r="D2659" t="s">
        <v>6237</v>
      </c>
      <c r="E2659" t="s">
        <v>6997</v>
      </c>
      <c r="F2659" t="s">
        <v>7094</v>
      </c>
      <c r="G2659" t="s">
        <v>7098</v>
      </c>
      <c r="H2659" t="s">
        <v>7138</v>
      </c>
      <c r="I2659" t="s">
        <v>7164</v>
      </c>
      <c r="J2659" t="s">
        <v>7174</v>
      </c>
      <c r="K2659" t="s">
        <v>7199</v>
      </c>
      <c r="L2659">
        <v>6</v>
      </c>
      <c r="M2659">
        <v>9625.2199999999993</v>
      </c>
      <c r="N2659">
        <v>0</v>
      </c>
      <c r="O2659">
        <v>2269.17</v>
      </c>
    </row>
    <row r="2660" spans="1:15" x14ac:dyDescent="0.25">
      <c r="A2660" t="s">
        <v>2670</v>
      </c>
      <c r="B2660" t="s">
        <v>5635</v>
      </c>
      <c r="C2660" t="s">
        <v>7251</v>
      </c>
      <c r="D2660" t="s">
        <v>6797</v>
      </c>
      <c r="E2660" t="s">
        <v>7071</v>
      </c>
      <c r="F2660" t="s">
        <v>7096</v>
      </c>
      <c r="G2660" t="s">
        <v>7111</v>
      </c>
      <c r="H2660" t="s">
        <v>7142</v>
      </c>
      <c r="I2660" t="s">
        <v>7162</v>
      </c>
      <c r="J2660" t="s">
        <v>7169</v>
      </c>
      <c r="K2660" t="s">
        <v>7182</v>
      </c>
      <c r="L2660">
        <v>7</v>
      </c>
      <c r="M2660">
        <v>61956.43</v>
      </c>
      <c r="N2660">
        <v>0.05</v>
      </c>
      <c r="O2660">
        <v>10360.9</v>
      </c>
    </row>
    <row r="2661" spans="1:15" x14ac:dyDescent="0.25">
      <c r="A2661" t="s">
        <v>2671</v>
      </c>
      <c r="B2661" t="s">
        <v>5490</v>
      </c>
      <c r="C2661" t="s">
        <v>7256</v>
      </c>
      <c r="D2661" t="s">
        <v>6777</v>
      </c>
      <c r="E2661" t="s">
        <v>6899</v>
      </c>
      <c r="F2661" t="s">
        <v>7095</v>
      </c>
      <c r="G2661" t="s">
        <v>7106</v>
      </c>
      <c r="H2661" t="s">
        <v>7146</v>
      </c>
      <c r="I2661" t="s">
        <v>7164</v>
      </c>
      <c r="J2661" t="s">
        <v>7174</v>
      </c>
      <c r="K2661" t="s">
        <v>7188</v>
      </c>
      <c r="L2661">
        <v>7</v>
      </c>
      <c r="M2661">
        <v>14740.96</v>
      </c>
      <c r="N2661">
        <v>0.25</v>
      </c>
      <c r="O2661">
        <v>1923.64</v>
      </c>
    </row>
    <row r="2662" spans="1:15" x14ac:dyDescent="0.25">
      <c r="A2662" t="s">
        <v>2672</v>
      </c>
      <c r="B2662" t="s">
        <v>5027</v>
      </c>
      <c r="C2662" t="s">
        <v>7252</v>
      </c>
      <c r="D2662" t="s">
        <v>6101</v>
      </c>
      <c r="E2662" t="s">
        <v>6900</v>
      </c>
      <c r="F2662" t="s">
        <v>7097</v>
      </c>
      <c r="G2662" t="s">
        <v>7110</v>
      </c>
      <c r="H2662" t="s">
        <v>7159</v>
      </c>
      <c r="I2662" t="s">
        <v>7165</v>
      </c>
      <c r="J2662" t="s">
        <v>7172</v>
      </c>
      <c r="K2662" t="s">
        <v>7212</v>
      </c>
      <c r="L2662">
        <v>6</v>
      </c>
      <c r="M2662">
        <v>15440.25</v>
      </c>
      <c r="N2662">
        <v>0.25</v>
      </c>
      <c r="O2662">
        <v>968.67</v>
      </c>
    </row>
    <row r="2663" spans="1:15" x14ac:dyDescent="0.25">
      <c r="A2663" t="s">
        <v>2673</v>
      </c>
      <c r="B2663" t="s">
        <v>5027</v>
      </c>
      <c r="C2663" t="s">
        <v>7252</v>
      </c>
      <c r="D2663" t="s">
        <v>6191</v>
      </c>
      <c r="E2663" t="s">
        <v>6927</v>
      </c>
      <c r="F2663" t="s">
        <v>7097</v>
      </c>
      <c r="G2663" t="s">
        <v>7104</v>
      </c>
      <c r="H2663" t="s">
        <v>7160</v>
      </c>
      <c r="I2663" t="s">
        <v>7164</v>
      </c>
      <c r="J2663" t="s">
        <v>7174</v>
      </c>
      <c r="K2663" t="s">
        <v>7199</v>
      </c>
      <c r="L2663">
        <v>2</v>
      </c>
      <c r="M2663">
        <v>2648.4</v>
      </c>
      <c r="N2663">
        <v>0.2</v>
      </c>
      <c r="O2663">
        <v>294.67</v>
      </c>
    </row>
    <row r="2664" spans="1:15" x14ac:dyDescent="0.25">
      <c r="A2664" t="s">
        <v>2674</v>
      </c>
      <c r="B2664" t="s">
        <v>5211</v>
      </c>
      <c r="C2664" t="s">
        <v>7243</v>
      </c>
      <c r="D2664" t="s">
        <v>6241</v>
      </c>
      <c r="E2664" t="s">
        <v>6926</v>
      </c>
      <c r="F2664" t="s">
        <v>7095</v>
      </c>
      <c r="G2664" t="s">
        <v>7102</v>
      </c>
      <c r="H2664" t="s">
        <v>7147</v>
      </c>
      <c r="I2664" t="s">
        <v>7164</v>
      </c>
      <c r="J2664" t="s">
        <v>7173</v>
      </c>
      <c r="K2664" t="s">
        <v>7200</v>
      </c>
      <c r="L2664">
        <v>6</v>
      </c>
      <c r="M2664">
        <v>7159.41</v>
      </c>
      <c r="N2664">
        <v>0</v>
      </c>
      <c r="O2664">
        <v>2553.73</v>
      </c>
    </row>
    <row r="2665" spans="1:15" x14ac:dyDescent="0.25">
      <c r="A2665" t="s">
        <v>2675</v>
      </c>
      <c r="B2665" t="s">
        <v>6010</v>
      </c>
      <c r="C2665" t="s">
        <v>7231</v>
      </c>
      <c r="D2665" t="s">
        <v>6146</v>
      </c>
      <c r="E2665" t="s">
        <v>6944</v>
      </c>
      <c r="F2665" t="s">
        <v>7095</v>
      </c>
      <c r="G2665" t="s">
        <v>7106</v>
      </c>
      <c r="H2665" t="s">
        <v>7146</v>
      </c>
      <c r="I2665" t="s">
        <v>7164</v>
      </c>
      <c r="J2665" t="s">
        <v>7174</v>
      </c>
      <c r="K2665" t="s">
        <v>7199</v>
      </c>
      <c r="L2665">
        <v>2</v>
      </c>
      <c r="M2665">
        <v>2294.88</v>
      </c>
      <c r="N2665">
        <v>0.25</v>
      </c>
      <c r="O2665">
        <v>174.06</v>
      </c>
    </row>
    <row r="2666" spans="1:15" x14ac:dyDescent="0.25">
      <c r="A2666" t="s">
        <v>2676</v>
      </c>
      <c r="B2666" t="s">
        <v>6011</v>
      </c>
      <c r="C2666" t="s">
        <v>7241</v>
      </c>
      <c r="D2666" t="s">
        <v>6570</v>
      </c>
      <c r="E2666" t="s">
        <v>7078</v>
      </c>
      <c r="F2666" t="s">
        <v>7096</v>
      </c>
      <c r="G2666" t="s">
        <v>7113</v>
      </c>
      <c r="H2666" t="s">
        <v>7143</v>
      </c>
      <c r="I2666" t="s">
        <v>7163</v>
      </c>
      <c r="J2666" t="s">
        <v>7175</v>
      </c>
      <c r="K2666" t="s">
        <v>7205</v>
      </c>
      <c r="L2666">
        <v>8</v>
      </c>
      <c r="M2666">
        <v>24624.2</v>
      </c>
      <c r="N2666">
        <v>0.1</v>
      </c>
      <c r="O2666">
        <v>3273.33</v>
      </c>
    </row>
    <row r="2667" spans="1:15" x14ac:dyDescent="0.25">
      <c r="A2667" t="s">
        <v>2677</v>
      </c>
      <c r="B2667" t="s">
        <v>5653</v>
      </c>
      <c r="C2667" t="s">
        <v>7227</v>
      </c>
      <c r="D2667" t="s">
        <v>6863</v>
      </c>
      <c r="E2667" t="s">
        <v>7046</v>
      </c>
      <c r="F2667" t="s">
        <v>7094</v>
      </c>
      <c r="G2667" t="s">
        <v>7100</v>
      </c>
      <c r="H2667" t="s">
        <v>7136</v>
      </c>
      <c r="I2667" t="s">
        <v>7163</v>
      </c>
      <c r="J2667" t="s">
        <v>7171</v>
      </c>
      <c r="K2667" t="s">
        <v>7184</v>
      </c>
      <c r="L2667">
        <v>4</v>
      </c>
      <c r="M2667">
        <v>29076.87</v>
      </c>
      <c r="N2667">
        <v>0.1</v>
      </c>
      <c r="O2667">
        <v>2899.28</v>
      </c>
    </row>
    <row r="2668" spans="1:15" x14ac:dyDescent="0.25">
      <c r="A2668" t="s">
        <v>2678</v>
      </c>
      <c r="B2668" t="s">
        <v>5891</v>
      </c>
      <c r="C2668" t="s">
        <v>7228</v>
      </c>
      <c r="D2668" t="s">
        <v>6394</v>
      </c>
      <c r="E2668" t="s">
        <v>6900</v>
      </c>
      <c r="F2668" t="s">
        <v>7095</v>
      </c>
      <c r="G2668" t="s">
        <v>7108</v>
      </c>
      <c r="H2668" t="s">
        <v>7141</v>
      </c>
      <c r="I2668" t="s">
        <v>7164</v>
      </c>
      <c r="J2668" t="s">
        <v>7174</v>
      </c>
      <c r="K2668" t="s">
        <v>7188</v>
      </c>
      <c r="L2668">
        <v>7</v>
      </c>
      <c r="M2668">
        <v>18339.23</v>
      </c>
      <c r="N2668">
        <v>0.1</v>
      </c>
      <c r="O2668">
        <v>3492.26</v>
      </c>
    </row>
    <row r="2669" spans="1:15" x14ac:dyDescent="0.25">
      <c r="A2669" t="s">
        <v>2679</v>
      </c>
      <c r="B2669" t="s">
        <v>5751</v>
      </c>
      <c r="C2669" t="s">
        <v>7244</v>
      </c>
      <c r="D2669" t="s">
        <v>6517</v>
      </c>
      <c r="E2669" t="s">
        <v>6902</v>
      </c>
      <c r="F2669" t="s">
        <v>7096</v>
      </c>
      <c r="G2669" t="s">
        <v>7111</v>
      </c>
      <c r="H2669" t="s">
        <v>7131</v>
      </c>
      <c r="I2669" t="s">
        <v>7164</v>
      </c>
      <c r="J2669" t="s">
        <v>7170</v>
      </c>
      <c r="K2669" t="s">
        <v>7183</v>
      </c>
      <c r="L2669">
        <v>8</v>
      </c>
      <c r="M2669">
        <v>38616.15</v>
      </c>
      <c r="N2669">
        <v>0</v>
      </c>
      <c r="O2669">
        <v>9844.56</v>
      </c>
    </row>
    <row r="2670" spans="1:15" x14ac:dyDescent="0.25">
      <c r="A2670" t="s">
        <v>2680</v>
      </c>
      <c r="B2670" t="s">
        <v>5041</v>
      </c>
      <c r="C2670" t="s">
        <v>7230</v>
      </c>
      <c r="D2670" t="s">
        <v>6146</v>
      </c>
      <c r="E2670" t="s">
        <v>6944</v>
      </c>
      <c r="F2670" t="s">
        <v>7096</v>
      </c>
      <c r="G2670" t="s">
        <v>7103</v>
      </c>
      <c r="H2670" t="s">
        <v>7158</v>
      </c>
      <c r="I2670" t="s">
        <v>7164</v>
      </c>
      <c r="J2670" t="s">
        <v>7174</v>
      </c>
      <c r="K2670" t="s">
        <v>7199</v>
      </c>
      <c r="L2670">
        <v>1</v>
      </c>
      <c r="M2670">
        <v>1411.36</v>
      </c>
      <c r="N2670">
        <v>0.1</v>
      </c>
      <c r="O2670">
        <v>250.06</v>
      </c>
    </row>
    <row r="2671" spans="1:15" x14ac:dyDescent="0.25">
      <c r="A2671" t="s">
        <v>2681</v>
      </c>
      <c r="B2671" t="s">
        <v>5099</v>
      </c>
      <c r="C2671" t="s">
        <v>7256</v>
      </c>
      <c r="D2671" t="s">
        <v>6307</v>
      </c>
      <c r="E2671" t="s">
        <v>6944</v>
      </c>
      <c r="F2671" t="s">
        <v>7094</v>
      </c>
      <c r="G2671" t="s">
        <v>7101</v>
      </c>
      <c r="H2671" t="s">
        <v>7137</v>
      </c>
      <c r="I2671" t="s">
        <v>7164</v>
      </c>
      <c r="J2671" t="s">
        <v>7173</v>
      </c>
      <c r="K2671" t="s">
        <v>7200</v>
      </c>
      <c r="L2671">
        <v>5</v>
      </c>
      <c r="M2671">
        <v>4440.5200000000004</v>
      </c>
      <c r="N2671">
        <v>0.25</v>
      </c>
      <c r="O2671">
        <v>1257.69</v>
      </c>
    </row>
    <row r="2672" spans="1:15" x14ac:dyDescent="0.25">
      <c r="A2672" t="s">
        <v>2682</v>
      </c>
      <c r="B2672" t="s">
        <v>5126</v>
      </c>
      <c r="C2672" t="s">
        <v>7239</v>
      </c>
      <c r="D2672" t="s">
        <v>6777</v>
      </c>
      <c r="E2672" t="s">
        <v>6899</v>
      </c>
      <c r="F2672" t="s">
        <v>7096</v>
      </c>
      <c r="G2672" t="s">
        <v>7112</v>
      </c>
      <c r="H2672" t="s">
        <v>7139</v>
      </c>
      <c r="I2672" t="s">
        <v>7164</v>
      </c>
      <c r="J2672" t="s">
        <v>7170</v>
      </c>
      <c r="K2672" t="s">
        <v>7189</v>
      </c>
      <c r="L2672">
        <v>6</v>
      </c>
      <c r="M2672">
        <v>7451.6</v>
      </c>
      <c r="N2672">
        <v>0.15</v>
      </c>
      <c r="O2672">
        <v>1773.75</v>
      </c>
    </row>
    <row r="2673" spans="1:15" x14ac:dyDescent="0.25">
      <c r="A2673" t="s">
        <v>2683</v>
      </c>
      <c r="B2673" t="s">
        <v>5199</v>
      </c>
      <c r="C2673" t="s">
        <v>7238</v>
      </c>
      <c r="D2673" t="s">
        <v>6640</v>
      </c>
      <c r="E2673" t="s">
        <v>7032</v>
      </c>
      <c r="F2673" t="s">
        <v>7096</v>
      </c>
      <c r="G2673" t="s">
        <v>7111</v>
      </c>
      <c r="H2673" t="s">
        <v>7131</v>
      </c>
      <c r="I2673" t="s">
        <v>7163</v>
      </c>
      <c r="J2673" t="s">
        <v>7167</v>
      </c>
      <c r="K2673" t="s">
        <v>7207</v>
      </c>
      <c r="L2673">
        <v>4</v>
      </c>
      <c r="M2673">
        <v>3159.36</v>
      </c>
      <c r="N2673">
        <v>0</v>
      </c>
      <c r="O2673">
        <v>1140.72</v>
      </c>
    </row>
    <row r="2674" spans="1:15" x14ac:dyDescent="0.25">
      <c r="A2674" t="s">
        <v>2684</v>
      </c>
      <c r="B2674" t="s">
        <v>5999</v>
      </c>
      <c r="C2674" t="s">
        <v>7226</v>
      </c>
      <c r="D2674" t="s">
        <v>6250</v>
      </c>
      <c r="E2674" t="s">
        <v>6952</v>
      </c>
      <c r="F2674" t="s">
        <v>7096</v>
      </c>
      <c r="G2674" t="s">
        <v>7112</v>
      </c>
      <c r="H2674" t="s">
        <v>7154</v>
      </c>
      <c r="I2674" t="s">
        <v>7164</v>
      </c>
      <c r="J2674" t="s">
        <v>7173</v>
      </c>
      <c r="K2674" t="s">
        <v>7206</v>
      </c>
      <c r="L2674">
        <v>2</v>
      </c>
      <c r="M2674">
        <v>4401.21</v>
      </c>
      <c r="N2674">
        <v>0</v>
      </c>
      <c r="O2674">
        <v>1281.8599999999999</v>
      </c>
    </row>
    <row r="2675" spans="1:15" x14ac:dyDescent="0.25">
      <c r="A2675" t="s">
        <v>2685</v>
      </c>
      <c r="B2675" t="s">
        <v>5255</v>
      </c>
      <c r="C2675" t="s">
        <v>7242</v>
      </c>
      <c r="D2675" t="s">
        <v>6823</v>
      </c>
      <c r="E2675" t="s">
        <v>6945</v>
      </c>
      <c r="F2675" t="s">
        <v>7096</v>
      </c>
      <c r="G2675" t="s">
        <v>7112</v>
      </c>
      <c r="H2675" t="s">
        <v>7133</v>
      </c>
      <c r="I2675" t="s">
        <v>7164</v>
      </c>
      <c r="J2675" t="s">
        <v>7174</v>
      </c>
      <c r="K2675" t="s">
        <v>7188</v>
      </c>
      <c r="L2675">
        <v>6</v>
      </c>
      <c r="M2675">
        <v>12169.93</v>
      </c>
      <c r="N2675">
        <v>0.25</v>
      </c>
      <c r="O2675">
        <v>1420.75</v>
      </c>
    </row>
    <row r="2676" spans="1:15" x14ac:dyDescent="0.25">
      <c r="A2676" t="s">
        <v>2686</v>
      </c>
      <c r="B2676" t="s">
        <v>5831</v>
      </c>
      <c r="C2676" t="s">
        <v>7225</v>
      </c>
      <c r="D2676" t="s">
        <v>6523</v>
      </c>
      <c r="E2676" t="s">
        <v>7072</v>
      </c>
      <c r="F2676" t="s">
        <v>7094</v>
      </c>
      <c r="G2676" t="s">
        <v>7101</v>
      </c>
      <c r="H2676" t="s">
        <v>7124</v>
      </c>
      <c r="I2676" t="s">
        <v>7163</v>
      </c>
      <c r="J2676" t="s">
        <v>7171</v>
      </c>
      <c r="K2676" t="s">
        <v>7209</v>
      </c>
      <c r="L2676">
        <v>4</v>
      </c>
      <c r="M2676">
        <v>5167.03</v>
      </c>
      <c r="N2676">
        <v>0.25</v>
      </c>
      <c r="O2676">
        <v>325.8</v>
      </c>
    </row>
    <row r="2677" spans="1:15" x14ac:dyDescent="0.25">
      <c r="A2677" t="s">
        <v>2687</v>
      </c>
      <c r="B2677" t="s">
        <v>5590</v>
      </c>
      <c r="C2677" t="s">
        <v>7253</v>
      </c>
      <c r="D2677" t="s">
        <v>6272</v>
      </c>
      <c r="E2677" t="s">
        <v>7016</v>
      </c>
      <c r="F2677" t="s">
        <v>7095</v>
      </c>
      <c r="G2677" t="s">
        <v>7109</v>
      </c>
      <c r="H2677" t="s">
        <v>7140</v>
      </c>
      <c r="I2677" t="s">
        <v>7165</v>
      </c>
      <c r="J2677" t="s">
        <v>7177</v>
      </c>
      <c r="K2677" t="s">
        <v>7201</v>
      </c>
      <c r="L2677">
        <v>4</v>
      </c>
      <c r="M2677">
        <v>169343.97</v>
      </c>
      <c r="N2677">
        <v>0.15</v>
      </c>
      <c r="O2677">
        <v>19178.79</v>
      </c>
    </row>
    <row r="2678" spans="1:15" x14ac:dyDescent="0.25">
      <c r="A2678" t="s">
        <v>2688</v>
      </c>
      <c r="B2678" t="s">
        <v>5028</v>
      </c>
      <c r="C2678" t="s">
        <v>7245</v>
      </c>
      <c r="D2678" t="s">
        <v>6404</v>
      </c>
      <c r="E2678" t="s">
        <v>7040</v>
      </c>
      <c r="F2678" t="s">
        <v>7094</v>
      </c>
      <c r="G2678" t="s">
        <v>7101</v>
      </c>
      <c r="H2678" t="s">
        <v>7137</v>
      </c>
      <c r="I2678" t="s">
        <v>7165</v>
      </c>
      <c r="J2678" t="s">
        <v>7176</v>
      </c>
      <c r="K2678" t="s">
        <v>7195</v>
      </c>
      <c r="L2678">
        <v>4</v>
      </c>
      <c r="M2678">
        <v>39083</v>
      </c>
      <c r="N2678">
        <v>0.2</v>
      </c>
      <c r="O2678">
        <v>1880.87</v>
      </c>
    </row>
    <row r="2679" spans="1:15" x14ac:dyDescent="0.25">
      <c r="A2679" t="s">
        <v>2689</v>
      </c>
      <c r="B2679" t="s">
        <v>5620</v>
      </c>
      <c r="C2679" t="s">
        <v>7244</v>
      </c>
      <c r="D2679" t="s">
        <v>6767</v>
      </c>
      <c r="E2679" t="s">
        <v>7088</v>
      </c>
      <c r="F2679" t="s">
        <v>7094</v>
      </c>
      <c r="G2679" t="s">
        <v>7101</v>
      </c>
      <c r="H2679" t="s">
        <v>7124</v>
      </c>
      <c r="I2679" t="s">
        <v>7165</v>
      </c>
      <c r="J2679" t="s">
        <v>7176</v>
      </c>
      <c r="K2679" t="s">
        <v>7202</v>
      </c>
      <c r="L2679">
        <v>4</v>
      </c>
      <c r="M2679">
        <v>61570.36</v>
      </c>
      <c r="N2679">
        <v>0.15</v>
      </c>
      <c r="O2679">
        <v>4349.8100000000004</v>
      </c>
    </row>
    <row r="2680" spans="1:15" x14ac:dyDescent="0.25">
      <c r="A2680" t="s">
        <v>2690</v>
      </c>
      <c r="B2680" t="s">
        <v>5757</v>
      </c>
      <c r="C2680" t="s">
        <v>7248</v>
      </c>
      <c r="D2680" t="s">
        <v>6746</v>
      </c>
      <c r="E2680" t="s">
        <v>6900</v>
      </c>
      <c r="F2680" t="s">
        <v>7094</v>
      </c>
      <c r="G2680" t="s">
        <v>7098</v>
      </c>
      <c r="H2680" t="s">
        <v>7156</v>
      </c>
      <c r="I2680" t="s">
        <v>7163</v>
      </c>
      <c r="J2680" t="s">
        <v>7167</v>
      </c>
      <c r="K2680" t="s">
        <v>7187</v>
      </c>
      <c r="L2680">
        <v>7</v>
      </c>
      <c r="M2680">
        <v>7837.83</v>
      </c>
      <c r="N2680">
        <v>0.25</v>
      </c>
      <c r="O2680">
        <v>1621.23</v>
      </c>
    </row>
    <row r="2681" spans="1:15" x14ac:dyDescent="0.25">
      <c r="A2681" t="s">
        <v>2691</v>
      </c>
      <c r="B2681" t="s">
        <v>6012</v>
      </c>
      <c r="C2681" t="s">
        <v>7254</v>
      </c>
      <c r="D2681" t="s">
        <v>6492</v>
      </c>
      <c r="E2681" t="s">
        <v>6971</v>
      </c>
      <c r="F2681" t="s">
        <v>7097</v>
      </c>
      <c r="G2681" t="s">
        <v>7110</v>
      </c>
      <c r="H2681" t="s">
        <v>7155</v>
      </c>
      <c r="I2681" t="s">
        <v>7165</v>
      </c>
      <c r="J2681" t="s">
        <v>7176</v>
      </c>
      <c r="K2681" t="s">
        <v>7194</v>
      </c>
      <c r="L2681">
        <v>3</v>
      </c>
      <c r="M2681">
        <v>61595.55</v>
      </c>
      <c r="N2681">
        <v>0.2</v>
      </c>
      <c r="O2681">
        <v>4614.3100000000004</v>
      </c>
    </row>
    <row r="2682" spans="1:15" x14ac:dyDescent="0.25">
      <c r="A2682" t="s">
        <v>2692</v>
      </c>
      <c r="B2682" t="s">
        <v>5412</v>
      </c>
      <c r="C2682" t="s">
        <v>7226</v>
      </c>
      <c r="D2682" t="s">
        <v>6168</v>
      </c>
      <c r="E2682" t="s">
        <v>6909</v>
      </c>
      <c r="F2682" t="s">
        <v>7095</v>
      </c>
      <c r="G2682" t="s">
        <v>7108</v>
      </c>
      <c r="H2682" t="s">
        <v>7126</v>
      </c>
      <c r="I2682" t="s">
        <v>7164</v>
      </c>
      <c r="J2682" t="s">
        <v>7170</v>
      </c>
      <c r="K2682" t="s">
        <v>7183</v>
      </c>
      <c r="L2682">
        <v>4</v>
      </c>
      <c r="M2682">
        <v>15276.34</v>
      </c>
      <c r="N2682">
        <v>0.25</v>
      </c>
      <c r="O2682">
        <v>2912.59</v>
      </c>
    </row>
    <row r="2683" spans="1:15" x14ac:dyDescent="0.25">
      <c r="A2683" t="s">
        <v>2693</v>
      </c>
      <c r="B2683" t="s">
        <v>5350</v>
      </c>
      <c r="C2683" t="s">
        <v>7226</v>
      </c>
      <c r="D2683" t="s">
        <v>6771</v>
      </c>
      <c r="E2683" t="s">
        <v>6974</v>
      </c>
      <c r="F2683" t="s">
        <v>7094</v>
      </c>
      <c r="G2683" t="s">
        <v>7101</v>
      </c>
      <c r="H2683" t="s">
        <v>7124</v>
      </c>
      <c r="I2683" t="s">
        <v>7164</v>
      </c>
      <c r="J2683" t="s">
        <v>7174</v>
      </c>
      <c r="K2683" t="s">
        <v>7196</v>
      </c>
      <c r="L2683">
        <v>8</v>
      </c>
      <c r="M2683">
        <v>26018.47</v>
      </c>
      <c r="N2683">
        <v>0.1</v>
      </c>
      <c r="O2683">
        <v>5660.67</v>
      </c>
    </row>
    <row r="2684" spans="1:15" x14ac:dyDescent="0.25">
      <c r="A2684" t="s">
        <v>2694</v>
      </c>
      <c r="B2684" t="s">
        <v>6013</v>
      </c>
      <c r="C2684" t="s">
        <v>7258</v>
      </c>
      <c r="D2684" t="s">
        <v>6440</v>
      </c>
      <c r="E2684" t="s">
        <v>6913</v>
      </c>
      <c r="F2684" t="s">
        <v>7096</v>
      </c>
      <c r="G2684" t="s">
        <v>7103</v>
      </c>
      <c r="H2684" t="s">
        <v>7134</v>
      </c>
      <c r="I2684" t="s">
        <v>7165</v>
      </c>
      <c r="J2684" t="s">
        <v>7177</v>
      </c>
      <c r="K2684" t="s">
        <v>7201</v>
      </c>
      <c r="L2684">
        <v>7</v>
      </c>
      <c r="M2684">
        <v>275999.18</v>
      </c>
      <c r="N2684">
        <v>0.25</v>
      </c>
      <c r="O2684">
        <v>-3015.18</v>
      </c>
    </row>
    <row r="2685" spans="1:15" x14ac:dyDescent="0.25">
      <c r="A2685" t="s">
        <v>2695</v>
      </c>
      <c r="B2685" t="s">
        <v>5098</v>
      </c>
      <c r="C2685" t="s">
        <v>7252</v>
      </c>
      <c r="D2685" t="s">
        <v>6146</v>
      </c>
      <c r="E2685" t="s">
        <v>6944</v>
      </c>
      <c r="F2685" t="s">
        <v>7094</v>
      </c>
      <c r="G2685" t="s">
        <v>7099</v>
      </c>
      <c r="H2685" t="s">
        <v>7125</v>
      </c>
      <c r="I2685" t="s">
        <v>7164</v>
      </c>
      <c r="J2685" t="s">
        <v>7170</v>
      </c>
      <c r="K2685" t="s">
        <v>7189</v>
      </c>
      <c r="L2685">
        <v>5</v>
      </c>
      <c r="M2685">
        <v>5786.5</v>
      </c>
      <c r="N2685">
        <v>0.2</v>
      </c>
      <c r="O2685">
        <v>1048.0899999999999</v>
      </c>
    </row>
    <row r="2686" spans="1:15" x14ac:dyDescent="0.25">
      <c r="A2686" t="s">
        <v>2696</v>
      </c>
      <c r="B2686" t="s">
        <v>5196</v>
      </c>
      <c r="C2686" t="s">
        <v>7235</v>
      </c>
      <c r="D2686" t="s">
        <v>6809</v>
      </c>
      <c r="E2686" t="s">
        <v>7043</v>
      </c>
      <c r="F2686" t="s">
        <v>7097</v>
      </c>
      <c r="G2686" t="s">
        <v>7105</v>
      </c>
      <c r="H2686" t="s">
        <v>7128</v>
      </c>
      <c r="I2686" t="s">
        <v>7163</v>
      </c>
      <c r="J2686" t="s">
        <v>7175</v>
      </c>
      <c r="K2686" t="s">
        <v>7190</v>
      </c>
      <c r="L2686">
        <v>2</v>
      </c>
      <c r="M2686">
        <v>4470.97</v>
      </c>
      <c r="N2686">
        <v>0</v>
      </c>
      <c r="O2686">
        <v>1050.46</v>
      </c>
    </row>
    <row r="2687" spans="1:15" x14ac:dyDescent="0.25">
      <c r="A2687" t="s">
        <v>2697</v>
      </c>
      <c r="B2687" t="s">
        <v>5096</v>
      </c>
      <c r="C2687" t="s">
        <v>7254</v>
      </c>
      <c r="D2687" t="s">
        <v>6849</v>
      </c>
      <c r="E2687" t="s">
        <v>7024</v>
      </c>
      <c r="F2687" t="s">
        <v>7094</v>
      </c>
      <c r="G2687" t="s">
        <v>7100</v>
      </c>
      <c r="H2687" t="s">
        <v>7151</v>
      </c>
      <c r="I2687" t="s">
        <v>7163</v>
      </c>
      <c r="J2687" t="s">
        <v>7167</v>
      </c>
      <c r="K2687" t="s">
        <v>7179</v>
      </c>
      <c r="L2687">
        <v>3</v>
      </c>
      <c r="M2687">
        <v>7802.49</v>
      </c>
      <c r="N2687">
        <v>0</v>
      </c>
      <c r="O2687">
        <v>1983.55</v>
      </c>
    </row>
    <row r="2688" spans="1:15" x14ac:dyDescent="0.25">
      <c r="A2688" t="s">
        <v>2698</v>
      </c>
      <c r="B2688" t="s">
        <v>5724</v>
      </c>
      <c r="C2688" t="s">
        <v>7240</v>
      </c>
      <c r="D2688" t="s">
        <v>6594</v>
      </c>
      <c r="E2688" t="s">
        <v>7008</v>
      </c>
      <c r="F2688" t="s">
        <v>7097</v>
      </c>
      <c r="G2688" t="s">
        <v>7105</v>
      </c>
      <c r="H2688" t="s">
        <v>7149</v>
      </c>
      <c r="I2688" t="s">
        <v>7165</v>
      </c>
      <c r="J2688" t="s">
        <v>7176</v>
      </c>
      <c r="K2688" t="s">
        <v>7195</v>
      </c>
      <c r="L2688">
        <v>7</v>
      </c>
      <c r="M2688">
        <v>78774.58</v>
      </c>
      <c r="N2688">
        <v>0.1</v>
      </c>
      <c r="O2688">
        <v>5770.78</v>
      </c>
    </row>
    <row r="2689" spans="1:15" x14ac:dyDescent="0.25">
      <c r="A2689" t="s">
        <v>2699</v>
      </c>
      <c r="B2689" t="s">
        <v>5097</v>
      </c>
      <c r="C2689" t="s">
        <v>7256</v>
      </c>
      <c r="D2689" t="s">
        <v>6214</v>
      </c>
      <c r="E2689" t="s">
        <v>6966</v>
      </c>
      <c r="F2689" t="s">
        <v>7094</v>
      </c>
      <c r="G2689" t="s">
        <v>7099</v>
      </c>
      <c r="H2689" t="s">
        <v>7125</v>
      </c>
      <c r="I2689" t="s">
        <v>7164</v>
      </c>
      <c r="J2689" t="s">
        <v>7170</v>
      </c>
      <c r="K2689" t="s">
        <v>7183</v>
      </c>
      <c r="L2689">
        <v>7</v>
      </c>
      <c r="M2689">
        <v>28840.23</v>
      </c>
      <c r="N2689">
        <v>0.2</v>
      </c>
      <c r="O2689">
        <v>4443.55</v>
      </c>
    </row>
    <row r="2690" spans="1:15" x14ac:dyDescent="0.25">
      <c r="A2690" t="s">
        <v>2700</v>
      </c>
      <c r="B2690" t="s">
        <v>5284</v>
      </c>
      <c r="C2690" t="s">
        <v>7247</v>
      </c>
      <c r="D2690" t="s">
        <v>6864</v>
      </c>
      <c r="E2690" t="s">
        <v>6965</v>
      </c>
      <c r="F2690" t="s">
        <v>7095</v>
      </c>
      <c r="G2690" t="s">
        <v>7102</v>
      </c>
      <c r="H2690" t="s">
        <v>7147</v>
      </c>
      <c r="I2690" t="s">
        <v>7163</v>
      </c>
      <c r="J2690" t="s">
        <v>7167</v>
      </c>
      <c r="K2690" t="s">
        <v>7207</v>
      </c>
      <c r="L2690">
        <v>1</v>
      </c>
      <c r="M2690">
        <v>830.94</v>
      </c>
      <c r="N2690">
        <v>0</v>
      </c>
      <c r="O2690">
        <v>311.17</v>
      </c>
    </row>
    <row r="2691" spans="1:15" x14ac:dyDescent="0.25">
      <c r="A2691" t="s">
        <v>2701</v>
      </c>
      <c r="B2691" t="s">
        <v>5772</v>
      </c>
      <c r="C2691" t="s">
        <v>7247</v>
      </c>
      <c r="D2691" t="s">
        <v>6851</v>
      </c>
      <c r="E2691" t="s">
        <v>7048</v>
      </c>
      <c r="F2691" t="s">
        <v>7096</v>
      </c>
      <c r="G2691" t="s">
        <v>7103</v>
      </c>
      <c r="H2691" t="s">
        <v>7158</v>
      </c>
      <c r="I2691" t="s">
        <v>7164</v>
      </c>
      <c r="J2691" t="s">
        <v>7174</v>
      </c>
      <c r="K2691" t="s">
        <v>7188</v>
      </c>
      <c r="L2691">
        <v>4</v>
      </c>
      <c r="M2691">
        <v>10498.81</v>
      </c>
      <c r="N2691">
        <v>0.1</v>
      </c>
      <c r="O2691">
        <v>1984.86</v>
      </c>
    </row>
    <row r="2692" spans="1:15" x14ac:dyDescent="0.25">
      <c r="A2692" t="s">
        <v>2702</v>
      </c>
      <c r="B2692" t="s">
        <v>5272</v>
      </c>
      <c r="C2692" t="s">
        <v>7227</v>
      </c>
      <c r="D2692" t="s">
        <v>6795</v>
      </c>
      <c r="E2692" t="s">
        <v>7044</v>
      </c>
      <c r="F2692" t="s">
        <v>7095</v>
      </c>
      <c r="G2692" t="s">
        <v>7102</v>
      </c>
      <c r="H2692" t="s">
        <v>7157</v>
      </c>
      <c r="I2692" t="s">
        <v>7162</v>
      </c>
      <c r="J2692" t="s">
        <v>7166</v>
      </c>
      <c r="K2692" t="s">
        <v>7178</v>
      </c>
      <c r="L2692">
        <v>3</v>
      </c>
      <c r="M2692">
        <v>43026.53</v>
      </c>
      <c r="N2692">
        <v>0</v>
      </c>
      <c r="O2692">
        <v>9904.2199999999993</v>
      </c>
    </row>
    <row r="2693" spans="1:15" x14ac:dyDescent="0.25">
      <c r="A2693" t="s">
        <v>2703</v>
      </c>
      <c r="B2693" t="s">
        <v>5763</v>
      </c>
      <c r="C2693" t="s">
        <v>7244</v>
      </c>
      <c r="D2693" t="s">
        <v>6861</v>
      </c>
      <c r="E2693" t="s">
        <v>6971</v>
      </c>
      <c r="F2693" t="s">
        <v>7096</v>
      </c>
      <c r="G2693" t="s">
        <v>7113</v>
      </c>
      <c r="H2693" t="s">
        <v>7143</v>
      </c>
      <c r="I2693" t="s">
        <v>7165</v>
      </c>
      <c r="J2693" t="s">
        <v>7177</v>
      </c>
      <c r="K2693" t="s">
        <v>7198</v>
      </c>
      <c r="L2693">
        <v>1</v>
      </c>
      <c r="M2693">
        <v>63867.68</v>
      </c>
      <c r="N2693">
        <v>0</v>
      </c>
      <c r="O2693">
        <v>10559.68</v>
      </c>
    </row>
    <row r="2694" spans="1:15" x14ac:dyDescent="0.25">
      <c r="A2694" t="s">
        <v>2704</v>
      </c>
      <c r="B2694" t="s">
        <v>5036</v>
      </c>
      <c r="C2694" t="s">
        <v>7231</v>
      </c>
      <c r="D2694" t="s">
        <v>6169</v>
      </c>
      <c r="E2694" t="s">
        <v>6939</v>
      </c>
      <c r="F2694" t="s">
        <v>7097</v>
      </c>
      <c r="G2694" t="s">
        <v>7104</v>
      </c>
      <c r="H2694" t="s">
        <v>7132</v>
      </c>
      <c r="I2694" t="s">
        <v>7164</v>
      </c>
      <c r="J2694" t="s">
        <v>7174</v>
      </c>
      <c r="K2694" t="s">
        <v>7196</v>
      </c>
      <c r="L2694">
        <v>4</v>
      </c>
      <c r="M2694">
        <v>13743.24</v>
      </c>
      <c r="N2694">
        <v>0</v>
      </c>
      <c r="O2694">
        <v>3311.78</v>
      </c>
    </row>
    <row r="2695" spans="1:15" x14ac:dyDescent="0.25">
      <c r="A2695" t="s">
        <v>2705</v>
      </c>
      <c r="B2695" t="s">
        <v>5363</v>
      </c>
      <c r="C2695" t="s">
        <v>7242</v>
      </c>
      <c r="D2695" t="s">
        <v>6255</v>
      </c>
      <c r="E2695" t="s">
        <v>6946</v>
      </c>
      <c r="F2695" t="s">
        <v>7095</v>
      </c>
      <c r="G2695" t="s">
        <v>7106</v>
      </c>
      <c r="H2695" t="s">
        <v>7122</v>
      </c>
      <c r="I2695" t="s">
        <v>7162</v>
      </c>
      <c r="J2695" t="s">
        <v>7169</v>
      </c>
      <c r="K2695" t="s">
        <v>7193</v>
      </c>
      <c r="L2695">
        <v>8</v>
      </c>
      <c r="M2695">
        <v>78493.19</v>
      </c>
      <c r="N2695">
        <v>0.1</v>
      </c>
      <c r="O2695">
        <v>9945.8799999999992</v>
      </c>
    </row>
    <row r="2696" spans="1:15" x14ac:dyDescent="0.25">
      <c r="A2696" t="s">
        <v>2706</v>
      </c>
      <c r="B2696" t="s">
        <v>5029</v>
      </c>
      <c r="C2696" t="s">
        <v>7224</v>
      </c>
      <c r="D2696" t="s">
        <v>6731</v>
      </c>
      <c r="E2696" t="s">
        <v>7074</v>
      </c>
      <c r="F2696" t="s">
        <v>7095</v>
      </c>
      <c r="G2696" t="s">
        <v>7106</v>
      </c>
      <c r="H2696" t="s">
        <v>7122</v>
      </c>
      <c r="I2696" t="s">
        <v>7162</v>
      </c>
      <c r="J2696" t="s">
        <v>7169</v>
      </c>
      <c r="K2696" t="s">
        <v>7182</v>
      </c>
      <c r="L2696">
        <v>1</v>
      </c>
      <c r="M2696">
        <v>7727.85</v>
      </c>
      <c r="N2696">
        <v>0.1</v>
      </c>
      <c r="O2696">
        <v>948.09</v>
      </c>
    </row>
    <row r="2697" spans="1:15" x14ac:dyDescent="0.25">
      <c r="A2697" t="s">
        <v>2707</v>
      </c>
      <c r="B2697" t="s">
        <v>5535</v>
      </c>
      <c r="C2697" t="s">
        <v>7242</v>
      </c>
      <c r="D2697" t="s">
        <v>6671</v>
      </c>
      <c r="E2697" t="s">
        <v>7081</v>
      </c>
      <c r="F2697" t="s">
        <v>7096</v>
      </c>
      <c r="G2697" t="s">
        <v>7112</v>
      </c>
      <c r="H2697" t="s">
        <v>7139</v>
      </c>
      <c r="I2697" t="s">
        <v>7164</v>
      </c>
      <c r="J2697" t="s">
        <v>7173</v>
      </c>
      <c r="K2697" t="s">
        <v>7200</v>
      </c>
      <c r="L2697">
        <v>2</v>
      </c>
      <c r="M2697">
        <v>1992.52</v>
      </c>
      <c r="N2697">
        <v>0.15</v>
      </c>
      <c r="O2697">
        <v>606.22</v>
      </c>
    </row>
    <row r="2698" spans="1:15" x14ac:dyDescent="0.25">
      <c r="A2698" t="s">
        <v>2708</v>
      </c>
      <c r="B2698" t="s">
        <v>5986</v>
      </c>
      <c r="C2698" t="s">
        <v>7228</v>
      </c>
      <c r="D2698" t="s">
        <v>6439</v>
      </c>
      <c r="E2698" t="s">
        <v>6932</v>
      </c>
      <c r="F2698" t="s">
        <v>7096</v>
      </c>
      <c r="G2698" t="s">
        <v>7113</v>
      </c>
      <c r="H2698" t="s">
        <v>7144</v>
      </c>
      <c r="I2698" t="s">
        <v>7165</v>
      </c>
      <c r="J2698" t="s">
        <v>7177</v>
      </c>
      <c r="K2698" t="s">
        <v>7198</v>
      </c>
      <c r="L2698">
        <v>8</v>
      </c>
      <c r="M2698">
        <v>530571.11</v>
      </c>
      <c r="N2698">
        <v>0</v>
      </c>
      <c r="O2698">
        <v>97803.21</v>
      </c>
    </row>
    <row r="2699" spans="1:15" x14ac:dyDescent="0.25">
      <c r="A2699" t="s">
        <v>2709</v>
      </c>
      <c r="B2699" t="s">
        <v>5071</v>
      </c>
      <c r="C2699" t="s">
        <v>7227</v>
      </c>
      <c r="D2699" t="s">
        <v>6256</v>
      </c>
      <c r="E2699" t="s">
        <v>7007</v>
      </c>
      <c r="F2699" t="s">
        <v>7095</v>
      </c>
      <c r="G2699" t="s">
        <v>7106</v>
      </c>
      <c r="H2699" t="s">
        <v>7146</v>
      </c>
      <c r="I2699" t="s">
        <v>7162</v>
      </c>
      <c r="J2699" t="s">
        <v>7168</v>
      </c>
      <c r="K2699" t="s">
        <v>7180</v>
      </c>
      <c r="L2699">
        <v>1</v>
      </c>
      <c r="M2699">
        <v>2795.51</v>
      </c>
      <c r="N2699">
        <v>0.2</v>
      </c>
      <c r="O2699">
        <v>209.48</v>
      </c>
    </row>
    <row r="2700" spans="1:15" x14ac:dyDescent="0.25">
      <c r="A2700" t="s">
        <v>2710</v>
      </c>
      <c r="B2700" t="s">
        <v>5444</v>
      </c>
      <c r="C2700" t="s">
        <v>7257</v>
      </c>
      <c r="D2700" t="s">
        <v>6806</v>
      </c>
      <c r="E2700" t="s">
        <v>6908</v>
      </c>
      <c r="F2700" t="s">
        <v>7094</v>
      </c>
      <c r="G2700" t="s">
        <v>7099</v>
      </c>
      <c r="H2700" t="s">
        <v>7125</v>
      </c>
      <c r="I2700" t="s">
        <v>7165</v>
      </c>
      <c r="J2700" t="s">
        <v>7176</v>
      </c>
      <c r="K2700" t="s">
        <v>7195</v>
      </c>
      <c r="L2700">
        <v>3</v>
      </c>
      <c r="M2700">
        <v>34591.449999999997</v>
      </c>
      <c r="N2700">
        <v>0</v>
      </c>
      <c r="O2700">
        <v>4114.26</v>
      </c>
    </row>
    <row r="2701" spans="1:15" x14ac:dyDescent="0.25">
      <c r="A2701" t="s">
        <v>2711</v>
      </c>
      <c r="B2701" t="s">
        <v>5660</v>
      </c>
      <c r="C2701" t="s">
        <v>7234</v>
      </c>
      <c r="D2701" t="s">
        <v>6706</v>
      </c>
      <c r="E2701" t="s">
        <v>6976</v>
      </c>
      <c r="F2701" t="s">
        <v>7096</v>
      </c>
      <c r="G2701" t="s">
        <v>7112</v>
      </c>
      <c r="H2701" t="s">
        <v>7133</v>
      </c>
      <c r="I2701" t="s">
        <v>7163</v>
      </c>
      <c r="J2701" t="s">
        <v>7171</v>
      </c>
      <c r="K2701" t="s">
        <v>7204</v>
      </c>
      <c r="L2701">
        <v>1</v>
      </c>
      <c r="M2701">
        <v>4166.34</v>
      </c>
      <c r="N2701">
        <v>0.05</v>
      </c>
      <c r="O2701">
        <v>639.75</v>
      </c>
    </row>
    <row r="2702" spans="1:15" x14ac:dyDescent="0.25">
      <c r="A2702" t="s">
        <v>2712</v>
      </c>
      <c r="B2702" t="s">
        <v>5671</v>
      </c>
      <c r="C2702" t="s">
        <v>7242</v>
      </c>
      <c r="D2702" t="s">
        <v>6741</v>
      </c>
      <c r="E2702" t="s">
        <v>7088</v>
      </c>
      <c r="F2702" t="s">
        <v>7094</v>
      </c>
      <c r="G2702" t="s">
        <v>7101</v>
      </c>
      <c r="H2702" t="s">
        <v>7137</v>
      </c>
      <c r="I2702" t="s">
        <v>7163</v>
      </c>
      <c r="J2702" t="s">
        <v>7175</v>
      </c>
      <c r="K2702" t="s">
        <v>7190</v>
      </c>
      <c r="L2702">
        <v>1</v>
      </c>
      <c r="M2702">
        <v>2138.77</v>
      </c>
      <c r="N2702">
        <v>0</v>
      </c>
      <c r="O2702">
        <v>508.58</v>
      </c>
    </row>
    <row r="2703" spans="1:15" x14ac:dyDescent="0.25">
      <c r="A2703" t="s">
        <v>2713</v>
      </c>
      <c r="B2703" t="s">
        <v>5243</v>
      </c>
      <c r="C2703" t="s">
        <v>7252</v>
      </c>
      <c r="D2703" t="s">
        <v>6266</v>
      </c>
      <c r="E2703" t="s">
        <v>7012</v>
      </c>
      <c r="F2703" t="s">
        <v>7097</v>
      </c>
      <c r="G2703" t="s">
        <v>7105</v>
      </c>
      <c r="H2703" t="s">
        <v>7121</v>
      </c>
      <c r="I2703" t="s">
        <v>7164</v>
      </c>
      <c r="J2703" t="s">
        <v>7170</v>
      </c>
      <c r="K2703" t="s">
        <v>7189</v>
      </c>
      <c r="L2703">
        <v>6</v>
      </c>
      <c r="M2703">
        <v>8250.57</v>
      </c>
      <c r="N2703">
        <v>0.05</v>
      </c>
      <c r="O2703">
        <v>2130.7600000000002</v>
      </c>
    </row>
    <row r="2704" spans="1:15" x14ac:dyDescent="0.25">
      <c r="A2704" t="s">
        <v>2714</v>
      </c>
      <c r="B2704" t="s">
        <v>5897</v>
      </c>
      <c r="C2704" t="s">
        <v>7249</v>
      </c>
      <c r="D2704" t="s">
        <v>6142</v>
      </c>
      <c r="E2704" t="s">
        <v>6940</v>
      </c>
      <c r="F2704" t="s">
        <v>7096</v>
      </c>
      <c r="G2704" t="s">
        <v>7103</v>
      </c>
      <c r="H2704" t="s">
        <v>7134</v>
      </c>
      <c r="I2704" t="s">
        <v>7165</v>
      </c>
      <c r="J2704" t="s">
        <v>7176</v>
      </c>
      <c r="K2704" t="s">
        <v>7194</v>
      </c>
      <c r="L2704">
        <v>6</v>
      </c>
      <c r="M2704">
        <v>142615.74</v>
      </c>
      <c r="N2704">
        <v>0</v>
      </c>
      <c r="O2704">
        <v>22162.47</v>
      </c>
    </row>
    <row r="2705" spans="1:15" x14ac:dyDescent="0.25">
      <c r="A2705" t="s">
        <v>2715</v>
      </c>
      <c r="B2705" t="s">
        <v>5155</v>
      </c>
      <c r="C2705" t="s">
        <v>7244</v>
      </c>
      <c r="D2705" t="s">
        <v>6730</v>
      </c>
      <c r="E2705" t="s">
        <v>7030</v>
      </c>
      <c r="F2705" t="s">
        <v>7096</v>
      </c>
      <c r="G2705" t="s">
        <v>7112</v>
      </c>
      <c r="H2705" t="s">
        <v>7133</v>
      </c>
      <c r="I2705" t="s">
        <v>7165</v>
      </c>
      <c r="J2705" t="s">
        <v>7177</v>
      </c>
      <c r="K2705" t="s">
        <v>7201</v>
      </c>
      <c r="L2705">
        <v>2</v>
      </c>
      <c r="M2705">
        <v>74653.78</v>
      </c>
      <c r="N2705">
        <v>0.25</v>
      </c>
      <c r="O2705">
        <v>5410.55</v>
      </c>
    </row>
    <row r="2706" spans="1:15" x14ac:dyDescent="0.25">
      <c r="A2706" t="s">
        <v>2716</v>
      </c>
      <c r="B2706" t="s">
        <v>5033</v>
      </c>
      <c r="C2706" t="s">
        <v>7235</v>
      </c>
      <c r="D2706" t="s">
        <v>6836</v>
      </c>
      <c r="E2706" t="s">
        <v>7055</v>
      </c>
      <c r="F2706" t="s">
        <v>7096</v>
      </c>
      <c r="G2706" t="s">
        <v>7111</v>
      </c>
      <c r="H2706" t="s">
        <v>7131</v>
      </c>
      <c r="I2706" t="s">
        <v>7162</v>
      </c>
      <c r="J2706" t="s">
        <v>7166</v>
      </c>
      <c r="K2706" t="s">
        <v>7211</v>
      </c>
      <c r="L2706">
        <v>4</v>
      </c>
      <c r="M2706">
        <v>22941.59</v>
      </c>
      <c r="N2706">
        <v>0.25</v>
      </c>
      <c r="O2706">
        <v>2456.39</v>
      </c>
    </row>
    <row r="2707" spans="1:15" x14ac:dyDescent="0.25">
      <c r="A2707" t="s">
        <v>2717</v>
      </c>
      <c r="B2707" t="s">
        <v>5329</v>
      </c>
      <c r="C2707" t="s">
        <v>7240</v>
      </c>
      <c r="D2707" t="s">
        <v>6639</v>
      </c>
      <c r="E2707" t="s">
        <v>7048</v>
      </c>
      <c r="F2707" t="s">
        <v>7095</v>
      </c>
      <c r="G2707" t="s">
        <v>7108</v>
      </c>
      <c r="H2707" t="s">
        <v>7126</v>
      </c>
      <c r="I2707" t="s">
        <v>7163</v>
      </c>
      <c r="J2707" t="s">
        <v>7175</v>
      </c>
      <c r="K2707" t="s">
        <v>7190</v>
      </c>
      <c r="L2707">
        <v>1</v>
      </c>
      <c r="M2707">
        <v>1996.17</v>
      </c>
      <c r="N2707">
        <v>0.1</v>
      </c>
      <c r="O2707">
        <v>401.21</v>
      </c>
    </row>
    <row r="2708" spans="1:15" x14ac:dyDescent="0.25">
      <c r="A2708" t="s">
        <v>2718</v>
      </c>
      <c r="B2708" t="s">
        <v>5509</v>
      </c>
      <c r="C2708" t="s">
        <v>7232</v>
      </c>
      <c r="D2708" t="s">
        <v>6536</v>
      </c>
      <c r="E2708" t="s">
        <v>7075</v>
      </c>
      <c r="F2708" t="s">
        <v>7094</v>
      </c>
      <c r="G2708" t="s">
        <v>7099</v>
      </c>
      <c r="H2708" t="s">
        <v>7130</v>
      </c>
      <c r="I2708" t="s">
        <v>7164</v>
      </c>
      <c r="J2708" t="s">
        <v>7173</v>
      </c>
      <c r="K2708" t="s">
        <v>7206</v>
      </c>
      <c r="L2708">
        <v>5</v>
      </c>
      <c r="M2708">
        <v>10147.379999999999</v>
      </c>
      <c r="N2708">
        <v>0.1</v>
      </c>
      <c r="O2708">
        <v>2743.73</v>
      </c>
    </row>
    <row r="2709" spans="1:15" x14ac:dyDescent="0.25">
      <c r="A2709" t="s">
        <v>2719</v>
      </c>
      <c r="B2709" t="s">
        <v>5672</v>
      </c>
      <c r="C2709" t="s">
        <v>7252</v>
      </c>
      <c r="D2709" t="s">
        <v>6818</v>
      </c>
      <c r="E2709" t="s">
        <v>7079</v>
      </c>
      <c r="F2709" t="s">
        <v>7097</v>
      </c>
      <c r="G2709" t="s">
        <v>7107</v>
      </c>
      <c r="H2709" t="s">
        <v>7153</v>
      </c>
      <c r="I2709" t="s">
        <v>7165</v>
      </c>
      <c r="J2709" t="s">
        <v>7177</v>
      </c>
      <c r="K2709" t="s">
        <v>7198</v>
      </c>
      <c r="L2709">
        <v>2</v>
      </c>
      <c r="M2709">
        <v>126094.67</v>
      </c>
      <c r="N2709">
        <v>0.05</v>
      </c>
      <c r="O2709">
        <v>17902.66</v>
      </c>
    </row>
    <row r="2710" spans="1:15" x14ac:dyDescent="0.25">
      <c r="A2710" t="s">
        <v>2720</v>
      </c>
      <c r="B2710" t="s">
        <v>5934</v>
      </c>
      <c r="C2710" t="s">
        <v>7239</v>
      </c>
      <c r="D2710" t="s">
        <v>6818</v>
      </c>
      <c r="E2710" t="s">
        <v>7079</v>
      </c>
      <c r="F2710" t="s">
        <v>7097</v>
      </c>
      <c r="G2710" t="s">
        <v>7110</v>
      </c>
      <c r="H2710" t="s">
        <v>7159</v>
      </c>
      <c r="I2710" t="s">
        <v>7164</v>
      </c>
      <c r="J2710" t="s">
        <v>7170</v>
      </c>
      <c r="K2710" t="s">
        <v>7189</v>
      </c>
      <c r="L2710">
        <v>4</v>
      </c>
      <c r="M2710">
        <v>6288.31</v>
      </c>
      <c r="N2710">
        <v>0</v>
      </c>
      <c r="O2710">
        <v>1787.68</v>
      </c>
    </row>
    <row r="2711" spans="1:15" x14ac:dyDescent="0.25">
      <c r="A2711" t="s">
        <v>2721</v>
      </c>
      <c r="B2711" t="s">
        <v>5889</v>
      </c>
      <c r="C2711" t="s">
        <v>7259</v>
      </c>
      <c r="D2711" t="s">
        <v>6137</v>
      </c>
      <c r="E2711" t="s">
        <v>6935</v>
      </c>
      <c r="F2711" t="s">
        <v>7095</v>
      </c>
      <c r="G2711" t="s">
        <v>7108</v>
      </c>
      <c r="H2711" t="s">
        <v>7126</v>
      </c>
      <c r="I2711" t="s">
        <v>7163</v>
      </c>
      <c r="J2711" t="s">
        <v>7167</v>
      </c>
      <c r="K2711" t="s">
        <v>7187</v>
      </c>
      <c r="L2711">
        <v>1</v>
      </c>
      <c r="M2711">
        <v>1315.75</v>
      </c>
      <c r="N2711">
        <v>0.15</v>
      </c>
      <c r="O2711">
        <v>253.48</v>
      </c>
    </row>
    <row r="2712" spans="1:15" x14ac:dyDescent="0.25">
      <c r="A2712" t="s">
        <v>2722</v>
      </c>
      <c r="B2712" t="s">
        <v>5229</v>
      </c>
      <c r="C2712" t="s">
        <v>7243</v>
      </c>
      <c r="D2712" t="s">
        <v>6683</v>
      </c>
      <c r="E2712" t="s">
        <v>7015</v>
      </c>
      <c r="F2712" t="s">
        <v>7094</v>
      </c>
      <c r="G2712" t="s">
        <v>7101</v>
      </c>
      <c r="H2712" t="s">
        <v>7137</v>
      </c>
      <c r="I2712" t="s">
        <v>7165</v>
      </c>
      <c r="J2712" t="s">
        <v>7172</v>
      </c>
      <c r="K2712" t="s">
        <v>7185</v>
      </c>
      <c r="L2712">
        <v>3</v>
      </c>
      <c r="M2712">
        <v>15429.43</v>
      </c>
      <c r="N2712">
        <v>0</v>
      </c>
      <c r="O2712">
        <v>3205.2</v>
      </c>
    </row>
    <row r="2713" spans="1:15" x14ac:dyDescent="0.25">
      <c r="A2713" t="s">
        <v>2723</v>
      </c>
      <c r="B2713" t="s">
        <v>5473</v>
      </c>
      <c r="C2713" t="s">
        <v>7244</v>
      </c>
      <c r="D2713" t="s">
        <v>6857</v>
      </c>
      <c r="E2713" t="s">
        <v>6907</v>
      </c>
      <c r="F2713" t="s">
        <v>7097</v>
      </c>
      <c r="G2713" t="s">
        <v>7107</v>
      </c>
      <c r="H2713" t="s">
        <v>7153</v>
      </c>
      <c r="I2713" t="s">
        <v>7164</v>
      </c>
      <c r="J2713" t="s">
        <v>7174</v>
      </c>
      <c r="K2713" t="s">
        <v>7199</v>
      </c>
      <c r="L2713">
        <v>3</v>
      </c>
      <c r="M2713">
        <v>4242.6000000000004</v>
      </c>
      <c r="N2713">
        <v>0.15</v>
      </c>
      <c r="O2713">
        <v>530.79</v>
      </c>
    </row>
    <row r="2714" spans="1:15" x14ac:dyDescent="0.25">
      <c r="A2714" t="s">
        <v>2724</v>
      </c>
      <c r="B2714" t="s">
        <v>5047</v>
      </c>
      <c r="C2714" t="s">
        <v>7229</v>
      </c>
      <c r="D2714" t="s">
        <v>6558</v>
      </c>
      <c r="E2714" t="s">
        <v>7064</v>
      </c>
      <c r="F2714" t="s">
        <v>7097</v>
      </c>
      <c r="G2714" t="s">
        <v>7105</v>
      </c>
      <c r="H2714" t="s">
        <v>7149</v>
      </c>
      <c r="I2714" t="s">
        <v>7164</v>
      </c>
      <c r="J2714" t="s">
        <v>7170</v>
      </c>
      <c r="K2714" t="s">
        <v>7183</v>
      </c>
      <c r="L2714">
        <v>2</v>
      </c>
      <c r="M2714">
        <v>8890.73</v>
      </c>
      <c r="N2714">
        <v>0.1</v>
      </c>
      <c r="O2714">
        <v>1833.03</v>
      </c>
    </row>
    <row r="2715" spans="1:15" x14ac:dyDescent="0.25">
      <c r="A2715" t="s">
        <v>2725</v>
      </c>
      <c r="B2715" t="s">
        <v>5634</v>
      </c>
      <c r="C2715" t="s">
        <v>7239</v>
      </c>
      <c r="D2715" t="s">
        <v>6865</v>
      </c>
      <c r="E2715" t="s">
        <v>7023</v>
      </c>
      <c r="F2715" t="s">
        <v>7096</v>
      </c>
      <c r="G2715" t="s">
        <v>7111</v>
      </c>
      <c r="H2715" t="s">
        <v>7142</v>
      </c>
      <c r="I2715" t="s">
        <v>7162</v>
      </c>
      <c r="J2715" t="s">
        <v>7168</v>
      </c>
      <c r="K2715" t="s">
        <v>7181</v>
      </c>
      <c r="L2715">
        <v>2</v>
      </c>
      <c r="M2715">
        <v>24445.51</v>
      </c>
      <c r="N2715">
        <v>0</v>
      </c>
      <c r="O2715">
        <v>5800.16</v>
      </c>
    </row>
    <row r="2716" spans="1:15" x14ac:dyDescent="0.25">
      <c r="A2716" t="s">
        <v>2726</v>
      </c>
      <c r="B2716" t="s">
        <v>5601</v>
      </c>
      <c r="C2716" t="s">
        <v>7242</v>
      </c>
      <c r="D2716" t="s">
        <v>6798</v>
      </c>
      <c r="E2716" t="s">
        <v>7086</v>
      </c>
      <c r="F2716" t="s">
        <v>7096</v>
      </c>
      <c r="G2716" t="s">
        <v>7111</v>
      </c>
      <c r="H2716" t="s">
        <v>7131</v>
      </c>
      <c r="I2716" t="s">
        <v>7165</v>
      </c>
      <c r="J2716" t="s">
        <v>7177</v>
      </c>
      <c r="K2716" t="s">
        <v>7210</v>
      </c>
      <c r="L2716">
        <v>4</v>
      </c>
      <c r="M2716">
        <v>299498.19</v>
      </c>
      <c r="N2716">
        <v>0.1</v>
      </c>
      <c r="O2716">
        <v>25559.96</v>
      </c>
    </row>
    <row r="2717" spans="1:15" x14ac:dyDescent="0.25">
      <c r="A2717" t="s">
        <v>2727</v>
      </c>
      <c r="B2717" t="s">
        <v>6014</v>
      </c>
      <c r="C2717" t="s">
        <v>7243</v>
      </c>
      <c r="D2717" t="s">
        <v>6404</v>
      </c>
      <c r="E2717" t="s">
        <v>7040</v>
      </c>
      <c r="F2717" t="s">
        <v>7095</v>
      </c>
      <c r="G2717" t="s">
        <v>7109</v>
      </c>
      <c r="H2717" t="s">
        <v>7135</v>
      </c>
      <c r="I2717" t="s">
        <v>7164</v>
      </c>
      <c r="J2717" t="s">
        <v>7174</v>
      </c>
      <c r="K2717" t="s">
        <v>7199</v>
      </c>
      <c r="L2717">
        <v>5</v>
      </c>
      <c r="M2717">
        <v>5912.97</v>
      </c>
      <c r="N2717">
        <v>0.25</v>
      </c>
      <c r="O2717">
        <v>883.52</v>
      </c>
    </row>
    <row r="2718" spans="1:15" x14ac:dyDescent="0.25">
      <c r="A2718" t="s">
        <v>2728</v>
      </c>
      <c r="B2718" t="s">
        <v>5123</v>
      </c>
      <c r="C2718" t="s">
        <v>7234</v>
      </c>
      <c r="D2718" t="s">
        <v>6497</v>
      </c>
      <c r="E2718" t="s">
        <v>6938</v>
      </c>
      <c r="F2718" t="s">
        <v>7095</v>
      </c>
      <c r="G2718" t="s">
        <v>7102</v>
      </c>
      <c r="H2718" t="s">
        <v>7118</v>
      </c>
      <c r="I2718" t="s">
        <v>7163</v>
      </c>
      <c r="J2718" t="s">
        <v>7175</v>
      </c>
      <c r="K2718" t="s">
        <v>7190</v>
      </c>
      <c r="L2718">
        <v>1</v>
      </c>
      <c r="M2718">
        <v>1825.3</v>
      </c>
      <c r="N2718">
        <v>0.15</v>
      </c>
      <c r="O2718">
        <v>282.83999999999997</v>
      </c>
    </row>
    <row r="2719" spans="1:15" x14ac:dyDescent="0.25">
      <c r="A2719" t="s">
        <v>2729</v>
      </c>
      <c r="B2719" t="s">
        <v>5385</v>
      </c>
      <c r="C2719" t="s">
        <v>7255</v>
      </c>
      <c r="D2719" t="s">
        <v>6635</v>
      </c>
      <c r="E2719" t="s">
        <v>7029</v>
      </c>
      <c r="F2719" t="s">
        <v>7096</v>
      </c>
      <c r="G2719" t="s">
        <v>7111</v>
      </c>
      <c r="H2719" t="s">
        <v>7142</v>
      </c>
      <c r="I2719" t="s">
        <v>7162</v>
      </c>
      <c r="J2719" t="s">
        <v>7166</v>
      </c>
      <c r="K2719" t="s">
        <v>7211</v>
      </c>
      <c r="L2719">
        <v>3</v>
      </c>
      <c r="M2719">
        <v>19290.29</v>
      </c>
      <c r="N2719">
        <v>0.1</v>
      </c>
      <c r="O2719">
        <v>3350.24</v>
      </c>
    </row>
    <row r="2720" spans="1:15" x14ac:dyDescent="0.25">
      <c r="A2720" t="s">
        <v>2730</v>
      </c>
      <c r="B2720" t="s">
        <v>5033</v>
      </c>
      <c r="C2720" t="s">
        <v>7235</v>
      </c>
      <c r="D2720" t="s">
        <v>6866</v>
      </c>
      <c r="E2720" t="s">
        <v>7015</v>
      </c>
      <c r="F2720" t="s">
        <v>7097</v>
      </c>
      <c r="G2720" t="s">
        <v>7107</v>
      </c>
      <c r="H2720" t="s">
        <v>7152</v>
      </c>
      <c r="I2720" t="s">
        <v>7163</v>
      </c>
      <c r="J2720" t="s">
        <v>7167</v>
      </c>
      <c r="K2720" t="s">
        <v>7187</v>
      </c>
      <c r="L2720">
        <v>2</v>
      </c>
      <c r="M2720">
        <v>3146.96</v>
      </c>
      <c r="N2720">
        <v>0</v>
      </c>
      <c r="O2720">
        <v>998.46</v>
      </c>
    </row>
    <row r="2721" spans="1:15" x14ac:dyDescent="0.25">
      <c r="A2721" t="s">
        <v>2731</v>
      </c>
      <c r="B2721" t="s">
        <v>5678</v>
      </c>
      <c r="C2721" t="s">
        <v>7236</v>
      </c>
      <c r="D2721" t="s">
        <v>6356</v>
      </c>
      <c r="E2721" t="s">
        <v>7043</v>
      </c>
      <c r="F2721" t="s">
        <v>7097</v>
      </c>
      <c r="G2721" t="s">
        <v>7104</v>
      </c>
      <c r="H2721" t="s">
        <v>7160</v>
      </c>
      <c r="I2721" t="s">
        <v>7165</v>
      </c>
      <c r="J2721" t="s">
        <v>7172</v>
      </c>
      <c r="K2721" t="s">
        <v>7208</v>
      </c>
      <c r="L2721">
        <v>8</v>
      </c>
      <c r="M2721">
        <v>19097.98</v>
      </c>
      <c r="N2721">
        <v>0</v>
      </c>
      <c r="O2721">
        <v>3895.63</v>
      </c>
    </row>
    <row r="2722" spans="1:15" x14ac:dyDescent="0.25">
      <c r="A2722" t="s">
        <v>2732</v>
      </c>
      <c r="B2722" t="s">
        <v>5687</v>
      </c>
      <c r="C2722" t="s">
        <v>7226</v>
      </c>
      <c r="D2722" t="s">
        <v>6292</v>
      </c>
      <c r="E2722" t="s">
        <v>6963</v>
      </c>
      <c r="F2722" t="s">
        <v>7094</v>
      </c>
      <c r="G2722" t="s">
        <v>7099</v>
      </c>
      <c r="H2722" t="s">
        <v>7125</v>
      </c>
      <c r="I2722" t="s">
        <v>7163</v>
      </c>
      <c r="J2722" t="s">
        <v>7175</v>
      </c>
      <c r="K2722" t="s">
        <v>7190</v>
      </c>
      <c r="L2722">
        <v>8</v>
      </c>
      <c r="M2722">
        <v>12605.67</v>
      </c>
      <c r="N2722">
        <v>0.25</v>
      </c>
      <c r="O2722">
        <v>1664.55</v>
      </c>
    </row>
    <row r="2723" spans="1:15" x14ac:dyDescent="0.25">
      <c r="A2723" t="s">
        <v>2733</v>
      </c>
      <c r="B2723" t="s">
        <v>5973</v>
      </c>
      <c r="C2723" t="s">
        <v>7235</v>
      </c>
      <c r="D2723" t="s">
        <v>6190</v>
      </c>
      <c r="E2723" t="s">
        <v>6930</v>
      </c>
      <c r="F2723" t="s">
        <v>7094</v>
      </c>
      <c r="G2723" t="s">
        <v>7099</v>
      </c>
      <c r="H2723" t="s">
        <v>7130</v>
      </c>
      <c r="I2723" t="s">
        <v>7164</v>
      </c>
      <c r="J2723" t="s">
        <v>7170</v>
      </c>
      <c r="K2723" t="s">
        <v>7183</v>
      </c>
      <c r="L2723">
        <v>7</v>
      </c>
      <c r="M2723">
        <v>33030.6</v>
      </c>
      <c r="N2723">
        <v>0.05</v>
      </c>
      <c r="O2723">
        <v>7789.14</v>
      </c>
    </row>
    <row r="2724" spans="1:15" x14ac:dyDescent="0.25">
      <c r="A2724" t="s">
        <v>2734</v>
      </c>
      <c r="B2724" t="s">
        <v>5477</v>
      </c>
      <c r="C2724" t="s">
        <v>7255</v>
      </c>
      <c r="D2724" t="s">
        <v>6355</v>
      </c>
      <c r="E2724" t="s">
        <v>6990</v>
      </c>
      <c r="F2724" t="s">
        <v>7095</v>
      </c>
      <c r="G2724" t="s">
        <v>7102</v>
      </c>
      <c r="H2724" t="s">
        <v>7147</v>
      </c>
      <c r="I2724" t="s">
        <v>7165</v>
      </c>
      <c r="J2724" t="s">
        <v>7172</v>
      </c>
      <c r="K2724" t="s">
        <v>7208</v>
      </c>
      <c r="L2724">
        <v>3</v>
      </c>
      <c r="M2724">
        <v>7390.58</v>
      </c>
      <c r="N2724">
        <v>0</v>
      </c>
      <c r="O2724">
        <v>1737.89</v>
      </c>
    </row>
    <row r="2725" spans="1:15" x14ac:dyDescent="0.25">
      <c r="A2725" t="s">
        <v>2735</v>
      </c>
      <c r="B2725" t="s">
        <v>5691</v>
      </c>
      <c r="C2725" t="s">
        <v>7238</v>
      </c>
      <c r="D2725" t="s">
        <v>6725</v>
      </c>
      <c r="E2725" t="s">
        <v>6949</v>
      </c>
      <c r="F2725" t="s">
        <v>7096</v>
      </c>
      <c r="G2725" t="s">
        <v>7111</v>
      </c>
      <c r="H2725" t="s">
        <v>7142</v>
      </c>
      <c r="I2725" t="s">
        <v>7163</v>
      </c>
      <c r="J2725" t="s">
        <v>7175</v>
      </c>
      <c r="K2725" t="s">
        <v>7205</v>
      </c>
      <c r="L2725">
        <v>3</v>
      </c>
      <c r="M2725">
        <v>9521.02</v>
      </c>
      <c r="N2725">
        <v>0.05</v>
      </c>
      <c r="O2725">
        <v>1469.76</v>
      </c>
    </row>
    <row r="2726" spans="1:15" x14ac:dyDescent="0.25">
      <c r="A2726" t="s">
        <v>2736</v>
      </c>
      <c r="B2726" t="s">
        <v>5512</v>
      </c>
      <c r="C2726" t="s">
        <v>7243</v>
      </c>
      <c r="D2726" t="s">
        <v>6214</v>
      </c>
      <c r="E2726" t="s">
        <v>6966</v>
      </c>
      <c r="F2726" t="s">
        <v>7096</v>
      </c>
      <c r="G2726" t="s">
        <v>7103</v>
      </c>
      <c r="H2726" t="s">
        <v>7119</v>
      </c>
      <c r="I2726" t="s">
        <v>7164</v>
      </c>
      <c r="J2726" t="s">
        <v>7174</v>
      </c>
      <c r="K2726" t="s">
        <v>7196</v>
      </c>
      <c r="L2726">
        <v>3</v>
      </c>
      <c r="M2726">
        <v>8074.92</v>
      </c>
      <c r="N2726">
        <v>0.2</v>
      </c>
      <c r="O2726">
        <v>1090.9000000000001</v>
      </c>
    </row>
    <row r="2727" spans="1:15" x14ac:dyDescent="0.25">
      <c r="A2727" t="s">
        <v>2737</v>
      </c>
      <c r="B2727" t="s">
        <v>5019</v>
      </c>
      <c r="C2727" t="s">
        <v>7240</v>
      </c>
      <c r="D2727" t="s">
        <v>6351</v>
      </c>
      <c r="E2727" t="s">
        <v>6949</v>
      </c>
      <c r="F2727" t="s">
        <v>7096</v>
      </c>
      <c r="G2727" t="s">
        <v>7103</v>
      </c>
      <c r="H2727" t="s">
        <v>7134</v>
      </c>
      <c r="I2727" t="s">
        <v>7162</v>
      </c>
      <c r="J2727" t="s">
        <v>7166</v>
      </c>
      <c r="K2727" t="s">
        <v>7192</v>
      </c>
      <c r="L2727">
        <v>6</v>
      </c>
      <c r="M2727">
        <v>28944.19</v>
      </c>
      <c r="N2727">
        <v>0.2</v>
      </c>
      <c r="O2727">
        <v>2815.34</v>
      </c>
    </row>
    <row r="2728" spans="1:15" x14ac:dyDescent="0.25">
      <c r="A2728" t="s">
        <v>2738</v>
      </c>
      <c r="B2728" t="s">
        <v>5779</v>
      </c>
      <c r="C2728" t="s">
        <v>7229</v>
      </c>
      <c r="D2728" t="s">
        <v>6228</v>
      </c>
      <c r="E2728" t="s">
        <v>6959</v>
      </c>
      <c r="F2728" t="s">
        <v>7097</v>
      </c>
      <c r="G2728" t="s">
        <v>7110</v>
      </c>
      <c r="H2728" t="s">
        <v>7155</v>
      </c>
      <c r="I2728" t="s">
        <v>7162</v>
      </c>
      <c r="J2728" t="s">
        <v>7168</v>
      </c>
      <c r="K2728" t="s">
        <v>7191</v>
      </c>
      <c r="L2728">
        <v>4</v>
      </c>
      <c r="M2728">
        <v>26512.27</v>
      </c>
      <c r="N2728">
        <v>0</v>
      </c>
      <c r="O2728">
        <v>5223.75</v>
      </c>
    </row>
    <row r="2729" spans="1:15" x14ac:dyDescent="0.25">
      <c r="A2729" t="s">
        <v>2739</v>
      </c>
      <c r="B2729" t="s">
        <v>5444</v>
      </c>
      <c r="C2729" t="s">
        <v>7257</v>
      </c>
      <c r="D2729" t="s">
        <v>6098</v>
      </c>
      <c r="E2729" t="s">
        <v>6897</v>
      </c>
      <c r="F2729" t="s">
        <v>7094</v>
      </c>
      <c r="G2729" t="s">
        <v>7101</v>
      </c>
      <c r="H2729" t="s">
        <v>7137</v>
      </c>
      <c r="I2729" t="s">
        <v>7165</v>
      </c>
      <c r="J2729" t="s">
        <v>7172</v>
      </c>
      <c r="K2729" t="s">
        <v>7208</v>
      </c>
      <c r="L2729">
        <v>7</v>
      </c>
      <c r="M2729">
        <v>14986.85</v>
      </c>
      <c r="N2729">
        <v>0.15</v>
      </c>
      <c r="O2729">
        <v>2412.64</v>
      </c>
    </row>
    <row r="2730" spans="1:15" x14ac:dyDescent="0.25">
      <c r="A2730" t="s">
        <v>2740</v>
      </c>
      <c r="B2730" t="s">
        <v>5434</v>
      </c>
      <c r="C2730" t="s">
        <v>7246</v>
      </c>
      <c r="D2730" t="s">
        <v>6362</v>
      </c>
      <c r="E2730" t="s">
        <v>7035</v>
      </c>
      <c r="F2730" t="s">
        <v>7097</v>
      </c>
      <c r="G2730" t="s">
        <v>7110</v>
      </c>
      <c r="H2730" t="s">
        <v>7129</v>
      </c>
      <c r="I2730" t="s">
        <v>7163</v>
      </c>
      <c r="J2730" t="s">
        <v>7167</v>
      </c>
      <c r="K2730" t="s">
        <v>7187</v>
      </c>
      <c r="L2730">
        <v>1</v>
      </c>
      <c r="M2730">
        <v>1445.15</v>
      </c>
      <c r="N2730">
        <v>0.05</v>
      </c>
      <c r="O2730">
        <v>401.4</v>
      </c>
    </row>
    <row r="2731" spans="1:15" x14ac:dyDescent="0.25">
      <c r="A2731" t="s">
        <v>2741</v>
      </c>
      <c r="B2731" t="s">
        <v>5768</v>
      </c>
      <c r="C2731" t="s">
        <v>7259</v>
      </c>
      <c r="D2731" t="s">
        <v>6484</v>
      </c>
      <c r="E2731" t="s">
        <v>7051</v>
      </c>
      <c r="F2731" t="s">
        <v>7095</v>
      </c>
      <c r="G2731" t="s">
        <v>7106</v>
      </c>
      <c r="H2731" t="s">
        <v>7122</v>
      </c>
      <c r="I2731" t="s">
        <v>7164</v>
      </c>
      <c r="J2731" t="s">
        <v>7170</v>
      </c>
      <c r="K2731" t="s">
        <v>7213</v>
      </c>
      <c r="L2731">
        <v>7</v>
      </c>
      <c r="M2731">
        <v>15165.17</v>
      </c>
      <c r="N2731">
        <v>0.2</v>
      </c>
      <c r="O2731">
        <v>4381.82</v>
      </c>
    </row>
    <row r="2732" spans="1:15" x14ac:dyDescent="0.25">
      <c r="A2732" t="s">
        <v>2742</v>
      </c>
      <c r="B2732" t="s">
        <v>5099</v>
      </c>
      <c r="C2732" t="s">
        <v>7256</v>
      </c>
      <c r="D2732" t="s">
        <v>6867</v>
      </c>
      <c r="E2732" t="s">
        <v>6946</v>
      </c>
      <c r="F2732" t="s">
        <v>7095</v>
      </c>
      <c r="G2732" t="s">
        <v>7102</v>
      </c>
      <c r="H2732" t="s">
        <v>7147</v>
      </c>
      <c r="I2732" t="s">
        <v>7165</v>
      </c>
      <c r="J2732" t="s">
        <v>7176</v>
      </c>
      <c r="K2732" t="s">
        <v>7202</v>
      </c>
      <c r="L2732">
        <v>3</v>
      </c>
      <c r="M2732">
        <v>49041.73</v>
      </c>
      <c r="N2732">
        <v>0.1</v>
      </c>
      <c r="O2732">
        <v>4073.55</v>
      </c>
    </row>
    <row r="2733" spans="1:15" x14ac:dyDescent="0.25">
      <c r="A2733" t="s">
        <v>2743</v>
      </c>
      <c r="B2733" t="s">
        <v>5691</v>
      </c>
      <c r="C2733" t="s">
        <v>7238</v>
      </c>
      <c r="D2733" t="s">
        <v>6242</v>
      </c>
      <c r="E2733" t="s">
        <v>7000</v>
      </c>
      <c r="F2733" t="s">
        <v>7097</v>
      </c>
      <c r="G2733" t="s">
        <v>7105</v>
      </c>
      <c r="H2733" t="s">
        <v>7121</v>
      </c>
      <c r="I2733" t="s">
        <v>7162</v>
      </c>
      <c r="J2733" t="s">
        <v>7168</v>
      </c>
      <c r="K2733" t="s">
        <v>7191</v>
      </c>
      <c r="L2733">
        <v>4</v>
      </c>
      <c r="M2733">
        <v>25845.29</v>
      </c>
      <c r="N2733">
        <v>0</v>
      </c>
      <c r="O2733">
        <v>5098.24</v>
      </c>
    </row>
    <row r="2734" spans="1:15" x14ac:dyDescent="0.25">
      <c r="A2734" t="s">
        <v>2744</v>
      </c>
      <c r="B2734" t="s">
        <v>5933</v>
      </c>
      <c r="C2734" t="s">
        <v>7249</v>
      </c>
      <c r="D2734" t="s">
        <v>6792</v>
      </c>
      <c r="E2734" t="s">
        <v>7053</v>
      </c>
      <c r="F2734" t="s">
        <v>7095</v>
      </c>
      <c r="G2734" t="s">
        <v>7102</v>
      </c>
      <c r="H2734" t="s">
        <v>7157</v>
      </c>
      <c r="I2734" t="s">
        <v>7165</v>
      </c>
      <c r="J2734" t="s">
        <v>7177</v>
      </c>
      <c r="K2734" t="s">
        <v>7201</v>
      </c>
      <c r="L2734">
        <v>8</v>
      </c>
      <c r="M2734">
        <v>338130.35</v>
      </c>
      <c r="N2734">
        <v>0.2</v>
      </c>
      <c r="O2734">
        <v>15006.08</v>
      </c>
    </row>
    <row r="2735" spans="1:15" x14ac:dyDescent="0.25">
      <c r="A2735" t="s">
        <v>2745</v>
      </c>
      <c r="B2735" t="s">
        <v>5550</v>
      </c>
      <c r="C2735" t="s">
        <v>7242</v>
      </c>
      <c r="D2735" t="s">
        <v>6295</v>
      </c>
      <c r="E2735" t="s">
        <v>7021</v>
      </c>
      <c r="F2735" t="s">
        <v>7096</v>
      </c>
      <c r="G2735" t="s">
        <v>7113</v>
      </c>
      <c r="H2735" t="s">
        <v>7148</v>
      </c>
      <c r="I2735" t="s">
        <v>7165</v>
      </c>
      <c r="J2735" t="s">
        <v>7176</v>
      </c>
      <c r="K2735" t="s">
        <v>7195</v>
      </c>
      <c r="L2735">
        <v>5</v>
      </c>
      <c r="M2735">
        <v>58810.86</v>
      </c>
      <c r="N2735">
        <v>0</v>
      </c>
      <c r="O2735">
        <v>6845.22</v>
      </c>
    </row>
    <row r="2736" spans="1:15" x14ac:dyDescent="0.25">
      <c r="A2736" t="s">
        <v>2746</v>
      </c>
      <c r="B2736" t="s">
        <v>6015</v>
      </c>
      <c r="C2736" t="s">
        <v>7242</v>
      </c>
      <c r="D2736" t="s">
        <v>6465</v>
      </c>
      <c r="E2736" t="s">
        <v>7067</v>
      </c>
      <c r="F2736" t="s">
        <v>7097</v>
      </c>
      <c r="G2736" t="s">
        <v>7104</v>
      </c>
      <c r="H2736" t="s">
        <v>7132</v>
      </c>
      <c r="I2736" t="s">
        <v>7164</v>
      </c>
      <c r="J2736" t="s">
        <v>7173</v>
      </c>
      <c r="K2736" t="s">
        <v>7186</v>
      </c>
      <c r="L2736">
        <v>3</v>
      </c>
      <c r="M2736">
        <v>11734.37</v>
      </c>
      <c r="N2736">
        <v>0.1</v>
      </c>
      <c r="O2736">
        <v>2710.18</v>
      </c>
    </row>
    <row r="2737" spans="1:15" x14ac:dyDescent="0.25">
      <c r="A2737" t="s">
        <v>2747</v>
      </c>
      <c r="B2737" t="s">
        <v>5679</v>
      </c>
      <c r="C2737" t="s">
        <v>7237</v>
      </c>
      <c r="D2737" t="s">
        <v>6618</v>
      </c>
      <c r="E2737" t="s">
        <v>7006</v>
      </c>
      <c r="F2737" t="s">
        <v>7096</v>
      </c>
      <c r="G2737" t="s">
        <v>7113</v>
      </c>
      <c r="H2737" t="s">
        <v>7143</v>
      </c>
      <c r="I2737" t="s">
        <v>7164</v>
      </c>
      <c r="J2737" t="s">
        <v>7170</v>
      </c>
      <c r="K2737" t="s">
        <v>7213</v>
      </c>
      <c r="L2737">
        <v>5</v>
      </c>
      <c r="M2737">
        <v>13579.25</v>
      </c>
      <c r="N2737">
        <v>0</v>
      </c>
      <c r="O2737">
        <v>4650.04</v>
      </c>
    </row>
    <row r="2738" spans="1:15" x14ac:dyDescent="0.25">
      <c r="A2738" t="s">
        <v>2748</v>
      </c>
      <c r="B2738" t="s">
        <v>5183</v>
      </c>
      <c r="C2738" t="s">
        <v>7236</v>
      </c>
      <c r="D2738" t="s">
        <v>6394</v>
      </c>
      <c r="E2738" t="s">
        <v>6900</v>
      </c>
      <c r="F2738" t="s">
        <v>7095</v>
      </c>
      <c r="G2738" t="s">
        <v>7108</v>
      </c>
      <c r="H2738" t="s">
        <v>7126</v>
      </c>
      <c r="I2738" t="s">
        <v>7163</v>
      </c>
      <c r="J2738" t="s">
        <v>7167</v>
      </c>
      <c r="K2738" t="s">
        <v>7179</v>
      </c>
      <c r="L2738">
        <v>4</v>
      </c>
      <c r="M2738">
        <v>7817.05</v>
      </c>
      <c r="N2738">
        <v>0.25</v>
      </c>
      <c r="O2738">
        <v>1068.33</v>
      </c>
    </row>
    <row r="2739" spans="1:15" x14ac:dyDescent="0.25">
      <c r="A2739" t="s">
        <v>2749</v>
      </c>
      <c r="B2739" t="s">
        <v>5798</v>
      </c>
      <c r="C2739" t="s">
        <v>7248</v>
      </c>
      <c r="D2739" t="s">
        <v>6298</v>
      </c>
      <c r="E2739" t="s">
        <v>6932</v>
      </c>
      <c r="F2739" t="s">
        <v>7097</v>
      </c>
      <c r="G2739" t="s">
        <v>7107</v>
      </c>
      <c r="H2739" t="s">
        <v>7123</v>
      </c>
      <c r="I2739" t="s">
        <v>7162</v>
      </c>
      <c r="J2739" t="s">
        <v>7166</v>
      </c>
      <c r="K2739" t="s">
        <v>7192</v>
      </c>
      <c r="L2739">
        <v>8</v>
      </c>
      <c r="M2739">
        <v>46157.39</v>
      </c>
      <c r="N2739">
        <v>0.05</v>
      </c>
      <c r="O2739">
        <v>7422.31</v>
      </c>
    </row>
    <row r="2740" spans="1:15" x14ac:dyDescent="0.25">
      <c r="A2740" t="s">
        <v>2750</v>
      </c>
      <c r="B2740" t="s">
        <v>5313</v>
      </c>
      <c r="C2740" t="s">
        <v>7227</v>
      </c>
      <c r="D2740" t="s">
        <v>6632</v>
      </c>
      <c r="E2740" t="s">
        <v>6895</v>
      </c>
      <c r="F2740" t="s">
        <v>7097</v>
      </c>
      <c r="G2740" t="s">
        <v>7107</v>
      </c>
      <c r="H2740" t="s">
        <v>7152</v>
      </c>
      <c r="I2740" t="s">
        <v>7165</v>
      </c>
      <c r="J2740" t="s">
        <v>7172</v>
      </c>
      <c r="K2740" t="s">
        <v>7185</v>
      </c>
      <c r="L2740">
        <v>7</v>
      </c>
      <c r="M2740">
        <v>30921.11</v>
      </c>
      <c r="N2740">
        <v>0.15</v>
      </c>
      <c r="O2740">
        <v>3285.51</v>
      </c>
    </row>
    <row r="2741" spans="1:15" x14ac:dyDescent="0.25">
      <c r="A2741" t="s">
        <v>2751</v>
      </c>
      <c r="B2741" t="s">
        <v>5551</v>
      </c>
      <c r="C2741" t="s">
        <v>7249</v>
      </c>
      <c r="D2741" t="s">
        <v>6488</v>
      </c>
      <c r="E2741" t="s">
        <v>6989</v>
      </c>
      <c r="F2741" t="s">
        <v>7095</v>
      </c>
      <c r="G2741" t="s">
        <v>7102</v>
      </c>
      <c r="H2741" t="s">
        <v>7157</v>
      </c>
      <c r="I2741" t="s">
        <v>7162</v>
      </c>
      <c r="J2741" t="s">
        <v>7169</v>
      </c>
      <c r="K2741" t="s">
        <v>7203</v>
      </c>
      <c r="L2741">
        <v>2</v>
      </c>
      <c r="M2741">
        <v>42192.27</v>
      </c>
      <c r="N2741">
        <v>0</v>
      </c>
      <c r="O2741">
        <v>6126.43</v>
      </c>
    </row>
    <row r="2742" spans="1:15" x14ac:dyDescent="0.25">
      <c r="A2742" t="s">
        <v>2752</v>
      </c>
      <c r="B2742" t="s">
        <v>5466</v>
      </c>
      <c r="C2742" t="s">
        <v>7258</v>
      </c>
      <c r="D2742" t="s">
        <v>6545</v>
      </c>
      <c r="E2742" t="s">
        <v>7076</v>
      </c>
      <c r="F2742" t="s">
        <v>7096</v>
      </c>
      <c r="G2742" t="s">
        <v>7113</v>
      </c>
      <c r="H2742" t="s">
        <v>7143</v>
      </c>
      <c r="I2742" t="s">
        <v>7165</v>
      </c>
      <c r="J2742" t="s">
        <v>7172</v>
      </c>
      <c r="K2742" t="s">
        <v>7208</v>
      </c>
      <c r="L2742">
        <v>7</v>
      </c>
      <c r="M2742">
        <v>17192.849999999999</v>
      </c>
      <c r="N2742">
        <v>0.05</v>
      </c>
      <c r="O2742">
        <v>3044.19</v>
      </c>
    </row>
    <row r="2743" spans="1:15" x14ac:dyDescent="0.25">
      <c r="A2743" t="s">
        <v>2753</v>
      </c>
      <c r="B2743" t="s">
        <v>5366</v>
      </c>
      <c r="C2743" t="s">
        <v>7258</v>
      </c>
      <c r="D2743" t="s">
        <v>6170</v>
      </c>
      <c r="E2743" t="s">
        <v>6960</v>
      </c>
      <c r="F2743" t="s">
        <v>7095</v>
      </c>
      <c r="G2743" t="s">
        <v>7108</v>
      </c>
      <c r="H2743" t="s">
        <v>7150</v>
      </c>
      <c r="I2743" t="s">
        <v>7163</v>
      </c>
      <c r="J2743" t="s">
        <v>7171</v>
      </c>
      <c r="K2743" t="s">
        <v>7204</v>
      </c>
      <c r="L2743">
        <v>3</v>
      </c>
      <c r="M2743">
        <v>13946.21</v>
      </c>
      <c r="N2743">
        <v>0</v>
      </c>
      <c r="O2743">
        <v>2385.13</v>
      </c>
    </row>
    <row r="2744" spans="1:15" x14ac:dyDescent="0.25">
      <c r="A2744" t="s">
        <v>2754</v>
      </c>
      <c r="B2744" t="s">
        <v>5646</v>
      </c>
      <c r="C2744" t="s">
        <v>7230</v>
      </c>
      <c r="D2744" t="s">
        <v>6631</v>
      </c>
      <c r="E2744" t="s">
        <v>7039</v>
      </c>
      <c r="F2744" t="s">
        <v>7094</v>
      </c>
      <c r="G2744" t="s">
        <v>7100</v>
      </c>
      <c r="H2744" t="s">
        <v>7136</v>
      </c>
      <c r="I2744" t="s">
        <v>7164</v>
      </c>
      <c r="J2744" t="s">
        <v>7173</v>
      </c>
      <c r="K2744" t="s">
        <v>7206</v>
      </c>
      <c r="L2744">
        <v>2</v>
      </c>
      <c r="M2744">
        <v>3281.79</v>
      </c>
      <c r="N2744">
        <v>0.25</v>
      </c>
      <c r="O2744">
        <v>592.41999999999996</v>
      </c>
    </row>
    <row r="2745" spans="1:15" x14ac:dyDescent="0.25">
      <c r="A2745" t="s">
        <v>2755</v>
      </c>
      <c r="B2745" t="s">
        <v>5033</v>
      </c>
      <c r="C2745" t="s">
        <v>7235</v>
      </c>
      <c r="D2745" t="s">
        <v>6219</v>
      </c>
      <c r="E2745" t="s">
        <v>6989</v>
      </c>
      <c r="F2745" t="s">
        <v>7097</v>
      </c>
      <c r="G2745" t="s">
        <v>7104</v>
      </c>
      <c r="H2745" t="s">
        <v>7132</v>
      </c>
      <c r="I2745" t="s">
        <v>7163</v>
      </c>
      <c r="J2745" t="s">
        <v>7167</v>
      </c>
      <c r="K2745" t="s">
        <v>7187</v>
      </c>
      <c r="L2745">
        <v>1</v>
      </c>
      <c r="M2745">
        <v>1289.3499999999999</v>
      </c>
      <c r="N2745">
        <v>0.1</v>
      </c>
      <c r="O2745">
        <v>340.51</v>
      </c>
    </row>
    <row r="2746" spans="1:15" x14ac:dyDescent="0.25">
      <c r="A2746" t="s">
        <v>2756</v>
      </c>
      <c r="B2746" t="s">
        <v>5136</v>
      </c>
      <c r="C2746" t="s">
        <v>7242</v>
      </c>
      <c r="D2746" t="s">
        <v>6737</v>
      </c>
      <c r="E2746" t="s">
        <v>6904</v>
      </c>
      <c r="F2746" t="s">
        <v>7097</v>
      </c>
      <c r="G2746" t="s">
        <v>7105</v>
      </c>
      <c r="H2746" t="s">
        <v>7149</v>
      </c>
      <c r="I2746" t="s">
        <v>7164</v>
      </c>
      <c r="J2746" t="s">
        <v>7173</v>
      </c>
      <c r="K2746" t="s">
        <v>7206</v>
      </c>
      <c r="L2746">
        <v>4</v>
      </c>
      <c r="M2746">
        <v>8053.57</v>
      </c>
      <c r="N2746">
        <v>0.05</v>
      </c>
      <c r="O2746">
        <v>2562.4699999999998</v>
      </c>
    </row>
    <row r="2747" spans="1:15" x14ac:dyDescent="0.25">
      <c r="A2747" t="s">
        <v>2757</v>
      </c>
      <c r="B2747" t="s">
        <v>5304</v>
      </c>
      <c r="C2747" t="s">
        <v>7230</v>
      </c>
      <c r="D2747" t="s">
        <v>6575</v>
      </c>
      <c r="E2747" t="s">
        <v>7004</v>
      </c>
      <c r="F2747" t="s">
        <v>7097</v>
      </c>
      <c r="G2747" t="s">
        <v>7110</v>
      </c>
      <c r="H2747" t="s">
        <v>7159</v>
      </c>
      <c r="I2747" t="s">
        <v>7164</v>
      </c>
      <c r="J2747" t="s">
        <v>7174</v>
      </c>
      <c r="K2747" t="s">
        <v>7196</v>
      </c>
      <c r="L2747">
        <v>8</v>
      </c>
      <c r="M2747">
        <v>26332.3</v>
      </c>
      <c r="N2747">
        <v>0.05</v>
      </c>
      <c r="O2747">
        <v>5497.37</v>
      </c>
    </row>
    <row r="2748" spans="1:15" x14ac:dyDescent="0.25">
      <c r="A2748" t="s">
        <v>2758</v>
      </c>
      <c r="B2748" t="s">
        <v>5420</v>
      </c>
      <c r="C2748" t="s">
        <v>7252</v>
      </c>
      <c r="D2748" t="s">
        <v>6188</v>
      </c>
      <c r="E2748" t="s">
        <v>6975</v>
      </c>
      <c r="F2748" t="s">
        <v>7096</v>
      </c>
      <c r="G2748" t="s">
        <v>7113</v>
      </c>
      <c r="H2748" t="s">
        <v>7144</v>
      </c>
      <c r="I2748" t="s">
        <v>7165</v>
      </c>
      <c r="J2748" t="s">
        <v>7172</v>
      </c>
      <c r="K2748" t="s">
        <v>7185</v>
      </c>
      <c r="L2748">
        <v>6</v>
      </c>
      <c r="M2748">
        <v>27422.26</v>
      </c>
      <c r="N2748">
        <v>0.05</v>
      </c>
      <c r="O2748">
        <v>4460.05</v>
      </c>
    </row>
    <row r="2749" spans="1:15" x14ac:dyDescent="0.25">
      <c r="A2749" t="s">
        <v>2759</v>
      </c>
      <c r="B2749" t="s">
        <v>6016</v>
      </c>
      <c r="C2749" t="s">
        <v>7238</v>
      </c>
      <c r="D2749" t="s">
        <v>6396</v>
      </c>
      <c r="E2749" t="s">
        <v>7027</v>
      </c>
      <c r="F2749" t="s">
        <v>7097</v>
      </c>
      <c r="G2749" t="s">
        <v>7110</v>
      </c>
      <c r="H2749" t="s">
        <v>7129</v>
      </c>
      <c r="I2749" t="s">
        <v>7164</v>
      </c>
      <c r="J2749" t="s">
        <v>7174</v>
      </c>
      <c r="K2749" t="s">
        <v>7196</v>
      </c>
      <c r="L2749">
        <v>6</v>
      </c>
      <c r="M2749">
        <v>19271.650000000001</v>
      </c>
      <c r="N2749">
        <v>0.1</v>
      </c>
      <c r="O2749">
        <v>3696.31</v>
      </c>
    </row>
    <row r="2750" spans="1:15" x14ac:dyDescent="0.25">
      <c r="A2750" t="s">
        <v>2760</v>
      </c>
      <c r="B2750" t="s">
        <v>5859</v>
      </c>
      <c r="C2750" t="s">
        <v>7239</v>
      </c>
      <c r="D2750" t="s">
        <v>6737</v>
      </c>
      <c r="E2750" t="s">
        <v>6904</v>
      </c>
      <c r="F2750" t="s">
        <v>7095</v>
      </c>
      <c r="G2750" t="s">
        <v>7102</v>
      </c>
      <c r="H2750" t="s">
        <v>7147</v>
      </c>
      <c r="I2750" t="s">
        <v>7162</v>
      </c>
      <c r="J2750" t="s">
        <v>7169</v>
      </c>
      <c r="K2750" t="s">
        <v>7182</v>
      </c>
      <c r="L2750">
        <v>6</v>
      </c>
      <c r="M2750">
        <v>55283.71</v>
      </c>
      <c r="N2750">
        <v>0</v>
      </c>
      <c r="O2750">
        <v>9310.7800000000007</v>
      </c>
    </row>
    <row r="2751" spans="1:15" x14ac:dyDescent="0.25">
      <c r="A2751" t="s">
        <v>2761</v>
      </c>
      <c r="B2751" t="s">
        <v>5311</v>
      </c>
      <c r="C2751" t="s">
        <v>7227</v>
      </c>
      <c r="D2751" t="s">
        <v>6456</v>
      </c>
      <c r="E2751" t="s">
        <v>7065</v>
      </c>
      <c r="F2751" t="s">
        <v>7097</v>
      </c>
      <c r="G2751" t="s">
        <v>7104</v>
      </c>
      <c r="H2751" t="s">
        <v>7120</v>
      </c>
      <c r="I2751" t="s">
        <v>7164</v>
      </c>
      <c r="J2751" t="s">
        <v>7174</v>
      </c>
      <c r="K2751" t="s">
        <v>7196</v>
      </c>
      <c r="L2751">
        <v>5</v>
      </c>
      <c r="M2751">
        <v>17122.43</v>
      </c>
      <c r="N2751">
        <v>0</v>
      </c>
      <c r="O2751">
        <v>4037.81</v>
      </c>
    </row>
    <row r="2752" spans="1:15" x14ac:dyDescent="0.25">
      <c r="A2752" t="s">
        <v>2762</v>
      </c>
      <c r="B2752" t="s">
        <v>5587</v>
      </c>
      <c r="C2752" t="s">
        <v>7238</v>
      </c>
      <c r="D2752" t="s">
        <v>6854</v>
      </c>
      <c r="E2752" t="s">
        <v>7067</v>
      </c>
      <c r="F2752" t="s">
        <v>7096</v>
      </c>
      <c r="G2752" t="s">
        <v>7111</v>
      </c>
      <c r="H2752" t="s">
        <v>7142</v>
      </c>
      <c r="I2752" t="s">
        <v>7165</v>
      </c>
      <c r="J2752" t="s">
        <v>7177</v>
      </c>
      <c r="K2752" t="s">
        <v>7198</v>
      </c>
      <c r="L2752">
        <v>7</v>
      </c>
      <c r="M2752">
        <v>417287.07</v>
      </c>
      <c r="N2752">
        <v>0.05</v>
      </c>
      <c r="O2752">
        <v>66436.149999999994</v>
      </c>
    </row>
    <row r="2753" spans="1:15" x14ac:dyDescent="0.25">
      <c r="A2753" t="s">
        <v>2763</v>
      </c>
      <c r="B2753" t="s">
        <v>5606</v>
      </c>
      <c r="C2753" t="s">
        <v>7245</v>
      </c>
      <c r="D2753" t="s">
        <v>6538</v>
      </c>
      <c r="E2753" t="s">
        <v>7061</v>
      </c>
      <c r="F2753" t="s">
        <v>7097</v>
      </c>
      <c r="G2753" t="s">
        <v>7105</v>
      </c>
      <c r="H2753" t="s">
        <v>7128</v>
      </c>
      <c r="I2753" t="s">
        <v>7165</v>
      </c>
      <c r="J2753" t="s">
        <v>7176</v>
      </c>
      <c r="K2753" t="s">
        <v>7202</v>
      </c>
      <c r="L2753">
        <v>5</v>
      </c>
      <c r="M2753">
        <v>70612.009999999995</v>
      </c>
      <c r="N2753">
        <v>0.2</v>
      </c>
      <c r="O2753">
        <v>2864.32</v>
      </c>
    </row>
    <row r="2754" spans="1:15" x14ac:dyDescent="0.25">
      <c r="A2754" t="s">
        <v>2764</v>
      </c>
      <c r="B2754" t="s">
        <v>5692</v>
      </c>
      <c r="C2754" t="s">
        <v>7247</v>
      </c>
      <c r="D2754" t="s">
        <v>6281</v>
      </c>
      <c r="E2754" t="s">
        <v>6932</v>
      </c>
      <c r="F2754" t="s">
        <v>7096</v>
      </c>
      <c r="G2754" t="s">
        <v>7113</v>
      </c>
      <c r="H2754" t="s">
        <v>7144</v>
      </c>
      <c r="I2754" t="s">
        <v>7164</v>
      </c>
      <c r="J2754" t="s">
        <v>7174</v>
      </c>
      <c r="K2754" t="s">
        <v>7196</v>
      </c>
      <c r="L2754">
        <v>3</v>
      </c>
      <c r="M2754">
        <v>9153.85</v>
      </c>
      <c r="N2754">
        <v>0.1</v>
      </c>
      <c r="O2754">
        <v>1634.3</v>
      </c>
    </row>
    <row r="2755" spans="1:15" x14ac:dyDescent="0.25">
      <c r="A2755" t="s">
        <v>2765</v>
      </c>
      <c r="B2755" t="s">
        <v>5973</v>
      </c>
      <c r="C2755" t="s">
        <v>7235</v>
      </c>
      <c r="D2755" t="s">
        <v>6279</v>
      </c>
      <c r="E2755" t="s">
        <v>6953</v>
      </c>
      <c r="F2755" t="s">
        <v>7096</v>
      </c>
      <c r="G2755" t="s">
        <v>7113</v>
      </c>
      <c r="H2755" t="s">
        <v>7144</v>
      </c>
      <c r="I2755" t="s">
        <v>7165</v>
      </c>
      <c r="J2755" t="s">
        <v>7177</v>
      </c>
      <c r="K2755" t="s">
        <v>7201</v>
      </c>
      <c r="L2755">
        <v>5</v>
      </c>
      <c r="M2755">
        <v>210896.7</v>
      </c>
      <c r="N2755">
        <v>0.2</v>
      </c>
      <c r="O2755">
        <v>20555.53</v>
      </c>
    </row>
    <row r="2756" spans="1:15" x14ac:dyDescent="0.25">
      <c r="A2756" t="s">
        <v>2766</v>
      </c>
      <c r="B2756" t="s">
        <v>6017</v>
      </c>
      <c r="C2756" t="s">
        <v>7237</v>
      </c>
      <c r="D2756" t="s">
        <v>6392</v>
      </c>
      <c r="E2756" t="s">
        <v>7006</v>
      </c>
      <c r="F2756" t="s">
        <v>7094</v>
      </c>
      <c r="G2756" t="s">
        <v>7099</v>
      </c>
      <c r="H2756" t="s">
        <v>7115</v>
      </c>
      <c r="I2756" t="s">
        <v>7165</v>
      </c>
      <c r="J2756" t="s">
        <v>7176</v>
      </c>
      <c r="K2756" t="s">
        <v>7202</v>
      </c>
      <c r="L2756">
        <v>4</v>
      </c>
      <c r="M2756">
        <v>72125.149999999994</v>
      </c>
      <c r="N2756">
        <v>0</v>
      </c>
      <c r="O2756">
        <v>9527.4699999999993</v>
      </c>
    </row>
    <row r="2757" spans="1:15" x14ac:dyDescent="0.25">
      <c r="A2757" t="s">
        <v>2767</v>
      </c>
      <c r="B2757" t="s">
        <v>5506</v>
      </c>
      <c r="C2757" t="s">
        <v>7226</v>
      </c>
      <c r="D2757" t="s">
        <v>6611</v>
      </c>
      <c r="E2757" t="s">
        <v>6935</v>
      </c>
      <c r="F2757" t="s">
        <v>7094</v>
      </c>
      <c r="G2757" t="s">
        <v>7100</v>
      </c>
      <c r="H2757" t="s">
        <v>7151</v>
      </c>
      <c r="I2757" t="s">
        <v>7162</v>
      </c>
      <c r="J2757" t="s">
        <v>7169</v>
      </c>
      <c r="K2757" t="s">
        <v>7203</v>
      </c>
      <c r="L2757">
        <v>1</v>
      </c>
      <c r="M2757">
        <v>16940.68</v>
      </c>
      <c r="N2757">
        <v>0.2</v>
      </c>
      <c r="O2757">
        <v>719.35</v>
      </c>
    </row>
    <row r="2758" spans="1:15" x14ac:dyDescent="0.25">
      <c r="A2758" t="s">
        <v>2768</v>
      </c>
      <c r="B2758" t="s">
        <v>5773</v>
      </c>
      <c r="C2758" t="s">
        <v>7247</v>
      </c>
      <c r="D2758" t="s">
        <v>6661</v>
      </c>
      <c r="E2758" t="s">
        <v>7043</v>
      </c>
      <c r="F2758" t="s">
        <v>7094</v>
      </c>
      <c r="G2758" t="s">
        <v>7101</v>
      </c>
      <c r="H2758" t="s">
        <v>7137</v>
      </c>
      <c r="I2758" t="s">
        <v>7165</v>
      </c>
      <c r="J2758" t="s">
        <v>7172</v>
      </c>
      <c r="K2758" t="s">
        <v>7208</v>
      </c>
      <c r="L2758">
        <v>3</v>
      </c>
      <c r="M2758">
        <v>7871.24</v>
      </c>
      <c r="N2758">
        <v>0</v>
      </c>
      <c r="O2758">
        <v>1883.12</v>
      </c>
    </row>
    <row r="2759" spans="1:15" x14ac:dyDescent="0.25">
      <c r="A2759" t="s">
        <v>2769</v>
      </c>
      <c r="B2759" t="s">
        <v>5821</v>
      </c>
      <c r="C2759" t="s">
        <v>7243</v>
      </c>
      <c r="D2759" t="s">
        <v>6155</v>
      </c>
      <c r="E2759" t="s">
        <v>6918</v>
      </c>
      <c r="F2759" t="s">
        <v>7094</v>
      </c>
      <c r="G2759" t="s">
        <v>7100</v>
      </c>
      <c r="H2759" t="s">
        <v>7136</v>
      </c>
      <c r="I2759" t="s">
        <v>7163</v>
      </c>
      <c r="J2759" t="s">
        <v>7175</v>
      </c>
      <c r="K2759" t="s">
        <v>7197</v>
      </c>
      <c r="L2759">
        <v>8</v>
      </c>
      <c r="M2759">
        <v>42702.62</v>
      </c>
      <c r="N2759">
        <v>0.1</v>
      </c>
      <c r="O2759">
        <v>8017.84</v>
      </c>
    </row>
    <row r="2760" spans="1:15" x14ac:dyDescent="0.25">
      <c r="A2760" t="s">
        <v>2770</v>
      </c>
      <c r="B2760" t="s">
        <v>5485</v>
      </c>
      <c r="C2760" t="s">
        <v>7234</v>
      </c>
      <c r="D2760" t="s">
        <v>6292</v>
      </c>
      <c r="E2760" t="s">
        <v>6963</v>
      </c>
      <c r="F2760" t="s">
        <v>7096</v>
      </c>
      <c r="G2760" t="s">
        <v>7103</v>
      </c>
      <c r="H2760" t="s">
        <v>7134</v>
      </c>
      <c r="I2760" t="s">
        <v>7163</v>
      </c>
      <c r="J2760" t="s">
        <v>7175</v>
      </c>
      <c r="K2760" t="s">
        <v>7190</v>
      </c>
      <c r="L2760">
        <v>1</v>
      </c>
      <c r="M2760">
        <v>1907.55</v>
      </c>
      <c r="N2760">
        <v>0.15</v>
      </c>
      <c r="O2760">
        <v>245.57</v>
      </c>
    </row>
    <row r="2761" spans="1:15" x14ac:dyDescent="0.25">
      <c r="A2761" t="s">
        <v>2771</v>
      </c>
      <c r="B2761" t="s">
        <v>5538</v>
      </c>
      <c r="C2761" t="s">
        <v>7242</v>
      </c>
      <c r="D2761" t="s">
        <v>6836</v>
      </c>
      <c r="E2761" t="s">
        <v>7055</v>
      </c>
      <c r="F2761" t="s">
        <v>7097</v>
      </c>
      <c r="G2761" t="s">
        <v>7105</v>
      </c>
      <c r="H2761" t="s">
        <v>7149</v>
      </c>
      <c r="I2761" t="s">
        <v>7164</v>
      </c>
      <c r="J2761" t="s">
        <v>7173</v>
      </c>
      <c r="K2761" t="s">
        <v>7206</v>
      </c>
      <c r="L2761">
        <v>1</v>
      </c>
      <c r="M2761">
        <v>2143.04</v>
      </c>
      <c r="N2761">
        <v>0</v>
      </c>
      <c r="O2761">
        <v>622.11</v>
      </c>
    </row>
    <row r="2762" spans="1:15" x14ac:dyDescent="0.25">
      <c r="A2762" t="s">
        <v>2772</v>
      </c>
      <c r="B2762" t="s">
        <v>5632</v>
      </c>
      <c r="C2762" t="s">
        <v>7248</v>
      </c>
      <c r="D2762" t="s">
        <v>6868</v>
      </c>
      <c r="E2762" t="s">
        <v>7093</v>
      </c>
      <c r="F2762" t="s">
        <v>7097</v>
      </c>
      <c r="G2762" t="s">
        <v>7105</v>
      </c>
      <c r="H2762" t="s">
        <v>7121</v>
      </c>
      <c r="I2762" t="s">
        <v>7164</v>
      </c>
      <c r="J2762" t="s">
        <v>7170</v>
      </c>
      <c r="K2762" t="s">
        <v>7213</v>
      </c>
      <c r="L2762">
        <v>6</v>
      </c>
      <c r="M2762">
        <v>15453.82</v>
      </c>
      <c r="N2762">
        <v>0.05</v>
      </c>
      <c r="O2762">
        <v>5335.9</v>
      </c>
    </row>
    <row r="2763" spans="1:15" x14ac:dyDescent="0.25">
      <c r="A2763" t="s">
        <v>2773</v>
      </c>
      <c r="B2763" t="s">
        <v>5998</v>
      </c>
      <c r="C2763" t="s">
        <v>7232</v>
      </c>
      <c r="D2763" t="s">
        <v>6534</v>
      </c>
      <c r="E2763" t="s">
        <v>7014</v>
      </c>
      <c r="F2763" t="s">
        <v>7094</v>
      </c>
      <c r="G2763" t="s">
        <v>7100</v>
      </c>
      <c r="H2763" t="s">
        <v>7151</v>
      </c>
      <c r="I2763" t="s">
        <v>7163</v>
      </c>
      <c r="J2763" t="s">
        <v>7167</v>
      </c>
      <c r="K2763" t="s">
        <v>7207</v>
      </c>
      <c r="L2763">
        <v>4</v>
      </c>
      <c r="M2763">
        <v>2733.85</v>
      </c>
      <c r="N2763">
        <v>0.15</v>
      </c>
      <c r="O2763">
        <v>698.13</v>
      </c>
    </row>
    <row r="2764" spans="1:15" x14ac:dyDescent="0.25">
      <c r="A2764" t="s">
        <v>2774</v>
      </c>
      <c r="B2764" t="s">
        <v>5126</v>
      </c>
      <c r="C2764" t="s">
        <v>7239</v>
      </c>
      <c r="D2764" t="s">
        <v>6855</v>
      </c>
      <c r="E2764" t="s">
        <v>6968</v>
      </c>
      <c r="F2764" t="s">
        <v>7094</v>
      </c>
      <c r="G2764" t="s">
        <v>7100</v>
      </c>
      <c r="H2764" t="s">
        <v>7151</v>
      </c>
      <c r="I2764" t="s">
        <v>7162</v>
      </c>
      <c r="J2764" t="s">
        <v>7169</v>
      </c>
      <c r="K2764" t="s">
        <v>7193</v>
      </c>
      <c r="L2764">
        <v>3</v>
      </c>
      <c r="M2764">
        <v>25577.14</v>
      </c>
      <c r="N2764">
        <v>0.25</v>
      </c>
      <c r="O2764">
        <v>2080.9</v>
      </c>
    </row>
    <row r="2765" spans="1:15" x14ac:dyDescent="0.25">
      <c r="A2765" t="s">
        <v>2775</v>
      </c>
      <c r="B2765" t="s">
        <v>5336</v>
      </c>
      <c r="C2765" t="s">
        <v>7259</v>
      </c>
      <c r="D2765" t="s">
        <v>6694</v>
      </c>
      <c r="E2765" t="s">
        <v>6938</v>
      </c>
      <c r="F2765" t="s">
        <v>7097</v>
      </c>
      <c r="G2765" t="s">
        <v>7104</v>
      </c>
      <c r="H2765" t="s">
        <v>7120</v>
      </c>
      <c r="I2765" t="s">
        <v>7162</v>
      </c>
      <c r="J2765" t="s">
        <v>7166</v>
      </c>
      <c r="K2765" t="s">
        <v>7178</v>
      </c>
      <c r="L2765">
        <v>4</v>
      </c>
      <c r="M2765">
        <v>60126.39</v>
      </c>
      <c r="N2765">
        <v>0</v>
      </c>
      <c r="O2765">
        <v>12825.57</v>
      </c>
    </row>
    <row r="2766" spans="1:15" x14ac:dyDescent="0.25">
      <c r="A2766" t="s">
        <v>2776</v>
      </c>
      <c r="B2766" t="s">
        <v>5939</v>
      </c>
      <c r="C2766" t="s">
        <v>7242</v>
      </c>
      <c r="D2766" t="s">
        <v>6680</v>
      </c>
      <c r="E2766" t="s">
        <v>7034</v>
      </c>
      <c r="F2766" t="s">
        <v>7096</v>
      </c>
      <c r="G2766" t="s">
        <v>7111</v>
      </c>
      <c r="H2766" t="s">
        <v>7142</v>
      </c>
      <c r="I2766" t="s">
        <v>7165</v>
      </c>
      <c r="J2766" t="s">
        <v>7172</v>
      </c>
      <c r="K2766" t="s">
        <v>7208</v>
      </c>
      <c r="L2766">
        <v>6</v>
      </c>
      <c r="M2766">
        <v>14718.69</v>
      </c>
      <c r="N2766">
        <v>0</v>
      </c>
      <c r="O2766">
        <v>2951.23</v>
      </c>
    </row>
    <row r="2767" spans="1:15" x14ac:dyDescent="0.25">
      <c r="A2767" t="s">
        <v>2777</v>
      </c>
      <c r="B2767" t="s">
        <v>5779</v>
      </c>
      <c r="C2767" t="s">
        <v>7229</v>
      </c>
      <c r="D2767" t="s">
        <v>6805</v>
      </c>
      <c r="E2767" t="s">
        <v>7074</v>
      </c>
      <c r="F2767" t="s">
        <v>7097</v>
      </c>
      <c r="G2767" t="s">
        <v>7105</v>
      </c>
      <c r="H2767" t="s">
        <v>7128</v>
      </c>
      <c r="I2767" t="s">
        <v>7164</v>
      </c>
      <c r="J2767" t="s">
        <v>7173</v>
      </c>
      <c r="K2767" t="s">
        <v>7186</v>
      </c>
      <c r="L2767">
        <v>5</v>
      </c>
      <c r="M2767">
        <v>18709.13</v>
      </c>
      <c r="N2767">
        <v>0.15</v>
      </c>
      <c r="O2767">
        <v>3975.34</v>
      </c>
    </row>
    <row r="2768" spans="1:15" x14ac:dyDescent="0.25">
      <c r="A2768" t="s">
        <v>2778</v>
      </c>
      <c r="B2768" t="s">
        <v>5485</v>
      </c>
      <c r="C2768" t="s">
        <v>7234</v>
      </c>
      <c r="D2768" t="s">
        <v>6869</v>
      </c>
      <c r="E2768" t="s">
        <v>6974</v>
      </c>
      <c r="F2768" t="s">
        <v>7095</v>
      </c>
      <c r="G2768" t="s">
        <v>7102</v>
      </c>
      <c r="H2768" t="s">
        <v>7157</v>
      </c>
      <c r="I2768" t="s">
        <v>7163</v>
      </c>
      <c r="J2768" t="s">
        <v>7167</v>
      </c>
      <c r="K2768" t="s">
        <v>7179</v>
      </c>
      <c r="L2768">
        <v>3</v>
      </c>
      <c r="M2768">
        <v>5383.51</v>
      </c>
      <c r="N2768">
        <v>0.25</v>
      </c>
      <c r="O2768">
        <v>742.31</v>
      </c>
    </row>
    <row r="2769" spans="1:15" x14ac:dyDescent="0.25">
      <c r="A2769" t="s">
        <v>2779</v>
      </c>
      <c r="B2769" t="s">
        <v>5612</v>
      </c>
      <c r="C2769" t="s">
        <v>7238</v>
      </c>
      <c r="D2769" t="s">
        <v>6777</v>
      </c>
      <c r="E2769" t="s">
        <v>6899</v>
      </c>
      <c r="F2769" t="s">
        <v>7097</v>
      </c>
      <c r="G2769" t="s">
        <v>7104</v>
      </c>
      <c r="H2769" t="s">
        <v>7160</v>
      </c>
      <c r="I2769" t="s">
        <v>7164</v>
      </c>
      <c r="J2769" t="s">
        <v>7174</v>
      </c>
      <c r="K2769" t="s">
        <v>7188</v>
      </c>
      <c r="L2769">
        <v>5</v>
      </c>
      <c r="M2769">
        <v>10831.87</v>
      </c>
      <c r="N2769">
        <v>0.2</v>
      </c>
      <c r="O2769">
        <v>1299.0999999999999</v>
      </c>
    </row>
    <row r="2770" spans="1:15" x14ac:dyDescent="0.25">
      <c r="A2770" t="s">
        <v>2780</v>
      </c>
      <c r="B2770" t="s">
        <v>5553</v>
      </c>
      <c r="C2770" t="s">
        <v>7239</v>
      </c>
      <c r="D2770" t="s">
        <v>6860</v>
      </c>
      <c r="E2770" t="s">
        <v>6940</v>
      </c>
      <c r="F2770" t="s">
        <v>7094</v>
      </c>
      <c r="G2770" t="s">
        <v>7100</v>
      </c>
      <c r="H2770" t="s">
        <v>7136</v>
      </c>
      <c r="I2770" t="s">
        <v>7165</v>
      </c>
      <c r="J2770" t="s">
        <v>7172</v>
      </c>
      <c r="K2770" t="s">
        <v>7212</v>
      </c>
      <c r="L2770">
        <v>2</v>
      </c>
      <c r="M2770">
        <v>6513.11</v>
      </c>
      <c r="N2770">
        <v>0.05</v>
      </c>
      <c r="O2770">
        <v>1078.56</v>
      </c>
    </row>
    <row r="2771" spans="1:15" x14ac:dyDescent="0.25">
      <c r="A2771" t="s">
        <v>2781</v>
      </c>
      <c r="B2771" t="s">
        <v>5937</v>
      </c>
      <c r="C2771" t="s">
        <v>7231</v>
      </c>
      <c r="D2771" t="s">
        <v>6202</v>
      </c>
      <c r="E2771" t="s">
        <v>6980</v>
      </c>
      <c r="F2771" t="s">
        <v>7097</v>
      </c>
      <c r="G2771" t="s">
        <v>7107</v>
      </c>
      <c r="H2771" t="s">
        <v>7153</v>
      </c>
      <c r="I2771" t="s">
        <v>7163</v>
      </c>
      <c r="J2771" t="s">
        <v>7175</v>
      </c>
      <c r="K2771" t="s">
        <v>7190</v>
      </c>
      <c r="L2771">
        <v>6</v>
      </c>
      <c r="M2771">
        <v>13427.73</v>
      </c>
      <c r="N2771">
        <v>0</v>
      </c>
      <c r="O2771">
        <v>3135.3</v>
      </c>
    </row>
    <row r="2772" spans="1:15" x14ac:dyDescent="0.25">
      <c r="A2772" t="s">
        <v>2782</v>
      </c>
      <c r="B2772" t="s">
        <v>5775</v>
      </c>
      <c r="C2772" t="s">
        <v>7225</v>
      </c>
      <c r="D2772" t="s">
        <v>6870</v>
      </c>
      <c r="E2772" t="s">
        <v>6937</v>
      </c>
      <c r="F2772" t="s">
        <v>7096</v>
      </c>
      <c r="G2772" t="s">
        <v>7113</v>
      </c>
      <c r="H2772" t="s">
        <v>7144</v>
      </c>
      <c r="I2772" t="s">
        <v>7165</v>
      </c>
      <c r="J2772" t="s">
        <v>7177</v>
      </c>
      <c r="K2772" t="s">
        <v>7210</v>
      </c>
      <c r="L2772">
        <v>1</v>
      </c>
      <c r="M2772">
        <v>77236.45</v>
      </c>
      <c r="N2772">
        <v>0.05</v>
      </c>
      <c r="O2772">
        <v>9375.5499999999993</v>
      </c>
    </row>
    <row r="2773" spans="1:15" x14ac:dyDescent="0.25">
      <c r="A2773" t="s">
        <v>2783</v>
      </c>
      <c r="B2773" t="s">
        <v>5924</v>
      </c>
      <c r="C2773" t="s">
        <v>7254</v>
      </c>
      <c r="D2773" t="s">
        <v>6475</v>
      </c>
      <c r="E2773" t="s">
        <v>6982</v>
      </c>
      <c r="F2773" t="s">
        <v>7094</v>
      </c>
      <c r="G2773" t="s">
        <v>7098</v>
      </c>
      <c r="H2773" t="s">
        <v>7114</v>
      </c>
      <c r="I2773" t="s">
        <v>7163</v>
      </c>
      <c r="J2773" t="s">
        <v>7167</v>
      </c>
      <c r="K2773" t="s">
        <v>7179</v>
      </c>
      <c r="L2773">
        <v>8</v>
      </c>
      <c r="M2773">
        <v>15690.81</v>
      </c>
      <c r="N2773">
        <v>0.25</v>
      </c>
      <c r="O2773">
        <v>3327.54</v>
      </c>
    </row>
    <row r="2774" spans="1:15" x14ac:dyDescent="0.25">
      <c r="A2774" t="s">
        <v>2784</v>
      </c>
      <c r="B2774" t="s">
        <v>6018</v>
      </c>
      <c r="C2774" t="s">
        <v>7230</v>
      </c>
      <c r="D2774" t="s">
        <v>6710</v>
      </c>
      <c r="E2774" t="s">
        <v>7056</v>
      </c>
      <c r="F2774" t="s">
        <v>7094</v>
      </c>
      <c r="G2774" t="s">
        <v>7099</v>
      </c>
      <c r="H2774" t="s">
        <v>7130</v>
      </c>
      <c r="I2774" t="s">
        <v>7165</v>
      </c>
      <c r="J2774" t="s">
        <v>7177</v>
      </c>
      <c r="K2774" t="s">
        <v>7198</v>
      </c>
      <c r="L2774">
        <v>4</v>
      </c>
      <c r="M2774">
        <v>257979.99</v>
      </c>
      <c r="N2774">
        <v>0.05</v>
      </c>
      <c r="O2774">
        <v>41153.040000000001</v>
      </c>
    </row>
    <row r="2775" spans="1:15" x14ac:dyDescent="0.25">
      <c r="A2775" t="s">
        <v>2785</v>
      </c>
      <c r="B2775" t="s">
        <v>5657</v>
      </c>
      <c r="C2775" t="s">
        <v>7255</v>
      </c>
      <c r="D2775" t="s">
        <v>6331</v>
      </c>
      <c r="E2775" t="s">
        <v>6901</v>
      </c>
      <c r="F2775" t="s">
        <v>7094</v>
      </c>
      <c r="G2775" t="s">
        <v>7099</v>
      </c>
      <c r="H2775" t="s">
        <v>7130</v>
      </c>
      <c r="I2775" t="s">
        <v>7162</v>
      </c>
      <c r="J2775" t="s">
        <v>7166</v>
      </c>
      <c r="K2775" t="s">
        <v>7192</v>
      </c>
      <c r="L2775">
        <v>6</v>
      </c>
      <c r="M2775">
        <v>30364.720000000001</v>
      </c>
      <c r="N2775">
        <v>0.15</v>
      </c>
      <c r="O2775">
        <v>2642.36</v>
      </c>
    </row>
    <row r="2776" spans="1:15" x14ac:dyDescent="0.25">
      <c r="A2776" t="s">
        <v>2786</v>
      </c>
      <c r="B2776" t="s">
        <v>5217</v>
      </c>
      <c r="C2776" t="s">
        <v>7248</v>
      </c>
      <c r="D2776" t="s">
        <v>6386</v>
      </c>
      <c r="E2776" t="s">
        <v>6961</v>
      </c>
      <c r="F2776" t="s">
        <v>7097</v>
      </c>
      <c r="G2776" t="s">
        <v>7104</v>
      </c>
      <c r="H2776" t="s">
        <v>7160</v>
      </c>
      <c r="I2776" t="s">
        <v>7162</v>
      </c>
      <c r="J2776" t="s">
        <v>7168</v>
      </c>
      <c r="K2776" t="s">
        <v>7191</v>
      </c>
      <c r="L2776">
        <v>1</v>
      </c>
      <c r="M2776">
        <v>5527.14</v>
      </c>
      <c r="N2776">
        <v>0.15</v>
      </c>
      <c r="O2776">
        <v>800.66</v>
      </c>
    </row>
    <row r="2777" spans="1:15" x14ac:dyDescent="0.25">
      <c r="A2777" t="s">
        <v>2787</v>
      </c>
      <c r="B2777" t="s">
        <v>5449</v>
      </c>
      <c r="C2777" t="s">
        <v>7252</v>
      </c>
      <c r="D2777" t="s">
        <v>6427</v>
      </c>
      <c r="E2777" t="s">
        <v>7023</v>
      </c>
      <c r="F2777" t="s">
        <v>7095</v>
      </c>
      <c r="G2777" t="s">
        <v>7109</v>
      </c>
      <c r="H2777" t="s">
        <v>7140</v>
      </c>
      <c r="I2777" t="s">
        <v>7162</v>
      </c>
      <c r="J2777" t="s">
        <v>7169</v>
      </c>
      <c r="K2777" t="s">
        <v>7182</v>
      </c>
      <c r="L2777">
        <v>1</v>
      </c>
      <c r="M2777">
        <v>9184.49</v>
      </c>
      <c r="N2777">
        <v>0</v>
      </c>
      <c r="O2777">
        <v>1802.6</v>
      </c>
    </row>
    <row r="2778" spans="1:15" x14ac:dyDescent="0.25">
      <c r="A2778" t="s">
        <v>2788</v>
      </c>
      <c r="B2778" t="s">
        <v>5712</v>
      </c>
      <c r="C2778" t="s">
        <v>7239</v>
      </c>
      <c r="D2778" t="s">
        <v>6261</v>
      </c>
      <c r="E2778" t="s">
        <v>6987</v>
      </c>
      <c r="F2778" t="s">
        <v>7097</v>
      </c>
      <c r="G2778" t="s">
        <v>7107</v>
      </c>
      <c r="H2778" t="s">
        <v>7153</v>
      </c>
      <c r="I2778" t="s">
        <v>7165</v>
      </c>
      <c r="J2778" t="s">
        <v>7172</v>
      </c>
      <c r="K2778" t="s">
        <v>7208</v>
      </c>
      <c r="L2778">
        <v>5</v>
      </c>
      <c r="M2778">
        <v>12758.03</v>
      </c>
      <c r="N2778">
        <v>0</v>
      </c>
      <c r="O2778">
        <v>2575.06</v>
      </c>
    </row>
    <row r="2779" spans="1:15" x14ac:dyDescent="0.25">
      <c r="A2779" t="s">
        <v>2789</v>
      </c>
      <c r="B2779" t="s">
        <v>5321</v>
      </c>
      <c r="C2779" t="s">
        <v>7254</v>
      </c>
      <c r="D2779" t="s">
        <v>6714</v>
      </c>
      <c r="E2779" t="s">
        <v>6921</v>
      </c>
      <c r="F2779" t="s">
        <v>7095</v>
      </c>
      <c r="G2779" t="s">
        <v>7102</v>
      </c>
      <c r="H2779" t="s">
        <v>7118</v>
      </c>
      <c r="I2779" t="s">
        <v>7163</v>
      </c>
      <c r="J2779" t="s">
        <v>7167</v>
      </c>
      <c r="K2779" t="s">
        <v>7207</v>
      </c>
      <c r="L2779">
        <v>8</v>
      </c>
      <c r="M2779">
        <v>5410.41</v>
      </c>
      <c r="N2779">
        <v>0.15</v>
      </c>
      <c r="O2779">
        <v>1345.05</v>
      </c>
    </row>
    <row r="2780" spans="1:15" x14ac:dyDescent="0.25">
      <c r="A2780" t="s">
        <v>2790</v>
      </c>
      <c r="B2780" t="s">
        <v>5901</v>
      </c>
      <c r="C2780" t="s">
        <v>7248</v>
      </c>
      <c r="D2780" t="s">
        <v>6697</v>
      </c>
      <c r="E2780" t="s">
        <v>7068</v>
      </c>
      <c r="F2780" t="s">
        <v>7095</v>
      </c>
      <c r="G2780" t="s">
        <v>7102</v>
      </c>
      <c r="H2780" t="s">
        <v>7118</v>
      </c>
      <c r="I2780" t="s">
        <v>7162</v>
      </c>
      <c r="J2780" t="s">
        <v>7169</v>
      </c>
      <c r="K2780" t="s">
        <v>7182</v>
      </c>
      <c r="L2780">
        <v>1</v>
      </c>
      <c r="M2780">
        <v>8282.99</v>
      </c>
      <c r="N2780">
        <v>0.05</v>
      </c>
      <c r="O2780">
        <v>1334.63</v>
      </c>
    </row>
    <row r="2781" spans="1:15" x14ac:dyDescent="0.25">
      <c r="A2781" t="s">
        <v>2791</v>
      </c>
      <c r="B2781" t="s">
        <v>5354</v>
      </c>
      <c r="C2781" t="s">
        <v>7234</v>
      </c>
      <c r="D2781" t="s">
        <v>6138</v>
      </c>
      <c r="E2781" t="s">
        <v>6936</v>
      </c>
      <c r="F2781" t="s">
        <v>7095</v>
      </c>
      <c r="G2781" t="s">
        <v>7108</v>
      </c>
      <c r="H2781" t="s">
        <v>7126</v>
      </c>
      <c r="I2781" t="s">
        <v>7165</v>
      </c>
      <c r="J2781" t="s">
        <v>7176</v>
      </c>
      <c r="K2781" t="s">
        <v>7194</v>
      </c>
      <c r="L2781">
        <v>6</v>
      </c>
      <c r="M2781">
        <v>155561.82999999999</v>
      </c>
      <c r="N2781">
        <v>0</v>
      </c>
      <c r="O2781">
        <v>23865.57</v>
      </c>
    </row>
    <row r="2782" spans="1:15" x14ac:dyDescent="0.25">
      <c r="A2782" t="s">
        <v>2792</v>
      </c>
      <c r="B2782" t="s">
        <v>5156</v>
      </c>
      <c r="C2782" t="s">
        <v>7236</v>
      </c>
      <c r="D2782" t="s">
        <v>6404</v>
      </c>
      <c r="E2782" t="s">
        <v>7040</v>
      </c>
      <c r="F2782" t="s">
        <v>7097</v>
      </c>
      <c r="G2782" t="s">
        <v>7107</v>
      </c>
      <c r="H2782" t="s">
        <v>7152</v>
      </c>
      <c r="I2782" t="s">
        <v>7164</v>
      </c>
      <c r="J2782" t="s">
        <v>7173</v>
      </c>
      <c r="K2782" t="s">
        <v>7200</v>
      </c>
      <c r="L2782">
        <v>2</v>
      </c>
      <c r="M2782">
        <v>2360.69</v>
      </c>
      <c r="N2782">
        <v>0</v>
      </c>
      <c r="O2782">
        <v>866.76</v>
      </c>
    </row>
    <row r="2783" spans="1:15" x14ac:dyDescent="0.25">
      <c r="A2783" t="s">
        <v>2793</v>
      </c>
      <c r="B2783" t="s">
        <v>5694</v>
      </c>
      <c r="C2783" t="s">
        <v>7258</v>
      </c>
      <c r="D2783" t="s">
        <v>6403</v>
      </c>
      <c r="E2783" t="s">
        <v>6980</v>
      </c>
      <c r="F2783" t="s">
        <v>7094</v>
      </c>
      <c r="G2783" t="s">
        <v>7099</v>
      </c>
      <c r="H2783" t="s">
        <v>7115</v>
      </c>
      <c r="I2783" t="s">
        <v>7163</v>
      </c>
      <c r="J2783" t="s">
        <v>7171</v>
      </c>
      <c r="K2783" t="s">
        <v>7209</v>
      </c>
      <c r="L2783">
        <v>3</v>
      </c>
      <c r="M2783">
        <v>4204.2299999999996</v>
      </c>
      <c r="N2783">
        <v>0.2</v>
      </c>
      <c r="O2783">
        <v>302.99</v>
      </c>
    </row>
    <row r="2784" spans="1:15" x14ac:dyDescent="0.25">
      <c r="A2784" t="s">
        <v>2794</v>
      </c>
      <c r="B2784" t="s">
        <v>5191</v>
      </c>
      <c r="C2784" t="s">
        <v>7229</v>
      </c>
      <c r="D2784" t="s">
        <v>6871</v>
      </c>
      <c r="E2784" t="s">
        <v>6944</v>
      </c>
      <c r="F2784" t="s">
        <v>7094</v>
      </c>
      <c r="G2784" t="s">
        <v>7099</v>
      </c>
      <c r="H2784" t="s">
        <v>7125</v>
      </c>
      <c r="I2784" t="s">
        <v>7163</v>
      </c>
      <c r="J2784" t="s">
        <v>7171</v>
      </c>
      <c r="K2784" t="s">
        <v>7209</v>
      </c>
      <c r="L2784">
        <v>8</v>
      </c>
      <c r="M2784">
        <v>11581.89</v>
      </c>
      <c r="N2784">
        <v>0.2</v>
      </c>
      <c r="O2784">
        <v>941.89</v>
      </c>
    </row>
    <row r="2785" spans="1:15" x14ac:dyDescent="0.25">
      <c r="A2785" t="s">
        <v>2795</v>
      </c>
      <c r="B2785" t="s">
        <v>5252</v>
      </c>
      <c r="C2785" t="s">
        <v>7259</v>
      </c>
      <c r="D2785" t="s">
        <v>6436</v>
      </c>
      <c r="E2785" t="s">
        <v>6913</v>
      </c>
      <c r="F2785" t="s">
        <v>7096</v>
      </c>
      <c r="G2785" t="s">
        <v>7113</v>
      </c>
      <c r="H2785" t="s">
        <v>7148</v>
      </c>
      <c r="I2785" t="s">
        <v>7162</v>
      </c>
      <c r="J2785" t="s">
        <v>7169</v>
      </c>
      <c r="K2785" t="s">
        <v>7203</v>
      </c>
      <c r="L2785">
        <v>8</v>
      </c>
      <c r="M2785">
        <v>134836.51</v>
      </c>
      <c r="N2785">
        <v>0.2</v>
      </c>
      <c r="O2785">
        <v>6446.55</v>
      </c>
    </row>
    <row r="2786" spans="1:15" x14ac:dyDescent="0.25">
      <c r="A2786" t="s">
        <v>2796</v>
      </c>
      <c r="B2786" t="s">
        <v>5356</v>
      </c>
      <c r="C2786" t="s">
        <v>7232</v>
      </c>
      <c r="D2786" t="s">
        <v>6184</v>
      </c>
      <c r="E2786" t="s">
        <v>6972</v>
      </c>
      <c r="F2786" t="s">
        <v>7094</v>
      </c>
      <c r="G2786" t="s">
        <v>7101</v>
      </c>
      <c r="H2786" t="s">
        <v>7124</v>
      </c>
      <c r="I2786" t="s">
        <v>7162</v>
      </c>
      <c r="J2786" t="s">
        <v>7168</v>
      </c>
      <c r="K2786" t="s">
        <v>7180</v>
      </c>
      <c r="L2786">
        <v>8</v>
      </c>
      <c r="M2786">
        <v>26708.74</v>
      </c>
      <c r="N2786">
        <v>0</v>
      </c>
      <c r="O2786">
        <v>4891.16</v>
      </c>
    </row>
    <row r="2787" spans="1:15" x14ac:dyDescent="0.25">
      <c r="A2787" t="s">
        <v>2797</v>
      </c>
      <c r="B2787" t="s">
        <v>5411</v>
      </c>
      <c r="C2787" t="s">
        <v>7252</v>
      </c>
      <c r="D2787" t="s">
        <v>6585</v>
      </c>
      <c r="E2787" t="s">
        <v>7038</v>
      </c>
      <c r="F2787" t="s">
        <v>7096</v>
      </c>
      <c r="G2787" t="s">
        <v>7112</v>
      </c>
      <c r="H2787" t="s">
        <v>7154</v>
      </c>
      <c r="I2787" t="s">
        <v>7163</v>
      </c>
      <c r="J2787" t="s">
        <v>7167</v>
      </c>
      <c r="K2787" t="s">
        <v>7187</v>
      </c>
      <c r="L2787">
        <v>5</v>
      </c>
      <c r="M2787">
        <v>7528.91</v>
      </c>
      <c r="N2787">
        <v>0</v>
      </c>
      <c r="O2787">
        <v>2046.64</v>
      </c>
    </row>
    <row r="2788" spans="1:15" x14ac:dyDescent="0.25">
      <c r="A2788" t="s">
        <v>2798</v>
      </c>
      <c r="B2788" t="s">
        <v>5506</v>
      </c>
      <c r="C2788" t="s">
        <v>7226</v>
      </c>
      <c r="D2788" t="s">
        <v>6733</v>
      </c>
      <c r="E2788" t="s">
        <v>7087</v>
      </c>
      <c r="F2788" t="s">
        <v>7095</v>
      </c>
      <c r="G2788" t="s">
        <v>7109</v>
      </c>
      <c r="H2788" t="s">
        <v>7140</v>
      </c>
      <c r="I2788" t="s">
        <v>7165</v>
      </c>
      <c r="J2788" t="s">
        <v>7177</v>
      </c>
      <c r="K2788" t="s">
        <v>7201</v>
      </c>
      <c r="L2788">
        <v>6</v>
      </c>
      <c r="M2788">
        <v>260730.1</v>
      </c>
      <c r="N2788">
        <v>0.15</v>
      </c>
      <c r="O2788">
        <v>26679.23</v>
      </c>
    </row>
    <row r="2789" spans="1:15" x14ac:dyDescent="0.25">
      <c r="A2789" t="s">
        <v>2799</v>
      </c>
      <c r="B2789" t="s">
        <v>5876</v>
      </c>
      <c r="C2789" t="s">
        <v>7255</v>
      </c>
      <c r="D2789" t="s">
        <v>6872</v>
      </c>
      <c r="E2789" t="s">
        <v>6965</v>
      </c>
      <c r="F2789" t="s">
        <v>7094</v>
      </c>
      <c r="G2789" t="s">
        <v>7101</v>
      </c>
      <c r="H2789" t="s">
        <v>7124</v>
      </c>
      <c r="I2789" t="s">
        <v>7162</v>
      </c>
      <c r="J2789" t="s">
        <v>7168</v>
      </c>
      <c r="K2789" t="s">
        <v>7180</v>
      </c>
      <c r="L2789">
        <v>5</v>
      </c>
      <c r="M2789">
        <v>12869.94</v>
      </c>
      <c r="N2789">
        <v>0.25</v>
      </c>
      <c r="O2789">
        <v>1199.1600000000001</v>
      </c>
    </row>
    <row r="2790" spans="1:15" x14ac:dyDescent="0.25">
      <c r="A2790" t="s">
        <v>2800</v>
      </c>
      <c r="B2790" t="s">
        <v>5785</v>
      </c>
      <c r="C2790" t="s">
        <v>7241</v>
      </c>
      <c r="D2790" t="s">
        <v>6266</v>
      </c>
      <c r="E2790" t="s">
        <v>7012</v>
      </c>
      <c r="F2790" t="s">
        <v>7097</v>
      </c>
      <c r="G2790" t="s">
        <v>7104</v>
      </c>
      <c r="H2790" t="s">
        <v>7132</v>
      </c>
      <c r="I2790" t="s">
        <v>7165</v>
      </c>
      <c r="J2790" t="s">
        <v>7177</v>
      </c>
      <c r="K2790" t="s">
        <v>7198</v>
      </c>
      <c r="L2790">
        <v>6</v>
      </c>
      <c r="M2790">
        <v>290173.94</v>
      </c>
      <c r="N2790">
        <v>0.25</v>
      </c>
      <c r="O2790">
        <v>19360.14</v>
      </c>
    </row>
    <row r="2791" spans="1:15" x14ac:dyDescent="0.25">
      <c r="A2791" t="s">
        <v>2801</v>
      </c>
      <c r="B2791" t="s">
        <v>5061</v>
      </c>
      <c r="C2791" t="s">
        <v>7229</v>
      </c>
      <c r="D2791" t="s">
        <v>6597</v>
      </c>
      <c r="E2791" t="s">
        <v>6911</v>
      </c>
      <c r="F2791" t="s">
        <v>7097</v>
      </c>
      <c r="G2791" t="s">
        <v>7104</v>
      </c>
      <c r="H2791" t="s">
        <v>7120</v>
      </c>
      <c r="I2791" t="s">
        <v>7163</v>
      </c>
      <c r="J2791" t="s">
        <v>7167</v>
      </c>
      <c r="K2791" t="s">
        <v>7207</v>
      </c>
      <c r="L2791">
        <v>5</v>
      </c>
      <c r="M2791">
        <v>3822.07</v>
      </c>
      <c r="N2791">
        <v>0</v>
      </c>
      <c r="O2791">
        <v>1300.01</v>
      </c>
    </row>
    <row r="2792" spans="1:15" x14ac:dyDescent="0.25">
      <c r="A2792" t="s">
        <v>2802</v>
      </c>
      <c r="B2792" t="s">
        <v>5528</v>
      </c>
      <c r="C2792" t="s">
        <v>7231</v>
      </c>
      <c r="D2792" t="s">
        <v>6181</v>
      </c>
      <c r="E2792" t="s">
        <v>6953</v>
      </c>
      <c r="F2792" t="s">
        <v>7095</v>
      </c>
      <c r="G2792" t="s">
        <v>7106</v>
      </c>
      <c r="H2792" t="s">
        <v>7161</v>
      </c>
      <c r="I2792" t="s">
        <v>7164</v>
      </c>
      <c r="J2792" t="s">
        <v>7170</v>
      </c>
      <c r="K2792" t="s">
        <v>7189</v>
      </c>
      <c r="L2792">
        <v>1</v>
      </c>
      <c r="M2792">
        <v>1384.94</v>
      </c>
      <c r="N2792">
        <v>0.1</v>
      </c>
      <c r="O2792">
        <v>343.72</v>
      </c>
    </row>
    <row r="2793" spans="1:15" x14ac:dyDescent="0.25">
      <c r="A2793" t="s">
        <v>2803</v>
      </c>
      <c r="B2793" t="s">
        <v>5928</v>
      </c>
      <c r="C2793" t="s">
        <v>7226</v>
      </c>
      <c r="D2793" t="s">
        <v>6582</v>
      </c>
      <c r="E2793" t="s">
        <v>6953</v>
      </c>
      <c r="F2793" t="s">
        <v>7096</v>
      </c>
      <c r="G2793" t="s">
        <v>7103</v>
      </c>
      <c r="H2793" t="s">
        <v>7134</v>
      </c>
      <c r="I2793" t="s">
        <v>7162</v>
      </c>
      <c r="J2793" t="s">
        <v>7169</v>
      </c>
      <c r="K2793" t="s">
        <v>7193</v>
      </c>
      <c r="L2793">
        <v>3</v>
      </c>
      <c r="M2793">
        <v>23774.49</v>
      </c>
      <c r="N2793">
        <v>0.25</v>
      </c>
      <c r="O2793">
        <v>1121.29</v>
      </c>
    </row>
    <row r="2794" spans="1:15" x14ac:dyDescent="0.25">
      <c r="A2794" t="s">
        <v>2804</v>
      </c>
      <c r="B2794" t="s">
        <v>5533</v>
      </c>
      <c r="C2794" t="s">
        <v>7254</v>
      </c>
      <c r="D2794" t="s">
        <v>6256</v>
      </c>
      <c r="E2794" t="s">
        <v>7007</v>
      </c>
      <c r="F2794" t="s">
        <v>7097</v>
      </c>
      <c r="G2794" t="s">
        <v>7104</v>
      </c>
      <c r="H2794" t="s">
        <v>7120</v>
      </c>
      <c r="I2794" t="s">
        <v>7164</v>
      </c>
      <c r="J2794" t="s">
        <v>7170</v>
      </c>
      <c r="K2794" t="s">
        <v>7213</v>
      </c>
      <c r="L2794">
        <v>2</v>
      </c>
      <c r="M2794">
        <v>4062.99</v>
      </c>
      <c r="N2794">
        <v>0.25</v>
      </c>
      <c r="O2794">
        <v>1000.19</v>
      </c>
    </row>
    <row r="2795" spans="1:15" x14ac:dyDescent="0.25">
      <c r="A2795" t="s">
        <v>2805</v>
      </c>
      <c r="B2795" t="s">
        <v>5981</v>
      </c>
      <c r="C2795" t="s">
        <v>7256</v>
      </c>
      <c r="D2795" t="s">
        <v>6746</v>
      </c>
      <c r="E2795" t="s">
        <v>6900</v>
      </c>
      <c r="F2795" t="s">
        <v>7097</v>
      </c>
      <c r="G2795" t="s">
        <v>7104</v>
      </c>
      <c r="H2795" t="s">
        <v>7120</v>
      </c>
      <c r="I2795" t="s">
        <v>7165</v>
      </c>
      <c r="J2795" t="s">
        <v>7172</v>
      </c>
      <c r="K2795" t="s">
        <v>7212</v>
      </c>
      <c r="L2795">
        <v>7</v>
      </c>
      <c r="M2795">
        <v>22013.56</v>
      </c>
      <c r="N2795">
        <v>0.1</v>
      </c>
      <c r="O2795">
        <v>3228.07</v>
      </c>
    </row>
    <row r="2796" spans="1:15" x14ac:dyDescent="0.25">
      <c r="A2796" t="s">
        <v>2806</v>
      </c>
      <c r="B2796" t="s">
        <v>5319</v>
      </c>
      <c r="C2796" t="s">
        <v>7251</v>
      </c>
      <c r="D2796" t="s">
        <v>6549</v>
      </c>
      <c r="E2796" t="s">
        <v>7040</v>
      </c>
      <c r="F2796" t="s">
        <v>7096</v>
      </c>
      <c r="G2796" t="s">
        <v>7111</v>
      </c>
      <c r="H2796" t="s">
        <v>7145</v>
      </c>
      <c r="I2796" t="s">
        <v>7164</v>
      </c>
      <c r="J2796" t="s">
        <v>7170</v>
      </c>
      <c r="K2796" t="s">
        <v>7213</v>
      </c>
      <c r="L2796">
        <v>5</v>
      </c>
      <c r="M2796">
        <v>11957.85</v>
      </c>
      <c r="N2796">
        <v>0.15</v>
      </c>
      <c r="O2796">
        <v>3027.45</v>
      </c>
    </row>
    <row r="2797" spans="1:15" x14ac:dyDescent="0.25">
      <c r="A2797" t="s">
        <v>2807</v>
      </c>
      <c r="B2797" t="s">
        <v>5653</v>
      </c>
      <c r="C2797" t="s">
        <v>7227</v>
      </c>
      <c r="D2797" t="s">
        <v>6372</v>
      </c>
      <c r="E2797" t="s">
        <v>6917</v>
      </c>
      <c r="F2797" t="s">
        <v>7096</v>
      </c>
      <c r="G2797" t="s">
        <v>7103</v>
      </c>
      <c r="H2797" t="s">
        <v>7119</v>
      </c>
      <c r="I2797" t="s">
        <v>7162</v>
      </c>
      <c r="J2797" t="s">
        <v>7168</v>
      </c>
      <c r="K2797" t="s">
        <v>7191</v>
      </c>
      <c r="L2797">
        <v>6</v>
      </c>
      <c r="M2797">
        <v>36070.720000000001</v>
      </c>
      <c r="N2797">
        <v>0.1</v>
      </c>
      <c r="O2797">
        <v>5482.18</v>
      </c>
    </row>
    <row r="2798" spans="1:15" x14ac:dyDescent="0.25">
      <c r="A2798" t="s">
        <v>2808</v>
      </c>
      <c r="B2798" t="s">
        <v>6019</v>
      </c>
      <c r="C2798" t="s">
        <v>7245</v>
      </c>
      <c r="D2798" t="s">
        <v>6534</v>
      </c>
      <c r="E2798" t="s">
        <v>7014</v>
      </c>
      <c r="F2798" t="s">
        <v>7096</v>
      </c>
      <c r="G2798" t="s">
        <v>7111</v>
      </c>
      <c r="H2798" t="s">
        <v>7131</v>
      </c>
      <c r="I2798" t="s">
        <v>7164</v>
      </c>
      <c r="J2798" t="s">
        <v>7170</v>
      </c>
      <c r="K2798" t="s">
        <v>7183</v>
      </c>
      <c r="L2798">
        <v>7</v>
      </c>
      <c r="M2798">
        <v>26329.040000000001</v>
      </c>
      <c r="N2798">
        <v>0.25</v>
      </c>
      <c r="O2798">
        <v>3065.56</v>
      </c>
    </row>
    <row r="2799" spans="1:15" x14ac:dyDescent="0.25">
      <c r="A2799" t="s">
        <v>2809</v>
      </c>
      <c r="B2799" t="s">
        <v>5855</v>
      </c>
      <c r="C2799" t="s">
        <v>7243</v>
      </c>
      <c r="D2799" t="s">
        <v>6724</v>
      </c>
      <c r="E2799" t="s">
        <v>6983</v>
      </c>
      <c r="F2799" t="s">
        <v>7097</v>
      </c>
      <c r="G2799" t="s">
        <v>7110</v>
      </c>
      <c r="H2799" t="s">
        <v>7129</v>
      </c>
      <c r="I2799" t="s">
        <v>7165</v>
      </c>
      <c r="J2799" t="s">
        <v>7177</v>
      </c>
      <c r="K2799" t="s">
        <v>7198</v>
      </c>
      <c r="L2799">
        <v>2</v>
      </c>
      <c r="M2799">
        <v>97149.37</v>
      </c>
      <c r="N2799">
        <v>0.25</v>
      </c>
      <c r="O2799">
        <v>5754.56</v>
      </c>
    </row>
    <row r="2800" spans="1:15" x14ac:dyDescent="0.25">
      <c r="A2800" t="s">
        <v>2810</v>
      </c>
      <c r="B2800" t="s">
        <v>5743</v>
      </c>
      <c r="C2800" t="s">
        <v>7254</v>
      </c>
      <c r="D2800" t="s">
        <v>6201</v>
      </c>
      <c r="E2800" t="s">
        <v>6906</v>
      </c>
      <c r="F2800" t="s">
        <v>7095</v>
      </c>
      <c r="G2800" t="s">
        <v>7102</v>
      </c>
      <c r="H2800" t="s">
        <v>7147</v>
      </c>
      <c r="I2800" t="s">
        <v>7162</v>
      </c>
      <c r="J2800" t="s">
        <v>7166</v>
      </c>
      <c r="K2800" t="s">
        <v>7178</v>
      </c>
      <c r="L2800">
        <v>1</v>
      </c>
      <c r="M2800">
        <v>14755.98</v>
      </c>
      <c r="N2800">
        <v>0.05</v>
      </c>
      <c r="O2800">
        <v>3125.56</v>
      </c>
    </row>
    <row r="2801" spans="1:15" x14ac:dyDescent="0.25">
      <c r="A2801" t="s">
        <v>2811</v>
      </c>
      <c r="B2801" t="s">
        <v>5374</v>
      </c>
      <c r="C2801" t="s">
        <v>7237</v>
      </c>
      <c r="D2801" t="s">
        <v>6873</v>
      </c>
      <c r="E2801" t="s">
        <v>7044</v>
      </c>
      <c r="F2801" t="s">
        <v>7097</v>
      </c>
      <c r="G2801" t="s">
        <v>7107</v>
      </c>
      <c r="H2801" t="s">
        <v>7152</v>
      </c>
      <c r="I2801" t="s">
        <v>7163</v>
      </c>
      <c r="J2801" t="s">
        <v>7175</v>
      </c>
      <c r="K2801" t="s">
        <v>7197</v>
      </c>
      <c r="L2801">
        <v>3</v>
      </c>
      <c r="M2801">
        <v>17250.73</v>
      </c>
      <c r="N2801">
        <v>0</v>
      </c>
      <c r="O2801">
        <v>4021.99</v>
      </c>
    </row>
    <row r="2802" spans="1:15" x14ac:dyDescent="0.25">
      <c r="A2802" t="s">
        <v>2812</v>
      </c>
      <c r="B2802" t="s">
        <v>5557</v>
      </c>
      <c r="C2802" t="s">
        <v>7238</v>
      </c>
      <c r="D2802" t="s">
        <v>6714</v>
      </c>
      <c r="E2802" t="s">
        <v>6921</v>
      </c>
      <c r="F2802" t="s">
        <v>7097</v>
      </c>
      <c r="G2802" t="s">
        <v>7107</v>
      </c>
      <c r="H2802" t="s">
        <v>7153</v>
      </c>
      <c r="I2802" t="s">
        <v>7163</v>
      </c>
      <c r="J2802" t="s">
        <v>7175</v>
      </c>
      <c r="K2802" t="s">
        <v>7205</v>
      </c>
      <c r="L2802">
        <v>2</v>
      </c>
      <c r="M2802">
        <v>5236.68</v>
      </c>
      <c r="N2802">
        <v>0.25</v>
      </c>
      <c r="O2802">
        <v>626.35</v>
      </c>
    </row>
    <row r="2803" spans="1:15" x14ac:dyDescent="0.25">
      <c r="A2803" t="s">
        <v>2813</v>
      </c>
      <c r="B2803" t="s">
        <v>5572</v>
      </c>
      <c r="C2803" t="s">
        <v>7241</v>
      </c>
      <c r="D2803" t="s">
        <v>6860</v>
      </c>
      <c r="E2803" t="s">
        <v>6940</v>
      </c>
      <c r="F2803" t="s">
        <v>7095</v>
      </c>
      <c r="G2803" t="s">
        <v>7106</v>
      </c>
      <c r="H2803" t="s">
        <v>7161</v>
      </c>
      <c r="I2803" t="s">
        <v>7162</v>
      </c>
      <c r="J2803" t="s">
        <v>7166</v>
      </c>
      <c r="K2803" t="s">
        <v>7178</v>
      </c>
      <c r="L2803">
        <v>8</v>
      </c>
      <c r="M2803">
        <v>108623.01</v>
      </c>
      <c r="N2803">
        <v>0.05</v>
      </c>
      <c r="O2803">
        <v>21528.71</v>
      </c>
    </row>
    <row r="2804" spans="1:15" x14ac:dyDescent="0.25">
      <c r="A2804" t="s">
        <v>2814</v>
      </c>
      <c r="B2804" t="s">
        <v>5672</v>
      </c>
      <c r="C2804" t="s">
        <v>7252</v>
      </c>
      <c r="D2804" t="s">
        <v>6486</v>
      </c>
      <c r="E2804" t="s">
        <v>7014</v>
      </c>
      <c r="F2804" t="s">
        <v>7094</v>
      </c>
      <c r="G2804" t="s">
        <v>7101</v>
      </c>
      <c r="H2804" t="s">
        <v>7117</v>
      </c>
      <c r="I2804" t="s">
        <v>7164</v>
      </c>
      <c r="J2804" t="s">
        <v>7173</v>
      </c>
      <c r="K2804" t="s">
        <v>7186</v>
      </c>
      <c r="L2804">
        <v>3</v>
      </c>
      <c r="M2804">
        <v>12991.69</v>
      </c>
      <c r="N2804">
        <v>0</v>
      </c>
      <c r="O2804">
        <v>3461.49</v>
      </c>
    </row>
    <row r="2805" spans="1:15" x14ac:dyDescent="0.25">
      <c r="A2805" t="s">
        <v>2815</v>
      </c>
      <c r="B2805" t="s">
        <v>5662</v>
      </c>
      <c r="C2805" t="s">
        <v>7248</v>
      </c>
      <c r="D2805" t="s">
        <v>6453</v>
      </c>
      <c r="E2805" t="s">
        <v>7063</v>
      </c>
      <c r="F2805" t="s">
        <v>7097</v>
      </c>
      <c r="G2805" t="s">
        <v>7107</v>
      </c>
      <c r="H2805" t="s">
        <v>7152</v>
      </c>
      <c r="I2805" t="s">
        <v>7162</v>
      </c>
      <c r="J2805" t="s">
        <v>7168</v>
      </c>
      <c r="K2805" t="s">
        <v>7180</v>
      </c>
      <c r="L2805">
        <v>1</v>
      </c>
      <c r="M2805">
        <v>3024.78</v>
      </c>
      <c r="N2805">
        <v>0.1</v>
      </c>
      <c r="O2805">
        <v>391.03</v>
      </c>
    </row>
    <row r="2806" spans="1:15" x14ac:dyDescent="0.25">
      <c r="A2806" t="s">
        <v>2816</v>
      </c>
      <c r="B2806" t="s">
        <v>5439</v>
      </c>
      <c r="C2806" t="s">
        <v>7224</v>
      </c>
      <c r="D2806" t="s">
        <v>6655</v>
      </c>
      <c r="E2806" t="s">
        <v>7049</v>
      </c>
      <c r="F2806" t="s">
        <v>7097</v>
      </c>
      <c r="G2806" t="s">
        <v>7104</v>
      </c>
      <c r="H2806" t="s">
        <v>7120</v>
      </c>
      <c r="I2806" t="s">
        <v>7162</v>
      </c>
      <c r="J2806" t="s">
        <v>7168</v>
      </c>
      <c r="K2806" t="s">
        <v>7181</v>
      </c>
      <c r="L2806">
        <v>5</v>
      </c>
      <c r="M2806">
        <v>55084.52</v>
      </c>
      <c r="N2806">
        <v>0.05</v>
      </c>
      <c r="O2806">
        <v>11073</v>
      </c>
    </row>
    <row r="2807" spans="1:15" x14ac:dyDescent="0.25">
      <c r="A2807" t="s">
        <v>2817</v>
      </c>
      <c r="B2807" t="s">
        <v>5933</v>
      </c>
      <c r="C2807" t="s">
        <v>7249</v>
      </c>
      <c r="D2807" t="s">
        <v>6421</v>
      </c>
      <c r="E2807" t="s">
        <v>7054</v>
      </c>
      <c r="F2807" t="s">
        <v>7095</v>
      </c>
      <c r="G2807" t="s">
        <v>7106</v>
      </c>
      <c r="H2807" t="s">
        <v>7161</v>
      </c>
      <c r="I2807" t="s">
        <v>7164</v>
      </c>
      <c r="J2807" t="s">
        <v>7174</v>
      </c>
      <c r="K2807" t="s">
        <v>7196</v>
      </c>
      <c r="L2807">
        <v>6</v>
      </c>
      <c r="M2807">
        <v>15630.96</v>
      </c>
      <c r="N2807">
        <v>0.25</v>
      </c>
      <c r="O2807">
        <v>2687.83</v>
      </c>
    </row>
    <row r="2808" spans="1:15" x14ac:dyDescent="0.25">
      <c r="A2808" t="s">
        <v>2818</v>
      </c>
      <c r="B2808" t="s">
        <v>5295</v>
      </c>
      <c r="C2808" t="s">
        <v>7255</v>
      </c>
      <c r="D2808" t="s">
        <v>6396</v>
      </c>
      <c r="E2808" t="s">
        <v>7027</v>
      </c>
      <c r="F2808" t="s">
        <v>7095</v>
      </c>
      <c r="G2808" t="s">
        <v>7108</v>
      </c>
      <c r="H2808" t="s">
        <v>7141</v>
      </c>
      <c r="I2808" t="s">
        <v>7162</v>
      </c>
      <c r="J2808" t="s">
        <v>7166</v>
      </c>
      <c r="K2808" t="s">
        <v>7192</v>
      </c>
      <c r="L2808">
        <v>2</v>
      </c>
      <c r="M2808">
        <v>9970.7199999999993</v>
      </c>
      <c r="N2808">
        <v>0.15</v>
      </c>
      <c r="O2808">
        <v>795.71</v>
      </c>
    </row>
    <row r="2809" spans="1:15" x14ac:dyDescent="0.25">
      <c r="A2809" t="s">
        <v>2819</v>
      </c>
      <c r="B2809" t="s">
        <v>6020</v>
      </c>
      <c r="C2809" t="s">
        <v>7255</v>
      </c>
      <c r="D2809" t="s">
        <v>6270</v>
      </c>
      <c r="E2809" t="s">
        <v>7014</v>
      </c>
      <c r="F2809" t="s">
        <v>7094</v>
      </c>
      <c r="G2809" t="s">
        <v>7101</v>
      </c>
      <c r="H2809" t="s">
        <v>7124</v>
      </c>
      <c r="I2809" t="s">
        <v>7162</v>
      </c>
      <c r="J2809" t="s">
        <v>7169</v>
      </c>
      <c r="K2809" t="s">
        <v>7193</v>
      </c>
      <c r="L2809">
        <v>6</v>
      </c>
      <c r="M2809">
        <v>66223.460000000006</v>
      </c>
      <c r="N2809">
        <v>0</v>
      </c>
      <c r="O2809">
        <v>13541.48</v>
      </c>
    </row>
    <row r="2810" spans="1:15" x14ac:dyDescent="0.25">
      <c r="A2810" t="s">
        <v>2820</v>
      </c>
      <c r="B2810" t="s">
        <v>5170</v>
      </c>
      <c r="C2810" t="s">
        <v>7258</v>
      </c>
      <c r="D2810" t="s">
        <v>6667</v>
      </c>
      <c r="E2810" t="s">
        <v>6929</v>
      </c>
      <c r="F2810" t="s">
        <v>7097</v>
      </c>
      <c r="G2810" t="s">
        <v>7110</v>
      </c>
      <c r="H2810" t="s">
        <v>7159</v>
      </c>
      <c r="I2810" t="s">
        <v>7162</v>
      </c>
      <c r="J2810" t="s">
        <v>7168</v>
      </c>
      <c r="K2810" t="s">
        <v>7180</v>
      </c>
      <c r="L2810">
        <v>6</v>
      </c>
      <c r="M2810">
        <v>17368.03</v>
      </c>
      <c r="N2810">
        <v>0.15</v>
      </c>
      <c r="O2810">
        <v>1924.89</v>
      </c>
    </row>
    <row r="2811" spans="1:15" x14ac:dyDescent="0.25">
      <c r="A2811" t="s">
        <v>2821</v>
      </c>
      <c r="B2811" t="s">
        <v>5786</v>
      </c>
      <c r="C2811" t="s">
        <v>7252</v>
      </c>
      <c r="D2811" t="s">
        <v>6215</v>
      </c>
      <c r="E2811" t="s">
        <v>6899</v>
      </c>
      <c r="F2811" t="s">
        <v>7094</v>
      </c>
      <c r="G2811" t="s">
        <v>7099</v>
      </c>
      <c r="H2811" t="s">
        <v>7125</v>
      </c>
      <c r="I2811" t="s">
        <v>7165</v>
      </c>
      <c r="J2811" t="s">
        <v>7177</v>
      </c>
      <c r="K2811" t="s">
        <v>7201</v>
      </c>
      <c r="L2811">
        <v>1</v>
      </c>
      <c r="M2811">
        <v>38988.589999999997</v>
      </c>
      <c r="N2811">
        <v>0.25</v>
      </c>
      <c r="O2811">
        <v>748.96</v>
      </c>
    </row>
    <row r="2812" spans="1:15" x14ac:dyDescent="0.25">
      <c r="A2812" t="s">
        <v>2822</v>
      </c>
      <c r="B2812" t="s">
        <v>5968</v>
      </c>
      <c r="C2812" t="s">
        <v>7241</v>
      </c>
      <c r="D2812" t="s">
        <v>6662</v>
      </c>
      <c r="E2812" t="s">
        <v>6924</v>
      </c>
      <c r="F2812" t="s">
        <v>7094</v>
      </c>
      <c r="G2812" t="s">
        <v>7098</v>
      </c>
      <c r="H2812" t="s">
        <v>7156</v>
      </c>
      <c r="I2812" t="s">
        <v>7164</v>
      </c>
      <c r="J2812" t="s">
        <v>7173</v>
      </c>
      <c r="K2812" t="s">
        <v>7206</v>
      </c>
      <c r="L2812">
        <v>3</v>
      </c>
      <c r="M2812">
        <v>6397.75</v>
      </c>
      <c r="N2812">
        <v>0.05</v>
      </c>
      <c r="O2812">
        <v>1902.41</v>
      </c>
    </row>
    <row r="2813" spans="1:15" x14ac:dyDescent="0.25">
      <c r="A2813" t="s">
        <v>2823</v>
      </c>
      <c r="B2813" t="s">
        <v>5035</v>
      </c>
      <c r="C2813" t="s">
        <v>7228</v>
      </c>
      <c r="D2813" t="s">
        <v>6659</v>
      </c>
      <c r="E2813" t="s">
        <v>7044</v>
      </c>
      <c r="F2813" t="s">
        <v>7095</v>
      </c>
      <c r="G2813" t="s">
        <v>7102</v>
      </c>
      <c r="H2813" t="s">
        <v>7157</v>
      </c>
      <c r="I2813" t="s">
        <v>7162</v>
      </c>
      <c r="J2813" t="s">
        <v>7168</v>
      </c>
      <c r="K2813" t="s">
        <v>7180</v>
      </c>
      <c r="L2813">
        <v>7</v>
      </c>
      <c r="M2813">
        <v>23988.92</v>
      </c>
      <c r="N2813">
        <v>0.05</v>
      </c>
      <c r="O2813">
        <v>3602.21</v>
      </c>
    </row>
    <row r="2814" spans="1:15" x14ac:dyDescent="0.25">
      <c r="A2814" t="s">
        <v>2824</v>
      </c>
      <c r="B2814" t="s">
        <v>5998</v>
      </c>
      <c r="C2814" t="s">
        <v>7232</v>
      </c>
      <c r="D2814" t="s">
        <v>6132</v>
      </c>
      <c r="E2814" t="s">
        <v>6931</v>
      </c>
      <c r="F2814" t="s">
        <v>7094</v>
      </c>
      <c r="G2814" t="s">
        <v>7101</v>
      </c>
      <c r="H2814" t="s">
        <v>7137</v>
      </c>
      <c r="I2814" t="s">
        <v>7163</v>
      </c>
      <c r="J2814" t="s">
        <v>7171</v>
      </c>
      <c r="K2814" t="s">
        <v>7209</v>
      </c>
      <c r="L2814">
        <v>8</v>
      </c>
      <c r="M2814">
        <v>14098.92</v>
      </c>
      <c r="N2814">
        <v>0.05</v>
      </c>
      <c r="O2814">
        <v>2415.7800000000002</v>
      </c>
    </row>
    <row r="2815" spans="1:15" x14ac:dyDescent="0.25">
      <c r="A2815" t="s">
        <v>2825</v>
      </c>
      <c r="B2815" t="s">
        <v>5463</v>
      </c>
      <c r="C2815" t="s">
        <v>7225</v>
      </c>
      <c r="D2815" t="s">
        <v>6496</v>
      </c>
      <c r="E2815" t="s">
        <v>6975</v>
      </c>
      <c r="F2815" t="s">
        <v>7095</v>
      </c>
      <c r="G2815" t="s">
        <v>7108</v>
      </c>
      <c r="H2815" t="s">
        <v>7141</v>
      </c>
      <c r="I2815" t="s">
        <v>7163</v>
      </c>
      <c r="J2815" t="s">
        <v>7171</v>
      </c>
      <c r="K2815" t="s">
        <v>7209</v>
      </c>
      <c r="L2815">
        <v>2</v>
      </c>
      <c r="M2815">
        <v>3463.66</v>
      </c>
      <c r="N2815">
        <v>0</v>
      </c>
      <c r="O2815">
        <v>658.67</v>
      </c>
    </row>
    <row r="2816" spans="1:15" x14ac:dyDescent="0.25">
      <c r="A2816" t="s">
        <v>2826</v>
      </c>
      <c r="B2816" t="s">
        <v>5635</v>
      </c>
      <c r="C2816" t="s">
        <v>7251</v>
      </c>
      <c r="D2816" t="s">
        <v>6493</v>
      </c>
      <c r="E2816" t="s">
        <v>6898</v>
      </c>
      <c r="F2816" t="s">
        <v>7095</v>
      </c>
      <c r="G2816" t="s">
        <v>7108</v>
      </c>
      <c r="H2816" t="s">
        <v>7150</v>
      </c>
      <c r="I2816" t="s">
        <v>7162</v>
      </c>
      <c r="J2816" t="s">
        <v>7169</v>
      </c>
      <c r="K2816" t="s">
        <v>7203</v>
      </c>
      <c r="L2816">
        <v>1</v>
      </c>
      <c r="M2816">
        <v>22562.47</v>
      </c>
      <c r="N2816">
        <v>0</v>
      </c>
      <c r="O2816">
        <v>3851.04</v>
      </c>
    </row>
    <row r="2817" spans="1:15" x14ac:dyDescent="0.25">
      <c r="A2817" t="s">
        <v>2827</v>
      </c>
      <c r="B2817" t="s">
        <v>5147</v>
      </c>
      <c r="C2817" t="s">
        <v>7246</v>
      </c>
      <c r="D2817" t="s">
        <v>6286</v>
      </c>
      <c r="E2817" t="s">
        <v>6949</v>
      </c>
      <c r="F2817" t="s">
        <v>7094</v>
      </c>
      <c r="G2817" t="s">
        <v>7098</v>
      </c>
      <c r="H2817" t="s">
        <v>7156</v>
      </c>
      <c r="I2817" t="s">
        <v>7165</v>
      </c>
      <c r="J2817" t="s">
        <v>7177</v>
      </c>
      <c r="K2817" t="s">
        <v>7210</v>
      </c>
      <c r="L2817">
        <v>3</v>
      </c>
      <c r="M2817">
        <v>239877.97</v>
      </c>
      <c r="N2817">
        <v>0.1</v>
      </c>
      <c r="O2817">
        <v>23631.14</v>
      </c>
    </row>
    <row r="2818" spans="1:15" x14ac:dyDescent="0.25">
      <c r="A2818" t="s">
        <v>2828</v>
      </c>
      <c r="B2818" t="s">
        <v>5720</v>
      </c>
      <c r="C2818" t="s">
        <v>7259</v>
      </c>
      <c r="D2818" t="s">
        <v>6403</v>
      </c>
      <c r="E2818" t="s">
        <v>6980</v>
      </c>
      <c r="F2818" t="s">
        <v>7095</v>
      </c>
      <c r="G2818" t="s">
        <v>7106</v>
      </c>
      <c r="H2818" t="s">
        <v>7122</v>
      </c>
      <c r="I2818" t="s">
        <v>7163</v>
      </c>
      <c r="J2818" t="s">
        <v>7171</v>
      </c>
      <c r="K2818" t="s">
        <v>7204</v>
      </c>
      <c r="L2818">
        <v>3</v>
      </c>
      <c r="M2818">
        <v>12259.06</v>
      </c>
      <c r="N2818">
        <v>0.05</v>
      </c>
      <c r="O2818">
        <v>1943.44</v>
      </c>
    </row>
    <row r="2819" spans="1:15" x14ac:dyDescent="0.25">
      <c r="A2819" t="s">
        <v>2829</v>
      </c>
      <c r="B2819" t="s">
        <v>5545</v>
      </c>
      <c r="C2819" t="s">
        <v>7228</v>
      </c>
      <c r="D2819" t="s">
        <v>6590</v>
      </c>
      <c r="E2819" t="s">
        <v>6927</v>
      </c>
      <c r="F2819" t="s">
        <v>7094</v>
      </c>
      <c r="G2819" t="s">
        <v>7098</v>
      </c>
      <c r="H2819" t="s">
        <v>7156</v>
      </c>
      <c r="I2819" t="s">
        <v>7162</v>
      </c>
      <c r="J2819" t="s">
        <v>7166</v>
      </c>
      <c r="K2819" t="s">
        <v>7192</v>
      </c>
      <c r="L2819">
        <v>6</v>
      </c>
      <c r="M2819">
        <v>36668.44</v>
      </c>
      <c r="N2819">
        <v>0</v>
      </c>
      <c r="O2819">
        <v>5723.48</v>
      </c>
    </row>
    <row r="2820" spans="1:15" x14ac:dyDescent="0.25">
      <c r="A2820" t="s">
        <v>2830</v>
      </c>
      <c r="B2820" t="s">
        <v>5233</v>
      </c>
      <c r="C2820" t="s">
        <v>7243</v>
      </c>
      <c r="D2820" t="s">
        <v>6691</v>
      </c>
      <c r="E2820" t="s">
        <v>7032</v>
      </c>
      <c r="F2820" t="s">
        <v>7096</v>
      </c>
      <c r="G2820" t="s">
        <v>7113</v>
      </c>
      <c r="H2820" t="s">
        <v>7143</v>
      </c>
      <c r="I2820" t="s">
        <v>7164</v>
      </c>
      <c r="J2820" t="s">
        <v>7174</v>
      </c>
      <c r="K2820" t="s">
        <v>7199</v>
      </c>
      <c r="L2820">
        <v>6</v>
      </c>
      <c r="M2820">
        <v>7774.6</v>
      </c>
      <c r="N2820">
        <v>0.2</v>
      </c>
      <c r="O2820">
        <v>834.71</v>
      </c>
    </row>
    <row r="2821" spans="1:15" x14ac:dyDescent="0.25">
      <c r="A2821" t="s">
        <v>2831</v>
      </c>
      <c r="B2821" t="s">
        <v>5112</v>
      </c>
      <c r="C2821" t="s">
        <v>7230</v>
      </c>
      <c r="D2821" t="s">
        <v>6226</v>
      </c>
      <c r="E2821" t="s">
        <v>6992</v>
      </c>
      <c r="F2821" t="s">
        <v>7096</v>
      </c>
      <c r="G2821" t="s">
        <v>7111</v>
      </c>
      <c r="H2821" t="s">
        <v>7142</v>
      </c>
      <c r="I2821" t="s">
        <v>7165</v>
      </c>
      <c r="J2821" t="s">
        <v>7177</v>
      </c>
      <c r="K2821" t="s">
        <v>7210</v>
      </c>
      <c r="L2821">
        <v>5</v>
      </c>
      <c r="M2821">
        <v>347747.93</v>
      </c>
      <c r="N2821">
        <v>0.2</v>
      </c>
      <c r="O2821">
        <v>8817.1299999999992</v>
      </c>
    </row>
    <row r="2822" spans="1:15" x14ac:dyDescent="0.25">
      <c r="A2822" t="s">
        <v>2832</v>
      </c>
      <c r="B2822" t="s">
        <v>5396</v>
      </c>
      <c r="C2822" t="s">
        <v>7227</v>
      </c>
      <c r="D2822" t="s">
        <v>6339</v>
      </c>
      <c r="E2822" t="s">
        <v>6909</v>
      </c>
      <c r="F2822" t="s">
        <v>7094</v>
      </c>
      <c r="G2822" t="s">
        <v>7100</v>
      </c>
      <c r="H2822" t="s">
        <v>7116</v>
      </c>
      <c r="I2822" t="s">
        <v>7164</v>
      </c>
      <c r="J2822" t="s">
        <v>7173</v>
      </c>
      <c r="K2822" t="s">
        <v>7200</v>
      </c>
      <c r="L2822">
        <v>4</v>
      </c>
      <c r="M2822">
        <v>4269.72</v>
      </c>
      <c r="N2822">
        <v>0.15</v>
      </c>
      <c r="O2822">
        <v>1274.18</v>
      </c>
    </row>
    <row r="2823" spans="1:15" x14ac:dyDescent="0.25">
      <c r="A2823" t="s">
        <v>2833</v>
      </c>
      <c r="B2823" t="s">
        <v>5456</v>
      </c>
      <c r="C2823" t="s">
        <v>7259</v>
      </c>
      <c r="D2823" t="s">
        <v>6170</v>
      </c>
      <c r="E2823" t="s">
        <v>6960</v>
      </c>
      <c r="F2823" t="s">
        <v>7096</v>
      </c>
      <c r="G2823" t="s">
        <v>7112</v>
      </c>
      <c r="H2823" t="s">
        <v>7133</v>
      </c>
      <c r="I2823" t="s">
        <v>7163</v>
      </c>
      <c r="J2823" t="s">
        <v>7175</v>
      </c>
      <c r="K2823" t="s">
        <v>7205</v>
      </c>
      <c r="L2823">
        <v>1</v>
      </c>
      <c r="M2823">
        <v>2668.66</v>
      </c>
      <c r="N2823">
        <v>0.25</v>
      </c>
      <c r="O2823">
        <v>75.62</v>
      </c>
    </row>
    <row r="2824" spans="1:15" x14ac:dyDescent="0.25">
      <c r="A2824" t="s">
        <v>2834</v>
      </c>
      <c r="B2824" t="s">
        <v>5050</v>
      </c>
      <c r="C2824" t="s">
        <v>7252</v>
      </c>
      <c r="D2824" t="s">
        <v>6144</v>
      </c>
      <c r="E2824" t="s">
        <v>6942</v>
      </c>
      <c r="F2824" t="s">
        <v>7095</v>
      </c>
      <c r="G2824" t="s">
        <v>7109</v>
      </c>
      <c r="H2824" t="s">
        <v>7140</v>
      </c>
      <c r="I2824" t="s">
        <v>7162</v>
      </c>
      <c r="J2824" t="s">
        <v>7169</v>
      </c>
      <c r="K2824" t="s">
        <v>7203</v>
      </c>
      <c r="L2824">
        <v>4</v>
      </c>
      <c r="M2824">
        <v>71654.320000000007</v>
      </c>
      <c r="N2824">
        <v>0.15</v>
      </c>
      <c r="O2824">
        <v>7451.1</v>
      </c>
    </row>
    <row r="2825" spans="1:15" x14ac:dyDescent="0.25">
      <c r="A2825" t="s">
        <v>2835</v>
      </c>
      <c r="B2825" t="s">
        <v>5705</v>
      </c>
      <c r="C2825" t="s">
        <v>7254</v>
      </c>
      <c r="D2825" t="s">
        <v>6720</v>
      </c>
      <c r="E2825" t="s">
        <v>7049</v>
      </c>
      <c r="F2825" t="s">
        <v>7094</v>
      </c>
      <c r="G2825" t="s">
        <v>7100</v>
      </c>
      <c r="H2825" t="s">
        <v>7116</v>
      </c>
      <c r="I2825" t="s">
        <v>7163</v>
      </c>
      <c r="J2825" t="s">
        <v>7167</v>
      </c>
      <c r="K2825" t="s">
        <v>7179</v>
      </c>
      <c r="L2825">
        <v>6</v>
      </c>
      <c r="M2825">
        <v>12567.05</v>
      </c>
      <c r="N2825">
        <v>0.15</v>
      </c>
      <c r="O2825">
        <v>2524.6</v>
      </c>
    </row>
    <row r="2826" spans="1:15" x14ac:dyDescent="0.25">
      <c r="A2826" t="s">
        <v>2836</v>
      </c>
      <c r="B2826" t="s">
        <v>6012</v>
      </c>
      <c r="C2826" t="s">
        <v>7254</v>
      </c>
      <c r="D2826" t="s">
        <v>6315</v>
      </c>
      <c r="E2826" t="s">
        <v>7008</v>
      </c>
      <c r="F2826" t="s">
        <v>7096</v>
      </c>
      <c r="G2826" t="s">
        <v>7103</v>
      </c>
      <c r="H2826" t="s">
        <v>7158</v>
      </c>
      <c r="I2826" t="s">
        <v>7163</v>
      </c>
      <c r="J2826" t="s">
        <v>7175</v>
      </c>
      <c r="K2826" t="s">
        <v>7197</v>
      </c>
      <c r="L2826">
        <v>4</v>
      </c>
      <c r="M2826">
        <v>19808.8</v>
      </c>
      <c r="N2826">
        <v>0.15</v>
      </c>
      <c r="O2826">
        <v>3000.26</v>
      </c>
    </row>
    <row r="2827" spans="1:15" x14ac:dyDescent="0.25">
      <c r="A2827" t="s">
        <v>2837</v>
      </c>
      <c r="B2827" t="s">
        <v>5775</v>
      </c>
      <c r="C2827" t="s">
        <v>7225</v>
      </c>
      <c r="D2827" t="s">
        <v>6801</v>
      </c>
      <c r="E2827" t="s">
        <v>7078</v>
      </c>
      <c r="F2827" t="s">
        <v>7096</v>
      </c>
      <c r="G2827" t="s">
        <v>7111</v>
      </c>
      <c r="H2827" t="s">
        <v>7142</v>
      </c>
      <c r="I2827" t="s">
        <v>7162</v>
      </c>
      <c r="J2827" t="s">
        <v>7169</v>
      </c>
      <c r="K2827" t="s">
        <v>7203</v>
      </c>
      <c r="L2827">
        <v>4</v>
      </c>
      <c r="M2827">
        <v>74188.36</v>
      </c>
      <c r="N2827">
        <v>0.15</v>
      </c>
      <c r="O2827">
        <v>5405.73</v>
      </c>
    </row>
    <row r="2828" spans="1:15" x14ac:dyDescent="0.25">
      <c r="A2828" t="s">
        <v>2838</v>
      </c>
      <c r="B2828" t="s">
        <v>5592</v>
      </c>
      <c r="C2828" t="s">
        <v>7257</v>
      </c>
      <c r="D2828" t="s">
        <v>6446</v>
      </c>
      <c r="E2828" t="s">
        <v>7015</v>
      </c>
      <c r="F2828" t="s">
        <v>7097</v>
      </c>
      <c r="G2828" t="s">
        <v>7107</v>
      </c>
      <c r="H2828" t="s">
        <v>7153</v>
      </c>
      <c r="I2828" t="s">
        <v>7163</v>
      </c>
      <c r="J2828" t="s">
        <v>7171</v>
      </c>
      <c r="K2828" t="s">
        <v>7184</v>
      </c>
      <c r="L2828">
        <v>8</v>
      </c>
      <c r="M2828">
        <v>46392.639999999999</v>
      </c>
      <c r="N2828">
        <v>0.25</v>
      </c>
      <c r="O2828">
        <v>3591.2</v>
      </c>
    </row>
    <row r="2829" spans="1:15" x14ac:dyDescent="0.25">
      <c r="A2829" t="s">
        <v>2839</v>
      </c>
      <c r="B2829" t="s">
        <v>5774</v>
      </c>
      <c r="C2829" t="s">
        <v>7249</v>
      </c>
      <c r="D2829" t="s">
        <v>6768</v>
      </c>
      <c r="E2829" t="s">
        <v>6952</v>
      </c>
      <c r="F2829" t="s">
        <v>7096</v>
      </c>
      <c r="G2829" t="s">
        <v>7103</v>
      </c>
      <c r="H2829" t="s">
        <v>7158</v>
      </c>
      <c r="I2829" t="s">
        <v>7162</v>
      </c>
      <c r="J2829" t="s">
        <v>7166</v>
      </c>
      <c r="K2829" t="s">
        <v>7211</v>
      </c>
      <c r="L2829">
        <v>6</v>
      </c>
      <c r="M2829">
        <v>42649.120000000003</v>
      </c>
      <c r="N2829">
        <v>0.05</v>
      </c>
      <c r="O2829">
        <v>6767.07</v>
      </c>
    </row>
    <row r="2830" spans="1:15" x14ac:dyDescent="0.25">
      <c r="A2830" t="s">
        <v>2840</v>
      </c>
      <c r="B2830" t="s">
        <v>5716</v>
      </c>
      <c r="C2830" t="s">
        <v>7236</v>
      </c>
      <c r="D2830" t="s">
        <v>6214</v>
      </c>
      <c r="E2830" t="s">
        <v>6966</v>
      </c>
      <c r="F2830" t="s">
        <v>7094</v>
      </c>
      <c r="G2830" t="s">
        <v>7099</v>
      </c>
      <c r="H2830" t="s">
        <v>7115</v>
      </c>
      <c r="I2830" t="s">
        <v>7163</v>
      </c>
      <c r="J2830" t="s">
        <v>7171</v>
      </c>
      <c r="K2830" t="s">
        <v>7204</v>
      </c>
      <c r="L2830">
        <v>6</v>
      </c>
      <c r="M2830">
        <v>26936.04</v>
      </c>
      <c r="N2830">
        <v>0</v>
      </c>
      <c r="O2830">
        <v>4589.5200000000004</v>
      </c>
    </row>
    <row r="2831" spans="1:15" x14ac:dyDescent="0.25">
      <c r="A2831" t="s">
        <v>2841</v>
      </c>
      <c r="B2831" t="s">
        <v>5463</v>
      </c>
      <c r="C2831" t="s">
        <v>7225</v>
      </c>
      <c r="D2831" t="s">
        <v>6733</v>
      </c>
      <c r="E2831" t="s">
        <v>7087</v>
      </c>
      <c r="F2831" t="s">
        <v>7097</v>
      </c>
      <c r="G2831" t="s">
        <v>7110</v>
      </c>
      <c r="H2831" t="s">
        <v>7129</v>
      </c>
      <c r="I2831" t="s">
        <v>7163</v>
      </c>
      <c r="J2831" t="s">
        <v>7171</v>
      </c>
      <c r="K2831" t="s">
        <v>7184</v>
      </c>
      <c r="L2831">
        <v>2</v>
      </c>
      <c r="M2831">
        <v>12558.52</v>
      </c>
      <c r="N2831">
        <v>0.2</v>
      </c>
      <c r="O2831">
        <v>1121.8499999999999</v>
      </c>
    </row>
    <row r="2832" spans="1:15" x14ac:dyDescent="0.25">
      <c r="A2832" t="s">
        <v>2842</v>
      </c>
      <c r="B2832" t="s">
        <v>5300</v>
      </c>
      <c r="C2832" t="s">
        <v>7251</v>
      </c>
      <c r="D2832" t="s">
        <v>6852</v>
      </c>
      <c r="E2832" t="s">
        <v>6956</v>
      </c>
      <c r="F2832" t="s">
        <v>7096</v>
      </c>
      <c r="G2832" t="s">
        <v>7113</v>
      </c>
      <c r="H2832" t="s">
        <v>7144</v>
      </c>
      <c r="I2832" t="s">
        <v>7165</v>
      </c>
      <c r="J2832" t="s">
        <v>7172</v>
      </c>
      <c r="K2832" t="s">
        <v>7208</v>
      </c>
      <c r="L2832">
        <v>7</v>
      </c>
      <c r="M2832">
        <v>15196.57</v>
      </c>
      <c r="N2832">
        <v>0.15</v>
      </c>
      <c r="O2832">
        <v>2528.4299999999998</v>
      </c>
    </row>
    <row r="2833" spans="1:15" x14ac:dyDescent="0.25">
      <c r="A2833" t="s">
        <v>2843</v>
      </c>
      <c r="B2833" t="s">
        <v>6018</v>
      </c>
      <c r="C2833" t="s">
        <v>7230</v>
      </c>
      <c r="D2833" t="s">
        <v>6778</v>
      </c>
      <c r="E2833" t="s">
        <v>6921</v>
      </c>
      <c r="F2833" t="s">
        <v>7097</v>
      </c>
      <c r="G2833" t="s">
        <v>7105</v>
      </c>
      <c r="H2833" t="s">
        <v>7121</v>
      </c>
      <c r="I2833" t="s">
        <v>7162</v>
      </c>
      <c r="J2833" t="s">
        <v>7168</v>
      </c>
      <c r="K2833" t="s">
        <v>7181</v>
      </c>
      <c r="L2833">
        <v>5</v>
      </c>
      <c r="M2833">
        <v>55175.93</v>
      </c>
      <c r="N2833">
        <v>0.05</v>
      </c>
      <c r="O2833">
        <v>11100.09</v>
      </c>
    </row>
    <row r="2834" spans="1:15" x14ac:dyDescent="0.25">
      <c r="A2834" t="s">
        <v>2844</v>
      </c>
      <c r="B2834" t="s">
        <v>5928</v>
      </c>
      <c r="C2834" t="s">
        <v>7226</v>
      </c>
      <c r="D2834" t="s">
        <v>6517</v>
      </c>
      <c r="E2834" t="s">
        <v>6902</v>
      </c>
      <c r="F2834" t="s">
        <v>7097</v>
      </c>
      <c r="G2834" t="s">
        <v>7110</v>
      </c>
      <c r="H2834" t="s">
        <v>7159</v>
      </c>
      <c r="I2834" t="s">
        <v>7162</v>
      </c>
      <c r="J2834" t="s">
        <v>7168</v>
      </c>
      <c r="K2834" t="s">
        <v>7180</v>
      </c>
      <c r="L2834">
        <v>8</v>
      </c>
      <c r="M2834">
        <v>25575.87</v>
      </c>
      <c r="N2834">
        <v>0.05</v>
      </c>
      <c r="O2834">
        <v>4336.82</v>
      </c>
    </row>
    <row r="2835" spans="1:15" x14ac:dyDescent="0.25">
      <c r="A2835" t="s">
        <v>2845</v>
      </c>
      <c r="B2835" t="s">
        <v>5108</v>
      </c>
      <c r="C2835" t="s">
        <v>7234</v>
      </c>
      <c r="D2835" t="s">
        <v>6800</v>
      </c>
      <c r="E2835" t="s">
        <v>7090</v>
      </c>
      <c r="F2835" t="s">
        <v>7094</v>
      </c>
      <c r="G2835" t="s">
        <v>7100</v>
      </c>
      <c r="H2835" t="s">
        <v>7116</v>
      </c>
      <c r="I2835" t="s">
        <v>7165</v>
      </c>
      <c r="J2835" t="s">
        <v>7177</v>
      </c>
      <c r="K2835" t="s">
        <v>7198</v>
      </c>
      <c r="L2835">
        <v>5</v>
      </c>
      <c r="M2835">
        <v>323857.84999999998</v>
      </c>
      <c r="N2835">
        <v>0</v>
      </c>
      <c r="O2835">
        <v>63596.22</v>
      </c>
    </row>
    <row r="2836" spans="1:15" x14ac:dyDescent="0.25">
      <c r="A2836" t="s">
        <v>2846</v>
      </c>
      <c r="B2836" t="s">
        <v>5442</v>
      </c>
      <c r="C2836" t="s">
        <v>7240</v>
      </c>
      <c r="D2836" t="s">
        <v>6874</v>
      </c>
      <c r="E2836" t="s">
        <v>6962</v>
      </c>
      <c r="F2836" t="s">
        <v>7097</v>
      </c>
      <c r="G2836" t="s">
        <v>7110</v>
      </c>
      <c r="H2836" t="s">
        <v>7159</v>
      </c>
      <c r="I2836" t="s">
        <v>7165</v>
      </c>
      <c r="J2836" t="s">
        <v>7177</v>
      </c>
      <c r="K2836" t="s">
        <v>7210</v>
      </c>
      <c r="L2836">
        <v>7</v>
      </c>
      <c r="M2836">
        <v>543512.47</v>
      </c>
      <c r="N2836">
        <v>0.1</v>
      </c>
      <c r="O2836">
        <v>48438.39</v>
      </c>
    </row>
    <row r="2837" spans="1:15" x14ac:dyDescent="0.25">
      <c r="A2837" t="s">
        <v>2847</v>
      </c>
      <c r="B2837" t="s">
        <v>5913</v>
      </c>
      <c r="C2837" t="s">
        <v>7252</v>
      </c>
      <c r="D2837" t="s">
        <v>6550</v>
      </c>
      <c r="E2837" t="s">
        <v>7044</v>
      </c>
      <c r="F2837" t="s">
        <v>7095</v>
      </c>
      <c r="G2837" t="s">
        <v>7109</v>
      </c>
      <c r="H2837" t="s">
        <v>7127</v>
      </c>
      <c r="I2837" t="s">
        <v>7164</v>
      </c>
      <c r="J2837" t="s">
        <v>7174</v>
      </c>
      <c r="K2837" t="s">
        <v>7196</v>
      </c>
      <c r="L2837">
        <v>5</v>
      </c>
      <c r="M2837">
        <v>15865.39</v>
      </c>
      <c r="N2837">
        <v>0.05</v>
      </c>
      <c r="O2837">
        <v>3863.72</v>
      </c>
    </row>
    <row r="2838" spans="1:15" x14ac:dyDescent="0.25">
      <c r="A2838" t="s">
        <v>2848</v>
      </c>
      <c r="B2838" t="s">
        <v>5766</v>
      </c>
      <c r="C2838" t="s">
        <v>7249</v>
      </c>
      <c r="D2838" t="s">
        <v>6521</v>
      </c>
      <c r="E2838" t="s">
        <v>6920</v>
      </c>
      <c r="F2838" t="s">
        <v>7096</v>
      </c>
      <c r="G2838" t="s">
        <v>7103</v>
      </c>
      <c r="H2838" t="s">
        <v>7134</v>
      </c>
      <c r="I2838" t="s">
        <v>7164</v>
      </c>
      <c r="J2838" t="s">
        <v>7174</v>
      </c>
      <c r="K2838" t="s">
        <v>7188</v>
      </c>
      <c r="L2838">
        <v>3</v>
      </c>
      <c r="M2838">
        <v>7316.55</v>
      </c>
      <c r="N2838">
        <v>0.1</v>
      </c>
      <c r="O2838">
        <v>1400.86</v>
      </c>
    </row>
    <row r="2839" spans="1:15" x14ac:dyDescent="0.25">
      <c r="A2839" t="s">
        <v>2849</v>
      </c>
      <c r="B2839" t="s">
        <v>5429</v>
      </c>
      <c r="C2839" t="s">
        <v>7257</v>
      </c>
      <c r="D2839" t="s">
        <v>6860</v>
      </c>
      <c r="E2839" t="s">
        <v>6940</v>
      </c>
      <c r="F2839" t="s">
        <v>7095</v>
      </c>
      <c r="G2839" t="s">
        <v>7106</v>
      </c>
      <c r="H2839" t="s">
        <v>7122</v>
      </c>
      <c r="I2839" t="s">
        <v>7164</v>
      </c>
      <c r="J2839" t="s">
        <v>7173</v>
      </c>
      <c r="K2839" t="s">
        <v>7186</v>
      </c>
      <c r="L2839">
        <v>5</v>
      </c>
      <c r="M2839">
        <v>17148.59</v>
      </c>
      <c r="N2839">
        <v>0.25</v>
      </c>
      <c r="O2839">
        <v>2242.38</v>
      </c>
    </row>
    <row r="2840" spans="1:15" x14ac:dyDescent="0.25">
      <c r="A2840" t="s">
        <v>2850</v>
      </c>
      <c r="B2840" t="s">
        <v>5135</v>
      </c>
      <c r="C2840" t="s">
        <v>7243</v>
      </c>
      <c r="D2840" t="s">
        <v>6552</v>
      </c>
      <c r="E2840" t="s">
        <v>6948</v>
      </c>
      <c r="F2840" t="s">
        <v>7096</v>
      </c>
      <c r="G2840" t="s">
        <v>7111</v>
      </c>
      <c r="H2840" t="s">
        <v>7131</v>
      </c>
      <c r="I2840" t="s">
        <v>7163</v>
      </c>
      <c r="J2840" t="s">
        <v>7175</v>
      </c>
      <c r="K2840" t="s">
        <v>7190</v>
      </c>
      <c r="L2840">
        <v>4</v>
      </c>
      <c r="M2840">
        <v>8447.59</v>
      </c>
      <c r="N2840">
        <v>0.05</v>
      </c>
      <c r="O2840">
        <v>1744.32</v>
      </c>
    </row>
    <row r="2841" spans="1:15" x14ac:dyDescent="0.25">
      <c r="A2841" t="s">
        <v>2851</v>
      </c>
      <c r="B2841" t="s">
        <v>5396</v>
      </c>
      <c r="C2841" t="s">
        <v>7227</v>
      </c>
      <c r="D2841" t="s">
        <v>6510</v>
      </c>
      <c r="E2841" t="s">
        <v>7064</v>
      </c>
      <c r="F2841" t="s">
        <v>7096</v>
      </c>
      <c r="G2841" t="s">
        <v>7103</v>
      </c>
      <c r="H2841" t="s">
        <v>7158</v>
      </c>
      <c r="I2841" t="s">
        <v>7164</v>
      </c>
      <c r="J2841" t="s">
        <v>7173</v>
      </c>
      <c r="K2841" t="s">
        <v>7206</v>
      </c>
      <c r="L2841">
        <v>7</v>
      </c>
      <c r="M2841">
        <v>13104.06</v>
      </c>
      <c r="N2841">
        <v>0.15</v>
      </c>
      <c r="O2841">
        <v>3311.84</v>
      </c>
    </row>
    <row r="2842" spans="1:15" x14ac:dyDescent="0.25">
      <c r="A2842" t="s">
        <v>2852</v>
      </c>
      <c r="B2842" t="s">
        <v>5356</v>
      </c>
      <c r="C2842" t="s">
        <v>7232</v>
      </c>
      <c r="D2842" t="s">
        <v>6202</v>
      </c>
      <c r="E2842" t="s">
        <v>6980</v>
      </c>
      <c r="F2842" t="s">
        <v>7095</v>
      </c>
      <c r="G2842" t="s">
        <v>7102</v>
      </c>
      <c r="H2842" t="s">
        <v>7157</v>
      </c>
      <c r="I2842" t="s">
        <v>7165</v>
      </c>
      <c r="J2842" t="s">
        <v>7176</v>
      </c>
      <c r="K2842" t="s">
        <v>7202</v>
      </c>
      <c r="L2842">
        <v>7</v>
      </c>
      <c r="M2842">
        <v>103935.35</v>
      </c>
      <c r="N2842">
        <v>0.2</v>
      </c>
      <c r="O2842">
        <v>5884.14</v>
      </c>
    </row>
    <row r="2843" spans="1:15" x14ac:dyDescent="0.25">
      <c r="A2843" t="s">
        <v>2853</v>
      </c>
      <c r="B2843" t="s">
        <v>5337</v>
      </c>
      <c r="C2843" t="s">
        <v>7228</v>
      </c>
      <c r="D2843" t="s">
        <v>6200</v>
      </c>
      <c r="E2843" t="s">
        <v>6959</v>
      </c>
      <c r="F2843" t="s">
        <v>7097</v>
      </c>
      <c r="G2843" t="s">
        <v>7105</v>
      </c>
      <c r="H2843" t="s">
        <v>7149</v>
      </c>
      <c r="I2843" t="s">
        <v>7162</v>
      </c>
      <c r="J2843" t="s">
        <v>7169</v>
      </c>
      <c r="K2843" t="s">
        <v>7193</v>
      </c>
      <c r="L2843">
        <v>8</v>
      </c>
      <c r="M2843">
        <v>75631.399999999994</v>
      </c>
      <c r="N2843">
        <v>0.15</v>
      </c>
      <c r="O2843">
        <v>10752.73</v>
      </c>
    </row>
    <row r="2844" spans="1:15" x14ac:dyDescent="0.25">
      <c r="A2844" t="s">
        <v>2854</v>
      </c>
      <c r="B2844" t="s">
        <v>5754</v>
      </c>
      <c r="C2844" t="s">
        <v>7248</v>
      </c>
      <c r="D2844" t="s">
        <v>6476</v>
      </c>
      <c r="E2844" t="s">
        <v>6908</v>
      </c>
      <c r="F2844" t="s">
        <v>7094</v>
      </c>
      <c r="G2844" t="s">
        <v>7098</v>
      </c>
      <c r="H2844" t="s">
        <v>7138</v>
      </c>
      <c r="I2844" t="s">
        <v>7162</v>
      </c>
      <c r="J2844" t="s">
        <v>7168</v>
      </c>
      <c r="K2844" t="s">
        <v>7180</v>
      </c>
      <c r="L2844">
        <v>5</v>
      </c>
      <c r="M2844">
        <v>16917.25</v>
      </c>
      <c r="N2844">
        <v>0.05</v>
      </c>
      <c r="O2844">
        <v>2893.7</v>
      </c>
    </row>
    <row r="2845" spans="1:15" x14ac:dyDescent="0.25">
      <c r="A2845" t="s">
        <v>2855</v>
      </c>
      <c r="B2845" t="s">
        <v>5484</v>
      </c>
      <c r="C2845" t="s">
        <v>7249</v>
      </c>
      <c r="D2845" t="s">
        <v>6531</v>
      </c>
      <c r="E2845" t="s">
        <v>6979</v>
      </c>
      <c r="F2845" t="s">
        <v>7096</v>
      </c>
      <c r="G2845" t="s">
        <v>7112</v>
      </c>
      <c r="H2845" t="s">
        <v>7133</v>
      </c>
      <c r="I2845" t="s">
        <v>7163</v>
      </c>
      <c r="J2845" t="s">
        <v>7171</v>
      </c>
      <c r="K2845" t="s">
        <v>7184</v>
      </c>
      <c r="L2845">
        <v>1</v>
      </c>
      <c r="M2845">
        <v>7292.35</v>
      </c>
      <c r="N2845">
        <v>0.1</v>
      </c>
      <c r="O2845">
        <v>897.08</v>
      </c>
    </row>
    <row r="2846" spans="1:15" x14ac:dyDescent="0.25">
      <c r="A2846" t="s">
        <v>2856</v>
      </c>
      <c r="B2846" t="s">
        <v>5925</v>
      </c>
      <c r="C2846" t="s">
        <v>7241</v>
      </c>
      <c r="D2846" t="s">
        <v>6192</v>
      </c>
      <c r="E2846" t="s">
        <v>6908</v>
      </c>
      <c r="F2846" t="s">
        <v>7095</v>
      </c>
      <c r="G2846" t="s">
        <v>7102</v>
      </c>
      <c r="H2846" t="s">
        <v>7147</v>
      </c>
      <c r="I2846" t="s">
        <v>7162</v>
      </c>
      <c r="J2846" t="s">
        <v>7166</v>
      </c>
      <c r="K2846" t="s">
        <v>7192</v>
      </c>
      <c r="L2846">
        <v>3</v>
      </c>
      <c r="M2846">
        <v>12892.74</v>
      </c>
      <c r="N2846">
        <v>0.25</v>
      </c>
      <c r="O2846">
        <v>141.85</v>
      </c>
    </row>
    <row r="2847" spans="1:15" x14ac:dyDescent="0.25">
      <c r="A2847" t="s">
        <v>2857</v>
      </c>
      <c r="B2847" t="s">
        <v>5469</v>
      </c>
      <c r="C2847" t="s">
        <v>7251</v>
      </c>
      <c r="D2847" t="s">
        <v>6335</v>
      </c>
      <c r="E2847" t="s">
        <v>6975</v>
      </c>
      <c r="F2847" t="s">
        <v>7096</v>
      </c>
      <c r="G2847" t="s">
        <v>7111</v>
      </c>
      <c r="H2847" t="s">
        <v>7145</v>
      </c>
      <c r="I2847" t="s">
        <v>7163</v>
      </c>
      <c r="J2847" t="s">
        <v>7171</v>
      </c>
      <c r="K2847" t="s">
        <v>7204</v>
      </c>
      <c r="L2847">
        <v>6</v>
      </c>
      <c r="M2847">
        <v>25250.19</v>
      </c>
      <c r="N2847">
        <v>0.1</v>
      </c>
      <c r="O2847">
        <v>3198.6</v>
      </c>
    </row>
    <row r="2848" spans="1:15" x14ac:dyDescent="0.25">
      <c r="A2848" t="s">
        <v>2858</v>
      </c>
      <c r="B2848" t="s">
        <v>5150</v>
      </c>
      <c r="C2848" t="s">
        <v>7249</v>
      </c>
      <c r="D2848" t="s">
        <v>6289</v>
      </c>
      <c r="E2848" t="s">
        <v>7020</v>
      </c>
      <c r="F2848" t="s">
        <v>7097</v>
      </c>
      <c r="G2848" t="s">
        <v>7107</v>
      </c>
      <c r="H2848" t="s">
        <v>7152</v>
      </c>
      <c r="I2848" t="s">
        <v>7164</v>
      </c>
      <c r="J2848" t="s">
        <v>7170</v>
      </c>
      <c r="K2848" t="s">
        <v>7183</v>
      </c>
      <c r="L2848">
        <v>6</v>
      </c>
      <c r="M2848">
        <v>22695.7</v>
      </c>
      <c r="N2848">
        <v>0.25</v>
      </c>
      <c r="O2848">
        <v>3597.9</v>
      </c>
    </row>
    <row r="2849" spans="1:15" x14ac:dyDescent="0.25">
      <c r="A2849" t="s">
        <v>2859</v>
      </c>
      <c r="B2849" t="s">
        <v>5514</v>
      </c>
      <c r="C2849" t="s">
        <v>7237</v>
      </c>
      <c r="D2849" t="s">
        <v>6657</v>
      </c>
      <c r="E2849" t="s">
        <v>6997</v>
      </c>
      <c r="F2849" t="s">
        <v>7095</v>
      </c>
      <c r="G2849" t="s">
        <v>7102</v>
      </c>
      <c r="H2849" t="s">
        <v>7157</v>
      </c>
      <c r="I2849" t="s">
        <v>7165</v>
      </c>
      <c r="J2849" t="s">
        <v>7176</v>
      </c>
      <c r="K2849" t="s">
        <v>7195</v>
      </c>
      <c r="L2849">
        <v>1</v>
      </c>
      <c r="M2849">
        <v>8850.2800000000007</v>
      </c>
      <c r="N2849">
        <v>0.25</v>
      </c>
      <c r="O2849">
        <v>74.81</v>
      </c>
    </row>
    <row r="2850" spans="1:15" x14ac:dyDescent="0.25">
      <c r="A2850" t="s">
        <v>2860</v>
      </c>
      <c r="B2850" t="s">
        <v>5884</v>
      </c>
      <c r="C2850" t="s">
        <v>7224</v>
      </c>
      <c r="D2850" t="s">
        <v>6168</v>
      </c>
      <c r="E2850" t="s">
        <v>6909</v>
      </c>
      <c r="F2850" t="s">
        <v>7094</v>
      </c>
      <c r="G2850" t="s">
        <v>7099</v>
      </c>
      <c r="H2850" t="s">
        <v>7130</v>
      </c>
      <c r="I2850" t="s">
        <v>7164</v>
      </c>
      <c r="J2850" t="s">
        <v>7173</v>
      </c>
      <c r="K2850" t="s">
        <v>7200</v>
      </c>
      <c r="L2850">
        <v>7</v>
      </c>
      <c r="M2850">
        <v>8103.08</v>
      </c>
      <c r="N2850">
        <v>0.05</v>
      </c>
      <c r="O2850">
        <v>2722.99</v>
      </c>
    </row>
    <row r="2851" spans="1:15" x14ac:dyDescent="0.25">
      <c r="A2851" t="s">
        <v>2861</v>
      </c>
      <c r="B2851" t="s">
        <v>5388</v>
      </c>
      <c r="C2851" t="s">
        <v>7243</v>
      </c>
      <c r="D2851" t="s">
        <v>6360</v>
      </c>
      <c r="E2851" t="s">
        <v>7045</v>
      </c>
      <c r="F2851" t="s">
        <v>7096</v>
      </c>
      <c r="G2851" t="s">
        <v>7103</v>
      </c>
      <c r="H2851" t="s">
        <v>7119</v>
      </c>
      <c r="I2851" t="s">
        <v>7163</v>
      </c>
      <c r="J2851" t="s">
        <v>7171</v>
      </c>
      <c r="K2851" t="s">
        <v>7184</v>
      </c>
      <c r="L2851">
        <v>1</v>
      </c>
      <c r="M2851">
        <v>7998.98</v>
      </c>
      <c r="N2851">
        <v>0</v>
      </c>
      <c r="O2851">
        <v>1177.27</v>
      </c>
    </row>
    <row r="2852" spans="1:15" x14ac:dyDescent="0.25">
      <c r="A2852" t="s">
        <v>2862</v>
      </c>
      <c r="B2852" t="s">
        <v>5486</v>
      </c>
      <c r="C2852" t="s">
        <v>7249</v>
      </c>
      <c r="D2852" t="s">
        <v>6570</v>
      </c>
      <c r="E2852" t="s">
        <v>7078</v>
      </c>
      <c r="F2852" t="s">
        <v>7094</v>
      </c>
      <c r="G2852" t="s">
        <v>7101</v>
      </c>
      <c r="H2852" t="s">
        <v>7117</v>
      </c>
      <c r="I2852" t="s">
        <v>7165</v>
      </c>
      <c r="J2852" t="s">
        <v>7177</v>
      </c>
      <c r="K2852" t="s">
        <v>7210</v>
      </c>
      <c r="L2852">
        <v>2</v>
      </c>
      <c r="M2852">
        <v>141000.51</v>
      </c>
      <c r="N2852">
        <v>0.2</v>
      </c>
      <c r="O2852">
        <v>5552.43</v>
      </c>
    </row>
    <row r="2853" spans="1:15" x14ac:dyDescent="0.25">
      <c r="A2853" t="s">
        <v>2863</v>
      </c>
      <c r="B2853" t="s">
        <v>5668</v>
      </c>
      <c r="C2853" t="s">
        <v>7234</v>
      </c>
      <c r="D2853" t="s">
        <v>6745</v>
      </c>
      <c r="E2853" t="s">
        <v>6938</v>
      </c>
      <c r="F2853" t="s">
        <v>7096</v>
      </c>
      <c r="G2853" t="s">
        <v>7103</v>
      </c>
      <c r="H2853" t="s">
        <v>7119</v>
      </c>
      <c r="I2853" t="s">
        <v>7163</v>
      </c>
      <c r="J2853" t="s">
        <v>7171</v>
      </c>
      <c r="K2853" t="s">
        <v>7209</v>
      </c>
      <c r="L2853">
        <v>8</v>
      </c>
      <c r="M2853">
        <v>12553.65</v>
      </c>
      <c r="N2853">
        <v>0.1</v>
      </c>
      <c r="O2853">
        <v>2095.6999999999998</v>
      </c>
    </row>
    <row r="2854" spans="1:15" x14ac:dyDescent="0.25">
      <c r="A2854" t="s">
        <v>2864</v>
      </c>
      <c r="B2854" t="s">
        <v>6021</v>
      </c>
      <c r="C2854" t="s">
        <v>7259</v>
      </c>
      <c r="D2854" t="s">
        <v>6665</v>
      </c>
      <c r="E2854" t="s">
        <v>6908</v>
      </c>
      <c r="F2854" t="s">
        <v>7095</v>
      </c>
      <c r="G2854" t="s">
        <v>7109</v>
      </c>
      <c r="H2854" t="s">
        <v>7127</v>
      </c>
      <c r="I2854" t="s">
        <v>7164</v>
      </c>
      <c r="J2854" t="s">
        <v>7170</v>
      </c>
      <c r="K2854" t="s">
        <v>7189</v>
      </c>
      <c r="L2854">
        <v>7</v>
      </c>
      <c r="M2854">
        <v>9092.73</v>
      </c>
      <c r="N2854">
        <v>0.1</v>
      </c>
      <c r="O2854">
        <v>2573.58</v>
      </c>
    </row>
    <row r="2855" spans="1:15" x14ac:dyDescent="0.25">
      <c r="A2855" t="s">
        <v>2865</v>
      </c>
      <c r="B2855" t="s">
        <v>5380</v>
      </c>
      <c r="C2855" t="s">
        <v>7256</v>
      </c>
      <c r="D2855" t="s">
        <v>6558</v>
      </c>
      <c r="E2855" t="s">
        <v>7064</v>
      </c>
      <c r="F2855" t="s">
        <v>7095</v>
      </c>
      <c r="G2855" t="s">
        <v>7109</v>
      </c>
      <c r="H2855" t="s">
        <v>7135</v>
      </c>
      <c r="I2855" t="s">
        <v>7162</v>
      </c>
      <c r="J2855" t="s">
        <v>7166</v>
      </c>
      <c r="K2855" t="s">
        <v>7192</v>
      </c>
      <c r="L2855">
        <v>6</v>
      </c>
      <c r="M2855">
        <v>36459.96</v>
      </c>
      <c r="N2855">
        <v>0</v>
      </c>
      <c r="O2855">
        <v>6478.09</v>
      </c>
    </row>
    <row r="2856" spans="1:15" x14ac:dyDescent="0.25">
      <c r="A2856" t="s">
        <v>2866</v>
      </c>
      <c r="B2856" t="s">
        <v>5626</v>
      </c>
      <c r="C2856" t="s">
        <v>7256</v>
      </c>
      <c r="D2856" t="s">
        <v>6809</v>
      </c>
      <c r="E2856" t="s">
        <v>7043</v>
      </c>
      <c r="F2856" t="s">
        <v>7096</v>
      </c>
      <c r="G2856" t="s">
        <v>7111</v>
      </c>
      <c r="H2856" t="s">
        <v>7145</v>
      </c>
      <c r="I2856" t="s">
        <v>7162</v>
      </c>
      <c r="J2856" t="s">
        <v>7169</v>
      </c>
      <c r="K2856" t="s">
        <v>7203</v>
      </c>
      <c r="L2856">
        <v>3</v>
      </c>
      <c r="M2856">
        <v>66877.75</v>
      </c>
      <c r="N2856">
        <v>0</v>
      </c>
      <c r="O2856">
        <v>11157.9</v>
      </c>
    </row>
    <row r="2857" spans="1:15" x14ac:dyDescent="0.25">
      <c r="A2857" t="s">
        <v>2867</v>
      </c>
      <c r="B2857" t="s">
        <v>5083</v>
      </c>
      <c r="C2857" t="s">
        <v>7232</v>
      </c>
      <c r="D2857" t="s">
        <v>6471</v>
      </c>
      <c r="E2857" t="s">
        <v>6951</v>
      </c>
      <c r="F2857" t="s">
        <v>7094</v>
      </c>
      <c r="G2857" t="s">
        <v>7099</v>
      </c>
      <c r="H2857" t="s">
        <v>7125</v>
      </c>
      <c r="I2857" t="s">
        <v>7165</v>
      </c>
      <c r="J2857" t="s">
        <v>7176</v>
      </c>
      <c r="K2857" t="s">
        <v>7194</v>
      </c>
      <c r="L2857">
        <v>2</v>
      </c>
      <c r="M2857">
        <v>51805.83</v>
      </c>
      <c r="N2857">
        <v>0</v>
      </c>
      <c r="O2857">
        <v>8613.93</v>
      </c>
    </row>
    <row r="2858" spans="1:15" x14ac:dyDescent="0.25">
      <c r="A2858" t="s">
        <v>2868</v>
      </c>
      <c r="B2858" t="s">
        <v>6022</v>
      </c>
      <c r="C2858" t="s">
        <v>7240</v>
      </c>
      <c r="D2858" t="s">
        <v>6442</v>
      </c>
      <c r="E2858" t="s">
        <v>7058</v>
      </c>
      <c r="F2858" t="s">
        <v>7095</v>
      </c>
      <c r="G2858" t="s">
        <v>7108</v>
      </c>
      <c r="H2858" t="s">
        <v>7150</v>
      </c>
      <c r="I2858" t="s">
        <v>7163</v>
      </c>
      <c r="J2858" t="s">
        <v>7175</v>
      </c>
      <c r="K2858" t="s">
        <v>7197</v>
      </c>
      <c r="L2858">
        <v>6</v>
      </c>
      <c r="M2858">
        <v>27884.6</v>
      </c>
      <c r="N2858">
        <v>0.25</v>
      </c>
      <c r="O2858">
        <v>4405.0200000000004</v>
      </c>
    </row>
    <row r="2859" spans="1:15" x14ac:dyDescent="0.25">
      <c r="A2859" t="s">
        <v>2869</v>
      </c>
      <c r="B2859" t="s">
        <v>5701</v>
      </c>
      <c r="C2859" t="s">
        <v>7235</v>
      </c>
      <c r="D2859" t="s">
        <v>6716</v>
      </c>
      <c r="E2859" t="s">
        <v>7028</v>
      </c>
      <c r="F2859" t="s">
        <v>7096</v>
      </c>
      <c r="G2859" t="s">
        <v>7112</v>
      </c>
      <c r="H2859" t="s">
        <v>7133</v>
      </c>
      <c r="I2859" t="s">
        <v>7164</v>
      </c>
      <c r="J2859" t="s">
        <v>7170</v>
      </c>
      <c r="K2859" t="s">
        <v>7183</v>
      </c>
      <c r="L2859">
        <v>4</v>
      </c>
      <c r="M2859">
        <v>16293.68</v>
      </c>
      <c r="N2859">
        <v>0.15</v>
      </c>
      <c r="O2859">
        <v>3828.81</v>
      </c>
    </row>
    <row r="2860" spans="1:15" x14ac:dyDescent="0.25">
      <c r="A2860" t="s">
        <v>2870</v>
      </c>
      <c r="B2860" t="s">
        <v>6023</v>
      </c>
      <c r="C2860" t="s">
        <v>7258</v>
      </c>
      <c r="D2860" t="s">
        <v>6822</v>
      </c>
      <c r="E2860" t="s">
        <v>7018</v>
      </c>
      <c r="F2860" t="s">
        <v>7095</v>
      </c>
      <c r="G2860" t="s">
        <v>7102</v>
      </c>
      <c r="H2860" t="s">
        <v>7147</v>
      </c>
      <c r="I2860" t="s">
        <v>7163</v>
      </c>
      <c r="J2860" t="s">
        <v>7175</v>
      </c>
      <c r="K2860" t="s">
        <v>7205</v>
      </c>
      <c r="L2860">
        <v>8</v>
      </c>
      <c r="M2860">
        <v>21660.639999999999</v>
      </c>
      <c r="N2860">
        <v>0.25</v>
      </c>
      <c r="O2860">
        <v>789.49</v>
      </c>
    </row>
    <row r="2861" spans="1:15" x14ac:dyDescent="0.25">
      <c r="A2861" t="s">
        <v>2871</v>
      </c>
      <c r="B2861" t="s">
        <v>5390</v>
      </c>
      <c r="C2861" t="s">
        <v>7244</v>
      </c>
      <c r="D2861" t="s">
        <v>6122</v>
      </c>
      <c r="E2861" t="s">
        <v>6921</v>
      </c>
      <c r="F2861" t="s">
        <v>7096</v>
      </c>
      <c r="G2861" t="s">
        <v>7103</v>
      </c>
      <c r="H2861" t="s">
        <v>7158</v>
      </c>
      <c r="I2861" t="s">
        <v>7163</v>
      </c>
      <c r="J2861" t="s">
        <v>7175</v>
      </c>
      <c r="K2861" t="s">
        <v>7197</v>
      </c>
      <c r="L2861">
        <v>6</v>
      </c>
      <c r="M2861">
        <v>34230.31</v>
      </c>
      <c r="N2861">
        <v>0</v>
      </c>
      <c r="O2861">
        <v>8919.0400000000009</v>
      </c>
    </row>
    <row r="2862" spans="1:15" x14ac:dyDescent="0.25">
      <c r="A2862" t="s">
        <v>2872</v>
      </c>
      <c r="B2862" t="s">
        <v>5533</v>
      </c>
      <c r="C2862" t="s">
        <v>7254</v>
      </c>
      <c r="D2862" t="s">
        <v>6452</v>
      </c>
      <c r="E2862" t="s">
        <v>7062</v>
      </c>
      <c r="F2862" t="s">
        <v>7096</v>
      </c>
      <c r="G2862" t="s">
        <v>7113</v>
      </c>
      <c r="H2862" t="s">
        <v>7143</v>
      </c>
      <c r="I2862" t="s">
        <v>7164</v>
      </c>
      <c r="J2862" t="s">
        <v>7173</v>
      </c>
      <c r="K2862" t="s">
        <v>7200</v>
      </c>
      <c r="L2862">
        <v>8</v>
      </c>
      <c r="M2862">
        <v>8720.57</v>
      </c>
      <c r="N2862">
        <v>0.05</v>
      </c>
      <c r="O2862">
        <v>2864.42</v>
      </c>
    </row>
    <row r="2863" spans="1:15" x14ac:dyDescent="0.25">
      <c r="A2863" t="s">
        <v>2873</v>
      </c>
      <c r="B2863" t="s">
        <v>5306</v>
      </c>
      <c r="C2863" t="s">
        <v>7232</v>
      </c>
      <c r="D2863" t="s">
        <v>6433</v>
      </c>
      <c r="E2863" t="s">
        <v>6914</v>
      </c>
      <c r="F2863" t="s">
        <v>7094</v>
      </c>
      <c r="G2863" t="s">
        <v>7101</v>
      </c>
      <c r="H2863" t="s">
        <v>7117</v>
      </c>
      <c r="I2863" t="s">
        <v>7163</v>
      </c>
      <c r="J2863" t="s">
        <v>7175</v>
      </c>
      <c r="K2863" t="s">
        <v>7190</v>
      </c>
      <c r="L2863">
        <v>5</v>
      </c>
      <c r="M2863">
        <v>10633.27</v>
      </c>
      <c r="N2863">
        <v>0</v>
      </c>
      <c r="O2863">
        <v>2426.7800000000002</v>
      </c>
    </row>
    <row r="2864" spans="1:15" x14ac:dyDescent="0.25">
      <c r="A2864" t="s">
        <v>2874</v>
      </c>
      <c r="B2864" t="s">
        <v>5368</v>
      </c>
      <c r="C2864" t="s">
        <v>7238</v>
      </c>
      <c r="D2864" t="s">
        <v>6215</v>
      </c>
      <c r="E2864" t="s">
        <v>6899</v>
      </c>
      <c r="F2864" t="s">
        <v>7097</v>
      </c>
      <c r="G2864" t="s">
        <v>7105</v>
      </c>
      <c r="H2864" t="s">
        <v>7149</v>
      </c>
      <c r="I2864" t="s">
        <v>7162</v>
      </c>
      <c r="J2864" t="s">
        <v>7169</v>
      </c>
      <c r="K2864" t="s">
        <v>7193</v>
      </c>
      <c r="L2864">
        <v>8</v>
      </c>
      <c r="M2864">
        <v>67184.289999999994</v>
      </c>
      <c r="N2864">
        <v>0.25</v>
      </c>
      <c r="O2864">
        <v>4835.2</v>
      </c>
    </row>
    <row r="2865" spans="1:15" x14ac:dyDescent="0.25">
      <c r="A2865" t="s">
        <v>2875</v>
      </c>
      <c r="B2865" t="s">
        <v>5709</v>
      </c>
      <c r="C2865" t="s">
        <v>7240</v>
      </c>
      <c r="D2865" t="s">
        <v>6422</v>
      </c>
      <c r="E2865" t="s">
        <v>6981</v>
      </c>
      <c r="F2865" t="s">
        <v>7097</v>
      </c>
      <c r="G2865" t="s">
        <v>7107</v>
      </c>
      <c r="H2865" t="s">
        <v>7123</v>
      </c>
      <c r="I2865" t="s">
        <v>7163</v>
      </c>
      <c r="J2865" t="s">
        <v>7171</v>
      </c>
      <c r="K2865" t="s">
        <v>7184</v>
      </c>
      <c r="L2865">
        <v>7</v>
      </c>
      <c r="M2865">
        <v>43932.39</v>
      </c>
      <c r="N2865">
        <v>0.25</v>
      </c>
      <c r="O2865">
        <v>3081.12</v>
      </c>
    </row>
    <row r="2866" spans="1:15" x14ac:dyDescent="0.25">
      <c r="A2866" t="s">
        <v>2876</v>
      </c>
      <c r="B2866" t="s">
        <v>5363</v>
      </c>
      <c r="C2866" t="s">
        <v>7242</v>
      </c>
      <c r="D2866" t="s">
        <v>6320</v>
      </c>
      <c r="E2866" t="s">
        <v>6976</v>
      </c>
      <c r="F2866" t="s">
        <v>7095</v>
      </c>
      <c r="G2866" t="s">
        <v>7106</v>
      </c>
      <c r="H2866" t="s">
        <v>7122</v>
      </c>
      <c r="I2866" t="s">
        <v>7162</v>
      </c>
      <c r="J2866" t="s">
        <v>7168</v>
      </c>
      <c r="K2866" t="s">
        <v>7181</v>
      </c>
      <c r="L2866">
        <v>4</v>
      </c>
      <c r="M2866">
        <v>42108.71</v>
      </c>
      <c r="N2866">
        <v>0.15</v>
      </c>
      <c r="O2866">
        <v>7535.14</v>
      </c>
    </row>
    <row r="2867" spans="1:15" x14ac:dyDescent="0.25">
      <c r="A2867" t="s">
        <v>2877</v>
      </c>
      <c r="B2867" t="s">
        <v>5731</v>
      </c>
      <c r="C2867" t="s">
        <v>7227</v>
      </c>
      <c r="D2867" t="s">
        <v>6684</v>
      </c>
      <c r="E2867" t="s">
        <v>6947</v>
      </c>
      <c r="F2867" t="s">
        <v>7097</v>
      </c>
      <c r="G2867" t="s">
        <v>7104</v>
      </c>
      <c r="H2867" t="s">
        <v>7160</v>
      </c>
      <c r="I2867" t="s">
        <v>7165</v>
      </c>
      <c r="J2867" t="s">
        <v>7177</v>
      </c>
      <c r="K2867" t="s">
        <v>7201</v>
      </c>
      <c r="L2867">
        <v>5</v>
      </c>
      <c r="M2867">
        <v>221702.27</v>
      </c>
      <c r="N2867">
        <v>0.15</v>
      </c>
      <c r="O2867">
        <v>20369.509999999998</v>
      </c>
    </row>
    <row r="2868" spans="1:15" x14ac:dyDescent="0.25">
      <c r="A2868" t="s">
        <v>2878</v>
      </c>
      <c r="B2868" t="s">
        <v>5522</v>
      </c>
      <c r="C2868" t="s">
        <v>7254</v>
      </c>
      <c r="D2868" t="s">
        <v>6121</v>
      </c>
      <c r="E2868" t="s">
        <v>6920</v>
      </c>
      <c r="F2868" t="s">
        <v>7095</v>
      </c>
      <c r="G2868" t="s">
        <v>7108</v>
      </c>
      <c r="H2868" t="s">
        <v>7126</v>
      </c>
      <c r="I2868" t="s">
        <v>7163</v>
      </c>
      <c r="J2868" t="s">
        <v>7171</v>
      </c>
      <c r="K2868" t="s">
        <v>7184</v>
      </c>
      <c r="L2868">
        <v>2</v>
      </c>
      <c r="M2868">
        <v>14733.14</v>
      </c>
      <c r="N2868">
        <v>0.05</v>
      </c>
      <c r="O2868">
        <v>2167.8200000000002</v>
      </c>
    </row>
    <row r="2869" spans="1:15" x14ac:dyDescent="0.25">
      <c r="A2869" t="s">
        <v>2879</v>
      </c>
      <c r="B2869" t="s">
        <v>5065</v>
      </c>
      <c r="C2869" t="s">
        <v>7241</v>
      </c>
      <c r="D2869" t="s">
        <v>6687</v>
      </c>
      <c r="E2869" t="s">
        <v>7085</v>
      </c>
      <c r="F2869" t="s">
        <v>7094</v>
      </c>
      <c r="G2869" t="s">
        <v>7098</v>
      </c>
      <c r="H2869" t="s">
        <v>7114</v>
      </c>
      <c r="I2869" t="s">
        <v>7163</v>
      </c>
      <c r="J2869" t="s">
        <v>7167</v>
      </c>
      <c r="K2869" t="s">
        <v>7207</v>
      </c>
      <c r="L2869">
        <v>4</v>
      </c>
      <c r="M2869">
        <v>2560.4299999999998</v>
      </c>
      <c r="N2869">
        <v>0.2</v>
      </c>
      <c r="O2869">
        <v>571.02</v>
      </c>
    </row>
    <row r="2870" spans="1:15" x14ac:dyDescent="0.25">
      <c r="A2870" t="s">
        <v>2880</v>
      </c>
      <c r="B2870" t="s">
        <v>5015</v>
      </c>
      <c r="C2870" t="s">
        <v>7252</v>
      </c>
      <c r="D2870" t="s">
        <v>6854</v>
      </c>
      <c r="E2870" t="s">
        <v>7067</v>
      </c>
      <c r="F2870" t="s">
        <v>7095</v>
      </c>
      <c r="G2870" t="s">
        <v>7102</v>
      </c>
      <c r="H2870" t="s">
        <v>7157</v>
      </c>
      <c r="I2870" t="s">
        <v>7163</v>
      </c>
      <c r="J2870" t="s">
        <v>7171</v>
      </c>
      <c r="K2870" t="s">
        <v>7209</v>
      </c>
      <c r="L2870">
        <v>4</v>
      </c>
      <c r="M2870">
        <v>5584.12</v>
      </c>
      <c r="N2870">
        <v>0.25</v>
      </c>
      <c r="O2870">
        <v>375.77</v>
      </c>
    </row>
    <row r="2871" spans="1:15" x14ac:dyDescent="0.25">
      <c r="A2871" t="s">
        <v>2881</v>
      </c>
      <c r="B2871" t="s">
        <v>5875</v>
      </c>
      <c r="C2871" t="s">
        <v>7244</v>
      </c>
      <c r="D2871" t="s">
        <v>6349</v>
      </c>
      <c r="E2871" t="s">
        <v>6911</v>
      </c>
      <c r="F2871" t="s">
        <v>7095</v>
      </c>
      <c r="G2871" t="s">
        <v>7109</v>
      </c>
      <c r="H2871" t="s">
        <v>7135</v>
      </c>
      <c r="I2871" t="s">
        <v>7162</v>
      </c>
      <c r="J2871" t="s">
        <v>7166</v>
      </c>
      <c r="K2871" t="s">
        <v>7192</v>
      </c>
      <c r="L2871">
        <v>7</v>
      </c>
      <c r="M2871">
        <v>42808.5</v>
      </c>
      <c r="N2871">
        <v>0</v>
      </c>
      <c r="O2871">
        <v>7641.28</v>
      </c>
    </row>
    <row r="2872" spans="1:15" x14ac:dyDescent="0.25">
      <c r="A2872" t="s">
        <v>2882</v>
      </c>
      <c r="B2872" t="s">
        <v>5250</v>
      </c>
      <c r="C2872" t="s">
        <v>7244</v>
      </c>
      <c r="D2872" t="s">
        <v>6536</v>
      </c>
      <c r="E2872" t="s">
        <v>7075</v>
      </c>
      <c r="F2872" t="s">
        <v>7094</v>
      </c>
      <c r="G2872" t="s">
        <v>7098</v>
      </c>
      <c r="H2872" t="s">
        <v>7156</v>
      </c>
      <c r="I2872" t="s">
        <v>7164</v>
      </c>
      <c r="J2872" t="s">
        <v>7174</v>
      </c>
      <c r="K2872" t="s">
        <v>7188</v>
      </c>
      <c r="L2872">
        <v>7</v>
      </c>
      <c r="M2872">
        <v>16384</v>
      </c>
      <c r="N2872">
        <v>0.2</v>
      </c>
      <c r="O2872">
        <v>2287.27</v>
      </c>
    </row>
    <row r="2873" spans="1:15" x14ac:dyDescent="0.25">
      <c r="A2873" t="s">
        <v>2883</v>
      </c>
      <c r="B2873" t="s">
        <v>5342</v>
      </c>
      <c r="C2873" t="s">
        <v>7228</v>
      </c>
      <c r="D2873" t="s">
        <v>6154</v>
      </c>
      <c r="E2873" t="s">
        <v>6952</v>
      </c>
      <c r="F2873" t="s">
        <v>7094</v>
      </c>
      <c r="G2873" t="s">
        <v>7101</v>
      </c>
      <c r="H2873" t="s">
        <v>7124</v>
      </c>
      <c r="I2873" t="s">
        <v>7164</v>
      </c>
      <c r="J2873" t="s">
        <v>7173</v>
      </c>
      <c r="K2873" t="s">
        <v>7206</v>
      </c>
      <c r="L2873">
        <v>8</v>
      </c>
      <c r="M2873">
        <v>17484.03</v>
      </c>
      <c r="N2873">
        <v>0</v>
      </c>
      <c r="O2873">
        <v>5973.62</v>
      </c>
    </row>
    <row r="2874" spans="1:15" x14ac:dyDescent="0.25">
      <c r="A2874" t="s">
        <v>2884</v>
      </c>
      <c r="B2874" t="s">
        <v>5838</v>
      </c>
      <c r="C2874" t="s">
        <v>7239</v>
      </c>
      <c r="D2874" t="s">
        <v>6702</v>
      </c>
      <c r="E2874" t="s">
        <v>6999</v>
      </c>
      <c r="F2874" t="s">
        <v>7097</v>
      </c>
      <c r="G2874" t="s">
        <v>7110</v>
      </c>
      <c r="H2874" t="s">
        <v>7129</v>
      </c>
      <c r="I2874" t="s">
        <v>7163</v>
      </c>
      <c r="J2874" t="s">
        <v>7171</v>
      </c>
      <c r="K2874" t="s">
        <v>7209</v>
      </c>
      <c r="L2874">
        <v>1</v>
      </c>
      <c r="M2874">
        <v>1481.27</v>
      </c>
      <c r="N2874">
        <v>0.2</v>
      </c>
      <c r="O2874">
        <v>159.29</v>
      </c>
    </row>
    <row r="2875" spans="1:15" x14ac:dyDescent="0.25">
      <c r="A2875" t="s">
        <v>2885</v>
      </c>
      <c r="B2875" t="s">
        <v>5794</v>
      </c>
      <c r="C2875" t="s">
        <v>7257</v>
      </c>
      <c r="D2875" t="s">
        <v>6246</v>
      </c>
      <c r="E2875" t="s">
        <v>7001</v>
      </c>
      <c r="F2875" t="s">
        <v>7097</v>
      </c>
      <c r="G2875" t="s">
        <v>7110</v>
      </c>
      <c r="H2875" t="s">
        <v>7129</v>
      </c>
      <c r="I2875" t="s">
        <v>7163</v>
      </c>
      <c r="J2875" t="s">
        <v>7171</v>
      </c>
      <c r="K2875" t="s">
        <v>7204</v>
      </c>
      <c r="L2875">
        <v>3</v>
      </c>
      <c r="M2875">
        <v>13872.39</v>
      </c>
      <c r="N2875">
        <v>0</v>
      </c>
      <c r="O2875">
        <v>2565.42</v>
      </c>
    </row>
    <row r="2876" spans="1:15" x14ac:dyDescent="0.25">
      <c r="A2876" t="s">
        <v>2886</v>
      </c>
      <c r="B2876" t="s">
        <v>5405</v>
      </c>
      <c r="C2876" t="s">
        <v>7245</v>
      </c>
      <c r="D2876" t="s">
        <v>6777</v>
      </c>
      <c r="E2876" t="s">
        <v>6899</v>
      </c>
      <c r="F2876" t="s">
        <v>7095</v>
      </c>
      <c r="G2876" t="s">
        <v>7108</v>
      </c>
      <c r="H2876" t="s">
        <v>7141</v>
      </c>
      <c r="I2876" t="s">
        <v>7163</v>
      </c>
      <c r="J2876" t="s">
        <v>7171</v>
      </c>
      <c r="K2876" t="s">
        <v>7184</v>
      </c>
      <c r="L2876">
        <v>5</v>
      </c>
      <c r="M2876">
        <v>36679.06</v>
      </c>
      <c r="N2876">
        <v>0.1</v>
      </c>
      <c r="O2876">
        <v>4346.57</v>
      </c>
    </row>
    <row r="2877" spans="1:15" x14ac:dyDescent="0.25">
      <c r="A2877" t="s">
        <v>2887</v>
      </c>
      <c r="B2877" t="s">
        <v>6006</v>
      </c>
      <c r="C2877" t="s">
        <v>7250</v>
      </c>
      <c r="D2877" t="s">
        <v>6688</v>
      </c>
      <c r="E2877" t="s">
        <v>6976</v>
      </c>
      <c r="F2877" t="s">
        <v>7096</v>
      </c>
      <c r="G2877" t="s">
        <v>7111</v>
      </c>
      <c r="H2877" t="s">
        <v>7142</v>
      </c>
      <c r="I2877" t="s">
        <v>7162</v>
      </c>
      <c r="J2877" t="s">
        <v>7169</v>
      </c>
      <c r="K2877" t="s">
        <v>7182</v>
      </c>
      <c r="L2877">
        <v>6</v>
      </c>
      <c r="M2877">
        <v>54118.39</v>
      </c>
      <c r="N2877">
        <v>0</v>
      </c>
      <c r="O2877">
        <v>10192.9</v>
      </c>
    </row>
    <row r="2878" spans="1:15" x14ac:dyDescent="0.25">
      <c r="A2878" t="s">
        <v>2888</v>
      </c>
      <c r="B2878" t="s">
        <v>5202</v>
      </c>
      <c r="C2878" t="s">
        <v>7257</v>
      </c>
      <c r="D2878" t="s">
        <v>6837</v>
      </c>
      <c r="E2878" t="s">
        <v>6934</v>
      </c>
      <c r="F2878" t="s">
        <v>7095</v>
      </c>
      <c r="G2878" t="s">
        <v>7106</v>
      </c>
      <c r="H2878" t="s">
        <v>7161</v>
      </c>
      <c r="I2878" t="s">
        <v>7165</v>
      </c>
      <c r="J2878" t="s">
        <v>7177</v>
      </c>
      <c r="K2878" t="s">
        <v>7198</v>
      </c>
      <c r="L2878">
        <v>4</v>
      </c>
      <c r="M2878">
        <v>263723.33</v>
      </c>
      <c r="N2878">
        <v>0</v>
      </c>
      <c r="O2878">
        <v>51689.35</v>
      </c>
    </row>
    <row r="2879" spans="1:15" x14ac:dyDescent="0.25">
      <c r="A2879" t="s">
        <v>2889</v>
      </c>
      <c r="B2879" t="s">
        <v>5565</v>
      </c>
      <c r="C2879" t="s">
        <v>7232</v>
      </c>
      <c r="D2879" t="s">
        <v>6579</v>
      </c>
      <c r="E2879" t="s">
        <v>7023</v>
      </c>
      <c r="F2879" t="s">
        <v>7095</v>
      </c>
      <c r="G2879" t="s">
        <v>7109</v>
      </c>
      <c r="H2879" t="s">
        <v>7127</v>
      </c>
      <c r="I2879" t="s">
        <v>7164</v>
      </c>
      <c r="J2879" t="s">
        <v>7173</v>
      </c>
      <c r="K2879" t="s">
        <v>7200</v>
      </c>
      <c r="L2879">
        <v>3</v>
      </c>
      <c r="M2879">
        <v>3429.99</v>
      </c>
      <c r="N2879">
        <v>0.05</v>
      </c>
      <c r="O2879">
        <v>1247.19</v>
      </c>
    </row>
    <row r="2880" spans="1:15" x14ac:dyDescent="0.25">
      <c r="A2880" t="s">
        <v>2890</v>
      </c>
      <c r="B2880" t="s">
        <v>5416</v>
      </c>
      <c r="C2880" t="s">
        <v>7259</v>
      </c>
      <c r="D2880" t="s">
        <v>6755</v>
      </c>
      <c r="E2880" t="s">
        <v>6996</v>
      </c>
      <c r="F2880" t="s">
        <v>7095</v>
      </c>
      <c r="G2880" t="s">
        <v>7108</v>
      </c>
      <c r="H2880" t="s">
        <v>7126</v>
      </c>
      <c r="I2880" t="s">
        <v>7162</v>
      </c>
      <c r="J2880" t="s">
        <v>7169</v>
      </c>
      <c r="K2880" t="s">
        <v>7182</v>
      </c>
      <c r="L2880">
        <v>3</v>
      </c>
      <c r="M2880">
        <v>21926.68</v>
      </c>
      <c r="N2880">
        <v>0.15</v>
      </c>
      <c r="O2880">
        <v>2563.34</v>
      </c>
    </row>
    <row r="2881" spans="1:15" x14ac:dyDescent="0.25">
      <c r="A2881" t="s">
        <v>2891</v>
      </c>
      <c r="B2881" t="s">
        <v>5064</v>
      </c>
      <c r="C2881" t="s">
        <v>7229</v>
      </c>
      <c r="D2881" t="s">
        <v>6764</v>
      </c>
      <c r="E2881" t="s">
        <v>6995</v>
      </c>
      <c r="F2881" t="s">
        <v>7097</v>
      </c>
      <c r="G2881" t="s">
        <v>7110</v>
      </c>
      <c r="H2881" t="s">
        <v>7155</v>
      </c>
      <c r="I2881" t="s">
        <v>7164</v>
      </c>
      <c r="J2881" t="s">
        <v>7173</v>
      </c>
      <c r="K2881" t="s">
        <v>7206</v>
      </c>
      <c r="L2881">
        <v>4</v>
      </c>
      <c r="M2881">
        <v>8381.16</v>
      </c>
      <c r="N2881">
        <v>0</v>
      </c>
      <c r="O2881">
        <v>2664.84</v>
      </c>
    </row>
    <row r="2882" spans="1:15" x14ac:dyDescent="0.25">
      <c r="A2882" t="s">
        <v>2892</v>
      </c>
      <c r="B2882" t="s">
        <v>5746</v>
      </c>
      <c r="C2882" t="s">
        <v>7230</v>
      </c>
      <c r="D2882" t="s">
        <v>6875</v>
      </c>
      <c r="E2882" t="s">
        <v>7054</v>
      </c>
      <c r="F2882" t="s">
        <v>7094</v>
      </c>
      <c r="G2882" t="s">
        <v>7098</v>
      </c>
      <c r="H2882" t="s">
        <v>7138</v>
      </c>
      <c r="I2882" t="s">
        <v>7162</v>
      </c>
      <c r="J2882" t="s">
        <v>7168</v>
      </c>
      <c r="K2882" t="s">
        <v>7180</v>
      </c>
      <c r="L2882">
        <v>8</v>
      </c>
      <c r="M2882">
        <v>22720.48</v>
      </c>
      <c r="N2882">
        <v>0.2</v>
      </c>
      <c r="O2882">
        <v>2003.88</v>
      </c>
    </row>
    <row r="2883" spans="1:15" x14ac:dyDescent="0.25">
      <c r="A2883" t="s">
        <v>2893</v>
      </c>
      <c r="B2883" t="s">
        <v>5473</v>
      </c>
      <c r="C2883" t="s">
        <v>7244</v>
      </c>
      <c r="D2883" t="s">
        <v>6599</v>
      </c>
      <c r="E2883" t="s">
        <v>7080</v>
      </c>
      <c r="F2883" t="s">
        <v>7096</v>
      </c>
      <c r="G2883" t="s">
        <v>7112</v>
      </c>
      <c r="H2883" t="s">
        <v>7133</v>
      </c>
      <c r="I2883" t="s">
        <v>7162</v>
      </c>
      <c r="J2883" t="s">
        <v>7166</v>
      </c>
      <c r="K2883" t="s">
        <v>7178</v>
      </c>
      <c r="L2883">
        <v>8</v>
      </c>
      <c r="M2883">
        <v>118050.64</v>
      </c>
      <c r="N2883">
        <v>0</v>
      </c>
      <c r="O2883">
        <v>26906.53</v>
      </c>
    </row>
    <row r="2884" spans="1:15" x14ac:dyDescent="0.25">
      <c r="A2884" t="s">
        <v>2894</v>
      </c>
      <c r="B2884" t="s">
        <v>5061</v>
      </c>
      <c r="C2884" t="s">
        <v>7229</v>
      </c>
      <c r="D2884" t="s">
        <v>6601</v>
      </c>
      <c r="E2884" t="s">
        <v>7015</v>
      </c>
      <c r="F2884" t="s">
        <v>7097</v>
      </c>
      <c r="G2884" t="s">
        <v>7110</v>
      </c>
      <c r="H2884" t="s">
        <v>7155</v>
      </c>
      <c r="I2884" t="s">
        <v>7163</v>
      </c>
      <c r="J2884" t="s">
        <v>7175</v>
      </c>
      <c r="K2884" t="s">
        <v>7197</v>
      </c>
      <c r="L2884">
        <v>6</v>
      </c>
      <c r="M2884">
        <v>28071.54</v>
      </c>
      <c r="N2884">
        <v>0.2</v>
      </c>
      <c r="O2884">
        <v>5109.4399999999996</v>
      </c>
    </row>
    <row r="2885" spans="1:15" x14ac:dyDescent="0.25">
      <c r="A2885" t="s">
        <v>2895</v>
      </c>
      <c r="B2885" t="s">
        <v>5793</v>
      </c>
      <c r="C2885" t="s">
        <v>7257</v>
      </c>
      <c r="D2885" t="s">
        <v>6424</v>
      </c>
      <c r="E2885" t="s">
        <v>6968</v>
      </c>
      <c r="F2885" t="s">
        <v>7095</v>
      </c>
      <c r="G2885" t="s">
        <v>7106</v>
      </c>
      <c r="H2885" t="s">
        <v>7146</v>
      </c>
      <c r="I2885" t="s">
        <v>7165</v>
      </c>
      <c r="J2885" t="s">
        <v>7176</v>
      </c>
      <c r="K2885" t="s">
        <v>7202</v>
      </c>
      <c r="L2885">
        <v>6</v>
      </c>
      <c r="M2885">
        <v>112684.36</v>
      </c>
      <c r="N2885">
        <v>0</v>
      </c>
      <c r="O2885">
        <v>16989.61</v>
      </c>
    </row>
    <row r="2886" spans="1:15" x14ac:dyDescent="0.25">
      <c r="A2886" t="s">
        <v>2896</v>
      </c>
      <c r="B2886" t="s">
        <v>6024</v>
      </c>
      <c r="C2886" t="s">
        <v>7249</v>
      </c>
      <c r="D2886" t="s">
        <v>6488</v>
      </c>
      <c r="E2886" t="s">
        <v>6989</v>
      </c>
      <c r="F2886" t="s">
        <v>7097</v>
      </c>
      <c r="G2886" t="s">
        <v>7105</v>
      </c>
      <c r="H2886" t="s">
        <v>7121</v>
      </c>
      <c r="I2886" t="s">
        <v>7163</v>
      </c>
      <c r="J2886" t="s">
        <v>7167</v>
      </c>
      <c r="K2886" t="s">
        <v>7207</v>
      </c>
      <c r="L2886">
        <v>6</v>
      </c>
      <c r="M2886">
        <v>3949.82</v>
      </c>
      <c r="N2886">
        <v>0.15</v>
      </c>
      <c r="O2886">
        <v>1153.58</v>
      </c>
    </row>
    <row r="2887" spans="1:15" x14ac:dyDescent="0.25">
      <c r="A2887" t="s">
        <v>2897</v>
      </c>
      <c r="B2887" t="s">
        <v>6025</v>
      </c>
      <c r="C2887" t="s">
        <v>7246</v>
      </c>
      <c r="D2887" t="s">
        <v>6389</v>
      </c>
      <c r="E2887" t="s">
        <v>7050</v>
      </c>
      <c r="F2887" t="s">
        <v>7097</v>
      </c>
      <c r="G2887" t="s">
        <v>7110</v>
      </c>
      <c r="H2887" t="s">
        <v>7129</v>
      </c>
      <c r="I2887" t="s">
        <v>7165</v>
      </c>
      <c r="J2887" t="s">
        <v>7176</v>
      </c>
      <c r="K2887" t="s">
        <v>7194</v>
      </c>
      <c r="L2887">
        <v>2</v>
      </c>
      <c r="M2887">
        <v>40402.06</v>
      </c>
      <c r="N2887">
        <v>0.2</v>
      </c>
      <c r="O2887">
        <v>3919.43</v>
      </c>
    </row>
    <row r="2888" spans="1:15" x14ac:dyDescent="0.25">
      <c r="A2888" t="s">
        <v>2898</v>
      </c>
      <c r="B2888" t="s">
        <v>5944</v>
      </c>
      <c r="C2888" t="s">
        <v>7249</v>
      </c>
      <c r="D2888" t="s">
        <v>6325</v>
      </c>
      <c r="E2888" t="s">
        <v>7025</v>
      </c>
      <c r="F2888" t="s">
        <v>7095</v>
      </c>
      <c r="G2888" t="s">
        <v>7108</v>
      </c>
      <c r="H2888" t="s">
        <v>7150</v>
      </c>
      <c r="I2888" t="s">
        <v>7165</v>
      </c>
      <c r="J2888" t="s">
        <v>7177</v>
      </c>
      <c r="K2888" t="s">
        <v>7198</v>
      </c>
      <c r="L2888">
        <v>2</v>
      </c>
      <c r="M2888">
        <v>99834.1</v>
      </c>
      <c r="N2888">
        <v>0.25</v>
      </c>
      <c r="O2888">
        <v>7784.09</v>
      </c>
    </row>
    <row r="2889" spans="1:15" x14ac:dyDescent="0.25">
      <c r="A2889" t="s">
        <v>2899</v>
      </c>
      <c r="B2889" t="s">
        <v>5881</v>
      </c>
      <c r="C2889" t="s">
        <v>7245</v>
      </c>
      <c r="D2889" t="s">
        <v>6188</v>
      </c>
      <c r="E2889" t="s">
        <v>6975</v>
      </c>
      <c r="F2889" t="s">
        <v>7096</v>
      </c>
      <c r="G2889" t="s">
        <v>7113</v>
      </c>
      <c r="H2889" t="s">
        <v>7144</v>
      </c>
      <c r="I2889" t="s">
        <v>7165</v>
      </c>
      <c r="J2889" t="s">
        <v>7176</v>
      </c>
      <c r="K2889" t="s">
        <v>7202</v>
      </c>
      <c r="L2889">
        <v>5</v>
      </c>
      <c r="M2889">
        <v>65822.14</v>
      </c>
      <c r="N2889">
        <v>0.25</v>
      </c>
      <c r="O2889">
        <v>2697.58</v>
      </c>
    </row>
    <row r="2890" spans="1:15" x14ac:dyDescent="0.25">
      <c r="A2890" t="s">
        <v>2900</v>
      </c>
      <c r="B2890" t="s">
        <v>5388</v>
      </c>
      <c r="C2890" t="s">
        <v>7243</v>
      </c>
      <c r="D2890" t="s">
        <v>6572</v>
      </c>
      <c r="E2890" t="s">
        <v>7079</v>
      </c>
      <c r="F2890" t="s">
        <v>7095</v>
      </c>
      <c r="G2890" t="s">
        <v>7108</v>
      </c>
      <c r="H2890" t="s">
        <v>7126</v>
      </c>
      <c r="I2890" t="s">
        <v>7162</v>
      </c>
      <c r="J2890" t="s">
        <v>7169</v>
      </c>
      <c r="K2890" t="s">
        <v>7193</v>
      </c>
      <c r="L2890">
        <v>7</v>
      </c>
      <c r="M2890">
        <v>62785.56</v>
      </c>
      <c r="N2890">
        <v>0.15</v>
      </c>
      <c r="O2890">
        <v>10014.19</v>
      </c>
    </row>
    <row r="2891" spans="1:15" x14ac:dyDescent="0.25">
      <c r="A2891" t="s">
        <v>2901</v>
      </c>
      <c r="B2891" t="s">
        <v>5322</v>
      </c>
      <c r="C2891" t="s">
        <v>7236</v>
      </c>
      <c r="D2891" t="s">
        <v>6469</v>
      </c>
      <c r="E2891" t="s">
        <v>7061</v>
      </c>
      <c r="F2891" t="s">
        <v>7097</v>
      </c>
      <c r="G2891" t="s">
        <v>7105</v>
      </c>
      <c r="H2891" t="s">
        <v>7149</v>
      </c>
      <c r="I2891" t="s">
        <v>7162</v>
      </c>
      <c r="J2891" t="s">
        <v>7168</v>
      </c>
      <c r="K2891" t="s">
        <v>7180</v>
      </c>
      <c r="L2891">
        <v>7</v>
      </c>
      <c r="M2891">
        <v>19600.439999999999</v>
      </c>
      <c r="N2891">
        <v>0.2</v>
      </c>
      <c r="O2891">
        <v>2032</v>
      </c>
    </row>
    <row r="2892" spans="1:15" x14ac:dyDescent="0.25">
      <c r="A2892" t="s">
        <v>2902</v>
      </c>
      <c r="B2892" t="s">
        <v>5644</v>
      </c>
      <c r="C2892" t="s">
        <v>7253</v>
      </c>
      <c r="D2892" t="s">
        <v>6715</v>
      </c>
      <c r="E2892" t="s">
        <v>7059</v>
      </c>
      <c r="F2892" t="s">
        <v>7096</v>
      </c>
      <c r="G2892" t="s">
        <v>7113</v>
      </c>
      <c r="H2892" t="s">
        <v>7144</v>
      </c>
      <c r="I2892" t="s">
        <v>7163</v>
      </c>
      <c r="J2892" t="s">
        <v>7171</v>
      </c>
      <c r="K2892" t="s">
        <v>7204</v>
      </c>
      <c r="L2892">
        <v>4</v>
      </c>
      <c r="M2892">
        <v>18072.73</v>
      </c>
      <c r="N2892">
        <v>0</v>
      </c>
      <c r="O2892">
        <v>2953.48</v>
      </c>
    </row>
    <row r="2893" spans="1:15" x14ac:dyDescent="0.25">
      <c r="A2893" t="s">
        <v>2903</v>
      </c>
      <c r="B2893" t="s">
        <v>5527</v>
      </c>
      <c r="C2893" t="s">
        <v>7245</v>
      </c>
      <c r="D2893" t="s">
        <v>6570</v>
      </c>
      <c r="E2893" t="s">
        <v>7078</v>
      </c>
      <c r="F2893" t="s">
        <v>7097</v>
      </c>
      <c r="G2893" t="s">
        <v>7105</v>
      </c>
      <c r="H2893" t="s">
        <v>7121</v>
      </c>
      <c r="I2893" t="s">
        <v>7162</v>
      </c>
      <c r="J2893" t="s">
        <v>7166</v>
      </c>
      <c r="K2893" t="s">
        <v>7192</v>
      </c>
      <c r="L2893">
        <v>7</v>
      </c>
      <c r="M2893">
        <v>35136.660000000003</v>
      </c>
      <c r="N2893">
        <v>0.2</v>
      </c>
      <c r="O2893">
        <v>1719.98</v>
      </c>
    </row>
    <row r="2894" spans="1:15" x14ac:dyDescent="0.25">
      <c r="A2894" t="s">
        <v>2904</v>
      </c>
      <c r="B2894" t="s">
        <v>5506</v>
      </c>
      <c r="C2894" t="s">
        <v>7226</v>
      </c>
      <c r="D2894" t="s">
        <v>6437</v>
      </c>
      <c r="E2894" t="s">
        <v>7047</v>
      </c>
      <c r="F2894" t="s">
        <v>7095</v>
      </c>
      <c r="G2894" t="s">
        <v>7102</v>
      </c>
      <c r="H2894" t="s">
        <v>7118</v>
      </c>
      <c r="I2894" t="s">
        <v>7163</v>
      </c>
      <c r="J2894" t="s">
        <v>7171</v>
      </c>
      <c r="K2894" t="s">
        <v>7209</v>
      </c>
      <c r="L2894">
        <v>5</v>
      </c>
      <c r="M2894">
        <v>8224.92</v>
      </c>
      <c r="N2894">
        <v>0.1</v>
      </c>
      <c r="O2894">
        <v>1298.55</v>
      </c>
    </row>
    <row r="2895" spans="1:15" x14ac:dyDescent="0.25">
      <c r="A2895" t="s">
        <v>2905</v>
      </c>
      <c r="B2895" t="s">
        <v>5894</v>
      </c>
      <c r="C2895" t="s">
        <v>7246</v>
      </c>
      <c r="D2895" t="s">
        <v>6217</v>
      </c>
      <c r="E2895" t="s">
        <v>6895</v>
      </c>
      <c r="F2895" t="s">
        <v>7094</v>
      </c>
      <c r="G2895" t="s">
        <v>7100</v>
      </c>
      <c r="H2895" t="s">
        <v>7136</v>
      </c>
      <c r="I2895" t="s">
        <v>7164</v>
      </c>
      <c r="J2895" t="s">
        <v>7170</v>
      </c>
      <c r="K2895" t="s">
        <v>7189</v>
      </c>
      <c r="L2895">
        <v>7</v>
      </c>
      <c r="M2895">
        <v>8161.54</v>
      </c>
      <c r="N2895">
        <v>0.25</v>
      </c>
      <c r="O2895">
        <v>1815.68</v>
      </c>
    </row>
    <row r="2896" spans="1:15" x14ac:dyDescent="0.25">
      <c r="A2896" t="s">
        <v>2906</v>
      </c>
      <c r="B2896" t="s">
        <v>5449</v>
      </c>
      <c r="C2896" t="s">
        <v>7252</v>
      </c>
      <c r="D2896" t="s">
        <v>6363</v>
      </c>
      <c r="E2896" t="s">
        <v>6898</v>
      </c>
      <c r="F2896" t="s">
        <v>7095</v>
      </c>
      <c r="G2896" t="s">
        <v>7102</v>
      </c>
      <c r="H2896" t="s">
        <v>7147</v>
      </c>
      <c r="I2896" t="s">
        <v>7162</v>
      </c>
      <c r="J2896" t="s">
        <v>7166</v>
      </c>
      <c r="K2896" t="s">
        <v>7211</v>
      </c>
      <c r="L2896">
        <v>8</v>
      </c>
      <c r="M2896">
        <v>56971.96</v>
      </c>
      <c r="N2896">
        <v>0.05</v>
      </c>
      <c r="O2896">
        <v>10707.54</v>
      </c>
    </row>
    <row r="2897" spans="1:15" x14ac:dyDescent="0.25">
      <c r="A2897" t="s">
        <v>2907</v>
      </c>
      <c r="B2897" t="s">
        <v>5353</v>
      </c>
      <c r="C2897" t="s">
        <v>7253</v>
      </c>
      <c r="D2897" t="s">
        <v>6447</v>
      </c>
      <c r="E2897" t="s">
        <v>6959</v>
      </c>
      <c r="F2897" t="s">
        <v>7095</v>
      </c>
      <c r="G2897" t="s">
        <v>7109</v>
      </c>
      <c r="H2897" t="s">
        <v>7127</v>
      </c>
      <c r="I2897" t="s">
        <v>7163</v>
      </c>
      <c r="J2897" t="s">
        <v>7175</v>
      </c>
      <c r="K2897" t="s">
        <v>7205</v>
      </c>
      <c r="L2897">
        <v>7</v>
      </c>
      <c r="M2897">
        <v>23748.959999999999</v>
      </c>
      <c r="N2897">
        <v>0.05</v>
      </c>
      <c r="O2897">
        <v>4272.5200000000004</v>
      </c>
    </row>
    <row r="2898" spans="1:15" x14ac:dyDescent="0.25">
      <c r="A2898" t="s">
        <v>2908</v>
      </c>
      <c r="B2898" t="s">
        <v>5726</v>
      </c>
      <c r="C2898" t="s">
        <v>7252</v>
      </c>
      <c r="D2898" t="s">
        <v>6807</v>
      </c>
      <c r="E2898" t="s">
        <v>6917</v>
      </c>
      <c r="F2898" t="s">
        <v>7096</v>
      </c>
      <c r="G2898" t="s">
        <v>7112</v>
      </c>
      <c r="H2898" t="s">
        <v>7139</v>
      </c>
      <c r="I2898" t="s">
        <v>7162</v>
      </c>
      <c r="J2898" t="s">
        <v>7169</v>
      </c>
      <c r="K2898" t="s">
        <v>7182</v>
      </c>
      <c r="L2898">
        <v>8</v>
      </c>
      <c r="M2898">
        <v>56533.11</v>
      </c>
      <c r="N2898">
        <v>0.2</v>
      </c>
      <c r="O2898">
        <v>6972.25</v>
      </c>
    </row>
    <row r="2899" spans="1:15" x14ac:dyDescent="0.25">
      <c r="A2899" t="s">
        <v>2909</v>
      </c>
      <c r="B2899" t="s">
        <v>5703</v>
      </c>
      <c r="C2899" t="s">
        <v>7240</v>
      </c>
      <c r="D2899" t="s">
        <v>6783</v>
      </c>
      <c r="E2899" t="s">
        <v>7015</v>
      </c>
      <c r="F2899" t="s">
        <v>7095</v>
      </c>
      <c r="G2899" t="s">
        <v>7106</v>
      </c>
      <c r="H2899" t="s">
        <v>7122</v>
      </c>
      <c r="I2899" t="s">
        <v>7165</v>
      </c>
      <c r="J2899" t="s">
        <v>7172</v>
      </c>
      <c r="K2899" t="s">
        <v>7208</v>
      </c>
      <c r="L2899">
        <v>3</v>
      </c>
      <c r="M2899">
        <v>7369.55</v>
      </c>
      <c r="N2899">
        <v>0</v>
      </c>
      <c r="O2899">
        <v>1568.94</v>
      </c>
    </row>
    <row r="2900" spans="1:15" x14ac:dyDescent="0.25">
      <c r="A2900" t="s">
        <v>2910</v>
      </c>
      <c r="B2900" t="s">
        <v>5691</v>
      </c>
      <c r="C2900" t="s">
        <v>7238</v>
      </c>
      <c r="D2900" t="s">
        <v>6202</v>
      </c>
      <c r="E2900" t="s">
        <v>6980</v>
      </c>
      <c r="F2900" t="s">
        <v>7094</v>
      </c>
      <c r="G2900" t="s">
        <v>7101</v>
      </c>
      <c r="H2900" t="s">
        <v>7124</v>
      </c>
      <c r="I2900" t="s">
        <v>7162</v>
      </c>
      <c r="J2900" t="s">
        <v>7168</v>
      </c>
      <c r="K2900" t="s">
        <v>7180</v>
      </c>
      <c r="L2900">
        <v>7</v>
      </c>
      <c r="M2900">
        <v>21046.89</v>
      </c>
      <c r="N2900">
        <v>0.1</v>
      </c>
      <c r="O2900">
        <v>2975.14</v>
      </c>
    </row>
    <row r="2901" spans="1:15" x14ac:dyDescent="0.25">
      <c r="A2901" t="s">
        <v>2911</v>
      </c>
      <c r="B2901" t="s">
        <v>5181</v>
      </c>
      <c r="C2901" t="s">
        <v>7258</v>
      </c>
      <c r="D2901" t="s">
        <v>6551</v>
      </c>
      <c r="E2901" t="s">
        <v>7031</v>
      </c>
      <c r="F2901" t="s">
        <v>7094</v>
      </c>
      <c r="G2901" t="s">
        <v>7099</v>
      </c>
      <c r="H2901" t="s">
        <v>7130</v>
      </c>
      <c r="I2901" t="s">
        <v>7163</v>
      </c>
      <c r="J2901" t="s">
        <v>7171</v>
      </c>
      <c r="K2901" t="s">
        <v>7209</v>
      </c>
      <c r="L2901">
        <v>2</v>
      </c>
      <c r="M2901">
        <v>3704.43</v>
      </c>
      <c r="N2901">
        <v>0</v>
      </c>
      <c r="O2901">
        <v>754.27</v>
      </c>
    </row>
    <row r="2902" spans="1:15" x14ac:dyDescent="0.25">
      <c r="A2902" t="s">
        <v>2912</v>
      </c>
      <c r="B2902" t="s">
        <v>5331</v>
      </c>
      <c r="C2902" t="s">
        <v>7257</v>
      </c>
      <c r="D2902" t="s">
        <v>6193</v>
      </c>
      <c r="E2902" t="s">
        <v>6977</v>
      </c>
      <c r="F2902" t="s">
        <v>7097</v>
      </c>
      <c r="G2902" t="s">
        <v>7110</v>
      </c>
      <c r="H2902" t="s">
        <v>7155</v>
      </c>
      <c r="I2902" t="s">
        <v>7162</v>
      </c>
      <c r="J2902" t="s">
        <v>7166</v>
      </c>
      <c r="K2902" t="s">
        <v>7192</v>
      </c>
      <c r="L2902">
        <v>4</v>
      </c>
      <c r="M2902">
        <v>19691.77</v>
      </c>
      <c r="N2902">
        <v>0.15</v>
      </c>
      <c r="O2902">
        <v>1842.11</v>
      </c>
    </row>
    <row r="2903" spans="1:15" x14ac:dyDescent="0.25">
      <c r="A2903" t="s">
        <v>2913</v>
      </c>
      <c r="B2903" t="s">
        <v>5111</v>
      </c>
      <c r="C2903" t="s">
        <v>7258</v>
      </c>
      <c r="D2903" t="s">
        <v>6876</v>
      </c>
      <c r="E2903" t="s">
        <v>6909</v>
      </c>
      <c r="F2903" t="s">
        <v>7096</v>
      </c>
      <c r="G2903" t="s">
        <v>7111</v>
      </c>
      <c r="H2903" t="s">
        <v>7142</v>
      </c>
      <c r="I2903" t="s">
        <v>7164</v>
      </c>
      <c r="J2903" t="s">
        <v>7173</v>
      </c>
      <c r="K2903" t="s">
        <v>7206</v>
      </c>
      <c r="L2903">
        <v>7</v>
      </c>
      <c r="M2903">
        <v>12500.38</v>
      </c>
      <c r="N2903">
        <v>0.2</v>
      </c>
      <c r="O2903">
        <v>2687.92</v>
      </c>
    </row>
    <row r="2904" spans="1:15" x14ac:dyDescent="0.25">
      <c r="A2904" t="s">
        <v>2914</v>
      </c>
      <c r="B2904" t="s">
        <v>5221</v>
      </c>
      <c r="C2904" t="s">
        <v>7224</v>
      </c>
      <c r="D2904" t="s">
        <v>6616</v>
      </c>
      <c r="E2904" t="s">
        <v>7072</v>
      </c>
      <c r="F2904" t="s">
        <v>7096</v>
      </c>
      <c r="G2904" t="s">
        <v>7111</v>
      </c>
      <c r="H2904" t="s">
        <v>7142</v>
      </c>
      <c r="I2904" t="s">
        <v>7164</v>
      </c>
      <c r="J2904" t="s">
        <v>7170</v>
      </c>
      <c r="K2904" t="s">
        <v>7189</v>
      </c>
      <c r="L2904">
        <v>8</v>
      </c>
      <c r="M2904">
        <v>9718.75</v>
      </c>
      <c r="N2904">
        <v>0.2</v>
      </c>
      <c r="O2904">
        <v>2618.64</v>
      </c>
    </row>
    <row r="2905" spans="1:15" x14ac:dyDescent="0.25">
      <c r="A2905" t="s">
        <v>2915</v>
      </c>
      <c r="B2905" t="s">
        <v>5285</v>
      </c>
      <c r="C2905" t="s">
        <v>7251</v>
      </c>
      <c r="D2905" t="s">
        <v>6846</v>
      </c>
      <c r="E2905" t="s">
        <v>7093</v>
      </c>
      <c r="F2905" t="s">
        <v>7095</v>
      </c>
      <c r="G2905" t="s">
        <v>7108</v>
      </c>
      <c r="H2905" t="s">
        <v>7150</v>
      </c>
      <c r="I2905" t="s">
        <v>7163</v>
      </c>
      <c r="J2905" t="s">
        <v>7175</v>
      </c>
      <c r="K2905" t="s">
        <v>7190</v>
      </c>
      <c r="L2905">
        <v>5</v>
      </c>
      <c r="M2905">
        <v>8854.57</v>
      </c>
      <c r="N2905">
        <v>0.2</v>
      </c>
      <c r="O2905">
        <v>1243.8800000000001</v>
      </c>
    </row>
    <row r="2906" spans="1:15" x14ac:dyDescent="0.25">
      <c r="A2906" t="s">
        <v>2916</v>
      </c>
      <c r="B2906" t="s">
        <v>5853</v>
      </c>
      <c r="C2906" t="s">
        <v>7258</v>
      </c>
      <c r="D2906" t="s">
        <v>6467</v>
      </c>
      <c r="E2906" t="s">
        <v>6996</v>
      </c>
      <c r="F2906" t="s">
        <v>7094</v>
      </c>
      <c r="G2906" t="s">
        <v>7101</v>
      </c>
      <c r="H2906" t="s">
        <v>7124</v>
      </c>
      <c r="I2906" t="s">
        <v>7162</v>
      </c>
      <c r="J2906" t="s">
        <v>7169</v>
      </c>
      <c r="K2906" t="s">
        <v>7193</v>
      </c>
      <c r="L2906">
        <v>6</v>
      </c>
      <c r="M2906">
        <v>50246.59</v>
      </c>
      <c r="N2906">
        <v>0.2</v>
      </c>
      <c r="O2906">
        <v>6321.29</v>
      </c>
    </row>
    <row r="2907" spans="1:15" x14ac:dyDescent="0.25">
      <c r="A2907" t="s">
        <v>2917</v>
      </c>
      <c r="B2907" t="s">
        <v>5710</v>
      </c>
      <c r="C2907" t="s">
        <v>7250</v>
      </c>
      <c r="D2907" t="s">
        <v>6156</v>
      </c>
      <c r="E2907" t="s">
        <v>6937</v>
      </c>
      <c r="F2907" t="s">
        <v>7094</v>
      </c>
      <c r="G2907" t="s">
        <v>7101</v>
      </c>
      <c r="H2907" t="s">
        <v>7117</v>
      </c>
      <c r="I2907" t="s">
        <v>7163</v>
      </c>
      <c r="J2907" t="s">
        <v>7175</v>
      </c>
      <c r="K2907" t="s">
        <v>7205</v>
      </c>
      <c r="L2907">
        <v>3</v>
      </c>
      <c r="M2907">
        <v>10822.55</v>
      </c>
      <c r="N2907">
        <v>0</v>
      </c>
      <c r="O2907">
        <v>1985.3</v>
      </c>
    </row>
    <row r="2908" spans="1:15" x14ac:dyDescent="0.25">
      <c r="A2908" t="s">
        <v>2918</v>
      </c>
      <c r="B2908" t="s">
        <v>5469</v>
      </c>
      <c r="C2908" t="s">
        <v>7251</v>
      </c>
      <c r="D2908" t="s">
        <v>6325</v>
      </c>
      <c r="E2908" t="s">
        <v>7025</v>
      </c>
      <c r="F2908" t="s">
        <v>7096</v>
      </c>
      <c r="G2908" t="s">
        <v>7111</v>
      </c>
      <c r="H2908" t="s">
        <v>7142</v>
      </c>
      <c r="I2908" t="s">
        <v>7164</v>
      </c>
      <c r="J2908" t="s">
        <v>7174</v>
      </c>
      <c r="K2908" t="s">
        <v>7188</v>
      </c>
      <c r="L2908">
        <v>3</v>
      </c>
      <c r="M2908">
        <v>7908.47</v>
      </c>
      <c r="N2908">
        <v>0.1</v>
      </c>
      <c r="O2908">
        <v>1402.65</v>
      </c>
    </row>
    <row r="2909" spans="1:15" x14ac:dyDescent="0.25">
      <c r="A2909" t="s">
        <v>2919</v>
      </c>
      <c r="B2909" t="s">
        <v>5431</v>
      </c>
      <c r="C2909" t="s">
        <v>7237</v>
      </c>
      <c r="D2909" t="s">
        <v>6389</v>
      </c>
      <c r="E2909" t="s">
        <v>7050</v>
      </c>
      <c r="F2909" t="s">
        <v>7094</v>
      </c>
      <c r="G2909" t="s">
        <v>7098</v>
      </c>
      <c r="H2909" t="s">
        <v>7138</v>
      </c>
      <c r="I2909" t="s">
        <v>7164</v>
      </c>
      <c r="J2909" t="s">
        <v>7170</v>
      </c>
      <c r="K2909" t="s">
        <v>7189</v>
      </c>
      <c r="L2909">
        <v>7</v>
      </c>
      <c r="M2909">
        <v>10023.27</v>
      </c>
      <c r="N2909">
        <v>0</v>
      </c>
      <c r="O2909">
        <v>3281.47</v>
      </c>
    </row>
    <row r="2910" spans="1:15" x14ac:dyDescent="0.25">
      <c r="A2910" t="s">
        <v>2920</v>
      </c>
      <c r="B2910" t="s">
        <v>5568</v>
      </c>
      <c r="C2910" t="s">
        <v>7247</v>
      </c>
      <c r="D2910" t="s">
        <v>6844</v>
      </c>
      <c r="E2910" t="s">
        <v>6972</v>
      </c>
      <c r="F2910" t="s">
        <v>7097</v>
      </c>
      <c r="G2910" t="s">
        <v>7107</v>
      </c>
      <c r="H2910" t="s">
        <v>7123</v>
      </c>
      <c r="I2910" t="s">
        <v>7163</v>
      </c>
      <c r="J2910" t="s">
        <v>7171</v>
      </c>
      <c r="K2910" t="s">
        <v>7209</v>
      </c>
      <c r="L2910">
        <v>7</v>
      </c>
      <c r="M2910">
        <v>9675.69</v>
      </c>
      <c r="N2910">
        <v>0.25</v>
      </c>
      <c r="O2910">
        <v>830.92</v>
      </c>
    </row>
    <row r="2911" spans="1:15" x14ac:dyDescent="0.25">
      <c r="A2911" t="s">
        <v>2921</v>
      </c>
      <c r="B2911" t="s">
        <v>5440</v>
      </c>
      <c r="C2911" t="s">
        <v>7230</v>
      </c>
      <c r="D2911" t="s">
        <v>6161</v>
      </c>
      <c r="E2911" t="s">
        <v>6957</v>
      </c>
      <c r="F2911" t="s">
        <v>7095</v>
      </c>
      <c r="G2911" t="s">
        <v>7108</v>
      </c>
      <c r="H2911" t="s">
        <v>7141</v>
      </c>
      <c r="I2911" t="s">
        <v>7164</v>
      </c>
      <c r="J2911" t="s">
        <v>7173</v>
      </c>
      <c r="K2911" t="s">
        <v>7200</v>
      </c>
      <c r="L2911">
        <v>6</v>
      </c>
      <c r="M2911">
        <v>7214.5</v>
      </c>
      <c r="N2911">
        <v>0</v>
      </c>
      <c r="O2911">
        <v>2629.75</v>
      </c>
    </row>
    <row r="2912" spans="1:15" x14ac:dyDescent="0.25">
      <c r="A2912" t="s">
        <v>2922</v>
      </c>
      <c r="B2912" t="s">
        <v>5784</v>
      </c>
      <c r="C2912" t="s">
        <v>7242</v>
      </c>
      <c r="D2912" t="s">
        <v>6877</v>
      </c>
      <c r="E2912" t="s">
        <v>6916</v>
      </c>
      <c r="F2912" t="s">
        <v>7094</v>
      </c>
      <c r="G2912" t="s">
        <v>7098</v>
      </c>
      <c r="H2912" t="s">
        <v>7156</v>
      </c>
      <c r="I2912" t="s">
        <v>7165</v>
      </c>
      <c r="J2912" t="s">
        <v>7172</v>
      </c>
      <c r="K2912" t="s">
        <v>7185</v>
      </c>
      <c r="L2912">
        <v>4</v>
      </c>
      <c r="M2912">
        <v>16249.24</v>
      </c>
      <c r="N2912">
        <v>0.2</v>
      </c>
      <c r="O2912">
        <v>1155.6600000000001</v>
      </c>
    </row>
    <row r="2913" spans="1:15" x14ac:dyDescent="0.25">
      <c r="A2913" t="s">
        <v>2923</v>
      </c>
      <c r="B2913" t="s">
        <v>6026</v>
      </c>
      <c r="C2913" t="s">
        <v>7233</v>
      </c>
      <c r="D2913" t="s">
        <v>6453</v>
      </c>
      <c r="E2913" t="s">
        <v>7063</v>
      </c>
      <c r="F2913" t="s">
        <v>7097</v>
      </c>
      <c r="G2913" t="s">
        <v>7105</v>
      </c>
      <c r="H2913" t="s">
        <v>7149</v>
      </c>
      <c r="I2913" t="s">
        <v>7162</v>
      </c>
      <c r="J2913" t="s">
        <v>7166</v>
      </c>
      <c r="K2913" t="s">
        <v>7178</v>
      </c>
      <c r="L2913">
        <v>7</v>
      </c>
      <c r="M2913">
        <v>85395.44</v>
      </c>
      <c r="N2913">
        <v>0.15</v>
      </c>
      <c r="O2913">
        <v>14971.62</v>
      </c>
    </row>
    <row r="2914" spans="1:15" x14ac:dyDescent="0.25">
      <c r="A2914" t="s">
        <v>2924</v>
      </c>
      <c r="B2914" t="s">
        <v>5943</v>
      </c>
      <c r="C2914" t="s">
        <v>7256</v>
      </c>
      <c r="D2914" t="s">
        <v>6764</v>
      </c>
      <c r="E2914" t="s">
        <v>6995</v>
      </c>
      <c r="F2914" t="s">
        <v>7096</v>
      </c>
      <c r="G2914" t="s">
        <v>7111</v>
      </c>
      <c r="H2914" t="s">
        <v>7142</v>
      </c>
      <c r="I2914" t="s">
        <v>7165</v>
      </c>
      <c r="J2914" t="s">
        <v>7176</v>
      </c>
      <c r="K2914" t="s">
        <v>7195</v>
      </c>
      <c r="L2914">
        <v>3</v>
      </c>
      <c r="M2914">
        <v>37549.370000000003</v>
      </c>
      <c r="N2914">
        <v>0</v>
      </c>
      <c r="O2914">
        <v>4402.79</v>
      </c>
    </row>
    <row r="2915" spans="1:15" x14ac:dyDescent="0.25">
      <c r="A2915" t="s">
        <v>2925</v>
      </c>
      <c r="B2915" t="s">
        <v>5630</v>
      </c>
      <c r="C2915" t="s">
        <v>7256</v>
      </c>
      <c r="D2915" t="s">
        <v>6490</v>
      </c>
      <c r="E2915" t="s">
        <v>6971</v>
      </c>
      <c r="F2915" t="s">
        <v>7095</v>
      </c>
      <c r="G2915" t="s">
        <v>7106</v>
      </c>
      <c r="H2915" t="s">
        <v>7122</v>
      </c>
      <c r="I2915" t="s">
        <v>7165</v>
      </c>
      <c r="J2915" t="s">
        <v>7172</v>
      </c>
      <c r="K2915" t="s">
        <v>7208</v>
      </c>
      <c r="L2915">
        <v>4</v>
      </c>
      <c r="M2915">
        <v>8159.5</v>
      </c>
      <c r="N2915">
        <v>0.15</v>
      </c>
      <c r="O2915">
        <v>1293.98</v>
      </c>
    </row>
    <row r="2916" spans="1:15" x14ac:dyDescent="0.25">
      <c r="A2916" t="s">
        <v>2926</v>
      </c>
      <c r="B2916" t="s">
        <v>5944</v>
      </c>
      <c r="C2916" t="s">
        <v>7249</v>
      </c>
      <c r="D2916" t="s">
        <v>6878</v>
      </c>
      <c r="E2916" t="s">
        <v>6909</v>
      </c>
      <c r="F2916" t="s">
        <v>7096</v>
      </c>
      <c r="G2916" t="s">
        <v>7111</v>
      </c>
      <c r="H2916" t="s">
        <v>7142</v>
      </c>
      <c r="I2916" t="s">
        <v>7165</v>
      </c>
      <c r="J2916" t="s">
        <v>7177</v>
      </c>
      <c r="K2916" t="s">
        <v>7198</v>
      </c>
      <c r="L2916">
        <v>3</v>
      </c>
      <c r="M2916">
        <v>188525.25</v>
      </c>
      <c r="N2916">
        <v>0</v>
      </c>
      <c r="O2916">
        <v>32199.85</v>
      </c>
    </row>
    <row r="2917" spans="1:15" x14ac:dyDescent="0.25">
      <c r="A2917" t="s">
        <v>2927</v>
      </c>
      <c r="B2917" t="s">
        <v>5314</v>
      </c>
      <c r="C2917" t="s">
        <v>7250</v>
      </c>
      <c r="D2917" t="s">
        <v>6314</v>
      </c>
      <c r="E2917" t="s">
        <v>6908</v>
      </c>
      <c r="F2917" t="s">
        <v>7096</v>
      </c>
      <c r="G2917" t="s">
        <v>7111</v>
      </c>
      <c r="H2917" t="s">
        <v>7131</v>
      </c>
      <c r="I2917" t="s">
        <v>7165</v>
      </c>
      <c r="J2917" t="s">
        <v>7176</v>
      </c>
      <c r="K2917" t="s">
        <v>7195</v>
      </c>
      <c r="L2917">
        <v>6</v>
      </c>
      <c r="M2917">
        <v>58251.19</v>
      </c>
      <c r="N2917">
        <v>0.15</v>
      </c>
      <c r="O2917">
        <v>1747.36</v>
      </c>
    </row>
    <row r="2918" spans="1:15" x14ac:dyDescent="0.25">
      <c r="A2918" t="s">
        <v>2928</v>
      </c>
      <c r="B2918" t="s">
        <v>5631</v>
      </c>
      <c r="C2918" t="s">
        <v>7241</v>
      </c>
      <c r="D2918" t="s">
        <v>6142</v>
      </c>
      <c r="E2918" t="s">
        <v>6940</v>
      </c>
      <c r="F2918" t="s">
        <v>7096</v>
      </c>
      <c r="G2918" t="s">
        <v>7113</v>
      </c>
      <c r="H2918" t="s">
        <v>7143</v>
      </c>
      <c r="I2918" t="s">
        <v>7165</v>
      </c>
      <c r="J2918" t="s">
        <v>7176</v>
      </c>
      <c r="K2918" t="s">
        <v>7195</v>
      </c>
      <c r="L2918">
        <v>1</v>
      </c>
      <c r="M2918">
        <v>9220.99</v>
      </c>
      <c r="N2918">
        <v>0.2</v>
      </c>
      <c r="O2918">
        <v>237.79</v>
      </c>
    </row>
    <row r="2919" spans="1:15" x14ac:dyDescent="0.25">
      <c r="A2919" t="s">
        <v>2929</v>
      </c>
      <c r="B2919" t="s">
        <v>5255</v>
      </c>
      <c r="C2919" t="s">
        <v>7242</v>
      </c>
      <c r="D2919" t="s">
        <v>6795</v>
      </c>
      <c r="E2919" t="s">
        <v>7044</v>
      </c>
      <c r="F2919" t="s">
        <v>7096</v>
      </c>
      <c r="G2919" t="s">
        <v>7103</v>
      </c>
      <c r="H2919" t="s">
        <v>7158</v>
      </c>
      <c r="I2919" t="s">
        <v>7162</v>
      </c>
      <c r="J2919" t="s">
        <v>7168</v>
      </c>
      <c r="K2919" t="s">
        <v>7180</v>
      </c>
      <c r="L2919">
        <v>5</v>
      </c>
      <c r="M2919">
        <v>14485.96</v>
      </c>
      <c r="N2919">
        <v>0.15</v>
      </c>
      <c r="O2919">
        <v>1271.1099999999999</v>
      </c>
    </row>
    <row r="2920" spans="1:15" x14ac:dyDescent="0.25">
      <c r="A2920" t="s">
        <v>2930</v>
      </c>
      <c r="B2920" t="s">
        <v>5595</v>
      </c>
      <c r="C2920" t="s">
        <v>7259</v>
      </c>
      <c r="D2920" t="s">
        <v>6446</v>
      </c>
      <c r="E2920" t="s">
        <v>7015</v>
      </c>
      <c r="F2920" t="s">
        <v>7097</v>
      </c>
      <c r="G2920" t="s">
        <v>7104</v>
      </c>
      <c r="H2920" t="s">
        <v>7120</v>
      </c>
      <c r="I2920" t="s">
        <v>7164</v>
      </c>
      <c r="J2920" t="s">
        <v>7170</v>
      </c>
      <c r="K2920" t="s">
        <v>7183</v>
      </c>
      <c r="L2920">
        <v>8</v>
      </c>
      <c r="M2920">
        <v>37754.379999999997</v>
      </c>
      <c r="N2920">
        <v>0.05</v>
      </c>
      <c r="O2920">
        <v>9567.65</v>
      </c>
    </row>
    <row r="2921" spans="1:15" x14ac:dyDescent="0.25">
      <c r="A2921" t="s">
        <v>2931</v>
      </c>
      <c r="B2921" t="s">
        <v>5369</v>
      </c>
      <c r="C2921" t="s">
        <v>7224</v>
      </c>
      <c r="D2921" t="s">
        <v>6270</v>
      </c>
      <c r="E2921" t="s">
        <v>7014</v>
      </c>
      <c r="F2921" t="s">
        <v>7096</v>
      </c>
      <c r="G2921" t="s">
        <v>7112</v>
      </c>
      <c r="H2921" t="s">
        <v>7139</v>
      </c>
      <c r="I2921" t="s">
        <v>7163</v>
      </c>
      <c r="J2921" t="s">
        <v>7171</v>
      </c>
      <c r="K2921" t="s">
        <v>7209</v>
      </c>
      <c r="L2921">
        <v>3</v>
      </c>
      <c r="M2921">
        <v>5585.63</v>
      </c>
      <c r="N2921">
        <v>0</v>
      </c>
      <c r="O2921">
        <v>1144.6600000000001</v>
      </c>
    </row>
    <row r="2922" spans="1:15" x14ac:dyDescent="0.25">
      <c r="A2922" t="s">
        <v>2932</v>
      </c>
      <c r="B2922" t="s">
        <v>5376</v>
      </c>
      <c r="C2922" t="s">
        <v>7253</v>
      </c>
      <c r="D2922" t="s">
        <v>6341</v>
      </c>
      <c r="E2922" t="s">
        <v>7038</v>
      </c>
      <c r="F2922" t="s">
        <v>7097</v>
      </c>
      <c r="G2922" t="s">
        <v>7110</v>
      </c>
      <c r="H2922" t="s">
        <v>7155</v>
      </c>
      <c r="I2922" t="s">
        <v>7165</v>
      </c>
      <c r="J2922" t="s">
        <v>7176</v>
      </c>
      <c r="K2922" t="s">
        <v>7202</v>
      </c>
      <c r="L2922">
        <v>3</v>
      </c>
      <c r="M2922">
        <v>53354.37</v>
      </c>
      <c r="N2922">
        <v>0</v>
      </c>
      <c r="O2922">
        <v>6760.01</v>
      </c>
    </row>
    <row r="2923" spans="1:15" x14ac:dyDescent="0.25">
      <c r="A2923" t="s">
        <v>2933</v>
      </c>
      <c r="B2923" t="s">
        <v>5847</v>
      </c>
      <c r="C2923" t="s">
        <v>7246</v>
      </c>
      <c r="D2923" t="s">
        <v>6374</v>
      </c>
      <c r="E2923" t="s">
        <v>7028</v>
      </c>
      <c r="F2923" t="s">
        <v>7094</v>
      </c>
      <c r="G2923" t="s">
        <v>7098</v>
      </c>
      <c r="H2923" t="s">
        <v>7138</v>
      </c>
      <c r="I2923" t="s">
        <v>7165</v>
      </c>
      <c r="J2923" t="s">
        <v>7172</v>
      </c>
      <c r="K2923" t="s">
        <v>7208</v>
      </c>
      <c r="L2923">
        <v>3</v>
      </c>
      <c r="M2923">
        <v>6141.62</v>
      </c>
      <c r="N2923">
        <v>0.2</v>
      </c>
      <c r="O2923">
        <v>908.83</v>
      </c>
    </row>
    <row r="2924" spans="1:15" x14ac:dyDescent="0.25">
      <c r="A2924" t="s">
        <v>2934</v>
      </c>
      <c r="B2924" t="s">
        <v>5398</v>
      </c>
      <c r="C2924" t="s">
        <v>7251</v>
      </c>
      <c r="D2924" t="s">
        <v>6126</v>
      </c>
      <c r="E2924" t="s">
        <v>6925</v>
      </c>
      <c r="F2924" t="s">
        <v>7095</v>
      </c>
      <c r="G2924" t="s">
        <v>7106</v>
      </c>
      <c r="H2924" t="s">
        <v>7161</v>
      </c>
      <c r="I2924" t="s">
        <v>7165</v>
      </c>
      <c r="J2924" t="s">
        <v>7176</v>
      </c>
      <c r="K2924" t="s">
        <v>7202</v>
      </c>
      <c r="L2924">
        <v>4</v>
      </c>
      <c r="M2924">
        <v>69110.84</v>
      </c>
      <c r="N2924">
        <v>0</v>
      </c>
      <c r="O2924">
        <v>9378.14</v>
      </c>
    </row>
    <row r="2925" spans="1:15" x14ac:dyDescent="0.25">
      <c r="A2925" t="s">
        <v>2935</v>
      </c>
      <c r="B2925" t="s">
        <v>5965</v>
      </c>
      <c r="C2925" t="s">
        <v>7230</v>
      </c>
      <c r="D2925" t="s">
        <v>6382</v>
      </c>
      <c r="E2925" t="s">
        <v>7049</v>
      </c>
      <c r="F2925" t="s">
        <v>7094</v>
      </c>
      <c r="G2925" t="s">
        <v>7100</v>
      </c>
      <c r="H2925" t="s">
        <v>7151</v>
      </c>
      <c r="I2925" t="s">
        <v>7163</v>
      </c>
      <c r="J2925" t="s">
        <v>7167</v>
      </c>
      <c r="K2925" t="s">
        <v>7187</v>
      </c>
      <c r="L2925">
        <v>2</v>
      </c>
      <c r="M2925">
        <v>2461.79</v>
      </c>
      <c r="N2925">
        <v>0.2</v>
      </c>
      <c r="O2925">
        <v>537.09</v>
      </c>
    </row>
    <row r="2926" spans="1:15" x14ac:dyDescent="0.25">
      <c r="A2926" t="s">
        <v>2936</v>
      </c>
      <c r="B2926" t="s">
        <v>5390</v>
      </c>
      <c r="C2926" t="s">
        <v>7244</v>
      </c>
      <c r="D2926" t="s">
        <v>6879</v>
      </c>
      <c r="E2926" t="s">
        <v>7007</v>
      </c>
      <c r="F2926" t="s">
        <v>7096</v>
      </c>
      <c r="G2926" t="s">
        <v>7103</v>
      </c>
      <c r="H2926" t="s">
        <v>7134</v>
      </c>
      <c r="I2926" t="s">
        <v>7162</v>
      </c>
      <c r="J2926" t="s">
        <v>7169</v>
      </c>
      <c r="K2926" t="s">
        <v>7182</v>
      </c>
      <c r="L2926">
        <v>3</v>
      </c>
      <c r="M2926">
        <v>24613.360000000001</v>
      </c>
      <c r="N2926">
        <v>0.05</v>
      </c>
      <c r="O2926">
        <v>3946.76</v>
      </c>
    </row>
    <row r="2927" spans="1:15" x14ac:dyDescent="0.25">
      <c r="A2927" t="s">
        <v>2937</v>
      </c>
      <c r="B2927" t="s">
        <v>5440</v>
      </c>
      <c r="C2927" t="s">
        <v>7230</v>
      </c>
      <c r="D2927" t="s">
        <v>6678</v>
      </c>
      <c r="E2927" t="s">
        <v>6911</v>
      </c>
      <c r="F2927" t="s">
        <v>7096</v>
      </c>
      <c r="G2927" t="s">
        <v>7103</v>
      </c>
      <c r="H2927" t="s">
        <v>7119</v>
      </c>
      <c r="I2927" t="s">
        <v>7165</v>
      </c>
      <c r="J2927" t="s">
        <v>7176</v>
      </c>
      <c r="K2927" t="s">
        <v>7202</v>
      </c>
      <c r="L2927">
        <v>1</v>
      </c>
      <c r="M2927">
        <v>15412.26</v>
      </c>
      <c r="N2927">
        <v>0.15</v>
      </c>
      <c r="O2927">
        <v>1558.2</v>
      </c>
    </row>
    <row r="2928" spans="1:15" x14ac:dyDescent="0.25">
      <c r="A2928" t="s">
        <v>2938</v>
      </c>
      <c r="B2928" t="s">
        <v>5927</v>
      </c>
      <c r="C2928" t="s">
        <v>7246</v>
      </c>
      <c r="D2928" t="s">
        <v>6544</v>
      </c>
      <c r="E2928" t="s">
        <v>7037</v>
      </c>
      <c r="F2928" t="s">
        <v>7097</v>
      </c>
      <c r="G2928" t="s">
        <v>7104</v>
      </c>
      <c r="H2928" t="s">
        <v>7160</v>
      </c>
      <c r="I2928" t="s">
        <v>7165</v>
      </c>
      <c r="J2928" t="s">
        <v>7177</v>
      </c>
      <c r="K2928" t="s">
        <v>7198</v>
      </c>
      <c r="L2928">
        <v>2</v>
      </c>
      <c r="M2928">
        <v>110742.06</v>
      </c>
      <c r="N2928">
        <v>0.15</v>
      </c>
      <c r="O2928">
        <v>9670.9699999999993</v>
      </c>
    </row>
    <row r="2929" spans="1:15" x14ac:dyDescent="0.25">
      <c r="A2929" t="s">
        <v>2939</v>
      </c>
      <c r="B2929" t="s">
        <v>6026</v>
      </c>
      <c r="C2929" t="s">
        <v>7233</v>
      </c>
      <c r="D2929" t="s">
        <v>6863</v>
      </c>
      <c r="E2929" t="s">
        <v>7046</v>
      </c>
      <c r="F2929" t="s">
        <v>7096</v>
      </c>
      <c r="G2929" t="s">
        <v>7113</v>
      </c>
      <c r="H2929" t="s">
        <v>7143</v>
      </c>
      <c r="I2929" t="s">
        <v>7165</v>
      </c>
      <c r="J2929" t="s">
        <v>7172</v>
      </c>
      <c r="K2929" t="s">
        <v>7212</v>
      </c>
      <c r="L2929">
        <v>6</v>
      </c>
      <c r="M2929">
        <v>21100.27</v>
      </c>
      <c r="N2929">
        <v>0</v>
      </c>
      <c r="O2929">
        <v>4211.1000000000004</v>
      </c>
    </row>
    <row r="2930" spans="1:15" x14ac:dyDescent="0.25">
      <c r="A2930" t="s">
        <v>2940</v>
      </c>
      <c r="B2930" t="s">
        <v>5602</v>
      </c>
      <c r="C2930" t="s">
        <v>7225</v>
      </c>
      <c r="D2930" t="s">
        <v>6483</v>
      </c>
      <c r="E2930" t="s">
        <v>6899</v>
      </c>
      <c r="F2930" t="s">
        <v>7096</v>
      </c>
      <c r="G2930" t="s">
        <v>7113</v>
      </c>
      <c r="H2930" t="s">
        <v>7143</v>
      </c>
      <c r="I2930" t="s">
        <v>7163</v>
      </c>
      <c r="J2930" t="s">
        <v>7167</v>
      </c>
      <c r="K2930" t="s">
        <v>7179</v>
      </c>
      <c r="L2930">
        <v>1</v>
      </c>
      <c r="M2930">
        <v>1901.39</v>
      </c>
      <c r="N2930">
        <v>0.2</v>
      </c>
      <c r="O2930">
        <v>301.27999999999997</v>
      </c>
    </row>
    <row r="2931" spans="1:15" x14ac:dyDescent="0.25">
      <c r="A2931" t="s">
        <v>2941</v>
      </c>
      <c r="B2931" t="s">
        <v>5882</v>
      </c>
      <c r="C2931" t="s">
        <v>7241</v>
      </c>
      <c r="D2931" t="s">
        <v>6817</v>
      </c>
      <c r="E2931" t="s">
        <v>7043</v>
      </c>
      <c r="F2931" t="s">
        <v>7096</v>
      </c>
      <c r="G2931" t="s">
        <v>7113</v>
      </c>
      <c r="H2931" t="s">
        <v>7144</v>
      </c>
      <c r="I2931" t="s">
        <v>7164</v>
      </c>
      <c r="J2931" t="s">
        <v>7173</v>
      </c>
      <c r="K2931" t="s">
        <v>7206</v>
      </c>
      <c r="L2931">
        <v>4</v>
      </c>
      <c r="M2931">
        <v>8215.93</v>
      </c>
      <c r="N2931">
        <v>0.05</v>
      </c>
      <c r="O2931">
        <v>2181.35</v>
      </c>
    </row>
    <row r="2932" spans="1:15" x14ac:dyDescent="0.25">
      <c r="A2932" t="s">
        <v>2942</v>
      </c>
      <c r="B2932" t="s">
        <v>5462</v>
      </c>
      <c r="C2932" t="s">
        <v>7244</v>
      </c>
      <c r="D2932" t="s">
        <v>6841</v>
      </c>
      <c r="E2932" t="s">
        <v>6920</v>
      </c>
      <c r="F2932" t="s">
        <v>7094</v>
      </c>
      <c r="G2932" t="s">
        <v>7101</v>
      </c>
      <c r="H2932" t="s">
        <v>7124</v>
      </c>
      <c r="I2932" t="s">
        <v>7163</v>
      </c>
      <c r="J2932" t="s">
        <v>7171</v>
      </c>
      <c r="K2932" t="s">
        <v>7209</v>
      </c>
      <c r="L2932">
        <v>3</v>
      </c>
      <c r="M2932">
        <v>4446.5200000000004</v>
      </c>
      <c r="N2932">
        <v>0.15</v>
      </c>
      <c r="O2932">
        <v>765.31</v>
      </c>
    </row>
    <row r="2933" spans="1:15" x14ac:dyDescent="0.25">
      <c r="A2933" t="s">
        <v>2943</v>
      </c>
      <c r="B2933" t="s">
        <v>5327</v>
      </c>
      <c r="C2933" t="s">
        <v>7225</v>
      </c>
      <c r="D2933" t="s">
        <v>6688</v>
      </c>
      <c r="E2933" t="s">
        <v>6976</v>
      </c>
      <c r="F2933" t="s">
        <v>7094</v>
      </c>
      <c r="G2933" t="s">
        <v>7099</v>
      </c>
      <c r="H2933" t="s">
        <v>7125</v>
      </c>
      <c r="I2933" t="s">
        <v>7165</v>
      </c>
      <c r="J2933" t="s">
        <v>7176</v>
      </c>
      <c r="K2933" t="s">
        <v>7202</v>
      </c>
      <c r="L2933">
        <v>2</v>
      </c>
      <c r="M2933">
        <v>26171.85</v>
      </c>
      <c r="N2933">
        <v>0.25</v>
      </c>
      <c r="O2933">
        <v>2110.52</v>
      </c>
    </row>
    <row r="2934" spans="1:15" x14ac:dyDescent="0.25">
      <c r="A2934" t="s">
        <v>2944</v>
      </c>
      <c r="B2934" t="s">
        <v>5251</v>
      </c>
      <c r="C2934" t="s">
        <v>7232</v>
      </c>
      <c r="D2934" t="s">
        <v>6448</v>
      </c>
      <c r="E2934" t="s">
        <v>6916</v>
      </c>
      <c r="F2934" t="s">
        <v>7097</v>
      </c>
      <c r="G2934" t="s">
        <v>7107</v>
      </c>
      <c r="H2934" t="s">
        <v>7152</v>
      </c>
      <c r="I2934" t="s">
        <v>7165</v>
      </c>
      <c r="J2934" t="s">
        <v>7177</v>
      </c>
      <c r="K2934" t="s">
        <v>7198</v>
      </c>
      <c r="L2934">
        <v>3</v>
      </c>
      <c r="M2934">
        <v>176755.5</v>
      </c>
      <c r="N2934">
        <v>0.05</v>
      </c>
      <c r="O2934">
        <v>26021.26</v>
      </c>
    </row>
    <row r="2935" spans="1:15" x14ac:dyDescent="0.25">
      <c r="A2935" t="s">
        <v>2945</v>
      </c>
      <c r="B2935" t="s">
        <v>6022</v>
      </c>
      <c r="C2935" t="s">
        <v>7240</v>
      </c>
      <c r="D2935" t="s">
        <v>6290</v>
      </c>
      <c r="E2935" t="s">
        <v>6904</v>
      </c>
      <c r="F2935" t="s">
        <v>7096</v>
      </c>
      <c r="G2935" t="s">
        <v>7112</v>
      </c>
      <c r="H2935" t="s">
        <v>7154</v>
      </c>
      <c r="I2935" t="s">
        <v>7165</v>
      </c>
      <c r="J2935" t="s">
        <v>7177</v>
      </c>
      <c r="K2935" t="s">
        <v>7198</v>
      </c>
      <c r="L2935">
        <v>7</v>
      </c>
      <c r="M2935">
        <v>434012.25</v>
      </c>
      <c r="N2935">
        <v>0.05</v>
      </c>
      <c r="O2935">
        <v>69163.839999999997</v>
      </c>
    </row>
    <row r="2936" spans="1:15" x14ac:dyDescent="0.25">
      <c r="A2936" t="s">
        <v>2946</v>
      </c>
      <c r="B2936" t="s">
        <v>5454</v>
      </c>
      <c r="C2936" t="s">
        <v>7244</v>
      </c>
      <c r="D2936" t="s">
        <v>6880</v>
      </c>
      <c r="E2936" t="s">
        <v>6928</v>
      </c>
      <c r="F2936" t="s">
        <v>7096</v>
      </c>
      <c r="G2936" t="s">
        <v>7111</v>
      </c>
      <c r="H2936" t="s">
        <v>7142</v>
      </c>
      <c r="I2936" t="s">
        <v>7165</v>
      </c>
      <c r="J2936" t="s">
        <v>7176</v>
      </c>
      <c r="K2936" t="s">
        <v>7194</v>
      </c>
      <c r="L2936">
        <v>1</v>
      </c>
      <c r="M2936">
        <v>23036.12</v>
      </c>
      <c r="N2936">
        <v>0.1</v>
      </c>
      <c r="O2936">
        <v>2455.08</v>
      </c>
    </row>
    <row r="2937" spans="1:15" x14ac:dyDescent="0.25">
      <c r="A2937" t="s">
        <v>2947</v>
      </c>
      <c r="B2937" t="s">
        <v>5733</v>
      </c>
      <c r="C2937" t="s">
        <v>7242</v>
      </c>
      <c r="D2937" t="s">
        <v>6470</v>
      </c>
      <c r="E2937" t="s">
        <v>7025</v>
      </c>
      <c r="F2937" t="s">
        <v>7094</v>
      </c>
      <c r="G2937" t="s">
        <v>7099</v>
      </c>
      <c r="H2937" t="s">
        <v>7115</v>
      </c>
      <c r="I2937" t="s">
        <v>7165</v>
      </c>
      <c r="J2937" t="s">
        <v>7176</v>
      </c>
      <c r="K2937" t="s">
        <v>7202</v>
      </c>
      <c r="L2937">
        <v>5</v>
      </c>
      <c r="M2937">
        <v>70259.3</v>
      </c>
      <c r="N2937">
        <v>0.25</v>
      </c>
      <c r="O2937">
        <v>536.05999999999995</v>
      </c>
    </row>
    <row r="2938" spans="1:15" x14ac:dyDescent="0.25">
      <c r="A2938" t="s">
        <v>2948</v>
      </c>
      <c r="B2938" t="s">
        <v>5819</v>
      </c>
      <c r="C2938" t="s">
        <v>7226</v>
      </c>
      <c r="D2938" t="s">
        <v>6565</v>
      </c>
      <c r="E2938" t="s">
        <v>6909</v>
      </c>
      <c r="F2938" t="s">
        <v>7096</v>
      </c>
      <c r="G2938" t="s">
        <v>7103</v>
      </c>
      <c r="H2938" t="s">
        <v>7158</v>
      </c>
      <c r="I2938" t="s">
        <v>7165</v>
      </c>
      <c r="J2938" t="s">
        <v>7172</v>
      </c>
      <c r="K2938" t="s">
        <v>7212</v>
      </c>
      <c r="L2938">
        <v>3</v>
      </c>
      <c r="M2938">
        <v>10039.33</v>
      </c>
      <c r="N2938">
        <v>0.05</v>
      </c>
      <c r="O2938">
        <v>1594.26</v>
      </c>
    </row>
    <row r="2939" spans="1:15" x14ac:dyDescent="0.25">
      <c r="A2939" t="s">
        <v>2949</v>
      </c>
      <c r="B2939" t="s">
        <v>5770</v>
      </c>
      <c r="C2939" t="s">
        <v>7251</v>
      </c>
      <c r="D2939" t="s">
        <v>6146</v>
      </c>
      <c r="E2939" t="s">
        <v>6944</v>
      </c>
      <c r="F2939" t="s">
        <v>7097</v>
      </c>
      <c r="G2939" t="s">
        <v>7105</v>
      </c>
      <c r="H2939" t="s">
        <v>7128</v>
      </c>
      <c r="I2939" t="s">
        <v>7164</v>
      </c>
      <c r="J2939" t="s">
        <v>7170</v>
      </c>
      <c r="K2939" t="s">
        <v>7213</v>
      </c>
      <c r="L2939">
        <v>8</v>
      </c>
      <c r="M2939">
        <v>17552.02</v>
      </c>
      <c r="N2939">
        <v>0.25</v>
      </c>
      <c r="O2939">
        <v>3214.02</v>
      </c>
    </row>
    <row r="2940" spans="1:15" x14ac:dyDescent="0.25">
      <c r="A2940" t="s">
        <v>2950</v>
      </c>
      <c r="B2940" t="s">
        <v>5216</v>
      </c>
      <c r="C2940" t="s">
        <v>7234</v>
      </c>
      <c r="D2940" t="s">
        <v>6881</v>
      </c>
      <c r="E2940" t="s">
        <v>7028</v>
      </c>
      <c r="F2940" t="s">
        <v>7097</v>
      </c>
      <c r="G2940" t="s">
        <v>7104</v>
      </c>
      <c r="H2940" t="s">
        <v>7160</v>
      </c>
      <c r="I2940" t="s">
        <v>7164</v>
      </c>
      <c r="J2940" t="s">
        <v>7173</v>
      </c>
      <c r="K2940" t="s">
        <v>7206</v>
      </c>
      <c r="L2940">
        <v>8</v>
      </c>
      <c r="M2940">
        <v>15519.47</v>
      </c>
      <c r="N2940">
        <v>0.15</v>
      </c>
      <c r="O2940">
        <v>4099.0200000000004</v>
      </c>
    </row>
    <row r="2941" spans="1:15" x14ac:dyDescent="0.25">
      <c r="A2941" t="s">
        <v>2951</v>
      </c>
      <c r="B2941" t="s">
        <v>5179</v>
      </c>
      <c r="C2941" t="s">
        <v>7237</v>
      </c>
      <c r="D2941" t="s">
        <v>6316</v>
      </c>
      <c r="E2941" t="s">
        <v>6920</v>
      </c>
      <c r="F2941" t="s">
        <v>7094</v>
      </c>
      <c r="G2941" t="s">
        <v>7099</v>
      </c>
      <c r="H2941" t="s">
        <v>7115</v>
      </c>
      <c r="I2941" t="s">
        <v>7164</v>
      </c>
      <c r="J2941" t="s">
        <v>7174</v>
      </c>
      <c r="K2941" t="s">
        <v>7199</v>
      </c>
      <c r="L2941">
        <v>3</v>
      </c>
      <c r="M2941">
        <v>3985.25</v>
      </c>
      <c r="N2941">
        <v>0.15</v>
      </c>
      <c r="O2941">
        <v>589.4</v>
      </c>
    </row>
    <row r="2942" spans="1:15" x14ac:dyDescent="0.25">
      <c r="A2942" t="s">
        <v>2952</v>
      </c>
      <c r="B2942" t="s">
        <v>5093</v>
      </c>
      <c r="C2942" t="s">
        <v>7238</v>
      </c>
      <c r="D2942" t="s">
        <v>6536</v>
      </c>
      <c r="E2942" t="s">
        <v>7075</v>
      </c>
      <c r="F2942" t="s">
        <v>7096</v>
      </c>
      <c r="G2942" t="s">
        <v>7111</v>
      </c>
      <c r="H2942" t="s">
        <v>7145</v>
      </c>
      <c r="I2942" t="s">
        <v>7162</v>
      </c>
      <c r="J2942" t="s">
        <v>7169</v>
      </c>
      <c r="K2942" t="s">
        <v>7193</v>
      </c>
      <c r="L2942">
        <v>4</v>
      </c>
      <c r="M2942">
        <v>44565.93</v>
      </c>
      <c r="N2942">
        <v>0</v>
      </c>
      <c r="O2942">
        <v>8864.34</v>
      </c>
    </row>
    <row r="2943" spans="1:15" x14ac:dyDescent="0.25">
      <c r="A2943" t="s">
        <v>2953</v>
      </c>
      <c r="B2943" t="s">
        <v>5851</v>
      </c>
      <c r="C2943" t="s">
        <v>7233</v>
      </c>
      <c r="D2943" t="s">
        <v>6515</v>
      </c>
      <c r="E2943" t="s">
        <v>6990</v>
      </c>
      <c r="F2943" t="s">
        <v>7094</v>
      </c>
      <c r="G2943" t="s">
        <v>7098</v>
      </c>
      <c r="H2943" t="s">
        <v>7114</v>
      </c>
      <c r="I2943" t="s">
        <v>7162</v>
      </c>
      <c r="J2943" t="s">
        <v>7169</v>
      </c>
      <c r="K2943" t="s">
        <v>7193</v>
      </c>
      <c r="L2943">
        <v>7</v>
      </c>
      <c r="M2943">
        <v>61129.919999999998</v>
      </c>
      <c r="N2943">
        <v>0.2</v>
      </c>
      <c r="O2943">
        <v>6019</v>
      </c>
    </row>
    <row r="2944" spans="1:15" x14ac:dyDescent="0.25">
      <c r="A2944" t="s">
        <v>2954</v>
      </c>
      <c r="B2944" t="s">
        <v>5045</v>
      </c>
      <c r="C2944" t="s">
        <v>7235</v>
      </c>
      <c r="D2944" t="s">
        <v>6181</v>
      </c>
      <c r="E2944" t="s">
        <v>6953</v>
      </c>
      <c r="F2944" t="s">
        <v>7095</v>
      </c>
      <c r="G2944" t="s">
        <v>7108</v>
      </c>
      <c r="H2944" t="s">
        <v>7150</v>
      </c>
      <c r="I2944" t="s">
        <v>7162</v>
      </c>
      <c r="J2944" t="s">
        <v>7169</v>
      </c>
      <c r="K2944" t="s">
        <v>7203</v>
      </c>
      <c r="L2944">
        <v>4</v>
      </c>
      <c r="M2944">
        <v>75228.13</v>
      </c>
      <c r="N2944">
        <v>0.15</v>
      </c>
      <c r="O2944">
        <v>8177.59</v>
      </c>
    </row>
    <row r="2945" spans="1:15" x14ac:dyDescent="0.25">
      <c r="A2945" t="s">
        <v>2955</v>
      </c>
      <c r="B2945" t="s">
        <v>6027</v>
      </c>
      <c r="C2945" t="s">
        <v>7231</v>
      </c>
      <c r="D2945" t="s">
        <v>6461</v>
      </c>
      <c r="E2945" t="s">
        <v>7006</v>
      </c>
      <c r="F2945" t="s">
        <v>7094</v>
      </c>
      <c r="G2945" t="s">
        <v>7100</v>
      </c>
      <c r="H2945" t="s">
        <v>7136</v>
      </c>
      <c r="I2945" t="s">
        <v>7165</v>
      </c>
      <c r="J2945" t="s">
        <v>7172</v>
      </c>
      <c r="K2945" t="s">
        <v>7185</v>
      </c>
      <c r="L2945">
        <v>7</v>
      </c>
      <c r="M2945">
        <v>27871.13</v>
      </c>
      <c r="N2945">
        <v>0.2</v>
      </c>
      <c r="O2945">
        <v>3864.63</v>
      </c>
    </row>
    <row r="2946" spans="1:15" x14ac:dyDescent="0.25">
      <c r="A2946" t="s">
        <v>2956</v>
      </c>
      <c r="B2946" t="s">
        <v>5521</v>
      </c>
      <c r="C2946" t="s">
        <v>7249</v>
      </c>
      <c r="D2946" t="s">
        <v>6683</v>
      </c>
      <c r="E2946" t="s">
        <v>7015</v>
      </c>
      <c r="F2946" t="s">
        <v>7095</v>
      </c>
      <c r="G2946" t="s">
        <v>7106</v>
      </c>
      <c r="H2946" t="s">
        <v>7122</v>
      </c>
      <c r="I2946" t="s">
        <v>7164</v>
      </c>
      <c r="J2946" t="s">
        <v>7173</v>
      </c>
      <c r="K2946" t="s">
        <v>7206</v>
      </c>
      <c r="L2946">
        <v>3</v>
      </c>
      <c r="M2946">
        <v>6832.39</v>
      </c>
      <c r="N2946">
        <v>0</v>
      </c>
      <c r="O2946">
        <v>2052.75</v>
      </c>
    </row>
    <row r="2947" spans="1:15" x14ac:dyDescent="0.25">
      <c r="A2947" t="s">
        <v>2957</v>
      </c>
      <c r="B2947" t="s">
        <v>5059</v>
      </c>
      <c r="C2947" t="s">
        <v>7248</v>
      </c>
      <c r="D2947" t="s">
        <v>6325</v>
      </c>
      <c r="E2947" t="s">
        <v>7025</v>
      </c>
      <c r="F2947" t="s">
        <v>7097</v>
      </c>
      <c r="G2947" t="s">
        <v>7104</v>
      </c>
      <c r="H2947" t="s">
        <v>7160</v>
      </c>
      <c r="I2947" t="s">
        <v>7162</v>
      </c>
      <c r="J2947" t="s">
        <v>7168</v>
      </c>
      <c r="K2947" t="s">
        <v>7180</v>
      </c>
      <c r="L2947">
        <v>7</v>
      </c>
      <c r="M2947">
        <v>19004.64</v>
      </c>
      <c r="N2947">
        <v>0.2</v>
      </c>
      <c r="O2947">
        <v>1238.8</v>
      </c>
    </row>
    <row r="2948" spans="1:15" x14ac:dyDescent="0.25">
      <c r="A2948" t="s">
        <v>2958</v>
      </c>
      <c r="B2948" t="s">
        <v>5276</v>
      </c>
      <c r="C2948" t="s">
        <v>7250</v>
      </c>
      <c r="D2948" t="s">
        <v>6481</v>
      </c>
      <c r="E2948" t="s">
        <v>6935</v>
      </c>
      <c r="F2948" t="s">
        <v>7094</v>
      </c>
      <c r="G2948" t="s">
        <v>7101</v>
      </c>
      <c r="H2948" t="s">
        <v>7117</v>
      </c>
      <c r="I2948" t="s">
        <v>7163</v>
      </c>
      <c r="J2948" t="s">
        <v>7171</v>
      </c>
      <c r="K2948" t="s">
        <v>7204</v>
      </c>
      <c r="L2948">
        <v>4</v>
      </c>
      <c r="M2948">
        <v>17030.52</v>
      </c>
      <c r="N2948">
        <v>0.05</v>
      </c>
      <c r="O2948">
        <v>2627.32</v>
      </c>
    </row>
    <row r="2949" spans="1:15" x14ac:dyDescent="0.25">
      <c r="A2949" t="s">
        <v>2959</v>
      </c>
      <c r="B2949" t="s">
        <v>5653</v>
      </c>
      <c r="C2949" t="s">
        <v>7227</v>
      </c>
      <c r="D2949" t="s">
        <v>6247</v>
      </c>
      <c r="E2949" t="s">
        <v>6935</v>
      </c>
      <c r="F2949" t="s">
        <v>7095</v>
      </c>
      <c r="G2949" t="s">
        <v>7106</v>
      </c>
      <c r="H2949" t="s">
        <v>7146</v>
      </c>
      <c r="I2949" t="s">
        <v>7164</v>
      </c>
      <c r="J2949" t="s">
        <v>7173</v>
      </c>
      <c r="K2949" t="s">
        <v>7200</v>
      </c>
      <c r="L2949">
        <v>2</v>
      </c>
      <c r="M2949">
        <v>2392.13</v>
      </c>
      <c r="N2949">
        <v>0</v>
      </c>
      <c r="O2949">
        <v>849.95</v>
      </c>
    </row>
    <row r="2950" spans="1:15" x14ac:dyDescent="0.25">
      <c r="A2950" t="s">
        <v>2960</v>
      </c>
      <c r="B2950" t="s">
        <v>5715</v>
      </c>
      <c r="C2950" t="s">
        <v>7252</v>
      </c>
      <c r="D2950" t="s">
        <v>6616</v>
      </c>
      <c r="E2950" t="s">
        <v>7072</v>
      </c>
      <c r="F2950" t="s">
        <v>7096</v>
      </c>
      <c r="G2950" t="s">
        <v>7113</v>
      </c>
      <c r="H2950" t="s">
        <v>7148</v>
      </c>
      <c r="I2950" t="s">
        <v>7165</v>
      </c>
      <c r="J2950" t="s">
        <v>7172</v>
      </c>
      <c r="K2950" t="s">
        <v>7185</v>
      </c>
      <c r="L2950">
        <v>5</v>
      </c>
      <c r="M2950">
        <v>25890.73</v>
      </c>
      <c r="N2950">
        <v>0</v>
      </c>
      <c r="O2950">
        <v>4799.7700000000004</v>
      </c>
    </row>
    <row r="2951" spans="1:15" x14ac:dyDescent="0.25">
      <c r="A2951" t="s">
        <v>2961</v>
      </c>
      <c r="B2951" t="s">
        <v>5760</v>
      </c>
      <c r="C2951" t="s">
        <v>7227</v>
      </c>
      <c r="D2951" t="s">
        <v>6245</v>
      </c>
      <c r="E2951" t="s">
        <v>6953</v>
      </c>
      <c r="F2951" t="s">
        <v>7095</v>
      </c>
      <c r="G2951" t="s">
        <v>7109</v>
      </c>
      <c r="H2951" t="s">
        <v>7140</v>
      </c>
      <c r="I2951" t="s">
        <v>7165</v>
      </c>
      <c r="J2951" t="s">
        <v>7176</v>
      </c>
      <c r="K2951" t="s">
        <v>7194</v>
      </c>
      <c r="L2951">
        <v>5</v>
      </c>
      <c r="M2951">
        <v>93666.74</v>
      </c>
      <c r="N2951">
        <v>0.25</v>
      </c>
      <c r="O2951">
        <v>3689.2</v>
      </c>
    </row>
    <row r="2952" spans="1:15" x14ac:dyDescent="0.25">
      <c r="A2952" t="s">
        <v>2962</v>
      </c>
      <c r="B2952" t="s">
        <v>5296</v>
      </c>
      <c r="C2952" t="s">
        <v>7247</v>
      </c>
      <c r="D2952" t="s">
        <v>6473</v>
      </c>
      <c r="E2952" t="s">
        <v>7056</v>
      </c>
      <c r="F2952" t="s">
        <v>7095</v>
      </c>
      <c r="G2952" t="s">
        <v>7106</v>
      </c>
      <c r="H2952" t="s">
        <v>7161</v>
      </c>
      <c r="I2952" t="s">
        <v>7163</v>
      </c>
      <c r="J2952" t="s">
        <v>7171</v>
      </c>
      <c r="K2952" t="s">
        <v>7184</v>
      </c>
      <c r="L2952">
        <v>8</v>
      </c>
      <c r="M2952">
        <v>49686</v>
      </c>
      <c r="N2952">
        <v>0.2</v>
      </c>
      <c r="O2952">
        <v>4989.1099999999997</v>
      </c>
    </row>
    <row r="2953" spans="1:15" x14ac:dyDescent="0.25">
      <c r="A2953" t="s">
        <v>2963</v>
      </c>
      <c r="B2953" t="s">
        <v>5509</v>
      </c>
      <c r="C2953" t="s">
        <v>7232</v>
      </c>
      <c r="D2953" t="s">
        <v>6123</v>
      </c>
      <c r="E2953" t="s">
        <v>6922</v>
      </c>
      <c r="F2953" t="s">
        <v>7096</v>
      </c>
      <c r="G2953" t="s">
        <v>7113</v>
      </c>
      <c r="H2953" t="s">
        <v>7144</v>
      </c>
      <c r="I2953" t="s">
        <v>7165</v>
      </c>
      <c r="J2953" t="s">
        <v>7177</v>
      </c>
      <c r="K2953" t="s">
        <v>7198</v>
      </c>
      <c r="L2953">
        <v>1</v>
      </c>
      <c r="M2953">
        <v>64770.67</v>
      </c>
      <c r="N2953">
        <v>0</v>
      </c>
      <c r="O2953">
        <v>11101.64</v>
      </c>
    </row>
    <row r="2954" spans="1:15" x14ac:dyDescent="0.25">
      <c r="A2954" t="s">
        <v>2964</v>
      </c>
      <c r="B2954" t="s">
        <v>5641</v>
      </c>
      <c r="C2954" t="s">
        <v>7242</v>
      </c>
      <c r="D2954" t="s">
        <v>6700</v>
      </c>
      <c r="E2954" t="s">
        <v>7030</v>
      </c>
      <c r="F2954" t="s">
        <v>7094</v>
      </c>
      <c r="G2954" t="s">
        <v>7098</v>
      </c>
      <c r="H2954" t="s">
        <v>7156</v>
      </c>
      <c r="I2954" t="s">
        <v>7162</v>
      </c>
      <c r="J2954" t="s">
        <v>7169</v>
      </c>
      <c r="K2954" t="s">
        <v>7182</v>
      </c>
      <c r="L2954">
        <v>1</v>
      </c>
      <c r="M2954">
        <v>8941.4699999999993</v>
      </c>
      <c r="N2954">
        <v>0.05</v>
      </c>
      <c r="O2954">
        <v>1367.96</v>
      </c>
    </row>
    <row r="2955" spans="1:15" x14ac:dyDescent="0.25">
      <c r="A2955" t="s">
        <v>2965</v>
      </c>
      <c r="B2955" t="s">
        <v>5270</v>
      </c>
      <c r="C2955" t="s">
        <v>7255</v>
      </c>
      <c r="D2955" t="s">
        <v>6816</v>
      </c>
      <c r="E2955" t="s">
        <v>6999</v>
      </c>
      <c r="F2955" t="s">
        <v>7094</v>
      </c>
      <c r="G2955" t="s">
        <v>7099</v>
      </c>
      <c r="H2955" t="s">
        <v>7130</v>
      </c>
      <c r="I2955" t="s">
        <v>7165</v>
      </c>
      <c r="J2955" t="s">
        <v>7176</v>
      </c>
      <c r="K2955" t="s">
        <v>7194</v>
      </c>
      <c r="L2955">
        <v>7</v>
      </c>
      <c r="M2955">
        <v>172967.98</v>
      </c>
      <c r="N2955">
        <v>0.05</v>
      </c>
      <c r="O2955">
        <v>24580.69</v>
      </c>
    </row>
    <row r="2956" spans="1:15" x14ac:dyDescent="0.25">
      <c r="A2956" t="s">
        <v>2966</v>
      </c>
      <c r="B2956" t="s">
        <v>5045</v>
      </c>
      <c r="C2956" t="s">
        <v>7235</v>
      </c>
      <c r="D2956" t="s">
        <v>6813</v>
      </c>
      <c r="E2956" t="s">
        <v>7057</v>
      </c>
      <c r="F2956" t="s">
        <v>7094</v>
      </c>
      <c r="G2956" t="s">
        <v>7098</v>
      </c>
      <c r="H2956" t="s">
        <v>7114</v>
      </c>
      <c r="I2956" t="s">
        <v>7165</v>
      </c>
      <c r="J2956" t="s">
        <v>7172</v>
      </c>
      <c r="K2956" t="s">
        <v>7208</v>
      </c>
      <c r="L2956">
        <v>5</v>
      </c>
      <c r="M2956">
        <v>9915.76</v>
      </c>
      <c r="N2956">
        <v>0.2</v>
      </c>
      <c r="O2956">
        <v>1411.65</v>
      </c>
    </row>
    <row r="2957" spans="1:15" x14ac:dyDescent="0.25">
      <c r="A2957" t="s">
        <v>2967</v>
      </c>
      <c r="B2957" t="s">
        <v>5627</v>
      </c>
      <c r="C2957" t="s">
        <v>7247</v>
      </c>
      <c r="D2957" t="s">
        <v>6463</v>
      </c>
      <c r="E2957" t="s">
        <v>7066</v>
      </c>
      <c r="F2957" t="s">
        <v>7097</v>
      </c>
      <c r="G2957" t="s">
        <v>7107</v>
      </c>
      <c r="H2957" t="s">
        <v>7123</v>
      </c>
      <c r="I2957" t="s">
        <v>7163</v>
      </c>
      <c r="J2957" t="s">
        <v>7171</v>
      </c>
      <c r="K2957" t="s">
        <v>7209</v>
      </c>
      <c r="L2957">
        <v>8</v>
      </c>
      <c r="M2957">
        <v>13826.56</v>
      </c>
      <c r="N2957">
        <v>0.05</v>
      </c>
      <c r="O2957">
        <v>2183.06</v>
      </c>
    </row>
    <row r="2958" spans="1:15" x14ac:dyDescent="0.25">
      <c r="A2958" t="s">
        <v>2968</v>
      </c>
      <c r="B2958" t="s">
        <v>5040</v>
      </c>
      <c r="C2958" t="s">
        <v>7253</v>
      </c>
      <c r="D2958" t="s">
        <v>6480</v>
      </c>
      <c r="E2958" t="s">
        <v>7006</v>
      </c>
      <c r="F2958" t="s">
        <v>7096</v>
      </c>
      <c r="G2958" t="s">
        <v>7112</v>
      </c>
      <c r="H2958" t="s">
        <v>7133</v>
      </c>
      <c r="I2958" t="s">
        <v>7164</v>
      </c>
      <c r="J2958" t="s">
        <v>7173</v>
      </c>
      <c r="K2958" t="s">
        <v>7206</v>
      </c>
      <c r="L2958">
        <v>2</v>
      </c>
      <c r="M2958">
        <v>3390.01</v>
      </c>
      <c r="N2958">
        <v>0.25</v>
      </c>
      <c r="O2958">
        <v>702.79</v>
      </c>
    </row>
    <row r="2959" spans="1:15" x14ac:dyDescent="0.25">
      <c r="A2959" t="s">
        <v>2969</v>
      </c>
      <c r="B2959" t="s">
        <v>5370</v>
      </c>
      <c r="C2959" t="s">
        <v>7239</v>
      </c>
      <c r="D2959" t="s">
        <v>6200</v>
      </c>
      <c r="E2959" t="s">
        <v>6959</v>
      </c>
      <c r="F2959" t="s">
        <v>7097</v>
      </c>
      <c r="G2959" t="s">
        <v>7110</v>
      </c>
      <c r="H2959" t="s">
        <v>7155</v>
      </c>
      <c r="I2959" t="s">
        <v>7165</v>
      </c>
      <c r="J2959" t="s">
        <v>7176</v>
      </c>
      <c r="K2959" t="s">
        <v>7195</v>
      </c>
      <c r="L2959">
        <v>4</v>
      </c>
      <c r="M2959">
        <v>47593.51</v>
      </c>
      <c r="N2959">
        <v>0</v>
      </c>
      <c r="O2959">
        <v>5430.59</v>
      </c>
    </row>
    <row r="2960" spans="1:15" x14ac:dyDescent="0.25">
      <c r="A2960" t="s">
        <v>2970</v>
      </c>
      <c r="B2960" t="s">
        <v>6028</v>
      </c>
      <c r="C2960" t="s">
        <v>7237</v>
      </c>
      <c r="D2960" t="s">
        <v>6104</v>
      </c>
      <c r="E2960" t="s">
        <v>6903</v>
      </c>
      <c r="F2960" t="s">
        <v>7096</v>
      </c>
      <c r="G2960" t="s">
        <v>7111</v>
      </c>
      <c r="H2960" t="s">
        <v>7142</v>
      </c>
      <c r="I2960" t="s">
        <v>7163</v>
      </c>
      <c r="J2960" t="s">
        <v>7167</v>
      </c>
      <c r="K2960" t="s">
        <v>7187</v>
      </c>
      <c r="L2960">
        <v>3</v>
      </c>
      <c r="M2960">
        <v>4691.4799999999996</v>
      </c>
      <c r="N2960">
        <v>0</v>
      </c>
      <c r="O2960">
        <v>1376.79</v>
      </c>
    </row>
    <row r="2961" spans="1:15" x14ac:dyDescent="0.25">
      <c r="A2961" t="s">
        <v>2971</v>
      </c>
      <c r="B2961" t="s">
        <v>5233</v>
      </c>
      <c r="C2961" t="s">
        <v>7243</v>
      </c>
      <c r="D2961" t="s">
        <v>6707</v>
      </c>
      <c r="E2961" t="s">
        <v>7060</v>
      </c>
      <c r="F2961" t="s">
        <v>7095</v>
      </c>
      <c r="G2961" t="s">
        <v>7106</v>
      </c>
      <c r="H2961" t="s">
        <v>7146</v>
      </c>
      <c r="I2961" t="s">
        <v>7165</v>
      </c>
      <c r="J2961" t="s">
        <v>7177</v>
      </c>
      <c r="K2961" t="s">
        <v>7210</v>
      </c>
      <c r="L2961">
        <v>7</v>
      </c>
      <c r="M2961">
        <v>440927.43</v>
      </c>
      <c r="N2961">
        <v>0.25</v>
      </c>
      <c r="O2961">
        <v>3193</v>
      </c>
    </row>
    <row r="2962" spans="1:15" x14ac:dyDescent="0.25">
      <c r="A2962" t="s">
        <v>2972</v>
      </c>
      <c r="B2962" t="s">
        <v>5858</v>
      </c>
      <c r="C2962" t="s">
        <v>7256</v>
      </c>
      <c r="D2962" t="s">
        <v>6839</v>
      </c>
      <c r="E2962" t="s">
        <v>7069</v>
      </c>
      <c r="F2962" t="s">
        <v>7095</v>
      </c>
      <c r="G2962" t="s">
        <v>7106</v>
      </c>
      <c r="H2962" t="s">
        <v>7122</v>
      </c>
      <c r="I2962" t="s">
        <v>7165</v>
      </c>
      <c r="J2962" t="s">
        <v>7172</v>
      </c>
      <c r="K2962" t="s">
        <v>7208</v>
      </c>
      <c r="L2962">
        <v>5</v>
      </c>
      <c r="M2962">
        <v>12222.83</v>
      </c>
      <c r="N2962">
        <v>0</v>
      </c>
      <c r="O2962">
        <v>2558.54</v>
      </c>
    </row>
    <row r="2963" spans="1:15" x14ac:dyDescent="0.25">
      <c r="A2963" t="s">
        <v>2973</v>
      </c>
      <c r="B2963" t="s">
        <v>5456</v>
      </c>
      <c r="C2963" t="s">
        <v>7259</v>
      </c>
      <c r="D2963" t="s">
        <v>6605</v>
      </c>
      <c r="E2963" t="s">
        <v>6918</v>
      </c>
      <c r="F2963" t="s">
        <v>7094</v>
      </c>
      <c r="G2963" t="s">
        <v>7101</v>
      </c>
      <c r="H2963" t="s">
        <v>7117</v>
      </c>
      <c r="I2963" t="s">
        <v>7162</v>
      </c>
      <c r="J2963" t="s">
        <v>7169</v>
      </c>
      <c r="K2963" t="s">
        <v>7193</v>
      </c>
      <c r="L2963">
        <v>7</v>
      </c>
      <c r="M2963">
        <v>78681.7</v>
      </c>
      <c r="N2963">
        <v>0</v>
      </c>
      <c r="O2963">
        <v>15321.57</v>
      </c>
    </row>
    <row r="2964" spans="1:15" x14ac:dyDescent="0.25">
      <c r="A2964" t="s">
        <v>2974</v>
      </c>
      <c r="B2964" t="s">
        <v>5559</v>
      </c>
      <c r="C2964" t="s">
        <v>7255</v>
      </c>
      <c r="D2964" t="s">
        <v>6324</v>
      </c>
      <c r="E2964" t="s">
        <v>6967</v>
      </c>
      <c r="F2964" t="s">
        <v>7095</v>
      </c>
      <c r="G2964" t="s">
        <v>7102</v>
      </c>
      <c r="H2964" t="s">
        <v>7157</v>
      </c>
      <c r="I2964" t="s">
        <v>7163</v>
      </c>
      <c r="J2964" t="s">
        <v>7167</v>
      </c>
      <c r="K2964" t="s">
        <v>7179</v>
      </c>
      <c r="L2964">
        <v>4</v>
      </c>
      <c r="M2964">
        <v>7798.25</v>
      </c>
      <c r="N2964">
        <v>0.25</v>
      </c>
      <c r="O2964">
        <v>1093.74</v>
      </c>
    </row>
    <row r="2965" spans="1:15" x14ac:dyDescent="0.25">
      <c r="A2965" t="s">
        <v>2975</v>
      </c>
      <c r="B2965" t="s">
        <v>5244</v>
      </c>
      <c r="C2965" t="s">
        <v>7225</v>
      </c>
      <c r="D2965" t="s">
        <v>6561</v>
      </c>
      <c r="E2965" t="s">
        <v>6956</v>
      </c>
      <c r="F2965" t="s">
        <v>7097</v>
      </c>
      <c r="G2965" t="s">
        <v>7104</v>
      </c>
      <c r="H2965" t="s">
        <v>7132</v>
      </c>
      <c r="I2965" t="s">
        <v>7163</v>
      </c>
      <c r="J2965" t="s">
        <v>7175</v>
      </c>
      <c r="K2965" t="s">
        <v>7205</v>
      </c>
      <c r="L2965">
        <v>8</v>
      </c>
      <c r="M2965">
        <v>23118.58</v>
      </c>
      <c r="N2965">
        <v>0.2</v>
      </c>
      <c r="O2965">
        <v>2193.4699999999998</v>
      </c>
    </row>
    <row r="2966" spans="1:15" x14ac:dyDescent="0.25">
      <c r="A2966" t="s">
        <v>2976</v>
      </c>
      <c r="B2966" t="s">
        <v>5427</v>
      </c>
      <c r="C2966" t="s">
        <v>7247</v>
      </c>
      <c r="D2966" t="s">
        <v>6149</v>
      </c>
      <c r="E2966" t="s">
        <v>6947</v>
      </c>
      <c r="F2966" t="s">
        <v>7096</v>
      </c>
      <c r="G2966" t="s">
        <v>7103</v>
      </c>
      <c r="H2966" t="s">
        <v>7119</v>
      </c>
      <c r="I2966" t="s">
        <v>7163</v>
      </c>
      <c r="J2966" t="s">
        <v>7175</v>
      </c>
      <c r="K2966" t="s">
        <v>7205</v>
      </c>
      <c r="L2966">
        <v>2</v>
      </c>
      <c r="M2966">
        <v>6908.28</v>
      </c>
      <c r="N2966">
        <v>0</v>
      </c>
      <c r="O2966">
        <v>1252.8800000000001</v>
      </c>
    </row>
    <row r="2967" spans="1:15" x14ac:dyDescent="0.25">
      <c r="A2967" t="s">
        <v>2977</v>
      </c>
      <c r="B2967" t="s">
        <v>5126</v>
      </c>
      <c r="C2967" t="s">
        <v>7239</v>
      </c>
      <c r="D2967" t="s">
        <v>6212</v>
      </c>
      <c r="E2967" t="s">
        <v>6985</v>
      </c>
      <c r="F2967" t="s">
        <v>7095</v>
      </c>
      <c r="G2967" t="s">
        <v>7109</v>
      </c>
      <c r="H2967" t="s">
        <v>7135</v>
      </c>
      <c r="I2967" t="s">
        <v>7162</v>
      </c>
      <c r="J2967" t="s">
        <v>7169</v>
      </c>
      <c r="K2967" t="s">
        <v>7182</v>
      </c>
      <c r="L2967">
        <v>4</v>
      </c>
      <c r="M2967">
        <v>35817.949999999997</v>
      </c>
      <c r="N2967">
        <v>0.05</v>
      </c>
      <c r="O2967">
        <v>5148.8900000000003</v>
      </c>
    </row>
    <row r="2968" spans="1:15" x14ac:dyDescent="0.25">
      <c r="A2968" t="s">
        <v>2978</v>
      </c>
      <c r="B2968" t="s">
        <v>5883</v>
      </c>
      <c r="C2968" t="s">
        <v>7232</v>
      </c>
      <c r="D2968" t="s">
        <v>6496</v>
      </c>
      <c r="E2968" t="s">
        <v>6975</v>
      </c>
      <c r="F2968" t="s">
        <v>7095</v>
      </c>
      <c r="G2968" t="s">
        <v>7102</v>
      </c>
      <c r="H2968" t="s">
        <v>7147</v>
      </c>
      <c r="I2968" t="s">
        <v>7163</v>
      </c>
      <c r="J2968" t="s">
        <v>7175</v>
      </c>
      <c r="K2968" t="s">
        <v>7205</v>
      </c>
      <c r="L2968">
        <v>1</v>
      </c>
      <c r="M2968">
        <v>2655.82</v>
      </c>
      <c r="N2968">
        <v>0.25</v>
      </c>
      <c r="O2968">
        <v>271.56</v>
      </c>
    </row>
    <row r="2969" spans="1:15" x14ac:dyDescent="0.25">
      <c r="A2969" t="s">
        <v>2979</v>
      </c>
      <c r="B2969" t="s">
        <v>5119</v>
      </c>
      <c r="C2969" t="s">
        <v>7247</v>
      </c>
      <c r="D2969" t="s">
        <v>6751</v>
      </c>
      <c r="E2969" t="s">
        <v>6950</v>
      </c>
      <c r="F2969" t="s">
        <v>7097</v>
      </c>
      <c r="G2969" t="s">
        <v>7105</v>
      </c>
      <c r="H2969" t="s">
        <v>7128</v>
      </c>
      <c r="I2969" t="s">
        <v>7165</v>
      </c>
      <c r="J2969" t="s">
        <v>7176</v>
      </c>
      <c r="K2969" t="s">
        <v>7202</v>
      </c>
      <c r="L2969">
        <v>1</v>
      </c>
      <c r="M2969">
        <v>18000.740000000002</v>
      </c>
      <c r="N2969">
        <v>0</v>
      </c>
      <c r="O2969">
        <v>2351.35</v>
      </c>
    </row>
    <row r="2970" spans="1:15" x14ac:dyDescent="0.25">
      <c r="A2970" t="s">
        <v>2980</v>
      </c>
      <c r="B2970" t="s">
        <v>5701</v>
      </c>
      <c r="C2970" t="s">
        <v>7235</v>
      </c>
      <c r="D2970" t="s">
        <v>6575</v>
      </c>
      <c r="E2970" t="s">
        <v>7004</v>
      </c>
      <c r="F2970" t="s">
        <v>7095</v>
      </c>
      <c r="G2970" t="s">
        <v>7108</v>
      </c>
      <c r="H2970" t="s">
        <v>7126</v>
      </c>
      <c r="I2970" t="s">
        <v>7165</v>
      </c>
      <c r="J2970" t="s">
        <v>7176</v>
      </c>
      <c r="K2970" t="s">
        <v>7194</v>
      </c>
      <c r="L2970">
        <v>6</v>
      </c>
      <c r="M2970">
        <v>124865.78</v>
      </c>
      <c r="N2970">
        <v>0.15</v>
      </c>
      <c r="O2970">
        <v>12651.01</v>
      </c>
    </row>
    <row r="2971" spans="1:15" x14ac:dyDescent="0.25">
      <c r="A2971" t="s">
        <v>2981</v>
      </c>
      <c r="B2971" t="s">
        <v>6029</v>
      </c>
      <c r="C2971" t="s">
        <v>7225</v>
      </c>
      <c r="D2971" t="s">
        <v>6813</v>
      </c>
      <c r="E2971" t="s">
        <v>7057</v>
      </c>
      <c r="F2971" t="s">
        <v>7095</v>
      </c>
      <c r="G2971" t="s">
        <v>7102</v>
      </c>
      <c r="H2971" t="s">
        <v>7157</v>
      </c>
      <c r="I2971" t="s">
        <v>7162</v>
      </c>
      <c r="J2971" t="s">
        <v>7166</v>
      </c>
      <c r="K2971" t="s">
        <v>7211</v>
      </c>
      <c r="L2971">
        <v>5</v>
      </c>
      <c r="M2971">
        <v>29232.52</v>
      </c>
      <c r="N2971">
        <v>0.2</v>
      </c>
      <c r="O2971">
        <v>2405.64</v>
      </c>
    </row>
    <row r="2972" spans="1:15" x14ac:dyDescent="0.25">
      <c r="A2972" t="s">
        <v>2982</v>
      </c>
      <c r="B2972" t="s">
        <v>5672</v>
      </c>
      <c r="C2972" t="s">
        <v>7252</v>
      </c>
      <c r="D2972" t="s">
        <v>6377</v>
      </c>
      <c r="E2972" t="s">
        <v>7028</v>
      </c>
      <c r="F2972" t="s">
        <v>7097</v>
      </c>
      <c r="G2972" t="s">
        <v>7105</v>
      </c>
      <c r="H2972" t="s">
        <v>7149</v>
      </c>
      <c r="I2972" t="s">
        <v>7163</v>
      </c>
      <c r="J2972" t="s">
        <v>7167</v>
      </c>
      <c r="K2972" t="s">
        <v>7179</v>
      </c>
      <c r="L2972">
        <v>6</v>
      </c>
      <c r="M2972">
        <v>14034.67</v>
      </c>
      <c r="N2972">
        <v>0.1</v>
      </c>
      <c r="O2972">
        <v>3393.5</v>
      </c>
    </row>
    <row r="2973" spans="1:15" x14ac:dyDescent="0.25">
      <c r="A2973" t="s">
        <v>2983</v>
      </c>
      <c r="B2973" t="s">
        <v>5230</v>
      </c>
      <c r="C2973" t="s">
        <v>7231</v>
      </c>
      <c r="D2973" t="s">
        <v>6647</v>
      </c>
      <c r="E2973" t="s">
        <v>6899</v>
      </c>
      <c r="F2973" t="s">
        <v>7094</v>
      </c>
      <c r="G2973" t="s">
        <v>7098</v>
      </c>
      <c r="H2973" t="s">
        <v>7114</v>
      </c>
      <c r="I2973" t="s">
        <v>7162</v>
      </c>
      <c r="J2973" t="s">
        <v>7168</v>
      </c>
      <c r="K2973" t="s">
        <v>7180</v>
      </c>
      <c r="L2973">
        <v>5</v>
      </c>
      <c r="M2973">
        <v>15683.8</v>
      </c>
      <c r="N2973">
        <v>0.1</v>
      </c>
      <c r="O2973">
        <v>2116.9899999999998</v>
      </c>
    </row>
    <row r="2974" spans="1:15" x14ac:dyDescent="0.25">
      <c r="A2974" t="s">
        <v>2984</v>
      </c>
      <c r="B2974" t="s">
        <v>5981</v>
      </c>
      <c r="C2974" t="s">
        <v>7256</v>
      </c>
      <c r="D2974" t="s">
        <v>6199</v>
      </c>
      <c r="E2974" t="s">
        <v>6979</v>
      </c>
      <c r="F2974" t="s">
        <v>7095</v>
      </c>
      <c r="G2974" t="s">
        <v>7106</v>
      </c>
      <c r="H2974" t="s">
        <v>7122</v>
      </c>
      <c r="I2974" t="s">
        <v>7163</v>
      </c>
      <c r="J2974" t="s">
        <v>7167</v>
      </c>
      <c r="K2974" t="s">
        <v>7207</v>
      </c>
      <c r="L2974">
        <v>3</v>
      </c>
      <c r="M2974">
        <v>1993.85</v>
      </c>
      <c r="N2974">
        <v>0.15</v>
      </c>
      <c r="O2974">
        <v>578.66</v>
      </c>
    </row>
    <row r="2975" spans="1:15" x14ac:dyDescent="0.25">
      <c r="A2975" t="s">
        <v>2985</v>
      </c>
      <c r="B2975" t="s">
        <v>5459</v>
      </c>
      <c r="C2975" t="s">
        <v>7252</v>
      </c>
      <c r="D2975" t="s">
        <v>6477</v>
      </c>
      <c r="E2975" t="s">
        <v>7061</v>
      </c>
      <c r="F2975" t="s">
        <v>7094</v>
      </c>
      <c r="G2975" t="s">
        <v>7100</v>
      </c>
      <c r="H2975" t="s">
        <v>7136</v>
      </c>
      <c r="I2975" t="s">
        <v>7163</v>
      </c>
      <c r="J2975" t="s">
        <v>7175</v>
      </c>
      <c r="K2975" t="s">
        <v>7190</v>
      </c>
      <c r="L2975">
        <v>1</v>
      </c>
      <c r="M2975">
        <v>2103.25</v>
      </c>
      <c r="N2975">
        <v>0</v>
      </c>
      <c r="O2975">
        <v>464.29</v>
      </c>
    </row>
    <row r="2976" spans="1:15" x14ac:dyDescent="0.25">
      <c r="A2976" t="s">
        <v>2986</v>
      </c>
      <c r="B2976" t="s">
        <v>5240</v>
      </c>
      <c r="C2976" t="s">
        <v>7245</v>
      </c>
      <c r="D2976" t="s">
        <v>6557</v>
      </c>
      <c r="E2976" t="s">
        <v>7003</v>
      </c>
      <c r="F2976" t="s">
        <v>7096</v>
      </c>
      <c r="G2976" t="s">
        <v>7112</v>
      </c>
      <c r="H2976" t="s">
        <v>7139</v>
      </c>
      <c r="I2976" t="s">
        <v>7164</v>
      </c>
      <c r="J2976" t="s">
        <v>7173</v>
      </c>
      <c r="K2976" t="s">
        <v>7206</v>
      </c>
      <c r="L2976">
        <v>2</v>
      </c>
      <c r="M2976">
        <v>4304.46</v>
      </c>
      <c r="N2976">
        <v>0</v>
      </c>
      <c r="O2976">
        <v>1443.49</v>
      </c>
    </row>
    <row r="2977" spans="1:15" x14ac:dyDescent="0.25">
      <c r="A2977" t="s">
        <v>2987</v>
      </c>
      <c r="B2977" t="s">
        <v>5657</v>
      </c>
      <c r="C2977" t="s">
        <v>7255</v>
      </c>
      <c r="D2977" t="s">
        <v>6161</v>
      </c>
      <c r="E2977" t="s">
        <v>6957</v>
      </c>
      <c r="F2977" t="s">
        <v>7094</v>
      </c>
      <c r="G2977" t="s">
        <v>7098</v>
      </c>
      <c r="H2977" t="s">
        <v>7114</v>
      </c>
      <c r="I2977" t="s">
        <v>7162</v>
      </c>
      <c r="J2977" t="s">
        <v>7169</v>
      </c>
      <c r="K2977" t="s">
        <v>7193</v>
      </c>
      <c r="L2977">
        <v>8</v>
      </c>
      <c r="M2977">
        <v>80827.03</v>
      </c>
      <c r="N2977">
        <v>0.1</v>
      </c>
      <c r="O2977">
        <v>13366.41</v>
      </c>
    </row>
    <row r="2978" spans="1:15" x14ac:dyDescent="0.25">
      <c r="A2978" t="s">
        <v>2988</v>
      </c>
      <c r="B2978" t="s">
        <v>5217</v>
      </c>
      <c r="C2978" t="s">
        <v>7248</v>
      </c>
      <c r="D2978" t="s">
        <v>6478</v>
      </c>
      <c r="E2978" t="s">
        <v>6938</v>
      </c>
      <c r="F2978" t="s">
        <v>7095</v>
      </c>
      <c r="G2978" t="s">
        <v>7106</v>
      </c>
      <c r="H2978" t="s">
        <v>7161</v>
      </c>
      <c r="I2978" t="s">
        <v>7163</v>
      </c>
      <c r="J2978" t="s">
        <v>7167</v>
      </c>
      <c r="K2978" t="s">
        <v>7187</v>
      </c>
      <c r="L2978">
        <v>1</v>
      </c>
      <c r="M2978">
        <v>1362.24</v>
      </c>
      <c r="N2978">
        <v>0.05</v>
      </c>
      <c r="O2978">
        <v>345.51</v>
      </c>
    </row>
    <row r="2979" spans="1:15" x14ac:dyDescent="0.25">
      <c r="A2979" t="s">
        <v>2989</v>
      </c>
      <c r="B2979" t="s">
        <v>5923</v>
      </c>
      <c r="C2979" t="s">
        <v>7234</v>
      </c>
      <c r="D2979" t="s">
        <v>6123</v>
      </c>
      <c r="E2979" t="s">
        <v>6922</v>
      </c>
      <c r="F2979" t="s">
        <v>7095</v>
      </c>
      <c r="G2979" t="s">
        <v>7102</v>
      </c>
      <c r="H2979" t="s">
        <v>7118</v>
      </c>
      <c r="I2979" t="s">
        <v>7165</v>
      </c>
      <c r="J2979" t="s">
        <v>7172</v>
      </c>
      <c r="K2979" t="s">
        <v>7185</v>
      </c>
      <c r="L2979">
        <v>8</v>
      </c>
      <c r="M2979">
        <v>33986.49</v>
      </c>
      <c r="N2979">
        <v>0.15</v>
      </c>
      <c r="O2979">
        <v>4285.87</v>
      </c>
    </row>
    <row r="2980" spans="1:15" x14ac:dyDescent="0.25">
      <c r="A2980" t="s">
        <v>2990</v>
      </c>
      <c r="B2980" t="s">
        <v>5283</v>
      </c>
      <c r="C2980" t="s">
        <v>7235</v>
      </c>
      <c r="D2980" t="s">
        <v>6737</v>
      </c>
      <c r="E2980" t="s">
        <v>6904</v>
      </c>
      <c r="F2980" t="s">
        <v>7095</v>
      </c>
      <c r="G2980" t="s">
        <v>7106</v>
      </c>
      <c r="H2980" t="s">
        <v>7161</v>
      </c>
      <c r="I2980" t="s">
        <v>7162</v>
      </c>
      <c r="J2980" t="s">
        <v>7169</v>
      </c>
      <c r="K2980" t="s">
        <v>7193</v>
      </c>
      <c r="L2980">
        <v>1</v>
      </c>
      <c r="M2980">
        <v>10034.52</v>
      </c>
      <c r="N2980">
        <v>0.05</v>
      </c>
      <c r="O2980">
        <v>1543.22</v>
      </c>
    </row>
    <row r="2981" spans="1:15" x14ac:dyDescent="0.25">
      <c r="A2981" t="s">
        <v>2991</v>
      </c>
      <c r="B2981" t="s">
        <v>6007</v>
      </c>
      <c r="C2981" t="s">
        <v>7235</v>
      </c>
      <c r="D2981" t="s">
        <v>6359</v>
      </c>
      <c r="E2981" t="s">
        <v>7044</v>
      </c>
      <c r="F2981" t="s">
        <v>7097</v>
      </c>
      <c r="G2981" t="s">
        <v>7110</v>
      </c>
      <c r="H2981" t="s">
        <v>7159</v>
      </c>
      <c r="I2981" t="s">
        <v>7162</v>
      </c>
      <c r="J2981" t="s">
        <v>7168</v>
      </c>
      <c r="K2981" t="s">
        <v>7181</v>
      </c>
      <c r="L2981">
        <v>6</v>
      </c>
      <c r="M2981">
        <v>66904.58</v>
      </c>
      <c r="N2981">
        <v>0.05</v>
      </c>
      <c r="O2981">
        <v>12651.26</v>
      </c>
    </row>
    <row r="2982" spans="1:15" x14ac:dyDescent="0.25">
      <c r="A2982" t="s">
        <v>2992</v>
      </c>
      <c r="B2982" t="s">
        <v>5580</v>
      </c>
      <c r="C2982" t="s">
        <v>7250</v>
      </c>
      <c r="D2982" t="s">
        <v>6666</v>
      </c>
      <c r="E2982" t="s">
        <v>7001</v>
      </c>
      <c r="F2982" t="s">
        <v>7097</v>
      </c>
      <c r="G2982" t="s">
        <v>7110</v>
      </c>
      <c r="H2982" t="s">
        <v>7129</v>
      </c>
      <c r="I2982" t="s">
        <v>7165</v>
      </c>
      <c r="J2982" t="s">
        <v>7172</v>
      </c>
      <c r="K2982" t="s">
        <v>7185</v>
      </c>
      <c r="L2982">
        <v>4</v>
      </c>
      <c r="M2982">
        <v>19445.04</v>
      </c>
      <c r="N2982">
        <v>0</v>
      </c>
      <c r="O2982">
        <v>3724.33</v>
      </c>
    </row>
    <row r="2983" spans="1:15" x14ac:dyDescent="0.25">
      <c r="A2983" t="s">
        <v>2993</v>
      </c>
      <c r="B2983" t="s">
        <v>5667</v>
      </c>
      <c r="C2983" t="s">
        <v>7251</v>
      </c>
      <c r="D2983" t="s">
        <v>6158</v>
      </c>
      <c r="E2983" t="s">
        <v>6954</v>
      </c>
      <c r="F2983" t="s">
        <v>7097</v>
      </c>
      <c r="G2983" t="s">
        <v>7107</v>
      </c>
      <c r="H2983" t="s">
        <v>7152</v>
      </c>
      <c r="I2983" t="s">
        <v>7162</v>
      </c>
      <c r="J2983" t="s">
        <v>7166</v>
      </c>
      <c r="K2983" t="s">
        <v>7178</v>
      </c>
      <c r="L2983">
        <v>7</v>
      </c>
      <c r="M2983">
        <v>98653.68</v>
      </c>
      <c r="N2983">
        <v>0.1</v>
      </c>
      <c r="O2983">
        <v>15023.92</v>
      </c>
    </row>
    <row r="2984" spans="1:15" x14ac:dyDescent="0.25">
      <c r="A2984" t="s">
        <v>2994</v>
      </c>
      <c r="B2984" t="s">
        <v>5266</v>
      </c>
      <c r="C2984" t="s">
        <v>7231</v>
      </c>
      <c r="D2984" t="s">
        <v>6143</v>
      </c>
      <c r="E2984" t="s">
        <v>6941</v>
      </c>
      <c r="F2984" t="s">
        <v>7096</v>
      </c>
      <c r="G2984" t="s">
        <v>7103</v>
      </c>
      <c r="H2984" t="s">
        <v>7158</v>
      </c>
      <c r="I2984" t="s">
        <v>7164</v>
      </c>
      <c r="J2984" t="s">
        <v>7170</v>
      </c>
      <c r="K2984" t="s">
        <v>7189</v>
      </c>
      <c r="L2984">
        <v>6</v>
      </c>
      <c r="M2984">
        <v>7945</v>
      </c>
      <c r="N2984">
        <v>0.15</v>
      </c>
      <c r="O2984">
        <v>2145.11</v>
      </c>
    </row>
    <row r="2985" spans="1:15" x14ac:dyDescent="0.25">
      <c r="A2985" t="s">
        <v>2995</v>
      </c>
      <c r="B2985" t="s">
        <v>5511</v>
      </c>
      <c r="C2985" t="s">
        <v>7227</v>
      </c>
      <c r="D2985" t="s">
        <v>6776</v>
      </c>
      <c r="E2985" t="s">
        <v>7073</v>
      </c>
      <c r="F2985" t="s">
        <v>7095</v>
      </c>
      <c r="G2985" t="s">
        <v>7108</v>
      </c>
      <c r="H2985" t="s">
        <v>7126</v>
      </c>
      <c r="I2985" t="s">
        <v>7164</v>
      </c>
      <c r="J2985" t="s">
        <v>7174</v>
      </c>
      <c r="K2985" t="s">
        <v>7199</v>
      </c>
      <c r="L2985">
        <v>2</v>
      </c>
      <c r="M2985">
        <v>3328.56</v>
      </c>
      <c r="N2985">
        <v>0</v>
      </c>
      <c r="O2985">
        <v>750.48</v>
      </c>
    </row>
    <row r="2986" spans="1:15" x14ac:dyDescent="0.25">
      <c r="A2986" t="s">
        <v>2996</v>
      </c>
      <c r="B2986" t="s">
        <v>5739</v>
      </c>
      <c r="C2986" t="s">
        <v>7255</v>
      </c>
      <c r="D2986" t="s">
        <v>6647</v>
      </c>
      <c r="E2986" t="s">
        <v>6899</v>
      </c>
      <c r="F2986" t="s">
        <v>7095</v>
      </c>
      <c r="G2986" t="s">
        <v>7106</v>
      </c>
      <c r="H2986" t="s">
        <v>7122</v>
      </c>
      <c r="I2986" t="s">
        <v>7165</v>
      </c>
      <c r="J2986" t="s">
        <v>7172</v>
      </c>
      <c r="K2986" t="s">
        <v>7185</v>
      </c>
      <c r="L2986">
        <v>3</v>
      </c>
      <c r="M2986">
        <v>15286.72</v>
      </c>
      <c r="N2986">
        <v>0</v>
      </c>
      <c r="O2986">
        <v>3163.67</v>
      </c>
    </row>
    <row r="2987" spans="1:15" x14ac:dyDescent="0.25">
      <c r="A2987" t="s">
        <v>2997</v>
      </c>
      <c r="B2987" t="s">
        <v>5216</v>
      </c>
      <c r="C2987" t="s">
        <v>7234</v>
      </c>
      <c r="D2987" t="s">
        <v>6630</v>
      </c>
      <c r="E2987" t="s">
        <v>7084</v>
      </c>
      <c r="F2987" t="s">
        <v>7095</v>
      </c>
      <c r="G2987" t="s">
        <v>7109</v>
      </c>
      <c r="H2987" t="s">
        <v>7135</v>
      </c>
      <c r="I2987" t="s">
        <v>7164</v>
      </c>
      <c r="J2987" t="s">
        <v>7170</v>
      </c>
      <c r="K2987" t="s">
        <v>7183</v>
      </c>
      <c r="L2987">
        <v>1</v>
      </c>
      <c r="M2987">
        <v>4285.28</v>
      </c>
      <c r="N2987">
        <v>0.1</v>
      </c>
      <c r="O2987">
        <v>890.24</v>
      </c>
    </row>
    <row r="2988" spans="1:15" x14ac:dyDescent="0.25">
      <c r="A2988" t="s">
        <v>2998</v>
      </c>
      <c r="B2988" t="s">
        <v>5950</v>
      </c>
      <c r="C2988" t="s">
        <v>7250</v>
      </c>
      <c r="D2988" t="s">
        <v>6654</v>
      </c>
      <c r="E2988" t="s">
        <v>7041</v>
      </c>
      <c r="F2988" t="s">
        <v>7097</v>
      </c>
      <c r="G2988" t="s">
        <v>7105</v>
      </c>
      <c r="H2988" t="s">
        <v>7128</v>
      </c>
      <c r="I2988" t="s">
        <v>7164</v>
      </c>
      <c r="J2988" t="s">
        <v>7174</v>
      </c>
      <c r="K2988" t="s">
        <v>7196</v>
      </c>
      <c r="L2988">
        <v>6</v>
      </c>
      <c r="M2988">
        <v>17638.45</v>
      </c>
      <c r="N2988">
        <v>0.2</v>
      </c>
      <c r="O2988">
        <v>2374.04</v>
      </c>
    </row>
    <row r="2989" spans="1:15" x14ac:dyDescent="0.25">
      <c r="A2989" t="s">
        <v>2999</v>
      </c>
      <c r="B2989" t="s">
        <v>5768</v>
      </c>
      <c r="C2989" t="s">
        <v>7259</v>
      </c>
      <c r="D2989" t="s">
        <v>6585</v>
      </c>
      <c r="E2989" t="s">
        <v>7038</v>
      </c>
      <c r="F2989" t="s">
        <v>7096</v>
      </c>
      <c r="G2989" t="s">
        <v>7111</v>
      </c>
      <c r="H2989" t="s">
        <v>7131</v>
      </c>
      <c r="I2989" t="s">
        <v>7163</v>
      </c>
      <c r="J2989" t="s">
        <v>7175</v>
      </c>
      <c r="K2989" t="s">
        <v>7205</v>
      </c>
      <c r="L2989">
        <v>4</v>
      </c>
      <c r="M2989">
        <v>11747.4</v>
      </c>
      <c r="N2989">
        <v>0.2</v>
      </c>
      <c r="O2989">
        <v>1013.94</v>
      </c>
    </row>
    <row r="2990" spans="1:15" x14ac:dyDescent="0.25">
      <c r="A2990" t="s">
        <v>3000</v>
      </c>
      <c r="B2990" t="s">
        <v>5332</v>
      </c>
      <c r="C2990" t="s">
        <v>7241</v>
      </c>
      <c r="D2990" t="s">
        <v>6729</v>
      </c>
      <c r="E2990" t="s">
        <v>6914</v>
      </c>
      <c r="F2990" t="s">
        <v>7094</v>
      </c>
      <c r="G2990" t="s">
        <v>7099</v>
      </c>
      <c r="H2990" t="s">
        <v>7130</v>
      </c>
      <c r="I2990" t="s">
        <v>7164</v>
      </c>
      <c r="J2990" t="s">
        <v>7173</v>
      </c>
      <c r="K2990" t="s">
        <v>7206</v>
      </c>
      <c r="L2990">
        <v>6</v>
      </c>
      <c r="M2990">
        <v>9878.2099999999991</v>
      </c>
      <c r="N2990">
        <v>0.25</v>
      </c>
      <c r="O2990">
        <v>2218.87</v>
      </c>
    </row>
    <row r="2991" spans="1:15" x14ac:dyDescent="0.25">
      <c r="A2991" t="s">
        <v>3001</v>
      </c>
      <c r="B2991" t="s">
        <v>5714</v>
      </c>
      <c r="C2991" t="s">
        <v>7251</v>
      </c>
      <c r="D2991" t="s">
        <v>6097</v>
      </c>
      <c r="E2991" t="s">
        <v>6896</v>
      </c>
      <c r="F2991" t="s">
        <v>7094</v>
      </c>
      <c r="G2991" t="s">
        <v>7098</v>
      </c>
      <c r="H2991" t="s">
        <v>7138</v>
      </c>
      <c r="I2991" t="s">
        <v>7162</v>
      </c>
      <c r="J2991" t="s">
        <v>7166</v>
      </c>
      <c r="K2991" t="s">
        <v>7178</v>
      </c>
      <c r="L2991">
        <v>2</v>
      </c>
      <c r="M2991">
        <v>29622.720000000001</v>
      </c>
      <c r="N2991">
        <v>0</v>
      </c>
      <c r="O2991">
        <v>5927.73</v>
      </c>
    </row>
    <row r="2992" spans="1:15" x14ac:dyDescent="0.25">
      <c r="A2992" t="s">
        <v>3002</v>
      </c>
      <c r="B2992" t="s">
        <v>5508</v>
      </c>
      <c r="C2992" t="s">
        <v>7242</v>
      </c>
      <c r="D2992" t="s">
        <v>6307</v>
      </c>
      <c r="E2992" t="s">
        <v>6944</v>
      </c>
      <c r="F2992" t="s">
        <v>7095</v>
      </c>
      <c r="G2992" t="s">
        <v>7108</v>
      </c>
      <c r="H2992" t="s">
        <v>7126</v>
      </c>
      <c r="I2992" t="s">
        <v>7163</v>
      </c>
      <c r="J2992" t="s">
        <v>7167</v>
      </c>
      <c r="K2992" t="s">
        <v>7207</v>
      </c>
      <c r="L2992">
        <v>6</v>
      </c>
      <c r="M2992">
        <v>4113.6099999999997</v>
      </c>
      <c r="N2992">
        <v>0.15</v>
      </c>
      <c r="O2992">
        <v>1144.71</v>
      </c>
    </row>
    <row r="2993" spans="1:15" x14ac:dyDescent="0.25">
      <c r="A2993" t="s">
        <v>3003</v>
      </c>
      <c r="B2993" t="s">
        <v>5541</v>
      </c>
      <c r="C2993" t="s">
        <v>7255</v>
      </c>
      <c r="D2993" t="s">
        <v>6836</v>
      </c>
      <c r="E2993" t="s">
        <v>7055</v>
      </c>
      <c r="F2993" t="s">
        <v>7096</v>
      </c>
      <c r="G2993" t="s">
        <v>7113</v>
      </c>
      <c r="H2993" t="s">
        <v>7143</v>
      </c>
      <c r="I2993" t="s">
        <v>7163</v>
      </c>
      <c r="J2993" t="s">
        <v>7175</v>
      </c>
      <c r="K2993" t="s">
        <v>7190</v>
      </c>
      <c r="L2993">
        <v>3</v>
      </c>
      <c r="M2993">
        <v>6814.28</v>
      </c>
      <c r="N2993">
        <v>0</v>
      </c>
      <c r="O2993">
        <v>1426.53</v>
      </c>
    </row>
    <row r="2994" spans="1:15" x14ac:dyDescent="0.25">
      <c r="A2994" t="s">
        <v>3004</v>
      </c>
      <c r="B2994" t="s">
        <v>5646</v>
      </c>
      <c r="C2994" t="s">
        <v>7230</v>
      </c>
      <c r="D2994" t="s">
        <v>6295</v>
      </c>
      <c r="E2994" t="s">
        <v>7021</v>
      </c>
      <c r="F2994" t="s">
        <v>7095</v>
      </c>
      <c r="G2994" t="s">
        <v>7106</v>
      </c>
      <c r="H2994" t="s">
        <v>7161</v>
      </c>
      <c r="I2994" t="s">
        <v>7163</v>
      </c>
      <c r="J2994" t="s">
        <v>7175</v>
      </c>
      <c r="K2994" t="s">
        <v>7205</v>
      </c>
      <c r="L2994">
        <v>6</v>
      </c>
      <c r="M2994">
        <v>19462.509999999998</v>
      </c>
      <c r="N2994">
        <v>0.05</v>
      </c>
      <c r="O2994">
        <v>3286.62</v>
      </c>
    </row>
    <row r="2995" spans="1:15" x14ac:dyDescent="0.25">
      <c r="A2995" t="s">
        <v>3005</v>
      </c>
      <c r="B2995" t="s">
        <v>5384</v>
      </c>
      <c r="C2995" t="s">
        <v>7229</v>
      </c>
      <c r="D2995" t="s">
        <v>6568</v>
      </c>
      <c r="E2995" t="s">
        <v>6996</v>
      </c>
      <c r="F2995" t="s">
        <v>7096</v>
      </c>
      <c r="G2995" t="s">
        <v>7113</v>
      </c>
      <c r="H2995" t="s">
        <v>7148</v>
      </c>
      <c r="I2995" t="s">
        <v>7165</v>
      </c>
      <c r="J2995" t="s">
        <v>7172</v>
      </c>
      <c r="K2995" t="s">
        <v>7212</v>
      </c>
      <c r="L2995">
        <v>7</v>
      </c>
      <c r="M2995">
        <v>23017.74</v>
      </c>
      <c r="N2995">
        <v>0.1</v>
      </c>
      <c r="O2995">
        <v>3416.36</v>
      </c>
    </row>
    <row r="2996" spans="1:15" x14ac:dyDescent="0.25">
      <c r="A2996" t="s">
        <v>3006</v>
      </c>
      <c r="B2996" t="s">
        <v>6030</v>
      </c>
      <c r="C2996" t="s">
        <v>7225</v>
      </c>
      <c r="D2996" t="s">
        <v>6207</v>
      </c>
      <c r="E2996" t="s">
        <v>6982</v>
      </c>
      <c r="F2996" t="s">
        <v>7096</v>
      </c>
      <c r="G2996" t="s">
        <v>7103</v>
      </c>
      <c r="H2996" t="s">
        <v>7119</v>
      </c>
      <c r="I2996" t="s">
        <v>7164</v>
      </c>
      <c r="J2996" t="s">
        <v>7173</v>
      </c>
      <c r="K2996" t="s">
        <v>7186</v>
      </c>
      <c r="L2996">
        <v>3</v>
      </c>
      <c r="M2996">
        <v>11701.84</v>
      </c>
      <c r="N2996">
        <v>0.15</v>
      </c>
      <c r="O2996">
        <v>2904.44</v>
      </c>
    </row>
    <row r="2997" spans="1:15" x14ac:dyDescent="0.25">
      <c r="A2997" t="s">
        <v>3007</v>
      </c>
      <c r="B2997" t="s">
        <v>5136</v>
      </c>
      <c r="C2997" t="s">
        <v>7242</v>
      </c>
      <c r="D2997" t="s">
        <v>6394</v>
      </c>
      <c r="E2997" t="s">
        <v>6900</v>
      </c>
      <c r="F2997" t="s">
        <v>7096</v>
      </c>
      <c r="G2997" t="s">
        <v>7103</v>
      </c>
      <c r="H2997" t="s">
        <v>7134</v>
      </c>
      <c r="I2997" t="s">
        <v>7165</v>
      </c>
      <c r="J2997" t="s">
        <v>7172</v>
      </c>
      <c r="K2997" t="s">
        <v>7212</v>
      </c>
      <c r="L2997">
        <v>4</v>
      </c>
      <c r="M2997">
        <v>13567.4</v>
      </c>
      <c r="N2997">
        <v>0.05</v>
      </c>
      <c r="O2997">
        <v>2513.02</v>
      </c>
    </row>
    <row r="2998" spans="1:15" x14ac:dyDescent="0.25">
      <c r="A2998" t="s">
        <v>3008</v>
      </c>
      <c r="B2998" t="s">
        <v>5095</v>
      </c>
      <c r="C2998" t="s">
        <v>7226</v>
      </c>
      <c r="D2998" t="s">
        <v>6631</v>
      </c>
      <c r="E2998" t="s">
        <v>7039</v>
      </c>
      <c r="F2998" t="s">
        <v>7097</v>
      </c>
      <c r="G2998" t="s">
        <v>7110</v>
      </c>
      <c r="H2998" t="s">
        <v>7129</v>
      </c>
      <c r="I2998" t="s">
        <v>7164</v>
      </c>
      <c r="J2998" t="s">
        <v>7173</v>
      </c>
      <c r="K2998" t="s">
        <v>7186</v>
      </c>
      <c r="L2998">
        <v>8</v>
      </c>
      <c r="M2998">
        <v>30961.33</v>
      </c>
      <c r="N2998">
        <v>0.15</v>
      </c>
      <c r="O2998">
        <v>6314.28</v>
      </c>
    </row>
    <row r="2999" spans="1:15" x14ac:dyDescent="0.25">
      <c r="A2999" t="s">
        <v>3009</v>
      </c>
      <c r="B2999" t="s">
        <v>5750</v>
      </c>
      <c r="C2999" t="s">
        <v>7240</v>
      </c>
      <c r="D2999" t="s">
        <v>6109</v>
      </c>
      <c r="E2999" t="s">
        <v>6908</v>
      </c>
      <c r="F2999" t="s">
        <v>7095</v>
      </c>
      <c r="G2999" t="s">
        <v>7102</v>
      </c>
      <c r="H2999" t="s">
        <v>7157</v>
      </c>
      <c r="I2999" t="s">
        <v>7162</v>
      </c>
      <c r="J2999" t="s">
        <v>7166</v>
      </c>
      <c r="K2999" t="s">
        <v>7178</v>
      </c>
      <c r="L2999">
        <v>5</v>
      </c>
      <c r="M2999">
        <v>58075.09</v>
      </c>
      <c r="N2999">
        <v>0.2</v>
      </c>
      <c r="O2999">
        <v>7542.33</v>
      </c>
    </row>
    <row r="3000" spans="1:15" x14ac:dyDescent="0.25">
      <c r="A3000" t="s">
        <v>3010</v>
      </c>
      <c r="B3000" t="s">
        <v>5809</v>
      </c>
      <c r="C3000" t="s">
        <v>7257</v>
      </c>
      <c r="D3000" t="s">
        <v>6508</v>
      </c>
      <c r="E3000" t="s">
        <v>6986</v>
      </c>
      <c r="F3000" t="s">
        <v>7096</v>
      </c>
      <c r="G3000" t="s">
        <v>7103</v>
      </c>
      <c r="H3000" t="s">
        <v>7134</v>
      </c>
      <c r="I3000" t="s">
        <v>7164</v>
      </c>
      <c r="J3000" t="s">
        <v>7173</v>
      </c>
      <c r="K3000" t="s">
        <v>7206</v>
      </c>
      <c r="L3000">
        <v>1</v>
      </c>
      <c r="M3000">
        <v>2060.64</v>
      </c>
      <c r="N3000">
        <v>0.1</v>
      </c>
      <c r="O3000">
        <v>625.78</v>
      </c>
    </row>
    <row r="3001" spans="1:15" x14ac:dyDescent="0.25">
      <c r="A3001" t="s">
        <v>3011</v>
      </c>
      <c r="B3001" t="s">
        <v>5036</v>
      </c>
      <c r="C3001" t="s">
        <v>7231</v>
      </c>
      <c r="D3001" t="s">
        <v>6203</v>
      </c>
      <c r="E3001" t="s">
        <v>6948</v>
      </c>
      <c r="F3001" t="s">
        <v>7095</v>
      </c>
      <c r="G3001" t="s">
        <v>7102</v>
      </c>
      <c r="H3001" t="s">
        <v>7118</v>
      </c>
      <c r="I3001" t="s">
        <v>7164</v>
      </c>
      <c r="J3001" t="s">
        <v>7170</v>
      </c>
      <c r="K3001" t="s">
        <v>7189</v>
      </c>
      <c r="L3001">
        <v>7</v>
      </c>
      <c r="M3001">
        <v>10877.58</v>
      </c>
      <c r="N3001">
        <v>0</v>
      </c>
      <c r="O3001">
        <v>3580.31</v>
      </c>
    </row>
    <row r="3002" spans="1:15" x14ac:dyDescent="0.25">
      <c r="A3002" t="s">
        <v>3012</v>
      </c>
      <c r="B3002" t="s">
        <v>5527</v>
      </c>
      <c r="C3002" t="s">
        <v>7245</v>
      </c>
      <c r="D3002" t="s">
        <v>6577</v>
      </c>
      <c r="E3002" t="s">
        <v>6902</v>
      </c>
      <c r="F3002" t="s">
        <v>7094</v>
      </c>
      <c r="G3002" t="s">
        <v>7101</v>
      </c>
      <c r="H3002" t="s">
        <v>7124</v>
      </c>
      <c r="I3002" t="s">
        <v>7162</v>
      </c>
      <c r="J3002" t="s">
        <v>7166</v>
      </c>
      <c r="K3002" t="s">
        <v>7178</v>
      </c>
      <c r="L3002">
        <v>7</v>
      </c>
      <c r="M3002">
        <v>79918.87</v>
      </c>
      <c r="N3002">
        <v>0.2</v>
      </c>
      <c r="O3002">
        <v>8914.17</v>
      </c>
    </row>
    <row r="3003" spans="1:15" x14ac:dyDescent="0.25">
      <c r="A3003" t="s">
        <v>3013</v>
      </c>
      <c r="B3003" t="s">
        <v>5928</v>
      </c>
      <c r="C3003" t="s">
        <v>7226</v>
      </c>
      <c r="D3003" t="s">
        <v>6826</v>
      </c>
      <c r="E3003" t="s">
        <v>7091</v>
      </c>
      <c r="F3003" t="s">
        <v>7097</v>
      </c>
      <c r="G3003" t="s">
        <v>7107</v>
      </c>
      <c r="H3003" t="s">
        <v>7153</v>
      </c>
      <c r="I3003" t="s">
        <v>7162</v>
      </c>
      <c r="J3003" t="s">
        <v>7169</v>
      </c>
      <c r="K3003" t="s">
        <v>7203</v>
      </c>
      <c r="L3003">
        <v>7</v>
      </c>
      <c r="M3003">
        <v>149185.43</v>
      </c>
      <c r="N3003">
        <v>0</v>
      </c>
      <c r="O3003">
        <v>23255.98</v>
      </c>
    </row>
    <row r="3004" spans="1:15" x14ac:dyDescent="0.25">
      <c r="A3004" t="s">
        <v>3014</v>
      </c>
      <c r="B3004" t="s">
        <v>5586</v>
      </c>
      <c r="C3004" t="s">
        <v>7253</v>
      </c>
      <c r="D3004" t="s">
        <v>6659</v>
      </c>
      <c r="E3004" t="s">
        <v>7044</v>
      </c>
      <c r="F3004" t="s">
        <v>7094</v>
      </c>
      <c r="G3004" t="s">
        <v>7098</v>
      </c>
      <c r="H3004" t="s">
        <v>7156</v>
      </c>
      <c r="I3004" t="s">
        <v>7163</v>
      </c>
      <c r="J3004" t="s">
        <v>7171</v>
      </c>
      <c r="K3004" t="s">
        <v>7209</v>
      </c>
      <c r="L3004">
        <v>3</v>
      </c>
      <c r="M3004">
        <v>5642.35</v>
      </c>
      <c r="N3004">
        <v>0</v>
      </c>
      <c r="O3004">
        <v>1112.5899999999999</v>
      </c>
    </row>
    <row r="3005" spans="1:15" x14ac:dyDescent="0.25">
      <c r="A3005" t="s">
        <v>3015</v>
      </c>
      <c r="B3005" t="s">
        <v>5968</v>
      </c>
      <c r="C3005" t="s">
        <v>7241</v>
      </c>
      <c r="D3005" t="s">
        <v>6447</v>
      </c>
      <c r="E3005" t="s">
        <v>6959</v>
      </c>
      <c r="F3005" t="s">
        <v>7095</v>
      </c>
      <c r="G3005" t="s">
        <v>7102</v>
      </c>
      <c r="H3005" t="s">
        <v>7147</v>
      </c>
      <c r="I3005" t="s">
        <v>7163</v>
      </c>
      <c r="J3005" t="s">
        <v>7167</v>
      </c>
      <c r="K3005" t="s">
        <v>7179</v>
      </c>
      <c r="L3005">
        <v>8</v>
      </c>
      <c r="M3005">
        <v>17431.23</v>
      </c>
      <c r="N3005">
        <v>0.15</v>
      </c>
      <c r="O3005">
        <v>3597.04</v>
      </c>
    </row>
    <row r="3006" spans="1:15" x14ac:dyDescent="0.25">
      <c r="A3006" t="s">
        <v>3016</v>
      </c>
      <c r="B3006" t="s">
        <v>5485</v>
      </c>
      <c r="C3006" t="s">
        <v>7234</v>
      </c>
      <c r="D3006" t="s">
        <v>6872</v>
      </c>
      <c r="E3006" t="s">
        <v>6965</v>
      </c>
      <c r="F3006" t="s">
        <v>7097</v>
      </c>
      <c r="G3006" t="s">
        <v>7105</v>
      </c>
      <c r="H3006" t="s">
        <v>7121</v>
      </c>
      <c r="I3006" t="s">
        <v>7165</v>
      </c>
      <c r="J3006" t="s">
        <v>7177</v>
      </c>
      <c r="K3006" t="s">
        <v>7198</v>
      </c>
      <c r="L3006">
        <v>8</v>
      </c>
      <c r="M3006">
        <v>397319.53</v>
      </c>
      <c r="N3006">
        <v>0.2</v>
      </c>
      <c r="O3006">
        <v>28479.119999999999</v>
      </c>
    </row>
    <row r="3007" spans="1:15" x14ac:dyDescent="0.25">
      <c r="A3007" t="s">
        <v>3017</v>
      </c>
      <c r="B3007" t="s">
        <v>6031</v>
      </c>
      <c r="C3007" t="s">
        <v>7237</v>
      </c>
      <c r="D3007" t="s">
        <v>6720</v>
      </c>
      <c r="E3007" t="s">
        <v>7049</v>
      </c>
      <c r="F3007" t="s">
        <v>7095</v>
      </c>
      <c r="G3007" t="s">
        <v>7109</v>
      </c>
      <c r="H3007" t="s">
        <v>7135</v>
      </c>
      <c r="I3007" t="s">
        <v>7164</v>
      </c>
      <c r="J3007" t="s">
        <v>7173</v>
      </c>
      <c r="K3007" t="s">
        <v>7200</v>
      </c>
      <c r="L3007">
        <v>1</v>
      </c>
      <c r="M3007">
        <v>1156.0999999999999</v>
      </c>
      <c r="N3007">
        <v>0</v>
      </c>
      <c r="O3007">
        <v>411.63</v>
      </c>
    </row>
    <row r="3008" spans="1:15" x14ac:dyDescent="0.25">
      <c r="A3008" t="s">
        <v>3018</v>
      </c>
      <c r="B3008" t="s">
        <v>5872</v>
      </c>
      <c r="C3008" t="s">
        <v>7236</v>
      </c>
      <c r="D3008" t="s">
        <v>6710</v>
      </c>
      <c r="E3008" t="s">
        <v>7056</v>
      </c>
      <c r="F3008" t="s">
        <v>7097</v>
      </c>
      <c r="G3008" t="s">
        <v>7105</v>
      </c>
      <c r="H3008" t="s">
        <v>7128</v>
      </c>
      <c r="I3008" t="s">
        <v>7162</v>
      </c>
      <c r="J3008" t="s">
        <v>7168</v>
      </c>
      <c r="K3008" t="s">
        <v>7181</v>
      </c>
      <c r="L3008">
        <v>2</v>
      </c>
      <c r="M3008">
        <v>21064.01</v>
      </c>
      <c r="N3008">
        <v>0.15</v>
      </c>
      <c r="O3008">
        <v>2613.2399999999998</v>
      </c>
    </row>
    <row r="3009" spans="1:15" x14ac:dyDescent="0.25">
      <c r="A3009" t="s">
        <v>3019</v>
      </c>
      <c r="B3009" t="s">
        <v>5488</v>
      </c>
      <c r="C3009" t="s">
        <v>7233</v>
      </c>
      <c r="D3009" t="s">
        <v>6557</v>
      </c>
      <c r="E3009" t="s">
        <v>7003</v>
      </c>
      <c r="F3009" t="s">
        <v>7095</v>
      </c>
      <c r="G3009" t="s">
        <v>7108</v>
      </c>
      <c r="H3009" t="s">
        <v>7126</v>
      </c>
      <c r="I3009" t="s">
        <v>7163</v>
      </c>
      <c r="J3009" t="s">
        <v>7171</v>
      </c>
      <c r="K3009" t="s">
        <v>7184</v>
      </c>
      <c r="L3009">
        <v>3</v>
      </c>
      <c r="M3009">
        <v>23262.36</v>
      </c>
      <c r="N3009">
        <v>0</v>
      </c>
      <c r="O3009">
        <v>3609.05</v>
      </c>
    </row>
    <row r="3010" spans="1:15" x14ac:dyDescent="0.25">
      <c r="A3010" t="s">
        <v>3020</v>
      </c>
      <c r="B3010" t="s">
        <v>5500</v>
      </c>
      <c r="C3010" t="s">
        <v>7234</v>
      </c>
      <c r="D3010" t="s">
        <v>6227</v>
      </c>
      <c r="E3010" t="s">
        <v>6993</v>
      </c>
      <c r="F3010" t="s">
        <v>7095</v>
      </c>
      <c r="G3010" t="s">
        <v>7102</v>
      </c>
      <c r="H3010" t="s">
        <v>7157</v>
      </c>
      <c r="I3010" t="s">
        <v>7164</v>
      </c>
      <c r="J3010" t="s">
        <v>7170</v>
      </c>
      <c r="K3010" t="s">
        <v>7183</v>
      </c>
      <c r="L3010">
        <v>5</v>
      </c>
      <c r="M3010">
        <v>25665.88</v>
      </c>
      <c r="N3010">
        <v>0</v>
      </c>
      <c r="O3010">
        <v>7346.11</v>
      </c>
    </row>
    <row r="3011" spans="1:15" x14ac:dyDescent="0.25">
      <c r="A3011" t="s">
        <v>3021</v>
      </c>
      <c r="B3011" t="s">
        <v>5219</v>
      </c>
      <c r="C3011" t="s">
        <v>7258</v>
      </c>
      <c r="D3011" t="s">
        <v>6240</v>
      </c>
      <c r="E3011" t="s">
        <v>6999</v>
      </c>
      <c r="F3011" t="s">
        <v>7097</v>
      </c>
      <c r="G3011" t="s">
        <v>7107</v>
      </c>
      <c r="H3011" t="s">
        <v>7153</v>
      </c>
      <c r="I3011" t="s">
        <v>7162</v>
      </c>
      <c r="J3011" t="s">
        <v>7166</v>
      </c>
      <c r="K3011" t="s">
        <v>7211</v>
      </c>
      <c r="L3011">
        <v>1</v>
      </c>
      <c r="M3011">
        <v>7689.3</v>
      </c>
      <c r="N3011">
        <v>0</v>
      </c>
      <c r="O3011">
        <v>1467.91</v>
      </c>
    </row>
    <row r="3012" spans="1:15" x14ac:dyDescent="0.25">
      <c r="A3012" t="s">
        <v>3022</v>
      </c>
      <c r="B3012" t="s">
        <v>5345</v>
      </c>
      <c r="C3012" t="s">
        <v>7244</v>
      </c>
      <c r="D3012" t="s">
        <v>6794</v>
      </c>
      <c r="E3012" t="s">
        <v>6913</v>
      </c>
      <c r="F3012" t="s">
        <v>7095</v>
      </c>
      <c r="G3012" t="s">
        <v>7102</v>
      </c>
      <c r="H3012" t="s">
        <v>7118</v>
      </c>
      <c r="I3012" t="s">
        <v>7164</v>
      </c>
      <c r="J3012" t="s">
        <v>7173</v>
      </c>
      <c r="K3012" t="s">
        <v>7186</v>
      </c>
      <c r="L3012">
        <v>4</v>
      </c>
      <c r="M3012">
        <v>13286.08</v>
      </c>
      <c r="N3012">
        <v>0.25</v>
      </c>
      <c r="O3012">
        <v>2160.9899999999998</v>
      </c>
    </row>
    <row r="3013" spans="1:15" x14ac:dyDescent="0.25">
      <c r="A3013" t="s">
        <v>3023</v>
      </c>
      <c r="B3013" t="s">
        <v>5888</v>
      </c>
      <c r="C3013" t="s">
        <v>7251</v>
      </c>
      <c r="D3013" t="s">
        <v>6419</v>
      </c>
      <c r="E3013" t="s">
        <v>6897</v>
      </c>
      <c r="F3013" t="s">
        <v>7097</v>
      </c>
      <c r="G3013" t="s">
        <v>7110</v>
      </c>
      <c r="H3013" t="s">
        <v>7129</v>
      </c>
      <c r="I3013" t="s">
        <v>7165</v>
      </c>
      <c r="J3013" t="s">
        <v>7172</v>
      </c>
      <c r="K3013" t="s">
        <v>7212</v>
      </c>
      <c r="L3013">
        <v>6</v>
      </c>
      <c r="M3013">
        <v>18146.66</v>
      </c>
      <c r="N3013">
        <v>0.15</v>
      </c>
      <c r="O3013">
        <v>2318.5100000000002</v>
      </c>
    </row>
    <row r="3014" spans="1:15" x14ac:dyDescent="0.25">
      <c r="A3014" t="s">
        <v>3024</v>
      </c>
      <c r="B3014" t="s">
        <v>5098</v>
      </c>
      <c r="C3014" t="s">
        <v>7252</v>
      </c>
      <c r="D3014" t="s">
        <v>6517</v>
      </c>
      <c r="E3014" t="s">
        <v>6902</v>
      </c>
      <c r="F3014" t="s">
        <v>7094</v>
      </c>
      <c r="G3014" t="s">
        <v>7099</v>
      </c>
      <c r="H3014" t="s">
        <v>7115</v>
      </c>
      <c r="I3014" t="s">
        <v>7165</v>
      </c>
      <c r="J3014" t="s">
        <v>7176</v>
      </c>
      <c r="K3014" t="s">
        <v>7195</v>
      </c>
      <c r="L3014">
        <v>3</v>
      </c>
      <c r="M3014">
        <v>31402.05</v>
      </c>
      <c r="N3014">
        <v>0.15</v>
      </c>
      <c r="O3014">
        <v>1812.51</v>
      </c>
    </row>
    <row r="3015" spans="1:15" x14ac:dyDescent="0.25">
      <c r="A3015" t="s">
        <v>3025</v>
      </c>
      <c r="B3015" t="s">
        <v>5414</v>
      </c>
      <c r="C3015" t="s">
        <v>7246</v>
      </c>
      <c r="D3015" t="s">
        <v>6417</v>
      </c>
      <c r="E3015" t="s">
        <v>7053</v>
      </c>
      <c r="F3015" t="s">
        <v>7096</v>
      </c>
      <c r="G3015" t="s">
        <v>7103</v>
      </c>
      <c r="H3015" t="s">
        <v>7158</v>
      </c>
      <c r="I3015" t="s">
        <v>7163</v>
      </c>
      <c r="J3015" t="s">
        <v>7171</v>
      </c>
      <c r="K3015" t="s">
        <v>7184</v>
      </c>
      <c r="L3015">
        <v>5</v>
      </c>
      <c r="M3015">
        <v>34830.67</v>
      </c>
      <c r="N3015">
        <v>0.1</v>
      </c>
      <c r="O3015">
        <v>4366.13</v>
      </c>
    </row>
    <row r="3016" spans="1:15" x14ac:dyDescent="0.25">
      <c r="A3016" t="s">
        <v>3026</v>
      </c>
      <c r="B3016" t="s">
        <v>5144</v>
      </c>
      <c r="C3016" t="s">
        <v>7255</v>
      </c>
      <c r="D3016" t="s">
        <v>6360</v>
      </c>
      <c r="E3016" t="s">
        <v>7045</v>
      </c>
      <c r="F3016" t="s">
        <v>7095</v>
      </c>
      <c r="G3016" t="s">
        <v>7108</v>
      </c>
      <c r="H3016" t="s">
        <v>7126</v>
      </c>
      <c r="I3016" t="s">
        <v>7162</v>
      </c>
      <c r="J3016" t="s">
        <v>7168</v>
      </c>
      <c r="K3016" t="s">
        <v>7181</v>
      </c>
      <c r="L3016">
        <v>8</v>
      </c>
      <c r="M3016">
        <v>77921.87</v>
      </c>
      <c r="N3016">
        <v>0.15</v>
      </c>
      <c r="O3016">
        <v>13851.72</v>
      </c>
    </row>
    <row r="3017" spans="1:15" x14ac:dyDescent="0.25">
      <c r="A3017" t="s">
        <v>3027</v>
      </c>
      <c r="B3017" t="s">
        <v>5146</v>
      </c>
      <c r="C3017" t="s">
        <v>7245</v>
      </c>
      <c r="D3017" t="s">
        <v>6479</v>
      </c>
      <c r="E3017" t="s">
        <v>7004</v>
      </c>
      <c r="F3017" t="s">
        <v>7094</v>
      </c>
      <c r="G3017" t="s">
        <v>7101</v>
      </c>
      <c r="H3017" t="s">
        <v>7137</v>
      </c>
      <c r="I3017" t="s">
        <v>7162</v>
      </c>
      <c r="J3017" t="s">
        <v>7166</v>
      </c>
      <c r="K3017" t="s">
        <v>7192</v>
      </c>
      <c r="L3017">
        <v>4</v>
      </c>
      <c r="M3017">
        <v>19665.150000000001</v>
      </c>
      <c r="N3017">
        <v>0.2</v>
      </c>
      <c r="O3017">
        <v>1230.17</v>
      </c>
    </row>
    <row r="3018" spans="1:15" x14ac:dyDescent="0.25">
      <c r="A3018" t="s">
        <v>3028</v>
      </c>
      <c r="B3018" t="s">
        <v>6032</v>
      </c>
      <c r="C3018" t="s">
        <v>7231</v>
      </c>
      <c r="D3018" t="s">
        <v>6155</v>
      </c>
      <c r="E3018" t="s">
        <v>6918</v>
      </c>
      <c r="F3018" t="s">
        <v>7094</v>
      </c>
      <c r="G3018" t="s">
        <v>7101</v>
      </c>
      <c r="H3018" t="s">
        <v>7124</v>
      </c>
      <c r="I3018" t="s">
        <v>7164</v>
      </c>
      <c r="J3018" t="s">
        <v>7170</v>
      </c>
      <c r="K3018" t="s">
        <v>7189</v>
      </c>
      <c r="L3018">
        <v>2</v>
      </c>
      <c r="M3018">
        <v>2583.5</v>
      </c>
      <c r="N3018">
        <v>0.15</v>
      </c>
      <c r="O3018">
        <v>711.9</v>
      </c>
    </row>
    <row r="3019" spans="1:15" x14ac:dyDescent="0.25">
      <c r="A3019" t="s">
        <v>3029</v>
      </c>
      <c r="B3019" t="s">
        <v>6024</v>
      </c>
      <c r="C3019" t="s">
        <v>7249</v>
      </c>
      <c r="D3019" t="s">
        <v>6454</v>
      </c>
      <c r="E3019" t="s">
        <v>7064</v>
      </c>
      <c r="F3019" t="s">
        <v>7097</v>
      </c>
      <c r="G3019" t="s">
        <v>7104</v>
      </c>
      <c r="H3019" t="s">
        <v>7132</v>
      </c>
      <c r="I3019" t="s">
        <v>7163</v>
      </c>
      <c r="J3019" t="s">
        <v>7167</v>
      </c>
      <c r="K3019" t="s">
        <v>7187</v>
      </c>
      <c r="L3019">
        <v>8</v>
      </c>
      <c r="M3019">
        <v>8610.35</v>
      </c>
      <c r="N3019">
        <v>0.25</v>
      </c>
      <c r="O3019">
        <v>1520.03</v>
      </c>
    </row>
    <row r="3020" spans="1:15" x14ac:dyDescent="0.25">
      <c r="A3020" t="s">
        <v>3030</v>
      </c>
      <c r="B3020" t="s">
        <v>5650</v>
      </c>
      <c r="C3020" t="s">
        <v>7251</v>
      </c>
      <c r="D3020" t="s">
        <v>6295</v>
      </c>
      <c r="E3020" t="s">
        <v>7021</v>
      </c>
      <c r="F3020" t="s">
        <v>7095</v>
      </c>
      <c r="G3020" t="s">
        <v>7108</v>
      </c>
      <c r="H3020" t="s">
        <v>7141</v>
      </c>
      <c r="I3020" t="s">
        <v>7165</v>
      </c>
      <c r="J3020" t="s">
        <v>7172</v>
      </c>
      <c r="K3020" t="s">
        <v>7212</v>
      </c>
      <c r="L3020">
        <v>3</v>
      </c>
      <c r="M3020">
        <v>8050.79</v>
      </c>
      <c r="N3020">
        <v>0.25</v>
      </c>
      <c r="O3020">
        <v>319.5</v>
      </c>
    </row>
    <row r="3021" spans="1:15" x14ac:dyDescent="0.25">
      <c r="A3021" t="s">
        <v>3031</v>
      </c>
      <c r="B3021" t="s">
        <v>5440</v>
      </c>
      <c r="C3021" t="s">
        <v>7230</v>
      </c>
      <c r="D3021" t="s">
        <v>6805</v>
      </c>
      <c r="E3021" t="s">
        <v>7074</v>
      </c>
      <c r="F3021" t="s">
        <v>7097</v>
      </c>
      <c r="G3021" t="s">
        <v>7107</v>
      </c>
      <c r="H3021" t="s">
        <v>7123</v>
      </c>
      <c r="I3021" t="s">
        <v>7165</v>
      </c>
      <c r="J3021" t="s">
        <v>7177</v>
      </c>
      <c r="K3021" t="s">
        <v>7210</v>
      </c>
      <c r="L3021">
        <v>8</v>
      </c>
      <c r="M3021">
        <v>611795.09</v>
      </c>
      <c r="N3021">
        <v>0.1</v>
      </c>
      <c r="O3021">
        <v>52936.13</v>
      </c>
    </row>
    <row r="3022" spans="1:15" x14ac:dyDescent="0.25">
      <c r="A3022" t="s">
        <v>3032</v>
      </c>
      <c r="B3022" t="s">
        <v>5508</v>
      </c>
      <c r="C3022" t="s">
        <v>7242</v>
      </c>
      <c r="D3022" t="s">
        <v>6659</v>
      </c>
      <c r="E3022" t="s">
        <v>7044</v>
      </c>
      <c r="F3022" t="s">
        <v>7096</v>
      </c>
      <c r="G3022" t="s">
        <v>7113</v>
      </c>
      <c r="H3022" t="s">
        <v>7143</v>
      </c>
      <c r="I3022" t="s">
        <v>7163</v>
      </c>
      <c r="J3022" t="s">
        <v>7175</v>
      </c>
      <c r="K3022" t="s">
        <v>7197</v>
      </c>
      <c r="L3022">
        <v>3</v>
      </c>
      <c r="M3022">
        <v>18365.650000000001</v>
      </c>
      <c r="N3022">
        <v>0</v>
      </c>
      <c r="O3022">
        <v>4307.8999999999996</v>
      </c>
    </row>
    <row r="3023" spans="1:15" x14ac:dyDescent="0.25">
      <c r="A3023" t="s">
        <v>3033</v>
      </c>
      <c r="B3023" t="s">
        <v>5459</v>
      </c>
      <c r="C3023" t="s">
        <v>7252</v>
      </c>
      <c r="D3023" t="s">
        <v>6117</v>
      </c>
      <c r="E3023" t="s">
        <v>6916</v>
      </c>
      <c r="F3023" t="s">
        <v>7095</v>
      </c>
      <c r="G3023" t="s">
        <v>7109</v>
      </c>
      <c r="H3023" t="s">
        <v>7140</v>
      </c>
      <c r="I3023" t="s">
        <v>7164</v>
      </c>
      <c r="J3023" t="s">
        <v>7174</v>
      </c>
      <c r="K3023" t="s">
        <v>7188</v>
      </c>
      <c r="L3023">
        <v>5</v>
      </c>
      <c r="M3023">
        <v>14239.26</v>
      </c>
      <c r="N3023">
        <v>0</v>
      </c>
      <c r="O3023">
        <v>3250.67</v>
      </c>
    </row>
    <row r="3024" spans="1:15" x14ac:dyDescent="0.25">
      <c r="A3024" t="s">
        <v>3034</v>
      </c>
      <c r="B3024" t="s">
        <v>5984</v>
      </c>
      <c r="C3024" t="s">
        <v>7241</v>
      </c>
      <c r="D3024" t="s">
        <v>6729</v>
      </c>
      <c r="E3024" t="s">
        <v>6914</v>
      </c>
      <c r="F3024" t="s">
        <v>7096</v>
      </c>
      <c r="G3024" t="s">
        <v>7103</v>
      </c>
      <c r="H3024" t="s">
        <v>7158</v>
      </c>
      <c r="I3024" t="s">
        <v>7165</v>
      </c>
      <c r="J3024" t="s">
        <v>7172</v>
      </c>
      <c r="K3024" t="s">
        <v>7208</v>
      </c>
      <c r="L3024">
        <v>7</v>
      </c>
      <c r="M3024">
        <v>16833.37</v>
      </c>
      <c r="N3024">
        <v>0.05</v>
      </c>
      <c r="O3024">
        <v>3652.55</v>
      </c>
    </row>
    <row r="3025" spans="1:15" x14ac:dyDescent="0.25">
      <c r="A3025" t="s">
        <v>3035</v>
      </c>
      <c r="B3025" t="s">
        <v>5838</v>
      </c>
      <c r="C3025" t="s">
        <v>7239</v>
      </c>
      <c r="D3025" t="s">
        <v>6296</v>
      </c>
      <c r="E3025" t="s">
        <v>7022</v>
      </c>
      <c r="F3025" t="s">
        <v>7095</v>
      </c>
      <c r="G3025" t="s">
        <v>7108</v>
      </c>
      <c r="H3025" t="s">
        <v>7141</v>
      </c>
      <c r="I3025" t="s">
        <v>7163</v>
      </c>
      <c r="J3025" t="s">
        <v>7167</v>
      </c>
      <c r="K3025" t="s">
        <v>7179</v>
      </c>
      <c r="L3025">
        <v>4</v>
      </c>
      <c r="M3025">
        <v>10446.09</v>
      </c>
      <c r="N3025">
        <v>0</v>
      </c>
      <c r="O3025">
        <v>2905.72</v>
      </c>
    </row>
    <row r="3026" spans="1:15" x14ac:dyDescent="0.25">
      <c r="A3026" t="s">
        <v>3036</v>
      </c>
      <c r="B3026" t="s">
        <v>5223</v>
      </c>
      <c r="C3026" t="s">
        <v>7238</v>
      </c>
      <c r="D3026" t="s">
        <v>6129</v>
      </c>
      <c r="E3026" t="s">
        <v>6928</v>
      </c>
      <c r="F3026" t="s">
        <v>7094</v>
      </c>
      <c r="G3026" t="s">
        <v>7101</v>
      </c>
      <c r="H3026" t="s">
        <v>7117</v>
      </c>
      <c r="I3026" t="s">
        <v>7165</v>
      </c>
      <c r="J3026" t="s">
        <v>7172</v>
      </c>
      <c r="K3026" t="s">
        <v>7212</v>
      </c>
      <c r="L3026">
        <v>2</v>
      </c>
      <c r="M3026">
        <v>7095.98</v>
      </c>
      <c r="N3026">
        <v>0</v>
      </c>
      <c r="O3026">
        <v>1385.95</v>
      </c>
    </row>
    <row r="3027" spans="1:15" x14ac:dyDescent="0.25">
      <c r="A3027" t="s">
        <v>3037</v>
      </c>
      <c r="B3027" t="s">
        <v>5726</v>
      </c>
      <c r="C3027" t="s">
        <v>7252</v>
      </c>
      <c r="D3027" t="s">
        <v>6248</v>
      </c>
      <c r="E3027" t="s">
        <v>7002</v>
      </c>
      <c r="F3027" t="s">
        <v>7094</v>
      </c>
      <c r="G3027" t="s">
        <v>7101</v>
      </c>
      <c r="H3027" t="s">
        <v>7117</v>
      </c>
      <c r="I3027" t="s">
        <v>7163</v>
      </c>
      <c r="J3027" t="s">
        <v>7167</v>
      </c>
      <c r="K3027" t="s">
        <v>7187</v>
      </c>
      <c r="L3027">
        <v>8</v>
      </c>
      <c r="M3027">
        <v>11400.86</v>
      </c>
      <c r="N3027">
        <v>0</v>
      </c>
      <c r="O3027">
        <v>3695.51</v>
      </c>
    </row>
    <row r="3028" spans="1:15" x14ac:dyDescent="0.25">
      <c r="A3028" t="s">
        <v>3038</v>
      </c>
      <c r="B3028" t="s">
        <v>5847</v>
      </c>
      <c r="C3028" t="s">
        <v>7246</v>
      </c>
      <c r="D3028" t="s">
        <v>6817</v>
      </c>
      <c r="E3028" t="s">
        <v>7043</v>
      </c>
      <c r="F3028" t="s">
        <v>7097</v>
      </c>
      <c r="G3028" t="s">
        <v>7107</v>
      </c>
      <c r="H3028" t="s">
        <v>7153</v>
      </c>
      <c r="I3028" t="s">
        <v>7165</v>
      </c>
      <c r="J3028" t="s">
        <v>7172</v>
      </c>
      <c r="K3028" t="s">
        <v>7185</v>
      </c>
      <c r="L3028">
        <v>7</v>
      </c>
      <c r="M3028">
        <v>32610.15</v>
      </c>
      <c r="N3028">
        <v>0.1</v>
      </c>
      <c r="O3028">
        <v>4551.43</v>
      </c>
    </row>
    <row r="3029" spans="1:15" x14ac:dyDescent="0.25">
      <c r="A3029" t="s">
        <v>3039</v>
      </c>
      <c r="B3029" t="s">
        <v>5699</v>
      </c>
      <c r="C3029" t="s">
        <v>7233</v>
      </c>
      <c r="D3029" t="s">
        <v>6230</v>
      </c>
      <c r="E3029" t="s">
        <v>6899</v>
      </c>
      <c r="F3029" t="s">
        <v>7094</v>
      </c>
      <c r="G3029" t="s">
        <v>7101</v>
      </c>
      <c r="H3029" t="s">
        <v>7117</v>
      </c>
      <c r="I3029" t="s">
        <v>7164</v>
      </c>
      <c r="J3029" t="s">
        <v>7170</v>
      </c>
      <c r="K3029" t="s">
        <v>7183</v>
      </c>
      <c r="L3029">
        <v>4</v>
      </c>
      <c r="M3029">
        <v>17750.88</v>
      </c>
      <c r="N3029">
        <v>0.1</v>
      </c>
      <c r="O3029">
        <v>3973.96</v>
      </c>
    </row>
    <row r="3030" spans="1:15" x14ac:dyDescent="0.25">
      <c r="A3030" t="s">
        <v>3040</v>
      </c>
      <c r="B3030" t="s">
        <v>5795</v>
      </c>
      <c r="C3030" t="s">
        <v>7236</v>
      </c>
      <c r="D3030" t="s">
        <v>6498</v>
      </c>
      <c r="E3030" t="s">
        <v>7003</v>
      </c>
      <c r="F3030" t="s">
        <v>7095</v>
      </c>
      <c r="G3030" t="s">
        <v>7102</v>
      </c>
      <c r="H3030" t="s">
        <v>7147</v>
      </c>
      <c r="I3030" t="s">
        <v>7164</v>
      </c>
      <c r="J3030" t="s">
        <v>7170</v>
      </c>
      <c r="K3030" t="s">
        <v>7189</v>
      </c>
      <c r="L3030">
        <v>4</v>
      </c>
      <c r="M3030">
        <v>5053.1000000000004</v>
      </c>
      <c r="N3030">
        <v>0.15</v>
      </c>
      <c r="O3030">
        <v>1138.33</v>
      </c>
    </row>
    <row r="3031" spans="1:15" x14ac:dyDescent="0.25">
      <c r="A3031" t="s">
        <v>3041</v>
      </c>
      <c r="B3031" t="s">
        <v>5997</v>
      </c>
      <c r="C3031" t="s">
        <v>7241</v>
      </c>
      <c r="D3031" t="s">
        <v>6457</v>
      </c>
      <c r="E3031" t="s">
        <v>6930</v>
      </c>
      <c r="F3031" t="s">
        <v>7094</v>
      </c>
      <c r="G3031" t="s">
        <v>7100</v>
      </c>
      <c r="H3031" t="s">
        <v>7116</v>
      </c>
      <c r="I3031" t="s">
        <v>7163</v>
      </c>
      <c r="J3031" t="s">
        <v>7175</v>
      </c>
      <c r="K3031" t="s">
        <v>7205</v>
      </c>
      <c r="L3031">
        <v>1</v>
      </c>
      <c r="M3031">
        <v>3107.77</v>
      </c>
      <c r="N3031">
        <v>0.15</v>
      </c>
      <c r="O3031">
        <v>275.24</v>
      </c>
    </row>
    <row r="3032" spans="1:15" x14ac:dyDescent="0.25">
      <c r="A3032" t="s">
        <v>3042</v>
      </c>
      <c r="B3032" t="s">
        <v>5956</v>
      </c>
      <c r="C3032" t="s">
        <v>7232</v>
      </c>
      <c r="D3032" t="s">
        <v>6343</v>
      </c>
      <c r="E3032" t="s">
        <v>6907</v>
      </c>
      <c r="F3032" t="s">
        <v>7096</v>
      </c>
      <c r="G3032" t="s">
        <v>7111</v>
      </c>
      <c r="H3032" t="s">
        <v>7142</v>
      </c>
      <c r="I3032" t="s">
        <v>7165</v>
      </c>
      <c r="J3032" t="s">
        <v>7177</v>
      </c>
      <c r="K3032" t="s">
        <v>7210</v>
      </c>
      <c r="L3032">
        <v>7</v>
      </c>
      <c r="M3032">
        <v>486759.69</v>
      </c>
      <c r="N3032">
        <v>0.15</v>
      </c>
      <c r="O3032">
        <v>19520.45</v>
      </c>
    </row>
    <row r="3033" spans="1:15" x14ac:dyDescent="0.25">
      <c r="A3033" t="s">
        <v>3043</v>
      </c>
      <c r="B3033" t="s">
        <v>5833</v>
      </c>
      <c r="C3033" t="s">
        <v>7254</v>
      </c>
      <c r="D3033" t="s">
        <v>6727</v>
      </c>
      <c r="E3033" t="s">
        <v>6910</v>
      </c>
      <c r="F3033" t="s">
        <v>7094</v>
      </c>
      <c r="G3033" t="s">
        <v>7101</v>
      </c>
      <c r="H3033" t="s">
        <v>7137</v>
      </c>
      <c r="I3033" t="s">
        <v>7162</v>
      </c>
      <c r="J3033" t="s">
        <v>7166</v>
      </c>
      <c r="K3033" t="s">
        <v>7178</v>
      </c>
      <c r="L3033">
        <v>8</v>
      </c>
      <c r="M3033">
        <v>90075.520000000004</v>
      </c>
      <c r="N3033">
        <v>0.25</v>
      </c>
      <c r="O3033">
        <v>11646.63</v>
      </c>
    </row>
    <row r="3034" spans="1:15" x14ac:dyDescent="0.25">
      <c r="A3034" t="s">
        <v>3044</v>
      </c>
      <c r="B3034" t="s">
        <v>5020</v>
      </c>
      <c r="C3034" t="s">
        <v>7253</v>
      </c>
      <c r="D3034" t="s">
        <v>6259</v>
      </c>
      <c r="E3034" t="s">
        <v>6968</v>
      </c>
      <c r="F3034" t="s">
        <v>7097</v>
      </c>
      <c r="G3034" t="s">
        <v>7104</v>
      </c>
      <c r="H3034" t="s">
        <v>7120</v>
      </c>
      <c r="I3034" t="s">
        <v>7165</v>
      </c>
      <c r="J3034" t="s">
        <v>7177</v>
      </c>
      <c r="K3034" t="s">
        <v>7201</v>
      </c>
      <c r="L3034">
        <v>2</v>
      </c>
      <c r="M3034">
        <v>76560.77</v>
      </c>
      <c r="N3034">
        <v>0.25</v>
      </c>
      <c r="O3034">
        <v>706.2</v>
      </c>
    </row>
    <row r="3035" spans="1:15" x14ac:dyDescent="0.25">
      <c r="A3035" t="s">
        <v>3045</v>
      </c>
      <c r="B3035" t="s">
        <v>5408</v>
      </c>
      <c r="C3035" t="s">
        <v>7245</v>
      </c>
      <c r="D3035" t="s">
        <v>6400</v>
      </c>
      <c r="E3035" t="s">
        <v>7014</v>
      </c>
      <c r="F3035" t="s">
        <v>7097</v>
      </c>
      <c r="G3035" t="s">
        <v>7107</v>
      </c>
      <c r="H3035" t="s">
        <v>7152</v>
      </c>
      <c r="I3035" t="s">
        <v>7165</v>
      </c>
      <c r="J3035" t="s">
        <v>7176</v>
      </c>
      <c r="K3035" t="s">
        <v>7194</v>
      </c>
      <c r="L3035">
        <v>4</v>
      </c>
      <c r="M3035">
        <v>85054.98</v>
      </c>
      <c r="N3035">
        <v>0.15</v>
      </c>
      <c r="O3035">
        <v>8596.1299999999992</v>
      </c>
    </row>
    <row r="3036" spans="1:15" x14ac:dyDescent="0.25">
      <c r="A3036" t="s">
        <v>3046</v>
      </c>
      <c r="B3036" t="s">
        <v>5831</v>
      </c>
      <c r="C3036" t="s">
        <v>7225</v>
      </c>
      <c r="D3036" t="s">
        <v>6307</v>
      </c>
      <c r="E3036" t="s">
        <v>6944</v>
      </c>
      <c r="F3036" t="s">
        <v>7095</v>
      </c>
      <c r="G3036" t="s">
        <v>7102</v>
      </c>
      <c r="H3036" t="s">
        <v>7157</v>
      </c>
      <c r="I3036" t="s">
        <v>7162</v>
      </c>
      <c r="J3036" t="s">
        <v>7166</v>
      </c>
      <c r="K3036" t="s">
        <v>7192</v>
      </c>
      <c r="L3036">
        <v>4</v>
      </c>
      <c r="M3036">
        <v>18132.73</v>
      </c>
      <c r="N3036">
        <v>0.25</v>
      </c>
      <c r="O3036">
        <v>193.54</v>
      </c>
    </row>
    <row r="3037" spans="1:15" x14ac:dyDescent="0.25">
      <c r="A3037" t="s">
        <v>3047</v>
      </c>
      <c r="B3037" t="s">
        <v>5806</v>
      </c>
      <c r="C3037" t="s">
        <v>7227</v>
      </c>
      <c r="D3037" t="s">
        <v>6259</v>
      </c>
      <c r="E3037" t="s">
        <v>6968</v>
      </c>
      <c r="F3037" t="s">
        <v>7094</v>
      </c>
      <c r="G3037" t="s">
        <v>7099</v>
      </c>
      <c r="H3037" t="s">
        <v>7115</v>
      </c>
      <c r="I3037" t="s">
        <v>7164</v>
      </c>
      <c r="J3037" t="s">
        <v>7174</v>
      </c>
      <c r="K3037" t="s">
        <v>7188</v>
      </c>
      <c r="L3037">
        <v>8</v>
      </c>
      <c r="M3037">
        <v>22453.03</v>
      </c>
      <c r="N3037">
        <v>0</v>
      </c>
      <c r="O3037">
        <v>5066.62</v>
      </c>
    </row>
    <row r="3038" spans="1:15" x14ac:dyDescent="0.25">
      <c r="A3038" t="s">
        <v>3048</v>
      </c>
      <c r="B3038" t="s">
        <v>6033</v>
      </c>
      <c r="C3038" t="s">
        <v>7231</v>
      </c>
      <c r="D3038" t="s">
        <v>6308</v>
      </c>
      <c r="E3038" t="s">
        <v>7016</v>
      </c>
      <c r="F3038" t="s">
        <v>7095</v>
      </c>
      <c r="G3038" t="s">
        <v>7106</v>
      </c>
      <c r="H3038" t="s">
        <v>7161</v>
      </c>
      <c r="I3038" t="s">
        <v>7164</v>
      </c>
      <c r="J3038" t="s">
        <v>7174</v>
      </c>
      <c r="K3038" t="s">
        <v>7199</v>
      </c>
      <c r="L3038">
        <v>3</v>
      </c>
      <c r="M3038">
        <v>4619.3999999999996</v>
      </c>
      <c r="N3038">
        <v>0.05</v>
      </c>
      <c r="O3038">
        <v>1037.49</v>
      </c>
    </row>
    <row r="3039" spans="1:15" x14ac:dyDescent="0.25">
      <c r="A3039" t="s">
        <v>3049</v>
      </c>
      <c r="B3039" t="s">
        <v>5421</v>
      </c>
      <c r="C3039" t="s">
        <v>7245</v>
      </c>
      <c r="D3039" t="s">
        <v>6115</v>
      </c>
      <c r="E3039" t="s">
        <v>6914</v>
      </c>
      <c r="F3039" t="s">
        <v>7094</v>
      </c>
      <c r="G3039" t="s">
        <v>7098</v>
      </c>
      <c r="H3039" t="s">
        <v>7138</v>
      </c>
      <c r="I3039" t="s">
        <v>7164</v>
      </c>
      <c r="J3039" t="s">
        <v>7174</v>
      </c>
      <c r="K3039" t="s">
        <v>7196</v>
      </c>
      <c r="L3039">
        <v>5</v>
      </c>
      <c r="M3039">
        <v>17783.21</v>
      </c>
      <c r="N3039">
        <v>0</v>
      </c>
      <c r="O3039">
        <v>4735.3900000000003</v>
      </c>
    </row>
    <row r="3040" spans="1:15" x14ac:dyDescent="0.25">
      <c r="A3040" t="s">
        <v>3050</v>
      </c>
      <c r="B3040" t="s">
        <v>5518</v>
      </c>
      <c r="C3040" t="s">
        <v>7241</v>
      </c>
      <c r="D3040" t="s">
        <v>6294</v>
      </c>
      <c r="E3040" t="s">
        <v>7010</v>
      </c>
      <c r="F3040" t="s">
        <v>7097</v>
      </c>
      <c r="G3040" t="s">
        <v>7110</v>
      </c>
      <c r="H3040" t="s">
        <v>7159</v>
      </c>
      <c r="I3040" t="s">
        <v>7162</v>
      </c>
      <c r="J3040" t="s">
        <v>7169</v>
      </c>
      <c r="K3040" t="s">
        <v>7193</v>
      </c>
      <c r="L3040">
        <v>8</v>
      </c>
      <c r="M3040">
        <v>69827.91</v>
      </c>
      <c r="N3040">
        <v>0.2</v>
      </c>
      <c r="O3040">
        <v>8412.52</v>
      </c>
    </row>
    <row r="3041" spans="1:15" x14ac:dyDescent="0.25">
      <c r="A3041" t="s">
        <v>3051</v>
      </c>
      <c r="B3041" t="s">
        <v>5296</v>
      </c>
      <c r="C3041" t="s">
        <v>7247</v>
      </c>
      <c r="D3041" t="s">
        <v>6371</v>
      </c>
      <c r="E3041" t="s">
        <v>7040</v>
      </c>
      <c r="F3041" t="s">
        <v>7094</v>
      </c>
      <c r="G3041" t="s">
        <v>7098</v>
      </c>
      <c r="H3041" t="s">
        <v>7114</v>
      </c>
      <c r="I3041" t="s">
        <v>7162</v>
      </c>
      <c r="J3041" t="s">
        <v>7166</v>
      </c>
      <c r="K3041" t="s">
        <v>7211</v>
      </c>
      <c r="L3041">
        <v>4</v>
      </c>
      <c r="M3041">
        <v>25785.33</v>
      </c>
      <c r="N3041">
        <v>0.15</v>
      </c>
      <c r="O3041">
        <v>2450.0300000000002</v>
      </c>
    </row>
    <row r="3042" spans="1:15" x14ac:dyDescent="0.25">
      <c r="A3042" t="s">
        <v>3052</v>
      </c>
      <c r="B3042" t="s">
        <v>5465</v>
      </c>
      <c r="C3042" t="s">
        <v>7229</v>
      </c>
      <c r="D3042" t="s">
        <v>6344</v>
      </c>
      <c r="E3042" t="s">
        <v>6895</v>
      </c>
      <c r="F3042" t="s">
        <v>7095</v>
      </c>
      <c r="G3042" t="s">
        <v>7108</v>
      </c>
      <c r="H3042" t="s">
        <v>7141</v>
      </c>
      <c r="I3042" t="s">
        <v>7162</v>
      </c>
      <c r="J3042" t="s">
        <v>7168</v>
      </c>
      <c r="K3042" t="s">
        <v>7181</v>
      </c>
      <c r="L3042">
        <v>2</v>
      </c>
      <c r="M3042">
        <v>19780.97</v>
      </c>
      <c r="N3042">
        <v>0.15</v>
      </c>
      <c r="O3042">
        <v>3453.38</v>
      </c>
    </row>
    <row r="3043" spans="1:15" x14ac:dyDescent="0.25">
      <c r="A3043" t="s">
        <v>3053</v>
      </c>
      <c r="B3043" t="s">
        <v>5923</v>
      </c>
      <c r="C3043" t="s">
        <v>7234</v>
      </c>
      <c r="D3043" t="s">
        <v>6104</v>
      </c>
      <c r="E3043" t="s">
        <v>6903</v>
      </c>
      <c r="F3043" t="s">
        <v>7096</v>
      </c>
      <c r="G3043" t="s">
        <v>7112</v>
      </c>
      <c r="H3043" t="s">
        <v>7139</v>
      </c>
      <c r="I3043" t="s">
        <v>7163</v>
      </c>
      <c r="J3043" t="s">
        <v>7175</v>
      </c>
      <c r="K3043" t="s">
        <v>7197</v>
      </c>
      <c r="L3043">
        <v>3</v>
      </c>
      <c r="M3043">
        <v>17949.46</v>
      </c>
      <c r="N3043">
        <v>0</v>
      </c>
      <c r="O3043">
        <v>4143.24</v>
      </c>
    </row>
    <row r="3044" spans="1:15" x14ac:dyDescent="0.25">
      <c r="A3044" t="s">
        <v>3054</v>
      </c>
      <c r="B3044" t="s">
        <v>5848</v>
      </c>
      <c r="C3044" t="s">
        <v>7255</v>
      </c>
      <c r="D3044" t="s">
        <v>6707</v>
      </c>
      <c r="E3044" t="s">
        <v>7060</v>
      </c>
      <c r="F3044" t="s">
        <v>7097</v>
      </c>
      <c r="G3044" t="s">
        <v>7110</v>
      </c>
      <c r="H3044" t="s">
        <v>7159</v>
      </c>
      <c r="I3044" t="s">
        <v>7165</v>
      </c>
      <c r="J3044" t="s">
        <v>7176</v>
      </c>
      <c r="K3044" t="s">
        <v>7194</v>
      </c>
      <c r="L3044">
        <v>7</v>
      </c>
      <c r="M3044">
        <v>172219.6</v>
      </c>
      <c r="N3044">
        <v>0</v>
      </c>
      <c r="O3044">
        <v>27037.05</v>
      </c>
    </row>
    <row r="3045" spans="1:15" x14ac:dyDescent="0.25">
      <c r="A3045" t="s">
        <v>3055</v>
      </c>
      <c r="B3045" t="s">
        <v>5471</v>
      </c>
      <c r="C3045" t="s">
        <v>7256</v>
      </c>
      <c r="D3045" t="s">
        <v>6655</v>
      </c>
      <c r="E3045" t="s">
        <v>7049</v>
      </c>
      <c r="F3045" t="s">
        <v>7097</v>
      </c>
      <c r="G3045" t="s">
        <v>7110</v>
      </c>
      <c r="H3045" t="s">
        <v>7129</v>
      </c>
      <c r="I3045" t="s">
        <v>7162</v>
      </c>
      <c r="J3045" t="s">
        <v>7168</v>
      </c>
      <c r="K3045" t="s">
        <v>7191</v>
      </c>
      <c r="L3045">
        <v>1</v>
      </c>
      <c r="M3045">
        <v>6519.93</v>
      </c>
      <c r="N3045">
        <v>0</v>
      </c>
      <c r="O3045">
        <v>1289.3599999999999</v>
      </c>
    </row>
    <row r="3046" spans="1:15" x14ac:dyDescent="0.25">
      <c r="A3046" t="s">
        <v>3056</v>
      </c>
      <c r="B3046" t="s">
        <v>5724</v>
      </c>
      <c r="C3046" t="s">
        <v>7240</v>
      </c>
      <c r="D3046" t="s">
        <v>6858</v>
      </c>
      <c r="E3046" t="s">
        <v>6949</v>
      </c>
      <c r="F3046" t="s">
        <v>7097</v>
      </c>
      <c r="G3046" t="s">
        <v>7104</v>
      </c>
      <c r="H3046" t="s">
        <v>7160</v>
      </c>
      <c r="I3046" t="s">
        <v>7162</v>
      </c>
      <c r="J3046" t="s">
        <v>7168</v>
      </c>
      <c r="K3046" t="s">
        <v>7181</v>
      </c>
      <c r="L3046">
        <v>1</v>
      </c>
      <c r="M3046">
        <v>11901.17</v>
      </c>
      <c r="N3046">
        <v>0</v>
      </c>
      <c r="O3046">
        <v>2612.39</v>
      </c>
    </row>
    <row r="3047" spans="1:15" x14ac:dyDescent="0.25">
      <c r="A3047" t="s">
        <v>3057</v>
      </c>
      <c r="B3047" t="s">
        <v>5511</v>
      </c>
      <c r="C3047" t="s">
        <v>7227</v>
      </c>
      <c r="D3047" t="s">
        <v>6567</v>
      </c>
      <c r="E3047" t="s">
        <v>6921</v>
      </c>
      <c r="F3047" t="s">
        <v>7094</v>
      </c>
      <c r="G3047" t="s">
        <v>7098</v>
      </c>
      <c r="H3047" t="s">
        <v>7138</v>
      </c>
      <c r="I3047" t="s">
        <v>7163</v>
      </c>
      <c r="J3047" t="s">
        <v>7167</v>
      </c>
      <c r="K3047" t="s">
        <v>7187</v>
      </c>
      <c r="L3047">
        <v>7</v>
      </c>
      <c r="M3047">
        <v>9817</v>
      </c>
      <c r="N3047">
        <v>0.05</v>
      </c>
      <c r="O3047">
        <v>2418.56</v>
      </c>
    </row>
    <row r="3048" spans="1:15" x14ac:dyDescent="0.25">
      <c r="A3048" t="s">
        <v>3058</v>
      </c>
      <c r="B3048" t="s">
        <v>5019</v>
      </c>
      <c r="C3048" t="s">
        <v>7240</v>
      </c>
      <c r="D3048" t="s">
        <v>6257</v>
      </c>
      <c r="E3048" t="s">
        <v>7008</v>
      </c>
      <c r="F3048" t="s">
        <v>7096</v>
      </c>
      <c r="G3048" t="s">
        <v>7103</v>
      </c>
      <c r="H3048" t="s">
        <v>7158</v>
      </c>
      <c r="I3048" t="s">
        <v>7164</v>
      </c>
      <c r="J3048" t="s">
        <v>7173</v>
      </c>
      <c r="K3048" t="s">
        <v>7186</v>
      </c>
      <c r="L3048">
        <v>5</v>
      </c>
      <c r="M3048">
        <v>20795.48</v>
      </c>
      <c r="N3048">
        <v>0.05</v>
      </c>
      <c r="O3048">
        <v>5065.54</v>
      </c>
    </row>
    <row r="3049" spans="1:15" x14ac:dyDescent="0.25">
      <c r="A3049" t="s">
        <v>3059</v>
      </c>
      <c r="B3049" t="s">
        <v>5711</v>
      </c>
      <c r="C3049" t="s">
        <v>7258</v>
      </c>
      <c r="D3049" t="s">
        <v>6511</v>
      </c>
      <c r="E3049" t="s">
        <v>6953</v>
      </c>
      <c r="F3049" t="s">
        <v>7095</v>
      </c>
      <c r="G3049" t="s">
        <v>7106</v>
      </c>
      <c r="H3049" t="s">
        <v>7146</v>
      </c>
      <c r="I3049" t="s">
        <v>7162</v>
      </c>
      <c r="J3049" t="s">
        <v>7169</v>
      </c>
      <c r="K3049" t="s">
        <v>7203</v>
      </c>
      <c r="L3049">
        <v>1</v>
      </c>
      <c r="M3049">
        <v>16918</v>
      </c>
      <c r="N3049">
        <v>0.2</v>
      </c>
      <c r="O3049">
        <v>1260.02</v>
      </c>
    </row>
    <row r="3050" spans="1:15" x14ac:dyDescent="0.25">
      <c r="A3050" t="s">
        <v>3060</v>
      </c>
      <c r="B3050" t="s">
        <v>5474</v>
      </c>
      <c r="C3050" t="s">
        <v>7239</v>
      </c>
      <c r="D3050" t="s">
        <v>6552</v>
      </c>
      <c r="E3050" t="s">
        <v>6948</v>
      </c>
      <c r="F3050" t="s">
        <v>7097</v>
      </c>
      <c r="G3050" t="s">
        <v>7104</v>
      </c>
      <c r="H3050" t="s">
        <v>7160</v>
      </c>
      <c r="I3050" t="s">
        <v>7163</v>
      </c>
      <c r="J3050" t="s">
        <v>7175</v>
      </c>
      <c r="K3050" t="s">
        <v>7197</v>
      </c>
      <c r="L3050">
        <v>4</v>
      </c>
      <c r="M3050">
        <v>21143.79</v>
      </c>
      <c r="N3050">
        <v>0.15</v>
      </c>
      <c r="O3050">
        <v>4153.4799999999996</v>
      </c>
    </row>
    <row r="3051" spans="1:15" x14ac:dyDescent="0.25">
      <c r="A3051" t="s">
        <v>3061</v>
      </c>
      <c r="B3051" t="s">
        <v>6034</v>
      </c>
      <c r="C3051" t="s">
        <v>7250</v>
      </c>
      <c r="D3051" t="s">
        <v>6709</v>
      </c>
      <c r="E3051" t="s">
        <v>6988</v>
      </c>
      <c r="F3051" t="s">
        <v>7096</v>
      </c>
      <c r="G3051" t="s">
        <v>7112</v>
      </c>
      <c r="H3051" t="s">
        <v>7154</v>
      </c>
      <c r="I3051" t="s">
        <v>7164</v>
      </c>
      <c r="J3051" t="s">
        <v>7173</v>
      </c>
      <c r="K3051" t="s">
        <v>7186</v>
      </c>
      <c r="L3051">
        <v>7</v>
      </c>
      <c r="M3051">
        <v>24488.87</v>
      </c>
      <c r="N3051">
        <v>0.25</v>
      </c>
      <c r="O3051">
        <v>2617.31</v>
      </c>
    </row>
    <row r="3052" spans="1:15" x14ac:dyDescent="0.25">
      <c r="A3052" t="s">
        <v>3062</v>
      </c>
      <c r="B3052" t="s">
        <v>5123</v>
      </c>
      <c r="C3052" t="s">
        <v>7234</v>
      </c>
      <c r="D3052" t="s">
        <v>6199</v>
      </c>
      <c r="E3052" t="s">
        <v>6979</v>
      </c>
      <c r="F3052" t="s">
        <v>7094</v>
      </c>
      <c r="G3052" t="s">
        <v>7099</v>
      </c>
      <c r="H3052" t="s">
        <v>7115</v>
      </c>
      <c r="I3052" t="s">
        <v>7162</v>
      </c>
      <c r="J3052" t="s">
        <v>7166</v>
      </c>
      <c r="K3052" t="s">
        <v>7178</v>
      </c>
      <c r="L3052">
        <v>6</v>
      </c>
      <c r="M3052">
        <v>68835.83</v>
      </c>
      <c r="N3052">
        <v>0.2</v>
      </c>
      <c r="O3052">
        <v>6585.91</v>
      </c>
    </row>
    <row r="3053" spans="1:15" x14ac:dyDescent="0.25">
      <c r="A3053" t="s">
        <v>3063</v>
      </c>
      <c r="B3053" t="s">
        <v>5077</v>
      </c>
      <c r="C3053" t="s">
        <v>7224</v>
      </c>
      <c r="D3053" t="s">
        <v>6157</v>
      </c>
      <c r="E3053" t="s">
        <v>6953</v>
      </c>
      <c r="F3053" t="s">
        <v>7094</v>
      </c>
      <c r="G3053" t="s">
        <v>7098</v>
      </c>
      <c r="H3053" t="s">
        <v>7138</v>
      </c>
      <c r="I3053" t="s">
        <v>7164</v>
      </c>
      <c r="J3053" t="s">
        <v>7170</v>
      </c>
      <c r="K3053" t="s">
        <v>7213</v>
      </c>
      <c r="L3053">
        <v>4</v>
      </c>
      <c r="M3053">
        <v>8153.52</v>
      </c>
      <c r="N3053">
        <v>0.25</v>
      </c>
      <c r="O3053">
        <v>1694.65</v>
      </c>
    </row>
    <row r="3054" spans="1:15" x14ac:dyDescent="0.25">
      <c r="A3054" t="s">
        <v>3064</v>
      </c>
      <c r="B3054" t="s">
        <v>6016</v>
      </c>
      <c r="C3054" t="s">
        <v>7238</v>
      </c>
      <c r="D3054" t="s">
        <v>6253</v>
      </c>
      <c r="E3054" t="s">
        <v>7005</v>
      </c>
      <c r="F3054" t="s">
        <v>7094</v>
      </c>
      <c r="G3054" t="s">
        <v>7098</v>
      </c>
      <c r="H3054" t="s">
        <v>7156</v>
      </c>
      <c r="I3054" t="s">
        <v>7163</v>
      </c>
      <c r="J3054" t="s">
        <v>7171</v>
      </c>
      <c r="K3054" t="s">
        <v>7184</v>
      </c>
      <c r="L3054">
        <v>2</v>
      </c>
      <c r="M3054">
        <v>15752.63</v>
      </c>
      <c r="N3054">
        <v>0.05</v>
      </c>
      <c r="O3054">
        <v>2139.36</v>
      </c>
    </row>
    <row r="3055" spans="1:15" x14ac:dyDescent="0.25">
      <c r="A3055" t="s">
        <v>3065</v>
      </c>
      <c r="B3055" t="s">
        <v>5522</v>
      </c>
      <c r="C3055" t="s">
        <v>7254</v>
      </c>
      <c r="D3055" t="s">
        <v>6442</v>
      </c>
      <c r="E3055" t="s">
        <v>7058</v>
      </c>
      <c r="F3055" t="s">
        <v>7096</v>
      </c>
      <c r="G3055" t="s">
        <v>7111</v>
      </c>
      <c r="H3055" t="s">
        <v>7142</v>
      </c>
      <c r="I3055" t="s">
        <v>7165</v>
      </c>
      <c r="J3055" t="s">
        <v>7172</v>
      </c>
      <c r="K3055" t="s">
        <v>7208</v>
      </c>
      <c r="L3055">
        <v>3</v>
      </c>
      <c r="M3055">
        <v>7477.95</v>
      </c>
      <c r="N3055">
        <v>0.05</v>
      </c>
      <c r="O3055">
        <v>1558.75</v>
      </c>
    </row>
    <row r="3056" spans="1:15" x14ac:dyDescent="0.25">
      <c r="A3056" t="s">
        <v>3066</v>
      </c>
      <c r="B3056" t="s">
        <v>5788</v>
      </c>
      <c r="C3056" t="s">
        <v>7239</v>
      </c>
      <c r="D3056" t="s">
        <v>6161</v>
      </c>
      <c r="E3056" t="s">
        <v>6957</v>
      </c>
      <c r="F3056" t="s">
        <v>7096</v>
      </c>
      <c r="G3056" t="s">
        <v>7112</v>
      </c>
      <c r="H3056" t="s">
        <v>7154</v>
      </c>
      <c r="I3056" t="s">
        <v>7163</v>
      </c>
      <c r="J3056" t="s">
        <v>7171</v>
      </c>
      <c r="K3056" t="s">
        <v>7209</v>
      </c>
      <c r="L3056">
        <v>7</v>
      </c>
      <c r="M3056">
        <v>11176.45</v>
      </c>
      <c r="N3056">
        <v>0.15</v>
      </c>
      <c r="O3056">
        <v>1114.9100000000001</v>
      </c>
    </row>
    <row r="3057" spans="1:15" x14ac:dyDescent="0.25">
      <c r="A3057" t="s">
        <v>3067</v>
      </c>
      <c r="B3057" t="s">
        <v>5616</v>
      </c>
      <c r="C3057" t="s">
        <v>7237</v>
      </c>
      <c r="D3057" t="s">
        <v>6315</v>
      </c>
      <c r="E3057" t="s">
        <v>7008</v>
      </c>
      <c r="F3057" t="s">
        <v>7094</v>
      </c>
      <c r="G3057" t="s">
        <v>7101</v>
      </c>
      <c r="H3057" t="s">
        <v>7117</v>
      </c>
      <c r="I3057" t="s">
        <v>7162</v>
      </c>
      <c r="J3057" t="s">
        <v>7169</v>
      </c>
      <c r="K3057" t="s">
        <v>7193</v>
      </c>
      <c r="L3057">
        <v>6</v>
      </c>
      <c r="M3057">
        <v>55406.080000000002</v>
      </c>
      <c r="N3057">
        <v>0.2</v>
      </c>
      <c r="O3057">
        <v>6550.21</v>
      </c>
    </row>
    <row r="3058" spans="1:15" x14ac:dyDescent="0.25">
      <c r="A3058" t="s">
        <v>3068</v>
      </c>
      <c r="B3058" t="s">
        <v>5845</v>
      </c>
      <c r="C3058" t="s">
        <v>7237</v>
      </c>
      <c r="D3058" t="s">
        <v>6209</v>
      </c>
      <c r="E3058" t="s">
        <v>6983</v>
      </c>
      <c r="F3058" t="s">
        <v>7096</v>
      </c>
      <c r="G3058" t="s">
        <v>7112</v>
      </c>
      <c r="H3058" t="s">
        <v>7154</v>
      </c>
      <c r="I3058" t="s">
        <v>7162</v>
      </c>
      <c r="J3058" t="s">
        <v>7168</v>
      </c>
      <c r="K3058" t="s">
        <v>7181</v>
      </c>
      <c r="L3058">
        <v>3</v>
      </c>
      <c r="M3058">
        <v>36806.050000000003</v>
      </c>
      <c r="N3058">
        <v>0</v>
      </c>
      <c r="O3058">
        <v>7433.8</v>
      </c>
    </row>
    <row r="3059" spans="1:15" x14ac:dyDescent="0.25">
      <c r="A3059" t="s">
        <v>3069</v>
      </c>
      <c r="B3059" t="s">
        <v>5134</v>
      </c>
      <c r="C3059" t="s">
        <v>7230</v>
      </c>
      <c r="D3059" t="s">
        <v>6135</v>
      </c>
      <c r="E3059" t="s">
        <v>6933</v>
      </c>
      <c r="F3059" t="s">
        <v>7094</v>
      </c>
      <c r="G3059" t="s">
        <v>7100</v>
      </c>
      <c r="H3059" t="s">
        <v>7136</v>
      </c>
      <c r="I3059" t="s">
        <v>7165</v>
      </c>
      <c r="J3059" t="s">
        <v>7177</v>
      </c>
      <c r="K3059" t="s">
        <v>7198</v>
      </c>
      <c r="L3059">
        <v>6</v>
      </c>
      <c r="M3059">
        <v>397222.92</v>
      </c>
      <c r="N3059">
        <v>0</v>
      </c>
      <c r="O3059">
        <v>74822.66</v>
      </c>
    </row>
    <row r="3060" spans="1:15" x14ac:dyDescent="0.25">
      <c r="A3060" t="s">
        <v>3070</v>
      </c>
      <c r="B3060" t="s">
        <v>5093</v>
      </c>
      <c r="C3060" t="s">
        <v>7238</v>
      </c>
      <c r="D3060" t="s">
        <v>6189</v>
      </c>
      <c r="E3060" t="s">
        <v>6976</v>
      </c>
      <c r="F3060" t="s">
        <v>7095</v>
      </c>
      <c r="G3060" t="s">
        <v>7108</v>
      </c>
      <c r="H3060" t="s">
        <v>7150</v>
      </c>
      <c r="I3060" t="s">
        <v>7164</v>
      </c>
      <c r="J3060" t="s">
        <v>7173</v>
      </c>
      <c r="K3060" t="s">
        <v>7186</v>
      </c>
      <c r="L3060">
        <v>3</v>
      </c>
      <c r="M3060">
        <v>12874.73</v>
      </c>
      <c r="N3060">
        <v>0.05</v>
      </c>
      <c r="O3060">
        <v>3587.02</v>
      </c>
    </row>
    <row r="3061" spans="1:15" x14ac:dyDescent="0.25">
      <c r="A3061" t="s">
        <v>3071</v>
      </c>
      <c r="B3061" t="s">
        <v>5979</v>
      </c>
      <c r="C3061" t="s">
        <v>7242</v>
      </c>
      <c r="D3061" t="s">
        <v>6390</v>
      </c>
      <c r="E3061" t="s">
        <v>6920</v>
      </c>
      <c r="F3061" t="s">
        <v>7095</v>
      </c>
      <c r="G3061" t="s">
        <v>7109</v>
      </c>
      <c r="H3061" t="s">
        <v>7140</v>
      </c>
      <c r="I3061" t="s">
        <v>7162</v>
      </c>
      <c r="J3061" t="s">
        <v>7166</v>
      </c>
      <c r="K3061" t="s">
        <v>7178</v>
      </c>
      <c r="L3061">
        <v>4</v>
      </c>
      <c r="M3061">
        <v>58218.15</v>
      </c>
      <c r="N3061">
        <v>0</v>
      </c>
      <c r="O3061">
        <v>12238.25</v>
      </c>
    </row>
    <row r="3062" spans="1:15" x14ac:dyDescent="0.25">
      <c r="A3062" t="s">
        <v>3072</v>
      </c>
      <c r="B3062" t="s">
        <v>5165</v>
      </c>
      <c r="C3062" t="s">
        <v>7229</v>
      </c>
      <c r="D3062" t="s">
        <v>6510</v>
      </c>
      <c r="E3062" t="s">
        <v>7064</v>
      </c>
      <c r="F3062" t="s">
        <v>7094</v>
      </c>
      <c r="G3062" t="s">
        <v>7098</v>
      </c>
      <c r="H3062" t="s">
        <v>7138</v>
      </c>
      <c r="I3062" t="s">
        <v>7164</v>
      </c>
      <c r="J3062" t="s">
        <v>7174</v>
      </c>
      <c r="K3062" t="s">
        <v>7196</v>
      </c>
      <c r="L3062">
        <v>5</v>
      </c>
      <c r="M3062">
        <v>15875.33</v>
      </c>
      <c r="N3062">
        <v>0.1</v>
      </c>
      <c r="O3062">
        <v>3371.59</v>
      </c>
    </row>
    <row r="3063" spans="1:15" x14ac:dyDescent="0.25">
      <c r="A3063" t="s">
        <v>3073</v>
      </c>
      <c r="B3063" t="s">
        <v>5279</v>
      </c>
      <c r="C3063" t="s">
        <v>7244</v>
      </c>
      <c r="D3063" t="s">
        <v>6265</v>
      </c>
      <c r="E3063" t="s">
        <v>7011</v>
      </c>
      <c r="F3063" t="s">
        <v>7097</v>
      </c>
      <c r="G3063" t="s">
        <v>7105</v>
      </c>
      <c r="H3063" t="s">
        <v>7149</v>
      </c>
      <c r="I3063" t="s">
        <v>7163</v>
      </c>
      <c r="J3063" t="s">
        <v>7167</v>
      </c>
      <c r="K3063" t="s">
        <v>7187</v>
      </c>
      <c r="L3063">
        <v>2</v>
      </c>
      <c r="M3063">
        <v>2894.33</v>
      </c>
      <c r="N3063">
        <v>0</v>
      </c>
      <c r="O3063">
        <v>845.15</v>
      </c>
    </row>
    <row r="3064" spans="1:15" x14ac:dyDescent="0.25">
      <c r="A3064" t="s">
        <v>3074</v>
      </c>
      <c r="B3064" t="s">
        <v>5797</v>
      </c>
      <c r="C3064" t="s">
        <v>7250</v>
      </c>
      <c r="D3064" t="s">
        <v>6139</v>
      </c>
      <c r="E3064" t="s">
        <v>6937</v>
      </c>
      <c r="F3064" t="s">
        <v>7094</v>
      </c>
      <c r="G3064" t="s">
        <v>7101</v>
      </c>
      <c r="H3064" t="s">
        <v>7124</v>
      </c>
      <c r="I3064" t="s">
        <v>7164</v>
      </c>
      <c r="J3064" t="s">
        <v>7170</v>
      </c>
      <c r="K3064" t="s">
        <v>7189</v>
      </c>
      <c r="L3064">
        <v>4</v>
      </c>
      <c r="M3064">
        <v>5664.8</v>
      </c>
      <c r="N3064">
        <v>0.05</v>
      </c>
      <c r="O3064">
        <v>1681.36</v>
      </c>
    </row>
    <row r="3065" spans="1:15" x14ac:dyDescent="0.25">
      <c r="A3065" t="s">
        <v>3075</v>
      </c>
      <c r="B3065" t="s">
        <v>5074</v>
      </c>
      <c r="C3065" t="s">
        <v>7230</v>
      </c>
      <c r="D3065" t="s">
        <v>6138</v>
      </c>
      <c r="E3065" t="s">
        <v>6936</v>
      </c>
      <c r="F3065" t="s">
        <v>7094</v>
      </c>
      <c r="G3065" t="s">
        <v>7099</v>
      </c>
      <c r="H3065" t="s">
        <v>7115</v>
      </c>
      <c r="I3065" t="s">
        <v>7162</v>
      </c>
      <c r="J3065" t="s">
        <v>7166</v>
      </c>
      <c r="K3065" t="s">
        <v>7192</v>
      </c>
      <c r="L3065">
        <v>8</v>
      </c>
      <c r="M3065">
        <v>48099.19</v>
      </c>
      <c r="N3065">
        <v>0</v>
      </c>
      <c r="O3065">
        <v>8405.6</v>
      </c>
    </row>
    <row r="3066" spans="1:15" x14ac:dyDescent="0.25">
      <c r="A3066" t="s">
        <v>3076</v>
      </c>
      <c r="B3066" t="s">
        <v>6035</v>
      </c>
      <c r="C3066" t="s">
        <v>7229</v>
      </c>
      <c r="D3066" t="s">
        <v>6448</v>
      </c>
      <c r="E3066" t="s">
        <v>6916</v>
      </c>
      <c r="F3066" t="s">
        <v>7094</v>
      </c>
      <c r="G3066" t="s">
        <v>7101</v>
      </c>
      <c r="H3066" t="s">
        <v>7117</v>
      </c>
      <c r="I3066" t="s">
        <v>7165</v>
      </c>
      <c r="J3066" t="s">
        <v>7177</v>
      </c>
      <c r="K3066" t="s">
        <v>7198</v>
      </c>
      <c r="L3066">
        <v>4</v>
      </c>
      <c r="M3066">
        <v>269150.18</v>
      </c>
      <c r="N3066">
        <v>0</v>
      </c>
      <c r="O3066">
        <v>44008.13</v>
      </c>
    </row>
    <row r="3067" spans="1:15" x14ac:dyDescent="0.25">
      <c r="A3067" t="s">
        <v>3077</v>
      </c>
      <c r="B3067" t="s">
        <v>5714</v>
      </c>
      <c r="C3067" t="s">
        <v>7251</v>
      </c>
      <c r="D3067" t="s">
        <v>6426</v>
      </c>
      <c r="E3067" t="s">
        <v>7038</v>
      </c>
      <c r="F3067" t="s">
        <v>7096</v>
      </c>
      <c r="G3067" t="s">
        <v>7111</v>
      </c>
      <c r="H3067" t="s">
        <v>7142</v>
      </c>
      <c r="I3067" t="s">
        <v>7165</v>
      </c>
      <c r="J3067" t="s">
        <v>7176</v>
      </c>
      <c r="K3067" t="s">
        <v>7202</v>
      </c>
      <c r="L3067">
        <v>7</v>
      </c>
      <c r="M3067">
        <v>121000.72</v>
      </c>
      <c r="N3067">
        <v>0.05</v>
      </c>
      <c r="O3067">
        <v>15058.9</v>
      </c>
    </row>
    <row r="3068" spans="1:15" x14ac:dyDescent="0.25">
      <c r="A3068" t="s">
        <v>3078</v>
      </c>
      <c r="B3068" t="s">
        <v>5982</v>
      </c>
      <c r="C3068" t="s">
        <v>7256</v>
      </c>
      <c r="D3068" t="s">
        <v>6443</v>
      </c>
      <c r="E3068" t="s">
        <v>7059</v>
      </c>
      <c r="F3068" t="s">
        <v>7095</v>
      </c>
      <c r="G3068" t="s">
        <v>7109</v>
      </c>
      <c r="H3068" t="s">
        <v>7127</v>
      </c>
      <c r="I3068" t="s">
        <v>7165</v>
      </c>
      <c r="J3068" t="s">
        <v>7177</v>
      </c>
      <c r="K3068" t="s">
        <v>7198</v>
      </c>
      <c r="L3068">
        <v>5</v>
      </c>
      <c r="M3068">
        <v>247454.95</v>
      </c>
      <c r="N3068">
        <v>0.25</v>
      </c>
      <c r="O3068">
        <v>25912.12</v>
      </c>
    </row>
    <row r="3069" spans="1:15" x14ac:dyDescent="0.25">
      <c r="A3069" t="s">
        <v>3079</v>
      </c>
      <c r="B3069" t="s">
        <v>5401</v>
      </c>
      <c r="C3069" t="s">
        <v>7225</v>
      </c>
      <c r="D3069" t="s">
        <v>6288</v>
      </c>
      <c r="E3069" t="s">
        <v>6926</v>
      </c>
      <c r="F3069" t="s">
        <v>7097</v>
      </c>
      <c r="G3069" t="s">
        <v>7107</v>
      </c>
      <c r="H3069" t="s">
        <v>7152</v>
      </c>
      <c r="I3069" t="s">
        <v>7165</v>
      </c>
      <c r="J3069" t="s">
        <v>7177</v>
      </c>
      <c r="K3069" t="s">
        <v>7201</v>
      </c>
      <c r="L3069">
        <v>4</v>
      </c>
      <c r="M3069">
        <v>154055.39000000001</v>
      </c>
      <c r="N3069">
        <v>0.25</v>
      </c>
      <c r="O3069">
        <v>11263.33</v>
      </c>
    </row>
    <row r="3070" spans="1:15" x14ac:dyDescent="0.25">
      <c r="A3070" t="s">
        <v>3080</v>
      </c>
      <c r="B3070" t="s">
        <v>5083</v>
      </c>
      <c r="C3070" t="s">
        <v>7232</v>
      </c>
      <c r="D3070" t="s">
        <v>6328</v>
      </c>
      <c r="E3070" t="s">
        <v>7034</v>
      </c>
      <c r="F3070" t="s">
        <v>7095</v>
      </c>
      <c r="G3070" t="s">
        <v>7108</v>
      </c>
      <c r="H3070" t="s">
        <v>7150</v>
      </c>
      <c r="I3070" t="s">
        <v>7164</v>
      </c>
      <c r="J3070" t="s">
        <v>7173</v>
      </c>
      <c r="K3070" t="s">
        <v>7206</v>
      </c>
      <c r="L3070">
        <v>1</v>
      </c>
      <c r="M3070">
        <v>1895.37</v>
      </c>
      <c r="N3070">
        <v>0.15</v>
      </c>
      <c r="O3070">
        <v>523.89</v>
      </c>
    </row>
    <row r="3071" spans="1:15" x14ac:dyDescent="0.25">
      <c r="A3071" t="s">
        <v>3081</v>
      </c>
      <c r="B3071" t="s">
        <v>5293</v>
      </c>
      <c r="C3071" t="s">
        <v>7251</v>
      </c>
      <c r="D3071" t="s">
        <v>6796</v>
      </c>
      <c r="E3071" t="s">
        <v>7060</v>
      </c>
      <c r="F3071" t="s">
        <v>7094</v>
      </c>
      <c r="G3071" t="s">
        <v>7098</v>
      </c>
      <c r="H3071" t="s">
        <v>7114</v>
      </c>
      <c r="I3071" t="s">
        <v>7165</v>
      </c>
      <c r="J3071" t="s">
        <v>7172</v>
      </c>
      <c r="K3071" t="s">
        <v>7208</v>
      </c>
      <c r="L3071">
        <v>5</v>
      </c>
      <c r="M3071">
        <v>10547.43</v>
      </c>
      <c r="N3071">
        <v>0.15</v>
      </c>
      <c r="O3071">
        <v>1989.79</v>
      </c>
    </row>
    <row r="3072" spans="1:15" x14ac:dyDescent="0.25">
      <c r="A3072" t="s">
        <v>3082</v>
      </c>
      <c r="B3072" t="s">
        <v>5999</v>
      </c>
      <c r="C3072" t="s">
        <v>7226</v>
      </c>
      <c r="D3072" t="s">
        <v>6303</v>
      </c>
      <c r="E3072" t="s">
        <v>7028</v>
      </c>
      <c r="F3072" t="s">
        <v>7097</v>
      </c>
      <c r="G3072" t="s">
        <v>7107</v>
      </c>
      <c r="H3072" t="s">
        <v>7153</v>
      </c>
      <c r="I3072" t="s">
        <v>7163</v>
      </c>
      <c r="J3072" t="s">
        <v>7171</v>
      </c>
      <c r="K3072" t="s">
        <v>7184</v>
      </c>
      <c r="L3072">
        <v>7</v>
      </c>
      <c r="M3072">
        <v>45303.72</v>
      </c>
      <c r="N3072">
        <v>0.15</v>
      </c>
      <c r="O3072">
        <v>5016.3900000000003</v>
      </c>
    </row>
    <row r="3073" spans="1:15" x14ac:dyDescent="0.25">
      <c r="A3073" t="s">
        <v>3083</v>
      </c>
      <c r="B3073" t="s">
        <v>5359</v>
      </c>
      <c r="C3073" t="s">
        <v>7252</v>
      </c>
      <c r="D3073" t="s">
        <v>6378</v>
      </c>
      <c r="E3073" t="s">
        <v>6926</v>
      </c>
      <c r="F3073" t="s">
        <v>7094</v>
      </c>
      <c r="G3073" t="s">
        <v>7099</v>
      </c>
      <c r="H3073" t="s">
        <v>7115</v>
      </c>
      <c r="I3073" t="s">
        <v>7163</v>
      </c>
      <c r="J3073" t="s">
        <v>7171</v>
      </c>
      <c r="K3073" t="s">
        <v>7184</v>
      </c>
      <c r="L3073">
        <v>5</v>
      </c>
      <c r="M3073">
        <v>41857.620000000003</v>
      </c>
      <c r="N3073">
        <v>0</v>
      </c>
      <c r="O3073">
        <v>6866.64</v>
      </c>
    </row>
    <row r="3074" spans="1:15" x14ac:dyDescent="0.25">
      <c r="A3074" t="s">
        <v>3084</v>
      </c>
      <c r="B3074" t="s">
        <v>5403</v>
      </c>
      <c r="C3074" t="s">
        <v>7228</v>
      </c>
      <c r="D3074" t="s">
        <v>6770</v>
      </c>
      <c r="E3074" t="s">
        <v>7001</v>
      </c>
      <c r="F3074" t="s">
        <v>7095</v>
      </c>
      <c r="G3074" t="s">
        <v>7102</v>
      </c>
      <c r="H3074" t="s">
        <v>7118</v>
      </c>
      <c r="I3074" t="s">
        <v>7162</v>
      </c>
      <c r="J3074" t="s">
        <v>7168</v>
      </c>
      <c r="K3074" t="s">
        <v>7180</v>
      </c>
      <c r="L3074">
        <v>6</v>
      </c>
      <c r="M3074">
        <v>21787.19</v>
      </c>
      <c r="N3074">
        <v>0</v>
      </c>
      <c r="O3074">
        <v>3744.28</v>
      </c>
    </row>
    <row r="3075" spans="1:15" x14ac:dyDescent="0.25">
      <c r="A3075" t="s">
        <v>3085</v>
      </c>
      <c r="B3075" t="s">
        <v>5792</v>
      </c>
      <c r="C3075" t="s">
        <v>7232</v>
      </c>
      <c r="D3075" t="s">
        <v>6152</v>
      </c>
      <c r="E3075" t="s">
        <v>6950</v>
      </c>
      <c r="F3075" t="s">
        <v>7094</v>
      </c>
      <c r="G3075" t="s">
        <v>7098</v>
      </c>
      <c r="H3075" t="s">
        <v>7156</v>
      </c>
      <c r="I3075" t="s">
        <v>7164</v>
      </c>
      <c r="J3075" t="s">
        <v>7173</v>
      </c>
      <c r="K3075" t="s">
        <v>7206</v>
      </c>
      <c r="L3075">
        <v>2</v>
      </c>
      <c r="M3075">
        <v>3157.33</v>
      </c>
      <c r="N3075">
        <v>0.25</v>
      </c>
      <c r="O3075">
        <v>540.44000000000005</v>
      </c>
    </row>
    <row r="3076" spans="1:15" x14ac:dyDescent="0.25">
      <c r="A3076" t="s">
        <v>3086</v>
      </c>
      <c r="B3076" t="s">
        <v>5467</v>
      </c>
      <c r="C3076" t="s">
        <v>7230</v>
      </c>
      <c r="D3076" t="s">
        <v>6168</v>
      </c>
      <c r="E3076" t="s">
        <v>6909</v>
      </c>
      <c r="F3076" t="s">
        <v>7095</v>
      </c>
      <c r="G3076" t="s">
        <v>7109</v>
      </c>
      <c r="H3076" t="s">
        <v>7140</v>
      </c>
      <c r="I3076" t="s">
        <v>7162</v>
      </c>
      <c r="J3076" t="s">
        <v>7169</v>
      </c>
      <c r="K3076" t="s">
        <v>7193</v>
      </c>
      <c r="L3076">
        <v>1</v>
      </c>
      <c r="M3076">
        <v>10594.94</v>
      </c>
      <c r="N3076">
        <v>0.05</v>
      </c>
      <c r="O3076">
        <v>1952.32</v>
      </c>
    </row>
    <row r="3077" spans="1:15" x14ac:dyDescent="0.25">
      <c r="A3077" t="s">
        <v>3087</v>
      </c>
      <c r="B3077" t="s">
        <v>5345</v>
      </c>
      <c r="C3077" t="s">
        <v>7244</v>
      </c>
      <c r="D3077" t="s">
        <v>6466</v>
      </c>
      <c r="E3077" t="s">
        <v>7046</v>
      </c>
      <c r="F3077" t="s">
        <v>7097</v>
      </c>
      <c r="G3077" t="s">
        <v>7104</v>
      </c>
      <c r="H3077" t="s">
        <v>7160</v>
      </c>
      <c r="I3077" t="s">
        <v>7164</v>
      </c>
      <c r="J3077" t="s">
        <v>7173</v>
      </c>
      <c r="K3077" t="s">
        <v>7200</v>
      </c>
      <c r="L3077">
        <v>4</v>
      </c>
      <c r="M3077">
        <v>3463.94</v>
      </c>
      <c r="N3077">
        <v>0.25</v>
      </c>
      <c r="O3077">
        <v>695.38</v>
      </c>
    </row>
    <row r="3078" spans="1:15" x14ac:dyDescent="0.25">
      <c r="A3078" t="s">
        <v>3088</v>
      </c>
      <c r="B3078" t="s">
        <v>6020</v>
      </c>
      <c r="C3078" t="s">
        <v>7255</v>
      </c>
      <c r="D3078" t="s">
        <v>6220</v>
      </c>
      <c r="E3078" t="s">
        <v>6940</v>
      </c>
      <c r="F3078" t="s">
        <v>7095</v>
      </c>
      <c r="G3078" t="s">
        <v>7108</v>
      </c>
      <c r="H3078" t="s">
        <v>7141</v>
      </c>
      <c r="I3078" t="s">
        <v>7165</v>
      </c>
      <c r="J3078" t="s">
        <v>7176</v>
      </c>
      <c r="K3078" t="s">
        <v>7195</v>
      </c>
      <c r="L3078">
        <v>3</v>
      </c>
      <c r="M3078">
        <v>35067.800000000003</v>
      </c>
      <c r="N3078">
        <v>0.05</v>
      </c>
      <c r="O3078">
        <v>3132.7</v>
      </c>
    </row>
    <row r="3079" spans="1:15" x14ac:dyDescent="0.25">
      <c r="A3079" t="s">
        <v>3089</v>
      </c>
      <c r="B3079" t="s">
        <v>6036</v>
      </c>
      <c r="C3079" t="s">
        <v>7253</v>
      </c>
      <c r="D3079" t="s">
        <v>6862</v>
      </c>
      <c r="E3079" t="s">
        <v>6919</v>
      </c>
      <c r="F3079" t="s">
        <v>7097</v>
      </c>
      <c r="G3079" t="s">
        <v>7104</v>
      </c>
      <c r="H3079" t="s">
        <v>7160</v>
      </c>
      <c r="I3079" t="s">
        <v>7162</v>
      </c>
      <c r="J3079" t="s">
        <v>7168</v>
      </c>
      <c r="K3079" t="s">
        <v>7181</v>
      </c>
      <c r="L3079">
        <v>6</v>
      </c>
      <c r="M3079">
        <v>69196.77</v>
      </c>
      <c r="N3079">
        <v>0</v>
      </c>
      <c r="O3079">
        <v>14895.92</v>
      </c>
    </row>
    <row r="3080" spans="1:15" x14ac:dyDescent="0.25">
      <c r="A3080" t="s">
        <v>3090</v>
      </c>
      <c r="B3080" t="s">
        <v>5685</v>
      </c>
      <c r="C3080" t="s">
        <v>7257</v>
      </c>
      <c r="D3080" t="s">
        <v>6209</v>
      </c>
      <c r="E3080" t="s">
        <v>6983</v>
      </c>
      <c r="F3080" t="s">
        <v>7094</v>
      </c>
      <c r="G3080" t="s">
        <v>7101</v>
      </c>
      <c r="H3080" t="s">
        <v>7124</v>
      </c>
      <c r="I3080" t="s">
        <v>7163</v>
      </c>
      <c r="J3080" t="s">
        <v>7171</v>
      </c>
      <c r="K3080" t="s">
        <v>7184</v>
      </c>
      <c r="L3080">
        <v>1</v>
      </c>
      <c r="M3080">
        <v>5896.57</v>
      </c>
      <c r="N3080">
        <v>0.25</v>
      </c>
      <c r="O3080">
        <v>566.9</v>
      </c>
    </row>
    <row r="3081" spans="1:15" x14ac:dyDescent="0.25">
      <c r="A3081" t="s">
        <v>3091</v>
      </c>
      <c r="B3081" t="s">
        <v>5705</v>
      </c>
      <c r="C3081" t="s">
        <v>7254</v>
      </c>
      <c r="D3081" t="s">
        <v>6296</v>
      </c>
      <c r="E3081" t="s">
        <v>7022</v>
      </c>
      <c r="F3081" t="s">
        <v>7095</v>
      </c>
      <c r="G3081" t="s">
        <v>7109</v>
      </c>
      <c r="H3081" t="s">
        <v>7140</v>
      </c>
      <c r="I3081" t="s">
        <v>7164</v>
      </c>
      <c r="J3081" t="s">
        <v>7173</v>
      </c>
      <c r="K3081" t="s">
        <v>7200</v>
      </c>
      <c r="L3081">
        <v>4</v>
      </c>
      <c r="M3081">
        <v>3767.12</v>
      </c>
      <c r="N3081">
        <v>0.25</v>
      </c>
      <c r="O3081">
        <v>778.81</v>
      </c>
    </row>
    <row r="3082" spans="1:15" x14ac:dyDescent="0.25">
      <c r="A3082" t="s">
        <v>3092</v>
      </c>
      <c r="B3082" t="s">
        <v>5789</v>
      </c>
      <c r="C3082" t="s">
        <v>7230</v>
      </c>
      <c r="D3082" t="s">
        <v>6430</v>
      </c>
      <c r="E3082" t="s">
        <v>7056</v>
      </c>
      <c r="F3082" t="s">
        <v>7096</v>
      </c>
      <c r="G3082" t="s">
        <v>7113</v>
      </c>
      <c r="H3082" t="s">
        <v>7144</v>
      </c>
      <c r="I3082" t="s">
        <v>7163</v>
      </c>
      <c r="J3082" t="s">
        <v>7171</v>
      </c>
      <c r="K3082" t="s">
        <v>7204</v>
      </c>
      <c r="L3082">
        <v>4</v>
      </c>
      <c r="M3082">
        <v>16004.23</v>
      </c>
      <c r="N3082">
        <v>0.15</v>
      </c>
      <c r="O3082">
        <v>2099.9699999999998</v>
      </c>
    </row>
    <row r="3083" spans="1:15" x14ac:dyDescent="0.25">
      <c r="A3083" t="s">
        <v>3093</v>
      </c>
      <c r="B3083" t="s">
        <v>5476</v>
      </c>
      <c r="C3083" t="s">
        <v>7225</v>
      </c>
      <c r="D3083" t="s">
        <v>6265</v>
      </c>
      <c r="E3083" t="s">
        <v>7011</v>
      </c>
      <c r="F3083" t="s">
        <v>7096</v>
      </c>
      <c r="G3083" t="s">
        <v>7103</v>
      </c>
      <c r="H3083" t="s">
        <v>7158</v>
      </c>
      <c r="I3083" t="s">
        <v>7164</v>
      </c>
      <c r="J3083" t="s">
        <v>7173</v>
      </c>
      <c r="K3083" t="s">
        <v>7186</v>
      </c>
      <c r="L3083">
        <v>5</v>
      </c>
      <c r="M3083">
        <v>23271.7</v>
      </c>
      <c r="N3083">
        <v>0</v>
      </c>
      <c r="O3083">
        <v>6328.89</v>
      </c>
    </row>
    <row r="3084" spans="1:15" x14ac:dyDescent="0.25">
      <c r="A3084" t="s">
        <v>3094</v>
      </c>
      <c r="B3084" t="s">
        <v>5670</v>
      </c>
      <c r="C3084" t="s">
        <v>7233</v>
      </c>
      <c r="D3084" t="s">
        <v>6813</v>
      </c>
      <c r="E3084" t="s">
        <v>7057</v>
      </c>
      <c r="F3084" t="s">
        <v>7094</v>
      </c>
      <c r="G3084" t="s">
        <v>7100</v>
      </c>
      <c r="H3084" t="s">
        <v>7116</v>
      </c>
      <c r="I3084" t="s">
        <v>7163</v>
      </c>
      <c r="J3084" t="s">
        <v>7167</v>
      </c>
      <c r="K3084" t="s">
        <v>7179</v>
      </c>
      <c r="L3084">
        <v>2</v>
      </c>
      <c r="M3084">
        <v>4776.8999999999996</v>
      </c>
      <c r="N3084">
        <v>0.05</v>
      </c>
      <c r="O3084">
        <v>1244.3699999999999</v>
      </c>
    </row>
    <row r="3085" spans="1:15" x14ac:dyDescent="0.25">
      <c r="A3085" t="s">
        <v>3095</v>
      </c>
      <c r="B3085" t="s">
        <v>5863</v>
      </c>
      <c r="C3085" t="s">
        <v>7224</v>
      </c>
      <c r="D3085" t="s">
        <v>6556</v>
      </c>
      <c r="E3085" t="s">
        <v>6989</v>
      </c>
      <c r="F3085" t="s">
        <v>7095</v>
      </c>
      <c r="G3085" t="s">
        <v>7109</v>
      </c>
      <c r="H3085" t="s">
        <v>7135</v>
      </c>
      <c r="I3085" t="s">
        <v>7165</v>
      </c>
      <c r="J3085" t="s">
        <v>7177</v>
      </c>
      <c r="K3085" t="s">
        <v>7210</v>
      </c>
      <c r="L3085">
        <v>8</v>
      </c>
      <c r="M3085">
        <v>522555.94</v>
      </c>
      <c r="N3085">
        <v>0.2</v>
      </c>
      <c r="O3085">
        <v>18535.650000000001</v>
      </c>
    </row>
    <row r="3086" spans="1:15" x14ac:dyDescent="0.25">
      <c r="A3086" t="s">
        <v>3096</v>
      </c>
      <c r="B3086" t="s">
        <v>5906</v>
      </c>
      <c r="C3086" t="s">
        <v>7257</v>
      </c>
      <c r="D3086" t="s">
        <v>6593</v>
      </c>
      <c r="E3086" t="s">
        <v>6938</v>
      </c>
      <c r="F3086" t="s">
        <v>7094</v>
      </c>
      <c r="G3086" t="s">
        <v>7101</v>
      </c>
      <c r="H3086" t="s">
        <v>7137</v>
      </c>
      <c r="I3086" t="s">
        <v>7162</v>
      </c>
      <c r="J3086" t="s">
        <v>7168</v>
      </c>
      <c r="K3086" t="s">
        <v>7191</v>
      </c>
      <c r="L3086">
        <v>1</v>
      </c>
      <c r="M3086">
        <v>5705.58</v>
      </c>
      <c r="N3086">
        <v>0.1</v>
      </c>
      <c r="O3086">
        <v>953.39</v>
      </c>
    </row>
    <row r="3087" spans="1:15" x14ac:dyDescent="0.25">
      <c r="A3087" t="s">
        <v>3097</v>
      </c>
      <c r="B3087" t="s">
        <v>5272</v>
      </c>
      <c r="C3087" t="s">
        <v>7227</v>
      </c>
      <c r="D3087" t="s">
        <v>6430</v>
      </c>
      <c r="E3087" t="s">
        <v>7056</v>
      </c>
      <c r="F3087" t="s">
        <v>7097</v>
      </c>
      <c r="G3087" t="s">
        <v>7105</v>
      </c>
      <c r="H3087" t="s">
        <v>7121</v>
      </c>
      <c r="I3087" t="s">
        <v>7163</v>
      </c>
      <c r="J3087" t="s">
        <v>7175</v>
      </c>
      <c r="K3087" t="s">
        <v>7205</v>
      </c>
      <c r="L3087">
        <v>1</v>
      </c>
      <c r="M3087">
        <v>3395.14</v>
      </c>
      <c r="N3087">
        <v>0</v>
      </c>
      <c r="O3087">
        <v>631.46</v>
      </c>
    </row>
    <row r="3088" spans="1:15" x14ac:dyDescent="0.25">
      <c r="A3088" t="s">
        <v>3098</v>
      </c>
      <c r="B3088" t="s">
        <v>5349</v>
      </c>
      <c r="C3088" t="s">
        <v>7256</v>
      </c>
      <c r="D3088" t="s">
        <v>6612</v>
      </c>
      <c r="E3088" t="s">
        <v>7002</v>
      </c>
      <c r="F3088" t="s">
        <v>7095</v>
      </c>
      <c r="G3088" t="s">
        <v>7102</v>
      </c>
      <c r="H3088" t="s">
        <v>7157</v>
      </c>
      <c r="I3088" t="s">
        <v>7163</v>
      </c>
      <c r="J3088" t="s">
        <v>7171</v>
      </c>
      <c r="K3088" t="s">
        <v>7184</v>
      </c>
      <c r="L3088">
        <v>5</v>
      </c>
      <c r="M3088">
        <v>29334.41</v>
      </c>
      <c r="N3088">
        <v>0.25</v>
      </c>
      <c r="O3088">
        <v>1707.16</v>
      </c>
    </row>
    <row r="3089" spans="1:15" x14ac:dyDescent="0.25">
      <c r="A3089" t="s">
        <v>3099</v>
      </c>
      <c r="B3089" t="s">
        <v>5919</v>
      </c>
      <c r="C3089" t="s">
        <v>7244</v>
      </c>
      <c r="D3089" t="s">
        <v>6144</v>
      </c>
      <c r="E3089" t="s">
        <v>6942</v>
      </c>
      <c r="F3089" t="s">
        <v>7094</v>
      </c>
      <c r="G3089" t="s">
        <v>7100</v>
      </c>
      <c r="H3089" t="s">
        <v>7151</v>
      </c>
      <c r="I3089" t="s">
        <v>7163</v>
      </c>
      <c r="J3089" t="s">
        <v>7167</v>
      </c>
      <c r="K3089" t="s">
        <v>7187</v>
      </c>
      <c r="L3089">
        <v>5</v>
      </c>
      <c r="M3089">
        <v>5839.68</v>
      </c>
      <c r="N3089">
        <v>0.25</v>
      </c>
      <c r="O3089">
        <v>1024.27</v>
      </c>
    </row>
    <row r="3090" spans="1:15" x14ac:dyDescent="0.25">
      <c r="A3090" t="s">
        <v>3100</v>
      </c>
      <c r="B3090" t="s">
        <v>5278</v>
      </c>
      <c r="C3090" t="s">
        <v>7227</v>
      </c>
      <c r="D3090" t="s">
        <v>6172</v>
      </c>
      <c r="E3090" t="s">
        <v>6962</v>
      </c>
      <c r="F3090" t="s">
        <v>7097</v>
      </c>
      <c r="G3090" t="s">
        <v>7110</v>
      </c>
      <c r="H3090" t="s">
        <v>7155</v>
      </c>
      <c r="I3090" t="s">
        <v>7162</v>
      </c>
      <c r="J3090" t="s">
        <v>7169</v>
      </c>
      <c r="K3090" t="s">
        <v>7193</v>
      </c>
      <c r="L3090">
        <v>3</v>
      </c>
      <c r="M3090">
        <v>32416.51</v>
      </c>
      <c r="N3090">
        <v>0.05</v>
      </c>
      <c r="O3090">
        <v>6032.14</v>
      </c>
    </row>
    <row r="3091" spans="1:15" x14ac:dyDescent="0.25">
      <c r="A3091" t="s">
        <v>3101</v>
      </c>
      <c r="B3091" t="s">
        <v>5019</v>
      </c>
      <c r="C3091" t="s">
        <v>7240</v>
      </c>
      <c r="D3091" t="s">
        <v>6529</v>
      </c>
      <c r="E3091" t="s">
        <v>7007</v>
      </c>
      <c r="F3091" t="s">
        <v>7097</v>
      </c>
      <c r="G3091" t="s">
        <v>7104</v>
      </c>
      <c r="H3091" t="s">
        <v>7120</v>
      </c>
      <c r="I3091" t="s">
        <v>7162</v>
      </c>
      <c r="J3091" t="s">
        <v>7166</v>
      </c>
      <c r="K3091" t="s">
        <v>7211</v>
      </c>
      <c r="L3091">
        <v>7</v>
      </c>
      <c r="M3091">
        <v>50592.84</v>
      </c>
      <c r="N3091">
        <v>0</v>
      </c>
      <c r="O3091">
        <v>10013.59</v>
      </c>
    </row>
    <row r="3092" spans="1:15" x14ac:dyDescent="0.25">
      <c r="A3092" t="s">
        <v>3102</v>
      </c>
      <c r="B3092" t="s">
        <v>5896</v>
      </c>
      <c r="C3092" t="s">
        <v>7244</v>
      </c>
      <c r="D3092" t="s">
        <v>6586</v>
      </c>
      <c r="E3092" t="s">
        <v>6999</v>
      </c>
      <c r="F3092" t="s">
        <v>7095</v>
      </c>
      <c r="G3092" t="s">
        <v>7106</v>
      </c>
      <c r="H3092" t="s">
        <v>7161</v>
      </c>
      <c r="I3092" t="s">
        <v>7163</v>
      </c>
      <c r="J3092" t="s">
        <v>7175</v>
      </c>
      <c r="K3092" t="s">
        <v>7205</v>
      </c>
      <c r="L3092">
        <v>5</v>
      </c>
      <c r="M3092">
        <v>15522.54</v>
      </c>
      <c r="N3092">
        <v>0.15</v>
      </c>
      <c r="O3092">
        <v>2269.2199999999998</v>
      </c>
    </row>
    <row r="3093" spans="1:15" x14ac:dyDescent="0.25">
      <c r="A3093" t="s">
        <v>3103</v>
      </c>
      <c r="B3093" t="s">
        <v>5224</v>
      </c>
      <c r="C3093" t="s">
        <v>7234</v>
      </c>
      <c r="D3093" t="s">
        <v>6310</v>
      </c>
      <c r="E3093" t="s">
        <v>7030</v>
      </c>
      <c r="F3093" t="s">
        <v>7096</v>
      </c>
      <c r="G3093" t="s">
        <v>7103</v>
      </c>
      <c r="H3093" t="s">
        <v>7134</v>
      </c>
      <c r="I3093" t="s">
        <v>7165</v>
      </c>
      <c r="J3093" t="s">
        <v>7177</v>
      </c>
      <c r="K3093" t="s">
        <v>7201</v>
      </c>
      <c r="L3093">
        <v>3</v>
      </c>
      <c r="M3093">
        <v>153153.25</v>
      </c>
      <c r="N3093">
        <v>0.05</v>
      </c>
      <c r="O3093">
        <v>18389.240000000002</v>
      </c>
    </row>
    <row r="3094" spans="1:15" x14ac:dyDescent="0.25">
      <c r="A3094" t="s">
        <v>3104</v>
      </c>
      <c r="B3094" t="s">
        <v>5813</v>
      </c>
      <c r="C3094" t="s">
        <v>7259</v>
      </c>
      <c r="D3094" t="s">
        <v>6389</v>
      </c>
      <c r="E3094" t="s">
        <v>7050</v>
      </c>
      <c r="F3094" t="s">
        <v>7096</v>
      </c>
      <c r="G3094" t="s">
        <v>7113</v>
      </c>
      <c r="H3094" t="s">
        <v>7148</v>
      </c>
      <c r="I3094" t="s">
        <v>7162</v>
      </c>
      <c r="J3094" t="s">
        <v>7169</v>
      </c>
      <c r="K3094" t="s">
        <v>7182</v>
      </c>
      <c r="L3094">
        <v>1</v>
      </c>
      <c r="M3094">
        <v>9410.69</v>
      </c>
      <c r="N3094">
        <v>0</v>
      </c>
      <c r="O3094">
        <v>1645.78</v>
      </c>
    </row>
    <row r="3095" spans="1:15" x14ac:dyDescent="0.25">
      <c r="A3095" t="s">
        <v>3105</v>
      </c>
      <c r="B3095" t="s">
        <v>5783</v>
      </c>
      <c r="C3095" t="s">
        <v>7238</v>
      </c>
      <c r="D3095" t="s">
        <v>6318</v>
      </c>
      <c r="E3095" t="s">
        <v>6970</v>
      </c>
      <c r="F3095" t="s">
        <v>7094</v>
      </c>
      <c r="G3095" t="s">
        <v>7101</v>
      </c>
      <c r="H3095" t="s">
        <v>7117</v>
      </c>
      <c r="I3095" t="s">
        <v>7164</v>
      </c>
      <c r="J3095" t="s">
        <v>7173</v>
      </c>
      <c r="K3095" t="s">
        <v>7200</v>
      </c>
      <c r="L3095">
        <v>8</v>
      </c>
      <c r="M3095">
        <v>9398.67</v>
      </c>
      <c r="N3095">
        <v>0</v>
      </c>
      <c r="O3095">
        <v>3021.76</v>
      </c>
    </row>
    <row r="3096" spans="1:15" x14ac:dyDescent="0.25">
      <c r="A3096" t="s">
        <v>3106</v>
      </c>
      <c r="B3096" t="s">
        <v>5673</v>
      </c>
      <c r="C3096" t="s">
        <v>7259</v>
      </c>
      <c r="D3096" t="s">
        <v>6307</v>
      </c>
      <c r="E3096" t="s">
        <v>6944</v>
      </c>
      <c r="F3096" t="s">
        <v>7095</v>
      </c>
      <c r="G3096" t="s">
        <v>7102</v>
      </c>
      <c r="H3096" t="s">
        <v>7157</v>
      </c>
      <c r="I3096" t="s">
        <v>7164</v>
      </c>
      <c r="J3096" t="s">
        <v>7174</v>
      </c>
      <c r="K3096" t="s">
        <v>7188</v>
      </c>
      <c r="L3096">
        <v>4</v>
      </c>
      <c r="M3096">
        <v>9291.01</v>
      </c>
      <c r="N3096">
        <v>0.2</v>
      </c>
      <c r="O3096">
        <v>1420.64</v>
      </c>
    </row>
    <row r="3097" spans="1:15" x14ac:dyDescent="0.25">
      <c r="A3097" t="s">
        <v>3107</v>
      </c>
      <c r="B3097" t="s">
        <v>5628</v>
      </c>
      <c r="C3097" t="s">
        <v>7245</v>
      </c>
      <c r="D3097" t="s">
        <v>6299</v>
      </c>
      <c r="E3097" t="s">
        <v>7024</v>
      </c>
      <c r="F3097" t="s">
        <v>7096</v>
      </c>
      <c r="G3097" t="s">
        <v>7103</v>
      </c>
      <c r="H3097" t="s">
        <v>7134</v>
      </c>
      <c r="I3097" t="s">
        <v>7165</v>
      </c>
      <c r="J3097" t="s">
        <v>7172</v>
      </c>
      <c r="K3097" t="s">
        <v>7212</v>
      </c>
      <c r="L3097">
        <v>6</v>
      </c>
      <c r="M3097">
        <v>16209.67</v>
      </c>
      <c r="N3097">
        <v>0.25</v>
      </c>
      <c r="O3097">
        <v>624.55999999999995</v>
      </c>
    </row>
    <row r="3098" spans="1:15" x14ac:dyDescent="0.25">
      <c r="A3098" t="s">
        <v>3108</v>
      </c>
      <c r="B3098" t="s">
        <v>5968</v>
      </c>
      <c r="C3098" t="s">
        <v>7241</v>
      </c>
      <c r="D3098" t="s">
        <v>6352</v>
      </c>
      <c r="E3098" t="s">
        <v>7042</v>
      </c>
      <c r="F3098" t="s">
        <v>7094</v>
      </c>
      <c r="G3098" t="s">
        <v>7101</v>
      </c>
      <c r="H3098" t="s">
        <v>7117</v>
      </c>
      <c r="I3098" t="s">
        <v>7165</v>
      </c>
      <c r="J3098" t="s">
        <v>7172</v>
      </c>
      <c r="K3098" t="s">
        <v>7208</v>
      </c>
      <c r="L3098">
        <v>5</v>
      </c>
      <c r="M3098">
        <v>12303.9</v>
      </c>
      <c r="N3098">
        <v>0</v>
      </c>
      <c r="O3098">
        <v>2921.79</v>
      </c>
    </row>
    <row r="3099" spans="1:15" x14ac:dyDescent="0.25">
      <c r="A3099" t="s">
        <v>3109</v>
      </c>
      <c r="B3099" t="s">
        <v>5648</v>
      </c>
      <c r="C3099" t="s">
        <v>7239</v>
      </c>
      <c r="D3099" t="s">
        <v>6882</v>
      </c>
      <c r="E3099" t="s">
        <v>6990</v>
      </c>
      <c r="F3099" t="s">
        <v>7097</v>
      </c>
      <c r="G3099" t="s">
        <v>7107</v>
      </c>
      <c r="H3099" t="s">
        <v>7123</v>
      </c>
      <c r="I3099" t="s">
        <v>7165</v>
      </c>
      <c r="J3099" t="s">
        <v>7172</v>
      </c>
      <c r="K3099" t="s">
        <v>7185</v>
      </c>
      <c r="L3099">
        <v>8</v>
      </c>
      <c r="M3099">
        <v>37731.4</v>
      </c>
      <c r="N3099">
        <v>0.05</v>
      </c>
      <c r="O3099">
        <v>6700.3</v>
      </c>
    </row>
    <row r="3100" spans="1:15" x14ac:dyDescent="0.25">
      <c r="A3100" t="s">
        <v>3110</v>
      </c>
      <c r="B3100" t="s">
        <v>5562</v>
      </c>
      <c r="C3100" t="s">
        <v>7229</v>
      </c>
      <c r="D3100" t="s">
        <v>6230</v>
      </c>
      <c r="E3100" t="s">
        <v>6899</v>
      </c>
      <c r="F3100" t="s">
        <v>7094</v>
      </c>
      <c r="G3100" t="s">
        <v>7099</v>
      </c>
      <c r="H3100" t="s">
        <v>7115</v>
      </c>
      <c r="I3100" t="s">
        <v>7163</v>
      </c>
      <c r="J3100" t="s">
        <v>7167</v>
      </c>
      <c r="K3100" t="s">
        <v>7179</v>
      </c>
      <c r="L3100">
        <v>2</v>
      </c>
      <c r="M3100">
        <v>4087.56</v>
      </c>
      <c r="N3100">
        <v>0.2</v>
      </c>
      <c r="O3100">
        <v>596.62</v>
      </c>
    </row>
    <row r="3101" spans="1:15" x14ac:dyDescent="0.25">
      <c r="A3101" t="s">
        <v>3111</v>
      </c>
      <c r="B3101" t="s">
        <v>5796</v>
      </c>
      <c r="C3101" t="s">
        <v>7247</v>
      </c>
      <c r="D3101" t="s">
        <v>6489</v>
      </c>
      <c r="E3101" t="s">
        <v>7068</v>
      </c>
      <c r="F3101" t="s">
        <v>7095</v>
      </c>
      <c r="G3101" t="s">
        <v>7102</v>
      </c>
      <c r="H3101" t="s">
        <v>7118</v>
      </c>
      <c r="I3101" t="s">
        <v>7162</v>
      </c>
      <c r="J3101" t="s">
        <v>7166</v>
      </c>
      <c r="K3101" t="s">
        <v>7211</v>
      </c>
      <c r="L3101">
        <v>5</v>
      </c>
      <c r="M3101">
        <v>26916.03</v>
      </c>
      <c r="N3101">
        <v>0.25</v>
      </c>
      <c r="O3101">
        <v>3370.97</v>
      </c>
    </row>
    <row r="3102" spans="1:15" x14ac:dyDescent="0.25">
      <c r="A3102" t="s">
        <v>3112</v>
      </c>
      <c r="B3102" t="s">
        <v>5375</v>
      </c>
      <c r="C3102" t="s">
        <v>7244</v>
      </c>
      <c r="D3102" t="s">
        <v>6288</v>
      </c>
      <c r="E3102" t="s">
        <v>6926</v>
      </c>
      <c r="F3102" t="s">
        <v>7096</v>
      </c>
      <c r="G3102" t="s">
        <v>7103</v>
      </c>
      <c r="H3102" t="s">
        <v>7119</v>
      </c>
      <c r="I3102" t="s">
        <v>7162</v>
      </c>
      <c r="J3102" t="s">
        <v>7166</v>
      </c>
      <c r="K3102" t="s">
        <v>7178</v>
      </c>
      <c r="L3102">
        <v>8</v>
      </c>
      <c r="M3102">
        <v>92734.2</v>
      </c>
      <c r="N3102">
        <v>0.2</v>
      </c>
      <c r="O3102">
        <v>8757.9599999999991</v>
      </c>
    </row>
    <row r="3103" spans="1:15" x14ac:dyDescent="0.25">
      <c r="A3103" t="s">
        <v>3113</v>
      </c>
      <c r="B3103" t="s">
        <v>5653</v>
      </c>
      <c r="C3103" t="s">
        <v>7227</v>
      </c>
      <c r="D3103" t="s">
        <v>6567</v>
      </c>
      <c r="E3103" t="s">
        <v>6921</v>
      </c>
      <c r="F3103" t="s">
        <v>7094</v>
      </c>
      <c r="G3103" t="s">
        <v>7101</v>
      </c>
      <c r="H3103" t="s">
        <v>7124</v>
      </c>
      <c r="I3103" t="s">
        <v>7164</v>
      </c>
      <c r="J3103" t="s">
        <v>7174</v>
      </c>
      <c r="K3103" t="s">
        <v>7196</v>
      </c>
      <c r="L3103">
        <v>5</v>
      </c>
      <c r="M3103">
        <v>15552.23</v>
      </c>
      <c r="N3103">
        <v>0.15</v>
      </c>
      <c r="O3103">
        <v>2830.07</v>
      </c>
    </row>
    <row r="3104" spans="1:15" x14ac:dyDescent="0.25">
      <c r="A3104" t="s">
        <v>3114</v>
      </c>
      <c r="B3104" t="s">
        <v>5487</v>
      </c>
      <c r="C3104" t="s">
        <v>7233</v>
      </c>
      <c r="D3104" t="s">
        <v>6360</v>
      </c>
      <c r="E3104" t="s">
        <v>7045</v>
      </c>
      <c r="F3104" t="s">
        <v>7095</v>
      </c>
      <c r="G3104" t="s">
        <v>7109</v>
      </c>
      <c r="H3104" t="s">
        <v>7127</v>
      </c>
      <c r="I3104" t="s">
        <v>7164</v>
      </c>
      <c r="J3104" t="s">
        <v>7174</v>
      </c>
      <c r="K3104" t="s">
        <v>7199</v>
      </c>
      <c r="L3104">
        <v>6</v>
      </c>
      <c r="M3104">
        <v>8840.2900000000009</v>
      </c>
      <c r="N3104">
        <v>0.05</v>
      </c>
      <c r="O3104">
        <v>1558.51</v>
      </c>
    </row>
    <row r="3105" spans="1:15" x14ac:dyDescent="0.25">
      <c r="A3105" t="s">
        <v>3115</v>
      </c>
      <c r="B3105" t="s">
        <v>5847</v>
      </c>
      <c r="C3105" t="s">
        <v>7246</v>
      </c>
      <c r="D3105" t="s">
        <v>6628</v>
      </c>
      <c r="E3105" t="s">
        <v>6981</v>
      </c>
      <c r="F3105" t="s">
        <v>7096</v>
      </c>
      <c r="G3105" t="s">
        <v>7103</v>
      </c>
      <c r="H3105" t="s">
        <v>7119</v>
      </c>
      <c r="I3105" t="s">
        <v>7165</v>
      </c>
      <c r="J3105" t="s">
        <v>7172</v>
      </c>
      <c r="K3105" t="s">
        <v>7212</v>
      </c>
      <c r="L3105">
        <v>6</v>
      </c>
      <c r="M3105">
        <v>17677.849999999999</v>
      </c>
      <c r="N3105">
        <v>0.15</v>
      </c>
      <c r="O3105">
        <v>2345.39</v>
      </c>
    </row>
    <row r="3106" spans="1:15" x14ac:dyDescent="0.25">
      <c r="A3106" t="s">
        <v>3116</v>
      </c>
      <c r="B3106" t="s">
        <v>5742</v>
      </c>
      <c r="C3106" t="s">
        <v>7244</v>
      </c>
      <c r="D3106" t="s">
        <v>6322</v>
      </c>
      <c r="E3106" t="s">
        <v>6897</v>
      </c>
      <c r="F3106" t="s">
        <v>7095</v>
      </c>
      <c r="G3106" t="s">
        <v>7108</v>
      </c>
      <c r="H3106" t="s">
        <v>7141</v>
      </c>
      <c r="I3106" t="s">
        <v>7165</v>
      </c>
      <c r="J3106" t="s">
        <v>7177</v>
      </c>
      <c r="K3106" t="s">
        <v>7210</v>
      </c>
      <c r="L3106">
        <v>5</v>
      </c>
      <c r="M3106">
        <v>403953.06</v>
      </c>
      <c r="N3106">
        <v>0</v>
      </c>
      <c r="O3106">
        <v>50116.41</v>
      </c>
    </row>
    <row r="3107" spans="1:15" x14ac:dyDescent="0.25">
      <c r="A3107" t="s">
        <v>3117</v>
      </c>
      <c r="B3107" t="s">
        <v>5163</v>
      </c>
      <c r="C3107" t="s">
        <v>7238</v>
      </c>
      <c r="D3107" t="s">
        <v>6575</v>
      </c>
      <c r="E3107" t="s">
        <v>7004</v>
      </c>
      <c r="F3107" t="s">
        <v>7096</v>
      </c>
      <c r="G3107" t="s">
        <v>7112</v>
      </c>
      <c r="H3107" t="s">
        <v>7139</v>
      </c>
      <c r="I3107" t="s">
        <v>7162</v>
      </c>
      <c r="J3107" t="s">
        <v>7168</v>
      </c>
      <c r="K3107" t="s">
        <v>7191</v>
      </c>
      <c r="L3107">
        <v>7</v>
      </c>
      <c r="M3107">
        <v>45252.21</v>
      </c>
      <c r="N3107">
        <v>0.05</v>
      </c>
      <c r="O3107">
        <v>8902.33</v>
      </c>
    </row>
    <row r="3108" spans="1:15" x14ac:dyDescent="0.25">
      <c r="A3108" t="s">
        <v>3118</v>
      </c>
      <c r="B3108" t="s">
        <v>5016</v>
      </c>
      <c r="C3108" t="s">
        <v>7259</v>
      </c>
      <c r="D3108" t="s">
        <v>6696</v>
      </c>
      <c r="E3108" t="s">
        <v>6984</v>
      </c>
      <c r="F3108" t="s">
        <v>7094</v>
      </c>
      <c r="G3108" t="s">
        <v>7101</v>
      </c>
      <c r="H3108" t="s">
        <v>7124</v>
      </c>
      <c r="I3108" t="s">
        <v>7162</v>
      </c>
      <c r="J3108" t="s">
        <v>7168</v>
      </c>
      <c r="K3108" t="s">
        <v>7181</v>
      </c>
      <c r="L3108">
        <v>6</v>
      </c>
      <c r="M3108">
        <v>59282.09</v>
      </c>
      <c r="N3108">
        <v>0.2</v>
      </c>
      <c r="O3108">
        <v>10140.82</v>
      </c>
    </row>
    <row r="3109" spans="1:15" x14ac:dyDescent="0.25">
      <c r="A3109" t="s">
        <v>3119</v>
      </c>
      <c r="B3109" t="s">
        <v>5086</v>
      </c>
      <c r="C3109" t="s">
        <v>7240</v>
      </c>
      <c r="D3109" t="s">
        <v>6395</v>
      </c>
      <c r="E3109" t="s">
        <v>6997</v>
      </c>
      <c r="F3109" t="s">
        <v>7095</v>
      </c>
      <c r="G3109" t="s">
        <v>7102</v>
      </c>
      <c r="H3109" t="s">
        <v>7147</v>
      </c>
      <c r="I3109" t="s">
        <v>7162</v>
      </c>
      <c r="J3109" t="s">
        <v>7166</v>
      </c>
      <c r="K3109" t="s">
        <v>7211</v>
      </c>
      <c r="L3109">
        <v>8</v>
      </c>
      <c r="M3109">
        <v>46535.55</v>
      </c>
      <c r="N3109">
        <v>0.2</v>
      </c>
      <c r="O3109">
        <v>5115.38</v>
      </c>
    </row>
    <row r="3110" spans="1:15" x14ac:dyDescent="0.25">
      <c r="A3110" t="s">
        <v>3120</v>
      </c>
      <c r="B3110" t="s">
        <v>5709</v>
      </c>
      <c r="C3110" t="s">
        <v>7240</v>
      </c>
      <c r="D3110" t="s">
        <v>6384</v>
      </c>
      <c r="E3110" t="s">
        <v>6969</v>
      </c>
      <c r="F3110" t="s">
        <v>7096</v>
      </c>
      <c r="G3110" t="s">
        <v>7113</v>
      </c>
      <c r="H3110" t="s">
        <v>7144</v>
      </c>
      <c r="I3110" t="s">
        <v>7163</v>
      </c>
      <c r="J3110" t="s">
        <v>7167</v>
      </c>
      <c r="K3110" t="s">
        <v>7207</v>
      </c>
      <c r="L3110">
        <v>4</v>
      </c>
      <c r="M3110">
        <v>2555.98</v>
      </c>
      <c r="N3110">
        <v>0.2</v>
      </c>
      <c r="O3110">
        <v>686.81</v>
      </c>
    </row>
    <row r="3111" spans="1:15" x14ac:dyDescent="0.25">
      <c r="A3111" t="s">
        <v>3121</v>
      </c>
      <c r="B3111" t="s">
        <v>5205</v>
      </c>
      <c r="C3111" t="s">
        <v>7255</v>
      </c>
      <c r="D3111" t="s">
        <v>6814</v>
      </c>
      <c r="E3111" t="s">
        <v>6972</v>
      </c>
      <c r="F3111" t="s">
        <v>7094</v>
      </c>
      <c r="G3111" t="s">
        <v>7100</v>
      </c>
      <c r="H3111" t="s">
        <v>7151</v>
      </c>
      <c r="I3111" t="s">
        <v>7165</v>
      </c>
      <c r="J3111" t="s">
        <v>7177</v>
      </c>
      <c r="K3111" t="s">
        <v>7210</v>
      </c>
      <c r="L3111">
        <v>8</v>
      </c>
      <c r="M3111">
        <v>588766.78</v>
      </c>
      <c r="N3111">
        <v>0.1</v>
      </c>
      <c r="O3111">
        <v>56521.79</v>
      </c>
    </row>
    <row r="3112" spans="1:15" x14ac:dyDescent="0.25">
      <c r="A3112" t="s">
        <v>3122</v>
      </c>
      <c r="B3112" t="s">
        <v>5396</v>
      </c>
      <c r="C3112" t="s">
        <v>7227</v>
      </c>
      <c r="D3112" t="s">
        <v>6503</v>
      </c>
      <c r="E3112" t="s">
        <v>7009</v>
      </c>
      <c r="F3112" t="s">
        <v>7096</v>
      </c>
      <c r="G3112" t="s">
        <v>7113</v>
      </c>
      <c r="H3112" t="s">
        <v>7148</v>
      </c>
      <c r="I3112" t="s">
        <v>7165</v>
      </c>
      <c r="J3112" t="s">
        <v>7177</v>
      </c>
      <c r="K3112" t="s">
        <v>7198</v>
      </c>
      <c r="L3112">
        <v>3</v>
      </c>
      <c r="M3112">
        <v>182971.81</v>
      </c>
      <c r="N3112">
        <v>0.05</v>
      </c>
      <c r="O3112">
        <v>25229.75</v>
      </c>
    </row>
    <row r="3113" spans="1:15" x14ac:dyDescent="0.25">
      <c r="A3113" t="s">
        <v>3123</v>
      </c>
      <c r="B3113" t="s">
        <v>5660</v>
      </c>
      <c r="C3113" t="s">
        <v>7234</v>
      </c>
      <c r="D3113" t="s">
        <v>6632</v>
      </c>
      <c r="E3113" t="s">
        <v>6895</v>
      </c>
      <c r="F3113" t="s">
        <v>7097</v>
      </c>
      <c r="G3113" t="s">
        <v>7105</v>
      </c>
      <c r="H3113" t="s">
        <v>7149</v>
      </c>
      <c r="I3113" t="s">
        <v>7163</v>
      </c>
      <c r="J3113" t="s">
        <v>7175</v>
      </c>
      <c r="K3113" t="s">
        <v>7190</v>
      </c>
      <c r="L3113">
        <v>6</v>
      </c>
      <c r="M3113">
        <v>13173.99</v>
      </c>
      <c r="N3113">
        <v>0</v>
      </c>
      <c r="O3113">
        <v>2862.23</v>
      </c>
    </row>
    <row r="3114" spans="1:15" x14ac:dyDescent="0.25">
      <c r="A3114" t="s">
        <v>3124</v>
      </c>
      <c r="B3114" t="s">
        <v>5785</v>
      </c>
      <c r="C3114" t="s">
        <v>7241</v>
      </c>
      <c r="D3114" t="s">
        <v>6233</v>
      </c>
      <c r="E3114" t="s">
        <v>6911</v>
      </c>
      <c r="F3114" t="s">
        <v>7096</v>
      </c>
      <c r="G3114" t="s">
        <v>7112</v>
      </c>
      <c r="H3114" t="s">
        <v>7133</v>
      </c>
      <c r="I3114" t="s">
        <v>7163</v>
      </c>
      <c r="J3114" t="s">
        <v>7171</v>
      </c>
      <c r="K3114" t="s">
        <v>7209</v>
      </c>
      <c r="L3114">
        <v>6</v>
      </c>
      <c r="M3114">
        <v>10703.27</v>
      </c>
      <c r="N3114">
        <v>0</v>
      </c>
      <c r="O3114">
        <v>2053.16</v>
      </c>
    </row>
    <row r="3115" spans="1:15" x14ac:dyDescent="0.25">
      <c r="A3115" t="s">
        <v>3125</v>
      </c>
      <c r="B3115" t="s">
        <v>5347</v>
      </c>
      <c r="C3115" t="s">
        <v>7241</v>
      </c>
      <c r="D3115" t="s">
        <v>6254</v>
      </c>
      <c r="E3115" t="s">
        <v>7006</v>
      </c>
      <c r="F3115" t="s">
        <v>7094</v>
      </c>
      <c r="G3115" t="s">
        <v>7099</v>
      </c>
      <c r="H3115" t="s">
        <v>7115</v>
      </c>
      <c r="I3115" t="s">
        <v>7164</v>
      </c>
      <c r="J3115" t="s">
        <v>7173</v>
      </c>
      <c r="K3115" t="s">
        <v>7186</v>
      </c>
      <c r="L3115">
        <v>2</v>
      </c>
      <c r="M3115">
        <v>8430.84</v>
      </c>
      <c r="N3115">
        <v>0.1</v>
      </c>
      <c r="O3115">
        <v>1971.34</v>
      </c>
    </row>
    <row r="3116" spans="1:15" x14ac:dyDescent="0.25">
      <c r="A3116" t="s">
        <v>3126</v>
      </c>
      <c r="B3116" t="s">
        <v>6037</v>
      </c>
      <c r="C3116" t="s">
        <v>7244</v>
      </c>
      <c r="D3116" t="s">
        <v>6184</v>
      </c>
      <c r="E3116" t="s">
        <v>6972</v>
      </c>
      <c r="F3116" t="s">
        <v>7097</v>
      </c>
      <c r="G3116" t="s">
        <v>7110</v>
      </c>
      <c r="H3116" t="s">
        <v>7129</v>
      </c>
      <c r="I3116" t="s">
        <v>7164</v>
      </c>
      <c r="J3116" t="s">
        <v>7170</v>
      </c>
      <c r="K3116" t="s">
        <v>7213</v>
      </c>
      <c r="L3116">
        <v>2</v>
      </c>
      <c r="M3116">
        <v>5110.74</v>
      </c>
      <c r="N3116">
        <v>0.1</v>
      </c>
      <c r="O3116">
        <v>1428.21</v>
      </c>
    </row>
    <row r="3117" spans="1:15" x14ac:dyDescent="0.25">
      <c r="A3117" t="s">
        <v>3127</v>
      </c>
      <c r="B3117" t="s">
        <v>5501</v>
      </c>
      <c r="C3117" t="s">
        <v>7253</v>
      </c>
      <c r="D3117" t="s">
        <v>6562</v>
      </c>
      <c r="E3117" t="s">
        <v>7075</v>
      </c>
      <c r="F3117" t="s">
        <v>7095</v>
      </c>
      <c r="G3117" t="s">
        <v>7102</v>
      </c>
      <c r="H3117" t="s">
        <v>7157</v>
      </c>
      <c r="I3117" t="s">
        <v>7163</v>
      </c>
      <c r="J3117" t="s">
        <v>7171</v>
      </c>
      <c r="K3117" t="s">
        <v>7184</v>
      </c>
      <c r="L3117">
        <v>7</v>
      </c>
      <c r="M3117">
        <v>57826.5</v>
      </c>
      <c r="N3117">
        <v>0</v>
      </c>
      <c r="O3117">
        <v>9191.9</v>
      </c>
    </row>
    <row r="3118" spans="1:15" x14ac:dyDescent="0.25">
      <c r="A3118" t="s">
        <v>3128</v>
      </c>
      <c r="B3118" t="s">
        <v>5714</v>
      </c>
      <c r="C3118" t="s">
        <v>7251</v>
      </c>
      <c r="D3118" t="s">
        <v>6428</v>
      </c>
      <c r="E3118" t="s">
        <v>6954</v>
      </c>
      <c r="F3118" t="s">
        <v>7097</v>
      </c>
      <c r="G3118" t="s">
        <v>7110</v>
      </c>
      <c r="H3118" t="s">
        <v>7155</v>
      </c>
      <c r="I3118" t="s">
        <v>7165</v>
      </c>
      <c r="J3118" t="s">
        <v>7177</v>
      </c>
      <c r="K3118" t="s">
        <v>7210</v>
      </c>
      <c r="L3118">
        <v>2</v>
      </c>
      <c r="M3118">
        <v>164891.97</v>
      </c>
      <c r="N3118">
        <v>0.05</v>
      </c>
      <c r="O3118">
        <v>15462.91</v>
      </c>
    </row>
    <row r="3119" spans="1:15" x14ac:dyDescent="0.25">
      <c r="A3119" t="s">
        <v>3129</v>
      </c>
      <c r="B3119" t="s">
        <v>5119</v>
      </c>
      <c r="C3119" t="s">
        <v>7247</v>
      </c>
      <c r="D3119" t="s">
        <v>6149</v>
      </c>
      <c r="E3119" t="s">
        <v>6947</v>
      </c>
      <c r="F3119" t="s">
        <v>7097</v>
      </c>
      <c r="G3119" t="s">
        <v>7110</v>
      </c>
      <c r="H3119" t="s">
        <v>7155</v>
      </c>
      <c r="I3119" t="s">
        <v>7165</v>
      </c>
      <c r="J3119" t="s">
        <v>7172</v>
      </c>
      <c r="K3119" t="s">
        <v>7185</v>
      </c>
      <c r="L3119">
        <v>8</v>
      </c>
      <c r="M3119">
        <v>38374.39</v>
      </c>
      <c r="N3119">
        <v>0</v>
      </c>
      <c r="O3119">
        <v>7718.34</v>
      </c>
    </row>
    <row r="3120" spans="1:15" x14ac:dyDescent="0.25">
      <c r="A3120" t="s">
        <v>3130</v>
      </c>
      <c r="B3120" t="s">
        <v>5636</v>
      </c>
      <c r="C3120" t="s">
        <v>7224</v>
      </c>
      <c r="D3120" t="s">
        <v>6360</v>
      </c>
      <c r="E3120" t="s">
        <v>7045</v>
      </c>
      <c r="F3120" t="s">
        <v>7096</v>
      </c>
      <c r="G3120" t="s">
        <v>7103</v>
      </c>
      <c r="H3120" t="s">
        <v>7158</v>
      </c>
      <c r="I3120" t="s">
        <v>7163</v>
      </c>
      <c r="J3120" t="s">
        <v>7175</v>
      </c>
      <c r="K3120" t="s">
        <v>7190</v>
      </c>
      <c r="L3120">
        <v>5</v>
      </c>
      <c r="M3120">
        <v>8363.74</v>
      </c>
      <c r="N3120">
        <v>0.2</v>
      </c>
      <c r="O3120">
        <v>1299.2</v>
      </c>
    </row>
    <row r="3121" spans="1:15" x14ac:dyDescent="0.25">
      <c r="A3121" t="s">
        <v>3131</v>
      </c>
      <c r="B3121" t="s">
        <v>5635</v>
      </c>
      <c r="C3121" t="s">
        <v>7251</v>
      </c>
      <c r="D3121" t="s">
        <v>6825</v>
      </c>
      <c r="E3121" t="s">
        <v>7037</v>
      </c>
      <c r="F3121" t="s">
        <v>7097</v>
      </c>
      <c r="G3121" t="s">
        <v>7105</v>
      </c>
      <c r="H3121" t="s">
        <v>7149</v>
      </c>
      <c r="I3121" t="s">
        <v>7164</v>
      </c>
      <c r="J3121" t="s">
        <v>7173</v>
      </c>
      <c r="K3121" t="s">
        <v>7206</v>
      </c>
      <c r="L3121">
        <v>4</v>
      </c>
      <c r="M3121">
        <v>6805.33</v>
      </c>
      <c r="N3121">
        <v>0.2</v>
      </c>
      <c r="O3121">
        <v>1375.72</v>
      </c>
    </row>
    <row r="3122" spans="1:15" x14ac:dyDescent="0.25">
      <c r="A3122" t="s">
        <v>3132</v>
      </c>
      <c r="B3122" t="s">
        <v>5570</v>
      </c>
      <c r="C3122" t="s">
        <v>7229</v>
      </c>
      <c r="D3122" t="s">
        <v>6484</v>
      </c>
      <c r="E3122" t="s">
        <v>7051</v>
      </c>
      <c r="F3122" t="s">
        <v>7097</v>
      </c>
      <c r="G3122" t="s">
        <v>7104</v>
      </c>
      <c r="H3122" t="s">
        <v>7160</v>
      </c>
      <c r="I3122" t="s">
        <v>7165</v>
      </c>
      <c r="J3122" t="s">
        <v>7176</v>
      </c>
      <c r="K3122" t="s">
        <v>7195</v>
      </c>
      <c r="L3122">
        <v>1</v>
      </c>
      <c r="M3122">
        <v>11346.52</v>
      </c>
      <c r="N3122">
        <v>0.05</v>
      </c>
      <c r="O3122">
        <v>1112.27</v>
      </c>
    </row>
    <row r="3123" spans="1:15" x14ac:dyDescent="0.25">
      <c r="A3123" t="s">
        <v>3133</v>
      </c>
      <c r="B3123" t="s">
        <v>5399</v>
      </c>
      <c r="C3123" t="s">
        <v>7244</v>
      </c>
      <c r="D3123" t="s">
        <v>6156</v>
      </c>
      <c r="E3123" t="s">
        <v>6937</v>
      </c>
      <c r="F3123" t="s">
        <v>7096</v>
      </c>
      <c r="G3123" t="s">
        <v>7113</v>
      </c>
      <c r="H3123" t="s">
        <v>7143</v>
      </c>
      <c r="I3123" t="s">
        <v>7164</v>
      </c>
      <c r="J3123" t="s">
        <v>7170</v>
      </c>
      <c r="K3123" t="s">
        <v>7213</v>
      </c>
      <c r="L3123">
        <v>7</v>
      </c>
      <c r="M3123">
        <v>19237.990000000002</v>
      </c>
      <c r="N3123">
        <v>0</v>
      </c>
      <c r="O3123">
        <v>5901.39</v>
      </c>
    </row>
    <row r="3124" spans="1:15" x14ac:dyDescent="0.25">
      <c r="A3124" t="s">
        <v>3134</v>
      </c>
      <c r="B3124" t="s">
        <v>5242</v>
      </c>
      <c r="C3124" t="s">
        <v>7231</v>
      </c>
      <c r="D3124" t="s">
        <v>6408</v>
      </c>
      <c r="E3124" t="s">
        <v>6991</v>
      </c>
      <c r="F3124" t="s">
        <v>7095</v>
      </c>
      <c r="G3124" t="s">
        <v>7102</v>
      </c>
      <c r="H3124" t="s">
        <v>7118</v>
      </c>
      <c r="I3124" t="s">
        <v>7164</v>
      </c>
      <c r="J3124" t="s">
        <v>7173</v>
      </c>
      <c r="K3124" t="s">
        <v>7186</v>
      </c>
      <c r="L3124">
        <v>6</v>
      </c>
      <c r="M3124">
        <v>27167.75</v>
      </c>
      <c r="N3124">
        <v>0</v>
      </c>
      <c r="O3124">
        <v>8199.5300000000007</v>
      </c>
    </row>
    <row r="3125" spans="1:15" x14ac:dyDescent="0.25">
      <c r="A3125" t="s">
        <v>3135</v>
      </c>
      <c r="B3125" t="s">
        <v>5060</v>
      </c>
      <c r="C3125" t="s">
        <v>7228</v>
      </c>
      <c r="D3125" t="s">
        <v>6128</v>
      </c>
      <c r="E3125" t="s">
        <v>6927</v>
      </c>
      <c r="F3125" t="s">
        <v>7097</v>
      </c>
      <c r="G3125" t="s">
        <v>7110</v>
      </c>
      <c r="H3125" t="s">
        <v>7159</v>
      </c>
      <c r="I3125" t="s">
        <v>7164</v>
      </c>
      <c r="J3125" t="s">
        <v>7174</v>
      </c>
      <c r="K3125" t="s">
        <v>7199</v>
      </c>
      <c r="L3125">
        <v>7</v>
      </c>
      <c r="M3125">
        <v>8667.31</v>
      </c>
      <c r="N3125">
        <v>0.2</v>
      </c>
      <c r="O3125">
        <v>836.18</v>
      </c>
    </row>
    <row r="3126" spans="1:15" x14ac:dyDescent="0.25">
      <c r="A3126" t="s">
        <v>3136</v>
      </c>
      <c r="B3126" t="s">
        <v>5826</v>
      </c>
      <c r="C3126" t="s">
        <v>7251</v>
      </c>
      <c r="D3126" t="s">
        <v>6193</v>
      </c>
      <c r="E3126" t="s">
        <v>6977</v>
      </c>
      <c r="F3126" t="s">
        <v>7096</v>
      </c>
      <c r="G3126" t="s">
        <v>7111</v>
      </c>
      <c r="H3126" t="s">
        <v>7145</v>
      </c>
      <c r="I3126" t="s">
        <v>7163</v>
      </c>
      <c r="J3126" t="s">
        <v>7171</v>
      </c>
      <c r="K3126" t="s">
        <v>7204</v>
      </c>
      <c r="L3126">
        <v>7</v>
      </c>
      <c r="M3126">
        <v>24411.46</v>
      </c>
      <c r="N3126">
        <v>0.2</v>
      </c>
      <c r="O3126">
        <v>1710</v>
      </c>
    </row>
    <row r="3127" spans="1:15" x14ac:dyDescent="0.25">
      <c r="A3127" t="s">
        <v>3137</v>
      </c>
      <c r="B3127" t="s">
        <v>6038</v>
      </c>
      <c r="C3127" t="s">
        <v>7259</v>
      </c>
      <c r="D3127" t="s">
        <v>6578</v>
      </c>
      <c r="E3127" t="s">
        <v>6925</v>
      </c>
      <c r="F3127" t="s">
        <v>7096</v>
      </c>
      <c r="G3127" t="s">
        <v>7113</v>
      </c>
      <c r="H3127" t="s">
        <v>7148</v>
      </c>
      <c r="I3127" t="s">
        <v>7162</v>
      </c>
      <c r="J3127" t="s">
        <v>7166</v>
      </c>
      <c r="K3127" t="s">
        <v>7192</v>
      </c>
      <c r="L3127">
        <v>5</v>
      </c>
      <c r="M3127">
        <v>25078.17</v>
      </c>
      <c r="N3127">
        <v>0.15</v>
      </c>
      <c r="O3127">
        <v>3531.02</v>
      </c>
    </row>
    <row r="3128" spans="1:15" x14ac:dyDescent="0.25">
      <c r="A3128" t="s">
        <v>3138</v>
      </c>
      <c r="B3128" t="s">
        <v>5485</v>
      </c>
      <c r="C3128" t="s">
        <v>7234</v>
      </c>
      <c r="D3128" t="s">
        <v>6158</v>
      </c>
      <c r="E3128" t="s">
        <v>6954</v>
      </c>
      <c r="F3128" t="s">
        <v>7095</v>
      </c>
      <c r="G3128" t="s">
        <v>7108</v>
      </c>
      <c r="H3128" t="s">
        <v>7150</v>
      </c>
      <c r="I3128" t="s">
        <v>7165</v>
      </c>
      <c r="J3128" t="s">
        <v>7172</v>
      </c>
      <c r="K3128" t="s">
        <v>7208</v>
      </c>
      <c r="L3128">
        <v>8</v>
      </c>
      <c r="M3128">
        <v>18337.89</v>
      </c>
      <c r="N3128">
        <v>0.1</v>
      </c>
      <c r="O3128">
        <v>3799.73</v>
      </c>
    </row>
    <row r="3129" spans="1:15" x14ac:dyDescent="0.25">
      <c r="A3129" t="s">
        <v>3139</v>
      </c>
      <c r="B3129" t="s">
        <v>5171</v>
      </c>
      <c r="C3129" t="s">
        <v>7239</v>
      </c>
      <c r="D3129" t="s">
        <v>6852</v>
      </c>
      <c r="E3129" t="s">
        <v>6956</v>
      </c>
      <c r="F3129" t="s">
        <v>7096</v>
      </c>
      <c r="G3129" t="s">
        <v>7113</v>
      </c>
      <c r="H3129" t="s">
        <v>7144</v>
      </c>
      <c r="I3129" t="s">
        <v>7163</v>
      </c>
      <c r="J3129" t="s">
        <v>7171</v>
      </c>
      <c r="K3129" t="s">
        <v>7184</v>
      </c>
      <c r="L3129">
        <v>3</v>
      </c>
      <c r="M3129">
        <v>19784.7</v>
      </c>
      <c r="N3129">
        <v>0.2</v>
      </c>
      <c r="O3129">
        <v>1444.14</v>
      </c>
    </row>
    <row r="3130" spans="1:15" x14ac:dyDescent="0.25">
      <c r="A3130" t="s">
        <v>3140</v>
      </c>
      <c r="B3130" t="s">
        <v>5287</v>
      </c>
      <c r="C3130" t="s">
        <v>7254</v>
      </c>
      <c r="D3130" t="s">
        <v>6308</v>
      </c>
      <c r="E3130" t="s">
        <v>7016</v>
      </c>
      <c r="F3130" t="s">
        <v>7094</v>
      </c>
      <c r="G3130" t="s">
        <v>7098</v>
      </c>
      <c r="H3130" t="s">
        <v>7156</v>
      </c>
      <c r="I3130" t="s">
        <v>7165</v>
      </c>
      <c r="J3130" t="s">
        <v>7172</v>
      </c>
      <c r="K3130" t="s">
        <v>7185</v>
      </c>
      <c r="L3130">
        <v>2</v>
      </c>
      <c r="M3130">
        <v>9607.2099999999991</v>
      </c>
      <c r="N3130">
        <v>0</v>
      </c>
      <c r="O3130">
        <v>1682.31</v>
      </c>
    </row>
    <row r="3131" spans="1:15" x14ac:dyDescent="0.25">
      <c r="A3131" t="s">
        <v>3141</v>
      </c>
      <c r="B3131" t="s">
        <v>5919</v>
      </c>
      <c r="C3131" t="s">
        <v>7244</v>
      </c>
      <c r="D3131" t="s">
        <v>6465</v>
      </c>
      <c r="E3131" t="s">
        <v>7067</v>
      </c>
      <c r="F3131" t="s">
        <v>7097</v>
      </c>
      <c r="G3131" t="s">
        <v>7104</v>
      </c>
      <c r="H3131" t="s">
        <v>7120</v>
      </c>
      <c r="I3131" t="s">
        <v>7164</v>
      </c>
      <c r="J3131" t="s">
        <v>7173</v>
      </c>
      <c r="K3131" t="s">
        <v>7206</v>
      </c>
      <c r="L3131">
        <v>5</v>
      </c>
      <c r="M3131">
        <v>9505.23</v>
      </c>
      <c r="N3131">
        <v>0.15</v>
      </c>
      <c r="O3131">
        <v>2226.02</v>
      </c>
    </row>
    <row r="3132" spans="1:15" x14ac:dyDescent="0.25">
      <c r="A3132" t="s">
        <v>3142</v>
      </c>
      <c r="B3132" t="s">
        <v>5663</v>
      </c>
      <c r="C3132" t="s">
        <v>7257</v>
      </c>
      <c r="D3132" t="s">
        <v>6794</v>
      </c>
      <c r="E3132" t="s">
        <v>6913</v>
      </c>
      <c r="F3132" t="s">
        <v>7094</v>
      </c>
      <c r="G3132" t="s">
        <v>7101</v>
      </c>
      <c r="H3132" t="s">
        <v>7124</v>
      </c>
      <c r="I3132" t="s">
        <v>7165</v>
      </c>
      <c r="J3132" t="s">
        <v>7177</v>
      </c>
      <c r="K3132" t="s">
        <v>7210</v>
      </c>
      <c r="L3132">
        <v>4</v>
      </c>
      <c r="M3132">
        <v>347746.16</v>
      </c>
      <c r="N3132">
        <v>0</v>
      </c>
      <c r="O3132">
        <v>40850.11</v>
      </c>
    </row>
    <row r="3133" spans="1:15" x14ac:dyDescent="0.25">
      <c r="A3133" t="s">
        <v>3143</v>
      </c>
      <c r="B3133" t="s">
        <v>5464</v>
      </c>
      <c r="C3133" t="s">
        <v>7236</v>
      </c>
      <c r="D3133" t="s">
        <v>6729</v>
      </c>
      <c r="E3133" t="s">
        <v>6914</v>
      </c>
      <c r="F3133" t="s">
        <v>7095</v>
      </c>
      <c r="G3133" t="s">
        <v>7109</v>
      </c>
      <c r="H3133" t="s">
        <v>7127</v>
      </c>
      <c r="I3133" t="s">
        <v>7165</v>
      </c>
      <c r="J3133" t="s">
        <v>7177</v>
      </c>
      <c r="K3133" t="s">
        <v>7198</v>
      </c>
      <c r="L3133">
        <v>4</v>
      </c>
      <c r="M3133">
        <v>254348.11</v>
      </c>
      <c r="N3133">
        <v>0</v>
      </c>
      <c r="O3133">
        <v>44316.85</v>
      </c>
    </row>
    <row r="3134" spans="1:15" x14ac:dyDescent="0.25">
      <c r="A3134" t="s">
        <v>3144</v>
      </c>
      <c r="B3134" t="s">
        <v>5526</v>
      </c>
      <c r="C3134" t="s">
        <v>7227</v>
      </c>
      <c r="D3134" t="s">
        <v>6394</v>
      </c>
      <c r="E3134" t="s">
        <v>6900</v>
      </c>
      <c r="F3134" t="s">
        <v>7097</v>
      </c>
      <c r="G3134" t="s">
        <v>7104</v>
      </c>
      <c r="H3134" t="s">
        <v>7132</v>
      </c>
      <c r="I3134" t="s">
        <v>7162</v>
      </c>
      <c r="J3134" t="s">
        <v>7166</v>
      </c>
      <c r="K3134" t="s">
        <v>7192</v>
      </c>
      <c r="L3134">
        <v>7</v>
      </c>
      <c r="M3134">
        <v>32451.34</v>
      </c>
      <c r="N3134">
        <v>0.25</v>
      </c>
      <c r="O3134">
        <v>1615.31</v>
      </c>
    </row>
    <row r="3135" spans="1:15" x14ac:dyDescent="0.25">
      <c r="A3135" t="s">
        <v>3145</v>
      </c>
      <c r="B3135" t="s">
        <v>5327</v>
      </c>
      <c r="C3135" t="s">
        <v>7225</v>
      </c>
      <c r="D3135" t="s">
        <v>6126</v>
      </c>
      <c r="E3135" t="s">
        <v>6925</v>
      </c>
      <c r="F3135" t="s">
        <v>7097</v>
      </c>
      <c r="G3135" t="s">
        <v>7107</v>
      </c>
      <c r="H3135" t="s">
        <v>7123</v>
      </c>
      <c r="I3135" t="s">
        <v>7163</v>
      </c>
      <c r="J3135" t="s">
        <v>7167</v>
      </c>
      <c r="K3135" t="s">
        <v>7179</v>
      </c>
      <c r="L3135">
        <v>7</v>
      </c>
      <c r="M3135">
        <v>18181.990000000002</v>
      </c>
      <c r="N3135">
        <v>0</v>
      </c>
      <c r="O3135">
        <v>4491.95</v>
      </c>
    </row>
    <row r="3136" spans="1:15" x14ac:dyDescent="0.25">
      <c r="A3136" t="s">
        <v>3146</v>
      </c>
      <c r="B3136" t="s">
        <v>5580</v>
      </c>
      <c r="C3136" t="s">
        <v>7250</v>
      </c>
      <c r="D3136" t="s">
        <v>6338</v>
      </c>
      <c r="E3136" t="s">
        <v>6936</v>
      </c>
      <c r="F3136" t="s">
        <v>7096</v>
      </c>
      <c r="G3136" t="s">
        <v>7103</v>
      </c>
      <c r="H3136" t="s">
        <v>7158</v>
      </c>
      <c r="I3136" t="s">
        <v>7162</v>
      </c>
      <c r="J3136" t="s">
        <v>7169</v>
      </c>
      <c r="K3136" t="s">
        <v>7182</v>
      </c>
      <c r="L3136">
        <v>3</v>
      </c>
      <c r="M3136">
        <v>22000.51</v>
      </c>
      <c r="N3136">
        <v>0.2</v>
      </c>
      <c r="O3136">
        <v>1600.96</v>
      </c>
    </row>
    <row r="3137" spans="1:15" x14ac:dyDescent="0.25">
      <c r="A3137" t="s">
        <v>3147</v>
      </c>
      <c r="B3137" t="s">
        <v>5091</v>
      </c>
      <c r="C3137" t="s">
        <v>7247</v>
      </c>
      <c r="D3137" t="s">
        <v>6883</v>
      </c>
      <c r="E3137" t="s">
        <v>6906</v>
      </c>
      <c r="F3137" t="s">
        <v>7094</v>
      </c>
      <c r="G3137" t="s">
        <v>7099</v>
      </c>
      <c r="H3137" t="s">
        <v>7125</v>
      </c>
      <c r="I3137" t="s">
        <v>7164</v>
      </c>
      <c r="J3137" t="s">
        <v>7174</v>
      </c>
      <c r="K3137" t="s">
        <v>7199</v>
      </c>
      <c r="L3137">
        <v>5</v>
      </c>
      <c r="M3137">
        <v>7072.99</v>
      </c>
      <c r="N3137">
        <v>0.15</v>
      </c>
      <c r="O3137">
        <v>1002.84</v>
      </c>
    </row>
    <row r="3138" spans="1:15" x14ac:dyDescent="0.25">
      <c r="A3138" t="s">
        <v>3148</v>
      </c>
      <c r="B3138" t="s">
        <v>5513</v>
      </c>
      <c r="C3138" t="s">
        <v>7247</v>
      </c>
      <c r="D3138" t="s">
        <v>6540</v>
      </c>
      <c r="E3138" t="s">
        <v>6990</v>
      </c>
      <c r="F3138" t="s">
        <v>7097</v>
      </c>
      <c r="G3138" t="s">
        <v>7110</v>
      </c>
      <c r="H3138" t="s">
        <v>7159</v>
      </c>
      <c r="I3138" t="s">
        <v>7162</v>
      </c>
      <c r="J3138" t="s">
        <v>7168</v>
      </c>
      <c r="K3138" t="s">
        <v>7191</v>
      </c>
      <c r="L3138">
        <v>5</v>
      </c>
      <c r="M3138">
        <v>25825.11</v>
      </c>
      <c r="N3138">
        <v>0.2</v>
      </c>
      <c r="O3138">
        <v>3124.27</v>
      </c>
    </row>
    <row r="3139" spans="1:15" x14ac:dyDescent="0.25">
      <c r="A3139" t="s">
        <v>3149</v>
      </c>
      <c r="B3139" t="s">
        <v>5592</v>
      </c>
      <c r="C3139" t="s">
        <v>7257</v>
      </c>
      <c r="D3139" t="s">
        <v>6539</v>
      </c>
      <c r="E3139" t="s">
        <v>7074</v>
      </c>
      <c r="F3139" t="s">
        <v>7096</v>
      </c>
      <c r="G3139" t="s">
        <v>7103</v>
      </c>
      <c r="H3139" t="s">
        <v>7158</v>
      </c>
      <c r="I3139" t="s">
        <v>7163</v>
      </c>
      <c r="J3139" t="s">
        <v>7167</v>
      </c>
      <c r="K3139" t="s">
        <v>7207</v>
      </c>
      <c r="L3139">
        <v>2</v>
      </c>
      <c r="M3139">
        <v>1523.63</v>
      </c>
      <c r="N3139">
        <v>0</v>
      </c>
      <c r="O3139">
        <v>546.46</v>
      </c>
    </row>
    <row r="3140" spans="1:15" x14ac:dyDescent="0.25">
      <c r="A3140" t="s">
        <v>3150</v>
      </c>
      <c r="B3140" t="s">
        <v>5383</v>
      </c>
      <c r="C3140" t="s">
        <v>7258</v>
      </c>
      <c r="D3140" t="s">
        <v>6598</v>
      </c>
      <c r="E3140" t="s">
        <v>7012</v>
      </c>
      <c r="F3140" t="s">
        <v>7094</v>
      </c>
      <c r="G3140" t="s">
        <v>7101</v>
      </c>
      <c r="H3140" t="s">
        <v>7137</v>
      </c>
      <c r="I3140" t="s">
        <v>7165</v>
      </c>
      <c r="J3140" t="s">
        <v>7177</v>
      </c>
      <c r="K3140" t="s">
        <v>7201</v>
      </c>
      <c r="L3140">
        <v>6</v>
      </c>
      <c r="M3140">
        <v>312884.93</v>
      </c>
      <c r="N3140">
        <v>0</v>
      </c>
      <c r="O3140">
        <v>49036.36</v>
      </c>
    </row>
    <row r="3141" spans="1:15" x14ac:dyDescent="0.25">
      <c r="A3141" t="s">
        <v>3151</v>
      </c>
      <c r="B3141" t="s">
        <v>5446</v>
      </c>
      <c r="C3141" t="s">
        <v>7255</v>
      </c>
      <c r="D3141" t="s">
        <v>6532</v>
      </c>
      <c r="E3141" t="s">
        <v>7047</v>
      </c>
      <c r="F3141" t="s">
        <v>7094</v>
      </c>
      <c r="G3141" t="s">
        <v>7100</v>
      </c>
      <c r="H3141" t="s">
        <v>7116</v>
      </c>
      <c r="I3141" t="s">
        <v>7162</v>
      </c>
      <c r="J3141" t="s">
        <v>7168</v>
      </c>
      <c r="K3141" t="s">
        <v>7180</v>
      </c>
      <c r="L3141">
        <v>3</v>
      </c>
      <c r="M3141">
        <v>10367.36</v>
      </c>
      <c r="N3141">
        <v>0.05</v>
      </c>
      <c r="O3141">
        <v>1549.67</v>
      </c>
    </row>
    <row r="3142" spans="1:15" x14ac:dyDescent="0.25">
      <c r="A3142" t="s">
        <v>3152</v>
      </c>
      <c r="B3142" t="s">
        <v>5973</v>
      </c>
      <c r="C3142" t="s">
        <v>7235</v>
      </c>
      <c r="D3142" t="s">
        <v>6348</v>
      </c>
      <c r="E3142" t="s">
        <v>6970</v>
      </c>
      <c r="F3142" t="s">
        <v>7095</v>
      </c>
      <c r="G3142" t="s">
        <v>7109</v>
      </c>
      <c r="H3142" t="s">
        <v>7140</v>
      </c>
      <c r="I3142" t="s">
        <v>7163</v>
      </c>
      <c r="J3142" t="s">
        <v>7171</v>
      </c>
      <c r="K3142" t="s">
        <v>7204</v>
      </c>
      <c r="L3142">
        <v>6</v>
      </c>
      <c r="M3142">
        <v>20938.060000000001</v>
      </c>
      <c r="N3142">
        <v>0.25</v>
      </c>
      <c r="O3142">
        <v>826.91</v>
      </c>
    </row>
    <row r="3143" spans="1:15" x14ac:dyDescent="0.25">
      <c r="A3143" t="s">
        <v>3153</v>
      </c>
      <c r="B3143" t="s">
        <v>5091</v>
      </c>
      <c r="C3143" t="s">
        <v>7247</v>
      </c>
      <c r="D3143" t="s">
        <v>6642</v>
      </c>
      <c r="E3143" t="s">
        <v>6993</v>
      </c>
      <c r="F3143" t="s">
        <v>7097</v>
      </c>
      <c r="G3143" t="s">
        <v>7107</v>
      </c>
      <c r="H3143" t="s">
        <v>7152</v>
      </c>
      <c r="I3143" t="s">
        <v>7164</v>
      </c>
      <c r="J3143" t="s">
        <v>7174</v>
      </c>
      <c r="K3143" t="s">
        <v>7196</v>
      </c>
      <c r="L3143">
        <v>4</v>
      </c>
      <c r="M3143">
        <v>13811.4</v>
      </c>
      <c r="N3143">
        <v>0.05</v>
      </c>
      <c r="O3143">
        <v>3086.6</v>
      </c>
    </row>
    <row r="3144" spans="1:15" x14ac:dyDescent="0.25">
      <c r="A3144" t="s">
        <v>3154</v>
      </c>
      <c r="B3144" t="s">
        <v>5704</v>
      </c>
      <c r="C3144" t="s">
        <v>7240</v>
      </c>
      <c r="D3144" t="s">
        <v>6232</v>
      </c>
      <c r="E3144" t="s">
        <v>6982</v>
      </c>
      <c r="F3144" t="s">
        <v>7094</v>
      </c>
      <c r="G3144" t="s">
        <v>7101</v>
      </c>
      <c r="H3144" t="s">
        <v>7124</v>
      </c>
      <c r="I3144" t="s">
        <v>7164</v>
      </c>
      <c r="J3144" t="s">
        <v>7174</v>
      </c>
      <c r="K3144" t="s">
        <v>7199</v>
      </c>
      <c r="L3144">
        <v>2</v>
      </c>
      <c r="M3144">
        <v>2630.78</v>
      </c>
      <c r="N3144">
        <v>0.15</v>
      </c>
      <c r="O3144">
        <v>402.08</v>
      </c>
    </row>
    <row r="3145" spans="1:15" x14ac:dyDescent="0.25">
      <c r="A3145" t="s">
        <v>3155</v>
      </c>
      <c r="B3145" t="s">
        <v>5458</v>
      </c>
      <c r="C3145" t="s">
        <v>7234</v>
      </c>
      <c r="D3145" t="s">
        <v>6647</v>
      </c>
      <c r="E3145" t="s">
        <v>6899</v>
      </c>
      <c r="F3145" t="s">
        <v>7094</v>
      </c>
      <c r="G3145" t="s">
        <v>7098</v>
      </c>
      <c r="H3145" t="s">
        <v>7138</v>
      </c>
      <c r="I3145" t="s">
        <v>7163</v>
      </c>
      <c r="J3145" t="s">
        <v>7171</v>
      </c>
      <c r="K3145" t="s">
        <v>7184</v>
      </c>
      <c r="L3145">
        <v>7</v>
      </c>
      <c r="M3145">
        <v>43291.28</v>
      </c>
      <c r="N3145">
        <v>0.2</v>
      </c>
      <c r="O3145">
        <v>3961.43</v>
      </c>
    </row>
    <row r="3146" spans="1:15" x14ac:dyDescent="0.25">
      <c r="A3146" t="s">
        <v>3156</v>
      </c>
      <c r="B3146" t="s">
        <v>5746</v>
      </c>
      <c r="C3146" t="s">
        <v>7230</v>
      </c>
      <c r="D3146" t="s">
        <v>6806</v>
      </c>
      <c r="E3146" t="s">
        <v>6908</v>
      </c>
      <c r="F3146" t="s">
        <v>7096</v>
      </c>
      <c r="G3146" t="s">
        <v>7113</v>
      </c>
      <c r="H3146" t="s">
        <v>7148</v>
      </c>
      <c r="I3146" t="s">
        <v>7164</v>
      </c>
      <c r="J3146" t="s">
        <v>7173</v>
      </c>
      <c r="K3146" t="s">
        <v>7186</v>
      </c>
      <c r="L3146">
        <v>4</v>
      </c>
      <c r="M3146">
        <v>15666.48</v>
      </c>
      <c r="N3146">
        <v>0.15</v>
      </c>
      <c r="O3146">
        <v>3451.06</v>
      </c>
    </row>
    <row r="3147" spans="1:15" x14ac:dyDescent="0.25">
      <c r="A3147" t="s">
        <v>3157</v>
      </c>
      <c r="B3147" t="s">
        <v>5047</v>
      </c>
      <c r="C3147" t="s">
        <v>7229</v>
      </c>
      <c r="D3147" t="s">
        <v>6815</v>
      </c>
      <c r="E3147" t="s">
        <v>6957</v>
      </c>
      <c r="F3147" t="s">
        <v>7097</v>
      </c>
      <c r="G3147" t="s">
        <v>7110</v>
      </c>
      <c r="H3147" t="s">
        <v>7159</v>
      </c>
      <c r="I3147" t="s">
        <v>7165</v>
      </c>
      <c r="J3147" t="s">
        <v>7176</v>
      </c>
      <c r="K3147" t="s">
        <v>7194</v>
      </c>
      <c r="L3147">
        <v>8</v>
      </c>
      <c r="M3147">
        <v>203558.88</v>
      </c>
      <c r="N3147">
        <v>0</v>
      </c>
      <c r="O3147">
        <v>30158.92</v>
      </c>
    </row>
    <row r="3148" spans="1:15" x14ac:dyDescent="0.25">
      <c r="A3148" t="s">
        <v>3158</v>
      </c>
      <c r="B3148" t="s">
        <v>5256</v>
      </c>
      <c r="C3148" t="s">
        <v>7238</v>
      </c>
      <c r="D3148" t="s">
        <v>6360</v>
      </c>
      <c r="E3148" t="s">
        <v>7045</v>
      </c>
      <c r="F3148" t="s">
        <v>7097</v>
      </c>
      <c r="G3148" t="s">
        <v>7110</v>
      </c>
      <c r="H3148" t="s">
        <v>7129</v>
      </c>
      <c r="I3148" t="s">
        <v>7163</v>
      </c>
      <c r="J3148" t="s">
        <v>7167</v>
      </c>
      <c r="K3148" t="s">
        <v>7207</v>
      </c>
      <c r="L3148">
        <v>5</v>
      </c>
      <c r="M3148">
        <v>3782.84</v>
      </c>
      <c r="N3148">
        <v>0.05</v>
      </c>
      <c r="O3148">
        <v>1258.5899999999999</v>
      </c>
    </row>
    <row r="3149" spans="1:15" x14ac:dyDescent="0.25">
      <c r="A3149" t="s">
        <v>3159</v>
      </c>
      <c r="B3149" t="s">
        <v>5343</v>
      </c>
      <c r="C3149" t="s">
        <v>7239</v>
      </c>
      <c r="D3149" t="s">
        <v>6721</v>
      </c>
      <c r="E3149" t="s">
        <v>7086</v>
      </c>
      <c r="F3149" t="s">
        <v>7095</v>
      </c>
      <c r="G3149" t="s">
        <v>7106</v>
      </c>
      <c r="H3149" t="s">
        <v>7161</v>
      </c>
      <c r="I3149" t="s">
        <v>7165</v>
      </c>
      <c r="J3149" t="s">
        <v>7176</v>
      </c>
      <c r="K3149" t="s">
        <v>7195</v>
      </c>
      <c r="L3149">
        <v>4</v>
      </c>
      <c r="M3149">
        <v>50158.95</v>
      </c>
      <c r="N3149">
        <v>0</v>
      </c>
      <c r="O3149">
        <v>5566.07</v>
      </c>
    </row>
    <row r="3150" spans="1:15" x14ac:dyDescent="0.25">
      <c r="A3150" t="s">
        <v>3160</v>
      </c>
      <c r="B3150" t="s">
        <v>5763</v>
      </c>
      <c r="C3150" t="s">
        <v>7244</v>
      </c>
      <c r="D3150" t="s">
        <v>6366</v>
      </c>
      <c r="E3150" t="s">
        <v>7047</v>
      </c>
      <c r="F3150" t="s">
        <v>7096</v>
      </c>
      <c r="G3150" t="s">
        <v>7103</v>
      </c>
      <c r="H3150" t="s">
        <v>7134</v>
      </c>
      <c r="I3150" t="s">
        <v>7165</v>
      </c>
      <c r="J3150" t="s">
        <v>7177</v>
      </c>
      <c r="K3150" t="s">
        <v>7201</v>
      </c>
      <c r="L3150">
        <v>8</v>
      </c>
      <c r="M3150">
        <v>324713.21000000002</v>
      </c>
      <c r="N3150">
        <v>0.2</v>
      </c>
      <c r="O3150">
        <v>20486.16</v>
      </c>
    </row>
    <row r="3151" spans="1:15" x14ac:dyDescent="0.25">
      <c r="A3151" t="s">
        <v>3161</v>
      </c>
      <c r="B3151" t="s">
        <v>5077</v>
      </c>
      <c r="C3151" t="s">
        <v>7224</v>
      </c>
      <c r="D3151" t="s">
        <v>6272</v>
      </c>
      <c r="E3151" t="s">
        <v>7016</v>
      </c>
      <c r="F3151" t="s">
        <v>7097</v>
      </c>
      <c r="G3151" t="s">
        <v>7107</v>
      </c>
      <c r="H3151" t="s">
        <v>7152</v>
      </c>
      <c r="I3151" t="s">
        <v>7165</v>
      </c>
      <c r="J3151" t="s">
        <v>7177</v>
      </c>
      <c r="K3151" t="s">
        <v>7198</v>
      </c>
      <c r="L3151">
        <v>4</v>
      </c>
      <c r="M3151">
        <v>215482.13</v>
      </c>
      <c r="N3151">
        <v>0.15</v>
      </c>
      <c r="O3151">
        <v>22579.17</v>
      </c>
    </row>
    <row r="3152" spans="1:15" x14ac:dyDescent="0.25">
      <c r="A3152" t="s">
        <v>3162</v>
      </c>
      <c r="B3152" t="s">
        <v>5143</v>
      </c>
      <c r="C3152" t="s">
        <v>7247</v>
      </c>
      <c r="D3152" t="s">
        <v>6693</v>
      </c>
      <c r="E3152" t="s">
        <v>6958</v>
      </c>
      <c r="F3152" t="s">
        <v>7097</v>
      </c>
      <c r="G3152" t="s">
        <v>7107</v>
      </c>
      <c r="H3152" t="s">
        <v>7152</v>
      </c>
      <c r="I3152" t="s">
        <v>7163</v>
      </c>
      <c r="J3152" t="s">
        <v>7175</v>
      </c>
      <c r="K3152" t="s">
        <v>7205</v>
      </c>
      <c r="L3152">
        <v>8</v>
      </c>
      <c r="M3152">
        <v>21253.83</v>
      </c>
      <c r="N3152">
        <v>0.25</v>
      </c>
      <c r="O3152">
        <v>1864.99</v>
      </c>
    </row>
    <row r="3153" spans="1:15" x14ac:dyDescent="0.25">
      <c r="A3153" t="s">
        <v>3163</v>
      </c>
      <c r="B3153" t="s">
        <v>5419</v>
      </c>
      <c r="C3153" t="s">
        <v>7228</v>
      </c>
      <c r="D3153" t="s">
        <v>6675</v>
      </c>
      <c r="E3153" t="s">
        <v>7013</v>
      </c>
      <c r="F3153" t="s">
        <v>7094</v>
      </c>
      <c r="G3153" t="s">
        <v>7100</v>
      </c>
      <c r="H3153" t="s">
        <v>7151</v>
      </c>
      <c r="I3153" t="s">
        <v>7162</v>
      </c>
      <c r="J3153" t="s">
        <v>7169</v>
      </c>
      <c r="K3153" t="s">
        <v>7182</v>
      </c>
      <c r="L3153">
        <v>3</v>
      </c>
      <c r="M3153">
        <v>26361.93</v>
      </c>
      <c r="N3153">
        <v>0</v>
      </c>
      <c r="O3153">
        <v>4995.8599999999997</v>
      </c>
    </row>
    <row r="3154" spans="1:15" x14ac:dyDescent="0.25">
      <c r="A3154" t="s">
        <v>3164</v>
      </c>
      <c r="B3154" t="s">
        <v>5968</v>
      </c>
      <c r="C3154" t="s">
        <v>7241</v>
      </c>
      <c r="D3154" t="s">
        <v>6219</v>
      </c>
      <c r="E3154" t="s">
        <v>6989</v>
      </c>
      <c r="F3154" t="s">
        <v>7094</v>
      </c>
      <c r="G3154" t="s">
        <v>7101</v>
      </c>
      <c r="H3154" t="s">
        <v>7137</v>
      </c>
      <c r="I3154" t="s">
        <v>7164</v>
      </c>
      <c r="J3154" t="s">
        <v>7170</v>
      </c>
      <c r="K3154" t="s">
        <v>7189</v>
      </c>
      <c r="L3154">
        <v>6</v>
      </c>
      <c r="M3154">
        <v>8698.3700000000008</v>
      </c>
      <c r="N3154">
        <v>0</v>
      </c>
      <c r="O3154">
        <v>2768.44</v>
      </c>
    </row>
    <row r="3155" spans="1:15" x14ac:dyDescent="0.25">
      <c r="A3155" t="s">
        <v>3165</v>
      </c>
      <c r="B3155" t="s">
        <v>5239</v>
      </c>
      <c r="C3155" t="s">
        <v>7231</v>
      </c>
      <c r="D3155" t="s">
        <v>6308</v>
      </c>
      <c r="E3155" t="s">
        <v>7016</v>
      </c>
      <c r="F3155" t="s">
        <v>7094</v>
      </c>
      <c r="G3155" t="s">
        <v>7099</v>
      </c>
      <c r="H3155" t="s">
        <v>7130</v>
      </c>
      <c r="I3155" t="s">
        <v>7164</v>
      </c>
      <c r="J3155" t="s">
        <v>7174</v>
      </c>
      <c r="K3155" t="s">
        <v>7188</v>
      </c>
      <c r="L3155">
        <v>7</v>
      </c>
      <c r="M3155">
        <v>19065.46</v>
      </c>
      <c r="N3155">
        <v>0</v>
      </c>
      <c r="O3155">
        <v>4604.3</v>
      </c>
    </row>
    <row r="3156" spans="1:15" x14ac:dyDescent="0.25">
      <c r="A3156" t="s">
        <v>3166</v>
      </c>
      <c r="B3156" t="s">
        <v>5124</v>
      </c>
      <c r="C3156" t="s">
        <v>7247</v>
      </c>
      <c r="D3156" t="s">
        <v>6205</v>
      </c>
      <c r="E3156" t="s">
        <v>6975</v>
      </c>
      <c r="F3156" t="s">
        <v>7096</v>
      </c>
      <c r="G3156" t="s">
        <v>7113</v>
      </c>
      <c r="H3156" t="s">
        <v>7148</v>
      </c>
      <c r="I3156" t="s">
        <v>7165</v>
      </c>
      <c r="J3156" t="s">
        <v>7172</v>
      </c>
      <c r="K3156" t="s">
        <v>7185</v>
      </c>
      <c r="L3156">
        <v>5</v>
      </c>
      <c r="M3156">
        <v>22120.26</v>
      </c>
      <c r="N3156">
        <v>0.1</v>
      </c>
      <c r="O3156">
        <v>3157.78</v>
      </c>
    </row>
    <row r="3157" spans="1:15" x14ac:dyDescent="0.25">
      <c r="A3157" t="s">
        <v>3167</v>
      </c>
      <c r="B3157" t="s">
        <v>5484</v>
      </c>
      <c r="C3157" t="s">
        <v>7249</v>
      </c>
      <c r="D3157" t="s">
        <v>6810</v>
      </c>
      <c r="E3157" t="s">
        <v>7009</v>
      </c>
      <c r="F3157" t="s">
        <v>7095</v>
      </c>
      <c r="G3157" t="s">
        <v>7108</v>
      </c>
      <c r="H3157" t="s">
        <v>7150</v>
      </c>
      <c r="I3157" t="s">
        <v>7163</v>
      </c>
      <c r="J3157" t="s">
        <v>7171</v>
      </c>
      <c r="K3157" t="s">
        <v>7184</v>
      </c>
      <c r="L3157">
        <v>4</v>
      </c>
      <c r="M3157">
        <v>25829.74</v>
      </c>
      <c r="N3157">
        <v>0.2</v>
      </c>
      <c r="O3157">
        <v>1663.16</v>
      </c>
    </row>
    <row r="3158" spans="1:15" x14ac:dyDescent="0.25">
      <c r="A3158" t="s">
        <v>3168</v>
      </c>
      <c r="B3158" t="s">
        <v>5221</v>
      </c>
      <c r="C3158" t="s">
        <v>7224</v>
      </c>
      <c r="D3158" t="s">
        <v>6810</v>
      </c>
      <c r="E3158" t="s">
        <v>7009</v>
      </c>
      <c r="F3158" t="s">
        <v>7094</v>
      </c>
      <c r="G3158" t="s">
        <v>7098</v>
      </c>
      <c r="H3158" t="s">
        <v>7156</v>
      </c>
      <c r="I3158" t="s">
        <v>7163</v>
      </c>
      <c r="J3158" t="s">
        <v>7171</v>
      </c>
      <c r="K3158" t="s">
        <v>7184</v>
      </c>
      <c r="L3158">
        <v>8</v>
      </c>
      <c r="M3158">
        <v>56849.39</v>
      </c>
      <c r="N3158">
        <v>0.15</v>
      </c>
      <c r="O3158">
        <v>6102.17</v>
      </c>
    </row>
    <row r="3159" spans="1:15" x14ac:dyDescent="0.25">
      <c r="A3159" t="s">
        <v>3169</v>
      </c>
      <c r="B3159" t="s">
        <v>5600</v>
      </c>
      <c r="C3159" t="s">
        <v>7241</v>
      </c>
      <c r="D3159" t="s">
        <v>6486</v>
      </c>
      <c r="E3159" t="s">
        <v>7014</v>
      </c>
      <c r="F3159" t="s">
        <v>7097</v>
      </c>
      <c r="G3159" t="s">
        <v>7105</v>
      </c>
      <c r="H3159" t="s">
        <v>7121</v>
      </c>
      <c r="I3159" t="s">
        <v>7163</v>
      </c>
      <c r="J3159" t="s">
        <v>7167</v>
      </c>
      <c r="K3159" t="s">
        <v>7187</v>
      </c>
      <c r="L3159">
        <v>4</v>
      </c>
      <c r="M3159">
        <v>4533.3900000000003</v>
      </c>
      <c r="N3159">
        <v>0.25</v>
      </c>
      <c r="O3159">
        <v>762.98</v>
      </c>
    </row>
    <row r="3160" spans="1:15" x14ac:dyDescent="0.25">
      <c r="A3160" t="s">
        <v>3170</v>
      </c>
      <c r="B3160" t="s">
        <v>5459</v>
      </c>
      <c r="C3160" t="s">
        <v>7252</v>
      </c>
      <c r="D3160" t="s">
        <v>6193</v>
      </c>
      <c r="E3160" t="s">
        <v>6977</v>
      </c>
      <c r="F3160" t="s">
        <v>7094</v>
      </c>
      <c r="G3160" t="s">
        <v>7099</v>
      </c>
      <c r="H3160" t="s">
        <v>7130</v>
      </c>
      <c r="I3160" t="s">
        <v>7164</v>
      </c>
      <c r="J3160" t="s">
        <v>7174</v>
      </c>
      <c r="K3160" t="s">
        <v>7188</v>
      </c>
      <c r="L3160">
        <v>3</v>
      </c>
      <c r="M3160">
        <v>8780.4</v>
      </c>
      <c r="N3160">
        <v>0</v>
      </c>
      <c r="O3160">
        <v>2162.2399999999998</v>
      </c>
    </row>
    <row r="3161" spans="1:15" x14ac:dyDescent="0.25">
      <c r="A3161" t="s">
        <v>3171</v>
      </c>
      <c r="B3161" t="s">
        <v>5801</v>
      </c>
      <c r="C3161" t="s">
        <v>7240</v>
      </c>
      <c r="D3161" t="s">
        <v>6873</v>
      </c>
      <c r="E3161" t="s">
        <v>7044</v>
      </c>
      <c r="F3161" t="s">
        <v>7096</v>
      </c>
      <c r="G3161" t="s">
        <v>7111</v>
      </c>
      <c r="H3161" t="s">
        <v>7145</v>
      </c>
      <c r="I3161" t="s">
        <v>7163</v>
      </c>
      <c r="J3161" t="s">
        <v>7167</v>
      </c>
      <c r="K3161" t="s">
        <v>7179</v>
      </c>
      <c r="L3161">
        <v>3</v>
      </c>
      <c r="M3161">
        <v>6867.91</v>
      </c>
      <c r="N3161">
        <v>0.1</v>
      </c>
      <c r="O3161">
        <v>1630.91</v>
      </c>
    </row>
    <row r="3162" spans="1:15" x14ac:dyDescent="0.25">
      <c r="A3162" t="s">
        <v>3172</v>
      </c>
      <c r="B3162" t="s">
        <v>5717</v>
      </c>
      <c r="C3162" t="s">
        <v>7231</v>
      </c>
      <c r="D3162" t="s">
        <v>6194</v>
      </c>
      <c r="E3162" t="s">
        <v>6932</v>
      </c>
      <c r="F3162" t="s">
        <v>7095</v>
      </c>
      <c r="G3162" t="s">
        <v>7102</v>
      </c>
      <c r="H3162" t="s">
        <v>7147</v>
      </c>
      <c r="I3162" t="s">
        <v>7163</v>
      </c>
      <c r="J3162" t="s">
        <v>7167</v>
      </c>
      <c r="K3162" t="s">
        <v>7187</v>
      </c>
      <c r="L3162">
        <v>8</v>
      </c>
      <c r="M3162">
        <v>10329.59</v>
      </c>
      <c r="N3162">
        <v>0.15</v>
      </c>
      <c r="O3162">
        <v>2807.31</v>
      </c>
    </row>
    <row r="3163" spans="1:15" x14ac:dyDescent="0.25">
      <c r="A3163" t="s">
        <v>3173</v>
      </c>
      <c r="B3163" t="s">
        <v>5725</v>
      </c>
      <c r="C3163" t="s">
        <v>7233</v>
      </c>
      <c r="D3163" t="s">
        <v>6251</v>
      </c>
      <c r="E3163" t="s">
        <v>6971</v>
      </c>
      <c r="F3163" t="s">
        <v>7097</v>
      </c>
      <c r="G3163" t="s">
        <v>7107</v>
      </c>
      <c r="H3163" t="s">
        <v>7153</v>
      </c>
      <c r="I3163" t="s">
        <v>7165</v>
      </c>
      <c r="J3163" t="s">
        <v>7176</v>
      </c>
      <c r="K3163" t="s">
        <v>7195</v>
      </c>
      <c r="L3163">
        <v>5</v>
      </c>
      <c r="M3163">
        <v>60027.66</v>
      </c>
      <c r="N3163">
        <v>0</v>
      </c>
      <c r="O3163">
        <v>7082.62</v>
      </c>
    </row>
    <row r="3164" spans="1:15" x14ac:dyDescent="0.25">
      <c r="A3164" t="s">
        <v>3174</v>
      </c>
      <c r="B3164" t="s">
        <v>5861</v>
      </c>
      <c r="C3164" t="s">
        <v>7247</v>
      </c>
      <c r="D3164" t="s">
        <v>6418</v>
      </c>
      <c r="E3164" t="s">
        <v>6928</v>
      </c>
      <c r="F3164" t="s">
        <v>7094</v>
      </c>
      <c r="G3164" t="s">
        <v>7098</v>
      </c>
      <c r="H3164" t="s">
        <v>7114</v>
      </c>
      <c r="I3164" t="s">
        <v>7164</v>
      </c>
      <c r="J3164" t="s">
        <v>7170</v>
      </c>
      <c r="K3164" t="s">
        <v>7189</v>
      </c>
      <c r="L3164">
        <v>6</v>
      </c>
      <c r="M3164">
        <v>8778.02</v>
      </c>
      <c r="N3164">
        <v>0</v>
      </c>
      <c r="O3164">
        <v>2767.58</v>
      </c>
    </row>
    <row r="3165" spans="1:15" x14ac:dyDescent="0.25">
      <c r="A3165" t="s">
        <v>3175</v>
      </c>
      <c r="B3165" t="s">
        <v>5917</v>
      </c>
      <c r="C3165" t="s">
        <v>7247</v>
      </c>
      <c r="D3165" t="s">
        <v>6470</v>
      </c>
      <c r="E3165" t="s">
        <v>7025</v>
      </c>
      <c r="F3165" t="s">
        <v>7096</v>
      </c>
      <c r="G3165" t="s">
        <v>7112</v>
      </c>
      <c r="H3165" t="s">
        <v>7154</v>
      </c>
      <c r="I3165" t="s">
        <v>7165</v>
      </c>
      <c r="J3165" t="s">
        <v>7172</v>
      </c>
      <c r="K3165" t="s">
        <v>7185</v>
      </c>
      <c r="L3165">
        <v>1</v>
      </c>
      <c r="M3165">
        <v>5106.59</v>
      </c>
      <c r="N3165">
        <v>0</v>
      </c>
      <c r="O3165">
        <v>941.73</v>
      </c>
    </row>
    <row r="3166" spans="1:15" x14ac:dyDescent="0.25">
      <c r="A3166" t="s">
        <v>3176</v>
      </c>
      <c r="B3166" t="s">
        <v>5227</v>
      </c>
      <c r="C3166" t="s">
        <v>7259</v>
      </c>
      <c r="D3166" t="s">
        <v>6440</v>
      </c>
      <c r="E3166" t="s">
        <v>6913</v>
      </c>
      <c r="F3166" t="s">
        <v>7094</v>
      </c>
      <c r="G3166" t="s">
        <v>7098</v>
      </c>
      <c r="H3166" t="s">
        <v>7114</v>
      </c>
      <c r="I3166" t="s">
        <v>7162</v>
      </c>
      <c r="J3166" t="s">
        <v>7166</v>
      </c>
      <c r="K3166" t="s">
        <v>7192</v>
      </c>
      <c r="L3166">
        <v>5</v>
      </c>
      <c r="M3166">
        <v>24461.43</v>
      </c>
      <c r="N3166">
        <v>0.2</v>
      </c>
      <c r="O3166">
        <v>1043.26</v>
      </c>
    </row>
    <row r="3167" spans="1:15" x14ac:dyDescent="0.25">
      <c r="A3167" t="s">
        <v>3177</v>
      </c>
      <c r="B3167" t="s">
        <v>5372</v>
      </c>
      <c r="C3167" t="s">
        <v>7257</v>
      </c>
      <c r="D3167" t="s">
        <v>6734</v>
      </c>
      <c r="E3167" t="s">
        <v>6969</v>
      </c>
      <c r="F3167" t="s">
        <v>7095</v>
      </c>
      <c r="G3167" t="s">
        <v>7106</v>
      </c>
      <c r="H3167" t="s">
        <v>7122</v>
      </c>
      <c r="I3167" t="s">
        <v>7164</v>
      </c>
      <c r="J3167" t="s">
        <v>7173</v>
      </c>
      <c r="K3167" t="s">
        <v>7206</v>
      </c>
      <c r="L3167">
        <v>2</v>
      </c>
      <c r="M3167">
        <v>3726.82</v>
      </c>
      <c r="N3167">
        <v>0.15</v>
      </c>
      <c r="O3167">
        <v>809.37</v>
      </c>
    </row>
    <row r="3168" spans="1:15" x14ac:dyDescent="0.25">
      <c r="A3168" t="s">
        <v>3178</v>
      </c>
      <c r="B3168" t="s">
        <v>5555</v>
      </c>
      <c r="C3168" t="s">
        <v>7246</v>
      </c>
      <c r="D3168" t="s">
        <v>6857</v>
      </c>
      <c r="E3168" t="s">
        <v>6907</v>
      </c>
      <c r="F3168" t="s">
        <v>7095</v>
      </c>
      <c r="G3168" t="s">
        <v>7106</v>
      </c>
      <c r="H3168" t="s">
        <v>7122</v>
      </c>
      <c r="I3168" t="s">
        <v>7164</v>
      </c>
      <c r="J3168" t="s">
        <v>7173</v>
      </c>
      <c r="K3168" t="s">
        <v>7206</v>
      </c>
      <c r="L3168">
        <v>8</v>
      </c>
      <c r="M3168">
        <v>17013.46</v>
      </c>
      <c r="N3168">
        <v>0.05</v>
      </c>
      <c r="O3168">
        <v>4998.01</v>
      </c>
    </row>
    <row r="3169" spans="1:15" x14ac:dyDescent="0.25">
      <c r="A3169" t="s">
        <v>3179</v>
      </c>
      <c r="B3169" t="s">
        <v>5207</v>
      </c>
      <c r="C3169" t="s">
        <v>7249</v>
      </c>
      <c r="D3169" t="s">
        <v>6655</v>
      </c>
      <c r="E3169" t="s">
        <v>7049</v>
      </c>
      <c r="F3169" t="s">
        <v>7094</v>
      </c>
      <c r="G3169" t="s">
        <v>7101</v>
      </c>
      <c r="H3169" t="s">
        <v>7137</v>
      </c>
      <c r="I3169" t="s">
        <v>7163</v>
      </c>
      <c r="J3169" t="s">
        <v>7175</v>
      </c>
      <c r="K3169" t="s">
        <v>7197</v>
      </c>
      <c r="L3169">
        <v>4</v>
      </c>
      <c r="M3169">
        <v>18373.63</v>
      </c>
      <c r="N3169">
        <v>0.2</v>
      </c>
      <c r="O3169">
        <v>3140.4</v>
      </c>
    </row>
    <row r="3170" spans="1:15" x14ac:dyDescent="0.25">
      <c r="A3170" t="s">
        <v>3180</v>
      </c>
      <c r="B3170" t="s">
        <v>5581</v>
      </c>
      <c r="C3170" t="s">
        <v>7239</v>
      </c>
      <c r="D3170" t="s">
        <v>6245</v>
      </c>
      <c r="E3170" t="s">
        <v>6953</v>
      </c>
      <c r="F3170" t="s">
        <v>7095</v>
      </c>
      <c r="G3170" t="s">
        <v>7109</v>
      </c>
      <c r="H3170" t="s">
        <v>7135</v>
      </c>
      <c r="I3170" t="s">
        <v>7163</v>
      </c>
      <c r="J3170" t="s">
        <v>7171</v>
      </c>
      <c r="K3170" t="s">
        <v>7209</v>
      </c>
      <c r="L3170">
        <v>3</v>
      </c>
      <c r="M3170">
        <v>4054.05</v>
      </c>
      <c r="N3170">
        <v>0.25</v>
      </c>
      <c r="O3170">
        <v>167.08</v>
      </c>
    </row>
    <row r="3171" spans="1:15" x14ac:dyDescent="0.25">
      <c r="A3171" t="s">
        <v>3181</v>
      </c>
      <c r="B3171" t="s">
        <v>5978</v>
      </c>
      <c r="C3171" t="s">
        <v>7245</v>
      </c>
      <c r="D3171" t="s">
        <v>6765</v>
      </c>
      <c r="E3171" t="s">
        <v>6961</v>
      </c>
      <c r="F3171" t="s">
        <v>7096</v>
      </c>
      <c r="G3171" t="s">
        <v>7113</v>
      </c>
      <c r="H3171" t="s">
        <v>7143</v>
      </c>
      <c r="I3171" t="s">
        <v>7163</v>
      </c>
      <c r="J3171" t="s">
        <v>7167</v>
      </c>
      <c r="K3171" t="s">
        <v>7179</v>
      </c>
      <c r="L3171">
        <v>8</v>
      </c>
      <c r="M3171">
        <v>15252.76</v>
      </c>
      <c r="N3171">
        <v>0.25</v>
      </c>
      <c r="O3171">
        <v>2584.4699999999998</v>
      </c>
    </row>
    <row r="3172" spans="1:15" x14ac:dyDescent="0.25">
      <c r="A3172" t="s">
        <v>3182</v>
      </c>
      <c r="B3172" t="s">
        <v>5394</v>
      </c>
      <c r="C3172" t="s">
        <v>7239</v>
      </c>
      <c r="D3172" t="s">
        <v>6156</v>
      </c>
      <c r="E3172" t="s">
        <v>6937</v>
      </c>
      <c r="F3172" t="s">
        <v>7096</v>
      </c>
      <c r="G3172" t="s">
        <v>7112</v>
      </c>
      <c r="H3172" t="s">
        <v>7139</v>
      </c>
      <c r="I3172" t="s">
        <v>7164</v>
      </c>
      <c r="J3172" t="s">
        <v>7173</v>
      </c>
      <c r="K3172" t="s">
        <v>7206</v>
      </c>
      <c r="L3172">
        <v>7</v>
      </c>
      <c r="M3172">
        <v>13860.63</v>
      </c>
      <c r="N3172">
        <v>0.1</v>
      </c>
      <c r="O3172">
        <v>3845.74</v>
      </c>
    </row>
    <row r="3173" spans="1:15" x14ac:dyDescent="0.25">
      <c r="A3173" t="s">
        <v>3183</v>
      </c>
      <c r="B3173" t="s">
        <v>5931</v>
      </c>
      <c r="C3173" t="s">
        <v>7224</v>
      </c>
      <c r="D3173" t="s">
        <v>6604</v>
      </c>
      <c r="E3173" t="s">
        <v>6918</v>
      </c>
      <c r="F3173" t="s">
        <v>7094</v>
      </c>
      <c r="G3173" t="s">
        <v>7100</v>
      </c>
      <c r="H3173" t="s">
        <v>7151</v>
      </c>
      <c r="I3173" t="s">
        <v>7162</v>
      </c>
      <c r="J3173" t="s">
        <v>7166</v>
      </c>
      <c r="K3173" t="s">
        <v>7192</v>
      </c>
      <c r="L3173">
        <v>6</v>
      </c>
      <c r="M3173">
        <v>27775.89</v>
      </c>
      <c r="N3173">
        <v>0.2</v>
      </c>
      <c r="O3173">
        <v>2544</v>
      </c>
    </row>
    <row r="3174" spans="1:15" x14ac:dyDescent="0.25">
      <c r="A3174" t="s">
        <v>3184</v>
      </c>
      <c r="B3174" t="s">
        <v>5701</v>
      </c>
      <c r="C3174" t="s">
        <v>7235</v>
      </c>
      <c r="D3174" t="s">
        <v>6372</v>
      </c>
      <c r="E3174" t="s">
        <v>6917</v>
      </c>
      <c r="F3174" t="s">
        <v>7096</v>
      </c>
      <c r="G3174" t="s">
        <v>7111</v>
      </c>
      <c r="H3174" t="s">
        <v>7145</v>
      </c>
      <c r="I3174" t="s">
        <v>7165</v>
      </c>
      <c r="J3174" t="s">
        <v>7177</v>
      </c>
      <c r="K3174" t="s">
        <v>7210</v>
      </c>
      <c r="L3174">
        <v>2</v>
      </c>
      <c r="M3174">
        <v>129953.27</v>
      </c>
      <c r="N3174">
        <v>0.2</v>
      </c>
      <c r="O3174">
        <v>5229.7700000000004</v>
      </c>
    </row>
    <row r="3175" spans="1:15" x14ac:dyDescent="0.25">
      <c r="A3175" t="s">
        <v>3185</v>
      </c>
      <c r="B3175" t="s">
        <v>5470</v>
      </c>
      <c r="C3175" t="s">
        <v>7258</v>
      </c>
      <c r="D3175" t="s">
        <v>6843</v>
      </c>
      <c r="E3175" t="s">
        <v>6979</v>
      </c>
      <c r="F3175" t="s">
        <v>7096</v>
      </c>
      <c r="G3175" t="s">
        <v>7103</v>
      </c>
      <c r="H3175" t="s">
        <v>7158</v>
      </c>
      <c r="I3175" t="s">
        <v>7163</v>
      </c>
      <c r="J3175" t="s">
        <v>7167</v>
      </c>
      <c r="K3175" t="s">
        <v>7207</v>
      </c>
      <c r="L3175">
        <v>2</v>
      </c>
      <c r="M3175">
        <v>1628.78</v>
      </c>
      <c r="N3175">
        <v>0</v>
      </c>
      <c r="O3175">
        <v>582.54999999999995</v>
      </c>
    </row>
    <row r="3176" spans="1:15" x14ac:dyDescent="0.25">
      <c r="A3176" t="s">
        <v>3186</v>
      </c>
      <c r="B3176" t="s">
        <v>5354</v>
      </c>
      <c r="C3176" t="s">
        <v>7234</v>
      </c>
      <c r="D3176" t="s">
        <v>6511</v>
      </c>
      <c r="E3176" t="s">
        <v>6953</v>
      </c>
      <c r="F3176" t="s">
        <v>7096</v>
      </c>
      <c r="G3176" t="s">
        <v>7111</v>
      </c>
      <c r="H3176" t="s">
        <v>7131</v>
      </c>
      <c r="I3176" t="s">
        <v>7163</v>
      </c>
      <c r="J3176" t="s">
        <v>7171</v>
      </c>
      <c r="K3176" t="s">
        <v>7184</v>
      </c>
      <c r="L3176">
        <v>6</v>
      </c>
      <c r="M3176">
        <v>44055.51</v>
      </c>
      <c r="N3176">
        <v>0.1</v>
      </c>
      <c r="O3176">
        <v>5585.01</v>
      </c>
    </row>
    <row r="3177" spans="1:15" x14ac:dyDescent="0.25">
      <c r="A3177" t="s">
        <v>3187</v>
      </c>
      <c r="B3177" t="s">
        <v>6039</v>
      </c>
      <c r="C3177" t="s">
        <v>7245</v>
      </c>
      <c r="D3177" t="s">
        <v>6357</v>
      </c>
      <c r="E3177" t="s">
        <v>7036</v>
      </c>
      <c r="F3177" t="s">
        <v>7095</v>
      </c>
      <c r="G3177" t="s">
        <v>7109</v>
      </c>
      <c r="H3177" t="s">
        <v>7127</v>
      </c>
      <c r="I3177" t="s">
        <v>7164</v>
      </c>
      <c r="J3177" t="s">
        <v>7170</v>
      </c>
      <c r="K3177" t="s">
        <v>7189</v>
      </c>
      <c r="L3177">
        <v>4</v>
      </c>
      <c r="M3177">
        <v>5737</v>
      </c>
      <c r="N3177">
        <v>0</v>
      </c>
      <c r="O3177">
        <v>1683.26</v>
      </c>
    </row>
    <row r="3178" spans="1:15" x14ac:dyDescent="0.25">
      <c r="A3178" t="s">
        <v>3188</v>
      </c>
      <c r="B3178" t="s">
        <v>5870</v>
      </c>
      <c r="C3178" t="s">
        <v>7227</v>
      </c>
      <c r="D3178" t="s">
        <v>6209</v>
      </c>
      <c r="E3178" t="s">
        <v>6983</v>
      </c>
      <c r="F3178" t="s">
        <v>7097</v>
      </c>
      <c r="G3178" t="s">
        <v>7104</v>
      </c>
      <c r="H3178" t="s">
        <v>7160</v>
      </c>
      <c r="I3178" t="s">
        <v>7165</v>
      </c>
      <c r="J3178" t="s">
        <v>7177</v>
      </c>
      <c r="K3178" t="s">
        <v>7201</v>
      </c>
      <c r="L3178">
        <v>1</v>
      </c>
      <c r="M3178">
        <v>46848.75</v>
      </c>
      <c r="N3178">
        <v>0.1</v>
      </c>
      <c r="O3178">
        <v>4618.54</v>
      </c>
    </row>
    <row r="3179" spans="1:15" x14ac:dyDescent="0.25">
      <c r="A3179" t="s">
        <v>3189</v>
      </c>
      <c r="B3179" t="s">
        <v>5636</v>
      </c>
      <c r="C3179" t="s">
        <v>7224</v>
      </c>
      <c r="D3179" t="s">
        <v>6133</v>
      </c>
      <c r="E3179" t="s">
        <v>6911</v>
      </c>
      <c r="F3179" t="s">
        <v>7095</v>
      </c>
      <c r="G3179" t="s">
        <v>7109</v>
      </c>
      <c r="H3179" t="s">
        <v>7140</v>
      </c>
      <c r="I3179" t="s">
        <v>7162</v>
      </c>
      <c r="J3179" t="s">
        <v>7169</v>
      </c>
      <c r="K3179" t="s">
        <v>7193</v>
      </c>
      <c r="L3179">
        <v>6</v>
      </c>
      <c r="M3179">
        <v>51299.59</v>
      </c>
      <c r="N3179">
        <v>0.25</v>
      </c>
      <c r="O3179">
        <v>3425.21</v>
      </c>
    </row>
    <row r="3180" spans="1:15" x14ac:dyDescent="0.25">
      <c r="A3180" t="s">
        <v>3190</v>
      </c>
      <c r="B3180" t="s">
        <v>5252</v>
      </c>
      <c r="C3180" t="s">
        <v>7259</v>
      </c>
      <c r="D3180" t="s">
        <v>6188</v>
      </c>
      <c r="E3180" t="s">
        <v>6975</v>
      </c>
      <c r="F3180" t="s">
        <v>7094</v>
      </c>
      <c r="G3180" t="s">
        <v>7101</v>
      </c>
      <c r="H3180" t="s">
        <v>7137</v>
      </c>
      <c r="I3180" t="s">
        <v>7162</v>
      </c>
      <c r="J3180" t="s">
        <v>7166</v>
      </c>
      <c r="K3180" t="s">
        <v>7192</v>
      </c>
      <c r="L3180">
        <v>3</v>
      </c>
      <c r="M3180">
        <v>13907.45</v>
      </c>
      <c r="N3180">
        <v>0.25</v>
      </c>
      <c r="O3180">
        <v>1106.8900000000001</v>
      </c>
    </row>
    <row r="3181" spans="1:15" x14ac:dyDescent="0.25">
      <c r="A3181" t="s">
        <v>3191</v>
      </c>
      <c r="B3181" t="s">
        <v>5473</v>
      </c>
      <c r="C3181" t="s">
        <v>7244</v>
      </c>
      <c r="D3181" t="s">
        <v>6884</v>
      </c>
      <c r="E3181" t="s">
        <v>6925</v>
      </c>
      <c r="F3181" t="s">
        <v>7096</v>
      </c>
      <c r="G3181" t="s">
        <v>7103</v>
      </c>
      <c r="H3181" t="s">
        <v>7134</v>
      </c>
      <c r="I3181" t="s">
        <v>7165</v>
      </c>
      <c r="J3181" t="s">
        <v>7177</v>
      </c>
      <c r="K3181" t="s">
        <v>7201</v>
      </c>
      <c r="L3181">
        <v>5</v>
      </c>
      <c r="M3181">
        <v>223049.21</v>
      </c>
      <c r="N3181">
        <v>0.15</v>
      </c>
      <c r="O3181">
        <v>14095.86</v>
      </c>
    </row>
    <row r="3182" spans="1:15" x14ac:dyDescent="0.25">
      <c r="A3182" t="s">
        <v>3192</v>
      </c>
      <c r="B3182" t="s">
        <v>5413</v>
      </c>
      <c r="C3182" t="s">
        <v>7237</v>
      </c>
      <c r="D3182" t="s">
        <v>6776</v>
      </c>
      <c r="E3182" t="s">
        <v>7073</v>
      </c>
      <c r="F3182" t="s">
        <v>7096</v>
      </c>
      <c r="G3182" t="s">
        <v>7112</v>
      </c>
      <c r="H3182" t="s">
        <v>7133</v>
      </c>
      <c r="I3182" t="s">
        <v>7164</v>
      </c>
      <c r="J3182" t="s">
        <v>7174</v>
      </c>
      <c r="K3182" t="s">
        <v>7199</v>
      </c>
      <c r="L3182">
        <v>3</v>
      </c>
      <c r="M3182">
        <v>3758.68</v>
      </c>
      <c r="N3182">
        <v>0.25</v>
      </c>
      <c r="O3182">
        <v>606.89</v>
      </c>
    </row>
    <row r="3183" spans="1:15" x14ac:dyDescent="0.25">
      <c r="A3183" t="s">
        <v>3193</v>
      </c>
      <c r="B3183" t="s">
        <v>5268</v>
      </c>
      <c r="C3183" t="s">
        <v>7249</v>
      </c>
      <c r="D3183" t="s">
        <v>6787</v>
      </c>
      <c r="E3183" t="s">
        <v>7022</v>
      </c>
      <c r="F3183" t="s">
        <v>7094</v>
      </c>
      <c r="G3183" t="s">
        <v>7099</v>
      </c>
      <c r="H3183" t="s">
        <v>7130</v>
      </c>
      <c r="I3183" t="s">
        <v>7162</v>
      </c>
      <c r="J3183" t="s">
        <v>7166</v>
      </c>
      <c r="K3183" t="s">
        <v>7192</v>
      </c>
      <c r="L3183">
        <v>4</v>
      </c>
      <c r="M3183">
        <v>22281.200000000001</v>
      </c>
      <c r="N3183">
        <v>0.1</v>
      </c>
      <c r="O3183">
        <v>2659.7</v>
      </c>
    </row>
    <row r="3184" spans="1:15" x14ac:dyDescent="0.25">
      <c r="A3184" t="s">
        <v>3194</v>
      </c>
      <c r="B3184" t="s">
        <v>5680</v>
      </c>
      <c r="C3184" t="s">
        <v>7244</v>
      </c>
      <c r="D3184" t="s">
        <v>6384</v>
      </c>
      <c r="E3184" t="s">
        <v>6969</v>
      </c>
      <c r="F3184" t="s">
        <v>7095</v>
      </c>
      <c r="G3184" t="s">
        <v>7109</v>
      </c>
      <c r="H3184" t="s">
        <v>7135</v>
      </c>
      <c r="I3184" t="s">
        <v>7163</v>
      </c>
      <c r="J3184" t="s">
        <v>7175</v>
      </c>
      <c r="K3184" t="s">
        <v>7197</v>
      </c>
      <c r="L3184">
        <v>3</v>
      </c>
      <c r="M3184">
        <v>14554.84</v>
      </c>
      <c r="N3184">
        <v>0.2</v>
      </c>
      <c r="O3184">
        <v>2561.15</v>
      </c>
    </row>
    <row r="3185" spans="1:15" x14ac:dyDescent="0.25">
      <c r="A3185" t="s">
        <v>3195</v>
      </c>
      <c r="B3185" t="s">
        <v>5682</v>
      </c>
      <c r="C3185" t="s">
        <v>7235</v>
      </c>
      <c r="D3185" t="s">
        <v>6613</v>
      </c>
      <c r="E3185" t="s">
        <v>7077</v>
      </c>
      <c r="F3185" t="s">
        <v>7097</v>
      </c>
      <c r="G3185" t="s">
        <v>7104</v>
      </c>
      <c r="H3185" t="s">
        <v>7132</v>
      </c>
      <c r="I3185" t="s">
        <v>7165</v>
      </c>
      <c r="J3185" t="s">
        <v>7177</v>
      </c>
      <c r="K3185" t="s">
        <v>7201</v>
      </c>
      <c r="L3185">
        <v>6</v>
      </c>
      <c r="M3185">
        <v>298118.38</v>
      </c>
      <c r="N3185">
        <v>0.05</v>
      </c>
      <c r="O3185">
        <v>37815.769999999997</v>
      </c>
    </row>
    <row r="3186" spans="1:15" x14ac:dyDescent="0.25">
      <c r="A3186" t="s">
        <v>3196</v>
      </c>
      <c r="B3186" t="s">
        <v>5368</v>
      </c>
      <c r="C3186" t="s">
        <v>7238</v>
      </c>
      <c r="D3186" t="s">
        <v>6841</v>
      </c>
      <c r="E3186" t="s">
        <v>6920</v>
      </c>
      <c r="F3186" t="s">
        <v>7094</v>
      </c>
      <c r="G3186" t="s">
        <v>7098</v>
      </c>
      <c r="H3186" t="s">
        <v>7138</v>
      </c>
      <c r="I3186" t="s">
        <v>7163</v>
      </c>
      <c r="J3186" t="s">
        <v>7167</v>
      </c>
      <c r="K3186" t="s">
        <v>7187</v>
      </c>
      <c r="L3186">
        <v>7</v>
      </c>
      <c r="M3186">
        <v>9981.0300000000007</v>
      </c>
      <c r="N3186">
        <v>0</v>
      </c>
      <c r="O3186">
        <v>3154.67</v>
      </c>
    </row>
    <row r="3187" spans="1:15" x14ac:dyDescent="0.25">
      <c r="A3187" t="s">
        <v>3197</v>
      </c>
      <c r="B3187" t="s">
        <v>5304</v>
      </c>
      <c r="C3187" t="s">
        <v>7230</v>
      </c>
      <c r="D3187" t="s">
        <v>6835</v>
      </c>
      <c r="E3187" t="s">
        <v>7092</v>
      </c>
      <c r="F3187" t="s">
        <v>7094</v>
      </c>
      <c r="G3187" t="s">
        <v>7100</v>
      </c>
      <c r="H3187" t="s">
        <v>7151</v>
      </c>
      <c r="I3187" t="s">
        <v>7162</v>
      </c>
      <c r="J3187" t="s">
        <v>7169</v>
      </c>
      <c r="K3187" t="s">
        <v>7203</v>
      </c>
      <c r="L3187">
        <v>8</v>
      </c>
      <c r="M3187">
        <v>173792.33</v>
      </c>
      <c r="N3187">
        <v>0</v>
      </c>
      <c r="O3187">
        <v>26976.74</v>
      </c>
    </row>
    <row r="3188" spans="1:15" x14ac:dyDescent="0.25">
      <c r="A3188" t="s">
        <v>3198</v>
      </c>
      <c r="B3188" t="s">
        <v>5556</v>
      </c>
      <c r="C3188" t="s">
        <v>7226</v>
      </c>
      <c r="D3188" t="s">
        <v>6510</v>
      </c>
      <c r="E3188" t="s">
        <v>7064</v>
      </c>
      <c r="F3188" t="s">
        <v>7095</v>
      </c>
      <c r="G3188" t="s">
        <v>7102</v>
      </c>
      <c r="H3188" t="s">
        <v>7118</v>
      </c>
      <c r="I3188" t="s">
        <v>7163</v>
      </c>
      <c r="J3188" t="s">
        <v>7167</v>
      </c>
      <c r="K3188" t="s">
        <v>7207</v>
      </c>
      <c r="L3188">
        <v>5</v>
      </c>
      <c r="M3188">
        <v>3071.26</v>
      </c>
      <c r="N3188">
        <v>0.25</v>
      </c>
      <c r="O3188">
        <v>765.53</v>
      </c>
    </row>
    <row r="3189" spans="1:15" x14ac:dyDescent="0.25">
      <c r="A3189" t="s">
        <v>3199</v>
      </c>
      <c r="B3189" t="s">
        <v>5865</v>
      </c>
      <c r="C3189" t="s">
        <v>7255</v>
      </c>
      <c r="D3189" t="s">
        <v>6773</v>
      </c>
      <c r="E3189" t="s">
        <v>6966</v>
      </c>
      <c r="F3189" t="s">
        <v>7097</v>
      </c>
      <c r="G3189" t="s">
        <v>7105</v>
      </c>
      <c r="H3189" t="s">
        <v>7149</v>
      </c>
      <c r="I3189" t="s">
        <v>7162</v>
      </c>
      <c r="J3189" t="s">
        <v>7169</v>
      </c>
      <c r="K3189" t="s">
        <v>7182</v>
      </c>
      <c r="L3189">
        <v>2</v>
      </c>
      <c r="M3189">
        <v>12838.24</v>
      </c>
      <c r="N3189">
        <v>0.25</v>
      </c>
      <c r="O3189">
        <v>296.63</v>
      </c>
    </row>
    <row r="3190" spans="1:15" x14ac:dyDescent="0.25">
      <c r="A3190" t="s">
        <v>3200</v>
      </c>
      <c r="B3190" t="s">
        <v>5643</v>
      </c>
      <c r="C3190" t="s">
        <v>7224</v>
      </c>
      <c r="D3190" t="s">
        <v>6123</v>
      </c>
      <c r="E3190" t="s">
        <v>6922</v>
      </c>
      <c r="F3190" t="s">
        <v>7097</v>
      </c>
      <c r="G3190" t="s">
        <v>7105</v>
      </c>
      <c r="H3190" t="s">
        <v>7128</v>
      </c>
      <c r="I3190" t="s">
        <v>7163</v>
      </c>
      <c r="J3190" t="s">
        <v>7167</v>
      </c>
      <c r="K3190" t="s">
        <v>7179</v>
      </c>
      <c r="L3190">
        <v>6</v>
      </c>
      <c r="M3190">
        <v>10716.26</v>
      </c>
      <c r="N3190">
        <v>0.25</v>
      </c>
      <c r="O3190">
        <v>1510.3</v>
      </c>
    </row>
    <row r="3191" spans="1:15" x14ac:dyDescent="0.25">
      <c r="A3191" t="s">
        <v>3201</v>
      </c>
      <c r="B3191" t="s">
        <v>5464</v>
      </c>
      <c r="C3191" t="s">
        <v>7236</v>
      </c>
      <c r="D3191" t="s">
        <v>6590</v>
      </c>
      <c r="E3191" t="s">
        <v>6927</v>
      </c>
      <c r="F3191" t="s">
        <v>7095</v>
      </c>
      <c r="G3191" t="s">
        <v>7109</v>
      </c>
      <c r="H3191" t="s">
        <v>7140</v>
      </c>
      <c r="I3191" t="s">
        <v>7165</v>
      </c>
      <c r="J3191" t="s">
        <v>7172</v>
      </c>
      <c r="K3191" t="s">
        <v>7185</v>
      </c>
      <c r="L3191">
        <v>7</v>
      </c>
      <c r="M3191">
        <v>31797.8</v>
      </c>
      <c r="N3191">
        <v>0.1</v>
      </c>
      <c r="O3191">
        <v>4021.61</v>
      </c>
    </row>
    <row r="3192" spans="1:15" x14ac:dyDescent="0.25">
      <c r="A3192" t="s">
        <v>3202</v>
      </c>
      <c r="B3192" t="s">
        <v>5742</v>
      </c>
      <c r="C3192" t="s">
        <v>7244</v>
      </c>
      <c r="D3192" t="s">
        <v>6223</v>
      </c>
      <c r="E3192" t="s">
        <v>6991</v>
      </c>
      <c r="F3192" t="s">
        <v>7097</v>
      </c>
      <c r="G3192" t="s">
        <v>7110</v>
      </c>
      <c r="H3192" t="s">
        <v>7155</v>
      </c>
      <c r="I3192" t="s">
        <v>7163</v>
      </c>
      <c r="J3192" t="s">
        <v>7175</v>
      </c>
      <c r="K3192" t="s">
        <v>7197</v>
      </c>
      <c r="L3192">
        <v>7</v>
      </c>
      <c r="M3192">
        <v>31922.1</v>
      </c>
      <c r="N3192">
        <v>0.25</v>
      </c>
      <c r="O3192">
        <v>4275.45</v>
      </c>
    </row>
    <row r="3193" spans="1:15" x14ac:dyDescent="0.25">
      <c r="A3193" t="s">
        <v>3203</v>
      </c>
      <c r="B3193" t="s">
        <v>6029</v>
      </c>
      <c r="C3193" t="s">
        <v>7225</v>
      </c>
      <c r="D3193" t="s">
        <v>6530</v>
      </c>
      <c r="E3193" t="s">
        <v>7031</v>
      </c>
      <c r="F3193" t="s">
        <v>7095</v>
      </c>
      <c r="G3193" t="s">
        <v>7102</v>
      </c>
      <c r="H3193" t="s">
        <v>7157</v>
      </c>
      <c r="I3193" t="s">
        <v>7164</v>
      </c>
      <c r="J3193" t="s">
        <v>7174</v>
      </c>
      <c r="K3193" t="s">
        <v>7199</v>
      </c>
      <c r="L3193">
        <v>7</v>
      </c>
      <c r="M3193">
        <v>10862.47</v>
      </c>
      <c r="N3193">
        <v>0</v>
      </c>
      <c r="O3193">
        <v>2578.13</v>
      </c>
    </row>
    <row r="3194" spans="1:15" x14ac:dyDescent="0.25">
      <c r="A3194" t="s">
        <v>3204</v>
      </c>
      <c r="B3194" t="s">
        <v>5285</v>
      </c>
      <c r="C3194" t="s">
        <v>7251</v>
      </c>
      <c r="D3194" t="s">
        <v>6843</v>
      </c>
      <c r="E3194" t="s">
        <v>6979</v>
      </c>
      <c r="F3194" t="s">
        <v>7096</v>
      </c>
      <c r="G3194" t="s">
        <v>7111</v>
      </c>
      <c r="H3194" t="s">
        <v>7142</v>
      </c>
      <c r="I3194" t="s">
        <v>7165</v>
      </c>
      <c r="J3194" t="s">
        <v>7172</v>
      </c>
      <c r="K3194" t="s">
        <v>7208</v>
      </c>
      <c r="L3194">
        <v>6</v>
      </c>
      <c r="M3194">
        <v>14521.98</v>
      </c>
      <c r="N3194">
        <v>0</v>
      </c>
      <c r="O3194">
        <v>3007.45</v>
      </c>
    </row>
    <row r="3195" spans="1:15" x14ac:dyDescent="0.25">
      <c r="A3195" t="s">
        <v>3205</v>
      </c>
      <c r="B3195" t="s">
        <v>5621</v>
      </c>
      <c r="C3195" t="s">
        <v>7256</v>
      </c>
      <c r="D3195" t="s">
        <v>6781</v>
      </c>
      <c r="E3195" t="s">
        <v>7031</v>
      </c>
      <c r="F3195" t="s">
        <v>7094</v>
      </c>
      <c r="G3195" t="s">
        <v>7098</v>
      </c>
      <c r="H3195" t="s">
        <v>7156</v>
      </c>
      <c r="I3195" t="s">
        <v>7165</v>
      </c>
      <c r="J3195" t="s">
        <v>7177</v>
      </c>
      <c r="K3195" t="s">
        <v>7198</v>
      </c>
      <c r="L3195">
        <v>2</v>
      </c>
      <c r="M3195">
        <v>108177.21</v>
      </c>
      <c r="N3195">
        <v>0.15</v>
      </c>
      <c r="O3195">
        <v>13697.49</v>
      </c>
    </row>
    <row r="3196" spans="1:15" x14ac:dyDescent="0.25">
      <c r="A3196" t="s">
        <v>3206</v>
      </c>
      <c r="B3196" t="s">
        <v>5162</v>
      </c>
      <c r="C3196" t="s">
        <v>7229</v>
      </c>
      <c r="D3196" t="s">
        <v>6583</v>
      </c>
      <c r="E3196" t="s">
        <v>7065</v>
      </c>
      <c r="F3196" t="s">
        <v>7094</v>
      </c>
      <c r="G3196" t="s">
        <v>7101</v>
      </c>
      <c r="H3196" t="s">
        <v>7117</v>
      </c>
      <c r="I3196" t="s">
        <v>7163</v>
      </c>
      <c r="J3196" t="s">
        <v>7167</v>
      </c>
      <c r="K3196" t="s">
        <v>7207</v>
      </c>
      <c r="L3196">
        <v>7</v>
      </c>
      <c r="M3196">
        <v>5653.3</v>
      </c>
      <c r="N3196">
        <v>0</v>
      </c>
      <c r="O3196">
        <v>2156.5300000000002</v>
      </c>
    </row>
    <row r="3197" spans="1:15" x14ac:dyDescent="0.25">
      <c r="A3197" t="s">
        <v>3207</v>
      </c>
      <c r="B3197" t="s">
        <v>5968</v>
      </c>
      <c r="C3197" t="s">
        <v>7241</v>
      </c>
      <c r="D3197" t="s">
        <v>6361</v>
      </c>
      <c r="E3197" t="s">
        <v>6897</v>
      </c>
      <c r="F3197" t="s">
        <v>7094</v>
      </c>
      <c r="G3197" t="s">
        <v>7101</v>
      </c>
      <c r="H3197" t="s">
        <v>7137</v>
      </c>
      <c r="I3197" t="s">
        <v>7165</v>
      </c>
      <c r="J3197" t="s">
        <v>7172</v>
      </c>
      <c r="K3197" t="s">
        <v>7185</v>
      </c>
      <c r="L3197">
        <v>6</v>
      </c>
      <c r="M3197">
        <v>24517.87</v>
      </c>
      <c r="N3197">
        <v>0.15</v>
      </c>
      <c r="O3197">
        <v>2884.53</v>
      </c>
    </row>
    <row r="3198" spans="1:15" x14ac:dyDescent="0.25">
      <c r="A3198" t="s">
        <v>3208</v>
      </c>
      <c r="B3198" t="s">
        <v>5886</v>
      </c>
      <c r="C3198" t="s">
        <v>7259</v>
      </c>
      <c r="D3198" t="s">
        <v>6527</v>
      </c>
      <c r="E3198" t="s">
        <v>6988</v>
      </c>
      <c r="F3198" t="s">
        <v>7094</v>
      </c>
      <c r="G3198" t="s">
        <v>7101</v>
      </c>
      <c r="H3198" t="s">
        <v>7137</v>
      </c>
      <c r="I3198" t="s">
        <v>7164</v>
      </c>
      <c r="J3198" t="s">
        <v>7173</v>
      </c>
      <c r="K3198" t="s">
        <v>7186</v>
      </c>
      <c r="L3198">
        <v>8</v>
      </c>
      <c r="M3198">
        <v>28882.71</v>
      </c>
      <c r="N3198">
        <v>0.2</v>
      </c>
      <c r="O3198">
        <v>5776.26</v>
      </c>
    </row>
    <row r="3199" spans="1:15" x14ac:dyDescent="0.25">
      <c r="A3199" t="s">
        <v>3209</v>
      </c>
      <c r="B3199" t="s">
        <v>5274</v>
      </c>
      <c r="C3199" t="s">
        <v>7253</v>
      </c>
      <c r="D3199" t="s">
        <v>6712</v>
      </c>
      <c r="E3199" t="s">
        <v>6916</v>
      </c>
      <c r="F3199" t="s">
        <v>7095</v>
      </c>
      <c r="G3199" t="s">
        <v>7108</v>
      </c>
      <c r="H3199" t="s">
        <v>7150</v>
      </c>
      <c r="I3199" t="s">
        <v>7165</v>
      </c>
      <c r="J3199" t="s">
        <v>7176</v>
      </c>
      <c r="K3199" t="s">
        <v>7202</v>
      </c>
      <c r="L3199">
        <v>5</v>
      </c>
      <c r="M3199">
        <v>83481.740000000005</v>
      </c>
      <c r="N3199">
        <v>0.05</v>
      </c>
      <c r="O3199">
        <v>9508.6299999999992</v>
      </c>
    </row>
    <row r="3200" spans="1:15" x14ac:dyDescent="0.25">
      <c r="A3200" t="s">
        <v>3210</v>
      </c>
      <c r="B3200" t="s">
        <v>5460</v>
      </c>
      <c r="C3200" t="s">
        <v>7248</v>
      </c>
      <c r="D3200" t="s">
        <v>6816</v>
      </c>
      <c r="E3200" t="s">
        <v>6999</v>
      </c>
      <c r="F3200" t="s">
        <v>7096</v>
      </c>
      <c r="G3200" t="s">
        <v>7111</v>
      </c>
      <c r="H3200" t="s">
        <v>7142</v>
      </c>
      <c r="I3200" t="s">
        <v>7164</v>
      </c>
      <c r="J3200" t="s">
        <v>7173</v>
      </c>
      <c r="K3200" t="s">
        <v>7206</v>
      </c>
      <c r="L3200">
        <v>8</v>
      </c>
      <c r="M3200">
        <v>16682.330000000002</v>
      </c>
      <c r="N3200">
        <v>0.05</v>
      </c>
      <c r="O3200">
        <v>4707.2</v>
      </c>
    </row>
    <row r="3201" spans="1:15" x14ac:dyDescent="0.25">
      <c r="A3201" t="s">
        <v>3211</v>
      </c>
      <c r="B3201" t="s">
        <v>5767</v>
      </c>
      <c r="C3201" t="s">
        <v>7251</v>
      </c>
      <c r="D3201" t="s">
        <v>6235</v>
      </c>
      <c r="E3201" t="s">
        <v>6995</v>
      </c>
      <c r="F3201" t="s">
        <v>7097</v>
      </c>
      <c r="G3201" t="s">
        <v>7110</v>
      </c>
      <c r="H3201" t="s">
        <v>7159</v>
      </c>
      <c r="I3201" t="s">
        <v>7164</v>
      </c>
      <c r="J3201" t="s">
        <v>7174</v>
      </c>
      <c r="K3201" t="s">
        <v>7188</v>
      </c>
      <c r="L3201">
        <v>8</v>
      </c>
      <c r="M3201">
        <v>21032.06</v>
      </c>
      <c r="N3201">
        <v>0.05</v>
      </c>
      <c r="O3201">
        <v>4695.6400000000003</v>
      </c>
    </row>
    <row r="3202" spans="1:15" x14ac:dyDescent="0.25">
      <c r="A3202" t="s">
        <v>3212</v>
      </c>
      <c r="B3202" t="s">
        <v>5603</v>
      </c>
      <c r="C3202" t="s">
        <v>7242</v>
      </c>
      <c r="D3202" t="s">
        <v>6671</v>
      </c>
      <c r="E3202" t="s">
        <v>7081</v>
      </c>
      <c r="F3202" t="s">
        <v>7096</v>
      </c>
      <c r="G3202" t="s">
        <v>7113</v>
      </c>
      <c r="H3202" t="s">
        <v>7143</v>
      </c>
      <c r="I3202" t="s">
        <v>7163</v>
      </c>
      <c r="J3202" t="s">
        <v>7167</v>
      </c>
      <c r="K3202" t="s">
        <v>7207</v>
      </c>
      <c r="L3202">
        <v>4</v>
      </c>
      <c r="M3202">
        <v>3273.75</v>
      </c>
      <c r="N3202">
        <v>0</v>
      </c>
      <c r="O3202">
        <v>1040.51</v>
      </c>
    </row>
    <row r="3203" spans="1:15" x14ac:dyDescent="0.25">
      <c r="A3203" t="s">
        <v>3213</v>
      </c>
      <c r="B3203" t="s">
        <v>5259</v>
      </c>
      <c r="C3203" t="s">
        <v>7233</v>
      </c>
      <c r="D3203" t="s">
        <v>6670</v>
      </c>
      <c r="E3203" t="s">
        <v>6942</v>
      </c>
      <c r="F3203" t="s">
        <v>7097</v>
      </c>
      <c r="G3203" t="s">
        <v>7104</v>
      </c>
      <c r="H3203" t="s">
        <v>7160</v>
      </c>
      <c r="I3203" t="s">
        <v>7165</v>
      </c>
      <c r="J3203" t="s">
        <v>7177</v>
      </c>
      <c r="K3203" t="s">
        <v>7201</v>
      </c>
      <c r="L3203">
        <v>6</v>
      </c>
      <c r="M3203">
        <v>239948.22</v>
      </c>
      <c r="N3203">
        <v>0.2</v>
      </c>
      <c r="O3203">
        <v>18880.939999999999</v>
      </c>
    </row>
    <row r="3204" spans="1:15" x14ac:dyDescent="0.25">
      <c r="A3204" t="s">
        <v>3214</v>
      </c>
      <c r="B3204" t="s">
        <v>5787</v>
      </c>
      <c r="C3204" t="s">
        <v>7228</v>
      </c>
      <c r="D3204" t="s">
        <v>6534</v>
      </c>
      <c r="E3204" t="s">
        <v>7014</v>
      </c>
      <c r="F3204" t="s">
        <v>7097</v>
      </c>
      <c r="G3204" t="s">
        <v>7104</v>
      </c>
      <c r="H3204" t="s">
        <v>7160</v>
      </c>
      <c r="I3204" t="s">
        <v>7165</v>
      </c>
      <c r="J3204" t="s">
        <v>7172</v>
      </c>
      <c r="K3204" t="s">
        <v>7208</v>
      </c>
      <c r="L3204">
        <v>5</v>
      </c>
      <c r="M3204">
        <v>12380.35</v>
      </c>
      <c r="N3204">
        <v>0.05</v>
      </c>
      <c r="O3204">
        <v>2310.0700000000002</v>
      </c>
    </row>
    <row r="3205" spans="1:15" x14ac:dyDescent="0.25">
      <c r="A3205" t="s">
        <v>3215</v>
      </c>
      <c r="B3205" t="s">
        <v>5779</v>
      </c>
      <c r="C3205" t="s">
        <v>7229</v>
      </c>
      <c r="D3205" t="s">
        <v>6798</v>
      </c>
      <c r="E3205" t="s">
        <v>7086</v>
      </c>
      <c r="F3205" t="s">
        <v>7097</v>
      </c>
      <c r="G3205" t="s">
        <v>7110</v>
      </c>
      <c r="H3205" t="s">
        <v>7159</v>
      </c>
      <c r="I3205" t="s">
        <v>7162</v>
      </c>
      <c r="J3205" t="s">
        <v>7168</v>
      </c>
      <c r="K3205" t="s">
        <v>7191</v>
      </c>
      <c r="L3205">
        <v>7</v>
      </c>
      <c r="M3205">
        <v>42087.08</v>
      </c>
      <c r="N3205">
        <v>0.05</v>
      </c>
      <c r="O3205">
        <v>8020.03</v>
      </c>
    </row>
    <row r="3206" spans="1:15" x14ac:dyDescent="0.25">
      <c r="A3206" t="s">
        <v>3216</v>
      </c>
      <c r="B3206" t="s">
        <v>5691</v>
      </c>
      <c r="C3206" t="s">
        <v>7238</v>
      </c>
      <c r="D3206" t="s">
        <v>6337</v>
      </c>
      <c r="E3206" t="s">
        <v>7036</v>
      </c>
      <c r="F3206" t="s">
        <v>7096</v>
      </c>
      <c r="G3206" t="s">
        <v>7113</v>
      </c>
      <c r="H3206" t="s">
        <v>7144</v>
      </c>
      <c r="I3206" t="s">
        <v>7165</v>
      </c>
      <c r="J3206" t="s">
        <v>7172</v>
      </c>
      <c r="K3206" t="s">
        <v>7212</v>
      </c>
      <c r="L3206">
        <v>3</v>
      </c>
      <c r="M3206">
        <v>8644.67</v>
      </c>
      <c r="N3206">
        <v>0.15</v>
      </c>
      <c r="O3206">
        <v>1059.28</v>
      </c>
    </row>
    <row r="3207" spans="1:15" x14ac:dyDescent="0.25">
      <c r="A3207" t="s">
        <v>3217</v>
      </c>
      <c r="B3207" t="s">
        <v>5898</v>
      </c>
      <c r="C3207" t="s">
        <v>7232</v>
      </c>
      <c r="D3207" t="s">
        <v>6457</v>
      </c>
      <c r="E3207" t="s">
        <v>6930</v>
      </c>
      <c r="F3207" t="s">
        <v>7096</v>
      </c>
      <c r="G3207" t="s">
        <v>7103</v>
      </c>
      <c r="H3207" t="s">
        <v>7134</v>
      </c>
      <c r="I3207" t="s">
        <v>7164</v>
      </c>
      <c r="J3207" t="s">
        <v>7174</v>
      </c>
      <c r="K3207" t="s">
        <v>7188</v>
      </c>
      <c r="L3207">
        <v>3</v>
      </c>
      <c r="M3207">
        <v>6426.98</v>
      </c>
      <c r="N3207">
        <v>0.25</v>
      </c>
      <c r="O3207">
        <v>783.1</v>
      </c>
    </row>
    <row r="3208" spans="1:15" x14ac:dyDescent="0.25">
      <c r="A3208" t="s">
        <v>3218</v>
      </c>
      <c r="B3208" t="s">
        <v>5268</v>
      </c>
      <c r="C3208" t="s">
        <v>7249</v>
      </c>
      <c r="D3208" t="s">
        <v>6590</v>
      </c>
      <c r="E3208" t="s">
        <v>6927</v>
      </c>
      <c r="F3208" t="s">
        <v>7097</v>
      </c>
      <c r="G3208" t="s">
        <v>7105</v>
      </c>
      <c r="H3208" t="s">
        <v>7128</v>
      </c>
      <c r="I3208" t="s">
        <v>7162</v>
      </c>
      <c r="J3208" t="s">
        <v>7169</v>
      </c>
      <c r="K3208" t="s">
        <v>7193</v>
      </c>
      <c r="L3208">
        <v>4</v>
      </c>
      <c r="M3208">
        <v>32793.24</v>
      </c>
      <c r="N3208">
        <v>0.25</v>
      </c>
      <c r="O3208">
        <v>2940.09</v>
      </c>
    </row>
    <row r="3209" spans="1:15" x14ac:dyDescent="0.25">
      <c r="A3209" t="s">
        <v>3219</v>
      </c>
      <c r="B3209" t="s">
        <v>5621</v>
      </c>
      <c r="C3209" t="s">
        <v>7256</v>
      </c>
      <c r="D3209" t="s">
        <v>6293</v>
      </c>
      <c r="E3209" t="s">
        <v>7020</v>
      </c>
      <c r="F3209" t="s">
        <v>7095</v>
      </c>
      <c r="G3209" t="s">
        <v>7108</v>
      </c>
      <c r="H3209" t="s">
        <v>7126</v>
      </c>
      <c r="I3209" t="s">
        <v>7165</v>
      </c>
      <c r="J3209" t="s">
        <v>7172</v>
      </c>
      <c r="K3209" t="s">
        <v>7185</v>
      </c>
      <c r="L3209">
        <v>5</v>
      </c>
      <c r="M3209">
        <v>24927.89</v>
      </c>
      <c r="N3209">
        <v>0.05</v>
      </c>
      <c r="O3209">
        <v>4048.66</v>
      </c>
    </row>
    <row r="3210" spans="1:15" x14ac:dyDescent="0.25">
      <c r="A3210" t="s">
        <v>3220</v>
      </c>
      <c r="B3210" t="s">
        <v>5103</v>
      </c>
      <c r="C3210" t="s">
        <v>7247</v>
      </c>
      <c r="D3210" t="s">
        <v>6530</v>
      </c>
      <c r="E3210" t="s">
        <v>7031</v>
      </c>
      <c r="F3210" t="s">
        <v>7094</v>
      </c>
      <c r="G3210" t="s">
        <v>7099</v>
      </c>
      <c r="H3210" t="s">
        <v>7115</v>
      </c>
      <c r="I3210" t="s">
        <v>7165</v>
      </c>
      <c r="J3210" t="s">
        <v>7176</v>
      </c>
      <c r="K3210" t="s">
        <v>7194</v>
      </c>
      <c r="L3210">
        <v>4</v>
      </c>
      <c r="M3210">
        <v>77455.73</v>
      </c>
      <c r="N3210">
        <v>0.2</v>
      </c>
      <c r="O3210">
        <v>2585.9299999999998</v>
      </c>
    </row>
    <row r="3211" spans="1:15" x14ac:dyDescent="0.25">
      <c r="A3211" t="s">
        <v>3221</v>
      </c>
      <c r="B3211" t="s">
        <v>5518</v>
      </c>
      <c r="C3211" t="s">
        <v>7241</v>
      </c>
      <c r="D3211" t="s">
        <v>6590</v>
      </c>
      <c r="E3211" t="s">
        <v>6927</v>
      </c>
      <c r="F3211" t="s">
        <v>7094</v>
      </c>
      <c r="G3211" t="s">
        <v>7098</v>
      </c>
      <c r="H3211" t="s">
        <v>7156</v>
      </c>
      <c r="I3211" t="s">
        <v>7163</v>
      </c>
      <c r="J3211" t="s">
        <v>7171</v>
      </c>
      <c r="K3211" t="s">
        <v>7204</v>
      </c>
      <c r="L3211">
        <v>6</v>
      </c>
      <c r="M3211">
        <v>22500.84</v>
      </c>
      <c r="N3211">
        <v>0.15</v>
      </c>
      <c r="O3211">
        <v>3008.26</v>
      </c>
    </row>
    <row r="3212" spans="1:15" x14ac:dyDescent="0.25">
      <c r="A3212" t="s">
        <v>3222</v>
      </c>
      <c r="B3212" t="s">
        <v>5895</v>
      </c>
      <c r="C3212" t="s">
        <v>7257</v>
      </c>
      <c r="D3212" t="s">
        <v>6520</v>
      </c>
      <c r="E3212" t="s">
        <v>6947</v>
      </c>
      <c r="F3212" t="s">
        <v>7097</v>
      </c>
      <c r="G3212" t="s">
        <v>7105</v>
      </c>
      <c r="H3212" t="s">
        <v>7128</v>
      </c>
      <c r="I3212" t="s">
        <v>7164</v>
      </c>
      <c r="J3212" t="s">
        <v>7173</v>
      </c>
      <c r="K3212" t="s">
        <v>7186</v>
      </c>
      <c r="L3212">
        <v>8</v>
      </c>
      <c r="M3212">
        <v>35200.660000000003</v>
      </c>
      <c r="N3212">
        <v>0</v>
      </c>
      <c r="O3212">
        <v>9961.8700000000008</v>
      </c>
    </row>
    <row r="3213" spans="1:15" x14ac:dyDescent="0.25">
      <c r="A3213" t="s">
        <v>3223</v>
      </c>
      <c r="B3213" t="s">
        <v>5572</v>
      </c>
      <c r="C3213" t="s">
        <v>7241</v>
      </c>
      <c r="D3213" t="s">
        <v>6347</v>
      </c>
      <c r="E3213" t="s">
        <v>7040</v>
      </c>
      <c r="F3213" t="s">
        <v>7097</v>
      </c>
      <c r="G3213" t="s">
        <v>7104</v>
      </c>
      <c r="H3213" t="s">
        <v>7120</v>
      </c>
      <c r="I3213" t="s">
        <v>7163</v>
      </c>
      <c r="J3213" t="s">
        <v>7175</v>
      </c>
      <c r="K3213" t="s">
        <v>7205</v>
      </c>
      <c r="L3213">
        <v>6</v>
      </c>
      <c r="M3213">
        <v>15278.26</v>
      </c>
      <c r="N3213">
        <v>0.25</v>
      </c>
      <c r="O3213">
        <v>996.54</v>
      </c>
    </row>
    <row r="3214" spans="1:15" x14ac:dyDescent="0.25">
      <c r="A3214" t="s">
        <v>3224</v>
      </c>
      <c r="B3214" t="s">
        <v>6040</v>
      </c>
      <c r="C3214" t="s">
        <v>7247</v>
      </c>
      <c r="D3214" t="s">
        <v>6834</v>
      </c>
      <c r="E3214" t="s">
        <v>7050</v>
      </c>
      <c r="F3214" t="s">
        <v>7095</v>
      </c>
      <c r="G3214" t="s">
        <v>7102</v>
      </c>
      <c r="H3214" t="s">
        <v>7118</v>
      </c>
      <c r="I3214" t="s">
        <v>7163</v>
      </c>
      <c r="J3214" t="s">
        <v>7167</v>
      </c>
      <c r="K3214" t="s">
        <v>7187</v>
      </c>
      <c r="L3214">
        <v>6</v>
      </c>
      <c r="M3214">
        <v>9242.48</v>
      </c>
      <c r="N3214">
        <v>0</v>
      </c>
      <c r="O3214">
        <v>3035.46</v>
      </c>
    </row>
    <row r="3215" spans="1:15" x14ac:dyDescent="0.25">
      <c r="A3215" t="s">
        <v>3225</v>
      </c>
      <c r="B3215" t="s">
        <v>5132</v>
      </c>
      <c r="C3215" t="s">
        <v>7242</v>
      </c>
      <c r="D3215" t="s">
        <v>6507</v>
      </c>
      <c r="E3215" t="s">
        <v>7050</v>
      </c>
      <c r="F3215" t="s">
        <v>7094</v>
      </c>
      <c r="G3215" t="s">
        <v>7099</v>
      </c>
      <c r="H3215" t="s">
        <v>7125</v>
      </c>
      <c r="I3215" t="s">
        <v>7163</v>
      </c>
      <c r="J3215" t="s">
        <v>7175</v>
      </c>
      <c r="K3215" t="s">
        <v>7197</v>
      </c>
      <c r="L3215">
        <v>2</v>
      </c>
      <c r="M3215">
        <v>8665.64</v>
      </c>
      <c r="N3215">
        <v>0.25</v>
      </c>
      <c r="O3215">
        <v>1413.29</v>
      </c>
    </row>
    <row r="3216" spans="1:15" x14ac:dyDescent="0.25">
      <c r="A3216" t="s">
        <v>3226</v>
      </c>
      <c r="B3216" t="s">
        <v>5589</v>
      </c>
      <c r="C3216" t="s">
        <v>7241</v>
      </c>
      <c r="D3216" t="s">
        <v>6833</v>
      </c>
      <c r="E3216" t="s">
        <v>7024</v>
      </c>
      <c r="F3216" t="s">
        <v>7097</v>
      </c>
      <c r="G3216" t="s">
        <v>7110</v>
      </c>
      <c r="H3216" t="s">
        <v>7155</v>
      </c>
      <c r="I3216" t="s">
        <v>7164</v>
      </c>
      <c r="J3216" t="s">
        <v>7173</v>
      </c>
      <c r="K3216" t="s">
        <v>7206</v>
      </c>
      <c r="L3216">
        <v>3</v>
      </c>
      <c r="M3216">
        <v>6460.6</v>
      </c>
      <c r="N3216">
        <v>0</v>
      </c>
      <c r="O3216">
        <v>2097.7800000000002</v>
      </c>
    </row>
    <row r="3217" spans="1:15" x14ac:dyDescent="0.25">
      <c r="A3217" t="s">
        <v>3227</v>
      </c>
      <c r="B3217" t="s">
        <v>5400</v>
      </c>
      <c r="C3217" t="s">
        <v>7242</v>
      </c>
      <c r="D3217" t="s">
        <v>6684</v>
      </c>
      <c r="E3217" t="s">
        <v>6947</v>
      </c>
      <c r="F3217" t="s">
        <v>7094</v>
      </c>
      <c r="G3217" t="s">
        <v>7101</v>
      </c>
      <c r="H3217" t="s">
        <v>7117</v>
      </c>
      <c r="I3217" t="s">
        <v>7163</v>
      </c>
      <c r="J3217" t="s">
        <v>7171</v>
      </c>
      <c r="K3217" t="s">
        <v>7204</v>
      </c>
      <c r="L3217">
        <v>7</v>
      </c>
      <c r="M3217">
        <v>24424.38</v>
      </c>
      <c r="N3217">
        <v>0.2</v>
      </c>
      <c r="O3217">
        <v>3390.26</v>
      </c>
    </row>
    <row r="3218" spans="1:15" x14ac:dyDescent="0.25">
      <c r="A3218" t="s">
        <v>3228</v>
      </c>
      <c r="B3218" t="s">
        <v>5883</v>
      </c>
      <c r="C3218" t="s">
        <v>7232</v>
      </c>
      <c r="D3218" t="s">
        <v>6628</v>
      </c>
      <c r="E3218" t="s">
        <v>6981</v>
      </c>
      <c r="F3218" t="s">
        <v>7094</v>
      </c>
      <c r="G3218" t="s">
        <v>7099</v>
      </c>
      <c r="H3218" t="s">
        <v>7125</v>
      </c>
      <c r="I3218" t="s">
        <v>7164</v>
      </c>
      <c r="J3218" t="s">
        <v>7174</v>
      </c>
      <c r="K3218" t="s">
        <v>7199</v>
      </c>
      <c r="L3218">
        <v>4</v>
      </c>
      <c r="M3218">
        <v>4764.0200000000004</v>
      </c>
      <c r="N3218">
        <v>0.25</v>
      </c>
      <c r="O3218">
        <v>306.63</v>
      </c>
    </row>
    <row r="3219" spans="1:15" x14ac:dyDescent="0.25">
      <c r="A3219" t="s">
        <v>3229</v>
      </c>
      <c r="B3219" t="s">
        <v>5238</v>
      </c>
      <c r="C3219" t="s">
        <v>7250</v>
      </c>
      <c r="D3219" t="s">
        <v>6304</v>
      </c>
      <c r="E3219" t="s">
        <v>6958</v>
      </c>
      <c r="F3219" t="s">
        <v>7096</v>
      </c>
      <c r="G3219" t="s">
        <v>7111</v>
      </c>
      <c r="H3219" t="s">
        <v>7131</v>
      </c>
      <c r="I3219" t="s">
        <v>7163</v>
      </c>
      <c r="J3219" t="s">
        <v>7175</v>
      </c>
      <c r="K3219" t="s">
        <v>7190</v>
      </c>
      <c r="L3219">
        <v>7</v>
      </c>
      <c r="M3219">
        <v>16068.83</v>
      </c>
      <c r="N3219">
        <v>0</v>
      </c>
      <c r="O3219">
        <v>3444.21</v>
      </c>
    </row>
    <row r="3220" spans="1:15" x14ac:dyDescent="0.25">
      <c r="A3220" t="s">
        <v>3230</v>
      </c>
      <c r="B3220" t="s">
        <v>5920</v>
      </c>
      <c r="C3220" t="s">
        <v>7231</v>
      </c>
      <c r="D3220" t="s">
        <v>6148</v>
      </c>
      <c r="E3220" t="s">
        <v>6946</v>
      </c>
      <c r="F3220" t="s">
        <v>7096</v>
      </c>
      <c r="G3220" t="s">
        <v>7111</v>
      </c>
      <c r="H3220" t="s">
        <v>7142</v>
      </c>
      <c r="I3220" t="s">
        <v>7164</v>
      </c>
      <c r="J3220" t="s">
        <v>7170</v>
      </c>
      <c r="K3220" t="s">
        <v>7213</v>
      </c>
      <c r="L3220">
        <v>1</v>
      </c>
      <c r="M3220">
        <v>2777.96</v>
      </c>
      <c r="N3220">
        <v>0.05</v>
      </c>
      <c r="O3220">
        <v>897.06</v>
      </c>
    </row>
    <row r="3221" spans="1:15" x14ac:dyDescent="0.25">
      <c r="A3221" t="s">
        <v>3231</v>
      </c>
      <c r="B3221" t="s">
        <v>5595</v>
      </c>
      <c r="C3221" t="s">
        <v>7259</v>
      </c>
      <c r="D3221" t="s">
        <v>6362</v>
      </c>
      <c r="E3221" t="s">
        <v>7035</v>
      </c>
      <c r="F3221" t="s">
        <v>7094</v>
      </c>
      <c r="G3221" t="s">
        <v>7098</v>
      </c>
      <c r="H3221" t="s">
        <v>7114</v>
      </c>
      <c r="I3221" t="s">
        <v>7164</v>
      </c>
      <c r="J3221" t="s">
        <v>7173</v>
      </c>
      <c r="K3221" t="s">
        <v>7200</v>
      </c>
      <c r="L3221">
        <v>6</v>
      </c>
      <c r="M3221">
        <v>5947.25</v>
      </c>
      <c r="N3221">
        <v>0.2</v>
      </c>
      <c r="O3221">
        <v>1471.05</v>
      </c>
    </row>
    <row r="3222" spans="1:15" x14ac:dyDescent="0.25">
      <c r="A3222" t="s">
        <v>3232</v>
      </c>
      <c r="B3222" t="s">
        <v>5625</v>
      </c>
      <c r="C3222" t="s">
        <v>7256</v>
      </c>
      <c r="D3222" t="s">
        <v>6510</v>
      </c>
      <c r="E3222" t="s">
        <v>7064</v>
      </c>
      <c r="F3222" t="s">
        <v>7097</v>
      </c>
      <c r="G3222" t="s">
        <v>7107</v>
      </c>
      <c r="H3222" t="s">
        <v>7152</v>
      </c>
      <c r="I3222" t="s">
        <v>7164</v>
      </c>
      <c r="J3222" t="s">
        <v>7170</v>
      </c>
      <c r="K3222" t="s">
        <v>7183</v>
      </c>
      <c r="L3222">
        <v>8</v>
      </c>
      <c r="M3222">
        <v>38844.92</v>
      </c>
      <c r="N3222">
        <v>0</v>
      </c>
      <c r="O3222">
        <v>10051.74</v>
      </c>
    </row>
    <row r="3223" spans="1:15" x14ac:dyDescent="0.25">
      <c r="A3223" t="s">
        <v>3233</v>
      </c>
      <c r="B3223" t="s">
        <v>6041</v>
      </c>
      <c r="C3223" t="s">
        <v>7229</v>
      </c>
      <c r="D3223" t="s">
        <v>6725</v>
      </c>
      <c r="E3223" t="s">
        <v>6949</v>
      </c>
      <c r="F3223" t="s">
        <v>7094</v>
      </c>
      <c r="G3223" t="s">
        <v>7099</v>
      </c>
      <c r="H3223" t="s">
        <v>7115</v>
      </c>
      <c r="I3223" t="s">
        <v>7165</v>
      </c>
      <c r="J3223" t="s">
        <v>7176</v>
      </c>
      <c r="K3223" t="s">
        <v>7194</v>
      </c>
      <c r="L3223">
        <v>2</v>
      </c>
      <c r="M3223">
        <v>51464.85</v>
      </c>
      <c r="N3223">
        <v>0</v>
      </c>
      <c r="O3223">
        <v>7508.54</v>
      </c>
    </row>
    <row r="3224" spans="1:15" x14ac:dyDescent="0.25">
      <c r="A3224" t="s">
        <v>3234</v>
      </c>
      <c r="B3224" t="s">
        <v>5383</v>
      </c>
      <c r="C3224" t="s">
        <v>7258</v>
      </c>
      <c r="D3224" t="s">
        <v>6190</v>
      </c>
      <c r="E3224" t="s">
        <v>6930</v>
      </c>
      <c r="F3224" t="s">
        <v>7094</v>
      </c>
      <c r="G3224" t="s">
        <v>7099</v>
      </c>
      <c r="H3224" t="s">
        <v>7125</v>
      </c>
      <c r="I3224" t="s">
        <v>7163</v>
      </c>
      <c r="J3224" t="s">
        <v>7171</v>
      </c>
      <c r="K3224" t="s">
        <v>7209</v>
      </c>
      <c r="L3224">
        <v>2</v>
      </c>
      <c r="M3224">
        <v>3326.35</v>
      </c>
      <c r="N3224">
        <v>0.1</v>
      </c>
      <c r="O3224">
        <v>433.58</v>
      </c>
    </row>
    <row r="3225" spans="1:15" x14ac:dyDescent="0.25">
      <c r="A3225" t="s">
        <v>3235</v>
      </c>
      <c r="B3225" t="s">
        <v>5115</v>
      </c>
      <c r="C3225" t="s">
        <v>7238</v>
      </c>
      <c r="D3225" t="s">
        <v>6418</v>
      </c>
      <c r="E3225" t="s">
        <v>6928</v>
      </c>
      <c r="F3225" t="s">
        <v>7096</v>
      </c>
      <c r="G3225" t="s">
        <v>7103</v>
      </c>
      <c r="H3225" t="s">
        <v>7119</v>
      </c>
      <c r="I3225" t="s">
        <v>7162</v>
      </c>
      <c r="J3225" t="s">
        <v>7169</v>
      </c>
      <c r="K3225" t="s">
        <v>7203</v>
      </c>
      <c r="L3225">
        <v>1</v>
      </c>
      <c r="M3225">
        <v>17204.87</v>
      </c>
      <c r="N3225">
        <v>0.2</v>
      </c>
      <c r="O3225">
        <v>951.07</v>
      </c>
    </row>
    <row r="3226" spans="1:15" x14ac:dyDescent="0.25">
      <c r="A3226" t="s">
        <v>3236</v>
      </c>
      <c r="B3226" t="s">
        <v>5405</v>
      </c>
      <c r="C3226" t="s">
        <v>7245</v>
      </c>
      <c r="D3226" t="s">
        <v>6404</v>
      </c>
      <c r="E3226" t="s">
        <v>7040</v>
      </c>
      <c r="F3226" t="s">
        <v>7095</v>
      </c>
      <c r="G3226" t="s">
        <v>7108</v>
      </c>
      <c r="H3226" t="s">
        <v>7141</v>
      </c>
      <c r="I3226" t="s">
        <v>7164</v>
      </c>
      <c r="J3226" t="s">
        <v>7173</v>
      </c>
      <c r="K3226" t="s">
        <v>7186</v>
      </c>
      <c r="L3226">
        <v>3</v>
      </c>
      <c r="M3226">
        <v>13670.36</v>
      </c>
      <c r="N3226">
        <v>0</v>
      </c>
      <c r="O3226">
        <v>4114.12</v>
      </c>
    </row>
    <row r="3227" spans="1:15" x14ac:dyDescent="0.25">
      <c r="A3227" t="s">
        <v>3237</v>
      </c>
      <c r="B3227" t="s">
        <v>5188</v>
      </c>
      <c r="C3227" t="s">
        <v>7245</v>
      </c>
      <c r="D3227" t="s">
        <v>6847</v>
      </c>
      <c r="E3227" t="s">
        <v>6926</v>
      </c>
      <c r="F3227" t="s">
        <v>7096</v>
      </c>
      <c r="G3227" t="s">
        <v>7113</v>
      </c>
      <c r="H3227" t="s">
        <v>7144</v>
      </c>
      <c r="I3227" t="s">
        <v>7164</v>
      </c>
      <c r="J3227" t="s">
        <v>7174</v>
      </c>
      <c r="K3227" t="s">
        <v>7196</v>
      </c>
      <c r="L3227">
        <v>6</v>
      </c>
      <c r="M3227">
        <v>19181.849999999999</v>
      </c>
      <c r="N3227">
        <v>0.1</v>
      </c>
      <c r="O3227">
        <v>4012.96</v>
      </c>
    </row>
    <row r="3228" spans="1:15" x14ac:dyDescent="0.25">
      <c r="A3228" t="s">
        <v>3238</v>
      </c>
      <c r="B3228" t="s">
        <v>5274</v>
      </c>
      <c r="C3228" t="s">
        <v>7253</v>
      </c>
      <c r="D3228" t="s">
        <v>6481</v>
      </c>
      <c r="E3228" t="s">
        <v>6935</v>
      </c>
      <c r="F3228" t="s">
        <v>7097</v>
      </c>
      <c r="G3228" t="s">
        <v>7110</v>
      </c>
      <c r="H3228" t="s">
        <v>7129</v>
      </c>
      <c r="I3228" t="s">
        <v>7163</v>
      </c>
      <c r="J3228" t="s">
        <v>7171</v>
      </c>
      <c r="K3228" t="s">
        <v>7209</v>
      </c>
      <c r="L3228">
        <v>4</v>
      </c>
      <c r="M3228">
        <v>6345.79</v>
      </c>
      <c r="N3228">
        <v>0.1</v>
      </c>
      <c r="O3228">
        <v>1002.87</v>
      </c>
    </row>
    <row r="3229" spans="1:15" x14ac:dyDescent="0.25">
      <c r="A3229" t="s">
        <v>3239</v>
      </c>
      <c r="B3229" t="s">
        <v>5876</v>
      </c>
      <c r="C3229" t="s">
        <v>7255</v>
      </c>
      <c r="D3229" t="s">
        <v>6353</v>
      </c>
      <c r="E3229" t="s">
        <v>6942</v>
      </c>
      <c r="F3229" t="s">
        <v>7097</v>
      </c>
      <c r="G3229" t="s">
        <v>7105</v>
      </c>
      <c r="H3229" t="s">
        <v>7121</v>
      </c>
      <c r="I3229" t="s">
        <v>7162</v>
      </c>
      <c r="J3229" t="s">
        <v>7168</v>
      </c>
      <c r="K3229" t="s">
        <v>7180</v>
      </c>
      <c r="L3229">
        <v>2</v>
      </c>
      <c r="M3229">
        <v>5388.17</v>
      </c>
      <c r="N3229">
        <v>0.25</v>
      </c>
      <c r="O3229">
        <v>486.71</v>
      </c>
    </row>
    <row r="3230" spans="1:15" x14ac:dyDescent="0.25">
      <c r="A3230" t="s">
        <v>3240</v>
      </c>
      <c r="B3230" t="s">
        <v>5225</v>
      </c>
      <c r="C3230" t="s">
        <v>7243</v>
      </c>
      <c r="D3230" t="s">
        <v>6222</v>
      </c>
      <c r="E3230" t="s">
        <v>6990</v>
      </c>
      <c r="F3230" t="s">
        <v>7095</v>
      </c>
      <c r="G3230" t="s">
        <v>7102</v>
      </c>
      <c r="H3230" t="s">
        <v>7157</v>
      </c>
      <c r="I3230" t="s">
        <v>7162</v>
      </c>
      <c r="J3230" t="s">
        <v>7169</v>
      </c>
      <c r="K3230" t="s">
        <v>7193</v>
      </c>
      <c r="L3230">
        <v>1</v>
      </c>
      <c r="M3230">
        <v>7871.02</v>
      </c>
      <c r="N3230">
        <v>0.25</v>
      </c>
      <c r="O3230">
        <v>1024.6500000000001</v>
      </c>
    </row>
    <row r="3231" spans="1:15" x14ac:dyDescent="0.25">
      <c r="A3231" t="s">
        <v>3241</v>
      </c>
      <c r="B3231" t="s">
        <v>5800</v>
      </c>
      <c r="C3231" t="s">
        <v>7233</v>
      </c>
      <c r="D3231" t="s">
        <v>6885</v>
      </c>
      <c r="E3231" t="s">
        <v>6959</v>
      </c>
      <c r="F3231" t="s">
        <v>7095</v>
      </c>
      <c r="G3231" t="s">
        <v>7102</v>
      </c>
      <c r="H3231" t="s">
        <v>7157</v>
      </c>
      <c r="I3231" t="s">
        <v>7162</v>
      </c>
      <c r="J3231" t="s">
        <v>7166</v>
      </c>
      <c r="K3231" t="s">
        <v>7211</v>
      </c>
      <c r="L3231">
        <v>5</v>
      </c>
      <c r="M3231">
        <v>38202.839999999997</v>
      </c>
      <c r="N3231">
        <v>0</v>
      </c>
      <c r="O3231">
        <v>7605.12</v>
      </c>
    </row>
    <row r="3232" spans="1:15" x14ac:dyDescent="0.25">
      <c r="A3232" t="s">
        <v>3242</v>
      </c>
      <c r="B3232" t="s">
        <v>5625</v>
      </c>
      <c r="C3232" t="s">
        <v>7256</v>
      </c>
      <c r="D3232" t="s">
        <v>6101</v>
      </c>
      <c r="E3232" t="s">
        <v>6900</v>
      </c>
      <c r="F3232" t="s">
        <v>7096</v>
      </c>
      <c r="G3232" t="s">
        <v>7111</v>
      </c>
      <c r="H3232" t="s">
        <v>7131</v>
      </c>
      <c r="I3232" t="s">
        <v>7163</v>
      </c>
      <c r="J3232" t="s">
        <v>7171</v>
      </c>
      <c r="K3232" t="s">
        <v>7209</v>
      </c>
      <c r="L3232">
        <v>2</v>
      </c>
      <c r="M3232">
        <v>3392.16</v>
      </c>
      <c r="N3232">
        <v>0.1</v>
      </c>
      <c r="O3232">
        <v>501.57</v>
      </c>
    </row>
    <row r="3233" spans="1:15" x14ac:dyDescent="0.25">
      <c r="A3233" t="s">
        <v>3243</v>
      </c>
      <c r="B3233" t="s">
        <v>5812</v>
      </c>
      <c r="C3233" t="s">
        <v>7225</v>
      </c>
      <c r="D3233" t="s">
        <v>6232</v>
      </c>
      <c r="E3233" t="s">
        <v>6982</v>
      </c>
      <c r="F3233" t="s">
        <v>7097</v>
      </c>
      <c r="G3233" t="s">
        <v>7110</v>
      </c>
      <c r="H3233" t="s">
        <v>7129</v>
      </c>
      <c r="I3233" t="s">
        <v>7164</v>
      </c>
      <c r="J3233" t="s">
        <v>7170</v>
      </c>
      <c r="K3233" t="s">
        <v>7183</v>
      </c>
      <c r="L3233">
        <v>2</v>
      </c>
      <c r="M3233">
        <v>7744.51</v>
      </c>
      <c r="N3233">
        <v>0.2</v>
      </c>
      <c r="O3233">
        <v>1497.89</v>
      </c>
    </row>
    <row r="3234" spans="1:15" x14ac:dyDescent="0.25">
      <c r="A3234" t="s">
        <v>3244</v>
      </c>
      <c r="B3234" t="s">
        <v>5014</v>
      </c>
      <c r="C3234" t="s">
        <v>7249</v>
      </c>
      <c r="D3234" t="s">
        <v>6608</v>
      </c>
      <c r="E3234" t="s">
        <v>7064</v>
      </c>
      <c r="F3234" t="s">
        <v>7095</v>
      </c>
      <c r="G3234" t="s">
        <v>7108</v>
      </c>
      <c r="H3234" t="s">
        <v>7150</v>
      </c>
      <c r="I3234" t="s">
        <v>7163</v>
      </c>
      <c r="J3234" t="s">
        <v>7171</v>
      </c>
      <c r="K3234" t="s">
        <v>7184</v>
      </c>
      <c r="L3234">
        <v>8</v>
      </c>
      <c r="M3234">
        <v>61514.9</v>
      </c>
      <c r="N3234">
        <v>0</v>
      </c>
      <c r="O3234">
        <v>9289.31</v>
      </c>
    </row>
    <row r="3235" spans="1:15" x14ac:dyDescent="0.25">
      <c r="A3235" t="s">
        <v>3245</v>
      </c>
      <c r="B3235" t="s">
        <v>5794</v>
      </c>
      <c r="C3235" t="s">
        <v>7257</v>
      </c>
      <c r="D3235" t="s">
        <v>6127</v>
      </c>
      <c r="E3235" t="s">
        <v>6926</v>
      </c>
      <c r="F3235" t="s">
        <v>7096</v>
      </c>
      <c r="G3235" t="s">
        <v>7103</v>
      </c>
      <c r="H3235" t="s">
        <v>7134</v>
      </c>
      <c r="I3235" t="s">
        <v>7163</v>
      </c>
      <c r="J3235" t="s">
        <v>7175</v>
      </c>
      <c r="K3235" t="s">
        <v>7197</v>
      </c>
      <c r="L3235">
        <v>3</v>
      </c>
      <c r="M3235">
        <v>13845.49</v>
      </c>
      <c r="N3235">
        <v>0.25</v>
      </c>
      <c r="O3235">
        <v>1194.57</v>
      </c>
    </row>
    <row r="3236" spans="1:15" x14ac:dyDescent="0.25">
      <c r="A3236" t="s">
        <v>3246</v>
      </c>
      <c r="B3236" t="s">
        <v>5536</v>
      </c>
      <c r="C3236" t="s">
        <v>7258</v>
      </c>
      <c r="D3236" t="s">
        <v>6400</v>
      </c>
      <c r="E3236" t="s">
        <v>7014</v>
      </c>
      <c r="F3236" t="s">
        <v>7096</v>
      </c>
      <c r="G3236" t="s">
        <v>7113</v>
      </c>
      <c r="H3236" t="s">
        <v>7143</v>
      </c>
      <c r="I3236" t="s">
        <v>7165</v>
      </c>
      <c r="J3236" t="s">
        <v>7172</v>
      </c>
      <c r="K3236" t="s">
        <v>7208</v>
      </c>
      <c r="L3236">
        <v>8</v>
      </c>
      <c r="M3236">
        <v>19932.490000000002</v>
      </c>
      <c r="N3236">
        <v>0</v>
      </c>
      <c r="O3236">
        <v>4139.99</v>
      </c>
    </row>
    <row r="3237" spans="1:15" x14ac:dyDescent="0.25">
      <c r="A3237" t="s">
        <v>3247</v>
      </c>
      <c r="B3237" t="s">
        <v>5017</v>
      </c>
      <c r="C3237" t="s">
        <v>7252</v>
      </c>
      <c r="D3237" t="s">
        <v>6886</v>
      </c>
      <c r="E3237" t="s">
        <v>6959</v>
      </c>
      <c r="F3237" t="s">
        <v>7096</v>
      </c>
      <c r="G3237" t="s">
        <v>7112</v>
      </c>
      <c r="H3237" t="s">
        <v>7133</v>
      </c>
      <c r="I3237" t="s">
        <v>7165</v>
      </c>
      <c r="J3237" t="s">
        <v>7177</v>
      </c>
      <c r="K3237" t="s">
        <v>7198</v>
      </c>
      <c r="L3237">
        <v>7</v>
      </c>
      <c r="M3237">
        <v>327002.34000000003</v>
      </c>
      <c r="N3237">
        <v>0.25</v>
      </c>
      <c r="O3237">
        <v>11743.36</v>
      </c>
    </row>
    <row r="3238" spans="1:15" x14ac:dyDescent="0.25">
      <c r="A3238" t="s">
        <v>3248</v>
      </c>
      <c r="B3238" t="s">
        <v>5363</v>
      </c>
      <c r="C3238" t="s">
        <v>7242</v>
      </c>
      <c r="D3238" t="s">
        <v>6303</v>
      </c>
      <c r="E3238" t="s">
        <v>7028</v>
      </c>
      <c r="F3238" t="s">
        <v>7096</v>
      </c>
      <c r="G3238" t="s">
        <v>7113</v>
      </c>
      <c r="H3238" t="s">
        <v>7148</v>
      </c>
      <c r="I3238" t="s">
        <v>7164</v>
      </c>
      <c r="J3238" t="s">
        <v>7170</v>
      </c>
      <c r="K3238" t="s">
        <v>7213</v>
      </c>
      <c r="L3238">
        <v>6</v>
      </c>
      <c r="M3238">
        <v>16682.64</v>
      </c>
      <c r="N3238">
        <v>0</v>
      </c>
      <c r="O3238">
        <v>5496.26</v>
      </c>
    </row>
    <row r="3239" spans="1:15" x14ac:dyDescent="0.25">
      <c r="A3239" t="s">
        <v>3249</v>
      </c>
      <c r="B3239" t="s">
        <v>5856</v>
      </c>
      <c r="C3239" t="s">
        <v>7256</v>
      </c>
      <c r="D3239" t="s">
        <v>6573</v>
      </c>
      <c r="E3239" t="s">
        <v>7063</v>
      </c>
      <c r="F3239" t="s">
        <v>7094</v>
      </c>
      <c r="G3239" t="s">
        <v>7101</v>
      </c>
      <c r="H3239" t="s">
        <v>7124</v>
      </c>
      <c r="I3239" t="s">
        <v>7164</v>
      </c>
      <c r="J3239" t="s">
        <v>7174</v>
      </c>
      <c r="K3239" t="s">
        <v>7188</v>
      </c>
      <c r="L3239">
        <v>5</v>
      </c>
      <c r="M3239">
        <v>14223.8</v>
      </c>
      <c r="N3239">
        <v>0</v>
      </c>
      <c r="O3239">
        <v>3617.28</v>
      </c>
    </row>
    <row r="3240" spans="1:15" x14ac:dyDescent="0.25">
      <c r="A3240" t="s">
        <v>3250</v>
      </c>
      <c r="B3240" t="s">
        <v>5597</v>
      </c>
      <c r="C3240" t="s">
        <v>7246</v>
      </c>
      <c r="D3240" t="s">
        <v>6402</v>
      </c>
      <c r="E3240" t="s">
        <v>6905</v>
      </c>
      <c r="F3240" t="s">
        <v>7096</v>
      </c>
      <c r="G3240" t="s">
        <v>7112</v>
      </c>
      <c r="H3240" t="s">
        <v>7133</v>
      </c>
      <c r="I3240" t="s">
        <v>7163</v>
      </c>
      <c r="J3240" t="s">
        <v>7175</v>
      </c>
      <c r="K3240" t="s">
        <v>7197</v>
      </c>
      <c r="L3240">
        <v>1</v>
      </c>
      <c r="M3240">
        <v>4941.57</v>
      </c>
      <c r="N3240">
        <v>0.15</v>
      </c>
      <c r="O3240">
        <v>786.73</v>
      </c>
    </row>
    <row r="3241" spans="1:15" x14ac:dyDescent="0.25">
      <c r="A3241" t="s">
        <v>3251</v>
      </c>
      <c r="B3241" t="s">
        <v>5267</v>
      </c>
      <c r="C3241" t="s">
        <v>7247</v>
      </c>
      <c r="D3241" t="s">
        <v>6503</v>
      </c>
      <c r="E3241" t="s">
        <v>7009</v>
      </c>
      <c r="F3241" t="s">
        <v>7095</v>
      </c>
      <c r="G3241" t="s">
        <v>7106</v>
      </c>
      <c r="H3241" t="s">
        <v>7146</v>
      </c>
      <c r="I3241" t="s">
        <v>7162</v>
      </c>
      <c r="J3241" t="s">
        <v>7166</v>
      </c>
      <c r="K3241" t="s">
        <v>7192</v>
      </c>
      <c r="L3241">
        <v>7</v>
      </c>
      <c r="M3241">
        <v>42861.14</v>
      </c>
      <c r="N3241">
        <v>0</v>
      </c>
      <c r="O3241">
        <v>7519.41</v>
      </c>
    </row>
    <row r="3242" spans="1:15" x14ac:dyDescent="0.25">
      <c r="A3242" t="s">
        <v>3252</v>
      </c>
      <c r="B3242" t="s">
        <v>5170</v>
      </c>
      <c r="C3242" t="s">
        <v>7258</v>
      </c>
      <c r="D3242" t="s">
        <v>6435</v>
      </c>
      <c r="E3242" t="s">
        <v>7057</v>
      </c>
      <c r="F3242" t="s">
        <v>7096</v>
      </c>
      <c r="G3242" t="s">
        <v>7113</v>
      </c>
      <c r="H3242" t="s">
        <v>7143</v>
      </c>
      <c r="I3242" t="s">
        <v>7165</v>
      </c>
      <c r="J3242" t="s">
        <v>7176</v>
      </c>
      <c r="K3242" t="s">
        <v>7194</v>
      </c>
      <c r="L3242">
        <v>2</v>
      </c>
      <c r="M3242">
        <v>49261.52</v>
      </c>
      <c r="N3242">
        <v>0</v>
      </c>
      <c r="O3242">
        <v>7606.85</v>
      </c>
    </row>
    <row r="3243" spans="1:15" x14ac:dyDescent="0.25">
      <c r="A3243" t="s">
        <v>3253</v>
      </c>
      <c r="B3243" t="s">
        <v>5973</v>
      </c>
      <c r="C3243" t="s">
        <v>7235</v>
      </c>
      <c r="D3243" t="s">
        <v>6510</v>
      </c>
      <c r="E3243" t="s">
        <v>7064</v>
      </c>
      <c r="F3243" t="s">
        <v>7097</v>
      </c>
      <c r="G3243" t="s">
        <v>7110</v>
      </c>
      <c r="H3243" t="s">
        <v>7159</v>
      </c>
      <c r="I3243" t="s">
        <v>7163</v>
      </c>
      <c r="J3243" t="s">
        <v>7167</v>
      </c>
      <c r="K3243" t="s">
        <v>7187</v>
      </c>
      <c r="L3243">
        <v>2</v>
      </c>
      <c r="M3243">
        <v>3010.01</v>
      </c>
      <c r="N3243">
        <v>0</v>
      </c>
      <c r="O3243">
        <v>968.58</v>
      </c>
    </row>
    <row r="3244" spans="1:15" x14ac:dyDescent="0.25">
      <c r="A3244" t="s">
        <v>3254</v>
      </c>
      <c r="B3244" t="s">
        <v>5239</v>
      </c>
      <c r="C3244" t="s">
        <v>7231</v>
      </c>
      <c r="D3244" t="s">
        <v>6206</v>
      </c>
      <c r="E3244" t="s">
        <v>6981</v>
      </c>
      <c r="F3244" t="s">
        <v>7097</v>
      </c>
      <c r="G3244" t="s">
        <v>7107</v>
      </c>
      <c r="H3244" t="s">
        <v>7152</v>
      </c>
      <c r="I3244" t="s">
        <v>7164</v>
      </c>
      <c r="J3244" t="s">
        <v>7170</v>
      </c>
      <c r="K3244" t="s">
        <v>7213</v>
      </c>
      <c r="L3244">
        <v>6</v>
      </c>
      <c r="M3244">
        <v>12148.12</v>
      </c>
      <c r="N3244">
        <v>0.25</v>
      </c>
      <c r="O3244">
        <v>2511.5300000000002</v>
      </c>
    </row>
    <row r="3245" spans="1:15" x14ac:dyDescent="0.25">
      <c r="A3245" t="s">
        <v>3255</v>
      </c>
      <c r="B3245" t="s">
        <v>5626</v>
      </c>
      <c r="C3245" t="s">
        <v>7256</v>
      </c>
      <c r="D3245" t="s">
        <v>6306</v>
      </c>
      <c r="E3245" t="s">
        <v>6987</v>
      </c>
      <c r="F3245" t="s">
        <v>7097</v>
      </c>
      <c r="G3245" t="s">
        <v>7104</v>
      </c>
      <c r="H3245" t="s">
        <v>7160</v>
      </c>
      <c r="I3245" t="s">
        <v>7162</v>
      </c>
      <c r="J3245" t="s">
        <v>7169</v>
      </c>
      <c r="K3245" t="s">
        <v>7182</v>
      </c>
      <c r="L3245">
        <v>8</v>
      </c>
      <c r="M3245">
        <v>71789.850000000006</v>
      </c>
      <c r="N3245">
        <v>0</v>
      </c>
      <c r="O3245">
        <v>12116.21</v>
      </c>
    </row>
    <row r="3246" spans="1:15" x14ac:dyDescent="0.25">
      <c r="A3246" t="s">
        <v>3256</v>
      </c>
      <c r="B3246" t="s">
        <v>5577</v>
      </c>
      <c r="C3246" t="s">
        <v>7245</v>
      </c>
      <c r="D3246" t="s">
        <v>6595</v>
      </c>
      <c r="E3246" t="s">
        <v>6910</v>
      </c>
      <c r="F3246" t="s">
        <v>7094</v>
      </c>
      <c r="G3246" t="s">
        <v>7100</v>
      </c>
      <c r="H3246" t="s">
        <v>7151</v>
      </c>
      <c r="I3246" t="s">
        <v>7165</v>
      </c>
      <c r="J3246" t="s">
        <v>7172</v>
      </c>
      <c r="K3246" t="s">
        <v>7208</v>
      </c>
      <c r="L3246">
        <v>3</v>
      </c>
      <c r="M3246">
        <v>6729.66</v>
      </c>
      <c r="N3246">
        <v>0.1</v>
      </c>
      <c r="O3246">
        <v>1129.79</v>
      </c>
    </row>
    <row r="3247" spans="1:15" x14ac:dyDescent="0.25">
      <c r="A3247" t="s">
        <v>3257</v>
      </c>
      <c r="B3247" t="s">
        <v>5906</v>
      </c>
      <c r="C3247" t="s">
        <v>7257</v>
      </c>
      <c r="D3247" t="s">
        <v>6628</v>
      </c>
      <c r="E3247" t="s">
        <v>6981</v>
      </c>
      <c r="F3247" t="s">
        <v>7096</v>
      </c>
      <c r="G3247" t="s">
        <v>7103</v>
      </c>
      <c r="H3247" t="s">
        <v>7134</v>
      </c>
      <c r="I3247" t="s">
        <v>7163</v>
      </c>
      <c r="J3247" t="s">
        <v>7175</v>
      </c>
      <c r="K3247" t="s">
        <v>7190</v>
      </c>
      <c r="L3247">
        <v>7</v>
      </c>
      <c r="M3247">
        <v>12874.99</v>
      </c>
      <c r="N3247">
        <v>0.15</v>
      </c>
      <c r="O3247">
        <v>1961.74</v>
      </c>
    </row>
    <row r="3248" spans="1:15" x14ac:dyDescent="0.25">
      <c r="A3248" t="s">
        <v>3258</v>
      </c>
      <c r="B3248" t="s">
        <v>5305</v>
      </c>
      <c r="C3248" t="s">
        <v>7228</v>
      </c>
      <c r="D3248" t="s">
        <v>6124</v>
      </c>
      <c r="E3248" t="s">
        <v>6923</v>
      </c>
      <c r="F3248" t="s">
        <v>7096</v>
      </c>
      <c r="G3248" t="s">
        <v>7103</v>
      </c>
      <c r="H3248" t="s">
        <v>7134</v>
      </c>
      <c r="I3248" t="s">
        <v>7163</v>
      </c>
      <c r="J3248" t="s">
        <v>7175</v>
      </c>
      <c r="K3248" t="s">
        <v>7205</v>
      </c>
      <c r="L3248">
        <v>3</v>
      </c>
      <c r="M3248">
        <v>8737.15</v>
      </c>
      <c r="N3248">
        <v>0.15</v>
      </c>
      <c r="O3248">
        <v>952.07</v>
      </c>
    </row>
    <row r="3249" spans="1:15" x14ac:dyDescent="0.25">
      <c r="A3249" t="s">
        <v>3259</v>
      </c>
      <c r="B3249" t="s">
        <v>6042</v>
      </c>
      <c r="C3249" t="s">
        <v>7234</v>
      </c>
      <c r="D3249" t="s">
        <v>6846</v>
      </c>
      <c r="E3249" t="s">
        <v>7093</v>
      </c>
      <c r="F3249" t="s">
        <v>7096</v>
      </c>
      <c r="G3249" t="s">
        <v>7103</v>
      </c>
      <c r="H3249" t="s">
        <v>7158</v>
      </c>
      <c r="I3249" t="s">
        <v>7163</v>
      </c>
      <c r="J3249" t="s">
        <v>7171</v>
      </c>
      <c r="K3249" t="s">
        <v>7209</v>
      </c>
      <c r="L3249">
        <v>7</v>
      </c>
      <c r="M3249">
        <v>11345.25</v>
      </c>
      <c r="N3249">
        <v>0.1</v>
      </c>
      <c r="O3249">
        <v>1697.97</v>
      </c>
    </row>
    <row r="3250" spans="1:15" x14ac:dyDescent="0.25">
      <c r="A3250" t="s">
        <v>3260</v>
      </c>
      <c r="B3250" t="s">
        <v>5902</v>
      </c>
      <c r="C3250" t="s">
        <v>7252</v>
      </c>
      <c r="D3250" t="s">
        <v>6798</v>
      </c>
      <c r="E3250" t="s">
        <v>7086</v>
      </c>
      <c r="F3250" t="s">
        <v>7094</v>
      </c>
      <c r="G3250" t="s">
        <v>7101</v>
      </c>
      <c r="H3250" t="s">
        <v>7124</v>
      </c>
      <c r="I3250" t="s">
        <v>7163</v>
      </c>
      <c r="J3250" t="s">
        <v>7175</v>
      </c>
      <c r="K3250" t="s">
        <v>7205</v>
      </c>
      <c r="L3250">
        <v>4</v>
      </c>
      <c r="M3250">
        <v>10171.06</v>
      </c>
      <c r="N3250">
        <v>0.25</v>
      </c>
      <c r="O3250">
        <v>1079.4100000000001</v>
      </c>
    </row>
    <row r="3251" spans="1:15" x14ac:dyDescent="0.25">
      <c r="A3251" t="s">
        <v>3261</v>
      </c>
      <c r="B3251" t="s">
        <v>5500</v>
      </c>
      <c r="C3251" t="s">
        <v>7234</v>
      </c>
      <c r="D3251" t="s">
        <v>6488</v>
      </c>
      <c r="E3251" t="s">
        <v>6989</v>
      </c>
      <c r="F3251" t="s">
        <v>7097</v>
      </c>
      <c r="G3251" t="s">
        <v>7105</v>
      </c>
      <c r="H3251" t="s">
        <v>7128</v>
      </c>
      <c r="I3251" t="s">
        <v>7165</v>
      </c>
      <c r="J3251" t="s">
        <v>7177</v>
      </c>
      <c r="K3251" t="s">
        <v>7198</v>
      </c>
      <c r="L3251">
        <v>5</v>
      </c>
      <c r="M3251">
        <v>338492.02</v>
      </c>
      <c r="N3251">
        <v>0</v>
      </c>
      <c r="O3251">
        <v>61343.02</v>
      </c>
    </row>
    <row r="3252" spans="1:15" x14ac:dyDescent="0.25">
      <c r="A3252" t="s">
        <v>3262</v>
      </c>
      <c r="B3252" t="s">
        <v>5515</v>
      </c>
      <c r="C3252" t="s">
        <v>7234</v>
      </c>
      <c r="D3252" t="s">
        <v>6787</v>
      </c>
      <c r="E3252" t="s">
        <v>7022</v>
      </c>
      <c r="F3252" t="s">
        <v>7097</v>
      </c>
      <c r="G3252" t="s">
        <v>7104</v>
      </c>
      <c r="H3252" t="s">
        <v>7160</v>
      </c>
      <c r="I3252" t="s">
        <v>7165</v>
      </c>
      <c r="J3252" t="s">
        <v>7172</v>
      </c>
      <c r="K3252" t="s">
        <v>7208</v>
      </c>
      <c r="L3252">
        <v>2</v>
      </c>
      <c r="M3252">
        <v>4456.2700000000004</v>
      </c>
      <c r="N3252">
        <v>0.1</v>
      </c>
      <c r="O3252">
        <v>697.11</v>
      </c>
    </row>
    <row r="3253" spans="1:15" x14ac:dyDescent="0.25">
      <c r="A3253" t="s">
        <v>3263</v>
      </c>
      <c r="B3253" t="s">
        <v>5238</v>
      </c>
      <c r="C3253" t="s">
        <v>7250</v>
      </c>
      <c r="D3253" t="s">
        <v>6623</v>
      </c>
      <c r="E3253" t="s">
        <v>6932</v>
      </c>
      <c r="F3253" t="s">
        <v>7094</v>
      </c>
      <c r="G3253" t="s">
        <v>7099</v>
      </c>
      <c r="H3253" t="s">
        <v>7130</v>
      </c>
      <c r="I3253" t="s">
        <v>7162</v>
      </c>
      <c r="J3253" t="s">
        <v>7169</v>
      </c>
      <c r="K3253" t="s">
        <v>7193</v>
      </c>
      <c r="L3253">
        <v>6</v>
      </c>
      <c r="M3253">
        <v>63174.95</v>
      </c>
      <c r="N3253">
        <v>0</v>
      </c>
      <c r="O3253">
        <v>13329.65</v>
      </c>
    </row>
    <row r="3254" spans="1:15" x14ac:dyDescent="0.25">
      <c r="A3254" t="s">
        <v>3264</v>
      </c>
      <c r="B3254" t="s">
        <v>5152</v>
      </c>
      <c r="C3254" t="s">
        <v>7249</v>
      </c>
      <c r="D3254" t="s">
        <v>6151</v>
      </c>
      <c r="E3254" t="s">
        <v>6949</v>
      </c>
      <c r="F3254" t="s">
        <v>7096</v>
      </c>
      <c r="G3254" t="s">
        <v>7112</v>
      </c>
      <c r="H3254" t="s">
        <v>7133</v>
      </c>
      <c r="I3254" t="s">
        <v>7163</v>
      </c>
      <c r="J3254" t="s">
        <v>7171</v>
      </c>
      <c r="K3254" t="s">
        <v>7184</v>
      </c>
      <c r="L3254">
        <v>2</v>
      </c>
      <c r="M3254">
        <v>11781.03</v>
      </c>
      <c r="N3254">
        <v>0.25</v>
      </c>
      <c r="O3254">
        <v>182.74</v>
      </c>
    </row>
    <row r="3255" spans="1:15" x14ac:dyDescent="0.25">
      <c r="A3255" t="s">
        <v>3265</v>
      </c>
      <c r="B3255" t="s">
        <v>5314</v>
      </c>
      <c r="C3255" t="s">
        <v>7250</v>
      </c>
      <c r="D3255" t="s">
        <v>6734</v>
      </c>
      <c r="E3255" t="s">
        <v>6969</v>
      </c>
      <c r="F3255" t="s">
        <v>7097</v>
      </c>
      <c r="G3255" t="s">
        <v>7105</v>
      </c>
      <c r="H3255" t="s">
        <v>7121</v>
      </c>
      <c r="I3255" t="s">
        <v>7162</v>
      </c>
      <c r="J3255" t="s">
        <v>7169</v>
      </c>
      <c r="K3255" t="s">
        <v>7203</v>
      </c>
      <c r="L3255">
        <v>6</v>
      </c>
      <c r="M3255">
        <v>129224.09</v>
      </c>
      <c r="N3255">
        <v>0</v>
      </c>
      <c r="O3255">
        <v>19191.939999999999</v>
      </c>
    </row>
    <row r="3256" spans="1:15" x14ac:dyDescent="0.25">
      <c r="A3256" t="s">
        <v>3266</v>
      </c>
      <c r="B3256" t="s">
        <v>5107</v>
      </c>
      <c r="C3256" t="s">
        <v>7230</v>
      </c>
      <c r="D3256" t="s">
        <v>6829</v>
      </c>
      <c r="E3256" t="s">
        <v>7010</v>
      </c>
      <c r="F3256" t="s">
        <v>7094</v>
      </c>
      <c r="G3256" t="s">
        <v>7098</v>
      </c>
      <c r="H3256" t="s">
        <v>7156</v>
      </c>
      <c r="I3256" t="s">
        <v>7162</v>
      </c>
      <c r="J3256" t="s">
        <v>7168</v>
      </c>
      <c r="K3256" t="s">
        <v>7180</v>
      </c>
      <c r="L3256">
        <v>2</v>
      </c>
      <c r="M3256">
        <v>5757.82</v>
      </c>
      <c r="N3256">
        <v>0.2</v>
      </c>
      <c r="O3256">
        <v>270.47000000000003</v>
      </c>
    </row>
    <row r="3257" spans="1:15" x14ac:dyDescent="0.25">
      <c r="A3257" t="s">
        <v>3267</v>
      </c>
      <c r="B3257" t="s">
        <v>5422</v>
      </c>
      <c r="C3257" t="s">
        <v>7239</v>
      </c>
      <c r="D3257" t="s">
        <v>6218</v>
      </c>
      <c r="E3257" t="s">
        <v>6988</v>
      </c>
      <c r="F3257" t="s">
        <v>7094</v>
      </c>
      <c r="G3257" t="s">
        <v>7098</v>
      </c>
      <c r="H3257" t="s">
        <v>7114</v>
      </c>
      <c r="I3257" t="s">
        <v>7163</v>
      </c>
      <c r="J3257" t="s">
        <v>7171</v>
      </c>
      <c r="K3257" t="s">
        <v>7204</v>
      </c>
      <c r="L3257">
        <v>1</v>
      </c>
      <c r="M3257">
        <v>3744.33</v>
      </c>
      <c r="N3257">
        <v>0.15</v>
      </c>
      <c r="O3257">
        <v>554.01</v>
      </c>
    </row>
    <row r="3258" spans="1:15" x14ac:dyDescent="0.25">
      <c r="A3258" t="s">
        <v>3268</v>
      </c>
      <c r="B3258" t="s">
        <v>5148</v>
      </c>
      <c r="C3258" t="s">
        <v>7256</v>
      </c>
      <c r="D3258" t="s">
        <v>6494</v>
      </c>
      <c r="E3258" t="s">
        <v>6916</v>
      </c>
      <c r="F3258" t="s">
        <v>7097</v>
      </c>
      <c r="G3258" t="s">
        <v>7105</v>
      </c>
      <c r="H3258" t="s">
        <v>7121</v>
      </c>
      <c r="I3258" t="s">
        <v>7165</v>
      </c>
      <c r="J3258" t="s">
        <v>7176</v>
      </c>
      <c r="K3258" t="s">
        <v>7195</v>
      </c>
      <c r="L3258">
        <v>8</v>
      </c>
      <c r="M3258">
        <v>75677.320000000007</v>
      </c>
      <c r="N3258">
        <v>0.2</v>
      </c>
      <c r="O3258">
        <v>46.14</v>
      </c>
    </row>
    <row r="3259" spans="1:15" x14ac:dyDescent="0.25">
      <c r="A3259" t="s">
        <v>3269</v>
      </c>
      <c r="B3259" t="s">
        <v>6043</v>
      </c>
      <c r="C3259" t="s">
        <v>7250</v>
      </c>
      <c r="D3259" t="s">
        <v>6817</v>
      </c>
      <c r="E3259" t="s">
        <v>7043</v>
      </c>
      <c r="F3259" t="s">
        <v>7095</v>
      </c>
      <c r="G3259" t="s">
        <v>7109</v>
      </c>
      <c r="H3259" t="s">
        <v>7127</v>
      </c>
      <c r="I3259" t="s">
        <v>7162</v>
      </c>
      <c r="J3259" t="s">
        <v>7166</v>
      </c>
      <c r="K3259" t="s">
        <v>7192</v>
      </c>
      <c r="L3259">
        <v>2</v>
      </c>
      <c r="M3259">
        <v>8902.2000000000007</v>
      </c>
      <c r="N3259">
        <v>0.25</v>
      </c>
      <c r="O3259">
        <v>133.57</v>
      </c>
    </row>
    <row r="3260" spans="1:15" x14ac:dyDescent="0.25">
      <c r="A3260" t="s">
        <v>3270</v>
      </c>
      <c r="B3260" t="s">
        <v>5596</v>
      </c>
      <c r="C3260" t="s">
        <v>7227</v>
      </c>
      <c r="D3260" t="s">
        <v>6415</v>
      </c>
      <c r="E3260" t="s">
        <v>6912</v>
      </c>
      <c r="F3260" t="s">
        <v>7095</v>
      </c>
      <c r="G3260" t="s">
        <v>7109</v>
      </c>
      <c r="H3260" t="s">
        <v>7135</v>
      </c>
      <c r="I3260" t="s">
        <v>7162</v>
      </c>
      <c r="J3260" t="s">
        <v>7166</v>
      </c>
      <c r="K3260" t="s">
        <v>7211</v>
      </c>
      <c r="L3260">
        <v>1</v>
      </c>
      <c r="M3260">
        <v>6493.51</v>
      </c>
      <c r="N3260">
        <v>0.15</v>
      </c>
      <c r="O3260">
        <v>882.54</v>
      </c>
    </row>
    <row r="3261" spans="1:15" x14ac:dyDescent="0.25">
      <c r="A3261" t="s">
        <v>3271</v>
      </c>
      <c r="B3261" t="s">
        <v>5108</v>
      </c>
      <c r="C3261" t="s">
        <v>7234</v>
      </c>
      <c r="D3261" t="s">
        <v>6325</v>
      </c>
      <c r="E3261" t="s">
        <v>7025</v>
      </c>
      <c r="F3261" t="s">
        <v>7097</v>
      </c>
      <c r="G3261" t="s">
        <v>7110</v>
      </c>
      <c r="H3261" t="s">
        <v>7129</v>
      </c>
      <c r="I3261" t="s">
        <v>7165</v>
      </c>
      <c r="J3261" t="s">
        <v>7172</v>
      </c>
      <c r="K3261" t="s">
        <v>7208</v>
      </c>
      <c r="L3261">
        <v>1</v>
      </c>
      <c r="M3261">
        <v>2460.3200000000002</v>
      </c>
      <c r="N3261">
        <v>0</v>
      </c>
      <c r="O3261">
        <v>559.13</v>
      </c>
    </row>
    <row r="3262" spans="1:15" x14ac:dyDescent="0.25">
      <c r="A3262" t="s">
        <v>3272</v>
      </c>
      <c r="B3262" t="s">
        <v>5917</v>
      </c>
      <c r="C3262" t="s">
        <v>7247</v>
      </c>
      <c r="D3262" t="s">
        <v>6243</v>
      </c>
      <c r="E3262" t="s">
        <v>6980</v>
      </c>
      <c r="F3262" t="s">
        <v>7097</v>
      </c>
      <c r="G3262" t="s">
        <v>7105</v>
      </c>
      <c r="H3262" t="s">
        <v>7121</v>
      </c>
      <c r="I3262" t="s">
        <v>7162</v>
      </c>
      <c r="J3262" t="s">
        <v>7169</v>
      </c>
      <c r="K3262" t="s">
        <v>7203</v>
      </c>
      <c r="L3262">
        <v>8</v>
      </c>
      <c r="M3262">
        <v>167428.49</v>
      </c>
      <c r="N3262">
        <v>0.05</v>
      </c>
      <c r="O3262">
        <v>24326.400000000001</v>
      </c>
    </row>
    <row r="3263" spans="1:15" x14ac:dyDescent="0.25">
      <c r="A3263" t="s">
        <v>3273</v>
      </c>
      <c r="B3263" t="s">
        <v>5338</v>
      </c>
      <c r="C3263" t="s">
        <v>7232</v>
      </c>
      <c r="D3263" t="s">
        <v>6462</v>
      </c>
      <c r="E3263" t="s">
        <v>6939</v>
      </c>
      <c r="F3263" t="s">
        <v>7094</v>
      </c>
      <c r="G3263" t="s">
        <v>7099</v>
      </c>
      <c r="H3263" t="s">
        <v>7130</v>
      </c>
      <c r="I3263" t="s">
        <v>7162</v>
      </c>
      <c r="J3263" t="s">
        <v>7166</v>
      </c>
      <c r="K3263" t="s">
        <v>7211</v>
      </c>
      <c r="L3263">
        <v>2</v>
      </c>
      <c r="M3263">
        <v>14875.98</v>
      </c>
      <c r="N3263">
        <v>0.05</v>
      </c>
      <c r="O3263">
        <v>2742.81</v>
      </c>
    </row>
    <row r="3264" spans="1:15" x14ac:dyDescent="0.25">
      <c r="A3264" t="s">
        <v>3274</v>
      </c>
      <c r="B3264" t="s">
        <v>5112</v>
      </c>
      <c r="C3264" t="s">
        <v>7230</v>
      </c>
      <c r="D3264" t="s">
        <v>6267</v>
      </c>
      <c r="E3264" t="s">
        <v>7003</v>
      </c>
      <c r="F3264" t="s">
        <v>7094</v>
      </c>
      <c r="G3264" t="s">
        <v>7101</v>
      </c>
      <c r="H3264" t="s">
        <v>7124</v>
      </c>
      <c r="I3264" t="s">
        <v>7162</v>
      </c>
      <c r="J3264" t="s">
        <v>7166</v>
      </c>
      <c r="K3264" t="s">
        <v>7178</v>
      </c>
      <c r="L3264">
        <v>1</v>
      </c>
      <c r="M3264">
        <v>14695.07</v>
      </c>
      <c r="N3264">
        <v>0</v>
      </c>
      <c r="O3264">
        <v>3194.57</v>
      </c>
    </row>
    <row r="3265" spans="1:15" x14ac:dyDescent="0.25">
      <c r="A3265" t="s">
        <v>3275</v>
      </c>
      <c r="B3265" t="s">
        <v>5986</v>
      </c>
      <c r="C3265" t="s">
        <v>7228</v>
      </c>
      <c r="D3265" t="s">
        <v>6200</v>
      </c>
      <c r="E3265" t="s">
        <v>6959</v>
      </c>
      <c r="F3265" t="s">
        <v>7096</v>
      </c>
      <c r="G3265" t="s">
        <v>7113</v>
      </c>
      <c r="H3265" t="s">
        <v>7143</v>
      </c>
      <c r="I3265" t="s">
        <v>7162</v>
      </c>
      <c r="J3265" t="s">
        <v>7169</v>
      </c>
      <c r="K3265" t="s">
        <v>7182</v>
      </c>
      <c r="L3265">
        <v>7</v>
      </c>
      <c r="M3265">
        <v>46358.33</v>
      </c>
      <c r="N3265">
        <v>0.25</v>
      </c>
      <c r="O3265">
        <v>2640.65</v>
      </c>
    </row>
    <row r="3266" spans="1:15" x14ac:dyDescent="0.25">
      <c r="A3266" t="s">
        <v>3276</v>
      </c>
      <c r="B3266" t="s">
        <v>5032</v>
      </c>
      <c r="C3266" t="s">
        <v>7224</v>
      </c>
      <c r="D3266" t="s">
        <v>6304</v>
      </c>
      <c r="E3266" t="s">
        <v>6958</v>
      </c>
      <c r="F3266" t="s">
        <v>7096</v>
      </c>
      <c r="G3266" t="s">
        <v>7111</v>
      </c>
      <c r="H3266" t="s">
        <v>7142</v>
      </c>
      <c r="I3266" t="s">
        <v>7164</v>
      </c>
      <c r="J3266" t="s">
        <v>7170</v>
      </c>
      <c r="K3266" t="s">
        <v>7213</v>
      </c>
      <c r="L3266">
        <v>7</v>
      </c>
      <c r="M3266">
        <v>18499.05</v>
      </c>
      <c r="N3266">
        <v>0.1</v>
      </c>
      <c r="O3266">
        <v>4940.13</v>
      </c>
    </row>
    <row r="3267" spans="1:15" x14ac:dyDescent="0.25">
      <c r="A3267" t="s">
        <v>3277</v>
      </c>
      <c r="B3267" t="s">
        <v>6016</v>
      </c>
      <c r="C3267" t="s">
        <v>7238</v>
      </c>
      <c r="D3267" t="s">
        <v>6442</v>
      </c>
      <c r="E3267" t="s">
        <v>7058</v>
      </c>
      <c r="F3267" t="s">
        <v>7095</v>
      </c>
      <c r="G3267" t="s">
        <v>7109</v>
      </c>
      <c r="H3267" t="s">
        <v>7135</v>
      </c>
      <c r="I3267" t="s">
        <v>7164</v>
      </c>
      <c r="J3267" t="s">
        <v>7174</v>
      </c>
      <c r="K3267" t="s">
        <v>7196</v>
      </c>
      <c r="L3267">
        <v>8</v>
      </c>
      <c r="M3267">
        <v>25372.92</v>
      </c>
      <c r="N3267">
        <v>0.05</v>
      </c>
      <c r="O3267">
        <v>5582.07</v>
      </c>
    </row>
    <row r="3268" spans="1:15" x14ac:dyDescent="0.25">
      <c r="A3268" t="s">
        <v>3278</v>
      </c>
      <c r="B3268" t="s">
        <v>5087</v>
      </c>
      <c r="C3268" t="s">
        <v>7245</v>
      </c>
      <c r="D3268" t="s">
        <v>6724</v>
      </c>
      <c r="E3268" t="s">
        <v>6983</v>
      </c>
      <c r="F3268" t="s">
        <v>7097</v>
      </c>
      <c r="G3268" t="s">
        <v>7110</v>
      </c>
      <c r="H3268" t="s">
        <v>7159</v>
      </c>
      <c r="I3268" t="s">
        <v>7163</v>
      </c>
      <c r="J3268" t="s">
        <v>7171</v>
      </c>
      <c r="K3268" t="s">
        <v>7204</v>
      </c>
      <c r="L3268">
        <v>2</v>
      </c>
      <c r="M3268">
        <v>6565.74</v>
      </c>
      <c r="N3268">
        <v>0.25</v>
      </c>
      <c r="O3268">
        <v>542.76</v>
      </c>
    </row>
    <row r="3269" spans="1:15" x14ac:dyDescent="0.25">
      <c r="A3269" t="s">
        <v>3279</v>
      </c>
      <c r="B3269" t="s">
        <v>5912</v>
      </c>
      <c r="C3269" t="s">
        <v>7236</v>
      </c>
      <c r="D3269" t="s">
        <v>6487</v>
      </c>
      <c r="E3269" t="s">
        <v>7021</v>
      </c>
      <c r="F3269" t="s">
        <v>7095</v>
      </c>
      <c r="G3269" t="s">
        <v>7106</v>
      </c>
      <c r="H3269" t="s">
        <v>7122</v>
      </c>
      <c r="I3269" t="s">
        <v>7162</v>
      </c>
      <c r="J3269" t="s">
        <v>7168</v>
      </c>
      <c r="K3269" t="s">
        <v>7180</v>
      </c>
      <c r="L3269">
        <v>7</v>
      </c>
      <c r="M3269">
        <v>20659.490000000002</v>
      </c>
      <c r="N3269">
        <v>0.15</v>
      </c>
      <c r="O3269">
        <v>2657.56</v>
      </c>
    </row>
    <row r="3270" spans="1:15" x14ac:dyDescent="0.25">
      <c r="A3270" t="s">
        <v>3280</v>
      </c>
      <c r="B3270" t="s">
        <v>5649</v>
      </c>
      <c r="C3270" t="s">
        <v>7226</v>
      </c>
      <c r="D3270" t="s">
        <v>6688</v>
      </c>
      <c r="E3270" t="s">
        <v>6976</v>
      </c>
      <c r="F3270" t="s">
        <v>7097</v>
      </c>
      <c r="G3270" t="s">
        <v>7107</v>
      </c>
      <c r="H3270" t="s">
        <v>7152</v>
      </c>
      <c r="I3270" t="s">
        <v>7162</v>
      </c>
      <c r="J3270" t="s">
        <v>7168</v>
      </c>
      <c r="K3270" t="s">
        <v>7180</v>
      </c>
      <c r="L3270">
        <v>3</v>
      </c>
      <c r="M3270">
        <v>10866.67</v>
      </c>
      <c r="N3270">
        <v>0</v>
      </c>
      <c r="O3270">
        <v>2146.21</v>
      </c>
    </row>
    <row r="3271" spans="1:15" x14ac:dyDescent="0.25">
      <c r="A3271" t="s">
        <v>3281</v>
      </c>
      <c r="B3271" t="s">
        <v>5221</v>
      </c>
      <c r="C3271" t="s">
        <v>7224</v>
      </c>
      <c r="D3271" t="s">
        <v>6327</v>
      </c>
      <c r="E3271" t="s">
        <v>7033</v>
      </c>
      <c r="F3271" t="s">
        <v>7094</v>
      </c>
      <c r="G3271" t="s">
        <v>7099</v>
      </c>
      <c r="H3271" t="s">
        <v>7125</v>
      </c>
      <c r="I3271" t="s">
        <v>7164</v>
      </c>
      <c r="J3271" t="s">
        <v>7173</v>
      </c>
      <c r="K3271" t="s">
        <v>7206</v>
      </c>
      <c r="L3271">
        <v>7</v>
      </c>
      <c r="M3271">
        <v>12054.59</v>
      </c>
      <c r="N3271">
        <v>0.25</v>
      </c>
      <c r="O3271">
        <v>2757.17</v>
      </c>
    </row>
    <row r="3272" spans="1:15" x14ac:dyDescent="0.25">
      <c r="A3272" t="s">
        <v>3282</v>
      </c>
      <c r="B3272" t="s">
        <v>5907</v>
      </c>
      <c r="C3272" t="s">
        <v>7224</v>
      </c>
      <c r="D3272" t="s">
        <v>6173</v>
      </c>
      <c r="E3272" t="s">
        <v>6963</v>
      </c>
      <c r="F3272" t="s">
        <v>7094</v>
      </c>
      <c r="G3272" t="s">
        <v>7100</v>
      </c>
      <c r="H3272" t="s">
        <v>7116</v>
      </c>
      <c r="I3272" t="s">
        <v>7165</v>
      </c>
      <c r="J3272" t="s">
        <v>7176</v>
      </c>
      <c r="K3272" t="s">
        <v>7194</v>
      </c>
      <c r="L3272">
        <v>2</v>
      </c>
      <c r="M3272">
        <v>39795.51</v>
      </c>
      <c r="N3272">
        <v>0.2</v>
      </c>
      <c r="O3272">
        <v>2501.14</v>
      </c>
    </row>
    <row r="3273" spans="1:15" x14ac:dyDescent="0.25">
      <c r="A3273" t="s">
        <v>3283</v>
      </c>
      <c r="B3273" t="s">
        <v>5983</v>
      </c>
      <c r="C3273" t="s">
        <v>7229</v>
      </c>
      <c r="D3273" t="s">
        <v>6612</v>
      </c>
      <c r="E3273" t="s">
        <v>7002</v>
      </c>
      <c r="F3273" t="s">
        <v>7095</v>
      </c>
      <c r="G3273" t="s">
        <v>7109</v>
      </c>
      <c r="H3273" t="s">
        <v>7135</v>
      </c>
      <c r="I3273" t="s">
        <v>7165</v>
      </c>
      <c r="J3273" t="s">
        <v>7172</v>
      </c>
      <c r="K3273" t="s">
        <v>7185</v>
      </c>
      <c r="L3273">
        <v>6</v>
      </c>
      <c r="M3273">
        <v>30162.240000000002</v>
      </c>
      <c r="N3273">
        <v>0</v>
      </c>
      <c r="O3273">
        <v>5971.24</v>
      </c>
    </row>
    <row r="3274" spans="1:15" x14ac:dyDescent="0.25">
      <c r="A3274" t="s">
        <v>3284</v>
      </c>
      <c r="B3274" t="s">
        <v>5352</v>
      </c>
      <c r="C3274" t="s">
        <v>7252</v>
      </c>
      <c r="D3274" t="s">
        <v>6189</v>
      </c>
      <c r="E3274" t="s">
        <v>6976</v>
      </c>
      <c r="F3274" t="s">
        <v>7096</v>
      </c>
      <c r="G3274" t="s">
        <v>7103</v>
      </c>
      <c r="H3274" t="s">
        <v>7119</v>
      </c>
      <c r="I3274" t="s">
        <v>7164</v>
      </c>
      <c r="J3274" t="s">
        <v>7173</v>
      </c>
      <c r="K3274" t="s">
        <v>7206</v>
      </c>
      <c r="L3274">
        <v>4</v>
      </c>
      <c r="M3274">
        <v>8442.01</v>
      </c>
      <c r="N3274">
        <v>0.05</v>
      </c>
      <c r="O3274">
        <v>2735.98</v>
      </c>
    </row>
    <row r="3275" spans="1:15" x14ac:dyDescent="0.25">
      <c r="A3275" t="s">
        <v>3285</v>
      </c>
      <c r="B3275" t="s">
        <v>5368</v>
      </c>
      <c r="C3275" t="s">
        <v>7238</v>
      </c>
      <c r="D3275" t="s">
        <v>6661</v>
      </c>
      <c r="E3275" t="s">
        <v>7043</v>
      </c>
      <c r="F3275" t="s">
        <v>7094</v>
      </c>
      <c r="G3275" t="s">
        <v>7098</v>
      </c>
      <c r="H3275" t="s">
        <v>7114</v>
      </c>
      <c r="I3275" t="s">
        <v>7162</v>
      </c>
      <c r="J3275" t="s">
        <v>7169</v>
      </c>
      <c r="K3275" t="s">
        <v>7182</v>
      </c>
      <c r="L3275">
        <v>3</v>
      </c>
      <c r="M3275">
        <v>20921.150000000001</v>
      </c>
      <c r="N3275">
        <v>0.2</v>
      </c>
      <c r="O3275">
        <v>1172.1600000000001</v>
      </c>
    </row>
    <row r="3276" spans="1:15" x14ac:dyDescent="0.25">
      <c r="A3276" t="s">
        <v>3286</v>
      </c>
      <c r="B3276" t="s">
        <v>5075</v>
      </c>
      <c r="C3276" t="s">
        <v>7235</v>
      </c>
      <c r="D3276" t="s">
        <v>6256</v>
      </c>
      <c r="E3276" t="s">
        <v>7007</v>
      </c>
      <c r="F3276" t="s">
        <v>7096</v>
      </c>
      <c r="G3276" t="s">
        <v>7112</v>
      </c>
      <c r="H3276" t="s">
        <v>7139</v>
      </c>
      <c r="I3276" t="s">
        <v>7163</v>
      </c>
      <c r="J3276" t="s">
        <v>7175</v>
      </c>
      <c r="K3276" t="s">
        <v>7190</v>
      </c>
      <c r="L3276">
        <v>7</v>
      </c>
      <c r="M3276">
        <v>14889.54</v>
      </c>
      <c r="N3276">
        <v>0</v>
      </c>
      <c r="O3276">
        <v>3581.56</v>
      </c>
    </row>
    <row r="3277" spans="1:15" x14ac:dyDescent="0.25">
      <c r="A3277" t="s">
        <v>3287</v>
      </c>
      <c r="B3277" t="s">
        <v>5104</v>
      </c>
      <c r="C3277" t="s">
        <v>7241</v>
      </c>
      <c r="D3277" t="s">
        <v>6533</v>
      </c>
      <c r="E3277" t="s">
        <v>7073</v>
      </c>
      <c r="F3277" t="s">
        <v>7096</v>
      </c>
      <c r="G3277" t="s">
        <v>7103</v>
      </c>
      <c r="H3277" t="s">
        <v>7158</v>
      </c>
      <c r="I3277" t="s">
        <v>7165</v>
      </c>
      <c r="J3277" t="s">
        <v>7172</v>
      </c>
      <c r="K3277" t="s">
        <v>7212</v>
      </c>
      <c r="L3277">
        <v>1</v>
      </c>
      <c r="M3277">
        <v>3315.3</v>
      </c>
      <c r="N3277">
        <v>0.05</v>
      </c>
      <c r="O3277">
        <v>552.28</v>
      </c>
    </row>
    <row r="3278" spans="1:15" x14ac:dyDescent="0.25">
      <c r="A3278" t="s">
        <v>3288</v>
      </c>
      <c r="B3278" t="s">
        <v>5097</v>
      </c>
      <c r="C3278" t="s">
        <v>7256</v>
      </c>
      <c r="D3278" t="s">
        <v>6837</v>
      </c>
      <c r="E3278" t="s">
        <v>6934</v>
      </c>
      <c r="F3278" t="s">
        <v>7096</v>
      </c>
      <c r="G3278" t="s">
        <v>7113</v>
      </c>
      <c r="H3278" t="s">
        <v>7148</v>
      </c>
      <c r="I3278" t="s">
        <v>7163</v>
      </c>
      <c r="J3278" t="s">
        <v>7171</v>
      </c>
      <c r="K3278" t="s">
        <v>7184</v>
      </c>
      <c r="L3278">
        <v>8</v>
      </c>
      <c r="M3278">
        <v>55076.99</v>
      </c>
      <c r="N3278">
        <v>0.15</v>
      </c>
      <c r="O3278">
        <v>4056.83</v>
      </c>
    </row>
    <row r="3279" spans="1:15" x14ac:dyDescent="0.25">
      <c r="A3279" t="s">
        <v>3289</v>
      </c>
      <c r="B3279" t="s">
        <v>5137</v>
      </c>
      <c r="C3279" t="s">
        <v>7227</v>
      </c>
      <c r="D3279" t="s">
        <v>6559</v>
      </c>
      <c r="E3279" t="s">
        <v>7018</v>
      </c>
      <c r="F3279" t="s">
        <v>7096</v>
      </c>
      <c r="G3279" t="s">
        <v>7111</v>
      </c>
      <c r="H3279" t="s">
        <v>7131</v>
      </c>
      <c r="I3279" t="s">
        <v>7163</v>
      </c>
      <c r="J3279" t="s">
        <v>7171</v>
      </c>
      <c r="K3279" t="s">
        <v>7184</v>
      </c>
      <c r="L3279">
        <v>2</v>
      </c>
      <c r="M3279">
        <v>15306.71</v>
      </c>
      <c r="N3279">
        <v>0</v>
      </c>
      <c r="O3279">
        <v>2333.0300000000002</v>
      </c>
    </row>
    <row r="3280" spans="1:15" x14ac:dyDescent="0.25">
      <c r="A3280" t="s">
        <v>3290</v>
      </c>
      <c r="B3280" t="s">
        <v>5305</v>
      </c>
      <c r="C3280" t="s">
        <v>7228</v>
      </c>
      <c r="D3280" t="s">
        <v>6557</v>
      </c>
      <c r="E3280" t="s">
        <v>7003</v>
      </c>
      <c r="F3280" t="s">
        <v>7095</v>
      </c>
      <c r="G3280" t="s">
        <v>7108</v>
      </c>
      <c r="H3280" t="s">
        <v>7150</v>
      </c>
      <c r="I3280" t="s">
        <v>7163</v>
      </c>
      <c r="J3280" t="s">
        <v>7175</v>
      </c>
      <c r="K3280" t="s">
        <v>7197</v>
      </c>
      <c r="L3280">
        <v>2</v>
      </c>
      <c r="M3280">
        <v>10017.82</v>
      </c>
      <c r="N3280">
        <v>0.2</v>
      </c>
      <c r="O3280">
        <v>1678.79</v>
      </c>
    </row>
    <row r="3281" spans="1:15" x14ac:dyDescent="0.25">
      <c r="A3281" t="s">
        <v>3291</v>
      </c>
      <c r="B3281" t="s">
        <v>5971</v>
      </c>
      <c r="C3281" t="s">
        <v>7243</v>
      </c>
      <c r="D3281" t="s">
        <v>6108</v>
      </c>
      <c r="E3281" t="s">
        <v>6907</v>
      </c>
      <c r="F3281" t="s">
        <v>7097</v>
      </c>
      <c r="G3281" t="s">
        <v>7107</v>
      </c>
      <c r="H3281" t="s">
        <v>7152</v>
      </c>
      <c r="I3281" t="s">
        <v>7163</v>
      </c>
      <c r="J3281" t="s">
        <v>7175</v>
      </c>
      <c r="K3281" t="s">
        <v>7205</v>
      </c>
      <c r="L3281">
        <v>6</v>
      </c>
      <c r="M3281">
        <v>20757.37</v>
      </c>
      <c r="N3281">
        <v>0.05</v>
      </c>
      <c r="O3281">
        <v>3235.39</v>
      </c>
    </row>
    <row r="3282" spans="1:15" x14ac:dyDescent="0.25">
      <c r="A3282" t="s">
        <v>3292</v>
      </c>
      <c r="B3282" t="s">
        <v>5456</v>
      </c>
      <c r="C3282" t="s">
        <v>7259</v>
      </c>
      <c r="D3282" t="s">
        <v>6749</v>
      </c>
      <c r="E3282" t="s">
        <v>6968</v>
      </c>
      <c r="F3282" t="s">
        <v>7097</v>
      </c>
      <c r="G3282" t="s">
        <v>7110</v>
      </c>
      <c r="H3282" t="s">
        <v>7155</v>
      </c>
      <c r="I3282" t="s">
        <v>7165</v>
      </c>
      <c r="J3282" t="s">
        <v>7176</v>
      </c>
      <c r="K3282" t="s">
        <v>7195</v>
      </c>
      <c r="L3282">
        <v>2</v>
      </c>
      <c r="M3282">
        <v>21391.16</v>
      </c>
      <c r="N3282">
        <v>0.1</v>
      </c>
      <c r="O3282">
        <v>1246.97</v>
      </c>
    </row>
    <row r="3283" spans="1:15" x14ac:dyDescent="0.25">
      <c r="A3283" t="s">
        <v>3293</v>
      </c>
      <c r="B3283" t="s">
        <v>5975</v>
      </c>
      <c r="C3283" t="s">
        <v>7227</v>
      </c>
      <c r="D3283" t="s">
        <v>6368</v>
      </c>
      <c r="E3283" t="s">
        <v>7039</v>
      </c>
      <c r="F3283" t="s">
        <v>7094</v>
      </c>
      <c r="G3283" t="s">
        <v>7099</v>
      </c>
      <c r="H3283" t="s">
        <v>7130</v>
      </c>
      <c r="I3283" t="s">
        <v>7165</v>
      </c>
      <c r="J3283" t="s">
        <v>7172</v>
      </c>
      <c r="K3283" t="s">
        <v>7208</v>
      </c>
      <c r="L3283">
        <v>8</v>
      </c>
      <c r="M3283">
        <v>20064.52</v>
      </c>
      <c r="N3283">
        <v>0</v>
      </c>
      <c r="O3283">
        <v>4559.57</v>
      </c>
    </row>
    <row r="3284" spans="1:15" x14ac:dyDescent="0.25">
      <c r="A3284" t="s">
        <v>3294</v>
      </c>
      <c r="B3284" t="s">
        <v>5363</v>
      </c>
      <c r="C3284" t="s">
        <v>7242</v>
      </c>
      <c r="D3284" t="s">
        <v>6463</v>
      </c>
      <c r="E3284" t="s">
        <v>7066</v>
      </c>
      <c r="F3284" t="s">
        <v>7096</v>
      </c>
      <c r="G3284" t="s">
        <v>7111</v>
      </c>
      <c r="H3284" t="s">
        <v>7131</v>
      </c>
      <c r="I3284" t="s">
        <v>7162</v>
      </c>
      <c r="J3284" t="s">
        <v>7166</v>
      </c>
      <c r="K3284" t="s">
        <v>7178</v>
      </c>
      <c r="L3284">
        <v>7</v>
      </c>
      <c r="M3284">
        <v>104288.81</v>
      </c>
      <c r="N3284">
        <v>0.05</v>
      </c>
      <c r="O3284">
        <v>17793.53</v>
      </c>
    </row>
    <row r="3285" spans="1:15" x14ac:dyDescent="0.25">
      <c r="A3285" t="s">
        <v>3295</v>
      </c>
      <c r="B3285" t="s">
        <v>5499</v>
      </c>
      <c r="C3285" t="s">
        <v>7248</v>
      </c>
      <c r="D3285" t="s">
        <v>6431</v>
      </c>
      <c r="E3285" t="s">
        <v>6953</v>
      </c>
      <c r="F3285" t="s">
        <v>7095</v>
      </c>
      <c r="G3285" t="s">
        <v>7108</v>
      </c>
      <c r="H3285" t="s">
        <v>7126</v>
      </c>
      <c r="I3285" t="s">
        <v>7163</v>
      </c>
      <c r="J3285" t="s">
        <v>7167</v>
      </c>
      <c r="K3285" t="s">
        <v>7187</v>
      </c>
      <c r="L3285">
        <v>8</v>
      </c>
      <c r="M3285">
        <v>10526.3</v>
      </c>
      <c r="N3285">
        <v>0.15</v>
      </c>
      <c r="O3285">
        <v>2557.6999999999998</v>
      </c>
    </row>
    <row r="3286" spans="1:15" x14ac:dyDescent="0.25">
      <c r="A3286" t="s">
        <v>3296</v>
      </c>
      <c r="B3286" t="s">
        <v>5926</v>
      </c>
      <c r="C3286" t="s">
        <v>7250</v>
      </c>
      <c r="D3286" t="s">
        <v>6175</v>
      </c>
      <c r="E3286" t="s">
        <v>6965</v>
      </c>
      <c r="F3286" t="s">
        <v>7095</v>
      </c>
      <c r="G3286" t="s">
        <v>7106</v>
      </c>
      <c r="H3286" t="s">
        <v>7146</v>
      </c>
      <c r="I3286" t="s">
        <v>7162</v>
      </c>
      <c r="J3286" t="s">
        <v>7166</v>
      </c>
      <c r="K3286" t="s">
        <v>7192</v>
      </c>
      <c r="L3286">
        <v>2</v>
      </c>
      <c r="M3286">
        <v>8659.89</v>
      </c>
      <c r="N3286">
        <v>0.25</v>
      </c>
      <c r="O3286">
        <v>169.22</v>
      </c>
    </row>
    <row r="3287" spans="1:15" x14ac:dyDescent="0.25">
      <c r="A3287" t="s">
        <v>3297</v>
      </c>
      <c r="B3287" t="s">
        <v>5772</v>
      </c>
      <c r="C3287" t="s">
        <v>7247</v>
      </c>
      <c r="D3287" t="s">
        <v>6696</v>
      </c>
      <c r="E3287" t="s">
        <v>6984</v>
      </c>
      <c r="F3287" t="s">
        <v>7096</v>
      </c>
      <c r="G3287" t="s">
        <v>7111</v>
      </c>
      <c r="H3287" t="s">
        <v>7145</v>
      </c>
      <c r="I3287" t="s">
        <v>7162</v>
      </c>
      <c r="J3287" t="s">
        <v>7168</v>
      </c>
      <c r="K3287" t="s">
        <v>7191</v>
      </c>
      <c r="L3287">
        <v>1</v>
      </c>
      <c r="M3287">
        <v>5161.22</v>
      </c>
      <c r="N3287">
        <v>0.2</v>
      </c>
      <c r="O3287">
        <v>349.24</v>
      </c>
    </row>
    <row r="3288" spans="1:15" x14ac:dyDescent="0.25">
      <c r="A3288" t="s">
        <v>3298</v>
      </c>
      <c r="B3288" t="s">
        <v>5890</v>
      </c>
      <c r="C3288" t="s">
        <v>7248</v>
      </c>
      <c r="D3288" t="s">
        <v>6797</v>
      </c>
      <c r="E3288" t="s">
        <v>7071</v>
      </c>
      <c r="F3288" t="s">
        <v>7097</v>
      </c>
      <c r="G3288" t="s">
        <v>7105</v>
      </c>
      <c r="H3288" t="s">
        <v>7149</v>
      </c>
      <c r="I3288" t="s">
        <v>7164</v>
      </c>
      <c r="J3288" t="s">
        <v>7170</v>
      </c>
      <c r="K3288" t="s">
        <v>7213</v>
      </c>
      <c r="L3288">
        <v>4</v>
      </c>
      <c r="M3288">
        <v>9811.9699999999993</v>
      </c>
      <c r="N3288">
        <v>0.15</v>
      </c>
      <c r="O3288">
        <v>2563.0500000000002</v>
      </c>
    </row>
    <row r="3289" spans="1:15" x14ac:dyDescent="0.25">
      <c r="A3289" t="s">
        <v>3299</v>
      </c>
      <c r="B3289" t="s">
        <v>6044</v>
      </c>
      <c r="C3289" t="s">
        <v>7252</v>
      </c>
      <c r="D3289" t="s">
        <v>6874</v>
      </c>
      <c r="E3289" t="s">
        <v>6962</v>
      </c>
      <c r="F3289" t="s">
        <v>7094</v>
      </c>
      <c r="G3289" t="s">
        <v>7100</v>
      </c>
      <c r="H3289" t="s">
        <v>7151</v>
      </c>
      <c r="I3289" t="s">
        <v>7163</v>
      </c>
      <c r="J3289" t="s">
        <v>7175</v>
      </c>
      <c r="K3289" t="s">
        <v>7190</v>
      </c>
      <c r="L3289">
        <v>3</v>
      </c>
      <c r="M3289">
        <v>6828.03</v>
      </c>
      <c r="N3289">
        <v>0</v>
      </c>
      <c r="O3289">
        <v>1479.54</v>
      </c>
    </row>
    <row r="3290" spans="1:15" x14ac:dyDescent="0.25">
      <c r="A3290" t="s">
        <v>3300</v>
      </c>
      <c r="B3290" t="s">
        <v>5679</v>
      </c>
      <c r="C3290" t="s">
        <v>7237</v>
      </c>
      <c r="D3290" t="s">
        <v>6101</v>
      </c>
      <c r="E3290" t="s">
        <v>6900</v>
      </c>
      <c r="F3290" t="s">
        <v>7094</v>
      </c>
      <c r="G3290" t="s">
        <v>7099</v>
      </c>
      <c r="H3290" t="s">
        <v>7125</v>
      </c>
      <c r="I3290" t="s">
        <v>7164</v>
      </c>
      <c r="J3290" t="s">
        <v>7174</v>
      </c>
      <c r="K3290" t="s">
        <v>7188</v>
      </c>
      <c r="L3290">
        <v>1</v>
      </c>
      <c r="M3290">
        <v>2402.5</v>
      </c>
      <c r="N3290">
        <v>0.1</v>
      </c>
      <c r="O3290">
        <v>516.66</v>
      </c>
    </row>
    <row r="3291" spans="1:15" x14ac:dyDescent="0.25">
      <c r="A3291" t="s">
        <v>3301</v>
      </c>
      <c r="B3291" t="s">
        <v>5955</v>
      </c>
      <c r="C3291" t="s">
        <v>7239</v>
      </c>
      <c r="D3291" t="s">
        <v>6650</v>
      </c>
      <c r="E3291" t="s">
        <v>6946</v>
      </c>
      <c r="F3291" t="s">
        <v>7094</v>
      </c>
      <c r="G3291" t="s">
        <v>7101</v>
      </c>
      <c r="H3291" t="s">
        <v>7124</v>
      </c>
      <c r="I3291" t="s">
        <v>7165</v>
      </c>
      <c r="J3291" t="s">
        <v>7176</v>
      </c>
      <c r="K3291" t="s">
        <v>7195</v>
      </c>
      <c r="L3291">
        <v>5</v>
      </c>
      <c r="M3291">
        <v>47641.4</v>
      </c>
      <c r="N3291">
        <v>0.2</v>
      </c>
      <c r="O3291">
        <v>-35.42</v>
      </c>
    </row>
    <row r="3292" spans="1:15" x14ac:dyDescent="0.25">
      <c r="A3292" t="s">
        <v>3302</v>
      </c>
      <c r="B3292" t="s">
        <v>5464</v>
      </c>
      <c r="C3292" t="s">
        <v>7236</v>
      </c>
      <c r="D3292" t="s">
        <v>6097</v>
      </c>
      <c r="E3292" t="s">
        <v>6896</v>
      </c>
      <c r="F3292" t="s">
        <v>7096</v>
      </c>
      <c r="G3292" t="s">
        <v>7112</v>
      </c>
      <c r="H3292" t="s">
        <v>7154</v>
      </c>
      <c r="I3292" t="s">
        <v>7163</v>
      </c>
      <c r="J3292" t="s">
        <v>7167</v>
      </c>
      <c r="K3292" t="s">
        <v>7179</v>
      </c>
      <c r="L3292">
        <v>6</v>
      </c>
      <c r="M3292">
        <v>13834.38</v>
      </c>
      <c r="N3292">
        <v>0.1</v>
      </c>
      <c r="O3292">
        <v>3398.4</v>
      </c>
    </row>
    <row r="3293" spans="1:15" x14ac:dyDescent="0.25">
      <c r="A3293" t="s">
        <v>3303</v>
      </c>
      <c r="B3293" t="s">
        <v>5565</v>
      </c>
      <c r="C3293" t="s">
        <v>7232</v>
      </c>
      <c r="D3293" t="s">
        <v>6827</v>
      </c>
      <c r="E3293" t="s">
        <v>7024</v>
      </c>
      <c r="F3293" t="s">
        <v>7094</v>
      </c>
      <c r="G3293" t="s">
        <v>7099</v>
      </c>
      <c r="H3293" t="s">
        <v>7125</v>
      </c>
      <c r="I3293" t="s">
        <v>7165</v>
      </c>
      <c r="J3293" t="s">
        <v>7172</v>
      </c>
      <c r="K3293" t="s">
        <v>7185</v>
      </c>
      <c r="L3293">
        <v>6</v>
      </c>
      <c r="M3293">
        <v>24860.799999999999</v>
      </c>
      <c r="N3293">
        <v>0.2</v>
      </c>
      <c r="O3293">
        <v>2800.24</v>
      </c>
    </row>
    <row r="3294" spans="1:15" x14ac:dyDescent="0.25">
      <c r="A3294" t="s">
        <v>3304</v>
      </c>
      <c r="B3294" t="s">
        <v>5802</v>
      </c>
      <c r="C3294" t="s">
        <v>7256</v>
      </c>
      <c r="D3294" t="s">
        <v>6502</v>
      </c>
      <c r="E3294" t="s">
        <v>7055</v>
      </c>
      <c r="F3294" t="s">
        <v>7094</v>
      </c>
      <c r="G3294" t="s">
        <v>7100</v>
      </c>
      <c r="H3294" t="s">
        <v>7151</v>
      </c>
      <c r="I3294" t="s">
        <v>7162</v>
      </c>
      <c r="J3294" t="s">
        <v>7166</v>
      </c>
      <c r="K3294" t="s">
        <v>7192</v>
      </c>
      <c r="L3294">
        <v>8</v>
      </c>
      <c r="M3294">
        <v>47673.69</v>
      </c>
      <c r="N3294">
        <v>0</v>
      </c>
      <c r="O3294">
        <v>7349.88</v>
      </c>
    </row>
    <row r="3295" spans="1:15" x14ac:dyDescent="0.25">
      <c r="A3295" t="s">
        <v>3305</v>
      </c>
      <c r="B3295" t="s">
        <v>5314</v>
      </c>
      <c r="C3295" t="s">
        <v>7250</v>
      </c>
      <c r="D3295" t="s">
        <v>6598</v>
      </c>
      <c r="E3295" t="s">
        <v>7012</v>
      </c>
      <c r="F3295" t="s">
        <v>7095</v>
      </c>
      <c r="G3295" t="s">
        <v>7106</v>
      </c>
      <c r="H3295" t="s">
        <v>7146</v>
      </c>
      <c r="I3295" t="s">
        <v>7162</v>
      </c>
      <c r="J3295" t="s">
        <v>7168</v>
      </c>
      <c r="K3295" t="s">
        <v>7181</v>
      </c>
      <c r="L3295">
        <v>8</v>
      </c>
      <c r="M3295">
        <v>74610.7</v>
      </c>
      <c r="N3295">
        <v>0.25</v>
      </c>
      <c r="O3295">
        <v>12488.34</v>
      </c>
    </row>
    <row r="3296" spans="1:15" x14ac:dyDescent="0.25">
      <c r="A3296" t="s">
        <v>3306</v>
      </c>
      <c r="B3296" t="s">
        <v>5389</v>
      </c>
      <c r="C3296" t="s">
        <v>7246</v>
      </c>
      <c r="D3296" t="s">
        <v>6362</v>
      </c>
      <c r="E3296" t="s">
        <v>7035</v>
      </c>
      <c r="F3296" t="s">
        <v>7096</v>
      </c>
      <c r="G3296" t="s">
        <v>7112</v>
      </c>
      <c r="H3296" t="s">
        <v>7139</v>
      </c>
      <c r="I3296" t="s">
        <v>7165</v>
      </c>
      <c r="J3296" t="s">
        <v>7172</v>
      </c>
      <c r="K3296" t="s">
        <v>7212</v>
      </c>
      <c r="L3296">
        <v>7</v>
      </c>
      <c r="M3296">
        <v>20975.56</v>
      </c>
      <c r="N3296">
        <v>0.15</v>
      </c>
      <c r="O3296">
        <v>2927.19</v>
      </c>
    </row>
    <row r="3297" spans="1:15" x14ac:dyDescent="0.25">
      <c r="A3297" t="s">
        <v>3307</v>
      </c>
      <c r="B3297" t="s">
        <v>5612</v>
      </c>
      <c r="C3297" t="s">
        <v>7238</v>
      </c>
      <c r="D3297" t="s">
        <v>6408</v>
      </c>
      <c r="E3297" t="s">
        <v>6991</v>
      </c>
      <c r="F3297" t="s">
        <v>7094</v>
      </c>
      <c r="G3297" t="s">
        <v>7099</v>
      </c>
      <c r="H3297" t="s">
        <v>7125</v>
      </c>
      <c r="I3297" t="s">
        <v>7164</v>
      </c>
      <c r="J3297" t="s">
        <v>7173</v>
      </c>
      <c r="K3297" t="s">
        <v>7186</v>
      </c>
      <c r="L3297">
        <v>6</v>
      </c>
      <c r="M3297">
        <v>25324.73</v>
      </c>
      <c r="N3297">
        <v>0.1</v>
      </c>
      <c r="O3297">
        <v>5757.38</v>
      </c>
    </row>
    <row r="3298" spans="1:15" x14ac:dyDescent="0.25">
      <c r="A3298" t="s">
        <v>3308</v>
      </c>
      <c r="B3298" t="s">
        <v>5925</v>
      </c>
      <c r="C3298" t="s">
        <v>7241</v>
      </c>
      <c r="D3298" t="s">
        <v>6128</v>
      </c>
      <c r="E3298" t="s">
        <v>6927</v>
      </c>
      <c r="F3298" t="s">
        <v>7094</v>
      </c>
      <c r="G3298" t="s">
        <v>7101</v>
      </c>
      <c r="H3298" t="s">
        <v>7137</v>
      </c>
      <c r="I3298" t="s">
        <v>7165</v>
      </c>
      <c r="J3298" t="s">
        <v>7177</v>
      </c>
      <c r="K3298" t="s">
        <v>7198</v>
      </c>
      <c r="L3298">
        <v>3</v>
      </c>
      <c r="M3298">
        <v>177413.27</v>
      </c>
      <c r="N3298">
        <v>0.05</v>
      </c>
      <c r="O3298">
        <v>24243.97</v>
      </c>
    </row>
    <row r="3299" spans="1:15" x14ac:dyDescent="0.25">
      <c r="A3299" t="s">
        <v>3309</v>
      </c>
      <c r="B3299" t="s">
        <v>6010</v>
      </c>
      <c r="C3299" t="s">
        <v>7231</v>
      </c>
      <c r="D3299" t="s">
        <v>6136</v>
      </c>
      <c r="E3299" t="s">
        <v>6934</v>
      </c>
      <c r="F3299" t="s">
        <v>7095</v>
      </c>
      <c r="G3299" t="s">
        <v>7109</v>
      </c>
      <c r="H3299" t="s">
        <v>7127</v>
      </c>
      <c r="I3299" t="s">
        <v>7163</v>
      </c>
      <c r="J3299" t="s">
        <v>7171</v>
      </c>
      <c r="K3299" t="s">
        <v>7209</v>
      </c>
      <c r="L3299">
        <v>8</v>
      </c>
      <c r="M3299">
        <v>12418.8</v>
      </c>
      <c r="N3299">
        <v>0.15</v>
      </c>
      <c r="O3299">
        <v>1224.77</v>
      </c>
    </row>
    <row r="3300" spans="1:15" x14ac:dyDescent="0.25">
      <c r="A3300" t="s">
        <v>3310</v>
      </c>
      <c r="B3300" t="s">
        <v>5209</v>
      </c>
      <c r="C3300" t="s">
        <v>7224</v>
      </c>
      <c r="D3300" t="s">
        <v>6433</v>
      </c>
      <c r="E3300" t="s">
        <v>6914</v>
      </c>
      <c r="F3300" t="s">
        <v>7096</v>
      </c>
      <c r="G3300" t="s">
        <v>7111</v>
      </c>
      <c r="H3300" t="s">
        <v>7131</v>
      </c>
      <c r="I3300" t="s">
        <v>7165</v>
      </c>
      <c r="J3300" t="s">
        <v>7176</v>
      </c>
      <c r="K3300" t="s">
        <v>7195</v>
      </c>
      <c r="L3300">
        <v>2</v>
      </c>
      <c r="M3300">
        <v>22542.95</v>
      </c>
      <c r="N3300">
        <v>0.1</v>
      </c>
      <c r="O3300">
        <v>1709.2</v>
      </c>
    </row>
    <row r="3301" spans="1:15" x14ac:dyDescent="0.25">
      <c r="A3301" t="s">
        <v>3311</v>
      </c>
      <c r="B3301" t="s">
        <v>5335</v>
      </c>
      <c r="C3301" t="s">
        <v>7251</v>
      </c>
      <c r="D3301" t="s">
        <v>6574</v>
      </c>
      <c r="E3301" t="s">
        <v>6976</v>
      </c>
      <c r="F3301" t="s">
        <v>7094</v>
      </c>
      <c r="G3301" t="s">
        <v>7100</v>
      </c>
      <c r="H3301" t="s">
        <v>7116</v>
      </c>
      <c r="I3301" t="s">
        <v>7165</v>
      </c>
      <c r="J3301" t="s">
        <v>7176</v>
      </c>
      <c r="K3301" t="s">
        <v>7194</v>
      </c>
      <c r="L3301">
        <v>7</v>
      </c>
      <c r="M3301">
        <v>157474.31</v>
      </c>
      <c r="N3301">
        <v>0.1</v>
      </c>
      <c r="O3301">
        <v>20316.650000000001</v>
      </c>
    </row>
    <row r="3302" spans="1:15" x14ac:dyDescent="0.25">
      <c r="A3302" t="s">
        <v>3312</v>
      </c>
      <c r="B3302" t="s">
        <v>5389</v>
      </c>
      <c r="C3302" t="s">
        <v>7246</v>
      </c>
      <c r="D3302" t="s">
        <v>6832</v>
      </c>
      <c r="E3302" t="s">
        <v>7074</v>
      </c>
      <c r="F3302" t="s">
        <v>7095</v>
      </c>
      <c r="G3302" t="s">
        <v>7102</v>
      </c>
      <c r="H3302" t="s">
        <v>7118</v>
      </c>
      <c r="I3302" t="s">
        <v>7163</v>
      </c>
      <c r="J3302" t="s">
        <v>7171</v>
      </c>
      <c r="K3302" t="s">
        <v>7209</v>
      </c>
      <c r="L3302">
        <v>8</v>
      </c>
      <c r="M3302">
        <v>11077.78</v>
      </c>
      <c r="N3302">
        <v>0.2</v>
      </c>
      <c r="O3302">
        <v>740.7</v>
      </c>
    </row>
    <row r="3303" spans="1:15" x14ac:dyDescent="0.25">
      <c r="A3303" t="s">
        <v>3313</v>
      </c>
      <c r="B3303" t="s">
        <v>5107</v>
      </c>
      <c r="C3303" t="s">
        <v>7230</v>
      </c>
      <c r="D3303" t="s">
        <v>6230</v>
      </c>
      <c r="E3303" t="s">
        <v>6899</v>
      </c>
      <c r="F3303" t="s">
        <v>7096</v>
      </c>
      <c r="G3303" t="s">
        <v>7103</v>
      </c>
      <c r="H3303" t="s">
        <v>7119</v>
      </c>
      <c r="I3303" t="s">
        <v>7162</v>
      </c>
      <c r="J3303" t="s">
        <v>7168</v>
      </c>
      <c r="K3303" t="s">
        <v>7180</v>
      </c>
      <c r="L3303">
        <v>8</v>
      </c>
      <c r="M3303">
        <v>28558.71</v>
      </c>
      <c r="N3303">
        <v>0</v>
      </c>
      <c r="O3303">
        <v>4811.47</v>
      </c>
    </row>
    <row r="3304" spans="1:15" x14ac:dyDescent="0.25">
      <c r="A3304" t="s">
        <v>3314</v>
      </c>
      <c r="B3304" t="s">
        <v>5853</v>
      </c>
      <c r="C3304" t="s">
        <v>7258</v>
      </c>
      <c r="D3304" t="s">
        <v>6847</v>
      </c>
      <c r="E3304" t="s">
        <v>6926</v>
      </c>
      <c r="F3304" t="s">
        <v>7094</v>
      </c>
      <c r="G3304" t="s">
        <v>7099</v>
      </c>
      <c r="H3304" t="s">
        <v>7115</v>
      </c>
      <c r="I3304" t="s">
        <v>7164</v>
      </c>
      <c r="J3304" t="s">
        <v>7173</v>
      </c>
      <c r="K3304" t="s">
        <v>7200</v>
      </c>
      <c r="L3304">
        <v>8</v>
      </c>
      <c r="M3304">
        <v>7946.58</v>
      </c>
      <c r="N3304">
        <v>0.15</v>
      </c>
      <c r="O3304">
        <v>2078.96</v>
      </c>
    </row>
    <row r="3305" spans="1:15" x14ac:dyDescent="0.25">
      <c r="A3305" t="s">
        <v>3315</v>
      </c>
      <c r="B3305" t="s">
        <v>5824</v>
      </c>
      <c r="C3305" t="s">
        <v>7253</v>
      </c>
      <c r="D3305" t="s">
        <v>6454</v>
      </c>
      <c r="E3305" t="s">
        <v>7064</v>
      </c>
      <c r="F3305" t="s">
        <v>7096</v>
      </c>
      <c r="G3305" t="s">
        <v>7112</v>
      </c>
      <c r="H3305" t="s">
        <v>7154</v>
      </c>
      <c r="I3305" t="s">
        <v>7164</v>
      </c>
      <c r="J3305" t="s">
        <v>7173</v>
      </c>
      <c r="K3305" t="s">
        <v>7206</v>
      </c>
      <c r="L3305">
        <v>1</v>
      </c>
      <c r="M3305">
        <v>1676.81</v>
      </c>
      <c r="N3305">
        <v>0.25</v>
      </c>
      <c r="O3305">
        <v>245.43</v>
      </c>
    </row>
    <row r="3306" spans="1:15" x14ac:dyDescent="0.25">
      <c r="A3306" t="s">
        <v>3316</v>
      </c>
      <c r="B3306" t="s">
        <v>5651</v>
      </c>
      <c r="C3306" t="s">
        <v>7225</v>
      </c>
      <c r="D3306" t="s">
        <v>6618</v>
      </c>
      <c r="E3306" t="s">
        <v>7006</v>
      </c>
      <c r="F3306" t="s">
        <v>7097</v>
      </c>
      <c r="G3306" t="s">
        <v>7104</v>
      </c>
      <c r="H3306" t="s">
        <v>7132</v>
      </c>
      <c r="I3306" t="s">
        <v>7163</v>
      </c>
      <c r="J3306" t="s">
        <v>7175</v>
      </c>
      <c r="K3306" t="s">
        <v>7205</v>
      </c>
      <c r="L3306">
        <v>4</v>
      </c>
      <c r="M3306">
        <v>12342.18</v>
      </c>
      <c r="N3306">
        <v>0.1</v>
      </c>
      <c r="O3306">
        <v>1645.78</v>
      </c>
    </row>
    <row r="3307" spans="1:15" x14ac:dyDescent="0.25">
      <c r="A3307" t="s">
        <v>3317</v>
      </c>
      <c r="B3307" t="s">
        <v>5528</v>
      </c>
      <c r="C3307" t="s">
        <v>7231</v>
      </c>
      <c r="D3307" t="s">
        <v>6187</v>
      </c>
      <c r="E3307" t="s">
        <v>6944</v>
      </c>
      <c r="F3307" t="s">
        <v>7096</v>
      </c>
      <c r="G3307" t="s">
        <v>7111</v>
      </c>
      <c r="H3307" t="s">
        <v>7131</v>
      </c>
      <c r="I3307" t="s">
        <v>7165</v>
      </c>
      <c r="J3307" t="s">
        <v>7177</v>
      </c>
      <c r="K3307" t="s">
        <v>7210</v>
      </c>
      <c r="L3307">
        <v>2</v>
      </c>
      <c r="M3307">
        <v>171410.92</v>
      </c>
      <c r="N3307">
        <v>0</v>
      </c>
      <c r="O3307">
        <v>21483.98</v>
      </c>
    </row>
    <row r="3308" spans="1:15" x14ac:dyDescent="0.25">
      <c r="A3308" t="s">
        <v>3318</v>
      </c>
      <c r="B3308" t="s">
        <v>5890</v>
      </c>
      <c r="C3308" t="s">
        <v>7248</v>
      </c>
      <c r="D3308" t="s">
        <v>6700</v>
      </c>
      <c r="E3308" t="s">
        <v>7030</v>
      </c>
      <c r="F3308" t="s">
        <v>7094</v>
      </c>
      <c r="G3308" t="s">
        <v>7100</v>
      </c>
      <c r="H3308" t="s">
        <v>7116</v>
      </c>
      <c r="I3308" t="s">
        <v>7165</v>
      </c>
      <c r="J3308" t="s">
        <v>7176</v>
      </c>
      <c r="K3308" t="s">
        <v>7194</v>
      </c>
      <c r="L3308">
        <v>6</v>
      </c>
      <c r="M3308">
        <v>148094.34</v>
      </c>
      <c r="N3308">
        <v>0</v>
      </c>
      <c r="O3308">
        <v>21535.77</v>
      </c>
    </row>
    <row r="3309" spans="1:15" x14ac:dyDescent="0.25">
      <c r="A3309" t="s">
        <v>3319</v>
      </c>
      <c r="B3309" t="s">
        <v>5706</v>
      </c>
      <c r="C3309" t="s">
        <v>7226</v>
      </c>
      <c r="D3309" t="s">
        <v>6729</v>
      </c>
      <c r="E3309" t="s">
        <v>6914</v>
      </c>
      <c r="F3309" t="s">
        <v>7095</v>
      </c>
      <c r="G3309" t="s">
        <v>7108</v>
      </c>
      <c r="H3309" t="s">
        <v>7141</v>
      </c>
      <c r="I3309" t="s">
        <v>7165</v>
      </c>
      <c r="J3309" t="s">
        <v>7176</v>
      </c>
      <c r="K3309" t="s">
        <v>7202</v>
      </c>
      <c r="L3309">
        <v>3</v>
      </c>
      <c r="M3309">
        <v>41428.6</v>
      </c>
      <c r="N3309">
        <v>0.25</v>
      </c>
      <c r="O3309">
        <v>2634.53</v>
      </c>
    </row>
    <row r="3310" spans="1:15" x14ac:dyDescent="0.25">
      <c r="A3310" t="s">
        <v>3320</v>
      </c>
      <c r="B3310" t="s">
        <v>5373</v>
      </c>
      <c r="C3310" t="s">
        <v>7259</v>
      </c>
      <c r="D3310" t="s">
        <v>6204</v>
      </c>
      <c r="E3310" t="s">
        <v>6958</v>
      </c>
      <c r="F3310" t="s">
        <v>7094</v>
      </c>
      <c r="G3310" t="s">
        <v>7098</v>
      </c>
      <c r="H3310" t="s">
        <v>7138</v>
      </c>
      <c r="I3310" t="s">
        <v>7163</v>
      </c>
      <c r="J3310" t="s">
        <v>7171</v>
      </c>
      <c r="K3310" t="s">
        <v>7209</v>
      </c>
      <c r="L3310">
        <v>5</v>
      </c>
      <c r="M3310">
        <v>9076.2900000000009</v>
      </c>
      <c r="N3310">
        <v>0</v>
      </c>
      <c r="O3310">
        <v>1723.97</v>
      </c>
    </row>
    <row r="3311" spans="1:15" x14ac:dyDescent="0.25">
      <c r="A3311" t="s">
        <v>3321</v>
      </c>
      <c r="B3311" t="s">
        <v>5947</v>
      </c>
      <c r="C3311" t="s">
        <v>7232</v>
      </c>
      <c r="D3311" t="s">
        <v>6702</v>
      </c>
      <c r="E3311" t="s">
        <v>6999</v>
      </c>
      <c r="F3311" t="s">
        <v>7095</v>
      </c>
      <c r="G3311" t="s">
        <v>7102</v>
      </c>
      <c r="H3311" t="s">
        <v>7147</v>
      </c>
      <c r="I3311" t="s">
        <v>7162</v>
      </c>
      <c r="J3311" t="s">
        <v>7166</v>
      </c>
      <c r="K3311" t="s">
        <v>7192</v>
      </c>
      <c r="L3311">
        <v>3</v>
      </c>
      <c r="M3311">
        <v>17505.34</v>
      </c>
      <c r="N3311">
        <v>0</v>
      </c>
      <c r="O3311">
        <v>2930.82</v>
      </c>
    </row>
    <row r="3312" spans="1:15" x14ac:dyDescent="0.25">
      <c r="A3312" t="s">
        <v>3322</v>
      </c>
      <c r="B3312" t="s">
        <v>5839</v>
      </c>
      <c r="C3312" t="s">
        <v>7237</v>
      </c>
      <c r="D3312" t="s">
        <v>6803</v>
      </c>
      <c r="E3312" t="s">
        <v>6916</v>
      </c>
      <c r="F3312" t="s">
        <v>7094</v>
      </c>
      <c r="G3312" t="s">
        <v>7101</v>
      </c>
      <c r="H3312" t="s">
        <v>7124</v>
      </c>
      <c r="I3312" t="s">
        <v>7165</v>
      </c>
      <c r="J3312" t="s">
        <v>7172</v>
      </c>
      <c r="K3312" t="s">
        <v>7208</v>
      </c>
      <c r="L3312">
        <v>4</v>
      </c>
      <c r="M3312">
        <v>8610.85</v>
      </c>
      <c r="N3312">
        <v>0.1</v>
      </c>
      <c r="O3312">
        <v>1554.29</v>
      </c>
    </row>
    <row r="3313" spans="1:15" x14ac:dyDescent="0.25">
      <c r="A3313" t="s">
        <v>3323</v>
      </c>
      <c r="B3313" t="s">
        <v>6009</v>
      </c>
      <c r="C3313" t="s">
        <v>7258</v>
      </c>
      <c r="D3313" t="s">
        <v>6628</v>
      </c>
      <c r="E3313" t="s">
        <v>6981</v>
      </c>
      <c r="F3313" t="s">
        <v>7095</v>
      </c>
      <c r="G3313" t="s">
        <v>7106</v>
      </c>
      <c r="H3313" t="s">
        <v>7161</v>
      </c>
      <c r="I3313" t="s">
        <v>7165</v>
      </c>
      <c r="J3313" t="s">
        <v>7176</v>
      </c>
      <c r="K3313" t="s">
        <v>7194</v>
      </c>
      <c r="L3313">
        <v>5</v>
      </c>
      <c r="M3313">
        <v>99376.71</v>
      </c>
      <c r="N3313">
        <v>0.2</v>
      </c>
      <c r="O3313">
        <v>4773.82</v>
      </c>
    </row>
    <row r="3314" spans="1:15" x14ac:dyDescent="0.25">
      <c r="A3314" t="s">
        <v>3324</v>
      </c>
      <c r="B3314" t="s">
        <v>5955</v>
      </c>
      <c r="C3314" t="s">
        <v>7239</v>
      </c>
      <c r="D3314" t="s">
        <v>6748</v>
      </c>
      <c r="E3314" t="s">
        <v>6909</v>
      </c>
      <c r="F3314" t="s">
        <v>7094</v>
      </c>
      <c r="G3314" t="s">
        <v>7100</v>
      </c>
      <c r="H3314" t="s">
        <v>7151</v>
      </c>
      <c r="I3314" t="s">
        <v>7165</v>
      </c>
      <c r="J3314" t="s">
        <v>7172</v>
      </c>
      <c r="K3314" t="s">
        <v>7212</v>
      </c>
      <c r="L3314">
        <v>5</v>
      </c>
      <c r="M3314">
        <v>15228.75</v>
      </c>
      <c r="N3314">
        <v>0.1</v>
      </c>
      <c r="O3314">
        <v>2071.52</v>
      </c>
    </row>
    <row r="3315" spans="1:15" x14ac:dyDescent="0.25">
      <c r="A3315" t="s">
        <v>3325</v>
      </c>
      <c r="B3315" t="s">
        <v>5375</v>
      </c>
      <c r="C3315" t="s">
        <v>7244</v>
      </c>
      <c r="D3315" t="s">
        <v>6260</v>
      </c>
      <c r="E3315" t="s">
        <v>7009</v>
      </c>
      <c r="F3315" t="s">
        <v>7096</v>
      </c>
      <c r="G3315" t="s">
        <v>7112</v>
      </c>
      <c r="H3315" t="s">
        <v>7139</v>
      </c>
      <c r="I3315" t="s">
        <v>7164</v>
      </c>
      <c r="J3315" t="s">
        <v>7173</v>
      </c>
      <c r="K3315" t="s">
        <v>7206</v>
      </c>
      <c r="L3315">
        <v>6</v>
      </c>
      <c r="M3315">
        <v>11028.15</v>
      </c>
      <c r="N3315">
        <v>0.2</v>
      </c>
      <c r="O3315">
        <v>2698.34</v>
      </c>
    </row>
    <row r="3316" spans="1:15" x14ac:dyDescent="0.25">
      <c r="A3316" t="s">
        <v>3326</v>
      </c>
      <c r="B3316" t="s">
        <v>5277</v>
      </c>
      <c r="C3316" t="s">
        <v>7239</v>
      </c>
      <c r="D3316" t="s">
        <v>6226</v>
      </c>
      <c r="E3316" t="s">
        <v>6992</v>
      </c>
      <c r="F3316" t="s">
        <v>7097</v>
      </c>
      <c r="G3316" t="s">
        <v>7107</v>
      </c>
      <c r="H3316" t="s">
        <v>7152</v>
      </c>
      <c r="I3316" t="s">
        <v>7162</v>
      </c>
      <c r="J3316" t="s">
        <v>7169</v>
      </c>
      <c r="K3316" t="s">
        <v>7193</v>
      </c>
      <c r="L3316">
        <v>4</v>
      </c>
      <c r="M3316">
        <v>39241.699999999997</v>
      </c>
      <c r="N3316">
        <v>0.15</v>
      </c>
      <c r="O3316">
        <v>6777.58</v>
      </c>
    </row>
    <row r="3317" spans="1:15" x14ac:dyDescent="0.25">
      <c r="A3317" t="s">
        <v>3327</v>
      </c>
      <c r="B3317" t="s">
        <v>5718</v>
      </c>
      <c r="C3317" t="s">
        <v>7232</v>
      </c>
      <c r="D3317" t="s">
        <v>6829</v>
      </c>
      <c r="E3317" t="s">
        <v>7010</v>
      </c>
      <c r="F3317" t="s">
        <v>7095</v>
      </c>
      <c r="G3317" t="s">
        <v>7102</v>
      </c>
      <c r="H3317" t="s">
        <v>7157</v>
      </c>
      <c r="I3317" t="s">
        <v>7162</v>
      </c>
      <c r="J3317" t="s">
        <v>7166</v>
      </c>
      <c r="K3317" t="s">
        <v>7192</v>
      </c>
      <c r="L3317">
        <v>8</v>
      </c>
      <c r="M3317">
        <v>37839.769999999997</v>
      </c>
      <c r="N3317">
        <v>0.2</v>
      </c>
      <c r="O3317">
        <v>3443.17</v>
      </c>
    </row>
    <row r="3318" spans="1:15" x14ac:dyDescent="0.25">
      <c r="A3318" t="s">
        <v>3328</v>
      </c>
      <c r="B3318" t="s">
        <v>6045</v>
      </c>
      <c r="C3318" t="s">
        <v>7228</v>
      </c>
      <c r="D3318" t="s">
        <v>6887</v>
      </c>
      <c r="E3318" t="s">
        <v>7065</v>
      </c>
      <c r="F3318" t="s">
        <v>7097</v>
      </c>
      <c r="G3318" t="s">
        <v>7104</v>
      </c>
      <c r="H3318" t="s">
        <v>7120</v>
      </c>
      <c r="I3318" t="s">
        <v>7162</v>
      </c>
      <c r="J3318" t="s">
        <v>7169</v>
      </c>
      <c r="K3318" t="s">
        <v>7182</v>
      </c>
      <c r="L3318">
        <v>8</v>
      </c>
      <c r="M3318">
        <v>51387.14</v>
      </c>
      <c r="N3318">
        <v>0.25</v>
      </c>
      <c r="O3318">
        <v>4068.33</v>
      </c>
    </row>
    <row r="3319" spans="1:15" x14ac:dyDescent="0.25">
      <c r="A3319" t="s">
        <v>3329</v>
      </c>
      <c r="B3319" t="s">
        <v>5441</v>
      </c>
      <c r="C3319" t="s">
        <v>7248</v>
      </c>
      <c r="D3319" t="s">
        <v>6813</v>
      </c>
      <c r="E3319" t="s">
        <v>7057</v>
      </c>
      <c r="F3319" t="s">
        <v>7096</v>
      </c>
      <c r="G3319" t="s">
        <v>7111</v>
      </c>
      <c r="H3319" t="s">
        <v>7131</v>
      </c>
      <c r="I3319" t="s">
        <v>7165</v>
      </c>
      <c r="J3319" t="s">
        <v>7176</v>
      </c>
      <c r="K3319" t="s">
        <v>7195</v>
      </c>
      <c r="L3319">
        <v>2</v>
      </c>
      <c r="M3319">
        <v>19067.04</v>
      </c>
      <c r="N3319">
        <v>0.2</v>
      </c>
      <c r="O3319">
        <v>1098.03</v>
      </c>
    </row>
    <row r="3320" spans="1:15" x14ac:dyDescent="0.25">
      <c r="A3320" t="s">
        <v>3330</v>
      </c>
      <c r="B3320" t="s">
        <v>5715</v>
      </c>
      <c r="C3320" t="s">
        <v>7252</v>
      </c>
      <c r="D3320" t="s">
        <v>6176</v>
      </c>
      <c r="E3320" t="s">
        <v>6966</v>
      </c>
      <c r="F3320" t="s">
        <v>7095</v>
      </c>
      <c r="G3320" t="s">
        <v>7106</v>
      </c>
      <c r="H3320" t="s">
        <v>7122</v>
      </c>
      <c r="I3320" t="s">
        <v>7162</v>
      </c>
      <c r="J3320" t="s">
        <v>7166</v>
      </c>
      <c r="K3320" t="s">
        <v>7211</v>
      </c>
      <c r="L3320">
        <v>2</v>
      </c>
      <c r="M3320">
        <v>10901.6</v>
      </c>
      <c r="N3320">
        <v>0.25</v>
      </c>
      <c r="O3320">
        <v>608.32000000000005</v>
      </c>
    </row>
    <row r="3321" spans="1:15" x14ac:dyDescent="0.25">
      <c r="A3321" t="s">
        <v>3331</v>
      </c>
      <c r="B3321" t="s">
        <v>5535</v>
      </c>
      <c r="C3321" t="s">
        <v>7242</v>
      </c>
      <c r="D3321" t="s">
        <v>6885</v>
      </c>
      <c r="E3321" t="s">
        <v>6959</v>
      </c>
      <c r="F3321" t="s">
        <v>7096</v>
      </c>
      <c r="G3321" t="s">
        <v>7112</v>
      </c>
      <c r="H3321" t="s">
        <v>7139</v>
      </c>
      <c r="I3321" t="s">
        <v>7163</v>
      </c>
      <c r="J3321" t="s">
        <v>7167</v>
      </c>
      <c r="K3321" t="s">
        <v>7207</v>
      </c>
      <c r="L3321">
        <v>4</v>
      </c>
      <c r="M3321">
        <v>3172.53</v>
      </c>
      <c r="N3321">
        <v>0</v>
      </c>
      <c r="O3321">
        <v>1128.31</v>
      </c>
    </row>
    <row r="3322" spans="1:15" x14ac:dyDescent="0.25">
      <c r="A3322" t="s">
        <v>3332</v>
      </c>
      <c r="B3322" t="s">
        <v>6046</v>
      </c>
      <c r="C3322" t="s">
        <v>7236</v>
      </c>
      <c r="D3322" t="s">
        <v>6403</v>
      </c>
      <c r="E3322" t="s">
        <v>6980</v>
      </c>
      <c r="F3322" t="s">
        <v>7095</v>
      </c>
      <c r="G3322" t="s">
        <v>7108</v>
      </c>
      <c r="H3322" t="s">
        <v>7141</v>
      </c>
      <c r="I3322" t="s">
        <v>7162</v>
      </c>
      <c r="J3322" t="s">
        <v>7168</v>
      </c>
      <c r="K3322" t="s">
        <v>7180</v>
      </c>
      <c r="L3322">
        <v>3</v>
      </c>
      <c r="M3322">
        <v>7557.24</v>
      </c>
      <c r="N3322">
        <v>0.25</v>
      </c>
      <c r="O3322">
        <v>715.59</v>
      </c>
    </row>
    <row r="3323" spans="1:15" x14ac:dyDescent="0.25">
      <c r="A3323" t="s">
        <v>3333</v>
      </c>
      <c r="B3323" t="s">
        <v>5683</v>
      </c>
      <c r="C3323" t="s">
        <v>7258</v>
      </c>
      <c r="D3323" t="s">
        <v>6381</v>
      </c>
      <c r="E3323" t="s">
        <v>6970</v>
      </c>
      <c r="F3323" t="s">
        <v>7094</v>
      </c>
      <c r="G3323" t="s">
        <v>7098</v>
      </c>
      <c r="H3323" t="s">
        <v>7156</v>
      </c>
      <c r="I3323" t="s">
        <v>7164</v>
      </c>
      <c r="J3323" t="s">
        <v>7170</v>
      </c>
      <c r="K3323" t="s">
        <v>7213</v>
      </c>
      <c r="L3323">
        <v>3</v>
      </c>
      <c r="M3323">
        <v>8282.5</v>
      </c>
      <c r="N3323">
        <v>0.05</v>
      </c>
      <c r="O3323">
        <v>2335</v>
      </c>
    </row>
    <row r="3324" spans="1:15" x14ac:dyDescent="0.25">
      <c r="A3324" t="s">
        <v>3334</v>
      </c>
      <c r="B3324" t="s">
        <v>5015</v>
      </c>
      <c r="C3324" t="s">
        <v>7252</v>
      </c>
      <c r="D3324" t="s">
        <v>6790</v>
      </c>
      <c r="E3324" t="s">
        <v>6905</v>
      </c>
      <c r="F3324" t="s">
        <v>7094</v>
      </c>
      <c r="G3324" t="s">
        <v>7099</v>
      </c>
      <c r="H3324" t="s">
        <v>7125</v>
      </c>
      <c r="I3324" t="s">
        <v>7162</v>
      </c>
      <c r="J3324" t="s">
        <v>7166</v>
      </c>
      <c r="K3324" t="s">
        <v>7178</v>
      </c>
      <c r="L3324">
        <v>2</v>
      </c>
      <c r="M3324">
        <v>28572.69</v>
      </c>
      <c r="N3324">
        <v>0</v>
      </c>
      <c r="O3324">
        <v>5590.93</v>
      </c>
    </row>
    <row r="3325" spans="1:15" x14ac:dyDescent="0.25">
      <c r="A3325" t="s">
        <v>3335</v>
      </c>
      <c r="B3325" t="s">
        <v>5492</v>
      </c>
      <c r="C3325" t="s">
        <v>7245</v>
      </c>
      <c r="D3325" t="s">
        <v>6568</v>
      </c>
      <c r="E3325" t="s">
        <v>6996</v>
      </c>
      <c r="F3325" t="s">
        <v>7095</v>
      </c>
      <c r="G3325" t="s">
        <v>7102</v>
      </c>
      <c r="H3325" t="s">
        <v>7147</v>
      </c>
      <c r="I3325" t="s">
        <v>7165</v>
      </c>
      <c r="J3325" t="s">
        <v>7176</v>
      </c>
      <c r="K3325" t="s">
        <v>7194</v>
      </c>
      <c r="L3325">
        <v>6</v>
      </c>
      <c r="M3325">
        <v>156305.9</v>
      </c>
      <c r="N3325">
        <v>0</v>
      </c>
      <c r="O3325">
        <v>25350.92</v>
      </c>
    </row>
    <row r="3326" spans="1:15" x14ac:dyDescent="0.25">
      <c r="A3326" t="s">
        <v>3336</v>
      </c>
      <c r="B3326" t="s">
        <v>5829</v>
      </c>
      <c r="C3326" t="s">
        <v>7226</v>
      </c>
      <c r="D3326" t="s">
        <v>6226</v>
      </c>
      <c r="E3326" t="s">
        <v>6992</v>
      </c>
      <c r="F3326" t="s">
        <v>7095</v>
      </c>
      <c r="G3326" t="s">
        <v>7108</v>
      </c>
      <c r="H3326" t="s">
        <v>7150</v>
      </c>
      <c r="I3326" t="s">
        <v>7163</v>
      </c>
      <c r="J3326" t="s">
        <v>7175</v>
      </c>
      <c r="K3326" t="s">
        <v>7205</v>
      </c>
      <c r="L3326">
        <v>8</v>
      </c>
      <c r="M3326">
        <v>22841.33</v>
      </c>
      <c r="N3326">
        <v>0.2</v>
      </c>
      <c r="O3326">
        <v>2027.36</v>
      </c>
    </row>
    <row r="3327" spans="1:15" x14ac:dyDescent="0.25">
      <c r="A3327" t="s">
        <v>3337</v>
      </c>
      <c r="B3327" t="s">
        <v>5925</v>
      </c>
      <c r="C3327" t="s">
        <v>7241</v>
      </c>
      <c r="D3327" t="s">
        <v>6413</v>
      </c>
      <c r="E3327" t="s">
        <v>7052</v>
      </c>
      <c r="F3327" t="s">
        <v>7095</v>
      </c>
      <c r="G3327" t="s">
        <v>7108</v>
      </c>
      <c r="H3327" t="s">
        <v>7126</v>
      </c>
      <c r="I3327" t="s">
        <v>7165</v>
      </c>
      <c r="J3327" t="s">
        <v>7177</v>
      </c>
      <c r="K3327" t="s">
        <v>7201</v>
      </c>
      <c r="L3327">
        <v>1</v>
      </c>
      <c r="M3327">
        <v>41024.1</v>
      </c>
      <c r="N3327">
        <v>0.2</v>
      </c>
      <c r="O3327">
        <v>4124.67</v>
      </c>
    </row>
    <row r="3328" spans="1:15" x14ac:dyDescent="0.25">
      <c r="A3328" t="s">
        <v>3338</v>
      </c>
      <c r="B3328" t="s">
        <v>5848</v>
      </c>
      <c r="C3328" t="s">
        <v>7255</v>
      </c>
      <c r="D3328" t="s">
        <v>6648</v>
      </c>
      <c r="E3328" t="s">
        <v>6996</v>
      </c>
      <c r="F3328" t="s">
        <v>7096</v>
      </c>
      <c r="G3328" t="s">
        <v>7103</v>
      </c>
      <c r="H3328" t="s">
        <v>7158</v>
      </c>
      <c r="I3328" t="s">
        <v>7165</v>
      </c>
      <c r="J3328" t="s">
        <v>7172</v>
      </c>
      <c r="K3328" t="s">
        <v>7208</v>
      </c>
      <c r="L3328">
        <v>1</v>
      </c>
      <c r="M3328">
        <v>2557.34</v>
      </c>
      <c r="N3328">
        <v>0</v>
      </c>
      <c r="O3328">
        <v>596.25</v>
      </c>
    </row>
    <row r="3329" spans="1:15" x14ac:dyDescent="0.25">
      <c r="A3329" t="s">
        <v>3339</v>
      </c>
      <c r="B3329" t="s">
        <v>5339</v>
      </c>
      <c r="C3329" t="s">
        <v>7249</v>
      </c>
      <c r="D3329" t="s">
        <v>6200</v>
      </c>
      <c r="E3329" t="s">
        <v>6959</v>
      </c>
      <c r="F3329" t="s">
        <v>7097</v>
      </c>
      <c r="G3329" t="s">
        <v>7107</v>
      </c>
      <c r="H3329" t="s">
        <v>7153</v>
      </c>
      <c r="I3329" t="s">
        <v>7162</v>
      </c>
      <c r="J3329" t="s">
        <v>7166</v>
      </c>
      <c r="K3329" t="s">
        <v>7192</v>
      </c>
      <c r="L3329">
        <v>2</v>
      </c>
      <c r="M3329">
        <v>11825.36</v>
      </c>
      <c r="N3329">
        <v>0.05</v>
      </c>
      <c r="O3329">
        <v>1825.9</v>
      </c>
    </row>
    <row r="3330" spans="1:15" x14ac:dyDescent="0.25">
      <c r="A3330" t="s">
        <v>3340</v>
      </c>
      <c r="B3330" t="s">
        <v>5296</v>
      </c>
      <c r="C3330" t="s">
        <v>7247</v>
      </c>
      <c r="D3330" t="s">
        <v>6259</v>
      </c>
      <c r="E3330" t="s">
        <v>6968</v>
      </c>
      <c r="F3330" t="s">
        <v>7096</v>
      </c>
      <c r="G3330" t="s">
        <v>7112</v>
      </c>
      <c r="H3330" t="s">
        <v>7154</v>
      </c>
      <c r="I3330" t="s">
        <v>7165</v>
      </c>
      <c r="J3330" t="s">
        <v>7177</v>
      </c>
      <c r="K3330" t="s">
        <v>7201</v>
      </c>
      <c r="L3330">
        <v>7</v>
      </c>
      <c r="M3330">
        <v>339206.6</v>
      </c>
      <c r="N3330">
        <v>0.05</v>
      </c>
      <c r="O3330">
        <v>49171.22</v>
      </c>
    </row>
    <row r="3331" spans="1:15" x14ac:dyDescent="0.25">
      <c r="A3331" t="s">
        <v>3341</v>
      </c>
      <c r="B3331" t="s">
        <v>5435</v>
      </c>
      <c r="C3331" t="s">
        <v>7245</v>
      </c>
      <c r="D3331" t="s">
        <v>6770</v>
      </c>
      <c r="E3331" t="s">
        <v>7001</v>
      </c>
      <c r="F3331" t="s">
        <v>7095</v>
      </c>
      <c r="G3331" t="s">
        <v>7109</v>
      </c>
      <c r="H3331" t="s">
        <v>7140</v>
      </c>
      <c r="I3331" t="s">
        <v>7164</v>
      </c>
      <c r="J3331" t="s">
        <v>7174</v>
      </c>
      <c r="K3331" t="s">
        <v>7188</v>
      </c>
      <c r="L3331">
        <v>5</v>
      </c>
      <c r="M3331">
        <v>10351.719999999999</v>
      </c>
      <c r="N3331">
        <v>0.25</v>
      </c>
      <c r="O3331">
        <v>1164.83</v>
      </c>
    </row>
    <row r="3332" spans="1:15" x14ac:dyDescent="0.25">
      <c r="A3332" t="s">
        <v>3342</v>
      </c>
      <c r="B3332" t="s">
        <v>5986</v>
      </c>
      <c r="C3332" t="s">
        <v>7228</v>
      </c>
      <c r="D3332" t="s">
        <v>6457</v>
      </c>
      <c r="E3332" t="s">
        <v>6930</v>
      </c>
      <c r="F3332" t="s">
        <v>7096</v>
      </c>
      <c r="G3332" t="s">
        <v>7113</v>
      </c>
      <c r="H3332" t="s">
        <v>7148</v>
      </c>
      <c r="I3332" t="s">
        <v>7164</v>
      </c>
      <c r="J3332" t="s">
        <v>7170</v>
      </c>
      <c r="K3332" t="s">
        <v>7213</v>
      </c>
      <c r="L3332">
        <v>5</v>
      </c>
      <c r="M3332">
        <v>11996.34</v>
      </c>
      <c r="N3332">
        <v>0.15</v>
      </c>
      <c r="O3332">
        <v>3372.96</v>
      </c>
    </row>
    <row r="3333" spans="1:15" x14ac:dyDescent="0.25">
      <c r="A3333" t="s">
        <v>3343</v>
      </c>
      <c r="B3333" t="s">
        <v>5321</v>
      </c>
      <c r="C3333" t="s">
        <v>7254</v>
      </c>
      <c r="D3333" t="s">
        <v>6654</v>
      </c>
      <c r="E3333" t="s">
        <v>7041</v>
      </c>
      <c r="F3333" t="s">
        <v>7095</v>
      </c>
      <c r="G3333" t="s">
        <v>7102</v>
      </c>
      <c r="H3333" t="s">
        <v>7157</v>
      </c>
      <c r="I3333" t="s">
        <v>7165</v>
      </c>
      <c r="J3333" t="s">
        <v>7176</v>
      </c>
      <c r="K3333" t="s">
        <v>7202</v>
      </c>
      <c r="L3333">
        <v>1</v>
      </c>
      <c r="M3333">
        <v>14357.54</v>
      </c>
      <c r="N3333">
        <v>0.2</v>
      </c>
      <c r="O3333">
        <v>834.8</v>
      </c>
    </row>
    <row r="3334" spans="1:15" x14ac:dyDescent="0.25">
      <c r="A3334" t="s">
        <v>3344</v>
      </c>
      <c r="B3334" t="s">
        <v>5790</v>
      </c>
      <c r="C3334" t="s">
        <v>7227</v>
      </c>
      <c r="D3334" t="s">
        <v>6455</v>
      </c>
      <c r="E3334" t="s">
        <v>6955</v>
      </c>
      <c r="F3334" t="s">
        <v>7094</v>
      </c>
      <c r="G3334" t="s">
        <v>7099</v>
      </c>
      <c r="H3334" t="s">
        <v>7125</v>
      </c>
      <c r="I3334" t="s">
        <v>7164</v>
      </c>
      <c r="J3334" t="s">
        <v>7173</v>
      </c>
      <c r="K3334" t="s">
        <v>7186</v>
      </c>
      <c r="L3334">
        <v>6</v>
      </c>
      <c r="M3334">
        <v>27153.56</v>
      </c>
      <c r="N3334">
        <v>0</v>
      </c>
      <c r="O3334">
        <v>7703.58</v>
      </c>
    </row>
    <row r="3335" spans="1:15" x14ac:dyDescent="0.25">
      <c r="A3335" t="s">
        <v>3345</v>
      </c>
      <c r="B3335" t="s">
        <v>5070</v>
      </c>
      <c r="C3335" t="s">
        <v>7233</v>
      </c>
      <c r="D3335" t="s">
        <v>6113</v>
      </c>
      <c r="E3335" t="s">
        <v>6912</v>
      </c>
      <c r="F3335" t="s">
        <v>7095</v>
      </c>
      <c r="G3335" t="s">
        <v>7106</v>
      </c>
      <c r="H3335" t="s">
        <v>7122</v>
      </c>
      <c r="I3335" t="s">
        <v>7164</v>
      </c>
      <c r="J3335" t="s">
        <v>7173</v>
      </c>
      <c r="K3335" t="s">
        <v>7206</v>
      </c>
      <c r="L3335">
        <v>2</v>
      </c>
      <c r="M3335">
        <v>3299.1</v>
      </c>
      <c r="N3335">
        <v>0.25</v>
      </c>
      <c r="O3335">
        <v>814.95</v>
      </c>
    </row>
    <row r="3336" spans="1:15" x14ac:dyDescent="0.25">
      <c r="A3336" t="s">
        <v>3346</v>
      </c>
      <c r="B3336" t="s">
        <v>5595</v>
      </c>
      <c r="C3336" t="s">
        <v>7259</v>
      </c>
      <c r="D3336" t="s">
        <v>6197</v>
      </c>
      <c r="E3336" t="s">
        <v>6895</v>
      </c>
      <c r="F3336" t="s">
        <v>7096</v>
      </c>
      <c r="G3336" t="s">
        <v>7103</v>
      </c>
      <c r="H3336" t="s">
        <v>7119</v>
      </c>
      <c r="I3336" t="s">
        <v>7165</v>
      </c>
      <c r="J3336" t="s">
        <v>7172</v>
      </c>
      <c r="K3336" t="s">
        <v>7208</v>
      </c>
      <c r="L3336">
        <v>4</v>
      </c>
      <c r="M3336">
        <v>7742.24</v>
      </c>
      <c r="N3336">
        <v>0.25</v>
      </c>
      <c r="O3336">
        <v>625.76</v>
      </c>
    </row>
    <row r="3337" spans="1:15" x14ac:dyDescent="0.25">
      <c r="A3337" t="s">
        <v>3347</v>
      </c>
      <c r="B3337" t="s">
        <v>5819</v>
      </c>
      <c r="C3337" t="s">
        <v>7226</v>
      </c>
      <c r="D3337" t="s">
        <v>6132</v>
      </c>
      <c r="E3337" t="s">
        <v>6931</v>
      </c>
      <c r="F3337" t="s">
        <v>7096</v>
      </c>
      <c r="G3337" t="s">
        <v>7112</v>
      </c>
      <c r="H3337" t="s">
        <v>7139</v>
      </c>
      <c r="I3337" t="s">
        <v>7164</v>
      </c>
      <c r="J3337" t="s">
        <v>7170</v>
      </c>
      <c r="K3337" t="s">
        <v>7189</v>
      </c>
      <c r="L3337">
        <v>2</v>
      </c>
      <c r="M3337">
        <v>2702.67</v>
      </c>
      <c r="N3337">
        <v>0.1</v>
      </c>
      <c r="O3337">
        <v>615.14</v>
      </c>
    </row>
    <row r="3338" spans="1:15" x14ac:dyDescent="0.25">
      <c r="A3338" t="s">
        <v>3348</v>
      </c>
      <c r="B3338" t="s">
        <v>5138</v>
      </c>
      <c r="C3338" t="s">
        <v>7250</v>
      </c>
      <c r="D3338" t="s">
        <v>6824</v>
      </c>
      <c r="E3338" t="s">
        <v>7000</v>
      </c>
      <c r="F3338" t="s">
        <v>7095</v>
      </c>
      <c r="G3338" t="s">
        <v>7108</v>
      </c>
      <c r="H3338" t="s">
        <v>7141</v>
      </c>
      <c r="I3338" t="s">
        <v>7162</v>
      </c>
      <c r="J3338" t="s">
        <v>7166</v>
      </c>
      <c r="K3338" t="s">
        <v>7192</v>
      </c>
      <c r="L3338">
        <v>5</v>
      </c>
      <c r="M3338">
        <v>31324.42</v>
      </c>
      <c r="N3338">
        <v>0</v>
      </c>
      <c r="O3338">
        <v>4989.8999999999996</v>
      </c>
    </row>
    <row r="3339" spans="1:15" x14ac:dyDescent="0.25">
      <c r="A3339" t="s">
        <v>3349</v>
      </c>
      <c r="B3339" t="s">
        <v>5106</v>
      </c>
      <c r="C3339" t="s">
        <v>7248</v>
      </c>
      <c r="D3339" t="s">
        <v>6559</v>
      </c>
      <c r="E3339" t="s">
        <v>7018</v>
      </c>
      <c r="F3339" t="s">
        <v>7097</v>
      </c>
      <c r="G3339" t="s">
        <v>7110</v>
      </c>
      <c r="H3339" t="s">
        <v>7155</v>
      </c>
      <c r="I3339" t="s">
        <v>7162</v>
      </c>
      <c r="J3339" t="s">
        <v>7166</v>
      </c>
      <c r="K3339" t="s">
        <v>7192</v>
      </c>
      <c r="L3339">
        <v>5</v>
      </c>
      <c r="M3339">
        <v>22484.51</v>
      </c>
      <c r="N3339">
        <v>0.25</v>
      </c>
      <c r="O3339">
        <v>867.03</v>
      </c>
    </row>
    <row r="3340" spans="1:15" x14ac:dyDescent="0.25">
      <c r="A3340" t="s">
        <v>3350</v>
      </c>
      <c r="B3340" t="s">
        <v>5346</v>
      </c>
      <c r="C3340" t="s">
        <v>7241</v>
      </c>
      <c r="D3340" t="s">
        <v>6806</v>
      </c>
      <c r="E3340" t="s">
        <v>6908</v>
      </c>
      <c r="F3340" t="s">
        <v>7095</v>
      </c>
      <c r="G3340" t="s">
        <v>7109</v>
      </c>
      <c r="H3340" t="s">
        <v>7127</v>
      </c>
      <c r="I3340" t="s">
        <v>7164</v>
      </c>
      <c r="J3340" t="s">
        <v>7170</v>
      </c>
      <c r="K3340" t="s">
        <v>7183</v>
      </c>
      <c r="L3340">
        <v>5</v>
      </c>
      <c r="M3340">
        <v>25972.68</v>
      </c>
      <c r="N3340">
        <v>0</v>
      </c>
      <c r="O3340">
        <v>6745.49</v>
      </c>
    </row>
    <row r="3341" spans="1:15" x14ac:dyDescent="0.25">
      <c r="A3341" t="s">
        <v>3351</v>
      </c>
      <c r="B3341" t="s">
        <v>5211</v>
      </c>
      <c r="C3341" t="s">
        <v>7243</v>
      </c>
      <c r="D3341" t="s">
        <v>6888</v>
      </c>
      <c r="E3341" t="s">
        <v>6918</v>
      </c>
      <c r="F3341" t="s">
        <v>7096</v>
      </c>
      <c r="G3341" t="s">
        <v>7111</v>
      </c>
      <c r="H3341" t="s">
        <v>7142</v>
      </c>
      <c r="I3341" t="s">
        <v>7162</v>
      </c>
      <c r="J3341" t="s">
        <v>7169</v>
      </c>
      <c r="K3341" t="s">
        <v>7193</v>
      </c>
      <c r="L3341">
        <v>5</v>
      </c>
      <c r="M3341">
        <v>47878.78</v>
      </c>
      <c r="N3341">
        <v>0.15</v>
      </c>
      <c r="O3341">
        <v>5474.32</v>
      </c>
    </row>
    <row r="3342" spans="1:15" x14ac:dyDescent="0.25">
      <c r="A3342" t="s">
        <v>3352</v>
      </c>
      <c r="B3342" t="s">
        <v>5720</v>
      </c>
      <c r="C3342" t="s">
        <v>7259</v>
      </c>
      <c r="D3342" t="s">
        <v>6530</v>
      </c>
      <c r="E3342" t="s">
        <v>7031</v>
      </c>
      <c r="F3342" t="s">
        <v>7094</v>
      </c>
      <c r="G3342" t="s">
        <v>7101</v>
      </c>
      <c r="H3342" t="s">
        <v>7137</v>
      </c>
      <c r="I3342" t="s">
        <v>7163</v>
      </c>
      <c r="J3342" t="s">
        <v>7175</v>
      </c>
      <c r="K3342" t="s">
        <v>7190</v>
      </c>
      <c r="L3342">
        <v>8</v>
      </c>
      <c r="M3342">
        <v>17516.87</v>
      </c>
      <c r="N3342">
        <v>0</v>
      </c>
      <c r="O3342">
        <v>3659.66</v>
      </c>
    </row>
    <row r="3343" spans="1:15" x14ac:dyDescent="0.25">
      <c r="A3343" t="s">
        <v>3353</v>
      </c>
      <c r="B3343" t="s">
        <v>5117</v>
      </c>
      <c r="C3343" t="s">
        <v>7231</v>
      </c>
      <c r="D3343" t="s">
        <v>6754</v>
      </c>
      <c r="E3343" t="s">
        <v>6956</v>
      </c>
      <c r="F3343" t="s">
        <v>7097</v>
      </c>
      <c r="G3343" t="s">
        <v>7107</v>
      </c>
      <c r="H3343" t="s">
        <v>7152</v>
      </c>
      <c r="I3343" t="s">
        <v>7163</v>
      </c>
      <c r="J3343" t="s">
        <v>7171</v>
      </c>
      <c r="K3343" t="s">
        <v>7184</v>
      </c>
      <c r="L3343">
        <v>3</v>
      </c>
      <c r="M3343">
        <v>18068.810000000001</v>
      </c>
      <c r="N3343">
        <v>0.25</v>
      </c>
      <c r="O3343">
        <v>944.01</v>
      </c>
    </row>
    <row r="3344" spans="1:15" x14ac:dyDescent="0.25">
      <c r="A3344" t="s">
        <v>3354</v>
      </c>
      <c r="B3344" t="s">
        <v>5250</v>
      </c>
      <c r="C3344" t="s">
        <v>7244</v>
      </c>
      <c r="D3344" t="s">
        <v>6809</v>
      </c>
      <c r="E3344" t="s">
        <v>7043</v>
      </c>
      <c r="F3344" t="s">
        <v>7096</v>
      </c>
      <c r="G3344" t="s">
        <v>7103</v>
      </c>
      <c r="H3344" t="s">
        <v>7119</v>
      </c>
      <c r="I3344" t="s">
        <v>7165</v>
      </c>
      <c r="J3344" t="s">
        <v>7172</v>
      </c>
      <c r="K3344" t="s">
        <v>7208</v>
      </c>
      <c r="L3344">
        <v>4</v>
      </c>
      <c r="M3344">
        <v>9180.5</v>
      </c>
      <c r="N3344">
        <v>0.05</v>
      </c>
      <c r="O3344">
        <v>1620.07</v>
      </c>
    </row>
    <row r="3345" spans="1:15" x14ac:dyDescent="0.25">
      <c r="A3345" t="s">
        <v>3355</v>
      </c>
      <c r="B3345" t="s">
        <v>5042</v>
      </c>
      <c r="C3345" t="s">
        <v>7246</v>
      </c>
      <c r="D3345" t="s">
        <v>6641</v>
      </c>
      <c r="E3345" t="s">
        <v>7076</v>
      </c>
      <c r="F3345" t="s">
        <v>7097</v>
      </c>
      <c r="G3345" t="s">
        <v>7105</v>
      </c>
      <c r="H3345" t="s">
        <v>7128</v>
      </c>
      <c r="I3345" t="s">
        <v>7163</v>
      </c>
      <c r="J3345" t="s">
        <v>7171</v>
      </c>
      <c r="K3345" t="s">
        <v>7209</v>
      </c>
      <c r="L3345">
        <v>6</v>
      </c>
      <c r="M3345">
        <v>9964.9699999999993</v>
      </c>
      <c r="N3345">
        <v>0.1</v>
      </c>
      <c r="O3345">
        <v>1589.03</v>
      </c>
    </row>
    <row r="3346" spans="1:15" x14ac:dyDescent="0.25">
      <c r="A3346" t="s">
        <v>3356</v>
      </c>
      <c r="B3346" t="s">
        <v>5659</v>
      </c>
      <c r="C3346" t="s">
        <v>7235</v>
      </c>
      <c r="D3346" t="s">
        <v>6349</v>
      </c>
      <c r="E3346" t="s">
        <v>6911</v>
      </c>
      <c r="F3346" t="s">
        <v>7096</v>
      </c>
      <c r="G3346" t="s">
        <v>7111</v>
      </c>
      <c r="H3346" t="s">
        <v>7142</v>
      </c>
      <c r="I3346" t="s">
        <v>7163</v>
      </c>
      <c r="J3346" t="s">
        <v>7175</v>
      </c>
      <c r="K3346" t="s">
        <v>7197</v>
      </c>
      <c r="L3346">
        <v>5</v>
      </c>
      <c r="M3346">
        <v>21999.31</v>
      </c>
      <c r="N3346">
        <v>0.25</v>
      </c>
      <c r="O3346">
        <v>3197.79</v>
      </c>
    </row>
    <row r="3347" spans="1:15" x14ac:dyDescent="0.25">
      <c r="A3347" t="s">
        <v>3357</v>
      </c>
      <c r="B3347" t="s">
        <v>5534</v>
      </c>
      <c r="C3347" t="s">
        <v>7240</v>
      </c>
      <c r="D3347" t="s">
        <v>6842</v>
      </c>
      <c r="E3347" t="s">
        <v>6918</v>
      </c>
      <c r="F3347" t="s">
        <v>7097</v>
      </c>
      <c r="G3347" t="s">
        <v>7104</v>
      </c>
      <c r="H3347" t="s">
        <v>7132</v>
      </c>
      <c r="I3347" t="s">
        <v>7163</v>
      </c>
      <c r="J3347" t="s">
        <v>7171</v>
      </c>
      <c r="K3347" t="s">
        <v>7204</v>
      </c>
      <c r="L3347">
        <v>6</v>
      </c>
      <c r="M3347">
        <v>20559.47</v>
      </c>
      <c r="N3347">
        <v>0.2</v>
      </c>
      <c r="O3347">
        <v>2465.44</v>
      </c>
    </row>
    <row r="3348" spans="1:15" x14ac:dyDescent="0.25">
      <c r="A3348" t="s">
        <v>3358</v>
      </c>
      <c r="B3348" t="s">
        <v>5275</v>
      </c>
      <c r="C3348" t="s">
        <v>7243</v>
      </c>
      <c r="D3348" t="s">
        <v>6408</v>
      </c>
      <c r="E3348" t="s">
        <v>6991</v>
      </c>
      <c r="F3348" t="s">
        <v>7095</v>
      </c>
      <c r="G3348" t="s">
        <v>7109</v>
      </c>
      <c r="H3348" t="s">
        <v>7127</v>
      </c>
      <c r="I3348" t="s">
        <v>7164</v>
      </c>
      <c r="J3348" t="s">
        <v>7170</v>
      </c>
      <c r="K3348" t="s">
        <v>7189</v>
      </c>
      <c r="L3348">
        <v>3</v>
      </c>
      <c r="M3348">
        <v>4227.74</v>
      </c>
      <c r="N3348">
        <v>0.05</v>
      </c>
      <c r="O3348">
        <v>1160.03</v>
      </c>
    </row>
    <row r="3349" spans="1:15" x14ac:dyDescent="0.25">
      <c r="A3349" t="s">
        <v>3359</v>
      </c>
      <c r="B3349" t="s">
        <v>5510</v>
      </c>
      <c r="C3349" t="s">
        <v>7240</v>
      </c>
      <c r="D3349" t="s">
        <v>6323</v>
      </c>
      <c r="E3349" t="s">
        <v>6996</v>
      </c>
      <c r="F3349" t="s">
        <v>7095</v>
      </c>
      <c r="G3349" t="s">
        <v>7108</v>
      </c>
      <c r="H3349" t="s">
        <v>7141</v>
      </c>
      <c r="I3349" t="s">
        <v>7164</v>
      </c>
      <c r="J3349" t="s">
        <v>7174</v>
      </c>
      <c r="K3349" t="s">
        <v>7199</v>
      </c>
      <c r="L3349">
        <v>8</v>
      </c>
      <c r="M3349">
        <v>12029.45</v>
      </c>
      <c r="N3349">
        <v>0.1</v>
      </c>
      <c r="O3349">
        <v>1959.23</v>
      </c>
    </row>
    <row r="3350" spans="1:15" x14ac:dyDescent="0.25">
      <c r="A3350" t="s">
        <v>3360</v>
      </c>
      <c r="B3350" t="s">
        <v>5897</v>
      </c>
      <c r="C3350" t="s">
        <v>7249</v>
      </c>
      <c r="D3350" t="s">
        <v>6215</v>
      </c>
      <c r="E3350" t="s">
        <v>6899</v>
      </c>
      <c r="F3350" t="s">
        <v>7095</v>
      </c>
      <c r="G3350" t="s">
        <v>7108</v>
      </c>
      <c r="H3350" t="s">
        <v>7126</v>
      </c>
      <c r="I3350" t="s">
        <v>7165</v>
      </c>
      <c r="J3350" t="s">
        <v>7172</v>
      </c>
      <c r="K3350" t="s">
        <v>7212</v>
      </c>
      <c r="L3350">
        <v>1</v>
      </c>
      <c r="M3350">
        <v>3093.55</v>
      </c>
      <c r="N3350">
        <v>0.15</v>
      </c>
      <c r="O3350">
        <v>344.27</v>
      </c>
    </row>
    <row r="3351" spans="1:15" x14ac:dyDescent="0.25">
      <c r="A3351" t="s">
        <v>3361</v>
      </c>
      <c r="B3351" t="s">
        <v>5882</v>
      </c>
      <c r="C3351" t="s">
        <v>7241</v>
      </c>
      <c r="D3351" t="s">
        <v>6719</v>
      </c>
      <c r="E3351" t="s">
        <v>6952</v>
      </c>
      <c r="F3351" t="s">
        <v>7094</v>
      </c>
      <c r="G3351" t="s">
        <v>7101</v>
      </c>
      <c r="H3351" t="s">
        <v>7124</v>
      </c>
      <c r="I3351" t="s">
        <v>7163</v>
      </c>
      <c r="J3351" t="s">
        <v>7171</v>
      </c>
      <c r="K3351" t="s">
        <v>7209</v>
      </c>
      <c r="L3351">
        <v>3</v>
      </c>
      <c r="M3351">
        <v>4806.09</v>
      </c>
      <c r="N3351">
        <v>0.1</v>
      </c>
      <c r="O3351">
        <v>779.37</v>
      </c>
    </row>
    <row r="3352" spans="1:15" x14ac:dyDescent="0.25">
      <c r="A3352" t="s">
        <v>3362</v>
      </c>
      <c r="B3352" t="s">
        <v>5866</v>
      </c>
      <c r="C3352" t="s">
        <v>7256</v>
      </c>
      <c r="D3352" t="s">
        <v>6571</v>
      </c>
      <c r="E3352" t="s">
        <v>7015</v>
      </c>
      <c r="F3352" t="s">
        <v>7097</v>
      </c>
      <c r="G3352" t="s">
        <v>7104</v>
      </c>
      <c r="H3352" t="s">
        <v>7120</v>
      </c>
      <c r="I3352" t="s">
        <v>7163</v>
      </c>
      <c r="J3352" t="s">
        <v>7175</v>
      </c>
      <c r="K3352" t="s">
        <v>7197</v>
      </c>
      <c r="L3352">
        <v>4</v>
      </c>
      <c r="M3352">
        <v>22518.27</v>
      </c>
      <c r="N3352">
        <v>0.1</v>
      </c>
      <c r="O3352">
        <v>4144.1099999999997</v>
      </c>
    </row>
    <row r="3353" spans="1:15" x14ac:dyDescent="0.25">
      <c r="A3353" t="s">
        <v>3363</v>
      </c>
      <c r="B3353" t="s">
        <v>6028</v>
      </c>
      <c r="C3353" t="s">
        <v>7237</v>
      </c>
      <c r="D3353" t="s">
        <v>6141</v>
      </c>
      <c r="E3353" t="s">
        <v>6939</v>
      </c>
      <c r="F3353" t="s">
        <v>7096</v>
      </c>
      <c r="G3353" t="s">
        <v>7103</v>
      </c>
      <c r="H3353" t="s">
        <v>7134</v>
      </c>
      <c r="I3353" t="s">
        <v>7164</v>
      </c>
      <c r="J3353" t="s">
        <v>7170</v>
      </c>
      <c r="K3353" t="s">
        <v>7183</v>
      </c>
      <c r="L3353">
        <v>3</v>
      </c>
      <c r="M3353">
        <v>12485.36</v>
      </c>
      <c r="N3353">
        <v>0.2</v>
      </c>
      <c r="O3353">
        <v>2286.4899999999998</v>
      </c>
    </row>
    <row r="3354" spans="1:15" x14ac:dyDescent="0.25">
      <c r="A3354" t="s">
        <v>3364</v>
      </c>
      <c r="B3354" t="s">
        <v>5224</v>
      </c>
      <c r="C3354" t="s">
        <v>7234</v>
      </c>
      <c r="D3354" t="s">
        <v>6725</v>
      </c>
      <c r="E3354" t="s">
        <v>6949</v>
      </c>
      <c r="F3354" t="s">
        <v>7095</v>
      </c>
      <c r="G3354" t="s">
        <v>7109</v>
      </c>
      <c r="H3354" t="s">
        <v>7140</v>
      </c>
      <c r="I3354" t="s">
        <v>7163</v>
      </c>
      <c r="J3354" t="s">
        <v>7167</v>
      </c>
      <c r="K3354" t="s">
        <v>7179</v>
      </c>
      <c r="L3354">
        <v>2</v>
      </c>
      <c r="M3354">
        <v>4434.7</v>
      </c>
      <c r="N3354">
        <v>0.1</v>
      </c>
      <c r="O3354">
        <v>1075.93</v>
      </c>
    </row>
    <row r="3355" spans="1:15" x14ac:dyDescent="0.25">
      <c r="A3355" t="s">
        <v>3365</v>
      </c>
      <c r="B3355" t="s">
        <v>5066</v>
      </c>
      <c r="C3355" t="s">
        <v>7232</v>
      </c>
      <c r="D3355" t="s">
        <v>6201</v>
      </c>
      <c r="E3355" t="s">
        <v>6906</v>
      </c>
      <c r="F3355" t="s">
        <v>7095</v>
      </c>
      <c r="G3355" t="s">
        <v>7106</v>
      </c>
      <c r="H3355" t="s">
        <v>7146</v>
      </c>
      <c r="I3355" t="s">
        <v>7163</v>
      </c>
      <c r="J3355" t="s">
        <v>7171</v>
      </c>
      <c r="K3355" t="s">
        <v>7184</v>
      </c>
      <c r="L3355">
        <v>5</v>
      </c>
      <c r="M3355">
        <v>35682.92</v>
      </c>
      <c r="N3355">
        <v>0.15</v>
      </c>
      <c r="O3355">
        <v>3046.85</v>
      </c>
    </row>
    <row r="3356" spans="1:15" x14ac:dyDescent="0.25">
      <c r="A3356" t="s">
        <v>3366</v>
      </c>
      <c r="B3356" t="s">
        <v>5547</v>
      </c>
      <c r="C3356" t="s">
        <v>7250</v>
      </c>
      <c r="D3356" t="s">
        <v>6586</v>
      </c>
      <c r="E3356" t="s">
        <v>6999</v>
      </c>
      <c r="F3356" t="s">
        <v>7095</v>
      </c>
      <c r="G3356" t="s">
        <v>7109</v>
      </c>
      <c r="H3356" t="s">
        <v>7127</v>
      </c>
      <c r="I3356" t="s">
        <v>7163</v>
      </c>
      <c r="J3356" t="s">
        <v>7171</v>
      </c>
      <c r="K3356" t="s">
        <v>7184</v>
      </c>
      <c r="L3356">
        <v>3</v>
      </c>
      <c r="M3356">
        <v>21742.25</v>
      </c>
      <c r="N3356">
        <v>0.05</v>
      </c>
      <c r="O3356">
        <v>2779.3</v>
      </c>
    </row>
    <row r="3357" spans="1:15" x14ac:dyDescent="0.25">
      <c r="A3357" t="s">
        <v>3367</v>
      </c>
      <c r="B3357" t="s">
        <v>5252</v>
      </c>
      <c r="C3357" t="s">
        <v>7259</v>
      </c>
      <c r="D3357" t="s">
        <v>6415</v>
      </c>
      <c r="E3357" t="s">
        <v>6912</v>
      </c>
      <c r="F3357" t="s">
        <v>7097</v>
      </c>
      <c r="G3357" t="s">
        <v>7105</v>
      </c>
      <c r="H3357" t="s">
        <v>7149</v>
      </c>
      <c r="I3357" t="s">
        <v>7162</v>
      </c>
      <c r="J3357" t="s">
        <v>7168</v>
      </c>
      <c r="K3357" t="s">
        <v>7191</v>
      </c>
      <c r="L3357">
        <v>8</v>
      </c>
      <c r="M3357">
        <v>39711.699999999997</v>
      </c>
      <c r="N3357">
        <v>0.2</v>
      </c>
      <c r="O3357">
        <v>4032.01</v>
      </c>
    </row>
    <row r="3358" spans="1:15" x14ac:dyDescent="0.25">
      <c r="A3358" t="s">
        <v>3368</v>
      </c>
      <c r="B3358" t="s">
        <v>5301</v>
      </c>
      <c r="C3358" t="s">
        <v>7258</v>
      </c>
      <c r="D3358" t="s">
        <v>6400</v>
      </c>
      <c r="E3358" t="s">
        <v>7014</v>
      </c>
      <c r="F3358" t="s">
        <v>7097</v>
      </c>
      <c r="G3358" t="s">
        <v>7110</v>
      </c>
      <c r="H3358" t="s">
        <v>7159</v>
      </c>
      <c r="I3358" t="s">
        <v>7163</v>
      </c>
      <c r="J3358" t="s">
        <v>7175</v>
      </c>
      <c r="K3358" t="s">
        <v>7197</v>
      </c>
      <c r="L3358">
        <v>3</v>
      </c>
      <c r="M3358">
        <v>14157.75</v>
      </c>
      <c r="N3358">
        <v>0.25</v>
      </c>
      <c r="O3358">
        <v>1773.52</v>
      </c>
    </row>
    <row r="3359" spans="1:15" x14ac:dyDescent="0.25">
      <c r="A3359" t="s">
        <v>3369</v>
      </c>
      <c r="B3359" t="s">
        <v>5034</v>
      </c>
      <c r="C3359" t="s">
        <v>7240</v>
      </c>
      <c r="D3359" t="s">
        <v>6556</v>
      </c>
      <c r="E3359" t="s">
        <v>6989</v>
      </c>
      <c r="F3359" t="s">
        <v>7095</v>
      </c>
      <c r="G3359" t="s">
        <v>7109</v>
      </c>
      <c r="H3359" t="s">
        <v>7127</v>
      </c>
      <c r="I3359" t="s">
        <v>7165</v>
      </c>
      <c r="J3359" t="s">
        <v>7176</v>
      </c>
      <c r="K3359" t="s">
        <v>7195</v>
      </c>
      <c r="L3359">
        <v>7</v>
      </c>
      <c r="M3359">
        <v>67718.91</v>
      </c>
      <c r="N3359">
        <v>0.2</v>
      </c>
      <c r="O3359">
        <v>2893.61</v>
      </c>
    </row>
    <row r="3360" spans="1:15" x14ac:dyDescent="0.25">
      <c r="A3360" t="s">
        <v>3370</v>
      </c>
      <c r="B3360" t="s">
        <v>5870</v>
      </c>
      <c r="C3360" t="s">
        <v>7227</v>
      </c>
      <c r="D3360" t="s">
        <v>6343</v>
      </c>
      <c r="E3360" t="s">
        <v>6907</v>
      </c>
      <c r="F3360" t="s">
        <v>7094</v>
      </c>
      <c r="G3360" t="s">
        <v>7098</v>
      </c>
      <c r="H3360" t="s">
        <v>7156</v>
      </c>
      <c r="I3360" t="s">
        <v>7164</v>
      </c>
      <c r="J3360" t="s">
        <v>7173</v>
      </c>
      <c r="K3360" t="s">
        <v>7200</v>
      </c>
      <c r="L3360">
        <v>2</v>
      </c>
      <c r="M3360">
        <v>2410.1799999999998</v>
      </c>
      <c r="N3360">
        <v>0</v>
      </c>
      <c r="O3360">
        <v>926.82</v>
      </c>
    </row>
    <row r="3361" spans="1:15" x14ac:dyDescent="0.25">
      <c r="A3361" t="s">
        <v>3371</v>
      </c>
      <c r="B3361" t="s">
        <v>6047</v>
      </c>
      <c r="C3361" t="s">
        <v>7243</v>
      </c>
      <c r="D3361" t="s">
        <v>6765</v>
      </c>
      <c r="E3361" t="s">
        <v>6961</v>
      </c>
      <c r="F3361" t="s">
        <v>7096</v>
      </c>
      <c r="G3361" t="s">
        <v>7113</v>
      </c>
      <c r="H3361" t="s">
        <v>7144</v>
      </c>
      <c r="I3361" t="s">
        <v>7164</v>
      </c>
      <c r="J3361" t="s">
        <v>7173</v>
      </c>
      <c r="K3361" t="s">
        <v>7200</v>
      </c>
      <c r="L3361">
        <v>3</v>
      </c>
      <c r="M3361">
        <v>3711.5</v>
      </c>
      <c r="N3361">
        <v>0</v>
      </c>
      <c r="O3361">
        <v>1315.36</v>
      </c>
    </row>
    <row r="3362" spans="1:15" x14ac:dyDescent="0.25">
      <c r="A3362" t="s">
        <v>3372</v>
      </c>
      <c r="B3362" t="s">
        <v>5059</v>
      </c>
      <c r="C3362" t="s">
        <v>7248</v>
      </c>
      <c r="D3362" t="s">
        <v>6488</v>
      </c>
      <c r="E3362" t="s">
        <v>6989</v>
      </c>
      <c r="F3362" t="s">
        <v>7095</v>
      </c>
      <c r="G3362" t="s">
        <v>7102</v>
      </c>
      <c r="H3362" t="s">
        <v>7157</v>
      </c>
      <c r="I3362" t="s">
        <v>7163</v>
      </c>
      <c r="J3362" t="s">
        <v>7167</v>
      </c>
      <c r="K3362" t="s">
        <v>7207</v>
      </c>
      <c r="L3362">
        <v>5</v>
      </c>
      <c r="M3362">
        <v>3886.74</v>
      </c>
      <c r="N3362">
        <v>0</v>
      </c>
      <c r="O3362">
        <v>1303.25</v>
      </c>
    </row>
    <row r="3363" spans="1:15" x14ac:dyDescent="0.25">
      <c r="A3363" t="s">
        <v>3373</v>
      </c>
      <c r="B3363" t="s">
        <v>5303</v>
      </c>
      <c r="C3363" t="s">
        <v>7246</v>
      </c>
      <c r="D3363" t="s">
        <v>6236</v>
      </c>
      <c r="E3363" t="s">
        <v>6996</v>
      </c>
      <c r="F3363" t="s">
        <v>7096</v>
      </c>
      <c r="G3363" t="s">
        <v>7113</v>
      </c>
      <c r="H3363" t="s">
        <v>7144</v>
      </c>
      <c r="I3363" t="s">
        <v>7164</v>
      </c>
      <c r="J3363" t="s">
        <v>7173</v>
      </c>
      <c r="K3363" t="s">
        <v>7186</v>
      </c>
      <c r="L3363">
        <v>5</v>
      </c>
      <c r="M3363">
        <v>19728.23</v>
      </c>
      <c r="N3363">
        <v>0.1</v>
      </c>
      <c r="O3363">
        <v>4232.0200000000004</v>
      </c>
    </row>
    <row r="3364" spans="1:15" x14ac:dyDescent="0.25">
      <c r="A3364" t="s">
        <v>3374</v>
      </c>
      <c r="B3364" t="s">
        <v>5270</v>
      </c>
      <c r="C3364" t="s">
        <v>7255</v>
      </c>
      <c r="D3364" t="s">
        <v>6826</v>
      </c>
      <c r="E3364" t="s">
        <v>7091</v>
      </c>
      <c r="F3364" t="s">
        <v>7097</v>
      </c>
      <c r="G3364" t="s">
        <v>7110</v>
      </c>
      <c r="H3364" t="s">
        <v>7159</v>
      </c>
      <c r="I3364" t="s">
        <v>7162</v>
      </c>
      <c r="J3364" t="s">
        <v>7166</v>
      </c>
      <c r="K3364" t="s">
        <v>7178</v>
      </c>
      <c r="L3364">
        <v>3</v>
      </c>
      <c r="M3364">
        <v>37054.400000000001</v>
      </c>
      <c r="N3364">
        <v>0.2</v>
      </c>
      <c r="O3364">
        <v>3022.8</v>
      </c>
    </row>
    <row r="3365" spans="1:15" x14ac:dyDescent="0.25">
      <c r="A3365" t="s">
        <v>3375</v>
      </c>
      <c r="B3365" t="s">
        <v>5613</v>
      </c>
      <c r="C3365" t="s">
        <v>7226</v>
      </c>
      <c r="D3365" t="s">
        <v>6767</v>
      </c>
      <c r="E3365" t="s">
        <v>7088</v>
      </c>
      <c r="F3365" t="s">
        <v>7094</v>
      </c>
      <c r="G3365" t="s">
        <v>7098</v>
      </c>
      <c r="H3365" t="s">
        <v>7114</v>
      </c>
      <c r="I3365" t="s">
        <v>7164</v>
      </c>
      <c r="J3365" t="s">
        <v>7170</v>
      </c>
      <c r="K3365" t="s">
        <v>7213</v>
      </c>
      <c r="L3365">
        <v>3</v>
      </c>
      <c r="M3365">
        <v>7517.3</v>
      </c>
      <c r="N3365">
        <v>0.1</v>
      </c>
      <c r="O3365">
        <v>2088.56</v>
      </c>
    </row>
    <row r="3366" spans="1:15" x14ac:dyDescent="0.25">
      <c r="A3366" t="s">
        <v>3376</v>
      </c>
      <c r="B3366" t="s">
        <v>5111</v>
      </c>
      <c r="C3366" t="s">
        <v>7258</v>
      </c>
      <c r="D3366" t="s">
        <v>6795</v>
      </c>
      <c r="E3366" t="s">
        <v>7044</v>
      </c>
      <c r="F3366" t="s">
        <v>7094</v>
      </c>
      <c r="G3366" t="s">
        <v>7101</v>
      </c>
      <c r="H3366" t="s">
        <v>7117</v>
      </c>
      <c r="I3366" t="s">
        <v>7163</v>
      </c>
      <c r="J3366" t="s">
        <v>7167</v>
      </c>
      <c r="K3366" t="s">
        <v>7207</v>
      </c>
      <c r="L3366">
        <v>8</v>
      </c>
      <c r="M3366">
        <v>4899.55</v>
      </c>
      <c r="N3366">
        <v>0.25</v>
      </c>
      <c r="O3366">
        <v>1061.8399999999999</v>
      </c>
    </row>
    <row r="3367" spans="1:15" x14ac:dyDescent="0.25">
      <c r="A3367" t="s">
        <v>3377</v>
      </c>
      <c r="B3367" t="s">
        <v>5947</v>
      </c>
      <c r="C3367" t="s">
        <v>7232</v>
      </c>
      <c r="D3367" t="s">
        <v>6546</v>
      </c>
      <c r="E3367" t="s">
        <v>7066</v>
      </c>
      <c r="F3367" t="s">
        <v>7095</v>
      </c>
      <c r="G3367" t="s">
        <v>7109</v>
      </c>
      <c r="H3367" t="s">
        <v>7140</v>
      </c>
      <c r="I3367" t="s">
        <v>7163</v>
      </c>
      <c r="J3367" t="s">
        <v>7175</v>
      </c>
      <c r="K3367" t="s">
        <v>7197</v>
      </c>
      <c r="L3367">
        <v>8</v>
      </c>
      <c r="M3367">
        <v>42150.720000000001</v>
      </c>
      <c r="N3367">
        <v>0.1</v>
      </c>
      <c r="O3367">
        <v>7552.95</v>
      </c>
    </row>
    <row r="3368" spans="1:15" x14ac:dyDescent="0.25">
      <c r="A3368" t="s">
        <v>3378</v>
      </c>
      <c r="B3368" t="s">
        <v>5921</v>
      </c>
      <c r="C3368" t="s">
        <v>7242</v>
      </c>
      <c r="D3368" t="s">
        <v>6115</v>
      </c>
      <c r="E3368" t="s">
        <v>6914</v>
      </c>
      <c r="F3368" t="s">
        <v>7097</v>
      </c>
      <c r="G3368" t="s">
        <v>7104</v>
      </c>
      <c r="H3368" t="s">
        <v>7120</v>
      </c>
      <c r="I3368" t="s">
        <v>7163</v>
      </c>
      <c r="J3368" t="s">
        <v>7175</v>
      </c>
      <c r="K3368" t="s">
        <v>7205</v>
      </c>
      <c r="L3368">
        <v>3</v>
      </c>
      <c r="M3368">
        <v>8815.36</v>
      </c>
      <c r="N3368">
        <v>0.15</v>
      </c>
      <c r="O3368">
        <v>1076.01</v>
      </c>
    </row>
    <row r="3369" spans="1:15" x14ac:dyDescent="0.25">
      <c r="A3369" t="s">
        <v>3379</v>
      </c>
      <c r="B3369" t="s">
        <v>5815</v>
      </c>
      <c r="C3369" t="s">
        <v>7237</v>
      </c>
      <c r="D3369" t="s">
        <v>6260</v>
      </c>
      <c r="E3369" t="s">
        <v>7009</v>
      </c>
      <c r="F3369" t="s">
        <v>7095</v>
      </c>
      <c r="G3369" t="s">
        <v>7109</v>
      </c>
      <c r="H3369" t="s">
        <v>7127</v>
      </c>
      <c r="I3369" t="s">
        <v>7164</v>
      </c>
      <c r="J3369" t="s">
        <v>7170</v>
      </c>
      <c r="K3369" t="s">
        <v>7213</v>
      </c>
      <c r="L3369">
        <v>2</v>
      </c>
      <c r="M3369">
        <v>4486.18</v>
      </c>
      <c r="N3369">
        <v>0.2</v>
      </c>
      <c r="O3369">
        <v>1196.8800000000001</v>
      </c>
    </row>
    <row r="3370" spans="1:15" x14ac:dyDescent="0.25">
      <c r="A3370" t="s">
        <v>3380</v>
      </c>
      <c r="B3370" t="s">
        <v>5535</v>
      </c>
      <c r="C3370" t="s">
        <v>7242</v>
      </c>
      <c r="D3370" t="s">
        <v>6220</v>
      </c>
      <c r="E3370" t="s">
        <v>6940</v>
      </c>
      <c r="F3370" t="s">
        <v>7097</v>
      </c>
      <c r="G3370" t="s">
        <v>7105</v>
      </c>
      <c r="H3370" t="s">
        <v>7121</v>
      </c>
      <c r="I3370" t="s">
        <v>7165</v>
      </c>
      <c r="J3370" t="s">
        <v>7176</v>
      </c>
      <c r="K3370" t="s">
        <v>7195</v>
      </c>
      <c r="L3370">
        <v>5</v>
      </c>
      <c r="M3370">
        <v>61720.28</v>
      </c>
      <c r="N3370">
        <v>0</v>
      </c>
      <c r="O3370">
        <v>6749.08</v>
      </c>
    </row>
    <row r="3371" spans="1:15" x14ac:dyDescent="0.25">
      <c r="A3371" t="s">
        <v>3381</v>
      </c>
      <c r="B3371" t="s">
        <v>5822</v>
      </c>
      <c r="C3371" t="s">
        <v>7250</v>
      </c>
      <c r="D3371" t="s">
        <v>6652</v>
      </c>
      <c r="E3371" t="s">
        <v>6912</v>
      </c>
      <c r="F3371" t="s">
        <v>7095</v>
      </c>
      <c r="G3371" t="s">
        <v>7102</v>
      </c>
      <c r="H3371" t="s">
        <v>7147</v>
      </c>
      <c r="I3371" t="s">
        <v>7165</v>
      </c>
      <c r="J3371" t="s">
        <v>7177</v>
      </c>
      <c r="K3371" t="s">
        <v>7210</v>
      </c>
      <c r="L3371">
        <v>7</v>
      </c>
      <c r="M3371">
        <v>612871.66</v>
      </c>
      <c r="N3371">
        <v>0</v>
      </c>
      <c r="O3371">
        <v>72963.990000000005</v>
      </c>
    </row>
    <row r="3372" spans="1:15" x14ac:dyDescent="0.25">
      <c r="A3372" t="s">
        <v>3382</v>
      </c>
      <c r="B3372" t="s">
        <v>5753</v>
      </c>
      <c r="C3372" t="s">
        <v>7238</v>
      </c>
      <c r="D3372" t="s">
        <v>6730</v>
      </c>
      <c r="E3372" t="s">
        <v>7030</v>
      </c>
      <c r="F3372" t="s">
        <v>7094</v>
      </c>
      <c r="G3372" t="s">
        <v>7099</v>
      </c>
      <c r="H3372" t="s">
        <v>7115</v>
      </c>
      <c r="I3372" t="s">
        <v>7165</v>
      </c>
      <c r="J3372" t="s">
        <v>7176</v>
      </c>
      <c r="K3372" t="s">
        <v>7202</v>
      </c>
      <c r="L3372">
        <v>6</v>
      </c>
      <c r="M3372">
        <v>89983.67</v>
      </c>
      <c r="N3372">
        <v>0.15</v>
      </c>
      <c r="O3372">
        <v>7573.78</v>
      </c>
    </row>
    <row r="3373" spans="1:15" x14ac:dyDescent="0.25">
      <c r="A3373" t="s">
        <v>3383</v>
      </c>
      <c r="B3373" t="s">
        <v>5597</v>
      </c>
      <c r="C3373" t="s">
        <v>7246</v>
      </c>
      <c r="D3373" t="s">
        <v>6102</v>
      </c>
      <c r="E3373" t="s">
        <v>6901</v>
      </c>
      <c r="F3373" t="s">
        <v>7096</v>
      </c>
      <c r="G3373" t="s">
        <v>7112</v>
      </c>
      <c r="H3373" t="s">
        <v>7154</v>
      </c>
      <c r="I3373" t="s">
        <v>7165</v>
      </c>
      <c r="J3373" t="s">
        <v>7172</v>
      </c>
      <c r="K3373" t="s">
        <v>7185</v>
      </c>
      <c r="L3373">
        <v>2</v>
      </c>
      <c r="M3373">
        <v>8154.44</v>
      </c>
      <c r="N3373">
        <v>0.2</v>
      </c>
      <c r="O3373">
        <v>902.53</v>
      </c>
    </row>
    <row r="3374" spans="1:15" x14ac:dyDescent="0.25">
      <c r="A3374" t="s">
        <v>3384</v>
      </c>
      <c r="B3374" t="s">
        <v>6016</v>
      </c>
      <c r="C3374" t="s">
        <v>7238</v>
      </c>
      <c r="D3374" t="s">
        <v>6322</v>
      </c>
      <c r="E3374" t="s">
        <v>6897</v>
      </c>
      <c r="F3374" t="s">
        <v>7096</v>
      </c>
      <c r="G3374" t="s">
        <v>7112</v>
      </c>
      <c r="H3374" t="s">
        <v>7133</v>
      </c>
      <c r="I3374" t="s">
        <v>7162</v>
      </c>
      <c r="J3374" t="s">
        <v>7168</v>
      </c>
      <c r="K3374" t="s">
        <v>7191</v>
      </c>
      <c r="L3374">
        <v>2</v>
      </c>
      <c r="M3374">
        <v>10850.57</v>
      </c>
      <c r="N3374">
        <v>0.2</v>
      </c>
      <c r="O3374">
        <v>814.35</v>
      </c>
    </row>
    <row r="3375" spans="1:15" x14ac:dyDescent="0.25">
      <c r="A3375" t="s">
        <v>3385</v>
      </c>
      <c r="B3375" t="s">
        <v>5340</v>
      </c>
      <c r="C3375" t="s">
        <v>7246</v>
      </c>
      <c r="D3375" t="s">
        <v>6471</v>
      </c>
      <c r="E3375" t="s">
        <v>6951</v>
      </c>
      <c r="F3375" t="s">
        <v>7096</v>
      </c>
      <c r="G3375" t="s">
        <v>7111</v>
      </c>
      <c r="H3375" t="s">
        <v>7131</v>
      </c>
      <c r="I3375" t="s">
        <v>7163</v>
      </c>
      <c r="J3375" t="s">
        <v>7167</v>
      </c>
      <c r="K3375" t="s">
        <v>7207</v>
      </c>
      <c r="L3375">
        <v>1</v>
      </c>
      <c r="M3375">
        <v>827.32</v>
      </c>
      <c r="N3375">
        <v>0</v>
      </c>
      <c r="O3375">
        <v>266.26</v>
      </c>
    </row>
    <row r="3376" spans="1:15" x14ac:dyDescent="0.25">
      <c r="A3376" t="s">
        <v>3386</v>
      </c>
      <c r="B3376" t="s">
        <v>5467</v>
      </c>
      <c r="C3376" t="s">
        <v>7230</v>
      </c>
      <c r="D3376" t="s">
        <v>6232</v>
      </c>
      <c r="E3376" t="s">
        <v>6982</v>
      </c>
      <c r="F3376" t="s">
        <v>7096</v>
      </c>
      <c r="G3376" t="s">
        <v>7111</v>
      </c>
      <c r="H3376" t="s">
        <v>7131</v>
      </c>
      <c r="I3376" t="s">
        <v>7162</v>
      </c>
      <c r="J3376" t="s">
        <v>7168</v>
      </c>
      <c r="K3376" t="s">
        <v>7181</v>
      </c>
      <c r="L3376">
        <v>5</v>
      </c>
      <c r="M3376">
        <v>62896.95</v>
      </c>
      <c r="N3376">
        <v>0</v>
      </c>
      <c r="O3376">
        <v>13031.21</v>
      </c>
    </row>
    <row r="3377" spans="1:15" x14ac:dyDescent="0.25">
      <c r="A3377" t="s">
        <v>3387</v>
      </c>
      <c r="B3377" t="s">
        <v>5098</v>
      </c>
      <c r="C3377" t="s">
        <v>7252</v>
      </c>
      <c r="D3377" t="s">
        <v>6672</v>
      </c>
      <c r="E3377" t="s">
        <v>6997</v>
      </c>
      <c r="F3377" t="s">
        <v>7095</v>
      </c>
      <c r="G3377" t="s">
        <v>7102</v>
      </c>
      <c r="H3377" t="s">
        <v>7157</v>
      </c>
      <c r="I3377" t="s">
        <v>7165</v>
      </c>
      <c r="J3377" t="s">
        <v>7176</v>
      </c>
      <c r="K3377" t="s">
        <v>7195</v>
      </c>
      <c r="L3377">
        <v>6</v>
      </c>
      <c r="M3377">
        <v>51759.05</v>
      </c>
      <c r="N3377">
        <v>0.25</v>
      </c>
      <c r="O3377">
        <v>-1844.3</v>
      </c>
    </row>
    <row r="3378" spans="1:15" x14ac:dyDescent="0.25">
      <c r="A3378" t="s">
        <v>3388</v>
      </c>
      <c r="B3378" t="s">
        <v>5405</v>
      </c>
      <c r="C3378" t="s">
        <v>7245</v>
      </c>
      <c r="D3378" t="s">
        <v>6818</v>
      </c>
      <c r="E3378" t="s">
        <v>7079</v>
      </c>
      <c r="F3378" t="s">
        <v>7095</v>
      </c>
      <c r="G3378" t="s">
        <v>7102</v>
      </c>
      <c r="H3378" t="s">
        <v>7118</v>
      </c>
      <c r="I3378" t="s">
        <v>7165</v>
      </c>
      <c r="J3378" t="s">
        <v>7172</v>
      </c>
      <c r="K3378" t="s">
        <v>7185</v>
      </c>
      <c r="L3378">
        <v>1</v>
      </c>
      <c r="M3378">
        <v>3574.7</v>
      </c>
      <c r="N3378">
        <v>0.25</v>
      </c>
      <c r="O3378">
        <v>316.42</v>
      </c>
    </row>
    <row r="3379" spans="1:15" x14ac:dyDescent="0.25">
      <c r="A3379" t="s">
        <v>3389</v>
      </c>
      <c r="B3379" t="s">
        <v>5944</v>
      </c>
      <c r="C3379" t="s">
        <v>7249</v>
      </c>
      <c r="D3379" t="s">
        <v>6110</v>
      </c>
      <c r="E3379" t="s">
        <v>6909</v>
      </c>
      <c r="F3379" t="s">
        <v>7097</v>
      </c>
      <c r="G3379" t="s">
        <v>7107</v>
      </c>
      <c r="H3379" t="s">
        <v>7152</v>
      </c>
      <c r="I3379" t="s">
        <v>7164</v>
      </c>
      <c r="J3379" t="s">
        <v>7174</v>
      </c>
      <c r="K3379" t="s">
        <v>7199</v>
      </c>
      <c r="L3379">
        <v>7</v>
      </c>
      <c r="M3379">
        <v>11570.19</v>
      </c>
      <c r="N3379">
        <v>0</v>
      </c>
      <c r="O3379">
        <v>2497.71</v>
      </c>
    </row>
    <row r="3380" spans="1:15" x14ac:dyDescent="0.25">
      <c r="A3380" t="s">
        <v>3390</v>
      </c>
      <c r="B3380" t="s">
        <v>5185</v>
      </c>
      <c r="C3380" t="s">
        <v>7237</v>
      </c>
      <c r="D3380" t="s">
        <v>6298</v>
      </c>
      <c r="E3380" t="s">
        <v>6932</v>
      </c>
      <c r="F3380" t="s">
        <v>7095</v>
      </c>
      <c r="G3380" t="s">
        <v>7102</v>
      </c>
      <c r="H3380" t="s">
        <v>7157</v>
      </c>
      <c r="I3380" t="s">
        <v>7163</v>
      </c>
      <c r="J3380" t="s">
        <v>7175</v>
      </c>
      <c r="K3380" t="s">
        <v>7197</v>
      </c>
      <c r="L3380">
        <v>6</v>
      </c>
      <c r="M3380">
        <v>35611.67</v>
      </c>
      <c r="N3380">
        <v>0.05</v>
      </c>
      <c r="O3380">
        <v>7249.85</v>
      </c>
    </row>
    <row r="3381" spans="1:15" x14ac:dyDescent="0.25">
      <c r="A3381" t="s">
        <v>3391</v>
      </c>
      <c r="B3381" t="s">
        <v>6020</v>
      </c>
      <c r="C3381" t="s">
        <v>7255</v>
      </c>
      <c r="D3381" t="s">
        <v>6653</v>
      </c>
      <c r="E3381" t="s">
        <v>7061</v>
      </c>
      <c r="F3381" t="s">
        <v>7096</v>
      </c>
      <c r="G3381" t="s">
        <v>7113</v>
      </c>
      <c r="H3381" t="s">
        <v>7148</v>
      </c>
      <c r="I3381" t="s">
        <v>7164</v>
      </c>
      <c r="J3381" t="s">
        <v>7173</v>
      </c>
      <c r="K3381" t="s">
        <v>7200</v>
      </c>
      <c r="L3381">
        <v>5</v>
      </c>
      <c r="M3381">
        <v>5597.05</v>
      </c>
      <c r="N3381">
        <v>0.1</v>
      </c>
      <c r="O3381">
        <v>1612.19</v>
      </c>
    </row>
    <row r="3382" spans="1:15" x14ac:dyDescent="0.25">
      <c r="A3382" t="s">
        <v>3392</v>
      </c>
      <c r="B3382" t="s">
        <v>5856</v>
      </c>
      <c r="C3382" t="s">
        <v>7256</v>
      </c>
      <c r="D3382" t="s">
        <v>6691</v>
      </c>
      <c r="E3382" t="s">
        <v>7032</v>
      </c>
      <c r="F3382" t="s">
        <v>7096</v>
      </c>
      <c r="G3382" t="s">
        <v>7112</v>
      </c>
      <c r="H3382" t="s">
        <v>7154</v>
      </c>
      <c r="I3382" t="s">
        <v>7163</v>
      </c>
      <c r="J3382" t="s">
        <v>7175</v>
      </c>
      <c r="K3382" t="s">
        <v>7190</v>
      </c>
      <c r="L3382">
        <v>2</v>
      </c>
      <c r="M3382">
        <v>3526.41</v>
      </c>
      <c r="N3382">
        <v>0.2</v>
      </c>
      <c r="O3382">
        <v>458.72</v>
      </c>
    </row>
    <row r="3383" spans="1:15" x14ac:dyDescent="0.25">
      <c r="A3383" t="s">
        <v>3393</v>
      </c>
      <c r="B3383" t="s">
        <v>5852</v>
      </c>
      <c r="C3383" t="s">
        <v>7258</v>
      </c>
      <c r="D3383" t="s">
        <v>6255</v>
      </c>
      <c r="E3383" t="s">
        <v>6946</v>
      </c>
      <c r="F3383" t="s">
        <v>7097</v>
      </c>
      <c r="G3383" t="s">
        <v>7105</v>
      </c>
      <c r="H3383" t="s">
        <v>7121</v>
      </c>
      <c r="I3383" t="s">
        <v>7164</v>
      </c>
      <c r="J3383" t="s">
        <v>7174</v>
      </c>
      <c r="K3383" t="s">
        <v>7196</v>
      </c>
      <c r="L3383">
        <v>2</v>
      </c>
      <c r="M3383">
        <v>5949.53</v>
      </c>
      <c r="N3383">
        <v>0.15</v>
      </c>
      <c r="O3383">
        <v>950.42</v>
      </c>
    </row>
    <row r="3384" spans="1:15" x14ac:dyDescent="0.25">
      <c r="A3384" t="s">
        <v>3394</v>
      </c>
      <c r="B3384" t="s">
        <v>5269</v>
      </c>
      <c r="C3384" t="s">
        <v>7245</v>
      </c>
      <c r="D3384" t="s">
        <v>6832</v>
      </c>
      <c r="E3384" t="s">
        <v>7074</v>
      </c>
      <c r="F3384" t="s">
        <v>7094</v>
      </c>
      <c r="G3384" t="s">
        <v>7101</v>
      </c>
      <c r="H3384" t="s">
        <v>7137</v>
      </c>
      <c r="I3384" t="s">
        <v>7163</v>
      </c>
      <c r="J3384" t="s">
        <v>7175</v>
      </c>
      <c r="K3384" t="s">
        <v>7197</v>
      </c>
      <c r="L3384">
        <v>5</v>
      </c>
      <c r="M3384">
        <v>29167.25</v>
      </c>
      <c r="N3384">
        <v>0.05</v>
      </c>
      <c r="O3384">
        <v>6317.62</v>
      </c>
    </row>
    <row r="3385" spans="1:15" x14ac:dyDescent="0.25">
      <c r="A3385" t="s">
        <v>3395</v>
      </c>
      <c r="B3385" t="s">
        <v>5294</v>
      </c>
      <c r="C3385" t="s">
        <v>7254</v>
      </c>
      <c r="D3385" t="s">
        <v>6217</v>
      </c>
      <c r="E3385" t="s">
        <v>6895</v>
      </c>
      <c r="F3385" t="s">
        <v>7095</v>
      </c>
      <c r="G3385" t="s">
        <v>7106</v>
      </c>
      <c r="H3385" t="s">
        <v>7161</v>
      </c>
      <c r="I3385" t="s">
        <v>7163</v>
      </c>
      <c r="J3385" t="s">
        <v>7175</v>
      </c>
      <c r="K3385" t="s">
        <v>7205</v>
      </c>
      <c r="L3385">
        <v>1</v>
      </c>
      <c r="M3385">
        <v>2986.55</v>
      </c>
      <c r="N3385">
        <v>0.15</v>
      </c>
      <c r="O3385">
        <v>352.99</v>
      </c>
    </row>
    <row r="3386" spans="1:15" x14ac:dyDescent="0.25">
      <c r="A3386" t="s">
        <v>3396</v>
      </c>
      <c r="B3386" t="s">
        <v>5015</v>
      </c>
      <c r="C3386" t="s">
        <v>7252</v>
      </c>
      <c r="D3386" t="s">
        <v>6318</v>
      </c>
      <c r="E3386" t="s">
        <v>6970</v>
      </c>
      <c r="F3386" t="s">
        <v>7097</v>
      </c>
      <c r="G3386" t="s">
        <v>7110</v>
      </c>
      <c r="H3386" t="s">
        <v>7155</v>
      </c>
      <c r="I3386" t="s">
        <v>7163</v>
      </c>
      <c r="J3386" t="s">
        <v>7171</v>
      </c>
      <c r="K3386" t="s">
        <v>7184</v>
      </c>
      <c r="L3386">
        <v>5</v>
      </c>
      <c r="M3386">
        <v>35521.040000000001</v>
      </c>
      <c r="N3386">
        <v>0.15</v>
      </c>
      <c r="O3386">
        <v>3263.79</v>
      </c>
    </row>
    <row r="3387" spans="1:15" x14ac:dyDescent="0.25">
      <c r="A3387" t="s">
        <v>3397</v>
      </c>
      <c r="B3387" t="s">
        <v>5757</v>
      </c>
      <c r="C3387" t="s">
        <v>7248</v>
      </c>
      <c r="D3387" t="s">
        <v>6202</v>
      </c>
      <c r="E3387" t="s">
        <v>6980</v>
      </c>
      <c r="F3387" t="s">
        <v>7096</v>
      </c>
      <c r="G3387" t="s">
        <v>7112</v>
      </c>
      <c r="H3387" t="s">
        <v>7133</v>
      </c>
      <c r="I3387" t="s">
        <v>7162</v>
      </c>
      <c r="J3387" t="s">
        <v>7168</v>
      </c>
      <c r="K3387" t="s">
        <v>7180</v>
      </c>
      <c r="L3387">
        <v>7</v>
      </c>
      <c r="M3387">
        <v>19676.39</v>
      </c>
      <c r="N3387">
        <v>0.2</v>
      </c>
      <c r="O3387">
        <v>1683.97</v>
      </c>
    </row>
    <row r="3388" spans="1:15" x14ac:dyDescent="0.25">
      <c r="A3388" t="s">
        <v>3398</v>
      </c>
      <c r="B3388" t="s">
        <v>5718</v>
      </c>
      <c r="C3388" t="s">
        <v>7232</v>
      </c>
      <c r="D3388" t="s">
        <v>6725</v>
      </c>
      <c r="E3388" t="s">
        <v>6949</v>
      </c>
      <c r="F3388" t="s">
        <v>7097</v>
      </c>
      <c r="G3388" t="s">
        <v>7104</v>
      </c>
      <c r="H3388" t="s">
        <v>7120</v>
      </c>
      <c r="I3388" t="s">
        <v>7163</v>
      </c>
      <c r="J3388" t="s">
        <v>7175</v>
      </c>
      <c r="K3388" t="s">
        <v>7205</v>
      </c>
      <c r="L3388">
        <v>8</v>
      </c>
      <c r="M3388">
        <v>28480.74</v>
      </c>
      <c r="N3388">
        <v>0</v>
      </c>
      <c r="O3388">
        <v>5680</v>
      </c>
    </row>
    <row r="3389" spans="1:15" x14ac:dyDescent="0.25">
      <c r="A3389" t="s">
        <v>3399</v>
      </c>
      <c r="B3389" t="s">
        <v>6001</v>
      </c>
      <c r="C3389" t="s">
        <v>7247</v>
      </c>
      <c r="D3389" t="s">
        <v>6452</v>
      </c>
      <c r="E3389" t="s">
        <v>7062</v>
      </c>
      <c r="F3389" t="s">
        <v>7096</v>
      </c>
      <c r="G3389" t="s">
        <v>7112</v>
      </c>
      <c r="H3389" t="s">
        <v>7154</v>
      </c>
      <c r="I3389" t="s">
        <v>7165</v>
      </c>
      <c r="J3389" t="s">
        <v>7177</v>
      </c>
      <c r="K3389" t="s">
        <v>7201</v>
      </c>
      <c r="L3389">
        <v>2</v>
      </c>
      <c r="M3389">
        <v>77680.12</v>
      </c>
      <c r="N3389">
        <v>0.25</v>
      </c>
      <c r="O3389">
        <v>5579.69</v>
      </c>
    </row>
    <row r="3390" spans="1:15" x14ac:dyDescent="0.25">
      <c r="A3390" t="s">
        <v>3400</v>
      </c>
      <c r="B3390" t="s">
        <v>5250</v>
      </c>
      <c r="C3390" t="s">
        <v>7244</v>
      </c>
      <c r="D3390" t="s">
        <v>6410</v>
      </c>
      <c r="E3390" t="s">
        <v>6950</v>
      </c>
      <c r="F3390" t="s">
        <v>7097</v>
      </c>
      <c r="G3390" t="s">
        <v>7107</v>
      </c>
      <c r="H3390" t="s">
        <v>7152</v>
      </c>
      <c r="I3390" t="s">
        <v>7163</v>
      </c>
      <c r="J3390" t="s">
        <v>7175</v>
      </c>
      <c r="K3390" t="s">
        <v>7197</v>
      </c>
      <c r="L3390">
        <v>1</v>
      </c>
      <c r="M3390">
        <v>6239.47</v>
      </c>
      <c r="N3390">
        <v>0</v>
      </c>
      <c r="O3390">
        <v>1513.52</v>
      </c>
    </row>
    <row r="3391" spans="1:15" x14ac:dyDescent="0.25">
      <c r="A3391" t="s">
        <v>3401</v>
      </c>
      <c r="B3391" t="s">
        <v>5644</v>
      </c>
      <c r="C3391" t="s">
        <v>7253</v>
      </c>
      <c r="D3391" t="s">
        <v>6864</v>
      </c>
      <c r="E3391" t="s">
        <v>6965</v>
      </c>
      <c r="F3391" t="s">
        <v>7095</v>
      </c>
      <c r="G3391" t="s">
        <v>7108</v>
      </c>
      <c r="H3391" t="s">
        <v>7150</v>
      </c>
      <c r="I3391" t="s">
        <v>7163</v>
      </c>
      <c r="J3391" t="s">
        <v>7175</v>
      </c>
      <c r="K3391" t="s">
        <v>7197</v>
      </c>
      <c r="L3391">
        <v>7</v>
      </c>
      <c r="M3391">
        <v>37732.79</v>
      </c>
      <c r="N3391">
        <v>0.1</v>
      </c>
      <c r="O3391">
        <v>7927.48</v>
      </c>
    </row>
    <row r="3392" spans="1:15" x14ac:dyDescent="0.25">
      <c r="A3392" t="s">
        <v>3402</v>
      </c>
      <c r="B3392" t="s">
        <v>5712</v>
      </c>
      <c r="C3392" t="s">
        <v>7239</v>
      </c>
      <c r="D3392" t="s">
        <v>6852</v>
      </c>
      <c r="E3392" t="s">
        <v>6956</v>
      </c>
      <c r="F3392" t="s">
        <v>7094</v>
      </c>
      <c r="G3392" t="s">
        <v>7100</v>
      </c>
      <c r="H3392" t="s">
        <v>7136</v>
      </c>
      <c r="I3392" t="s">
        <v>7162</v>
      </c>
      <c r="J3392" t="s">
        <v>7166</v>
      </c>
      <c r="K3392" t="s">
        <v>7192</v>
      </c>
      <c r="L3392">
        <v>2</v>
      </c>
      <c r="M3392">
        <v>11064.04</v>
      </c>
      <c r="N3392">
        <v>0.05</v>
      </c>
      <c r="O3392">
        <v>1560.37</v>
      </c>
    </row>
    <row r="3393" spans="1:15" x14ac:dyDescent="0.25">
      <c r="A3393" t="s">
        <v>3403</v>
      </c>
      <c r="B3393" t="s">
        <v>5511</v>
      </c>
      <c r="C3393" t="s">
        <v>7227</v>
      </c>
      <c r="D3393" t="s">
        <v>6522</v>
      </c>
      <c r="E3393" t="s">
        <v>7040</v>
      </c>
      <c r="F3393" t="s">
        <v>7095</v>
      </c>
      <c r="G3393" t="s">
        <v>7106</v>
      </c>
      <c r="H3393" t="s">
        <v>7146</v>
      </c>
      <c r="I3393" t="s">
        <v>7162</v>
      </c>
      <c r="J3393" t="s">
        <v>7169</v>
      </c>
      <c r="K3393" t="s">
        <v>7203</v>
      </c>
      <c r="L3393">
        <v>8</v>
      </c>
      <c r="M3393">
        <v>145441.84</v>
      </c>
      <c r="N3393">
        <v>0.15</v>
      </c>
      <c r="O3393">
        <v>15055.69</v>
      </c>
    </row>
    <row r="3394" spans="1:15" x14ac:dyDescent="0.25">
      <c r="A3394" t="s">
        <v>3404</v>
      </c>
      <c r="B3394" t="s">
        <v>5221</v>
      </c>
      <c r="C3394" t="s">
        <v>7224</v>
      </c>
      <c r="D3394" t="s">
        <v>6498</v>
      </c>
      <c r="E3394" t="s">
        <v>7003</v>
      </c>
      <c r="F3394" t="s">
        <v>7097</v>
      </c>
      <c r="G3394" t="s">
        <v>7110</v>
      </c>
      <c r="H3394" t="s">
        <v>7129</v>
      </c>
      <c r="I3394" t="s">
        <v>7165</v>
      </c>
      <c r="J3394" t="s">
        <v>7177</v>
      </c>
      <c r="K3394" t="s">
        <v>7210</v>
      </c>
      <c r="L3394">
        <v>5</v>
      </c>
      <c r="M3394">
        <v>311947.08</v>
      </c>
      <c r="N3394">
        <v>0.25</v>
      </c>
      <c r="O3394">
        <v>7035.59</v>
      </c>
    </row>
    <row r="3395" spans="1:15" x14ac:dyDescent="0.25">
      <c r="A3395" t="s">
        <v>3405</v>
      </c>
      <c r="B3395" t="s">
        <v>5430</v>
      </c>
      <c r="C3395" t="s">
        <v>7232</v>
      </c>
      <c r="D3395" t="s">
        <v>6449</v>
      </c>
      <c r="E3395" t="s">
        <v>6973</v>
      </c>
      <c r="F3395" t="s">
        <v>7097</v>
      </c>
      <c r="G3395" t="s">
        <v>7107</v>
      </c>
      <c r="H3395" t="s">
        <v>7153</v>
      </c>
      <c r="I3395" t="s">
        <v>7162</v>
      </c>
      <c r="J3395" t="s">
        <v>7166</v>
      </c>
      <c r="K3395" t="s">
        <v>7178</v>
      </c>
      <c r="L3395">
        <v>3</v>
      </c>
      <c r="M3395">
        <v>45144.53</v>
      </c>
      <c r="N3395">
        <v>0</v>
      </c>
      <c r="O3395">
        <v>9941.07</v>
      </c>
    </row>
    <row r="3396" spans="1:15" x14ac:dyDescent="0.25">
      <c r="A3396" t="s">
        <v>3406</v>
      </c>
      <c r="B3396" t="s">
        <v>6039</v>
      </c>
      <c r="C3396" t="s">
        <v>7245</v>
      </c>
      <c r="D3396" t="s">
        <v>6754</v>
      </c>
      <c r="E3396" t="s">
        <v>6956</v>
      </c>
      <c r="F3396" t="s">
        <v>7094</v>
      </c>
      <c r="G3396" t="s">
        <v>7098</v>
      </c>
      <c r="H3396" t="s">
        <v>7156</v>
      </c>
      <c r="I3396" t="s">
        <v>7165</v>
      </c>
      <c r="J3396" t="s">
        <v>7176</v>
      </c>
      <c r="K3396" t="s">
        <v>7194</v>
      </c>
      <c r="L3396">
        <v>3</v>
      </c>
      <c r="M3396">
        <v>57283.59</v>
      </c>
      <c r="N3396">
        <v>0.2</v>
      </c>
      <c r="O3396">
        <v>3449.45</v>
      </c>
    </row>
    <row r="3397" spans="1:15" x14ac:dyDescent="0.25">
      <c r="A3397" t="s">
        <v>3407</v>
      </c>
      <c r="B3397" t="s">
        <v>5578</v>
      </c>
      <c r="C3397" t="s">
        <v>7248</v>
      </c>
      <c r="D3397" t="s">
        <v>6866</v>
      </c>
      <c r="E3397" t="s">
        <v>7015</v>
      </c>
      <c r="F3397" t="s">
        <v>7094</v>
      </c>
      <c r="G3397" t="s">
        <v>7098</v>
      </c>
      <c r="H3397" t="s">
        <v>7156</v>
      </c>
      <c r="I3397" t="s">
        <v>7164</v>
      </c>
      <c r="J3397" t="s">
        <v>7174</v>
      </c>
      <c r="K3397" t="s">
        <v>7196</v>
      </c>
      <c r="L3397">
        <v>6</v>
      </c>
      <c r="M3397">
        <v>20771.990000000002</v>
      </c>
      <c r="N3397">
        <v>0</v>
      </c>
      <c r="O3397">
        <v>5456.05</v>
      </c>
    </row>
    <row r="3398" spans="1:15" x14ac:dyDescent="0.25">
      <c r="A3398" t="s">
        <v>3408</v>
      </c>
      <c r="B3398" t="s">
        <v>5928</v>
      </c>
      <c r="C3398" t="s">
        <v>7226</v>
      </c>
      <c r="D3398" t="s">
        <v>6229</v>
      </c>
      <c r="E3398" t="s">
        <v>6992</v>
      </c>
      <c r="F3398" t="s">
        <v>7094</v>
      </c>
      <c r="G3398" t="s">
        <v>7101</v>
      </c>
      <c r="H3398" t="s">
        <v>7137</v>
      </c>
      <c r="I3398" t="s">
        <v>7163</v>
      </c>
      <c r="J3398" t="s">
        <v>7167</v>
      </c>
      <c r="K3398" t="s">
        <v>7187</v>
      </c>
      <c r="L3398">
        <v>7</v>
      </c>
      <c r="M3398">
        <v>8258.41</v>
      </c>
      <c r="N3398">
        <v>0.25</v>
      </c>
      <c r="O3398">
        <v>1799.8</v>
      </c>
    </row>
    <row r="3399" spans="1:15" x14ac:dyDescent="0.25">
      <c r="A3399" t="s">
        <v>3409</v>
      </c>
      <c r="B3399" t="s">
        <v>5561</v>
      </c>
      <c r="C3399" t="s">
        <v>7253</v>
      </c>
      <c r="D3399" t="s">
        <v>6713</v>
      </c>
      <c r="E3399" t="s">
        <v>7076</v>
      </c>
      <c r="F3399" t="s">
        <v>7096</v>
      </c>
      <c r="G3399" t="s">
        <v>7111</v>
      </c>
      <c r="H3399" t="s">
        <v>7131</v>
      </c>
      <c r="I3399" t="s">
        <v>7165</v>
      </c>
      <c r="J3399" t="s">
        <v>7172</v>
      </c>
      <c r="K3399" t="s">
        <v>7208</v>
      </c>
      <c r="L3399">
        <v>3</v>
      </c>
      <c r="M3399">
        <v>7390.83</v>
      </c>
      <c r="N3399">
        <v>0.05</v>
      </c>
      <c r="O3399">
        <v>1570.77</v>
      </c>
    </row>
    <row r="3400" spans="1:15" x14ac:dyDescent="0.25">
      <c r="A3400" t="s">
        <v>3410</v>
      </c>
      <c r="B3400" t="s">
        <v>5296</v>
      </c>
      <c r="C3400" t="s">
        <v>7247</v>
      </c>
      <c r="D3400" t="s">
        <v>6130</v>
      </c>
      <c r="E3400" t="s">
        <v>6929</v>
      </c>
      <c r="F3400" t="s">
        <v>7095</v>
      </c>
      <c r="G3400" t="s">
        <v>7109</v>
      </c>
      <c r="H3400" t="s">
        <v>7127</v>
      </c>
      <c r="I3400" t="s">
        <v>7163</v>
      </c>
      <c r="J3400" t="s">
        <v>7167</v>
      </c>
      <c r="K3400" t="s">
        <v>7179</v>
      </c>
      <c r="L3400">
        <v>4</v>
      </c>
      <c r="M3400">
        <v>7843.96</v>
      </c>
      <c r="N3400">
        <v>0.25</v>
      </c>
      <c r="O3400">
        <v>1131.3599999999999</v>
      </c>
    </row>
    <row r="3401" spans="1:15" x14ac:dyDescent="0.25">
      <c r="A3401" t="s">
        <v>3411</v>
      </c>
      <c r="B3401" t="s">
        <v>5475</v>
      </c>
      <c r="C3401" t="s">
        <v>7234</v>
      </c>
      <c r="D3401" t="s">
        <v>6106</v>
      </c>
      <c r="E3401" t="s">
        <v>6905</v>
      </c>
      <c r="F3401" t="s">
        <v>7095</v>
      </c>
      <c r="G3401" t="s">
        <v>7109</v>
      </c>
      <c r="H3401" t="s">
        <v>7140</v>
      </c>
      <c r="I3401" t="s">
        <v>7165</v>
      </c>
      <c r="J3401" t="s">
        <v>7172</v>
      </c>
      <c r="K3401" t="s">
        <v>7208</v>
      </c>
      <c r="L3401">
        <v>7</v>
      </c>
      <c r="M3401">
        <v>15470.62</v>
      </c>
      <c r="N3401">
        <v>0.1</v>
      </c>
      <c r="O3401">
        <v>2714.85</v>
      </c>
    </row>
    <row r="3402" spans="1:15" x14ac:dyDescent="0.25">
      <c r="A3402" t="s">
        <v>3412</v>
      </c>
      <c r="B3402" t="s">
        <v>5262</v>
      </c>
      <c r="C3402" t="s">
        <v>7225</v>
      </c>
      <c r="D3402" t="s">
        <v>6709</v>
      </c>
      <c r="E3402" t="s">
        <v>6988</v>
      </c>
      <c r="F3402" t="s">
        <v>7097</v>
      </c>
      <c r="G3402" t="s">
        <v>7107</v>
      </c>
      <c r="H3402" t="s">
        <v>7123</v>
      </c>
      <c r="I3402" t="s">
        <v>7163</v>
      </c>
      <c r="J3402" t="s">
        <v>7171</v>
      </c>
      <c r="K3402" t="s">
        <v>7204</v>
      </c>
      <c r="L3402">
        <v>6</v>
      </c>
      <c r="M3402">
        <v>20553.97</v>
      </c>
      <c r="N3402">
        <v>0.25</v>
      </c>
      <c r="O3402">
        <v>1629.32</v>
      </c>
    </row>
    <row r="3403" spans="1:15" x14ac:dyDescent="0.25">
      <c r="A3403" t="s">
        <v>3413</v>
      </c>
      <c r="B3403" t="s">
        <v>5148</v>
      </c>
      <c r="C3403" t="s">
        <v>7256</v>
      </c>
      <c r="D3403" t="s">
        <v>6190</v>
      </c>
      <c r="E3403" t="s">
        <v>6930</v>
      </c>
      <c r="F3403" t="s">
        <v>7097</v>
      </c>
      <c r="G3403" t="s">
        <v>7105</v>
      </c>
      <c r="H3403" t="s">
        <v>7128</v>
      </c>
      <c r="I3403" t="s">
        <v>7162</v>
      </c>
      <c r="J3403" t="s">
        <v>7166</v>
      </c>
      <c r="K3403" t="s">
        <v>7178</v>
      </c>
      <c r="L3403">
        <v>1</v>
      </c>
      <c r="M3403">
        <v>13940.28</v>
      </c>
      <c r="N3403">
        <v>0.05</v>
      </c>
      <c r="O3403">
        <v>2746.28</v>
      </c>
    </row>
    <row r="3404" spans="1:15" x14ac:dyDescent="0.25">
      <c r="A3404" t="s">
        <v>3414</v>
      </c>
      <c r="B3404" t="s">
        <v>5128</v>
      </c>
      <c r="C3404" t="s">
        <v>7255</v>
      </c>
      <c r="D3404" t="s">
        <v>6457</v>
      </c>
      <c r="E3404" t="s">
        <v>6930</v>
      </c>
      <c r="F3404" t="s">
        <v>7094</v>
      </c>
      <c r="G3404" t="s">
        <v>7099</v>
      </c>
      <c r="H3404" t="s">
        <v>7125</v>
      </c>
      <c r="I3404" t="s">
        <v>7163</v>
      </c>
      <c r="J3404" t="s">
        <v>7171</v>
      </c>
      <c r="K3404" t="s">
        <v>7204</v>
      </c>
      <c r="L3404">
        <v>8</v>
      </c>
      <c r="M3404">
        <v>28885.73</v>
      </c>
      <c r="N3404">
        <v>0.2</v>
      </c>
      <c r="O3404">
        <v>3958.73</v>
      </c>
    </row>
    <row r="3405" spans="1:15" x14ac:dyDescent="0.25">
      <c r="A3405" t="s">
        <v>3415</v>
      </c>
      <c r="B3405" t="s">
        <v>6047</v>
      </c>
      <c r="C3405" t="s">
        <v>7243</v>
      </c>
      <c r="D3405" t="s">
        <v>6243</v>
      </c>
      <c r="E3405" t="s">
        <v>6980</v>
      </c>
      <c r="F3405" t="s">
        <v>7095</v>
      </c>
      <c r="G3405" t="s">
        <v>7109</v>
      </c>
      <c r="H3405" t="s">
        <v>7140</v>
      </c>
      <c r="I3405" t="s">
        <v>7165</v>
      </c>
      <c r="J3405" t="s">
        <v>7172</v>
      </c>
      <c r="K3405" t="s">
        <v>7208</v>
      </c>
      <c r="L3405">
        <v>6</v>
      </c>
      <c r="M3405">
        <v>12354.09</v>
      </c>
      <c r="N3405">
        <v>0.2</v>
      </c>
      <c r="O3405">
        <v>1120.9100000000001</v>
      </c>
    </row>
    <row r="3406" spans="1:15" x14ac:dyDescent="0.25">
      <c r="A3406" t="s">
        <v>3416</v>
      </c>
      <c r="B3406" t="s">
        <v>5459</v>
      </c>
      <c r="C3406" t="s">
        <v>7252</v>
      </c>
      <c r="D3406" t="s">
        <v>6263</v>
      </c>
      <c r="E3406" t="s">
        <v>7010</v>
      </c>
      <c r="F3406" t="s">
        <v>7096</v>
      </c>
      <c r="G3406" t="s">
        <v>7113</v>
      </c>
      <c r="H3406" t="s">
        <v>7143</v>
      </c>
      <c r="I3406" t="s">
        <v>7163</v>
      </c>
      <c r="J3406" t="s">
        <v>7171</v>
      </c>
      <c r="K3406" t="s">
        <v>7209</v>
      </c>
      <c r="L3406">
        <v>1</v>
      </c>
      <c r="M3406">
        <v>1496.76</v>
      </c>
      <c r="N3406">
        <v>0.15</v>
      </c>
      <c r="O3406">
        <v>180.7</v>
      </c>
    </row>
    <row r="3407" spans="1:15" x14ac:dyDescent="0.25">
      <c r="A3407" t="s">
        <v>3417</v>
      </c>
      <c r="B3407" t="s">
        <v>5501</v>
      </c>
      <c r="C3407" t="s">
        <v>7253</v>
      </c>
      <c r="D3407" t="s">
        <v>6282</v>
      </c>
      <c r="E3407" t="s">
        <v>7018</v>
      </c>
      <c r="F3407" t="s">
        <v>7094</v>
      </c>
      <c r="G3407" t="s">
        <v>7098</v>
      </c>
      <c r="H3407" t="s">
        <v>7114</v>
      </c>
      <c r="I3407" t="s">
        <v>7163</v>
      </c>
      <c r="J3407" t="s">
        <v>7171</v>
      </c>
      <c r="K3407" t="s">
        <v>7184</v>
      </c>
      <c r="L3407">
        <v>6</v>
      </c>
      <c r="M3407">
        <v>46482.16</v>
      </c>
      <c r="N3407">
        <v>0</v>
      </c>
      <c r="O3407">
        <v>6901.72</v>
      </c>
    </row>
    <row r="3408" spans="1:15" x14ac:dyDescent="0.25">
      <c r="A3408" t="s">
        <v>3418</v>
      </c>
      <c r="B3408" t="s">
        <v>5093</v>
      </c>
      <c r="C3408" t="s">
        <v>7238</v>
      </c>
      <c r="D3408" t="s">
        <v>6274</v>
      </c>
      <c r="E3408" t="s">
        <v>6995</v>
      </c>
      <c r="F3408" t="s">
        <v>7097</v>
      </c>
      <c r="G3408" t="s">
        <v>7104</v>
      </c>
      <c r="H3408" t="s">
        <v>7132</v>
      </c>
      <c r="I3408" t="s">
        <v>7165</v>
      </c>
      <c r="J3408" t="s">
        <v>7176</v>
      </c>
      <c r="K3408" t="s">
        <v>7202</v>
      </c>
      <c r="L3408">
        <v>6</v>
      </c>
      <c r="M3408">
        <v>105331.23</v>
      </c>
      <c r="N3408">
        <v>0</v>
      </c>
      <c r="O3408">
        <v>15634.03</v>
      </c>
    </row>
    <row r="3409" spans="1:15" x14ac:dyDescent="0.25">
      <c r="A3409" t="s">
        <v>3419</v>
      </c>
      <c r="B3409" t="s">
        <v>6048</v>
      </c>
      <c r="C3409" t="s">
        <v>7253</v>
      </c>
      <c r="D3409" t="s">
        <v>6142</v>
      </c>
      <c r="E3409" t="s">
        <v>6940</v>
      </c>
      <c r="F3409" t="s">
        <v>7096</v>
      </c>
      <c r="G3409" t="s">
        <v>7113</v>
      </c>
      <c r="H3409" t="s">
        <v>7148</v>
      </c>
      <c r="I3409" t="s">
        <v>7164</v>
      </c>
      <c r="J3409" t="s">
        <v>7173</v>
      </c>
      <c r="K3409" t="s">
        <v>7200</v>
      </c>
      <c r="L3409">
        <v>2</v>
      </c>
      <c r="M3409">
        <v>2067.56</v>
      </c>
      <c r="N3409">
        <v>0.15</v>
      </c>
      <c r="O3409">
        <v>574.80999999999995</v>
      </c>
    </row>
    <row r="3410" spans="1:15" x14ac:dyDescent="0.25">
      <c r="A3410" t="s">
        <v>3420</v>
      </c>
      <c r="B3410" t="s">
        <v>5712</v>
      </c>
      <c r="C3410" t="s">
        <v>7239</v>
      </c>
      <c r="D3410" t="s">
        <v>6107</v>
      </c>
      <c r="E3410" t="s">
        <v>6906</v>
      </c>
      <c r="F3410" t="s">
        <v>7095</v>
      </c>
      <c r="G3410" t="s">
        <v>7109</v>
      </c>
      <c r="H3410" t="s">
        <v>7140</v>
      </c>
      <c r="I3410" t="s">
        <v>7165</v>
      </c>
      <c r="J3410" t="s">
        <v>7172</v>
      </c>
      <c r="K3410" t="s">
        <v>7208</v>
      </c>
      <c r="L3410">
        <v>8</v>
      </c>
      <c r="M3410">
        <v>19250.71</v>
      </c>
      <c r="N3410">
        <v>0.05</v>
      </c>
      <c r="O3410">
        <v>3799.31</v>
      </c>
    </row>
    <row r="3411" spans="1:15" x14ac:dyDescent="0.25">
      <c r="A3411" t="s">
        <v>3421</v>
      </c>
      <c r="B3411" t="s">
        <v>5131</v>
      </c>
      <c r="C3411" t="s">
        <v>7248</v>
      </c>
      <c r="D3411" t="s">
        <v>6129</v>
      </c>
      <c r="E3411" t="s">
        <v>6928</v>
      </c>
      <c r="F3411" t="s">
        <v>7095</v>
      </c>
      <c r="G3411" t="s">
        <v>7102</v>
      </c>
      <c r="H3411" t="s">
        <v>7147</v>
      </c>
      <c r="I3411" t="s">
        <v>7162</v>
      </c>
      <c r="J3411" t="s">
        <v>7168</v>
      </c>
      <c r="K3411" t="s">
        <v>7191</v>
      </c>
      <c r="L3411">
        <v>8</v>
      </c>
      <c r="M3411">
        <v>47736.74</v>
      </c>
      <c r="N3411">
        <v>0.1</v>
      </c>
      <c r="O3411">
        <v>8519.36</v>
      </c>
    </row>
    <row r="3412" spans="1:15" x14ac:dyDescent="0.25">
      <c r="A3412" t="s">
        <v>3422</v>
      </c>
      <c r="B3412" t="s">
        <v>6049</v>
      </c>
      <c r="C3412" t="s">
        <v>7243</v>
      </c>
      <c r="D3412" t="s">
        <v>6453</v>
      </c>
      <c r="E3412" t="s">
        <v>7063</v>
      </c>
      <c r="F3412" t="s">
        <v>7096</v>
      </c>
      <c r="G3412" t="s">
        <v>7111</v>
      </c>
      <c r="H3412" t="s">
        <v>7142</v>
      </c>
      <c r="I3412" t="s">
        <v>7163</v>
      </c>
      <c r="J3412" t="s">
        <v>7167</v>
      </c>
      <c r="K3412" t="s">
        <v>7187</v>
      </c>
      <c r="L3412">
        <v>1</v>
      </c>
      <c r="M3412">
        <v>1330.55</v>
      </c>
      <c r="N3412">
        <v>0.15</v>
      </c>
      <c r="O3412">
        <v>276.42</v>
      </c>
    </row>
    <row r="3413" spans="1:15" x14ac:dyDescent="0.25">
      <c r="A3413" t="s">
        <v>3423</v>
      </c>
      <c r="B3413" t="s">
        <v>5436</v>
      </c>
      <c r="C3413" t="s">
        <v>7224</v>
      </c>
      <c r="D3413" t="s">
        <v>6628</v>
      </c>
      <c r="E3413" t="s">
        <v>6981</v>
      </c>
      <c r="F3413" t="s">
        <v>7096</v>
      </c>
      <c r="G3413" t="s">
        <v>7112</v>
      </c>
      <c r="H3413" t="s">
        <v>7133</v>
      </c>
      <c r="I3413" t="s">
        <v>7163</v>
      </c>
      <c r="J3413" t="s">
        <v>7171</v>
      </c>
      <c r="K3413" t="s">
        <v>7184</v>
      </c>
      <c r="L3413">
        <v>1</v>
      </c>
      <c r="M3413">
        <v>6898.29</v>
      </c>
      <c r="N3413">
        <v>0.1</v>
      </c>
      <c r="O3413">
        <v>901.12</v>
      </c>
    </row>
    <row r="3414" spans="1:15" x14ac:dyDescent="0.25">
      <c r="A3414" t="s">
        <v>3424</v>
      </c>
      <c r="B3414" t="s">
        <v>5080</v>
      </c>
      <c r="C3414" t="s">
        <v>7234</v>
      </c>
      <c r="D3414" t="s">
        <v>6424</v>
      </c>
      <c r="E3414" t="s">
        <v>6968</v>
      </c>
      <c r="F3414" t="s">
        <v>7096</v>
      </c>
      <c r="G3414" t="s">
        <v>7111</v>
      </c>
      <c r="H3414" t="s">
        <v>7142</v>
      </c>
      <c r="I3414" t="s">
        <v>7164</v>
      </c>
      <c r="J3414" t="s">
        <v>7174</v>
      </c>
      <c r="K3414" t="s">
        <v>7196</v>
      </c>
      <c r="L3414">
        <v>3</v>
      </c>
      <c r="M3414">
        <v>8242.8700000000008</v>
      </c>
      <c r="N3414">
        <v>0.2</v>
      </c>
      <c r="O3414">
        <v>910.93</v>
      </c>
    </row>
    <row r="3415" spans="1:15" x14ac:dyDescent="0.25">
      <c r="A3415" t="s">
        <v>3425</v>
      </c>
      <c r="B3415" t="s">
        <v>5591</v>
      </c>
      <c r="C3415" t="s">
        <v>7250</v>
      </c>
      <c r="D3415" t="s">
        <v>6716</v>
      </c>
      <c r="E3415" t="s">
        <v>7028</v>
      </c>
      <c r="F3415" t="s">
        <v>7096</v>
      </c>
      <c r="G3415" t="s">
        <v>7113</v>
      </c>
      <c r="H3415" t="s">
        <v>7148</v>
      </c>
      <c r="I3415" t="s">
        <v>7163</v>
      </c>
      <c r="J3415" t="s">
        <v>7175</v>
      </c>
      <c r="K3415" t="s">
        <v>7197</v>
      </c>
      <c r="L3415">
        <v>7</v>
      </c>
      <c r="M3415">
        <v>40610.18</v>
      </c>
      <c r="N3415">
        <v>0.05</v>
      </c>
      <c r="O3415">
        <v>9367.0300000000007</v>
      </c>
    </row>
    <row r="3416" spans="1:15" x14ac:dyDescent="0.25">
      <c r="A3416" t="s">
        <v>3426</v>
      </c>
      <c r="B3416" t="s">
        <v>5739</v>
      </c>
      <c r="C3416" t="s">
        <v>7255</v>
      </c>
      <c r="D3416" t="s">
        <v>6734</v>
      </c>
      <c r="E3416" t="s">
        <v>6969</v>
      </c>
      <c r="F3416" t="s">
        <v>7095</v>
      </c>
      <c r="G3416" t="s">
        <v>7108</v>
      </c>
      <c r="H3416" t="s">
        <v>7150</v>
      </c>
      <c r="I3416" t="s">
        <v>7165</v>
      </c>
      <c r="J3416" t="s">
        <v>7177</v>
      </c>
      <c r="K3416" t="s">
        <v>7198</v>
      </c>
      <c r="L3416">
        <v>6</v>
      </c>
      <c r="M3416">
        <v>406229.73</v>
      </c>
      <c r="N3416">
        <v>0</v>
      </c>
      <c r="O3416">
        <v>69212.44</v>
      </c>
    </row>
    <row r="3417" spans="1:15" x14ac:dyDescent="0.25">
      <c r="A3417" t="s">
        <v>3427</v>
      </c>
      <c r="B3417" t="s">
        <v>6050</v>
      </c>
      <c r="C3417" t="s">
        <v>7227</v>
      </c>
      <c r="D3417" t="s">
        <v>6323</v>
      </c>
      <c r="E3417" t="s">
        <v>6996</v>
      </c>
      <c r="F3417" t="s">
        <v>7096</v>
      </c>
      <c r="G3417" t="s">
        <v>7103</v>
      </c>
      <c r="H3417" t="s">
        <v>7158</v>
      </c>
      <c r="I3417" t="s">
        <v>7162</v>
      </c>
      <c r="J3417" t="s">
        <v>7168</v>
      </c>
      <c r="K3417" t="s">
        <v>7181</v>
      </c>
      <c r="L3417">
        <v>1</v>
      </c>
      <c r="M3417">
        <v>11638.17</v>
      </c>
      <c r="N3417">
        <v>0</v>
      </c>
      <c r="O3417">
        <v>2719.37</v>
      </c>
    </row>
    <row r="3418" spans="1:15" x14ac:dyDescent="0.25">
      <c r="A3418" t="s">
        <v>3428</v>
      </c>
      <c r="B3418" t="s">
        <v>5918</v>
      </c>
      <c r="C3418" t="s">
        <v>7249</v>
      </c>
      <c r="D3418" t="s">
        <v>6549</v>
      </c>
      <c r="E3418" t="s">
        <v>7040</v>
      </c>
      <c r="F3418" t="s">
        <v>7094</v>
      </c>
      <c r="G3418" t="s">
        <v>7100</v>
      </c>
      <c r="H3418" t="s">
        <v>7116</v>
      </c>
      <c r="I3418" t="s">
        <v>7163</v>
      </c>
      <c r="J3418" t="s">
        <v>7171</v>
      </c>
      <c r="K3418" t="s">
        <v>7204</v>
      </c>
      <c r="L3418">
        <v>6</v>
      </c>
      <c r="M3418">
        <v>27298.57</v>
      </c>
      <c r="N3418">
        <v>0</v>
      </c>
      <c r="O3418">
        <v>4573.28</v>
      </c>
    </row>
    <row r="3419" spans="1:15" x14ac:dyDescent="0.25">
      <c r="A3419" t="s">
        <v>3429</v>
      </c>
      <c r="B3419" t="s">
        <v>5428</v>
      </c>
      <c r="C3419" t="s">
        <v>7243</v>
      </c>
      <c r="D3419" t="s">
        <v>6397</v>
      </c>
      <c r="E3419" t="s">
        <v>7051</v>
      </c>
      <c r="F3419" t="s">
        <v>7097</v>
      </c>
      <c r="G3419" t="s">
        <v>7107</v>
      </c>
      <c r="H3419" t="s">
        <v>7123</v>
      </c>
      <c r="I3419" t="s">
        <v>7162</v>
      </c>
      <c r="J3419" t="s">
        <v>7169</v>
      </c>
      <c r="K3419" t="s">
        <v>7203</v>
      </c>
      <c r="L3419">
        <v>7</v>
      </c>
      <c r="M3419">
        <v>138809.25</v>
      </c>
      <c r="N3419">
        <v>0.1</v>
      </c>
      <c r="O3419">
        <v>17151.330000000002</v>
      </c>
    </row>
    <row r="3420" spans="1:15" x14ac:dyDescent="0.25">
      <c r="A3420" t="s">
        <v>3430</v>
      </c>
      <c r="B3420" t="s">
        <v>6051</v>
      </c>
      <c r="C3420" t="s">
        <v>7251</v>
      </c>
      <c r="D3420" t="s">
        <v>6793</v>
      </c>
      <c r="E3420" t="s">
        <v>7059</v>
      </c>
      <c r="F3420" t="s">
        <v>7096</v>
      </c>
      <c r="G3420" t="s">
        <v>7112</v>
      </c>
      <c r="H3420" t="s">
        <v>7154</v>
      </c>
      <c r="I3420" t="s">
        <v>7162</v>
      </c>
      <c r="J3420" t="s">
        <v>7166</v>
      </c>
      <c r="K3420" t="s">
        <v>7178</v>
      </c>
      <c r="L3420">
        <v>8</v>
      </c>
      <c r="M3420">
        <v>96059.9</v>
      </c>
      <c r="N3420">
        <v>0.2</v>
      </c>
      <c r="O3420">
        <v>11975.4</v>
      </c>
    </row>
    <row r="3421" spans="1:15" x14ac:dyDescent="0.25">
      <c r="A3421" t="s">
        <v>3431</v>
      </c>
      <c r="B3421" t="s">
        <v>5355</v>
      </c>
      <c r="C3421" t="s">
        <v>7256</v>
      </c>
      <c r="D3421" t="s">
        <v>6109</v>
      </c>
      <c r="E3421" t="s">
        <v>6908</v>
      </c>
      <c r="F3421" t="s">
        <v>7097</v>
      </c>
      <c r="G3421" t="s">
        <v>7104</v>
      </c>
      <c r="H3421" t="s">
        <v>7120</v>
      </c>
      <c r="I3421" t="s">
        <v>7163</v>
      </c>
      <c r="J3421" t="s">
        <v>7171</v>
      </c>
      <c r="K3421" t="s">
        <v>7209</v>
      </c>
      <c r="L3421">
        <v>1</v>
      </c>
      <c r="M3421">
        <v>1357.39</v>
      </c>
      <c r="N3421">
        <v>0.25</v>
      </c>
      <c r="O3421">
        <v>125.89</v>
      </c>
    </row>
    <row r="3422" spans="1:15" x14ac:dyDescent="0.25">
      <c r="A3422" t="s">
        <v>3432</v>
      </c>
      <c r="B3422" t="s">
        <v>5179</v>
      </c>
      <c r="C3422" t="s">
        <v>7237</v>
      </c>
      <c r="D3422" t="s">
        <v>6114</v>
      </c>
      <c r="E3422" t="s">
        <v>6913</v>
      </c>
      <c r="F3422" t="s">
        <v>7097</v>
      </c>
      <c r="G3422" t="s">
        <v>7105</v>
      </c>
      <c r="H3422" t="s">
        <v>7121</v>
      </c>
      <c r="I3422" t="s">
        <v>7165</v>
      </c>
      <c r="J3422" t="s">
        <v>7172</v>
      </c>
      <c r="K3422" t="s">
        <v>7185</v>
      </c>
      <c r="L3422">
        <v>3</v>
      </c>
      <c r="M3422">
        <v>14198.9</v>
      </c>
      <c r="N3422">
        <v>0.05</v>
      </c>
      <c r="O3422">
        <v>2599.94</v>
      </c>
    </row>
    <row r="3423" spans="1:15" x14ac:dyDescent="0.25">
      <c r="A3423" t="s">
        <v>3433</v>
      </c>
      <c r="B3423" t="s">
        <v>5422</v>
      </c>
      <c r="C3423" t="s">
        <v>7239</v>
      </c>
      <c r="D3423" t="s">
        <v>6215</v>
      </c>
      <c r="E3423" t="s">
        <v>6899</v>
      </c>
      <c r="F3423" t="s">
        <v>7096</v>
      </c>
      <c r="G3423" t="s">
        <v>7111</v>
      </c>
      <c r="H3423" t="s">
        <v>7131</v>
      </c>
      <c r="I3423" t="s">
        <v>7165</v>
      </c>
      <c r="J3423" t="s">
        <v>7172</v>
      </c>
      <c r="K3423" t="s">
        <v>7185</v>
      </c>
      <c r="L3423">
        <v>7</v>
      </c>
      <c r="M3423">
        <v>25431.32</v>
      </c>
      <c r="N3423">
        <v>0.25</v>
      </c>
      <c r="O3423">
        <v>2251.6799999999998</v>
      </c>
    </row>
    <row r="3424" spans="1:15" x14ac:dyDescent="0.25">
      <c r="A3424" t="s">
        <v>3434</v>
      </c>
      <c r="B3424" t="s">
        <v>5746</v>
      </c>
      <c r="C3424" t="s">
        <v>7230</v>
      </c>
      <c r="D3424" t="s">
        <v>6238</v>
      </c>
      <c r="E3424" t="s">
        <v>6998</v>
      </c>
      <c r="F3424" t="s">
        <v>7097</v>
      </c>
      <c r="G3424" t="s">
        <v>7105</v>
      </c>
      <c r="H3424" t="s">
        <v>7149</v>
      </c>
      <c r="I3424" t="s">
        <v>7163</v>
      </c>
      <c r="J3424" t="s">
        <v>7171</v>
      </c>
      <c r="K3424" t="s">
        <v>7204</v>
      </c>
      <c r="L3424">
        <v>7</v>
      </c>
      <c r="M3424">
        <v>24532.71</v>
      </c>
      <c r="N3424">
        <v>0.25</v>
      </c>
      <c r="O3424">
        <v>2015.32</v>
      </c>
    </row>
    <row r="3425" spans="1:15" x14ac:dyDescent="0.25">
      <c r="A3425" t="s">
        <v>3435</v>
      </c>
      <c r="B3425" t="s">
        <v>5310</v>
      </c>
      <c r="C3425" t="s">
        <v>7232</v>
      </c>
      <c r="D3425" t="s">
        <v>6309</v>
      </c>
      <c r="E3425" t="s">
        <v>7012</v>
      </c>
      <c r="F3425" t="s">
        <v>7097</v>
      </c>
      <c r="G3425" t="s">
        <v>7110</v>
      </c>
      <c r="H3425" t="s">
        <v>7155</v>
      </c>
      <c r="I3425" t="s">
        <v>7165</v>
      </c>
      <c r="J3425" t="s">
        <v>7177</v>
      </c>
      <c r="K3425" t="s">
        <v>7210</v>
      </c>
      <c r="L3425">
        <v>3</v>
      </c>
      <c r="M3425">
        <v>234300.77</v>
      </c>
      <c r="N3425">
        <v>0.05</v>
      </c>
      <c r="O3425">
        <v>23783.74</v>
      </c>
    </row>
    <row r="3426" spans="1:15" x14ac:dyDescent="0.25">
      <c r="A3426" t="s">
        <v>3436</v>
      </c>
      <c r="B3426" t="s">
        <v>5738</v>
      </c>
      <c r="C3426" t="s">
        <v>7233</v>
      </c>
      <c r="D3426" t="s">
        <v>6763</v>
      </c>
      <c r="E3426" t="s">
        <v>6961</v>
      </c>
      <c r="F3426" t="s">
        <v>7096</v>
      </c>
      <c r="G3426" t="s">
        <v>7112</v>
      </c>
      <c r="H3426" t="s">
        <v>7154</v>
      </c>
      <c r="I3426" t="s">
        <v>7163</v>
      </c>
      <c r="J3426" t="s">
        <v>7167</v>
      </c>
      <c r="K3426" t="s">
        <v>7187</v>
      </c>
      <c r="L3426">
        <v>3</v>
      </c>
      <c r="M3426">
        <v>3522.77</v>
      </c>
      <c r="N3426">
        <v>0.2</v>
      </c>
      <c r="O3426">
        <v>708.25</v>
      </c>
    </row>
    <row r="3427" spans="1:15" x14ac:dyDescent="0.25">
      <c r="A3427" t="s">
        <v>3437</v>
      </c>
      <c r="B3427" t="s">
        <v>5919</v>
      </c>
      <c r="C3427" t="s">
        <v>7244</v>
      </c>
      <c r="D3427" t="s">
        <v>6121</v>
      </c>
      <c r="E3427" t="s">
        <v>6920</v>
      </c>
      <c r="F3427" t="s">
        <v>7097</v>
      </c>
      <c r="G3427" t="s">
        <v>7110</v>
      </c>
      <c r="H3427" t="s">
        <v>7159</v>
      </c>
      <c r="I3427" t="s">
        <v>7165</v>
      </c>
      <c r="J3427" t="s">
        <v>7172</v>
      </c>
      <c r="K3427" t="s">
        <v>7208</v>
      </c>
      <c r="L3427">
        <v>4</v>
      </c>
      <c r="M3427">
        <v>9555.83</v>
      </c>
      <c r="N3427">
        <v>0.05</v>
      </c>
      <c r="O3427">
        <v>2000.26</v>
      </c>
    </row>
    <row r="3428" spans="1:15" x14ac:dyDescent="0.25">
      <c r="A3428" t="s">
        <v>3438</v>
      </c>
      <c r="B3428" t="s">
        <v>5428</v>
      </c>
      <c r="C3428" t="s">
        <v>7243</v>
      </c>
      <c r="D3428" t="s">
        <v>6151</v>
      </c>
      <c r="E3428" t="s">
        <v>6949</v>
      </c>
      <c r="F3428" t="s">
        <v>7095</v>
      </c>
      <c r="G3428" t="s">
        <v>7102</v>
      </c>
      <c r="H3428" t="s">
        <v>7147</v>
      </c>
      <c r="I3428" t="s">
        <v>7165</v>
      </c>
      <c r="J3428" t="s">
        <v>7177</v>
      </c>
      <c r="K3428" t="s">
        <v>7210</v>
      </c>
      <c r="L3428">
        <v>4</v>
      </c>
      <c r="M3428">
        <v>331669.24</v>
      </c>
      <c r="N3428">
        <v>0</v>
      </c>
      <c r="O3428">
        <v>41550.300000000003</v>
      </c>
    </row>
    <row r="3429" spans="1:15" x14ac:dyDescent="0.25">
      <c r="A3429" t="s">
        <v>3439</v>
      </c>
      <c r="B3429" t="s">
        <v>5346</v>
      </c>
      <c r="C3429" t="s">
        <v>7241</v>
      </c>
      <c r="D3429" t="s">
        <v>6276</v>
      </c>
      <c r="E3429" t="s">
        <v>6961</v>
      </c>
      <c r="F3429" t="s">
        <v>7094</v>
      </c>
      <c r="G3429" t="s">
        <v>7101</v>
      </c>
      <c r="H3429" t="s">
        <v>7117</v>
      </c>
      <c r="I3429" t="s">
        <v>7162</v>
      </c>
      <c r="J3429" t="s">
        <v>7168</v>
      </c>
      <c r="K3429" t="s">
        <v>7191</v>
      </c>
      <c r="L3429">
        <v>2</v>
      </c>
      <c r="M3429">
        <v>10915.66</v>
      </c>
      <c r="N3429">
        <v>0.2</v>
      </c>
      <c r="O3429">
        <v>1020.68</v>
      </c>
    </row>
    <row r="3430" spans="1:15" x14ac:dyDescent="0.25">
      <c r="A3430" t="s">
        <v>3440</v>
      </c>
      <c r="B3430" t="s">
        <v>5999</v>
      </c>
      <c r="C3430" t="s">
        <v>7226</v>
      </c>
      <c r="D3430" t="s">
        <v>6242</v>
      </c>
      <c r="E3430" t="s">
        <v>7000</v>
      </c>
      <c r="F3430" t="s">
        <v>7095</v>
      </c>
      <c r="G3430" t="s">
        <v>7109</v>
      </c>
      <c r="H3430" t="s">
        <v>7135</v>
      </c>
      <c r="I3430" t="s">
        <v>7163</v>
      </c>
      <c r="J3430" t="s">
        <v>7167</v>
      </c>
      <c r="K3430" t="s">
        <v>7207</v>
      </c>
      <c r="L3430">
        <v>5</v>
      </c>
      <c r="M3430">
        <v>4056.14</v>
      </c>
      <c r="N3430">
        <v>0</v>
      </c>
      <c r="O3430">
        <v>1483.48</v>
      </c>
    </row>
    <row r="3431" spans="1:15" x14ac:dyDescent="0.25">
      <c r="A3431" t="s">
        <v>3441</v>
      </c>
      <c r="B3431" t="s">
        <v>5078</v>
      </c>
      <c r="C3431" t="s">
        <v>7246</v>
      </c>
      <c r="D3431" t="s">
        <v>6861</v>
      </c>
      <c r="E3431" t="s">
        <v>6971</v>
      </c>
      <c r="F3431" t="s">
        <v>7096</v>
      </c>
      <c r="G3431" t="s">
        <v>7111</v>
      </c>
      <c r="H3431" t="s">
        <v>7142</v>
      </c>
      <c r="I3431" t="s">
        <v>7164</v>
      </c>
      <c r="J3431" t="s">
        <v>7174</v>
      </c>
      <c r="K3431" t="s">
        <v>7196</v>
      </c>
      <c r="L3431">
        <v>8</v>
      </c>
      <c r="M3431">
        <v>26954.82</v>
      </c>
      <c r="N3431">
        <v>0</v>
      </c>
      <c r="O3431">
        <v>7243.42</v>
      </c>
    </row>
    <row r="3432" spans="1:15" x14ac:dyDescent="0.25">
      <c r="A3432" t="s">
        <v>3442</v>
      </c>
      <c r="B3432" t="s">
        <v>5148</v>
      </c>
      <c r="C3432" t="s">
        <v>7256</v>
      </c>
      <c r="D3432" t="s">
        <v>6570</v>
      </c>
      <c r="E3432" t="s">
        <v>7078</v>
      </c>
      <c r="F3432" t="s">
        <v>7097</v>
      </c>
      <c r="G3432" t="s">
        <v>7104</v>
      </c>
      <c r="H3432" t="s">
        <v>7120</v>
      </c>
      <c r="I3432" t="s">
        <v>7164</v>
      </c>
      <c r="J3432" t="s">
        <v>7170</v>
      </c>
      <c r="K3432" t="s">
        <v>7189</v>
      </c>
      <c r="L3432">
        <v>2</v>
      </c>
      <c r="M3432">
        <v>3039.52</v>
      </c>
      <c r="N3432">
        <v>0</v>
      </c>
      <c r="O3432">
        <v>950.96</v>
      </c>
    </row>
    <row r="3433" spans="1:15" x14ac:dyDescent="0.25">
      <c r="A3433" t="s">
        <v>3443</v>
      </c>
      <c r="B3433" t="s">
        <v>5563</v>
      </c>
      <c r="C3433" t="s">
        <v>7230</v>
      </c>
      <c r="D3433" t="s">
        <v>6402</v>
      </c>
      <c r="E3433" t="s">
        <v>6905</v>
      </c>
      <c r="F3433" t="s">
        <v>7097</v>
      </c>
      <c r="G3433" t="s">
        <v>7105</v>
      </c>
      <c r="H3433" t="s">
        <v>7149</v>
      </c>
      <c r="I3433" t="s">
        <v>7164</v>
      </c>
      <c r="J3433" t="s">
        <v>7170</v>
      </c>
      <c r="K3433" t="s">
        <v>7213</v>
      </c>
      <c r="L3433">
        <v>5</v>
      </c>
      <c r="M3433">
        <v>12718.69</v>
      </c>
      <c r="N3433">
        <v>0.1</v>
      </c>
      <c r="O3433">
        <v>4038.33</v>
      </c>
    </row>
    <row r="3434" spans="1:15" x14ac:dyDescent="0.25">
      <c r="A3434" t="s">
        <v>3444</v>
      </c>
      <c r="B3434" t="s">
        <v>5224</v>
      </c>
      <c r="C3434" t="s">
        <v>7234</v>
      </c>
      <c r="D3434" t="s">
        <v>6194</v>
      </c>
      <c r="E3434" t="s">
        <v>6932</v>
      </c>
      <c r="F3434" t="s">
        <v>7097</v>
      </c>
      <c r="G3434" t="s">
        <v>7105</v>
      </c>
      <c r="H3434" t="s">
        <v>7149</v>
      </c>
      <c r="I3434" t="s">
        <v>7162</v>
      </c>
      <c r="J3434" t="s">
        <v>7166</v>
      </c>
      <c r="K3434" t="s">
        <v>7211</v>
      </c>
      <c r="L3434">
        <v>1</v>
      </c>
      <c r="M3434">
        <v>7231.36</v>
      </c>
      <c r="N3434">
        <v>0.05</v>
      </c>
      <c r="O3434">
        <v>1172.52</v>
      </c>
    </row>
    <row r="3435" spans="1:15" x14ac:dyDescent="0.25">
      <c r="A3435" t="s">
        <v>3445</v>
      </c>
      <c r="B3435" t="s">
        <v>6052</v>
      </c>
      <c r="C3435" t="s">
        <v>7245</v>
      </c>
      <c r="D3435" t="s">
        <v>6609</v>
      </c>
      <c r="E3435" t="s">
        <v>7080</v>
      </c>
      <c r="F3435" t="s">
        <v>7095</v>
      </c>
      <c r="G3435" t="s">
        <v>7109</v>
      </c>
      <c r="H3435" t="s">
        <v>7135</v>
      </c>
      <c r="I3435" t="s">
        <v>7164</v>
      </c>
      <c r="J3435" t="s">
        <v>7174</v>
      </c>
      <c r="K3435" t="s">
        <v>7188</v>
      </c>
      <c r="L3435">
        <v>5</v>
      </c>
      <c r="M3435">
        <v>14369.56</v>
      </c>
      <c r="N3435">
        <v>0</v>
      </c>
      <c r="O3435">
        <v>3413.53</v>
      </c>
    </row>
    <row r="3436" spans="1:15" x14ac:dyDescent="0.25">
      <c r="A3436" t="s">
        <v>3446</v>
      </c>
      <c r="B3436" t="s">
        <v>5215</v>
      </c>
      <c r="C3436" t="s">
        <v>7247</v>
      </c>
      <c r="D3436" t="s">
        <v>6273</v>
      </c>
      <c r="E3436" t="s">
        <v>7017</v>
      </c>
      <c r="F3436" t="s">
        <v>7094</v>
      </c>
      <c r="G3436" t="s">
        <v>7099</v>
      </c>
      <c r="H3436" t="s">
        <v>7115</v>
      </c>
      <c r="I3436" t="s">
        <v>7163</v>
      </c>
      <c r="J3436" t="s">
        <v>7167</v>
      </c>
      <c r="K3436" t="s">
        <v>7207</v>
      </c>
      <c r="L3436">
        <v>6</v>
      </c>
      <c r="M3436">
        <v>3573.88</v>
      </c>
      <c r="N3436">
        <v>0.25</v>
      </c>
      <c r="O3436">
        <v>772.44</v>
      </c>
    </row>
    <row r="3437" spans="1:15" x14ac:dyDescent="0.25">
      <c r="A3437" t="s">
        <v>3447</v>
      </c>
      <c r="B3437" t="s">
        <v>5711</v>
      </c>
      <c r="C3437" t="s">
        <v>7258</v>
      </c>
      <c r="D3437" t="s">
        <v>6500</v>
      </c>
      <c r="E3437" t="s">
        <v>6923</v>
      </c>
      <c r="F3437" t="s">
        <v>7094</v>
      </c>
      <c r="G3437" t="s">
        <v>7098</v>
      </c>
      <c r="H3437" t="s">
        <v>7156</v>
      </c>
      <c r="I3437" t="s">
        <v>7163</v>
      </c>
      <c r="J3437" t="s">
        <v>7175</v>
      </c>
      <c r="K3437" t="s">
        <v>7190</v>
      </c>
      <c r="L3437">
        <v>3</v>
      </c>
      <c r="M3437">
        <v>5429.73</v>
      </c>
      <c r="N3437">
        <v>0.15</v>
      </c>
      <c r="O3437">
        <v>871.5</v>
      </c>
    </row>
    <row r="3438" spans="1:15" x14ac:dyDescent="0.25">
      <c r="A3438" t="s">
        <v>3448</v>
      </c>
      <c r="B3438" t="s">
        <v>5758</v>
      </c>
      <c r="C3438" t="s">
        <v>7254</v>
      </c>
      <c r="D3438" t="s">
        <v>6317</v>
      </c>
      <c r="E3438" t="s">
        <v>6981</v>
      </c>
      <c r="F3438" t="s">
        <v>7096</v>
      </c>
      <c r="G3438" t="s">
        <v>7103</v>
      </c>
      <c r="H3438" t="s">
        <v>7134</v>
      </c>
      <c r="I3438" t="s">
        <v>7164</v>
      </c>
      <c r="J3438" t="s">
        <v>7173</v>
      </c>
      <c r="K3438" t="s">
        <v>7206</v>
      </c>
      <c r="L3438">
        <v>1</v>
      </c>
      <c r="M3438">
        <v>2159.1799999999998</v>
      </c>
      <c r="N3438">
        <v>0</v>
      </c>
      <c r="O3438">
        <v>636.24</v>
      </c>
    </row>
    <row r="3439" spans="1:15" x14ac:dyDescent="0.25">
      <c r="A3439" t="s">
        <v>3449</v>
      </c>
      <c r="B3439" t="s">
        <v>5299</v>
      </c>
      <c r="C3439" t="s">
        <v>7230</v>
      </c>
      <c r="D3439" t="s">
        <v>6207</v>
      </c>
      <c r="E3439" t="s">
        <v>6982</v>
      </c>
      <c r="F3439" t="s">
        <v>7096</v>
      </c>
      <c r="G3439" t="s">
        <v>7111</v>
      </c>
      <c r="H3439" t="s">
        <v>7142</v>
      </c>
      <c r="I3439" t="s">
        <v>7163</v>
      </c>
      <c r="J3439" t="s">
        <v>7167</v>
      </c>
      <c r="K3439" t="s">
        <v>7207</v>
      </c>
      <c r="L3439">
        <v>4</v>
      </c>
      <c r="M3439">
        <v>3237.17</v>
      </c>
      <c r="N3439">
        <v>0</v>
      </c>
      <c r="O3439">
        <v>1208.77</v>
      </c>
    </row>
    <row r="3440" spans="1:15" x14ac:dyDescent="0.25">
      <c r="A3440" t="s">
        <v>3450</v>
      </c>
      <c r="B3440" t="s">
        <v>5792</v>
      </c>
      <c r="C3440" t="s">
        <v>7232</v>
      </c>
      <c r="D3440" t="s">
        <v>6390</v>
      </c>
      <c r="E3440" t="s">
        <v>6920</v>
      </c>
      <c r="F3440" t="s">
        <v>7096</v>
      </c>
      <c r="G3440" t="s">
        <v>7111</v>
      </c>
      <c r="H3440" t="s">
        <v>7131</v>
      </c>
      <c r="I3440" t="s">
        <v>7164</v>
      </c>
      <c r="J3440" t="s">
        <v>7174</v>
      </c>
      <c r="K3440" t="s">
        <v>7188</v>
      </c>
      <c r="L3440">
        <v>7</v>
      </c>
      <c r="M3440">
        <v>15681.56</v>
      </c>
      <c r="N3440">
        <v>0.2</v>
      </c>
      <c r="O3440">
        <v>2481.89</v>
      </c>
    </row>
    <row r="3441" spans="1:15" x14ac:dyDescent="0.25">
      <c r="A3441" t="s">
        <v>3451</v>
      </c>
      <c r="B3441" t="s">
        <v>5784</v>
      </c>
      <c r="C3441" t="s">
        <v>7242</v>
      </c>
      <c r="D3441" t="s">
        <v>6231</v>
      </c>
      <c r="E3441" t="s">
        <v>6994</v>
      </c>
      <c r="F3441" t="s">
        <v>7097</v>
      </c>
      <c r="G3441" t="s">
        <v>7110</v>
      </c>
      <c r="H3441" t="s">
        <v>7155</v>
      </c>
      <c r="I3441" t="s">
        <v>7163</v>
      </c>
      <c r="J3441" t="s">
        <v>7175</v>
      </c>
      <c r="K3441" t="s">
        <v>7190</v>
      </c>
      <c r="L3441">
        <v>5</v>
      </c>
      <c r="M3441">
        <v>8848.08</v>
      </c>
      <c r="N3441">
        <v>0.2</v>
      </c>
      <c r="O3441">
        <v>1066.46</v>
      </c>
    </row>
    <row r="3442" spans="1:15" x14ac:dyDescent="0.25">
      <c r="A3442" t="s">
        <v>3452</v>
      </c>
      <c r="B3442" t="s">
        <v>5255</v>
      </c>
      <c r="C3442" t="s">
        <v>7242</v>
      </c>
      <c r="D3442" t="s">
        <v>6492</v>
      </c>
      <c r="E3442" t="s">
        <v>6971</v>
      </c>
      <c r="F3442" t="s">
        <v>7095</v>
      </c>
      <c r="G3442" t="s">
        <v>7106</v>
      </c>
      <c r="H3442" t="s">
        <v>7146</v>
      </c>
      <c r="I3442" t="s">
        <v>7162</v>
      </c>
      <c r="J3442" t="s">
        <v>7166</v>
      </c>
      <c r="K3442" t="s">
        <v>7211</v>
      </c>
      <c r="L3442">
        <v>6</v>
      </c>
      <c r="M3442">
        <v>45663.87</v>
      </c>
      <c r="N3442">
        <v>0</v>
      </c>
      <c r="O3442">
        <v>9074.7999999999993</v>
      </c>
    </row>
    <row r="3443" spans="1:15" x14ac:dyDescent="0.25">
      <c r="A3443" t="s">
        <v>3453</v>
      </c>
      <c r="B3443" t="s">
        <v>5489</v>
      </c>
      <c r="C3443" t="s">
        <v>7250</v>
      </c>
      <c r="D3443" t="s">
        <v>6535</v>
      </c>
      <c r="E3443" t="s">
        <v>7074</v>
      </c>
      <c r="F3443" t="s">
        <v>7096</v>
      </c>
      <c r="G3443" t="s">
        <v>7113</v>
      </c>
      <c r="H3443" t="s">
        <v>7143</v>
      </c>
      <c r="I3443" t="s">
        <v>7165</v>
      </c>
      <c r="J3443" t="s">
        <v>7172</v>
      </c>
      <c r="K3443" t="s">
        <v>7212</v>
      </c>
      <c r="L3443">
        <v>2</v>
      </c>
      <c r="M3443">
        <v>6719.74</v>
      </c>
      <c r="N3443">
        <v>0.05</v>
      </c>
      <c r="O3443">
        <v>1357.26</v>
      </c>
    </row>
    <row r="3444" spans="1:15" x14ac:dyDescent="0.25">
      <c r="A3444" t="s">
        <v>3454</v>
      </c>
      <c r="B3444" t="s">
        <v>5281</v>
      </c>
      <c r="C3444" t="s">
        <v>7236</v>
      </c>
      <c r="D3444" t="s">
        <v>6565</v>
      </c>
      <c r="E3444" t="s">
        <v>6909</v>
      </c>
      <c r="F3444" t="s">
        <v>7097</v>
      </c>
      <c r="G3444" t="s">
        <v>7107</v>
      </c>
      <c r="H3444" t="s">
        <v>7123</v>
      </c>
      <c r="I3444" t="s">
        <v>7163</v>
      </c>
      <c r="J3444" t="s">
        <v>7175</v>
      </c>
      <c r="K3444" t="s">
        <v>7205</v>
      </c>
      <c r="L3444">
        <v>6</v>
      </c>
      <c r="M3444">
        <v>19630.439999999999</v>
      </c>
      <c r="N3444">
        <v>0.05</v>
      </c>
      <c r="O3444">
        <v>3510.42</v>
      </c>
    </row>
    <row r="3445" spans="1:15" x14ac:dyDescent="0.25">
      <c r="A3445" t="s">
        <v>3455</v>
      </c>
      <c r="B3445" t="s">
        <v>5221</v>
      </c>
      <c r="C3445" t="s">
        <v>7224</v>
      </c>
      <c r="D3445" t="s">
        <v>6846</v>
      </c>
      <c r="E3445" t="s">
        <v>7093</v>
      </c>
      <c r="F3445" t="s">
        <v>7097</v>
      </c>
      <c r="G3445" t="s">
        <v>7105</v>
      </c>
      <c r="H3445" t="s">
        <v>7149</v>
      </c>
      <c r="I3445" t="s">
        <v>7164</v>
      </c>
      <c r="J3445" t="s">
        <v>7170</v>
      </c>
      <c r="K3445" t="s">
        <v>7213</v>
      </c>
      <c r="L3445">
        <v>8</v>
      </c>
      <c r="M3445">
        <v>17558.22</v>
      </c>
      <c r="N3445">
        <v>0.2</v>
      </c>
      <c r="O3445">
        <v>4178.68</v>
      </c>
    </row>
    <row r="3446" spans="1:15" x14ac:dyDescent="0.25">
      <c r="A3446" t="s">
        <v>3456</v>
      </c>
      <c r="B3446" t="s">
        <v>5128</v>
      </c>
      <c r="C3446" t="s">
        <v>7255</v>
      </c>
      <c r="D3446" t="s">
        <v>6889</v>
      </c>
      <c r="E3446" t="s">
        <v>6918</v>
      </c>
      <c r="F3446" t="s">
        <v>7094</v>
      </c>
      <c r="G3446" t="s">
        <v>7100</v>
      </c>
      <c r="H3446" t="s">
        <v>7151</v>
      </c>
      <c r="I3446" t="s">
        <v>7163</v>
      </c>
      <c r="J3446" t="s">
        <v>7167</v>
      </c>
      <c r="K3446" t="s">
        <v>7187</v>
      </c>
      <c r="L3446">
        <v>1</v>
      </c>
      <c r="M3446">
        <v>1386.95</v>
      </c>
      <c r="N3446">
        <v>0.1</v>
      </c>
      <c r="O3446">
        <v>341.44</v>
      </c>
    </row>
    <row r="3447" spans="1:15" x14ac:dyDescent="0.25">
      <c r="A3447" t="s">
        <v>3457</v>
      </c>
      <c r="B3447" t="s">
        <v>5637</v>
      </c>
      <c r="C3447" t="s">
        <v>7235</v>
      </c>
      <c r="D3447" t="s">
        <v>6499</v>
      </c>
      <c r="E3447" t="s">
        <v>6902</v>
      </c>
      <c r="F3447" t="s">
        <v>7096</v>
      </c>
      <c r="G3447" t="s">
        <v>7112</v>
      </c>
      <c r="H3447" t="s">
        <v>7139</v>
      </c>
      <c r="I3447" t="s">
        <v>7163</v>
      </c>
      <c r="J3447" t="s">
        <v>7171</v>
      </c>
      <c r="K3447" t="s">
        <v>7209</v>
      </c>
      <c r="L3447">
        <v>7</v>
      </c>
      <c r="M3447">
        <v>9835.25</v>
      </c>
      <c r="N3447">
        <v>0.25</v>
      </c>
      <c r="O3447">
        <v>533.57000000000005</v>
      </c>
    </row>
    <row r="3448" spans="1:15" x14ac:dyDescent="0.25">
      <c r="A3448" t="s">
        <v>3458</v>
      </c>
      <c r="B3448" t="s">
        <v>6053</v>
      </c>
      <c r="C3448" t="s">
        <v>7246</v>
      </c>
      <c r="D3448" t="s">
        <v>6717</v>
      </c>
      <c r="E3448" t="s">
        <v>6903</v>
      </c>
      <c r="F3448" t="s">
        <v>7095</v>
      </c>
      <c r="G3448" t="s">
        <v>7109</v>
      </c>
      <c r="H3448" t="s">
        <v>7127</v>
      </c>
      <c r="I3448" t="s">
        <v>7162</v>
      </c>
      <c r="J3448" t="s">
        <v>7166</v>
      </c>
      <c r="K3448" t="s">
        <v>7211</v>
      </c>
      <c r="L3448">
        <v>1</v>
      </c>
      <c r="M3448">
        <v>6594.57</v>
      </c>
      <c r="N3448">
        <v>0.1</v>
      </c>
      <c r="O3448">
        <v>1040.4100000000001</v>
      </c>
    </row>
    <row r="3449" spans="1:15" x14ac:dyDescent="0.25">
      <c r="A3449" t="s">
        <v>3459</v>
      </c>
      <c r="B3449" t="s">
        <v>5326</v>
      </c>
      <c r="C3449" t="s">
        <v>7243</v>
      </c>
      <c r="D3449" t="s">
        <v>6644</v>
      </c>
      <c r="E3449" t="s">
        <v>7009</v>
      </c>
      <c r="F3449" t="s">
        <v>7094</v>
      </c>
      <c r="G3449" t="s">
        <v>7098</v>
      </c>
      <c r="H3449" t="s">
        <v>7138</v>
      </c>
      <c r="I3449" t="s">
        <v>7164</v>
      </c>
      <c r="J3449" t="s">
        <v>7174</v>
      </c>
      <c r="K3449" t="s">
        <v>7188</v>
      </c>
      <c r="L3449">
        <v>6</v>
      </c>
      <c r="M3449">
        <v>17501.59</v>
      </c>
      <c r="N3449">
        <v>0</v>
      </c>
      <c r="O3449">
        <v>4548.63</v>
      </c>
    </row>
    <row r="3450" spans="1:15" x14ac:dyDescent="0.25">
      <c r="A3450" t="s">
        <v>3460</v>
      </c>
      <c r="B3450" t="s">
        <v>5657</v>
      </c>
      <c r="C3450" t="s">
        <v>7255</v>
      </c>
      <c r="D3450" t="s">
        <v>6384</v>
      </c>
      <c r="E3450" t="s">
        <v>6969</v>
      </c>
      <c r="F3450" t="s">
        <v>7094</v>
      </c>
      <c r="G3450" t="s">
        <v>7098</v>
      </c>
      <c r="H3450" t="s">
        <v>7156</v>
      </c>
      <c r="I3450" t="s">
        <v>7163</v>
      </c>
      <c r="J3450" t="s">
        <v>7167</v>
      </c>
      <c r="K3450" t="s">
        <v>7179</v>
      </c>
      <c r="L3450">
        <v>2</v>
      </c>
      <c r="M3450">
        <v>5247.98</v>
      </c>
      <c r="N3450">
        <v>0</v>
      </c>
      <c r="O3450">
        <v>1419.32</v>
      </c>
    </row>
    <row r="3451" spans="1:15" x14ac:dyDescent="0.25">
      <c r="A3451" t="s">
        <v>3461</v>
      </c>
      <c r="B3451" t="s">
        <v>5922</v>
      </c>
      <c r="C3451" t="s">
        <v>7231</v>
      </c>
      <c r="D3451" t="s">
        <v>6665</v>
      </c>
      <c r="E3451" t="s">
        <v>6908</v>
      </c>
      <c r="F3451" t="s">
        <v>7094</v>
      </c>
      <c r="G3451" t="s">
        <v>7101</v>
      </c>
      <c r="H3451" t="s">
        <v>7137</v>
      </c>
      <c r="I3451" t="s">
        <v>7164</v>
      </c>
      <c r="J3451" t="s">
        <v>7174</v>
      </c>
      <c r="K3451" t="s">
        <v>7199</v>
      </c>
      <c r="L3451">
        <v>8</v>
      </c>
      <c r="M3451">
        <v>12237.56</v>
      </c>
      <c r="N3451">
        <v>0.05</v>
      </c>
      <c r="O3451">
        <v>2150.62</v>
      </c>
    </row>
    <row r="3452" spans="1:15" x14ac:dyDescent="0.25">
      <c r="A3452" t="s">
        <v>3462</v>
      </c>
      <c r="B3452" t="s">
        <v>5424</v>
      </c>
      <c r="C3452" t="s">
        <v>7248</v>
      </c>
      <c r="D3452" t="s">
        <v>6180</v>
      </c>
      <c r="E3452" t="s">
        <v>6930</v>
      </c>
      <c r="F3452" t="s">
        <v>7095</v>
      </c>
      <c r="G3452" t="s">
        <v>7108</v>
      </c>
      <c r="H3452" t="s">
        <v>7126</v>
      </c>
      <c r="I3452" t="s">
        <v>7162</v>
      </c>
      <c r="J3452" t="s">
        <v>7168</v>
      </c>
      <c r="K3452" t="s">
        <v>7191</v>
      </c>
      <c r="L3452">
        <v>2</v>
      </c>
      <c r="M3452">
        <v>12195.65</v>
      </c>
      <c r="N3452">
        <v>0.1</v>
      </c>
      <c r="O3452">
        <v>1893.04</v>
      </c>
    </row>
    <row r="3453" spans="1:15" x14ac:dyDescent="0.25">
      <c r="A3453" t="s">
        <v>3463</v>
      </c>
      <c r="B3453" t="s">
        <v>5969</v>
      </c>
      <c r="C3453" t="s">
        <v>7249</v>
      </c>
      <c r="D3453" t="s">
        <v>6526</v>
      </c>
      <c r="E3453" t="s">
        <v>6910</v>
      </c>
      <c r="F3453" t="s">
        <v>7094</v>
      </c>
      <c r="G3453" t="s">
        <v>7101</v>
      </c>
      <c r="H3453" t="s">
        <v>7137</v>
      </c>
      <c r="I3453" t="s">
        <v>7164</v>
      </c>
      <c r="J3453" t="s">
        <v>7170</v>
      </c>
      <c r="K3453" t="s">
        <v>7183</v>
      </c>
      <c r="L3453">
        <v>5</v>
      </c>
      <c r="M3453">
        <v>24319.75</v>
      </c>
      <c r="N3453">
        <v>0</v>
      </c>
      <c r="O3453">
        <v>6100.75</v>
      </c>
    </row>
    <row r="3454" spans="1:15" x14ac:dyDescent="0.25">
      <c r="A3454" t="s">
        <v>3464</v>
      </c>
      <c r="B3454" t="s">
        <v>5853</v>
      </c>
      <c r="C3454" t="s">
        <v>7258</v>
      </c>
      <c r="D3454" t="s">
        <v>6578</v>
      </c>
      <c r="E3454" t="s">
        <v>6925</v>
      </c>
      <c r="F3454" t="s">
        <v>7095</v>
      </c>
      <c r="G3454" t="s">
        <v>7102</v>
      </c>
      <c r="H3454" t="s">
        <v>7147</v>
      </c>
      <c r="I3454" t="s">
        <v>7163</v>
      </c>
      <c r="J3454" t="s">
        <v>7175</v>
      </c>
      <c r="K3454" t="s">
        <v>7205</v>
      </c>
      <c r="L3454">
        <v>5</v>
      </c>
      <c r="M3454">
        <v>13375.31</v>
      </c>
      <c r="N3454">
        <v>0.2</v>
      </c>
      <c r="O3454">
        <v>869.74</v>
      </c>
    </row>
    <row r="3455" spans="1:15" x14ac:dyDescent="0.25">
      <c r="A3455" t="s">
        <v>3465</v>
      </c>
      <c r="B3455" t="s">
        <v>5574</v>
      </c>
      <c r="C3455" t="s">
        <v>7257</v>
      </c>
      <c r="D3455" t="s">
        <v>6281</v>
      </c>
      <c r="E3455" t="s">
        <v>6932</v>
      </c>
      <c r="F3455" t="s">
        <v>7095</v>
      </c>
      <c r="G3455" t="s">
        <v>7102</v>
      </c>
      <c r="H3455" t="s">
        <v>7147</v>
      </c>
      <c r="I3455" t="s">
        <v>7164</v>
      </c>
      <c r="J3455" t="s">
        <v>7174</v>
      </c>
      <c r="K3455" t="s">
        <v>7188</v>
      </c>
      <c r="L3455">
        <v>3</v>
      </c>
      <c r="M3455">
        <v>6531.75</v>
      </c>
      <c r="N3455">
        <v>0.25</v>
      </c>
      <c r="O3455">
        <v>678.2</v>
      </c>
    </row>
    <row r="3456" spans="1:15" x14ac:dyDescent="0.25">
      <c r="A3456" t="s">
        <v>3466</v>
      </c>
      <c r="B3456" t="s">
        <v>5986</v>
      </c>
      <c r="C3456" t="s">
        <v>7228</v>
      </c>
      <c r="D3456" t="s">
        <v>6175</v>
      </c>
      <c r="E3456" t="s">
        <v>6965</v>
      </c>
      <c r="F3456" t="s">
        <v>7097</v>
      </c>
      <c r="G3456" t="s">
        <v>7107</v>
      </c>
      <c r="H3456" t="s">
        <v>7123</v>
      </c>
      <c r="I3456" t="s">
        <v>7163</v>
      </c>
      <c r="J3456" t="s">
        <v>7167</v>
      </c>
      <c r="K3456" t="s">
        <v>7207</v>
      </c>
      <c r="L3456">
        <v>2</v>
      </c>
      <c r="M3456">
        <v>1525.15</v>
      </c>
      <c r="N3456">
        <v>0</v>
      </c>
      <c r="O3456">
        <v>540.11</v>
      </c>
    </row>
    <row r="3457" spans="1:15" x14ac:dyDescent="0.25">
      <c r="A3457" t="s">
        <v>3467</v>
      </c>
      <c r="B3457" t="s">
        <v>5443</v>
      </c>
      <c r="C3457" t="s">
        <v>7230</v>
      </c>
      <c r="D3457" t="s">
        <v>6834</v>
      </c>
      <c r="E3457" t="s">
        <v>7050</v>
      </c>
      <c r="F3457" t="s">
        <v>7094</v>
      </c>
      <c r="G3457" t="s">
        <v>7100</v>
      </c>
      <c r="H3457" t="s">
        <v>7116</v>
      </c>
      <c r="I3457" t="s">
        <v>7163</v>
      </c>
      <c r="J3457" t="s">
        <v>7167</v>
      </c>
      <c r="K3457" t="s">
        <v>7179</v>
      </c>
      <c r="L3457">
        <v>3</v>
      </c>
      <c r="M3457">
        <v>7221.51</v>
      </c>
      <c r="N3457">
        <v>0</v>
      </c>
      <c r="O3457">
        <v>1893.46</v>
      </c>
    </row>
    <row r="3458" spans="1:15" x14ac:dyDescent="0.25">
      <c r="A3458" t="s">
        <v>3468</v>
      </c>
      <c r="B3458" t="s">
        <v>5384</v>
      </c>
      <c r="C3458" t="s">
        <v>7229</v>
      </c>
      <c r="D3458" t="s">
        <v>6721</v>
      </c>
      <c r="E3458" t="s">
        <v>7086</v>
      </c>
      <c r="F3458" t="s">
        <v>7097</v>
      </c>
      <c r="G3458" t="s">
        <v>7110</v>
      </c>
      <c r="H3458" t="s">
        <v>7155</v>
      </c>
      <c r="I3458" t="s">
        <v>7165</v>
      </c>
      <c r="J3458" t="s">
        <v>7176</v>
      </c>
      <c r="K3458" t="s">
        <v>7194</v>
      </c>
      <c r="L3458">
        <v>6</v>
      </c>
      <c r="M3458">
        <v>135860.67000000001</v>
      </c>
      <c r="N3458">
        <v>0.1</v>
      </c>
      <c r="O3458">
        <v>14833.03</v>
      </c>
    </row>
    <row r="3459" spans="1:15" x14ac:dyDescent="0.25">
      <c r="A3459" t="s">
        <v>3469</v>
      </c>
      <c r="B3459" t="s">
        <v>5063</v>
      </c>
      <c r="C3459" t="s">
        <v>7243</v>
      </c>
      <c r="D3459" t="s">
        <v>6458</v>
      </c>
      <c r="E3459" t="s">
        <v>7033</v>
      </c>
      <c r="F3459" t="s">
        <v>7094</v>
      </c>
      <c r="G3459" t="s">
        <v>7098</v>
      </c>
      <c r="H3459" t="s">
        <v>7138</v>
      </c>
      <c r="I3459" t="s">
        <v>7164</v>
      </c>
      <c r="J3459" t="s">
        <v>7170</v>
      </c>
      <c r="K3459" t="s">
        <v>7189</v>
      </c>
      <c r="L3459">
        <v>2</v>
      </c>
      <c r="M3459">
        <v>2315.37</v>
      </c>
      <c r="N3459">
        <v>0.2</v>
      </c>
      <c r="O3459">
        <v>417.51</v>
      </c>
    </row>
    <row r="3460" spans="1:15" x14ac:dyDescent="0.25">
      <c r="A3460" t="s">
        <v>3470</v>
      </c>
      <c r="B3460" t="s">
        <v>5874</v>
      </c>
      <c r="C3460" t="s">
        <v>7240</v>
      </c>
      <c r="D3460" t="s">
        <v>6222</v>
      </c>
      <c r="E3460" t="s">
        <v>6990</v>
      </c>
      <c r="F3460" t="s">
        <v>7097</v>
      </c>
      <c r="G3460" t="s">
        <v>7105</v>
      </c>
      <c r="H3460" t="s">
        <v>7149</v>
      </c>
      <c r="I3460" t="s">
        <v>7165</v>
      </c>
      <c r="J3460" t="s">
        <v>7172</v>
      </c>
      <c r="K3460" t="s">
        <v>7208</v>
      </c>
      <c r="L3460">
        <v>7</v>
      </c>
      <c r="M3460">
        <v>13324.91</v>
      </c>
      <c r="N3460">
        <v>0.25</v>
      </c>
      <c r="O3460">
        <v>2097.59</v>
      </c>
    </row>
    <row r="3461" spans="1:15" x14ac:dyDescent="0.25">
      <c r="A3461" t="s">
        <v>3471</v>
      </c>
      <c r="B3461" t="s">
        <v>5945</v>
      </c>
      <c r="C3461" t="s">
        <v>7252</v>
      </c>
      <c r="D3461" t="s">
        <v>6405</v>
      </c>
      <c r="E3461" t="s">
        <v>7027</v>
      </c>
      <c r="F3461" t="s">
        <v>7095</v>
      </c>
      <c r="G3461" t="s">
        <v>7106</v>
      </c>
      <c r="H3461" t="s">
        <v>7146</v>
      </c>
      <c r="I3461" t="s">
        <v>7163</v>
      </c>
      <c r="J3461" t="s">
        <v>7167</v>
      </c>
      <c r="K3461" t="s">
        <v>7207</v>
      </c>
      <c r="L3461">
        <v>5</v>
      </c>
      <c r="M3461">
        <v>2947.84</v>
      </c>
      <c r="N3461">
        <v>0.25</v>
      </c>
      <c r="O3461">
        <v>836.83</v>
      </c>
    </row>
    <row r="3462" spans="1:15" x14ac:dyDescent="0.25">
      <c r="A3462" t="s">
        <v>3472</v>
      </c>
      <c r="B3462" t="s">
        <v>5444</v>
      </c>
      <c r="C3462" t="s">
        <v>7257</v>
      </c>
      <c r="D3462" t="s">
        <v>6320</v>
      </c>
      <c r="E3462" t="s">
        <v>6976</v>
      </c>
      <c r="F3462" t="s">
        <v>7094</v>
      </c>
      <c r="G3462" t="s">
        <v>7100</v>
      </c>
      <c r="H3462" t="s">
        <v>7116</v>
      </c>
      <c r="I3462" t="s">
        <v>7165</v>
      </c>
      <c r="J3462" t="s">
        <v>7176</v>
      </c>
      <c r="K3462" t="s">
        <v>7202</v>
      </c>
      <c r="L3462">
        <v>7</v>
      </c>
      <c r="M3462">
        <v>121344.53</v>
      </c>
      <c r="N3462">
        <v>0.05</v>
      </c>
      <c r="O3462">
        <v>15729.45</v>
      </c>
    </row>
    <row r="3463" spans="1:15" x14ac:dyDescent="0.25">
      <c r="A3463" t="s">
        <v>3473</v>
      </c>
      <c r="B3463" t="s">
        <v>5178</v>
      </c>
      <c r="C3463" t="s">
        <v>7255</v>
      </c>
      <c r="D3463" t="s">
        <v>6414</v>
      </c>
      <c r="E3463" t="s">
        <v>6910</v>
      </c>
      <c r="F3463" t="s">
        <v>7095</v>
      </c>
      <c r="G3463" t="s">
        <v>7108</v>
      </c>
      <c r="H3463" t="s">
        <v>7150</v>
      </c>
      <c r="I3463" t="s">
        <v>7162</v>
      </c>
      <c r="J3463" t="s">
        <v>7166</v>
      </c>
      <c r="K3463" t="s">
        <v>7192</v>
      </c>
      <c r="L3463">
        <v>8</v>
      </c>
      <c r="M3463">
        <v>47940.45</v>
      </c>
      <c r="N3463">
        <v>0</v>
      </c>
      <c r="O3463">
        <v>7380.95</v>
      </c>
    </row>
    <row r="3464" spans="1:15" x14ac:dyDescent="0.25">
      <c r="A3464" t="s">
        <v>3474</v>
      </c>
      <c r="B3464" t="s">
        <v>5869</v>
      </c>
      <c r="C3464" t="s">
        <v>7238</v>
      </c>
      <c r="D3464" t="s">
        <v>6162</v>
      </c>
      <c r="E3464" t="s">
        <v>6958</v>
      </c>
      <c r="F3464" t="s">
        <v>7097</v>
      </c>
      <c r="G3464" t="s">
        <v>7105</v>
      </c>
      <c r="H3464" t="s">
        <v>7121</v>
      </c>
      <c r="I3464" t="s">
        <v>7163</v>
      </c>
      <c r="J3464" t="s">
        <v>7167</v>
      </c>
      <c r="K3464" t="s">
        <v>7187</v>
      </c>
      <c r="L3464">
        <v>3</v>
      </c>
      <c r="M3464">
        <v>4011.39</v>
      </c>
      <c r="N3464">
        <v>0.1</v>
      </c>
      <c r="O3464">
        <v>994.42</v>
      </c>
    </row>
    <row r="3465" spans="1:15" x14ac:dyDescent="0.25">
      <c r="A3465" t="s">
        <v>3475</v>
      </c>
      <c r="B3465" t="s">
        <v>5123</v>
      </c>
      <c r="C3465" t="s">
        <v>7234</v>
      </c>
      <c r="D3465" t="s">
        <v>6472</v>
      </c>
      <c r="E3465" t="s">
        <v>6935</v>
      </c>
      <c r="F3465" t="s">
        <v>7094</v>
      </c>
      <c r="G3465" t="s">
        <v>7101</v>
      </c>
      <c r="H3465" t="s">
        <v>7137</v>
      </c>
      <c r="I3465" t="s">
        <v>7163</v>
      </c>
      <c r="J3465" t="s">
        <v>7171</v>
      </c>
      <c r="K3465" t="s">
        <v>7204</v>
      </c>
      <c r="L3465">
        <v>8</v>
      </c>
      <c r="M3465">
        <v>30677.34</v>
      </c>
      <c r="N3465">
        <v>0.15</v>
      </c>
      <c r="O3465">
        <v>3894.59</v>
      </c>
    </row>
    <row r="3466" spans="1:15" x14ac:dyDescent="0.25">
      <c r="A3466" t="s">
        <v>3476</v>
      </c>
      <c r="B3466" t="s">
        <v>5561</v>
      </c>
      <c r="C3466" t="s">
        <v>7253</v>
      </c>
      <c r="D3466" t="s">
        <v>6761</v>
      </c>
      <c r="E3466" t="s">
        <v>6907</v>
      </c>
      <c r="F3466" t="s">
        <v>7094</v>
      </c>
      <c r="G3466" t="s">
        <v>7101</v>
      </c>
      <c r="H3466" t="s">
        <v>7124</v>
      </c>
      <c r="I3466" t="s">
        <v>7163</v>
      </c>
      <c r="J3466" t="s">
        <v>7175</v>
      </c>
      <c r="K3466" t="s">
        <v>7205</v>
      </c>
      <c r="L3466">
        <v>6</v>
      </c>
      <c r="M3466">
        <v>21420.77</v>
      </c>
      <c r="N3466">
        <v>0</v>
      </c>
      <c r="O3466">
        <v>4167.88</v>
      </c>
    </row>
    <row r="3467" spans="1:15" x14ac:dyDescent="0.25">
      <c r="A3467" t="s">
        <v>3477</v>
      </c>
      <c r="B3467" t="s">
        <v>5328</v>
      </c>
      <c r="C3467" t="s">
        <v>7244</v>
      </c>
      <c r="D3467" t="s">
        <v>6378</v>
      </c>
      <c r="E3467" t="s">
        <v>6926</v>
      </c>
      <c r="F3467" t="s">
        <v>7094</v>
      </c>
      <c r="G3467" t="s">
        <v>7101</v>
      </c>
      <c r="H3467" t="s">
        <v>7124</v>
      </c>
      <c r="I3467" t="s">
        <v>7165</v>
      </c>
      <c r="J3467" t="s">
        <v>7172</v>
      </c>
      <c r="K3467" t="s">
        <v>7212</v>
      </c>
      <c r="L3467">
        <v>6</v>
      </c>
      <c r="M3467">
        <v>19486.57</v>
      </c>
      <c r="N3467">
        <v>0.05</v>
      </c>
      <c r="O3467">
        <v>3519.36</v>
      </c>
    </row>
    <row r="3468" spans="1:15" x14ac:dyDescent="0.25">
      <c r="A3468" t="s">
        <v>3478</v>
      </c>
      <c r="B3468" t="s">
        <v>5208</v>
      </c>
      <c r="C3468" t="s">
        <v>7225</v>
      </c>
      <c r="D3468" t="s">
        <v>6108</v>
      </c>
      <c r="E3468" t="s">
        <v>6907</v>
      </c>
      <c r="F3468" t="s">
        <v>7095</v>
      </c>
      <c r="G3468" t="s">
        <v>7102</v>
      </c>
      <c r="H3468" t="s">
        <v>7147</v>
      </c>
      <c r="I3468" t="s">
        <v>7162</v>
      </c>
      <c r="J3468" t="s">
        <v>7169</v>
      </c>
      <c r="K3468" t="s">
        <v>7182</v>
      </c>
      <c r="L3468">
        <v>7</v>
      </c>
      <c r="M3468">
        <v>45581.17</v>
      </c>
      <c r="N3468">
        <v>0.25</v>
      </c>
      <c r="O3468">
        <v>2391.87</v>
      </c>
    </row>
    <row r="3469" spans="1:15" x14ac:dyDescent="0.25">
      <c r="A3469" t="s">
        <v>3479</v>
      </c>
      <c r="B3469" t="s">
        <v>5806</v>
      </c>
      <c r="C3469" t="s">
        <v>7227</v>
      </c>
      <c r="D3469" t="s">
        <v>6355</v>
      </c>
      <c r="E3469" t="s">
        <v>6990</v>
      </c>
      <c r="F3469" t="s">
        <v>7095</v>
      </c>
      <c r="G3469" t="s">
        <v>7108</v>
      </c>
      <c r="H3469" t="s">
        <v>7126</v>
      </c>
      <c r="I3469" t="s">
        <v>7163</v>
      </c>
      <c r="J3469" t="s">
        <v>7175</v>
      </c>
      <c r="K3469" t="s">
        <v>7190</v>
      </c>
      <c r="L3469">
        <v>8</v>
      </c>
      <c r="M3469">
        <v>17355.57</v>
      </c>
      <c r="N3469">
        <v>0</v>
      </c>
      <c r="O3469">
        <v>3607.37</v>
      </c>
    </row>
    <row r="3470" spans="1:15" x14ac:dyDescent="0.25">
      <c r="A3470" t="s">
        <v>3480</v>
      </c>
      <c r="B3470" t="s">
        <v>5217</v>
      </c>
      <c r="C3470" t="s">
        <v>7248</v>
      </c>
      <c r="D3470" t="s">
        <v>6871</v>
      </c>
      <c r="E3470" t="s">
        <v>6944</v>
      </c>
      <c r="F3470" t="s">
        <v>7096</v>
      </c>
      <c r="G3470" t="s">
        <v>7111</v>
      </c>
      <c r="H3470" t="s">
        <v>7131</v>
      </c>
      <c r="I3470" t="s">
        <v>7162</v>
      </c>
      <c r="J3470" t="s">
        <v>7169</v>
      </c>
      <c r="K3470" t="s">
        <v>7203</v>
      </c>
      <c r="L3470">
        <v>8</v>
      </c>
      <c r="M3470">
        <v>173833.55</v>
      </c>
      <c r="N3470">
        <v>0.05</v>
      </c>
      <c r="O3470">
        <v>23106.54</v>
      </c>
    </row>
    <row r="3471" spans="1:15" x14ac:dyDescent="0.25">
      <c r="A3471" t="s">
        <v>3481</v>
      </c>
      <c r="B3471" t="s">
        <v>5974</v>
      </c>
      <c r="C3471" t="s">
        <v>7239</v>
      </c>
      <c r="D3471" t="s">
        <v>6381</v>
      </c>
      <c r="E3471" t="s">
        <v>6970</v>
      </c>
      <c r="F3471" t="s">
        <v>7096</v>
      </c>
      <c r="G3471" t="s">
        <v>7103</v>
      </c>
      <c r="H3471" t="s">
        <v>7158</v>
      </c>
      <c r="I3471" t="s">
        <v>7165</v>
      </c>
      <c r="J3471" t="s">
        <v>7176</v>
      </c>
      <c r="K3471" t="s">
        <v>7202</v>
      </c>
      <c r="L3471">
        <v>1</v>
      </c>
      <c r="M3471">
        <v>12852.54</v>
      </c>
      <c r="N3471">
        <v>0.25</v>
      </c>
      <c r="O3471">
        <v>940.13</v>
      </c>
    </row>
    <row r="3472" spans="1:15" x14ac:dyDescent="0.25">
      <c r="A3472" t="s">
        <v>3482</v>
      </c>
      <c r="B3472" t="s">
        <v>5301</v>
      </c>
      <c r="C3472" t="s">
        <v>7258</v>
      </c>
      <c r="D3472" t="s">
        <v>6847</v>
      </c>
      <c r="E3472" t="s">
        <v>6926</v>
      </c>
      <c r="F3472" t="s">
        <v>7095</v>
      </c>
      <c r="G3472" t="s">
        <v>7102</v>
      </c>
      <c r="H3472" t="s">
        <v>7118</v>
      </c>
      <c r="I3472" t="s">
        <v>7165</v>
      </c>
      <c r="J3472" t="s">
        <v>7177</v>
      </c>
      <c r="K3472" t="s">
        <v>7198</v>
      </c>
      <c r="L3472">
        <v>3</v>
      </c>
      <c r="M3472">
        <v>180198.32</v>
      </c>
      <c r="N3472">
        <v>0.05</v>
      </c>
      <c r="O3472">
        <v>24541.73</v>
      </c>
    </row>
    <row r="3473" spans="1:15" x14ac:dyDescent="0.25">
      <c r="A3473" t="s">
        <v>3483</v>
      </c>
      <c r="B3473" t="s">
        <v>5423</v>
      </c>
      <c r="C3473" t="s">
        <v>7250</v>
      </c>
      <c r="D3473" t="s">
        <v>6183</v>
      </c>
      <c r="E3473" t="s">
        <v>6971</v>
      </c>
      <c r="F3473" t="s">
        <v>7094</v>
      </c>
      <c r="G3473" t="s">
        <v>7099</v>
      </c>
      <c r="H3473" t="s">
        <v>7115</v>
      </c>
      <c r="I3473" t="s">
        <v>7165</v>
      </c>
      <c r="J3473" t="s">
        <v>7177</v>
      </c>
      <c r="K3473" t="s">
        <v>7198</v>
      </c>
      <c r="L3473">
        <v>8</v>
      </c>
      <c r="M3473">
        <v>405497.88</v>
      </c>
      <c r="N3473">
        <v>0.25</v>
      </c>
      <c r="O3473">
        <v>7206.05</v>
      </c>
    </row>
    <row r="3474" spans="1:15" x14ac:dyDescent="0.25">
      <c r="A3474" t="s">
        <v>3484</v>
      </c>
      <c r="B3474" t="s">
        <v>5585</v>
      </c>
      <c r="C3474" t="s">
        <v>7229</v>
      </c>
      <c r="D3474" t="s">
        <v>6607</v>
      </c>
      <c r="E3474" t="s">
        <v>7021</v>
      </c>
      <c r="F3474" t="s">
        <v>7094</v>
      </c>
      <c r="G3474" t="s">
        <v>7101</v>
      </c>
      <c r="H3474" t="s">
        <v>7137</v>
      </c>
      <c r="I3474" t="s">
        <v>7163</v>
      </c>
      <c r="J3474" t="s">
        <v>7171</v>
      </c>
      <c r="K3474" t="s">
        <v>7204</v>
      </c>
      <c r="L3474">
        <v>7</v>
      </c>
      <c r="M3474">
        <v>27247.11</v>
      </c>
      <c r="N3474">
        <v>0.15</v>
      </c>
      <c r="O3474">
        <v>2915.22</v>
      </c>
    </row>
    <row r="3475" spans="1:15" x14ac:dyDescent="0.25">
      <c r="A3475" t="s">
        <v>3485</v>
      </c>
      <c r="B3475" t="s">
        <v>5242</v>
      </c>
      <c r="C3475" t="s">
        <v>7231</v>
      </c>
      <c r="D3475" t="s">
        <v>6833</v>
      </c>
      <c r="E3475" t="s">
        <v>7024</v>
      </c>
      <c r="F3475" t="s">
        <v>7094</v>
      </c>
      <c r="G3475" t="s">
        <v>7098</v>
      </c>
      <c r="H3475" t="s">
        <v>7114</v>
      </c>
      <c r="I3475" t="s">
        <v>7163</v>
      </c>
      <c r="J3475" t="s">
        <v>7171</v>
      </c>
      <c r="K3475" t="s">
        <v>7209</v>
      </c>
      <c r="L3475">
        <v>1</v>
      </c>
      <c r="M3475">
        <v>1591.68</v>
      </c>
      <c r="N3475">
        <v>0.1</v>
      </c>
      <c r="O3475">
        <v>251.37</v>
      </c>
    </row>
    <row r="3476" spans="1:15" x14ac:dyDescent="0.25">
      <c r="A3476" t="s">
        <v>3486</v>
      </c>
      <c r="B3476" t="s">
        <v>5466</v>
      </c>
      <c r="C3476" t="s">
        <v>7258</v>
      </c>
      <c r="D3476" t="s">
        <v>6374</v>
      </c>
      <c r="E3476" t="s">
        <v>7028</v>
      </c>
      <c r="F3476" t="s">
        <v>7095</v>
      </c>
      <c r="G3476" t="s">
        <v>7108</v>
      </c>
      <c r="H3476" t="s">
        <v>7126</v>
      </c>
      <c r="I3476" t="s">
        <v>7163</v>
      </c>
      <c r="J3476" t="s">
        <v>7167</v>
      </c>
      <c r="K3476" t="s">
        <v>7179</v>
      </c>
      <c r="L3476">
        <v>6</v>
      </c>
      <c r="M3476">
        <v>12089.63</v>
      </c>
      <c r="N3476">
        <v>0.2</v>
      </c>
      <c r="O3476">
        <v>1809.83</v>
      </c>
    </row>
    <row r="3477" spans="1:15" x14ac:dyDescent="0.25">
      <c r="A3477" t="s">
        <v>3487</v>
      </c>
      <c r="B3477" t="s">
        <v>5393</v>
      </c>
      <c r="C3477" t="s">
        <v>7230</v>
      </c>
      <c r="D3477" t="s">
        <v>6643</v>
      </c>
      <c r="E3477" t="s">
        <v>7035</v>
      </c>
      <c r="F3477" t="s">
        <v>7095</v>
      </c>
      <c r="G3477" t="s">
        <v>7106</v>
      </c>
      <c r="H3477" t="s">
        <v>7161</v>
      </c>
      <c r="I3477" t="s">
        <v>7164</v>
      </c>
      <c r="J3477" t="s">
        <v>7173</v>
      </c>
      <c r="K3477" t="s">
        <v>7186</v>
      </c>
      <c r="L3477">
        <v>3</v>
      </c>
      <c r="M3477">
        <v>10118.08</v>
      </c>
      <c r="N3477">
        <v>0.25</v>
      </c>
      <c r="O3477">
        <v>1142.07</v>
      </c>
    </row>
    <row r="3478" spans="1:15" x14ac:dyDescent="0.25">
      <c r="A3478" t="s">
        <v>3488</v>
      </c>
      <c r="B3478" t="s">
        <v>5997</v>
      </c>
      <c r="C3478" t="s">
        <v>7241</v>
      </c>
      <c r="D3478" t="s">
        <v>6834</v>
      </c>
      <c r="E3478" t="s">
        <v>7050</v>
      </c>
      <c r="F3478" t="s">
        <v>7094</v>
      </c>
      <c r="G3478" t="s">
        <v>7101</v>
      </c>
      <c r="H3478" t="s">
        <v>7124</v>
      </c>
      <c r="I3478" t="s">
        <v>7164</v>
      </c>
      <c r="J3478" t="s">
        <v>7173</v>
      </c>
      <c r="K3478" t="s">
        <v>7186</v>
      </c>
      <c r="L3478">
        <v>8</v>
      </c>
      <c r="M3478">
        <v>35353.78</v>
      </c>
      <c r="N3478">
        <v>0</v>
      </c>
      <c r="O3478">
        <v>9981.49</v>
      </c>
    </row>
    <row r="3479" spans="1:15" x14ac:dyDescent="0.25">
      <c r="A3479" t="s">
        <v>3489</v>
      </c>
      <c r="B3479" t="s">
        <v>5788</v>
      </c>
      <c r="C3479" t="s">
        <v>7239</v>
      </c>
      <c r="D3479" t="s">
        <v>6650</v>
      </c>
      <c r="E3479" t="s">
        <v>6946</v>
      </c>
      <c r="F3479" t="s">
        <v>7097</v>
      </c>
      <c r="G3479" t="s">
        <v>7107</v>
      </c>
      <c r="H3479" t="s">
        <v>7153</v>
      </c>
      <c r="I3479" t="s">
        <v>7165</v>
      </c>
      <c r="J3479" t="s">
        <v>7172</v>
      </c>
      <c r="K3479" t="s">
        <v>7185</v>
      </c>
      <c r="L3479">
        <v>7</v>
      </c>
      <c r="M3479">
        <v>30336.33</v>
      </c>
      <c r="N3479">
        <v>0.1</v>
      </c>
      <c r="O3479">
        <v>4838.1499999999996</v>
      </c>
    </row>
    <row r="3480" spans="1:15" x14ac:dyDescent="0.25">
      <c r="A3480" t="s">
        <v>3490</v>
      </c>
      <c r="B3480" t="s">
        <v>5910</v>
      </c>
      <c r="C3480" t="s">
        <v>7240</v>
      </c>
      <c r="D3480" t="s">
        <v>6480</v>
      </c>
      <c r="E3480" t="s">
        <v>7006</v>
      </c>
      <c r="F3480" t="s">
        <v>7095</v>
      </c>
      <c r="G3480" t="s">
        <v>7108</v>
      </c>
      <c r="H3480" t="s">
        <v>7150</v>
      </c>
      <c r="I3480" t="s">
        <v>7163</v>
      </c>
      <c r="J3480" t="s">
        <v>7171</v>
      </c>
      <c r="K3480" t="s">
        <v>7209</v>
      </c>
      <c r="L3480">
        <v>7</v>
      </c>
      <c r="M3480">
        <v>9357.7900000000009</v>
      </c>
      <c r="N3480">
        <v>0.25</v>
      </c>
      <c r="O3480">
        <v>835.88</v>
      </c>
    </row>
    <row r="3481" spans="1:15" x14ac:dyDescent="0.25">
      <c r="A3481" t="s">
        <v>3491</v>
      </c>
      <c r="B3481" t="s">
        <v>5581</v>
      </c>
      <c r="C3481" t="s">
        <v>7239</v>
      </c>
      <c r="D3481" t="s">
        <v>6684</v>
      </c>
      <c r="E3481" t="s">
        <v>6947</v>
      </c>
      <c r="F3481" t="s">
        <v>7095</v>
      </c>
      <c r="G3481" t="s">
        <v>7109</v>
      </c>
      <c r="H3481" t="s">
        <v>7127</v>
      </c>
      <c r="I3481" t="s">
        <v>7164</v>
      </c>
      <c r="J3481" t="s">
        <v>7173</v>
      </c>
      <c r="K3481" t="s">
        <v>7206</v>
      </c>
      <c r="L3481">
        <v>1</v>
      </c>
      <c r="M3481">
        <v>1580.89</v>
      </c>
      <c r="N3481">
        <v>0.25</v>
      </c>
      <c r="O3481">
        <v>245.6</v>
      </c>
    </row>
    <row r="3482" spans="1:15" x14ac:dyDescent="0.25">
      <c r="A3482" t="s">
        <v>3492</v>
      </c>
      <c r="B3482" t="s">
        <v>5266</v>
      </c>
      <c r="C3482" t="s">
        <v>7231</v>
      </c>
      <c r="D3482" t="s">
        <v>6481</v>
      </c>
      <c r="E3482" t="s">
        <v>6935</v>
      </c>
      <c r="F3482" t="s">
        <v>7096</v>
      </c>
      <c r="G3482" t="s">
        <v>7103</v>
      </c>
      <c r="H3482" t="s">
        <v>7134</v>
      </c>
      <c r="I3482" t="s">
        <v>7164</v>
      </c>
      <c r="J3482" t="s">
        <v>7170</v>
      </c>
      <c r="K3482" t="s">
        <v>7189</v>
      </c>
      <c r="L3482">
        <v>7</v>
      </c>
      <c r="M3482">
        <v>7987.14</v>
      </c>
      <c r="N3482">
        <v>0.25</v>
      </c>
      <c r="O3482">
        <v>1391.91</v>
      </c>
    </row>
    <row r="3483" spans="1:15" x14ac:dyDescent="0.25">
      <c r="A3483" t="s">
        <v>3493</v>
      </c>
      <c r="B3483" t="s">
        <v>5346</v>
      </c>
      <c r="C3483" t="s">
        <v>7241</v>
      </c>
      <c r="D3483" t="s">
        <v>6493</v>
      </c>
      <c r="E3483" t="s">
        <v>6898</v>
      </c>
      <c r="F3483" t="s">
        <v>7094</v>
      </c>
      <c r="G3483" t="s">
        <v>7100</v>
      </c>
      <c r="H3483" t="s">
        <v>7136</v>
      </c>
      <c r="I3483" t="s">
        <v>7163</v>
      </c>
      <c r="J3483" t="s">
        <v>7175</v>
      </c>
      <c r="K3483" t="s">
        <v>7190</v>
      </c>
      <c r="L3483">
        <v>2</v>
      </c>
      <c r="M3483">
        <v>3154.36</v>
      </c>
      <c r="N3483">
        <v>0.25</v>
      </c>
      <c r="O3483">
        <v>497.9</v>
      </c>
    </row>
    <row r="3484" spans="1:15" x14ac:dyDescent="0.25">
      <c r="A3484" t="s">
        <v>3494</v>
      </c>
      <c r="B3484" t="s">
        <v>5579</v>
      </c>
      <c r="C3484" t="s">
        <v>7233</v>
      </c>
      <c r="D3484" t="s">
        <v>6571</v>
      </c>
      <c r="E3484" t="s">
        <v>7015</v>
      </c>
      <c r="F3484" t="s">
        <v>7094</v>
      </c>
      <c r="G3484" t="s">
        <v>7100</v>
      </c>
      <c r="H3484" t="s">
        <v>7116</v>
      </c>
      <c r="I3484" t="s">
        <v>7165</v>
      </c>
      <c r="J3484" t="s">
        <v>7172</v>
      </c>
      <c r="K3484" t="s">
        <v>7212</v>
      </c>
      <c r="L3484">
        <v>7</v>
      </c>
      <c r="M3484">
        <v>18747.38</v>
      </c>
      <c r="N3484">
        <v>0.25</v>
      </c>
      <c r="O3484">
        <v>2453.62</v>
      </c>
    </row>
    <row r="3485" spans="1:15" x14ac:dyDescent="0.25">
      <c r="A3485" t="s">
        <v>3495</v>
      </c>
      <c r="B3485" t="s">
        <v>5738</v>
      </c>
      <c r="C3485" t="s">
        <v>7233</v>
      </c>
      <c r="D3485" t="s">
        <v>6815</v>
      </c>
      <c r="E3485" t="s">
        <v>6957</v>
      </c>
      <c r="F3485" t="s">
        <v>7096</v>
      </c>
      <c r="G3485" t="s">
        <v>7112</v>
      </c>
      <c r="H3485" t="s">
        <v>7133</v>
      </c>
      <c r="I3485" t="s">
        <v>7164</v>
      </c>
      <c r="J3485" t="s">
        <v>7173</v>
      </c>
      <c r="K3485" t="s">
        <v>7206</v>
      </c>
      <c r="L3485">
        <v>4</v>
      </c>
      <c r="M3485">
        <v>6821.32</v>
      </c>
      <c r="N3485">
        <v>0.25</v>
      </c>
      <c r="O3485">
        <v>1644.3</v>
      </c>
    </row>
    <row r="3486" spans="1:15" x14ac:dyDescent="0.25">
      <c r="A3486" t="s">
        <v>3496</v>
      </c>
      <c r="B3486" t="s">
        <v>6054</v>
      </c>
      <c r="C3486" t="s">
        <v>7230</v>
      </c>
      <c r="D3486" t="s">
        <v>6151</v>
      </c>
      <c r="E3486" t="s">
        <v>6949</v>
      </c>
      <c r="F3486" t="s">
        <v>7097</v>
      </c>
      <c r="G3486" t="s">
        <v>7105</v>
      </c>
      <c r="H3486" t="s">
        <v>7149</v>
      </c>
      <c r="I3486" t="s">
        <v>7165</v>
      </c>
      <c r="J3486" t="s">
        <v>7172</v>
      </c>
      <c r="K3486" t="s">
        <v>7212</v>
      </c>
      <c r="L3486">
        <v>3</v>
      </c>
      <c r="M3486">
        <v>8659.39</v>
      </c>
      <c r="N3486">
        <v>0.15</v>
      </c>
      <c r="O3486">
        <v>977.46</v>
      </c>
    </row>
    <row r="3487" spans="1:15" x14ac:dyDescent="0.25">
      <c r="A3487" t="s">
        <v>3497</v>
      </c>
      <c r="B3487" t="s">
        <v>5820</v>
      </c>
      <c r="C3487" t="s">
        <v>7227</v>
      </c>
      <c r="D3487" t="s">
        <v>6391</v>
      </c>
      <c r="E3487" t="s">
        <v>7001</v>
      </c>
      <c r="F3487" t="s">
        <v>7095</v>
      </c>
      <c r="G3487" t="s">
        <v>7109</v>
      </c>
      <c r="H3487" t="s">
        <v>7135</v>
      </c>
      <c r="I3487" t="s">
        <v>7165</v>
      </c>
      <c r="J3487" t="s">
        <v>7176</v>
      </c>
      <c r="K3487" t="s">
        <v>7194</v>
      </c>
      <c r="L3487">
        <v>7</v>
      </c>
      <c r="M3487">
        <v>173202.88</v>
      </c>
      <c r="N3487">
        <v>0</v>
      </c>
      <c r="O3487">
        <v>27343.69</v>
      </c>
    </row>
    <row r="3488" spans="1:15" x14ac:dyDescent="0.25">
      <c r="A3488" t="s">
        <v>3498</v>
      </c>
      <c r="B3488" t="s">
        <v>5425</v>
      </c>
      <c r="C3488" t="s">
        <v>7224</v>
      </c>
      <c r="D3488" t="s">
        <v>6523</v>
      </c>
      <c r="E3488" t="s">
        <v>7072</v>
      </c>
      <c r="F3488" t="s">
        <v>7095</v>
      </c>
      <c r="G3488" t="s">
        <v>7109</v>
      </c>
      <c r="H3488" t="s">
        <v>7135</v>
      </c>
      <c r="I3488" t="s">
        <v>7165</v>
      </c>
      <c r="J3488" t="s">
        <v>7176</v>
      </c>
      <c r="K3488" t="s">
        <v>7194</v>
      </c>
      <c r="L3488">
        <v>8</v>
      </c>
      <c r="M3488">
        <v>181958.07</v>
      </c>
      <c r="N3488">
        <v>0.1</v>
      </c>
      <c r="O3488">
        <v>18096.509999999998</v>
      </c>
    </row>
    <row r="3489" spans="1:15" x14ac:dyDescent="0.25">
      <c r="A3489" t="s">
        <v>3499</v>
      </c>
      <c r="B3489" t="s">
        <v>5891</v>
      </c>
      <c r="C3489" t="s">
        <v>7228</v>
      </c>
      <c r="D3489" t="s">
        <v>6298</v>
      </c>
      <c r="E3489" t="s">
        <v>6932</v>
      </c>
      <c r="F3489" t="s">
        <v>7096</v>
      </c>
      <c r="G3489" t="s">
        <v>7103</v>
      </c>
      <c r="H3489" t="s">
        <v>7119</v>
      </c>
      <c r="I3489" t="s">
        <v>7163</v>
      </c>
      <c r="J3489" t="s">
        <v>7167</v>
      </c>
      <c r="K3489" t="s">
        <v>7187</v>
      </c>
      <c r="L3489">
        <v>8</v>
      </c>
      <c r="M3489">
        <v>11532.11</v>
      </c>
      <c r="N3489">
        <v>0.05</v>
      </c>
      <c r="O3489">
        <v>3351.5</v>
      </c>
    </row>
    <row r="3490" spans="1:15" x14ac:dyDescent="0.25">
      <c r="A3490" t="s">
        <v>3500</v>
      </c>
      <c r="B3490" t="s">
        <v>5504</v>
      </c>
      <c r="C3490" t="s">
        <v>7253</v>
      </c>
      <c r="D3490" t="s">
        <v>6143</v>
      </c>
      <c r="E3490" t="s">
        <v>6941</v>
      </c>
      <c r="F3490" t="s">
        <v>7094</v>
      </c>
      <c r="G3490" t="s">
        <v>7099</v>
      </c>
      <c r="H3490" t="s">
        <v>7115</v>
      </c>
      <c r="I3490" t="s">
        <v>7163</v>
      </c>
      <c r="J3490" t="s">
        <v>7167</v>
      </c>
      <c r="K3490" t="s">
        <v>7207</v>
      </c>
      <c r="L3490">
        <v>5</v>
      </c>
      <c r="M3490">
        <v>3190.11</v>
      </c>
      <c r="N3490">
        <v>0.2</v>
      </c>
      <c r="O3490">
        <v>746.03</v>
      </c>
    </row>
    <row r="3491" spans="1:15" x14ac:dyDescent="0.25">
      <c r="A3491" t="s">
        <v>3501</v>
      </c>
      <c r="B3491" t="s">
        <v>5770</v>
      </c>
      <c r="C3491" t="s">
        <v>7251</v>
      </c>
      <c r="D3491" t="s">
        <v>6662</v>
      </c>
      <c r="E3491" t="s">
        <v>6924</v>
      </c>
      <c r="F3491" t="s">
        <v>7095</v>
      </c>
      <c r="G3491" t="s">
        <v>7106</v>
      </c>
      <c r="H3491" t="s">
        <v>7146</v>
      </c>
      <c r="I3491" t="s">
        <v>7164</v>
      </c>
      <c r="J3491" t="s">
        <v>7174</v>
      </c>
      <c r="K3491" t="s">
        <v>7188</v>
      </c>
      <c r="L3491">
        <v>7</v>
      </c>
      <c r="M3491">
        <v>16970.810000000001</v>
      </c>
      <c r="N3491">
        <v>0.15</v>
      </c>
      <c r="O3491">
        <v>2396.5</v>
      </c>
    </row>
    <row r="3492" spans="1:15" x14ac:dyDescent="0.25">
      <c r="A3492" t="s">
        <v>3502</v>
      </c>
      <c r="B3492" t="s">
        <v>5625</v>
      </c>
      <c r="C3492" t="s">
        <v>7256</v>
      </c>
      <c r="D3492" t="s">
        <v>6813</v>
      </c>
      <c r="E3492" t="s">
        <v>7057</v>
      </c>
      <c r="F3492" t="s">
        <v>7094</v>
      </c>
      <c r="G3492" t="s">
        <v>7100</v>
      </c>
      <c r="H3492" t="s">
        <v>7116</v>
      </c>
      <c r="I3492" t="s">
        <v>7165</v>
      </c>
      <c r="J3492" t="s">
        <v>7172</v>
      </c>
      <c r="K3492" t="s">
        <v>7185</v>
      </c>
      <c r="L3492">
        <v>8</v>
      </c>
      <c r="M3492">
        <v>41597.53</v>
      </c>
      <c r="N3492">
        <v>0</v>
      </c>
      <c r="O3492">
        <v>8400.4599999999991</v>
      </c>
    </row>
    <row r="3493" spans="1:15" x14ac:dyDescent="0.25">
      <c r="A3493" t="s">
        <v>3503</v>
      </c>
      <c r="B3493" t="s">
        <v>5737</v>
      </c>
      <c r="C3493" t="s">
        <v>7231</v>
      </c>
      <c r="D3493" t="s">
        <v>6681</v>
      </c>
      <c r="E3493" t="s">
        <v>7030</v>
      </c>
      <c r="F3493" t="s">
        <v>7097</v>
      </c>
      <c r="G3493" t="s">
        <v>7107</v>
      </c>
      <c r="H3493" t="s">
        <v>7153</v>
      </c>
      <c r="I3493" t="s">
        <v>7162</v>
      </c>
      <c r="J3493" t="s">
        <v>7166</v>
      </c>
      <c r="K3493" t="s">
        <v>7178</v>
      </c>
      <c r="L3493">
        <v>3</v>
      </c>
      <c r="M3493">
        <v>36568.32</v>
      </c>
      <c r="N3493">
        <v>0.2</v>
      </c>
      <c r="O3493">
        <v>5463.72</v>
      </c>
    </row>
    <row r="3494" spans="1:15" x14ac:dyDescent="0.25">
      <c r="A3494" t="s">
        <v>3504</v>
      </c>
      <c r="B3494" t="s">
        <v>5736</v>
      </c>
      <c r="C3494" t="s">
        <v>7232</v>
      </c>
      <c r="D3494" t="s">
        <v>6145</v>
      </c>
      <c r="E3494" t="s">
        <v>6943</v>
      </c>
      <c r="F3494" t="s">
        <v>7097</v>
      </c>
      <c r="G3494" t="s">
        <v>7104</v>
      </c>
      <c r="H3494" t="s">
        <v>7120</v>
      </c>
      <c r="I3494" t="s">
        <v>7162</v>
      </c>
      <c r="J3494" t="s">
        <v>7169</v>
      </c>
      <c r="K3494" t="s">
        <v>7182</v>
      </c>
      <c r="L3494">
        <v>5</v>
      </c>
      <c r="M3494">
        <v>34871.39</v>
      </c>
      <c r="N3494">
        <v>0.25</v>
      </c>
      <c r="O3494">
        <v>3087.25</v>
      </c>
    </row>
    <row r="3495" spans="1:15" x14ac:dyDescent="0.25">
      <c r="A3495" t="s">
        <v>3505</v>
      </c>
      <c r="B3495" t="s">
        <v>5840</v>
      </c>
      <c r="C3495" t="s">
        <v>7249</v>
      </c>
      <c r="D3495" t="s">
        <v>6245</v>
      </c>
      <c r="E3495" t="s">
        <v>6953</v>
      </c>
      <c r="F3495" t="s">
        <v>7096</v>
      </c>
      <c r="G3495" t="s">
        <v>7112</v>
      </c>
      <c r="H3495" t="s">
        <v>7133</v>
      </c>
      <c r="I3495" t="s">
        <v>7164</v>
      </c>
      <c r="J3495" t="s">
        <v>7173</v>
      </c>
      <c r="K3495" t="s">
        <v>7186</v>
      </c>
      <c r="L3495">
        <v>5</v>
      </c>
      <c r="M3495">
        <v>18251.78</v>
      </c>
      <c r="N3495">
        <v>0.2</v>
      </c>
      <c r="O3495">
        <v>3410.99</v>
      </c>
    </row>
    <row r="3496" spans="1:15" x14ac:dyDescent="0.25">
      <c r="A3496" t="s">
        <v>3506</v>
      </c>
      <c r="B3496" t="s">
        <v>5278</v>
      </c>
      <c r="C3496" t="s">
        <v>7227</v>
      </c>
      <c r="D3496" t="s">
        <v>6393</v>
      </c>
      <c r="E3496" t="s">
        <v>6942</v>
      </c>
      <c r="F3496" t="s">
        <v>7095</v>
      </c>
      <c r="G3496" t="s">
        <v>7102</v>
      </c>
      <c r="H3496" t="s">
        <v>7147</v>
      </c>
      <c r="I3496" t="s">
        <v>7162</v>
      </c>
      <c r="J3496" t="s">
        <v>7166</v>
      </c>
      <c r="K3496" t="s">
        <v>7192</v>
      </c>
      <c r="L3496">
        <v>2</v>
      </c>
      <c r="M3496">
        <v>8750.44</v>
      </c>
      <c r="N3496">
        <v>0.25</v>
      </c>
      <c r="O3496">
        <v>180.03</v>
      </c>
    </row>
    <row r="3497" spans="1:15" x14ac:dyDescent="0.25">
      <c r="A3497" t="s">
        <v>3507</v>
      </c>
      <c r="B3497" t="s">
        <v>5223</v>
      </c>
      <c r="C3497" t="s">
        <v>7238</v>
      </c>
      <c r="D3497" t="s">
        <v>6386</v>
      </c>
      <c r="E3497" t="s">
        <v>6961</v>
      </c>
      <c r="F3497" t="s">
        <v>7097</v>
      </c>
      <c r="G3497" t="s">
        <v>7107</v>
      </c>
      <c r="H3497" t="s">
        <v>7152</v>
      </c>
      <c r="I3497" t="s">
        <v>7162</v>
      </c>
      <c r="J3497" t="s">
        <v>7166</v>
      </c>
      <c r="K3497" t="s">
        <v>7192</v>
      </c>
      <c r="L3497">
        <v>1</v>
      </c>
      <c r="M3497">
        <v>5865.46</v>
      </c>
      <c r="N3497">
        <v>0</v>
      </c>
      <c r="O3497">
        <v>907.02</v>
      </c>
    </row>
    <row r="3498" spans="1:15" x14ac:dyDescent="0.25">
      <c r="A3498" t="s">
        <v>3508</v>
      </c>
      <c r="B3498" t="s">
        <v>5111</v>
      </c>
      <c r="C3498" t="s">
        <v>7258</v>
      </c>
      <c r="D3498" t="s">
        <v>6632</v>
      </c>
      <c r="E3498" t="s">
        <v>6895</v>
      </c>
      <c r="F3498" t="s">
        <v>7095</v>
      </c>
      <c r="G3498" t="s">
        <v>7108</v>
      </c>
      <c r="H3498" t="s">
        <v>7126</v>
      </c>
      <c r="I3498" t="s">
        <v>7164</v>
      </c>
      <c r="J3498" t="s">
        <v>7174</v>
      </c>
      <c r="K3498" t="s">
        <v>7199</v>
      </c>
      <c r="L3498">
        <v>2</v>
      </c>
      <c r="M3498">
        <v>2917.87</v>
      </c>
      <c r="N3498">
        <v>0.05</v>
      </c>
      <c r="O3498">
        <v>574.11</v>
      </c>
    </row>
    <row r="3499" spans="1:15" x14ac:dyDescent="0.25">
      <c r="A3499" t="s">
        <v>3509</v>
      </c>
      <c r="B3499" t="s">
        <v>5588</v>
      </c>
      <c r="C3499" t="s">
        <v>7256</v>
      </c>
      <c r="D3499" t="s">
        <v>6475</v>
      </c>
      <c r="E3499" t="s">
        <v>6982</v>
      </c>
      <c r="F3499" t="s">
        <v>7097</v>
      </c>
      <c r="G3499" t="s">
        <v>7107</v>
      </c>
      <c r="H3499" t="s">
        <v>7152</v>
      </c>
      <c r="I3499" t="s">
        <v>7162</v>
      </c>
      <c r="J3499" t="s">
        <v>7166</v>
      </c>
      <c r="K3499" t="s">
        <v>7192</v>
      </c>
      <c r="L3499">
        <v>1</v>
      </c>
      <c r="M3499">
        <v>6074.18</v>
      </c>
      <c r="N3499">
        <v>0</v>
      </c>
      <c r="O3499">
        <v>1017.32</v>
      </c>
    </row>
    <row r="3500" spans="1:15" x14ac:dyDescent="0.25">
      <c r="A3500" t="s">
        <v>3510</v>
      </c>
      <c r="B3500" t="s">
        <v>5702</v>
      </c>
      <c r="C3500" t="s">
        <v>7224</v>
      </c>
      <c r="D3500" t="s">
        <v>6821</v>
      </c>
      <c r="E3500" t="s">
        <v>6985</v>
      </c>
      <c r="F3500" t="s">
        <v>7096</v>
      </c>
      <c r="G3500" t="s">
        <v>7112</v>
      </c>
      <c r="H3500" t="s">
        <v>7133</v>
      </c>
      <c r="I3500" t="s">
        <v>7164</v>
      </c>
      <c r="J3500" t="s">
        <v>7173</v>
      </c>
      <c r="K3500" t="s">
        <v>7206</v>
      </c>
      <c r="L3500">
        <v>7</v>
      </c>
      <c r="M3500">
        <v>11807</v>
      </c>
      <c r="N3500">
        <v>0.25</v>
      </c>
      <c r="O3500">
        <v>2913.42</v>
      </c>
    </row>
    <row r="3501" spans="1:15" x14ac:dyDescent="0.25">
      <c r="A3501" t="s">
        <v>3511</v>
      </c>
      <c r="B3501" t="s">
        <v>5293</v>
      </c>
      <c r="C3501" t="s">
        <v>7251</v>
      </c>
      <c r="D3501" t="s">
        <v>6501</v>
      </c>
      <c r="E3501" t="s">
        <v>6933</v>
      </c>
      <c r="F3501" t="s">
        <v>7095</v>
      </c>
      <c r="G3501" t="s">
        <v>7106</v>
      </c>
      <c r="H3501" t="s">
        <v>7122</v>
      </c>
      <c r="I3501" t="s">
        <v>7163</v>
      </c>
      <c r="J3501" t="s">
        <v>7175</v>
      </c>
      <c r="K3501" t="s">
        <v>7197</v>
      </c>
      <c r="L3501">
        <v>1</v>
      </c>
      <c r="M3501">
        <v>5837.02</v>
      </c>
      <c r="N3501">
        <v>0.05</v>
      </c>
      <c r="O3501">
        <v>1202.5</v>
      </c>
    </row>
    <row r="3502" spans="1:15" x14ac:dyDescent="0.25">
      <c r="A3502" t="s">
        <v>3512</v>
      </c>
      <c r="B3502" t="s">
        <v>5247</v>
      </c>
      <c r="C3502" t="s">
        <v>7240</v>
      </c>
      <c r="D3502" t="s">
        <v>6699</v>
      </c>
      <c r="E3502" t="s">
        <v>6928</v>
      </c>
      <c r="F3502" t="s">
        <v>7097</v>
      </c>
      <c r="G3502" t="s">
        <v>7104</v>
      </c>
      <c r="H3502" t="s">
        <v>7160</v>
      </c>
      <c r="I3502" t="s">
        <v>7163</v>
      </c>
      <c r="J3502" t="s">
        <v>7175</v>
      </c>
      <c r="K3502" t="s">
        <v>7205</v>
      </c>
      <c r="L3502">
        <v>6</v>
      </c>
      <c r="M3502">
        <v>16773.39</v>
      </c>
      <c r="N3502">
        <v>0.2</v>
      </c>
      <c r="O3502">
        <v>1772.07</v>
      </c>
    </row>
    <row r="3503" spans="1:15" x14ac:dyDescent="0.25">
      <c r="A3503" t="s">
        <v>3513</v>
      </c>
      <c r="B3503" t="s">
        <v>5493</v>
      </c>
      <c r="C3503" t="s">
        <v>7248</v>
      </c>
      <c r="D3503" t="s">
        <v>6491</v>
      </c>
      <c r="E3503" t="s">
        <v>7042</v>
      </c>
      <c r="F3503" t="s">
        <v>7094</v>
      </c>
      <c r="G3503" t="s">
        <v>7099</v>
      </c>
      <c r="H3503" t="s">
        <v>7125</v>
      </c>
      <c r="I3503" t="s">
        <v>7165</v>
      </c>
      <c r="J3503" t="s">
        <v>7172</v>
      </c>
      <c r="K3503" t="s">
        <v>7185</v>
      </c>
      <c r="L3503">
        <v>7</v>
      </c>
      <c r="M3503">
        <v>34815.629999999997</v>
      </c>
      <c r="N3503">
        <v>0</v>
      </c>
      <c r="O3503">
        <v>6758.99</v>
      </c>
    </row>
    <row r="3504" spans="1:15" x14ac:dyDescent="0.25">
      <c r="A3504" t="s">
        <v>3514</v>
      </c>
      <c r="B3504" t="s">
        <v>5293</v>
      </c>
      <c r="C3504" t="s">
        <v>7251</v>
      </c>
      <c r="D3504" t="s">
        <v>6673</v>
      </c>
      <c r="E3504" t="s">
        <v>6919</v>
      </c>
      <c r="F3504" t="s">
        <v>7095</v>
      </c>
      <c r="G3504" t="s">
        <v>7108</v>
      </c>
      <c r="H3504" t="s">
        <v>7141</v>
      </c>
      <c r="I3504" t="s">
        <v>7163</v>
      </c>
      <c r="J3504" t="s">
        <v>7175</v>
      </c>
      <c r="K3504" t="s">
        <v>7190</v>
      </c>
      <c r="L3504">
        <v>2</v>
      </c>
      <c r="M3504">
        <v>3654.16</v>
      </c>
      <c r="N3504">
        <v>0.15</v>
      </c>
      <c r="O3504">
        <v>441.25</v>
      </c>
    </row>
    <row r="3505" spans="1:15" x14ac:dyDescent="0.25">
      <c r="A3505" t="s">
        <v>3515</v>
      </c>
      <c r="B3505" t="s">
        <v>5078</v>
      </c>
      <c r="C3505" t="s">
        <v>7246</v>
      </c>
      <c r="D3505" t="s">
        <v>6105</v>
      </c>
      <c r="E3505" t="s">
        <v>6904</v>
      </c>
      <c r="F3505" t="s">
        <v>7094</v>
      </c>
      <c r="G3505" t="s">
        <v>7098</v>
      </c>
      <c r="H3505" t="s">
        <v>7114</v>
      </c>
      <c r="I3505" t="s">
        <v>7165</v>
      </c>
      <c r="J3505" t="s">
        <v>7176</v>
      </c>
      <c r="K3505" t="s">
        <v>7202</v>
      </c>
      <c r="L3505">
        <v>3</v>
      </c>
      <c r="M3505">
        <v>41962.87</v>
      </c>
      <c r="N3505">
        <v>0.25</v>
      </c>
      <c r="O3505">
        <v>1469.14</v>
      </c>
    </row>
    <row r="3506" spans="1:15" x14ac:dyDescent="0.25">
      <c r="A3506" t="s">
        <v>3516</v>
      </c>
      <c r="B3506" t="s">
        <v>5480</v>
      </c>
      <c r="C3506" t="s">
        <v>7254</v>
      </c>
      <c r="D3506" t="s">
        <v>6883</v>
      </c>
      <c r="E3506" t="s">
        <v>6906</v>
      </c>
      <c r="F3506" t="s">
        <v>7094</v>
      </c>
      <c r="G3506" t="s">
        <v>7101</v>
      </c>
      <c r="H3506" t="s">
        <v>7137</v>
      </c>
      <c r="I3506" t="s">
        <v>7163</v>
      </c>
      <c r="J3506" t="s">
        <v>7171</v>
      </c>
      <c r="K3506" t="s">
        <v>7209</v>
      </c>
      <c r="L3506">
        <v>6</v>
      </c>
      <c r="M3506">
        <v>9001.86</v>
      </c>
      <c r="N3506">
        <v>0.15</v>
      </c>
      <c r="O3506">
        <v>1079.1099999999999</v>
      </c>
    </row>
    <row r="3507" spans="1:15" x14ac:dyDescent="0.25">
      <c r="A3507" t="s">
        <v>3517</v>
      </c>
      <c r="B3507" t="s">
        <v>5222</v>
      </c>
      <c r="C3507" t="s">
        <v>7225</v>
      </c>
      <c r="D3507" t="s">
        <v>6846</v>
      </c>
      <c r="E3507" t="s">
        <v>7093</v>
      </c>
      <c r="F3507" t="s">
        <v>7095</v>
      </c>
      <c r="G3507" t="s">
        <v>7108</v>
      </c>
      <c r="H3507" t="s">
        <v>7150</v>
      </c>
      <c r="I3507" t="s">
        <v>7162</v>
      </c>
      <c r="J3507" t="s">
        <v>7169</v>
      </c>
      <c r="K3507" t="s">
        <v>7203</v>
      </c>
      <c r="L3507">
        <v>5</v>
      </c>
      <c r="M3507">
        <v>96191.3</v>
      </c>
      <c r="N3507">
        <v>0.15</v>
      </c>
      <c r="O3507">
        <v>11306.75</v>
      </c>
    </row>
    <row r="3508" spans="1:15" x14ac:dyDescent="0.25">
      <c r="A3508" t="s">
        <v>3518</v>
      </c>
      <c r="B3508" t="s">
        <v>5653</v>
      </c>
      <c r="C3508" t="s">
        <v>7227</v>
      </c>
      <c r="D3508" t="s">
        <v>6101</v>
      </c>
      <c r="E3508" t="s">
        <v>6900</v>
      </c>
      <c r="F3508" t="s">
        <v>7097</v>
      </c>
      <c r="G3508" t="s">
        <v>7104</v>
      </c>
      <c r="H3508" t="s">
        <v>7160</v>
      </c>
      <c r="I3508" t="s">
        <v>7164</v>
      </c>
      <c r="J3508" t="s">
        <v>7170</v>
      </c>
      <c r="K3508" t="s">
        <v>7189</v>
      </c>
      <c r="L3508">
        <v>5</v>
      </c>
      <c r="M3508">
        <v>5399.81</v>
      </c>
      <c r="N3508">
        <v>0.25</v>
      </c>
      <c r="O3508">
        <v>817.37</v>
      </c>
    </row>
    <row r="3509" spans="1:15" x14ac:dyDescent="0.25">
      <c r="A3509" t="s">
        <v>3519</v>
      </c>
      <c r="B3509" t="s">
        <v>5042</v>
      </c>
      <c r="C3509" t="s">
        <v>7246</v>
      </c>
      <c r="D3509" t="s">
        <v>6556</v>
      </c>
      <c r="E3509" t="s">
        <v>6989</v>
      </c>
      <c r="F3509" t="s">
        <v>7095</v>
      </c>
      <c r="G3509" t="s">
        <v>7108</v>
      </c>
      <c r="H3509" t="s">
        <v>7126</v>
      </c>
      <c r="I3509" t="s">
        <v>7162</v>
      </c>
      <c r="J3509" t="s">
        <v>7168</v>
      </c>
      <c r="K3509" t="s">
        <v>7180</v>
      </c>
      <c r="L3509">
        <v>6</v>
      </c>
      <c r="M3509">
        <v>21008.9</v>
      </c>
      <c r="N3509">
        <v>0</v>
      </c>
      <c r="O3509">
        <v>3777.8</v>
      </c>
    </row>
    <row r="3510" spans="1:15" x14ac:dyDescent="0.25">
      <c r="A3510" t="s">
        <v>3520</v>
      </c>
      <c r="B3510" t="s">
        <v>5309</v>
      </c>
      <c r="C3510" t="s">
        <v>7229</v>
      </c>
      <c r="D3510" t="s">
        <v>6716</v>
      </c>
      <c r="E3510" t="s">
        <v>7028</v>
      </c>
      <c r="F3510" t="s">
        <v>7095</v>
      </c>
      <c r="G3510" t="s">
        <v>7106</v>
      </c>
      <c r="H3510" t="s">
        <v>7146</v>
      </c>
      <c r="I3510" t="s">
        <v>7162</v>
      </c>
      <c r="J3510" t="s">
        <v>7169</v>
      </c>
      <c r="K3510" t="s">
        <v>7193</v>
      </c>
      <c r="L3510">
        <v>4</v>
      </c>
      <c r="M3510">
        <v>43026.54</v>
      </c>
      <c r="N3510">
        <v>0</v>
      </c>
      <c r="O3510">
        <v>7993.89</v>
      </c>
    </row>
    <row r="3511" spans="1:15" x14ac:dyDescent="0.25">
      <c r="A3511" t="s">
        <v>3521</v>
      </c>
      <c r="B3511" t="s">
        <v>5923</v>
      </c>
      <c r="C3511" t="s">
        <v>7234</v>
      </c>
      <c r="D3511" t="s">
        <v>6802</v>
      </c>
      <c r="E3511" t="s">
        <v>6969</v>
      </c>
      <c r="F3511" t="s">
        <v>7095</v>
      </c>
      <c r="G3511" t="s">
        <v>7102</v>
      </c>
      <c r="H3511" t="s">
        <v>7147</v>
      </c>
      <c r="I3511" t="s">
        <v>7163</v>
      </c>
      <c r="J3511" t="s">
        <v>7175</v>
      </c>
      <c r="K3511" t="s">
        <v>7190</v>
      </c>
      <c r="L3511">
        <v>3</v>
      </c>
      <c r="M3511">
        <v>5333.14</v>
      </c>
      <c r="N3511">
        <v>0.15</v>
      </c>
      <c r="O3511">
        <v>859.69</v>
      </c>
    </row>
    <row r="3512" spans="1:15" x14ac:dyDescent="0.25">
      <c r="A3512" t="s">
        <v>3522</v>
      </c>
      <c r="B3512" t="s">
        <v>5843</v>
      </c>
      <c r="C3512" t="s">
        <v>7236</v>
      </c>
      <c r="D3512" t="s">
        <v>6518</v>
      </c>
      <c r="E3512" t="s">
        <v>6929</v>
      </c>
      <c r="F3512" t="s">
        <v>7096</v>
      </c>
      <c r="G3512" t="s">
        <v>7113</v>
      </c>
      <c r="H3512" t="s">
        <v>7144</v>
      </c>
      <c r="I3512" t="s">
        <v>7164</v>
      </c>
      <c r="J3512" t="s">
        <v>7170</v>
      </c>
      <c r="K3512" t="s">
        <v>7183</v>
      </c>
      <c r="L3512">
        <v>1</v>
      </c>
      <c r="M3512">
        <v>4883.91</v>
      </c>
      <c r="N3512">
        <v>0.05</v>
      </c>
      <c r="O3512">
        <v>1338.3</v>
      </c>
    </row>
    <row r="3513" spans="1:15" x14ac:dyDescent="0.25">
      <c r="A3513" t="s">
        <v>3523</v>
      </c>
      <c r="B3513" t="s">
        <v>5456</v>
      </c>
      <c r="C3513" t="s">
        <v>7259</v>
      </c>
      <c r="D3513" t="s">
        <v>6808</v>
      </c>
      <c r="E3513" t="s">
        <v>6895</v>
      </c>
      <c r="F3513" t="s">
        <v>7094</v>
      </c>
      <c r="G3513" t="s">
        <v>7101</v>
      </c>
      <c r="H3513" t="s">
        <v>7117</v>
      </c>
      <c r="I3513" t="s">
        <v>7164</v>
      </c>
      <c r="J3513" t="s">
        <v>7174</v>
      </c>
      <c r="K3513" t="s">
        <v>7188</v>
      </c>
      <c r="L3513">
        <v>8</v>
      </c>
      <c r="M3513">
        <v>17346.02</v>
      </c>
      <c r="N3513">
        <v>0.2</v>
      </c>
      <c r="O3513">
        <v>3174.15</v>
      </c>
    </row>
    <row r="3514" spans="1:15" x14ac:dyDescent="0.25">
      <c r="A3514" t="s">
        <v>3524</v>
      </c>
      <c r="B3514" t="s">
        <v>5738</v>
      </c>
      <c r="C3514" t="s">
        <v>7233</v>
      </c>
      <c r="D3514" t="s">
        <v>6212</v>
      </c>
      <c r="E3514" t="s">
        <v>6985</v>
      </c>
      <c r="F3514" t="s">
        <v>7096</v>
      </c>
      <c r="G3514" t="s">
        <v>7111</v>
      </c>
      <c r="H3514" t="s">
        <v>7142</v>
      </c>
      <c r="I3514" t="s">
        <v>7164</v>
      </c>
      <c r="J3514" t="s">
        <v>7174</v>
      </c>
      <c r="K3514" t="s">
        <v>7188</v>
      </c>
      <c r="L3514">
        <v>4</v>
      </c>
      <c r="M3514">
        <v>9595.6299999999992</v>
      </c>
      <c r="N3514">
        <v>0.1</v>
      </c>
      <c r="O3514">
        <v>1979.49</v>
      </c>
    </row>
    <row r="3515" spans="1:15" x14ac:dyDescent="0.25">
      <c r="A3515" t="s">
        <v>3525</v>
      </c>
      <c r="B3515" t="s">
        <v>5705</v>
      </c>
      <c r="C3515" t="s">
        <v>7254</v>
      </c>
      <c r="D3515" t="s">
        <v>6194</v>
      </c>
      <c r="E3515" t="s">
        <v>6932</v>
      </c>
      <c r="F3515" t="s">
        <v>7096</v>
      </c>
      <c r="G3515" t="s">
        <v>7111</v>
      </c>
      <c r="H3515" t="s">
        <v>7131</v>
      </c>
      <c r="I3515" t="s">
        <v>7165</v>
      </c>
      <c r="J3515" t="s">
        <v>7177</v>
      </c>
      <c r="K3515" t="s">
        <v>7201</v>
      </c>
      <c r="L3515">
        <v>6</v>
      </c>
      <c r="M3515">
        <v>222770.03</v>
      </c>
      <c r="N3515">
        <v>0.25</v>
      </c>
      <c r="O3515">
        <v>16549.2</v>
      </c>
    </row>
    <row r="3516" spans="1:15" x14ac:dyDescent="0.25">
      <c r="A3516" t="s">
        <v>3526</v>
      </c>
      <c r="B3516" t="s">
        <v>5882</v>
      </c>
      <c r="C3516" t="s">
        <v>7241</v>
      </c>
      <c r="D3516" t="s">
        <v>6233</v>
      </c>
      <c r="E3516" t="s">
        <v>6911</v>
      </c>
      <c r="F3516" t="s">
        <v>7097</v>
      </c>
      <c r="G3516" t="s">
        <v>7110</v>
      </c>
      <c r="H3516" t="s">
        <v>7155</v>
      </c>
      <c r="I3516" t="s">
        <v>7165</v>
      </c>
      <c r="J3516" t="s">
        <v>7177</v>
      </c>
      <c r="K3516" t="s">
        <v>7201</v>
      </c>
      <c r="L3516">
        <v>8</v>
      </c>
      <c r="M3516">
        <v>405361.37</v>
      </c>
      <c r="N3516">
        <v>0.05</v>
      </c>
      <c r="O3516">
        <v>49274.22</v>
      </c>
    </row>
    <row r="3517" spans="1:15" x14ac:dyDescent="0.25">
      <c r="A3517" t="s">
        <v>3527</v>
      </c>
      <c r="B3517" t="s">
        <v>5423</v>
      </c>
      <c r="C3517" t="s">
        <v>7250</v>
      </c>
      <c r="D3517" t="s">
        <v>6739</v>
      </c>
      <c r="E3517" t="s">
        <v>7031</v>
      </c>
      <c r="F3517" t="s">
        <v>7094</v>
      </c>
      <c r="G3517" t="s">
        <v>7101</v>
      </c>
      <c r="H3517" t="s">
        <v>7117</v>
      </c>
      <c r="I3517" t="s">
        <v>7162</v>
      </c>
      <c r="J3517" t="s">
        <v>7166</v>
      </c>
      <c r="K3517" t="s">
        <v>7192</v>
      </c>
      <c r="L3517">
        <v>8</v>
      </c>
      <c r="M3517">
        <v>48120.07</v>
      </c>
      <c r="N3517">
        <v>0</v>
      </c>
      <c r="O3517">
        <v>8491.75</v>
      </c>
    </row>
    <row r="3518" spans="1:15" x14ac:dyDescent="0.25">
      <c r="A3518" t="s">
        <v>3528</v>
      </c>
      <c r="B3518" t="s">
        <v>5766</v>
      </c>
      <c r="C3518" t="s">
        <v>7249</v>
      </c>
      <c r="D3518" t="s">
        <v>6490</v>
      </c>
      <c r="E3518" t="s">
        <v>6971</v>
      </c>
      <c r="F3518" t="s">
        <v>7094</v>
      </c>
      <c r="G3518" t="s">
        <v>7099</v>
      </c>
      <c r="H3518" t="s">
        <v>7130</v>
      </c>
      <c r="I3518" t="s">
        <v>7162</v>
      </c>
      <c r="J3518" t="s">
        <v>7169</v>
      </c>
      <c r="K3518" t="s">
        <v>7182</v>
      </c>
      <c r="L3518">
        <v>7</v>
      </c>
      <c r="M3518">
        <v>48798.1</v>
      </c>
      <c r="N3518">
        <v>0.25</v>
      </c>
      <c r="O3518">
        <v>3698.31</v>
      </c>
    </row>
    <row r="3519" spans="1:15" x14ac:dyDescent="0.25">
      <c r="A3519" t="s">
        <v>3529</v>
      </c>
      <c r="B3519" t="s">
        <v>5317</v>
      </c>
      <c r="C3519" t="s">
        <v>7259</v>
      </c>
      <c r="D3519" t="s">
        <v>6270</v>
      </c>
      <c r="E3519" t="s">
        <v>7014</v>
      </c>
      <c r="F3519" t="s">
        <v>7096</v>
      </c>
      <c r="G3519" t="s">
        <v>7113</v>
      </c>
      <c r="H3519" t="s">
        <v>7143</v>
      </c>
      <c r="I3519" t="s">
        <v>7164</v>
      </c>
      <c r="J3519" t="s">
        <v>7173</v>
      </c>
      <c r="K3519" t="s">
        <v>7200</v>
      </c>
      <c r="L3519">
        <v>6</v>
      </c>
      <c r="M3519">
        <v>6256.24</v>
      </c>
      <c r="N3519">
        <v>0.1</v>
      </c>
      <c r="O3519">
        <v>1796.67</v>
      </c>
    </row>
    <row r="3520" spans="1:15" x14ac:dyDescent="0.25">
      <c r="A3520" t="s">
        <v>3530</v>
      </c>
      <c r="B3520" t="s">
        <v>5129</v>
      </c>
      <c r="C3520" t="s">
        <v>7234</v>
      </c>
      <c r="D3520" t="s">
        <v>6475</v>
      </c>
      <c r="E3520" t="s">
        <v>6982</v>
      </c>
      <c r="F3520" t="s">
        <v>7095</v>
      </c>
      <c r="G3520" t="s">
        <v>7102</v>
      </c>
      <c r="H3520" t="s">
        <v>7157</v>
      </c>
      <c r="I3520" t="s">
        <v>7164</v>
      </c>
      <c r="J3520" t="s">
        <v>7173</v>
      </c>
      <c r="K3520" t="s">
        <v>7186</v>
      </c>
      <c r="L3520">
        <v>7</v>
      </c>
      <c r="M3520">
        <v>30585.55</v>
      </c>
      <c r="N3520">
        <v>0</v>
      </c>
      <c r="O3520">
        <v>7836.31</v>
      </c>
    </row>
    <row r="3521" spans="1:15" x14ac:dyDescent="0.25">
      <c r="A3521" t="s">
        <v>3531</v>
      </c>
      <c r="B3521" t="s">
        <v>5075</v>
      </c>
      <c r="C3521" t="s">
        <v>7235</v>
      </c>
      <c r="D3521" t="s">
        <v>6721</v>
      </c>
      <c r="E3521" t="s">
        <v>7086</v>
      </c>
      <c r="F3521" t="s">
        <v>7097</v>
      </c>
      <c r="G3521" t="s">
        <v>7105</v>
      </c>
      <c r="H3521" t="s">
        <v>7149</v>
      </c>
      <c r="I3521" t="s">
        <v>7162</v>
      </c>
      <c r="J3521" t="s">
        <v>7169</v>
      </c>
      <c r="K3521" t="s">
        <v>7193</v>
      </c>
      <c r="L3521">
        <v>5</v>
      </c>
      <c r="M3521">
        <v>50025.4</v>
      </c>
      <c r="N3521">
        <v>0.05</v>
      </c>
      <c r="O3521">
        <v>8694.48</v>
      </c>
    </row>
    <row r="3522" spans="1:15" x14ac:dyDescent="0.25">
      <c r="A3522" t="s">
        <v>3532</v>
      </c>
      <c r="B3522" t="s">
        <v>5515</v>
      </c>
      <c r="C3522" t="s">
        <v>7234</v>
      </c>
      <c r="D3522" t="s">
        <v>6384</v>
      </c>
      <c r="E3522" t="s">
        <v>6969</v>
      </c>
      <c r="F3522" t="s">
        <v>7094</v>
      </c>
      <c r="G3522" t="s">
        <v>7100</v>
      </c>
      <c r="H3522" t="s">
        <v>7116</v>
      </c>
      <c r="I3522" t="s">
        <v>7163</v>
      </c>
      <c r="J3522" t="s">
        <v>7171</v>
      </c>
      <c r="K3522" t="s">
        <v>7209</v>
      </c>
      <c r="L3522">
        <v>7</v>
      </c>
      <c r="M3522">
        <v>12355.72</v>
      </c>
      <c r="N3522">
        <v>0</v>
      </c>
      <c r="O3522">
        <v>2474.5300000000002</v>
      </c>
    </row>
    <row r="3523" spans="1:15" x14ac:dyDescent="0.25">
      <c r="A3523" t="s">
        <v>3533</v>
      </c>
      <c r="B3523" t="s">
        <v>5583</v>
      </c>
      <c r="C3523" t="s">
        <v>7256</v>
      </c>
      <c r="D3523" t="s">
        <v>6708</v>
      </c>
      <c r="E3523" t="s">
        <v>7085</v>
      </c>
      <c r="F3523" t="s">
        <v>7097</v>
      </c>
      <c r="G3523" t="s">
        <v>7107</v>
      </c>
      <c r="H3523" t="s">
        <v>7153</v>
      </c>
      <c r="I3523" t="s">
        <v>7163</v>
      </c>
      <c r="J3523" t="s">
        <v>7167</v>
      </c>
      <c r="K3523" t="s">
        <v>7187</v>
      </c>
      <c r="L3523">
        <v>1</v>
      </c>
      <c r="M3523">
        <v>1407.42</v>
      </c>
      <c r="N3523">
        <v>0.05</v>
      </c>
      <c r="O3523">
        <v>431.11</v>
      </c>
    </row>
    <row r="3524" spans="1:15" x14ac:dyDescent="0.25">
      <c r="A3524" t="s">
        <v>3534</v>
      </c>
      <c r="B3524" t="s">
        <v>5740</v>
      </c>
      <c r="C3524" t="s">
        <v>7226</v>
      </c>
      <c r="D3524" t="s">
        <v>6841</v>
      </c>
      <c r="E3524" t="s">
        <v>6920</v>
      </c>
      <c r="F3524" t="s">
        <v>7094</v>
      </c>
      <c r="G3524" t="s">
        <v>7098</v>
      </c>
      <c r="H3524" t="s">
        <v>7138</v>
      </c>
      <c r="I3524" t="s">
        <v>7165</v>
      </c>
      <c r="J3524" t="s">
        <v>7172</v>
      </c>
      <c r="K3524" t="s">
        <v>7185</v>
      </c>
      <c r="L3524">
        <v>7</v>
      </c>
      <c r="M3524">
        <v>29155.25</v>
      </c>
      <c r="N3524">
        <v>0.15</v>
      </c>
      <c r="O3524">
        <v>4048.98</v>
      </c>
    </row>
    <row r="3525" spans="1:15" x14ac:dyDescent="0.25">
      <c r="A3525" t="s">
        <v>3535</v>
      </c>
      <c r="B3525" t="s">
        <v>5811</v>
      </c>
      <c r="C3525" t="s">
        <v>7232</v>
      </c>
      <c r="D3525" t="s">
        <v>6355</v>
      </c>
      <c r="E3525" t="s">
        <v>6990</v>
      </c>
      <c r="F3525" t="s">
        <v>7097</v>
      </c>
      <c r="G3525" t="s">
        <v>7105</v>
      </c>
      <c r="H3525" t="s">
        <v>7121</v>
      </c>
      <c r="I3525" t="s">
        <v>7165</v>
      </c>
      <c r="J3525" t="s">
        <v>7176</v>
      </c>
      <c r="K3525" t="s">
        <v>7202</v>
      </c>
      <c r="L3525">
        <v>8</v>
      </c>
      <c r="M3525">
        <v>140865.75</v>
      </c>
      <c r="N3525">
        <v>0</v>
      </c>
      <c r="O3525">
        <v>21354.46</v>
      </c>
    </row>
    <row r="3526" spans="1:15" x14ac:dyDescent="0.25">
      <c r="A3526" t="s">
        <v>3536</v>
      </c>
      <c r="B3526" t="s">
        <v>5192</v>
      </c>
      <c r="C3526" t="s">
        <v>7247</v>
      </c>
      <c r="D3526" t="s">
        <v>6698</v>
      </c>
      <c r="E3526" t="s">
        <v>7046</v>
      </c>
      <c r="F3526" t="s">
        <v>7097</v>
      </c>
      <c r="G3526" t="s">
        <v>7110</v>
      </c>
      <c r="H3526" t="s">
        <v>7155</v>
      </c>
      <c r="I3526" t="s">
        <v>7165</v>
      </c>
      <c r="J3526" t="s">
        <v>7172</v>
      </c>
      <c r="K3526" t="s">
        <v>7185</v>
      </c>
      <c r="L3526">
        <v>6</v>
      </c>
      <c r="M3526">
        <v>25913.98</v>
      </c>
      <c r="N3526">
        <v>0.15</v>
      </c>
      <c r="O3526">
        <v>3704.71</v>
      </c>
    </row>
    <row r="3527" spans="1:15" x14ac:dyDescent="0.25">
      <c r="A3527" t="s">
        <v>3537</v>
      </c>
      <c r="B3527" t="s">
        <v>5414</v>
      </c>
      <c r="C3527" t="s">
        <v>7246</v>
      </c>
      <c r="D3527" t="s">
        <v>6372</v>
      </c>
      <c r="E3527" t="s">
        <v>6917</v>
      </c>
      <c r="F3527" t="s">
        <v>7096</v>
      </c>
      <c r="G3527" t="s">
        <v>7111</v>
      </c>
      <c r="H3527" t="s">
        <v>7131</v>
      </c>
      <c r="I3527" t="s">
        <v>7162</v>
      </c>
      <c r="J3527" t="s">
        <v>7168</v>
      </c>
      <c r="K3527" t="s">
        <v>7180</v>
      </c>
      <c r="L3527">
        <v>8</v>
      </c>
      <c r="M3527">
        <v>26091.27</v>
      </c>
      <c r="N3527">
        <v>0.1</v>
      </c>
      <c r="O3527">
        <v>3867.62</v>
      </c>
    </row>
    <row r="3528" spans="1:15" x14ac:dyDescent="0.25">
      <c r="A3528" t="s">
        <v>3538</v>
      </c>
      <c r="B3528" t="s">
        <v>5754</v>
      </c>
      <c r="C3528" t="s">
        <v>7248</v>
      </c>
      <c r="D3528" t="s">
        <v>6757</v>
      </c>
      <c r="E3528" t="s">
        <v>6968</v>
      </c>
      <c r="F3528" t="s">
        <v>7097</v>
      </c>
      <c r="G3528" t="s">
        <v>7107</v>
      </c>
      <c r="H3528" t="s">
        <v>7123</v>
      </c>
      <c r="I3528" t="s">
        <v>7162</v>
      </c>
      <c r="J3528" t="s">
        <v>7169</v>
      </c>
      <c r="K3528" t="s">
        <v>7203</v>
      </c>
      <c r="L3528">
        <v>4</v>
      </c>
      <c r="M3528">
        <v>90386.02</v>
      </c>
      <c r="N3528">
        <v>0</v>
      </c>
      <c r="O3528">
        <v>14664.21</v>
      </c>
    </row>
    <row r="3529" spans="1:15" x14ac:dyDescent="0.25">
      <c r="A3529" t="s">
        <v>3539</v>
      </c>
      <c r="B3529" t="s">
        <v>5916</v>
      </c>
      <c r="C3529" t="s">
        <v>7252</v>
      </c>
      <c r="D3529" t="s">
        <v>6441</v>
      </c>
      <c r="E3529" t="s">
        <v>6903</v>
      </c>
      <c r="F3529" t="s">
        <v>7096</v>
      </c>
      <c r="G3529" t="s">
        <v>7113</v>
      </c>
      <c r="H3529" t="s">
        <v>7148</v>
      </c>
      <c r="I3529" t="s">
        <v>7165</v>
      </c>
      <c r="J3529" t="s">
        <v>7172</v>
      </c>
      <c r="K3529" t="s">
        <v>7208</v>
      </c>
      <c r="L3529">
        <v>1</v>
      </c>
      <c r="M3529">
        <v>2577.6799999999998</v>
      </c>
      <c r="N3529">
        <v>0</v>
      </c>
      <c r="O3529">
        <v>563.97</v>
      </c>
    </row>
    <row r="3530" spans="1:15" x14ac:dyDescent="0.25">
      <c r="A3530" t="s">
        <v>3540</v>
      </c>
      <c r="B3530" t="s">
        <v>5231</v>
      </c>
      <c r="C3530" t="s">
        <v>7230</v>
      </c>
      <c r="D3530" t="s">
        <v>6539</v>
      </c>
      <c r="E3530" t="s">
        <v>7074</v>
      </c>
      <c r="F3530" t="s">
        <v>7097</v>
      </c>
      <c r="G3530" t="s">
        <v>7110</v>
      </c>
      <c r="H3530" t="s">
        <v>7159</v>
      </c>
      <c r="I3530" t="s">
        <v>7165</v>
      </c>
      <c r="J3530" t="s">
        <v>7176</v>
      </c>
      <c r="K3530" t="s">
        <v>7194</v>
      </c>
      <c r="L3530">
        <v>6</v>
      </c>
      <c r="M3530">
        <v>129944.85</v>
      </c>
      <c r="N3530">
        <v>0.15</v>
      </c>
      <c r="O3530">
        <v>12176.88</v>
      </c>
    </row>
    <row r="3531" spans="1:15" x14ac:dyDescent="0.25">
      <c r="A3531" t="s">
        <v>3541</v>
      </c>
      <c r="B3531" t="s">
        <v>5804</v>
      </c>
      <c r="C3531" t="s">
        <v>7257</v>
      </c>
      <c r="D3531" t="s">
        <v>6563</v>
      </c>
      <c r="E3531" t="s">
        <v>6937</v>
      </c>
      <c r="F3531" t="s">
        <v>7094</v>
      </c>
      <c r="G3531" t="s">
        <v>7099</v>
      </c>
      <c r="H3531" t="s">
        <v>7130</v>
      </c>
      <c r="I3531" t="s">
        <v>7165</v>
      </c>
      <c r="J3531" t="s">
        <v>7177</v>
      </c>
      <c r="K3531" t="s">
        <v>7210</v>
      </c>
      <c r="L3531">
        <v>2</v>
      </c>
      <c r="M3531">
        <v>157384.23000000001</v>
      </c>
      <c r="N3531">
        <v>0.1</v>
      </c>
      <c r="O3531">
        <v>15360.34</v>
      </c>
    </row>
    <row r="3532" spans="1:15" x14ac:dyDescent="0.25">
      <c r="A3532" t="s">
        <v>3542</v>
      </c>
      <c r="B3532" t="s">
        <v>5540</v>
      </c>
      <c r="C3532" t="s">
        <v>7254</v>
      </c>
      <c r="D3532" t="s">
        <v>6305</v>
      </c>
      <c r="E3532" t="s">
        <v>7029</v>
      </c>
      <c r="F3532" t="s">
        <v>7096</v>
      </c>
      <c r="G3532" t="s">
        <v>7113</v>
      </c>
      <c r="H3532" t="s">
        <v>7144</v>
      </c>
      <c r="I3532" t="s">
        <v>7165</v>
      </c>
      <c r="J3532" t="s">
        <v>7176</v>
      </c>
      <c r="K3532" t="s">
        <v>7195</v>
      </c>
      <c r="L3532">
        <v>6</v>
      </c>
      <c r="M3532">
        <v>63108.89</v>
      </c>
      <c r="N3532">
        <v>0.15</v>
      </c>
      <c r="O3532">
        <v>4827.12</v>
      </c>
    </row>
    <row r="3533" spans="1:15" x14ac:dyDescent="0.25">
      <c r="A3533" t="s">
        <v>3543</v>
      </c>
      <c r="B3533" t="s">
        <v>5067</v>
      </c>
      <c r="C3533" t="s">
        <v>7227</v>
      </c>
      <c r="D3533" t="s">
        <v>6695</v>
      </c>
      <c r="E3533" t="s">
        <v>7035</v>
      </c>
      <c r="F3533" t="s">
        <v>7096</v>
      </c>
      <c r="G3533" t="s">
        <v>7113</v>
      </c>
      <c r="H3533" t="s">
        <v>7148</v>
      </c>
      <c r="I3533" t="s">
        <v>7163</v>
      </c>
      <c r="J3533" t="s">
        <v>7171</v>
      </c>
      <c r="K3533" t="s">
        <v>7184</v>
      </c>
      <c r="L3533">
        <v>2</v>
      </c>
      <c r="M3533">
        <v>14127.94</v>
      </c>
      <c r="N3533">
        <v>0.15</v>
      </c>
      <c r="O3533">
        <v>1668.01</v>
      </c>
    </row>
    <row r="3534" spans="1:15" x14ac:dyDescent="0.25">
      <c r="A3534" t="s">
        <v>3544</v>
      </c>
      <c r="B3534" t="s">
        <v>5164</v>
      </c>
      <c r="C3534" t="s">
        <v>7239</v>
      </c>
      <c r="D3534" t="s">
        <v>6791</v>
      </c>
      <c r="E3534" t="s">
        <v>6999</v>
      </c>
      <c r="F3534" t="s">
        <v>7097</v>
      </c>
      <c r="G3534" t="s">
        <v>7107</v>
      </c>
      <c r="H3534" t="s">
        <v>7153</v>
      </c>
      <c r="I3534" t="s">
        <v>7163</v>
      </c>
      <c r="J3534" t="s">
        <v>7167</v>
      </c>
      <c r="K3534" t="s">
        <v>7207</v>
      </c>
      <c r="L3534">
        <v>3</v>
      </c>
      <c r="M3534">
        <v>1768.29</v>
      </c>
      <c r="N3534">
        <v>0.25</v>
      </c>
      <c r="O3534">
        <v>502.94</v>
      </c>
    </row>
    <row r="3535" spans="1:15" x14ac:dyDescent="0.25">
      <c r="A3535" t="s">
        <v>3545</v>
      </c>
      <c r="B3535" t="s">
        <v>5285</v>
      </c>
      <c r="C3535" t="s">
        <v>7251</v>
      </c>
      <c r="D3535" t="s">
        <v>6730</v>
      </c>
      <c r="E3535" t="s">
        <v>7030</v>
      </c>
      <c r="F3535" t="s">
        <v>7094</v>
      </c>
      <c r="G3535" t="s">
        <v>7099</v>
      </c>
      <c r="H3535" t="s">
        <v>7130</v>
      </c>
      <c r="I3535" t="s">
        <v>7162</v>
      </c>
      <c r="J3535" t="s">
        <v>7169</v>
      </c>
      <c r="K3535" t="s">
        <v>7203</v>
      </c>
      <c r="L3535">
        <v>1</v>
      </c>
      <c r="M3535">
        <v>20965.78</v>
      </c>
      <c r="N3535">
        <v>0</v>
      </c>
      <c r="O3535">
        <v>3614.39</v>
      </c>
    </row>
    <row r="3536" spans="1:15" x14ac:dyDescent="0.25">
      <c r="A3536" t="s">
        <v>3546</v>
      </c>
      <c r="B3536" t="s">
        <v>5377</v>
      </c>
      <c r="C3536" t="s">
        <v>7258</v>
      </c>
      <c r="D3536" t="s">
        <v>6350</v>
      </c>
      <c r="E3536" t="s">
        <v>7041</v>
      </c>
      <c r="F3536" t="s">
        <v>7097</v>
      </c>
      <c r="G3536" t="s">
        <v>7107</v>
      </c>
      <c r="H3536" t="s">
        <v>7123</v>
      </c>
      <c r="I3536" t="s">
        <v>7163</v>
      </c>
      <c r="J3536" t="s">
        <v>7167</v>
      </c>
      <c r="K3536" t="s">
        <v>7179</v>
      </c>
      <c r="L3536">
        <v>2</v>
      </c>
      <c r="M3536">
        <v>3826.69</v>
      </c>
      <c r="N3536">
        <v>0.25</v>
      </c>
      <c r="O3536">
        <v>437.07</v>
      </c>
    </row>
    <row r="3537" spans="1:15" x14ac:dyDescent="0.25">
      <c r="A3537" t="s">
        <v>3547</v>
      </c>
      <c r="B3537" t="s">
        <v>5583</v>
      </c>
      <c r="C3537" t="s">
        <v>7256</v>
      </c>
      <c r="D3537" t="s">
        <v>6680</v>
      </c>
      <c r="E3537" t="s">
        <v>7034</v>
      </c>
      <c r="F3537" t="s">
        <v>7094</v>
      </c>
      <c r="G3537" t="s">
        <v>7101</v>
      </c>
      <c r="H3537" t="s">
        <v>7117</v>
      </c>
      <c r="I3537" t="s">
        <v>7165</v>
      </c>
      <c r="J3537" t="s">
        <v>7172</v>
      </c>
      <c r="K3537" t="s">
        <v>7185</v>
      </c>
      <c r="L3537">
        <v>5</v>
      </c>
      <c r="M3537">
        <v>22677.84</v>
      </c>
      <c r="N3537">
        <v>0.05</v>
      </c>
      <c r="O3537">
        <v>4039.49</v>
      </c>
    </row>
    <row r="3538" spans="1:15" x14ac:dyDescent="0.25">
      <c r="A3538" t="s">
        <v>3548</v>
      </c>
      <c r="B3538" t="s">
        <v>5661</v>
      </c>
      <c r="C3538" t="s">
        <v>7244</v>
      </c>
      <c r="D3538" t="s">
        <v>6869</v>
      </c>
      <c r="E3538" t="s">
        <v>6974</v>
      </c>
      <c r="F3538" t="s">
        <v>7094</v>
      </c>
      <c r="G3538" t="s">
        <v>7098</v>
      </c>
      <c r="H3538" t="s">
        <v>7114</v>
      </c>
      <c r="I3538" t="s">
        <v>7162</v>
      </c>
      <c r="J3538" t="s">
        <v>7168</v>
      </c>
      <c r="K3538" t="s">
        <v>7180</v>
      </c>
      <c r="L3538">
        <v>1</v>
      </c>
      <c r="M3538">
        <v>3659.15</v>
      </c>
      <c r="N3538">
        <v>0</v>
      </c>
      <c r="O3538">
        <v>648.27</v>
      </c>
    </row>
    <row r="3539" spans="1:15" x14ac:dyDescent="0.25">
      <c r="A3539" t="s">
        <v>3549</v>
      </c>
      <c r="B3539" t="s">
        <v>5539</v>
      </c>
      <c r="C3539" t="s">
        <v>7248</v>
      </c>
      <c r="D3539" t="s">
        <v>6226</v>
      </c>
      <c r="E3539" t="s">
        <v>6992</v>
      </c>
      <c r="F3539" t="s">
        <v>7097</v>
      </c>
      <c r="G3539" t="s">
        <v>7104</v>
      </c>
      <c r="H3539" t="s">
        <v>7160</v>
      </c>
      <c r="I3539" t="s">
        <v>7164</v>
      </c>
      <c r="J3539" t="s">
        <v>7170</v>
      </c>
      <c r="K3539" t="s">
        <v>7213</v>
      </c>
      <c r="L3539">
        <v>8</v>
      </c>
      <c r="M3539">
        <v>21359.51</v>
      </c>
      <c r="N3539">
        <v>0</v>
      </c>
      <c r="O3539">
        <v>7502.67</v>
      </c>
    </row>
    <row r="3540" spans="1:15" x14ac:dyDescent="0.25">
      <c r="A3540" t="s">
        <v>3550</v>
      </c>
      <c r="B3540" t="s">
        <v>6044</v>
      </c>
      <c r="C3540" t="s">
        <v>7252</v>
      </c>
      <c r="D3540" t="s">
        <v>6298</v>
      </c>
      <c r="E3540" t="s">
        <v>6932</v>
      </c>
      <c r="F3540" t="s">
        <v>7097</v>
      </c>
      <c r="G3540" t="s">
        <v>7110</v>
      </c>
      <c r="H3540" t="s">
        <v>7159</v>
      </c>
      <c r="I3540" t="s">
        <v>7162</v>
      </c>
      <c r="J3540" t="s">
        <v>7168</v>
      </c>
      <c r="K3540" t="s">
        <v>7181</v>
      </c>
      <c r="L3540">
        <v>7</v>
      </c>
      <c r="M3540">
        <v>73354.789999999994</v>
      </c>
      <c r="N3540">
        <v>0.1</v>
      </c>
      <c r="O3540">
        <v>12788.1</v>
      </c>
    </row>
    <row r="3541" spans="1:15" x14ac:dyDescent="0.25">
      <c r="A3541" t="s">
        <v>3551</v>
      </c>
      <c r="B3541" t="s">
        <v>5358</v>
      </c>
      <c r="C3541" t="s">
        <v>7228</v>
      </c>
      <c r="D3541" t="s">
        <v>6726</v>
      </c>
      <c r="E3541" t="s">
        <v>7001</v>
      </c>
      <c r="F3541" t="s">
        <v>7097</v>
      </c>
      <c r="G3541" t="s">
        <v>7105</v>
      </c>
      <c r="H3541" t="s">
        <v>7128</v>
      </c>
      <c r="I3541" t="s">
        <v>7165</v>
      </c>
      <c r="J3541" t="s">
        <v>7172</v>
      </c>
      <c r="K3541" t="s">
        <v>7208</v>
      </c>
      <c r="L3541">
        <v>6</v>
      </c>
      <c r="M3541">
        <v>12918</v>
      </c>
      <c r="N3541">
        <v>0.15</v>
      </c>
      <c r="O3541">
        <v>1966.23</v>
      </c>
    </row>
    <row r="3542" spans="1:15" x14ac:dyDescent="0.25">
      <c r="A3542" t="s">
        <v>3552</v>
      </c>
      <c r="B3542" t="s">
        <v>5702</v>
      </c>
      <c r="C3542" t="s">
        <v>7224</v>
      </c>
      <c r="D3542" t="s">
        <v>6802</v>
      </c>
      <c r="E3542" t="s">
        <v>6969</v>
      </c>
      <c r="F3542" t="s">
        <v>7094</v>
      </c>
      <c r="G3542" t="s">
        <v>7101</v>
      </c>
      <c r="H3542" t="s">
        <v>7117</v>
      </c>
      <c r="I3542" t="s">
        <v>7164</v>
      </c>
      <c r="J3542" t="s">
        <v>7170</v>
      </c>
      <c r="K3542" t="s">
        <v>7189</v>
      </c>
      <c r="L3542">
        <v>4</v>
      </c>
      <c r="M3542">
        <v>6063.01</v>
      </c>
      <c r="N3542">
        <v>0</v>
      </c>
      <c r="O3542">
        <v>1954.81</v>
      </c>
    </row>
    <row r="3543" spans="1:15" x14ac:dyDescent="0.25">
      <c r="A3543" t="s">
        <v>3553</v>
      </c>
      <c r="B3543" t="s">
        <v>5195</v>
      </c>
      <c r="C3543" t="s">
        <v>7236</v>
      </c>
      <c r="D3543" t="s">
        <v>6605</v>
      </c>
      <c r="E3543" t="s">
        <v>6918</v>
      </c>
      <c r="F3543" t="s">
        <v>7097</v>
      </c>
      <c r="G3543" t="s">
        <v>7104</v>
      </c>
      <c r="H3543" t="s">
        <v>7120</v>
      </c>
      <c r="I3543" t="s">
        <v>7163</v>
      </c>
      <c r="J3543" t="s">
        <v>7171</v>
      </c>
      <c r="K3543" t="s">
        <v>7209</v>
      </c>
      <c r="L3543">
        <v>7</v>
      </c>
      <c r="M3543">
        <v>11181.9</v>
      </c>
      <c r="N3543">
        <v>0.1</v>
      </c>
      <c r="O3543">
        <v>1842.69</v>
      </c>
    </row>
    <row r="3544" spans="1:15" x14ac:dyDescent="0.25">
      <c r="A3544" t="s">
        <v>3554</v>
      </c>
      <c r="B3544" t="s">
        <v>5152</v>
      </c>
      <c r="C3544" t="s">
        <v>7249</v>
      </c>
      <c r="D3544" t="s">
        <v>6241</v>
      </c>
      <c r="E3544" t="s">
        <v>6926</v>
      </c>
      <c r="F3544" t="s">
        <v>7097</v>
      </c>
      <c r="G3544" t="s">
        <v>7104</v>
      </c>
      <c r="H3544" t="s">
        <v>7132</v>
      </c>
      <c r="I3544" t="s">
        <v>7164</v>
      </c>
      <c r="J3544" t="s">
        <v>7173</v>
      </c>
      <c r="K3544" t="s">
        <v>7200</v>
      </c>
      <c r="L3544">
        <v>4</v>
      </c>
      <c r="M3544">
        <v>3980.32</v>
      </c>
      <c r="N3544">
        <v>0.15</v>
      </c>
      <c r="O3544">
        <v>1198.72</v>
      </c>
    </row>
    <row r="3545" spans="1:15" x14ac:dyDescent="0.25">
      <c r="A3545" t="s">
        <v>3555</v>
      </c>
      <c r="B3545" t="s">
        <v>5586</v>
      </c>
      <c r="C3545" t="s">
        <v>7253</v>
      </c>
      <c r="D3545" t="s">
        <v>6855</v>
      </c>
      <c r="E3545" t="s">
        <v>6968</v>
      </c>
      <c r="F3545" t="s">
        <v>7095</v>
      </c>
      <c r="G3545" t="s">
        <v>7102</v>
      </c>
      <c r="H3545" t="s">
        <v>7147</v>
      </c>
      <c r="I3545" t="s">
        <v>7164</v>
      </c>
      <c r="J3545" t="s">
        <v>7174</v>
      </c>
      <c r="K3545" t="s">
        <v>7196</v>
      </c>
      <c r="L3545">
        <v>1</v>
      </c>
      <c r="M3545">
        <v>3500.7</v>
      </c>
      <c r="N3545">
        <v>0</v>
      </c>
      <c r="O3545">
        <v>947.79</v>
      </c>
    </row>
    <row r="3546" spans="1:15" x14ac:dyDescent="0.25">
      <c r="A3546" t="s">
        <v>3556</v>
      </c>
      <c r="B3546" t="s">
        <v>5540</v>
      </c>
      <c r="C3546" t="s">
        <v>7254</v>
      </c>
      <c r="D3546" t="s">
        <v>6780</v>
      </c>
      <c r="E3546" t="s">
        <v>6954</v>
      </c>
      <c r="F3546" t="s">
        <v>7094</v>
      </c>
      <c r="G3546" t="s">
        <v>7100</v>
      </c>
      <c r="H3546" t="s">
        <v>7116</v>
      </c>
      <c r="I3546" t="s">
        <v>7165</v>
      </c>
      <c r="J3546" t="s">
        <v>7177</v>
      </c>
      <c r="K3546" t="s">
        <v>7201</v>
      </c>
      <c r="L3546">
        <v>2</v>
      </c>
      <c r="M3546">
        <v>88597.15</v>
      </c>
      <c r="N3546">
        <v>0.15</v>
      </c>
      <c r="O3546">
        <v>4521.8</v>
      </c>
    </row>
    <row r="3547" spans="1:15" x14ac:dyDescent="0.25">
      <c r="A3547" t="s">
        <v>3557</v>
      </c>
      <c r="B3547" t="s">
        <v>5851</v>
      </c>
      <c r="C3547" t="s">
        <v>7233</v>
      </c>
      <c r="D3547" t="s">
        <v>6788</v>
      </c>
      <c r="E3547" t="s">
        <v>6924</v>
      </c>
      <c r="F3547" t="s">
        <v>7097</v>
      </c>
      <c r="G3547" t="s">
        <v>7105</v>
      </c>
      <c r="H3547" t="s">
        <v>7128</v>
      </c>
      <c r="I3547" t="s">
        <v>7165</v>
      </c>
      <c r="J3547" t="s">
        <v>7177</v>
      </c>
      <c r="K3547" t="s">
        <v>7201</v>
      </c>
      <c r="L3547">
        <v>2</v>
      </c>
      <c r="M3547">
        <v>83852.03</v>
      </c>
      <c r="N3547">
        <v>0.2</v>
      </c>
      <c r="O3547">
        <v>7761.38</v>
      </c>
    </row>
    <row r="3548" spans="1:15" x14ac:dyDescent="0.25">
      <c r="A3548" t="s">
        <v>3558</v>
      </c>
      <c r="B3548" t="s">
        <v>5162</v>
      </c>
      <c r="C3548" t="s">
        <v>7229</v>
      </c>
      <c r="D3548" t="s">
        <v>6570</v>
      </c>
      <c r="E3548" t="s">
        <v>7078</v>
      </c>
      <c r="F3548" t="s">
        <v>7095</v>
      </c>
      <c r="G3548" t="s">
        <v>7109</v>
      </c>
      <c r="H3548" t="s">
        <v>7135</v>
      </c>
      <c r="I3548" t="s">
        <v>7163</v>
      </c>
      <c r="J3548" t="s">
        <v>7171</v>
      </c>
      <c r="K3548" t="s">
        <v>7184</v>
      </c>
      <c r="L3548">
        <v>3</v>
      </c>
      <c r="M3548">
        <v>18519.099999999999</v>
      </c>
      <c r="N3548">
        <v>0.2</v>
      </c>
      <c r="O3548">
        <v>1096.1400000000001</v>
      </c>
    </row>
    <row r="3549" spans="1:15" x14ac:dyDescent="0.25">
      <c r="A3549" t="s">
        <v>3559</v>
      </c>
      <c r="B3549" t="s">
        <v>5458</v>
      </c>
      <c r="C3549" t="s">
        <v>7234</v>
      </c>
      <c r="D3549" t="s">
        <v>6849</v>
      </c>
      <c r="E3549" t="s">
        <v>7024</v>
      </c>
      <c r="F3549" t="s">
        <v>7096</v>
      </c>
      <c r="G3549" t="s">
        <v>7113</v>
      </c>
      <c r="H3549" t="s">
        <v>7143</v>
      </c>
      <c r="I3549" t="s">
        <v>7163</v>
      </c>
      <c r="J3549" t="s">
        <v>7171</v>
      </c>
      <c r="K3549" t="s">
        <v>7204</v>
      </c>
      <c r="L3549">
        <v>3</v>
      </c>
      <c r="M3549">
        <v>13172.07</v>
      </c>
      <c r="N3549">
        <v>0</v>
      </c>
      <c r="O3549">
        <v>2397.39</v>
      </c>
    </row>
    <row r="3550" spans="1:15" x14ac:dyDescent="0.25">
      <c r="A3550" t="s">
        <v>3560</v>
      </c>
      <c r="B3550" t="s">
        <v>5733</v>
      </c>
      <c r="C3550" t="s">
        <v>7242</v>
      </c>
      <c r="D3550" t="s">
        <v>6551</v>
      </c>
      <c r="E3550" t="s">
        <v>7031</v>
      </c>
      <c r="F3550" t="s">
        <v>7097</v>
      </c>
      <c r="G3550" t="s">
        <v>7110</v>
      </c>
      <c r="H3550" t="s">
        <v>7155</v>
      </c>
      <c r="I3550" t="s">
        <v>7164</v>
      </c>
      <c r="J3550" t="s">
        <v>7173</v>
      </c>
      <c r="K3550" t="s">
        <v>7206</v>
      </c>
      <c r="L3550">
        <v>8</v>
      </c>
      <c r="M3550">
        <v>16239.3</v>
      </c>
      <c r="N3550">
        <v>0.1</v>
      </c>
      <c r="O3550">
        <v>4535.78</v>
      </c>
    </row>
    <row r="3551" spans="1:15" x14ac:dyDescent="0.25">
      <c r="A3551" t="s">
        <v>3561</v>
      </c>
      <c r="B3551" t="s">
        <v>6055</v>
      </c>
      <c r="C3551" t="s">
        <v>7229</v>
      </c>
      <c r="D3551" t="s">
        <v>6885</v>
      </c>
      <c r="E3551" t="s">
        <v>6959</v>
      </c>
      <c r="F3551" t="s">
        <v>7097</v>
      </c>
      <c r="G3551" t="s">
        <v>7105</v>
      </c>
      <c r="H3551" t="s">
        <v>7128</v>
      </c>
      <c r="I3551" t="s">
        <v>7164</v>
      </c>
      <c r="J3551" t="s">
        <v>7173</v>
      </c>
      <c r="K3551" t="s">
        <v>7200</v>
      </c>
      <c r="L3551">
        <v>5</v>
      </c>
      <c r="M3551">
        <v>5745.87</v>
      </c>
      <c r="N3551">
        <v>0.05</v>
      </c>
      <c r="O3551">
        <v>2072.0100000000002</v>
      </c>
    </row>
    <row r="3552" spans="1:15" x14ac:dyDescent="0.25">
      <c r="A3552" t="s">
        <v>3562</v>
      </c>
      <c r="B3552" t="s">
        <v>5265</v>
      </c>
      <c r="C3552" t="s">
        <v>7224</v>
      </c>
      <c r="D3552" t="s">
        <v>6803</v>
      </c>
      <c r="E3552" t="s">
        <v>6916</v>
      </c>
      <c r="F3552" t="s">
        <v>7094</v>
      </c>
      <c r="G3552" t="s">
        <v>7099</v>
      </c>
      <c r="H3552" t="s">
        <v>7125</v>
      </c>
      <c r="I3552" t="s">
        <v>7164</v>
      </c>
      <c r="J3552" t="s">
        <v>7170</v>
      </c>
      <c r="K3552" t="s">
        <v>7189</v>
      </c>
      <c r="L3552">
        <v>4</v>
      </c>
      <c r="M3552">
        <v>5657.09</v>
      </c>
      <c r="N3552">
        <v>0.05</v>
      </c>
      <c r="O3552">
        <v>1411.54</v>
      </c>
    </row>
    <row r="3553" spans="1:15" x14ac:dyDescent="0.25">
      <c r="A3553" t="s">
        <v>3563</v>
      </c>
      <c r="B3553" t="s">
        <v>5850</v>
      </c>
      <c r="C3553" t="s">
        <v>7254</v>
      </c>
      <c r="D3553" t="s">
        <v>6810</v>
      </c>
      <c r="E3553" t="s">
        <v>7009</v>
      </c>
      <c r="F3553" t="s">
        <v>7095</v>
      </c>
      <c r="G3553" t="s">
        <v>7106</v>
      </c>
      <c r="H3553" t="s">
        <v>7146</v>
      </c>
      <c r="I3553" t="s">
        <v>7165</v>
      </c>
      <c r="J3553" t="s">
        <v>7176</v>
      </c>
      <c r="K3553" t="s">
        <v>7195</v>
      </c>
      <c r="L3553">
        <v>1</v>
      </c>
      <c r="M3553">
        <v>10221.120000000001</v>
      </c>
      <c r="N3553">
        <v>0.15</v>
      </c>
      <c r="O3553">
        <v>719.11</v>
      </c>
    </row>
    <row r="3554" spans="1:15" x14ac:dyDescent="0.25">
      <c r="A3554" t="s">
        <v>3564</v>
      </c>
      <c r="B3554" t="s">
        <v>5736</v>
      </c>
      <c r="C3554" t="s">
        <v>7232</v>
      </c>
      <c r="D3554" t="s">
        <v>6112</v>
      </c>
      <c r="E3554" t="s">
        <v>6911</v>
      </c>
      <c r="F3554" t="s">
        <v>7097</v>
      </c>
      <c r="G3554" t="s">
        <v>7104</v>
      </c>
      <c r="H3554" t="s">
        <v>7160</v>
      </c>
      <c r="I3554" t="s">
        <v>7163</v>
      </c>
      <c r="J3554" t="s">
        <v>7167</v>
      </c>
      <c r="K3554" t="s">
        <v>7179</v>
      </c>
      <c r="L3554">
        <v>8</v>
      </c>
      <c r="M3554">
        <v>19301.740000000002</v>
      </c>
      <c r="N3554">
        <v>0</v>
      </c>
      <c r="O3554">
        <v>4696.6099999999997</v>
      </c>
    </row>
    <row r="3555" spans="1:15" x14ac:dyDescent="0.25">
      <c r="A3555" t="s">
        <v>3565</v>
      </c>
      <c r="B3555" t="s">
        <v>5526</v>
      </c>
      <c r="C3555" t="s">
        <v>7227</v>
      </c>
      <c r="D3555" t="s">
        <v>6180</v>
      </c>
      <c r="E3555" t="s">
        <v>6930</v>
      </c>
      <c r="F3555" t="s">
        <v>7096</v>
      </c>
      <c r="G3555" t="s">
        <v>7112</v>
      </c>
      <c r="H3555" t="s">
        <v>7133</v>
      </c>
      <c r="I3555" t="s">
        <v>7165</v>
      </c>
      <c r="J3555" t="s">
        <v>7176</v>
      </c>
      <c r="K3555" t="s">
        <v>7202</v>
      </c>
      <c r="L3555">
        <v>6</v>
      </c>
      <c r="M3555">
        <v>106224.76</v>
      </c>
      <c r="N3555">
        <v>0</v>
      </c>
      <c r="O3555">
        <v>13985.58</v>
      </c>
    </row>
    <row r="3556" spans="1:15" x14ac:dyDescent="0.25">
      <c r="A3556" t="s">
        <v>3566</v>
      </c>
      <c r="B3556" t="s">
        <v>5733</v>
      </c>
      <c r="C3556" t="s">
        <v>7242</v>
      </c>
      <c r="D3556" t="s">
        <v>6782</v>
      </c>
      <c r="E3556" t="s">
        <v>6896</v>
      </c>
      <c r="F3556" t="s">
        <v>7094</v>
      </c>
      <c r="G3556" t="s">
        <v>7098</v>
      </c>
      <c r="H3556" t="s">
        <v>7138</v>
      </c>
      <c r="I3556" t="s">
        <v>7165</v>
      </c>
      <c r="J3556" t="s">
        <v>7177</v>
      </c>
      <c r="K3556" t="s">
        <v>7201</v>
      </c>
      <c r="L3556">
        <v>3</v>
      </c>
      <c r="M3556">
        <v>156717.44</v>
      </c>
      <c r="N3556">
        <v>0</v>
      </c>
      <c r="O3556">
        <v>22785.59</v>
      </c>
    </row>
    <row r="3557" spans="1:15" x14ac:dyDescent="0.25">
      <c r="A3557" t="s">
        <v>3567</v>
      </c>
      <c r="B3557" t="s">
        <v>5981</v>
      </c>
      <c r="C3557" t="s">
        <v>7256</v>
      </c>
      <c r="D3557" t="s">
        <v>6433</v>
      </c>
      <c r="E3557" t="s">
        <v>6914</v>
      </c>
      <c r="F3557" t="s">
        <v>7095</v>
      </c>
      <c r="G3557" t="s">
        <v>7108</v>
      </c>
      <c r="H3557" t="s">
        <v>7141</v>
      </c>
      <c r="I3557" t="s">
        <v>7165</v>
      </c>
      <c r="J3557" t="s">
        <v>7176</v>
      </c>
      <c r="K3557" t="s">
        <v>7194</v>
      </c>
      <c r="L3557">
        <v>4</v>
      </c>
      <c r="M3557">
        <v>91026.53</v>
      </c>
      <c r="N3557">
        <v>0.1</v>
      </c>
      <c r="O3557">
        <v>11119.29</v>
      </c>
    </row>
    <row r="3558" spans="1:15" x14ac:dyDescent="0.25">
      <c r="A3558" t="s">
        <v>3568</v>
      </c>
      <c r="B3558" t="s">
        <v>6054</v>
      </c>
      <c r="C3558" t="s">
        <v>7230</v>
      </c>
      <c r="D3558" t="s">
        <v>6162</v>
      </c>
      <c r="E3558" t="s">
        <v>6958</v>
      </c>
      <c r="F3558" t="s">
        <v>7097</v>
      </c>
      <c r="G3558" t="s">
        <v>7105</v>
      </c>
      <c r="H3558" t="s">
        <v>7121</v>
      </c>
      <c r="I3558" t="s">
        <v>7162</v>
      </c>
      <c r="J3558" t="s">
        <v>7168</v>
      </c>
      <c r="K3558" t="s">
        <v>7181</v>
      </c>
      <c r="L3558">
        <v>7</v>
      </c>
      <c r="M3558">
        <v>72332.37</v>
      </c>
      <c r="N3558">
        <v>0.15</v>
      </c>
      <c r="O3558">
        <v>13417.5</v>
      </c>
    </row>
    <row r="3559" spans="1:15" x14ac:dyDescent="0.25">
      <c r="A3559" t="s">
        <v>3569</v>
      </c>
      <c r="B3559" t="s">
        <v>5299</v>
      </c>
      <c r="C3559" t="s">
        <v>7230</v>
      </c>
      <c r="D3559" t="s">
        <v>6783</v>
      </c>
      <c r="E3559" t="s">
        <v>7015</v>
      </c>
      <c r="F3559" t="s">
        <v>7096</v>
      </c>
      <c r="G3559" t="s">
        <v>7113</v>
      </c>
      <c r="H3559" t="s">
        <v>7143</v>
      </c>
      <c r="I3559" t="s">
        <v>7165</v>
      </c>
      <c r="J3559" t="s">
        <v>7176</v>
      </c>
      <c r="K3559" t="s">
        <v>7202</v>
      </c>
      <c r="L3559">
        <v>7</v>
      </c>
      <c r="M3559">
        <v>118340.97</v>
      </c>
      <c r="N3559">
        <v>0.05</v>
      </c>
      <c r="O3559">
        <v>14283.56</v>
      </c>
    </row>
    <row r="3560" spans="1:15" x14ac:dyDescent="0.25">
      <c r="A3560" t="s">
        <v>3570</v>
      </c>
      <c r="B3560" t="s">
        <v>5075</v>
      </c>
      <c r="C3560" t="s">
        <v>7235</v>
      </c>
      <c r="D3560" t="s">
        <v>6201</v>
      </c>
      <c r="E3560" t="s">
        <v>6906</v>
      </c>
      <c r="F3560" t="s">
        <v>7095</v>
      </c>
      <c r="G3560" t="s">
        <v>7102</v>
      </c>
      <c r="H3560" t="s">
        <v>7147</v>
      </c>
      <c r="I3560" t="s">
        <v>7164</v>
      </c>
      <c r="J3560" t="s">
        <v>7170</v>
      </c>
      <c r="K3560" t="s">
        <v>7213</v>
      </c>
      <c r="L3560">
        <v>6</v>
      </c>
      <c r="M3560">
        <v>16892.54</v>
      </c>
      <c r="N3560">
        <v>0</v>
      </c>
      <c r="O3560">
        <v>5235.71</v>
      </c>
    </row>
    <row r="3561" spans="1:15" x14ac:dyDescent="0.25">
      <c r="A3561" t="s">
        <v>3571</v>
      </c>
      <c r="B3561" t="s">
        <v>5324</v>
      </c>
      <c r="C3561" t="s">
        <v>7242</v>
      </c>
      <c r="D3561" t="s">
        <v>6242</v>
      </c>
      <c r="E3561" t="s">
        <v>7000</v>
      </c>
      <c r="F3561" t="s">
        <v>7095</v>
      </c>
      <c r="G3561" t="s">
        <v>7106</v>
      </c>
      <c r="H3561" t="s">
        <v>7161</v>
      </c>
      <c r="I3561" t="s">
        <v>7162</v>
      </c>
      <c r="J3561" t="s">
        <v>7166</v>
      </c>
      <c r="K3561" t="s">
        <v>7178</v>
      </c>
      <c r="L3561">
        <v>1</v>
      </c>
      <c r="M3561">
        <v>12850.66</v>
      </c>
      <c r="N3561">
        <v>0.15</v>
      </c>
      <c r="O3561">
        <v>2056.79</v>
      </c>
    </row>
    <row r="3562" spans="1:15" x14ac:dyDescent="0.25">
      <c r="A3562" t="s">
        <v>3572</v>
      </c>
      <c r="B3562" t="s">
        <v>5700</v>
      </c>
      <c r="C3562" t="s">
        <v>7254</v>
      </c>
      <c r="D3562" t="s">
        <v>6149</v>
      </c>
      <c r="E3562" t="s">
        <v>6947</v>
      </c>
      <c r="F3562" t="s">
        <v>7095</v>
      </c>
      <c r="G3562" t="s">
        <v>7108</v>
      </c>
      <c r="H3562" t="s">
        <v>7126</v>
      </c>
      <c r="I3562" t="s">
        <v>7164</v>
      </c>
      <c r="J3562" t="s">
        <v>7173</v>
      </c>
      <c r="K3562" t="s">
        <v>7186</v>
      </c>
      <c r="L3562">
        <v>3</v>
      </c>
      <c r="M3562">
        <v>13060.31</v>
      </c>
      <c r="N3562">
        <v>0.05</v>
      </c>
      <c r="O3562">
        <v>3281.29</v>
      </c>
    </row>
    <row r="3563" spans="1:15" x14ac:dyDescent="0.25">
      <c r="A3563" t="s">
        <v>3573</v>
      </c>
      <c r="B3563" t="s">
        <v>5365</v>
      </c>
      <c r="C3563" t="s">
        <v>7226</v>
      </c>
      <c r="D3563" t="s">
        <v>6171</v>
      </c>
      <c r="E3563" t="s">
        <v>6961</v>
      </c>
      <c r="F3563" t="s">
        <v>7095</v>
      </c>
      <c r="G3563" t="s">
        <v>7109</v>
      </c>
      <c r="H3563" t="s">
        <v>7127</v>
      </c>
      <c r="I3563" t="s">
        <v>7165</v>
      </c>
      <c r="J3563" t="s">
        <v>7172</v>
      </c>
      <c r="K3563" t="s">
        <v>7185</v>
      </c>
      <c r="L3563">
        <v>1</v>
      </c>
      <c r="M3563">
        <v>3693.33</v>
      </c>
      <c r="N3563">
        <v>0.25</v>
      </c>
      <c r="O3563">
        <v>258.89999999999998</v>
      </c>
    </row>
    <row r="3564" spans="1:15" x14ac:dyDescent="0.25">
      <c r="A3564" t="s">
        <v>3574</v>
      </c>
      <c r="B3564" t="s">
        <v>6056</v>
      </c>
      <c r="C3564" t="s">
        <v>7245</v>
      </c>
      <c r="D3564" t="s">
        <v>6129</v>
      </c>
      <c r="E3564" t="s">
        <v>6928</v>
      </c>
      <c r="F3564" t="s">
        <v>7095</v>
      </c>
      <c r="G3564" t="s">
        <v>7106</v>
      </c>
      <c r="H3564" t="s">
        <v>7122</v>
      </c>
      <c r="I3564" t="s">
        <v>7163</v>
      </c>
      <c r="J3564" t="s">
        <v>7175</v>
      </c>
      <c r="K3564" t="s">
        <v>7197</v>
      </c>
      <c r="L3564">
        <v>1</v>
      </c>
      <c r="M3564">
        <v>4881.96</v>
      </c>
      <c r="N3564">
        <v>0.2</v>
      </c>
      <c r="O3564">
        <v>764.65</v>
      </c>
    </row>
    <row r="3565" spans="1:15" x14ac:dyDescent="0.25">
      <c r="A3565" t="s">
        <v>3575</v>
      </c>
      <c r="B3565" t="s">
        <v>5565</v>
      </c>
      <c r="C3565" t="s">
        <v>7232</v>
      </c>
      <c r="D3565" t="s">
        <v>6217</v>
      </c>
      <c r="E3565" t="s">
        <v>6895</v>
      </c>
      <c r="F3565" t="s">
        <v>7095</v>
      </c>
      <c r="G3565" t="s">
        <v>7109</v>
      </c>
      <c r="H3565" t="s">
        <v>7140</v>
      </c>
      <c r="I3565" t="s">
        <v>7163</v>
      </c>
      <c r="J3565" t="s">
        <v>7167</v>
      </c>
      <c r="K3565" t="s">
        <v>7179</v>
      </c>
      <c r="L3565">
        <v>8</v>
      </c>
      <c r="M3565">
        <v>14852.77</v>
      </c>
      <c r="N3565">
        <v>0.25</v>
      </c>
      <c r="O3565">
        <v>2978.86</v>
      </c>
    </row>
    <row r="3566" spans="1:15" x14ac:dyDescent="0.25">
      <c r="A3566" t="s">
        <v>3576</v>
      </c>
      <c r="B3566" t="s">
        <v>5566</v>
      </c>
      <c r="C3566" t="s">
        <v>7257</v>
      </c>
      <c r="D3566" t="s">
        <v>6714</v>
      </c>
      <c r="E3566" t="s">
        <v>6921</v>
      </c>
      <c r="F3566" t="s">
        <v>7097</v>
      </c>
      <c r="G3566" t="s">
        <v>7104</v>
      </c>
      <c r="H3566" t="s">
        <v>7120</v>
      </c>
      <c r="I3566" t="s">
        <v>7163</v>
      </c>
      <c r="J3566" t="s">
        <v>7171</v>
      </c>
      <c r="K3566" t="s">
        <v>7209</v>
      </c>
      <c r="L3566">
        <v>8</v>
      </c>
      <c r="M3566">
        <v>14546.7</v>
      </c>
      <c r="N3566">
        <v>0</v>
      </c>
      <c r="O3566">
        <v>2789.03</v>
      </c>
    </row>
    <row r="3567" spans="1:15" x14ac:dyDescent="0.25">
      <c r="A3567" t="s">
        <v>3577</v>
      </c>
      <c r="B3567" t="s">
        <v>5031</v>
      </c>
      <c r="C3567" t="s">
        <v>7258</v>
      </c>
      <c r="D3567" t="s">
        <v>6482</v>
      </c>
      <c r="E3567" t="s">
        <v>7044</v>
      </c>
      <c r="F3567" t="s">
        <v>7095</v>
      </c>
      <c r="G3567" t="s">
        <v>7108</v>
      </c>
      <c r="H3567" t="s">
        <v>7126</v>
      </c>
      <c r="I3567" t="s">
        <v>7163</v>
      </c>
      <c r="J3567" t="s">
        <v>7167</v>
      </c>
      <c r="K3567" t="s">
        <v>7187</v>
      </c>
      <c r="L3567">
        <v>5</v>
      </c>
      <c r="M3567">
        <v>7507.38</v>
      </c>
      <c r="N3567">
        <v>0</v>
      </c>
      <c r="O3567">
        <v>2239.0700000000002</v>
      </c>
    </row>
    <row r="3568" spans="1:15" x14ac:dyDescent="0.25">
      <c r="A3568" t="s">
        <v>3578</v>
      </c>
      <c r="B3568" t="s">
        <v>5111</v>
      </c>
      <c r="C3568" t="s">
        <v>7258</v>
      </c>
      <c r="D3568" t="s">
        <v>6750</v>
      </c>
      <c r="E3568" t="s">
        <v>6965</v>
      </c>
      <c r="F3568" t="s">
        <v>7094</v>
      </c>
      <c r="G3568" t="s">
        <v>7099</v>
      </c>
      <c r="H3568" t="s">
        <v>7115</v>
      </c>
      <c r="I3568" t="s">
        <v>7164</v>
      </c>
      <c r="J3568" t="s">
        <v>7174</v>
      </c>
      <c r="K3568" t="s">
        <v>7188</v>
      </c>
      <c r="L3568">
        <v>7</v>
      </c>
      <c r="M3568">
        <v>17507.009999999998</v>
      </c>
      <c r="N3568">
        <v>0.1</v>
      </c>
      <c r="O3568">
        <v>3837.71</v>
      </c>
    </row>
    <row r="3569" spans="1:15" x14ac:dyDescent="0.25">
      <c r="A3569" t="s">
        <v>3579</v>
      </c>
      <c r="B3569" t="s">
        <v>5948</v>
      </c>
      <c r="C3569" t="s">
        <v>7230</v>
      </c>
      <c r="D3569" t="s">
        <v>6152</v>
      </c>
      <c r="E3569" t="s">
        <v>6950</v>
      </c>
      <c r="F3569" t="s">
        <v>7096</v>
      </c>
      <c r="G3569" t="s">
        <v>7111</v>
      </c>
      <c r="H3569" t="s">
        <v>7142</v>
      </c>
      <c r="I3569" t="s">
        <v>7163</v>
      </c>
      <c r="J3569" t="s">
        <v>7171</v>
      </c>
      <c r="K3569" t="s">
        <v>7204</v>
      </c>
      <c r="L3569">
        <v>8</v>
      </c>
      <c r="M3569">
        <v>34802.639999999999</v>
      </c>
      <c r="N3569">
        <v>0</v>
      </c>
      <c r="O3569">
        <v>5924.14</v>
      </c>
    </row>
    <row r="3570" spans="1:15" x14ac:dyDescent="0.25">
      <c r="A3570" t="s">
        <v>3580</v>
      </c>
      <c r="B3570" t="s">
        <v>6056</v>
      </c>
      <c r="C3570" t="s">
        <v>7245</v>
      </c>
      <c r="D3570" t="s">
        <v>6458</v>
      </c>
      <c r="E3570" t="s">
        <v>7033</v>
      </c>
      <c r="F3570" t="s">
        <v>7094</v>
      </c>
      <c r="G3570" t="s">
        <v>7099</v>
      </c>
      <c r="H3570" t="s">
        <v>7115</v>
      </c>
      <c r="I3570" t="s">
        <v>7165</v>
      </c>
      <c r="J3570" t="s">
        <v>7177</v>
      </c>
      <c r="K3570" t="s">
        <v>7201</v>
      </c>
      <c r="L3570">
        <v>7</v>
      </c>
      <c r="M3570">
        <v>268117.25</v>
      </c>
      <c r="N3570">
        <v>0.25</v>
      </c>
      <c r="O3570">
        <v>1711.45</v>
      </c>
    </row>
    <row r="3571" spans="1:15" x14ac:dyDescent="0.25">
      <c r="A3571" t="s">
        <v>3581</v>
      </c>
      <c r="B3571" t="s">
        <v>5757</v>
      </c>
      <c r="C3571" t="s">
        <v>7248</v>
      </c>
      <c r="D3571" t="s">
        <v>6470</v>
      </c>
      <c r="E3571" t="s">
        <v>7025</v>
      </c>
      <c r="F3571" t="s">
        <v>7094</v>
      </c>
      <c r="G3571" t="s">
        <v>7098</v>
      </c>
      <c r="H3571" t="s">
        <v>7114</v>
      </c>
      <c r="I3571" t="s">
        <v>7165</v>
      </c>
      <c r="J3571" t="s">
        <v>7177</v>
      </c>
      <c r="K3571" t="s">
        <v>7201</v>
      </c>
      <c r="L3571">
        <v>4</v>
      </c>
      <c r="M3571">
        <v>217345.96</v>
      </c>
      <c r="N3571">
        <v>0</v>
      </c>
      <c r="O3571">
        <v>32236.48</v>
      </c>
    </row>
    <row r="3572" spans="1:15" x14ac:dyDescent="0.25">
      <c r="A3572" t="s">
        <v>3582</v>
      </c>
      <c r="B3572" t="s">
        <v>5979</v>
      </c>
      <c r="C3572" t="s">
        <v>7242</v>
      </c>
      <c r="D3572" t="s">
        <v>6099</v>
      </c>
      <c r="E3572" t="s">
        <v>6898</v>
      </c>
      <c r="F3572" t="s">
        <v>7096</v>
      </c>
      <c r="G3572" t="s">
        <v>7112</v>
      </c>
      <c r="H3572" t="s">
        <v>7133</v>
      </c>
      <c r="I3572" t="s">
        <v>7165</v>
      </c>
      <c r="J3572" t="s">
        <v>7172</v>
      </c>
      <c r="K3572" t="s">
        <v>7208</v>
      </c>
      <c r="L3572">
        <v>8</v>
      </c>
      <c r="M3572">
        <v>14261.15</v>
      </c>
      <c r="N3572">
        <v>0.25</v>
      </c>
      <c r="O3572">
        <v>1195.29</v>
      </c>
    </row>
    <row r="3573" spans="1:15" x14ac:dyDescent="0.25">
      <c r="A3573" t="s">
        <v>3583</v>
      </c>
      <c r="B3573" t="s">
        <v>5489</v>
      </c>
      <c r="C3573" t="s">
        <v>7250</v>
      </c>
      <c r="D3573" t="s">
        <v>6848</v>
      </c>
      <c r="E3573" t="s">
        <v>6902</v>
      </c>
      <c r="F3573" t="s">
        <v>7094</v>
      </c>
      <c r="G3573" t="s">
        <v>7101</v>
      </c>
      <c r="H3573" t="s">
        <v>7137</v>
      </c>
      <c r="I3573" t="s">
        <v>7162</v>
      </c>
      <c r="J3573" t="s">
        <v>7166</v>
      </c>
      <c r="K3573" t="s">
        <v>7211</v>
      </c>
      <c r="L3573">
        <v>1</v>
      </c>
      <c r="M3573">
        <v>7288.39</v>
      </c>
      <c r="N3573">
        <v>0</v>
      </c>
      <c r="O3573">
        <v>1521.97</v>
      </c>
    </row>
    <row r="3574" spans="1:15" x14ac:dyDescent="0.25">
      <c r="A3574" t="s">
        <v>3584</v>
      </c>
      <c r="B3574" t="s">
        <v>6057</v>
      </c>
      <c r="C3574" t="s">
        <v>7228</v>
      </c>
      <c r="D3574" t="s">
        <v>6702</v>
      </c>
      <c r="E3574" t="s">
        <v>6999</v>
      </c>
      <c r="F3574" t="s">
        <v>7097</v>
      </c>
      <c r="G3574" t="s">
        <v>7110</v>
      </c>
      <c r="H3574" t="s">
        <v>7155</v>
      </c>
      <c r="I3574" t="s">
        <v>7163</v>
      </c>
      <c r="J3574" t="s">
        <v>7167</v>
      </c>
      <c r="K3574" t="s">
        <v>7187</v>
      </c>
      <c r="L3574">
        <v>7</v>
      </c>
      <c r="M3574">
        <v>8451.69</v>
      </c>
      <c r="N3574">
        <v>0.2</v>
      </c>
      <c r="O3574">
        <v>1673.64</v>
      </c>
    </row>
    <row r="3575" spans="1:15" x14ac:dyDescent="0.25">
      <c r="A3575" t="s">
        <v>3585</v>
      </c>
      <c r="B3575" t="s">
        <v>5741</v>
      </c>
      <c r="C3575" t="s">
        <v>7228</v>
      </c>
      <c r="D3575" t="s">
        <v>6465</v>
      </c>
      <c r="E3575" t="s">
        <v>7067</v>
      </c>
      <c r="F3575" t="s">
        <v>7096</v>
      </c>
      <c r="G3575" t="s">
        <v>7103</v>
      </c>
      <c r="H3575" t="s">
        <v>7119</v>
      </c>
      <c r="I3575" t="s">
        <v>7165</v>
      </c>
      <c r="J3575" t="s">
        <v>7177</v>
      </c>
      <c r="K3575" t="s">
        <v>7198</v>
      </c>
      <c r="L3575">
        <v>5</v>
      </c>
      <c r="M3575">
        <v>293631.32</v>
      </c>
      <c r="N3575">
        <v>0.1</v>
      </c>
      <c r="O3575">
        <v>36864.82</v>
      </c>
    </row>
    <row r="3576" spans="1:15" x14ac:dyDescent="0.25">
      <c r="A3576" t="s">
        <v>3586</v>
      </c>
      <c r="B3576" t="s">
        <v>5168</v>
      </c>
      <c r="C3576" t="s">
        <v>7231</v>
      </c>
      <c r="D3576" t="s">
        <v>6797</v>
      </c>
      <c r="E3576" t="s">
        <v>7071</v>
      </c>
      <c r="F3576" t="s">
        <v>7095</v>
      </c>
      <c r="G3576" t="s">
        <v>7109</v>
      </c>
      <c r="H3576" t="s">
        <v>7135</v>
      </c>
      <c r="I3576" t="s">
        <v>7164</v>
      </c>
      <c r="J3576" t="s">
        <v>7170</v>
      </c>
      <c r="K3576" t="s">
        <v>7189</v>
      </c>
      <c r="L3576">
        <v>5</v>
      </c>
      <c r="M3576">
        <v>7021.83</v>
      </c>
      <c r="N3576">
        <v>0.1</v>
      </c>
      <c r="O3576">
        <v>1508.92</v>
      </c>
    </row>
    <row r="3577" spans="1:15" x14ac:dyDescent="0.25">
      <c r="A3577" t="s">
        <v>3587</v>
      </c>
      <c r="B3577" t="s">
        <v>5124</v>
      </c>
      <c r="C3577" t="s">
        <v>7247</v>
      </c>
      <c r="D3577" t="s">
        <v>6890</v>
      </c>
      <c r="E3577" t="s">
        <v>6965</v>
      </c>
      <c r="F3577" t="s">
        <v>7095</v>
      </c>
      <c r="G3577" t="s">
        <v>7106</v>
      </c>
      <c r="H3577" t="s">
        <v>7146</v>
      </c>
      <c r="I3577" t="s">
        <v>7163</v>
      </c>
      <c r="J3577" t="s">
        <v>7171</v>
      </c>
      <c r="K3577" t="s">
        <v>7184</v>
      </c>
      <c r="L3577">
        <v>1</v>
      </c>
      <c r="M3577">
        <v>8036.35</v>
      </c>
      <c r="N3577">
        <v>0</v>
      </c>
      <c r="O3577">
        <v>1385.6</v>
      </c>
    </row>
    <row r="3578" spans="1:15" x14ac:dyDescent="0.25">
      <c r="A3578" t="s">
        <v>3588</v>
      </c>
      <c r="B3578" t="s">
        <v>5810</v>
      </c>
      <c r="C3578" t="s">
        <v>7225</v>
      </c>
      <c r="D3578" t="s">
        <v>6107</v>
      </c>
      <c r="E3578" t="s">
        <v>6906</v>
      </c>
      <c r="F3578" t="s">
        <v>7094</v>
      </c>
      <c r="G3578" t="s">
        <v>7099</v>
      </c>
      <c r="H3578" t="s">
        <v>7130</v>
      </c>
      <c r="I3578" t="s">
        <v>7164</v>
      </c>
      <c r="J3578" t="s">
        <v>7174</v>
      </c>
      <c r="K3578" t="s">
        <v>7199</v>
      </c>
      <c r="L3578">
        <v>6</v>
      </c>
      <c r="M3578">
        <v>8646.14</v>
      </c>
      <c r="N3578">
        <v>0.1</v>
      </c>
      <c r="O3578">
        <v>1235.49</v>
      </c>
    </row>
    <row r="3579" spans="1:15" x14ac:dyDescent="0.25">
      <c r="A3579" t="s">
        <v>3589</v>
      </c>
      <c r="B3579" t="s">
        <v>5620</v>
      </c>
      <c r="C3579" t="s">
        <v>7244</v>
      </c>
      <c r="D3579" t="s">
        <v>6206</v>
      </c>
      <c r="E3579" t="s">
        <v>6981</v>
      </c>
      <c r="F3579" t="s">
        <v>7097</v>
      </c>
      <c r="G3579" t="s">
        <v>7107</v>
      </c>
      <c r="H3579" t="s">
        <v>7152</v>
      </c>
      <c r="I3579" t="s">
        <v>7164</v>
      </c>
      <c r="J3579" t="s">
        <v>7173</v>
      </c>
      <c r="K3579" t="s">
        <v>7186</v>
      </c>
      <c r="L3579">
        <v>1</v>
      </c>
      <c r="M3579">
        <v>3526.83</v>
      </c>
      <c r="N3579">
        <v>0.25</v>
      </c>
      <c r="O3579">
        <v>690.17</v>
      </c>
    </row>
    <row r="3580" spans="1:15" x14ac:dyDescent="0.25">
      <c r="A3580" t="s">
        <v>3590</v>
      </c>
      <c r="B3580" t="s">
        <v>6058</v>
      </c>
      <c r="C3580" t="s">
        <v>7237</v>
      </c>
      <c r="D3580" t="s">
        <v>6779</v>
      </c>
      <c r="E3580" t="s">
        <v>7035</v>
      </c>
      <c r="F3580" t="s">
        <v>7094</v>
      </c>
      <c r="G3580" t="s">
        <v>7101</v>
      </c>
      <c r="H3580" t="s">
        <v>7117</v>
      </c>
      <c r="I3580" t="s">
        <v>7163</v>
      </c>
      <c r="J3580" t="s">
        <v>7171</v>
      </c>
      <c r="K3580" t="s">
        <v>7184</v>
      </c>
      <c r="L3580">
        <v>7</v>
      </c>
      <c r="M3580">
        <v>58394.03</v>
      </c>
      <c r="N3580">
        <v>0</v>
      </c>
      <c r="O3580">
        <v>9263.65</v>
      </c>
    </row>
    <row r="3581" spans="1:15" x14ac:dyDescent="0.25">
      <c r="A3581" t="s">
        <v>3591</v>
      </c>
      <c r="B3581" t="s">
        <v>5661</v>
      </c>
      <c r="C3581" t="s">
        <v>7244</v>
      </c>
      <c r="D3581" t="s">
        <v>6362</v>
      </c>
      <c r="E3581" t="s">
        <v>7035</v>
      </c>
      <c r="F3581" t="s">
        <v>7094</v>
      </c>
      <c r="G3581" t="s">
        <v>7099</v>
      </c>
      <c r="H3581" t="s">
        <v>7125</v>
      </c>
      <c r="I3581" t="s">
        <v>7162</v>
      </c>
      <c r="J3581" t="s">
        <v>7169</v>
      </c>
      <c r="K3581" t="s">
        <v>7182</v>
      </c>
      <c r="L3581">
        <v>2</v>
      </c>
      <c r="M3581">
        <v>17912.560000000001</v>
      </c>
      <c r="N3581">
        <v>0</v>
      </c>
      <c r="O3581">
        <v>2999.66</v>
      </c>
    </row>
    <row r="3582" spans="1:15" x14ac:dyDescent="0.25">
      <c r="A3582" t="s">
        <v>3592</v>
      </c>
      <c r="B3582" t="s">
        <v>6042</v>
      </c>
      <c r="C3582" t="s">
        <v>7234</v>
      </c>
      <c r="D3582" t="s">
        <v>6244</v>
      </c>
      <c r="E3582" t="s">
        <v>6998</v>
      </c>
      <c r="F3582" t="s">
        <v>7097</v>
      </c>
      <c r="G3582" t="s">
        <v>7104</v>
      </c>
      <c r="H3582" t="s">
        <v>7132</v>
      </c>
      <c r="I3582" t="s">
        <v>7165</v>
      </c>
      <c r="J3582" t="s">
        <v>7172</v>
      </c>
      <c r="K3582" t="s">
        <v>7208</v>
      </c>
      <c r="L3582">
        <v>1</v>
      </c>
      <c r="M3582">
        <v>1949.64</v>
      </c>
      <c r="N3582">
        <v>0.25</v>
      </c>
      <c r="O3582">
        <v>214.54</v>
      </c>
    </row>
    <row r="3583" spans="1:15" x14ac:dyDescent="0.25">
      <c r="A3583" t="s">
        <v>3593</v>
      </c>
      <c r="B3583" t="s">
        <v>5790</v>
      </c>
      <c r="C3583" t="s">
        <v>7227</v>
      </c>
      <c r="D3583" t="s">
        <v>6174</v>
      </c>
      <c r="E3583" t="s">
        <v>6964</v>
      </c>
      <c r="F3583" t="s">
        <v>7097</v>
      </c>
      <c r="G3583" t="s">
        <v>7105</v>
      </c>
      <c r="H3583" t="s">
        <v>7128</v>
      </c>
      <c r="I3583" t="s">
        <v>7163</v>
      </c>
      <c r="J3583" t="s">
        <v>7175</v>
      </c>
      <c r="K3583" t="s">
        <v>7190</v>
      </c>
      <c r="L3583">
        <v>3</v>
      </c>
      <c r="M3583">
        <v>5268</v>
      </c>
      <c r="N3583">
        <v>0.2</v>
      </c>
      <c r="O3583">
        <v>721.66</v>
      </c>
    </row>
    <row r="3584" spans="1:15" x14ac:dyDescent="0.25">
      <c r="A3584" t="s">
        <v>3594</v>
      </c>
      <c r="B3584" t="s">
        <v>5955</v>
      </c>
      <c r="C3584" t="s">
        <v>7239</v>
      </c>
      <c r="D3584" t="s">
        <v>6287</v>
      </c>
      <c r="E3584" t="s">
        <v>6975</v>
      </c>
      <c r="F3584" t="s">
        <v>7094</v>
      </c>
      <c r="G3584" t="s">
        <v>7100</v>
      </c>
      <c r="H3584" t="s">
        <v>7136</v>
      </c>
      <c r="I3584" t="s">
        <v>7163</v>
      </c>
      <c r="J3584" t="s">
        <v>7167</v>
      </c>
      <c r="K3584" t="s">
        <v>7187</v>
      </c>
      <c r="L3584">
        <v>3</v>
      </c>
      <c r="M3584">
        <v>3595.46</v>
      </c>
      <c r="N3584">
        <v>0.2</v>
      </c>
      <c r="O3584">
        <v>706.95</v>
      </c>
    </row>
    <row r="3585" spans="1:15" x14ac:dyDescent="0.25">
      <c r="A3585" t="s">
        <v>3595</v>
      </c>
      <c r="B3585" t="s">
        <v>5538</v>
      </c>
      <c r="C3585" t="s">
        <v>7242</v>
      </c>
      <c r="D3585" t="s">
        <v>6393</v>
      </c>
      <c r="E3585" t="s">
        <v>6942</v>
      </c>
      <c r="F3585" t="s">
        <v>7095</v>
      </c>
      <c r="G3585" t="s">
        <v>7108</v>
      </c>
      <c r="H3585" t="s">
        <v>7126</v>
      </c>
      <c r="I3585" t="s">
        <v>7162</v>
      </c>
      <c r="J3585" t="s">
        <v>7166</v>
      </c>
      <c r="K3585" t="s">
        <v>7192</v>
      </c>
      <c r="L3585">
        <v>4</v>
      </c>
      <c r="M3585">
        <v>25038.06</v>
      </c>
      <c r="N3585">
        <v>0</v>
      </c>
      <c r="O3585">
        <v>4169.2299999999996</v>
      </c>
    </row>
    <row r="3586" spans="1:15" x14ac:dyDescent="0.25">
      <c r="A3586" t="s">
        <v>3596</v>
      </c>
      <c r="B3586" t="s">
        <v>6059</v>
      </c>
      <c r="C3586" t="s">
        <v>7226</v>
      </c>
      <c r="D3586" t="s">
        <v>6176</v>
      </c>
      <c r="E3586" t="s">
        <v>6966</v>
      </c>
      <c r="F3586" t="s">
        <v>7097</v>
      </c>
      <c r="G3586" t="s">
        <v>7110</v>
      </c>
      <c r="H3586" t="s">
        <v>7159</v>
      </c>
      <c r="I3586" t="s">
        <v>7164</v>
      </c>
      <c r="J3586" t="s">
        <v>7173</v>
      </c>
      <c r="K3586" t="s">
        <v>7186</v>
      </c>
      <c r="L3586">
        <v>8</v>
      </c>
      <c r="M3586">
        <v>27056.98</v>
      </c>
      <c r="N3586">
        <v>0.25</v>
      </c>
      <c r="O3586">
        <v>4461.5600000000004</v>
      </c>
    </row>
    <row r="3587" spans="1:15" x14ac:dyDescent="0.25">
      <c r="A3587" t="s">
        <v>3597</v>
      </c>
      <c r="B3587" t="s">
        <v>5437</v>
      </c>
      <c r="C3587" t="s">
        <v>7258</v>
      </c>
      <c r="D3587" t="s">
        <v>6706</v>
      </c>
      <c r="E3587" t="s">
        <v>6976</v>
      </c>
      <c r="F3587" t="s">
        <v>7097</v>
      </c>
      <c r="G3587" t="s">
        <v>7105</v>
      </c>
      <c r="H3587" t="s">
        <v>7121</v>
      </c>
      <c r="I3587" t="s">
        <v>7163</v>
      </c>
      <c r="J3587" t="s">
        <v>7167</v>
      </c>
      <c r="K3587" t="s">
        <v>7207</v>
      </c>
      <c r="L3587">
        <v>5</v>
      </c>
      <c r="M3587">
        <v>3403</v>
      </c>
      <c r="N3587">
        <v>0.15</v>
      </c>
      <c r="O3587">
        <v>1104.07</v>
      </c>
    </row>
    <row r="3588" spans="1:15" x14ac:dyDescent="0.25">
      <c r="A3588" t="s">
        <v>3598</v>
      </c>
      <c r="B3588" t="s">
        <v>5609</v>
      </c>
      <c r="C3588" t="s">
        <v>7242</v>
      </c>
      <c r="D3588" t="s">
        <v>6506</v>
      </c>
      <c r="E3588" t="s">
        <v>7051</v>
      </c>
      <c r="F3588" t="s">
        <v>7096</v>
      </c>
      <c r="G3588" t="s">
        <v>7103</v>
      </c>
      <c r="H3588" t="s">
        <v>7134</v>
      </c>
      <c r="I3588" t="s">
        <v>7165</v>
      </c>
      <c r="J3588" t="s">
        <v>7176</v>
      </c>
      <c r="K3588" t="s">
        <v>7195</v>
      </c>
      <c r="L3588">
        <v>4</v>
      </c>
      <c r="M3588">
        <v>43673.4</v>
      </c>
      <c r="N3588">
        <v>0.1</v>
      </c>
      <c r="O3588">
        <v>3873.66</v>
      </c>
    </row>
    <row r="3589" spans="1:15" x14ac:dyDescent="0.25">
      <c r="A3589" t="s">
        <v>3599</v>
      </c>
      <c r="B3589" t="s">
        <v>5810</v>
      </c>
      <c r="C3589" t="s">
        <v>7225</v>
      </c>
      <c r="D3589" t="s">
        <v>6563</v>
      </c>
      <c r="E3589" t="s">
        <v>6937</v>
      </c>
      <c r="F3589" t="s">
        <v>7097</v>
      </c>
      <c r="G3589" t="s">
        <v>7110</v>
      </c>
      <c r="H3589" t="s">
        <v>7159</v>
      </c>
      <c r="I3589" t="s">
        <v>7163</v>
      </c>
      <c r="J3589" t="s">
        <v>7167</v>
      </c>
      <c r="K3589" t="s">
        <v>7207</v>
      </c>
      <c r="L3589">
        <v>2</v>
      </c>
      <c r="M3589">
        <v>1508.71</v>
      </c>
      <c r="N3589">
        <v>0.05</v>
      </c>
      <c r="O3589">
        <v>508.01</v>
      </c>
    </row>
    <row r="3590" spans="1:15" x14ac:dyDescent="0.25">
      <c r="A3590" t="s">
        <v>3600</v>
      </c>
      <c r="B3590" t="s">
        <v>5423</v>
      </c>
      <c r="C3590" t="s">
        <v>7250</v>
      </c>
      <c r="D3590" t="s">
        <v>6722</v>
      </c>
      <c r="E3590" t="s">
        <v>7077</v>
      </c>
      <c r="F3590" t="s">
        <v>7094</v>
      </c>
      <c r="G3590" t="s">
        <v>7100</v>
      </c>
      <c r="H3590" t="s">
        <v>7116</v>
      </c>
      <c r="I3590" t="s">
        <v>7165</v>
      </c>
      <c r="J3590" t="s">
        <v>7177</v>
      </c>
      <c r="K3590" t="s">
        <v>7198</v>
      </c>
      <c r="L3590">
        <v>5</v>
      </c>
      <c r="M3590">
        <v>244034.69</v>
      </c>
      <c r="N3590">
        <v>0.25</v>
      </c>
      <c r="O3590">
        <v>27195.43</v>
      </c>
    </row>
    <row r="3591" spans="1:15" x14ac:dyDescent="0.25">
      <c r="A3591" t="s">
        <v>3601</v>
      </c>
      <c r="B3591" t="s">
        <v>5730</v>
      </c>
      <c r="C3591" t="s">
        <v>7244</v>
      </c>
      <c r="D3591" t="s">
        <v>6436</v>
      </c>
      <c r="E3591" t="s">
        <v>6913</v>
      </c>
      <c r="F3591" t="s">
        <v>7094</v>
      </c>
      <c r="G3591" t="s">
        <v>7100</v>
      </c>
      <c r="H3591" t="s">
        <v>7116</v>
      </c>
      <c r="I3591" t="s">
        <v>7163</v>
      </c>
      <c r="J3591" t="s">
        <v>7175</v>
      </c>
      <c r="K3591" t="s">
        <v>7205</v>
      </c>
      <c r="L3591">
        <v>1</v>
      </c>
      <c r="M3591">
        <v>3562.71</v>
      </c>
      <c r="N3591">
        <v>0</v>
      </c>
      <c r="O3591">
        <v>675.73</v>
      </c>
    </row>
    <row r="3592" spans="1:15" x14ac:dyDescent="0.25">
      <c r="A3592" t="s">
        <v>3602</v>
      </c>
      <c r="B3592" t="s">
        <v>5696</v>
      </c>
      <c r="C3592" t="s">
        <v>7240</v>
      </c>
      <c r="D3592" t="s">
        <v>6129</v>
      </c>
      <c r="E3592" t="s">
        <v>6928</v>
      </c>
      <c r="F3592" t="s">
        <v>7097</v>
      </c>
      <c r="G3592" t="s">
        <v>7110</v>
      </c>
      <c r="H3592" t="s">
        <v>7129</v>
      </c>
      <c r="I3592" t="s">
        <v>7165</v>
      </c>
      <c r="J3592" t="s">
        <v>7177</v>
      </c>
      <c r="K3592" t="s">
        <v>7201</v>
      </c>
      <c r="L3592">
        <v>8</v>
      </c>
      <c r="M3592">
        <v>436462.49</v>
      </c>
      <c r="N3592">
        <v>0</v>
      </c>
      <c r="O3592">
        <v>60997.31</v>
      </c>
    </row>
    <row r="3593" spans="1:15" x14ac:dyDescent="0.25">
      <c r="A3593" t="s">
        <v>3603</v>
      </c>
      <c r="B3593" t="s">
        <v>6042</v>
      </c>
      <c r="C3593" t="s">
        <v>7234</v>
      </c>
      <c r="D3593" t="s">
        <v>6719</v>
      </c>
      <c r="E3593" t="s">
        <v>6952</v>
      </c>
      <c r="F3593" t="s">
        <v>7096</v>
      </c>
      <c r="G3593" t="s">
        <v>7111</v>
      </c>
      <c r="H3593" t="s">
        <v>7145</v>
      </c>
      <c r="I3593" t="s">
        <v>7163</v>
      </c>
      <c r="J3593" t="s">
        <v>7175</v>
      </c>
      <c r="K3593" t="s">
        <v>7205</v>
      </c>
      <c r="L3593">
        <v>6</v>
      </c>
      <c r="M3593">
        <v>18306.2</v>
      </c>
      <c r="N3593">
        <v>0.1</v>
      </c>
      <c r="O3593">
        <v>2444.39</v>
      </c>
    </row>
    <row r="3594" spans="1:15" x14ac:dyDescent="0.25">
      <c r="A3594" t="s">
        <v>3604</v>
      </c>
      <c r="B3594" t="s">
        <v>5755</v>
      </c>
      <c r="C3594" t="s">
        <v>7250</v>
      </c>
      <c r="D3594" t="s">
        <v>6847</v>
      </c>
      <c r="E3594" t="s">
        <v>6926</v>
      </c>
      <c r="F3594" t="s">
        <v>7097</v>
      </c>
      <c r="G3594" t="s">
        <v>7105</v>
      </c>
      <c r="H3594" t="s">
        <v>7121</v>
      </c>
      <c r="I3594" t="s">
        <v>7162</v>
      </c>
      <c r="J3594" t="s">
        <v>7166</v>
      </c>
      <c r="K3594" t="s">
        <v>7178</v>
      </c>
      <c r="L3594">
        <v>7</v>
      </c>
      <c r="M3594">
        <v>107136.72</v>
      </c>
      <c r="N3594">
        <v>0</v>
      </c>
      <c r="O3594">
        <v>21095.85</v>
      </c>
    </row>
    <row r="3595" spans="1:15" x14ac:dyDescent="0.25">
      <c r="A3595" t="s">
        <v>3605</v>
      </c>
      <c r="B3595" t="s">
        <v>5090</v>
      </c>
      <c r="C3595" t="s">
        <v>7252</v>
      </c>
      <c r="D3595" t="s">
        <v>6547</v>
      </c>
      <c r="E3595" t="s">
        <v>6978</v>
      </c>
      <c r="F3595" t="s">
        <v>7097</v>
      </c>
      <c r="G3595" t="s">
        <v>7110</v>
      </c>
      <c r="H3595" t="s">
        <v>7155</v>
      </c>
      <c r="I3595" t="s">
        <v>7165</v>
      </c>
      <c r="J3595" t="s">
        <v>7177</v>
      </c>
      <c r="K3595" t="s">
        <v>7201</v>
      </c>
      <c r="L3595">
        <v>8</v>
      </c>
      <c r="M3595">
        <v>378382.38</v>
      </c>
      <c r="N3595">
        <v>0.05</v>
      </c>
      <c r="O3595">
        <v>49380.11</v>
      </c>
    </row>
    <row r="3596" spans="1:15" x14ac:dyDescent="0.25">
      <c r="A3596" t="s">
        <v>3606</v>
      </c>
      <c r="B3596" t="s">
        <v>5330</v>
      </c>
      <c r="C3596" t="s">
        <v>7246</v>
      </c>
      <c r="D3596" t="s">
        <v>6654</v>
      </c>
      <c r="E3596" t="s">
        <v>7041</v>
      </c>
      <c r="F3596" t="s">
        <v>7096</v>
      </c>
      <c r="G3596" t="s">
        <v>7103</v>
      </c>
      <c r="H3596" t="s">
        <v>7134</v>
      </c>
      <c r="I3596" t="s">
        <v>7162</v>
      </c>
      <c r="J3596" t="s">
        <v>7169</v>
      </c>
      <c r="K3596" t="s">
        <v>7182</v>
      </c>
      <c r="L3596">
        <v>8</v>
      </c>
      <c r="M3596">
        <v>59525.58</v>
      </c>
      <c r="N3596">
        <v>0.2</v>
      </c>
      <c r="O3596">
        <v>6304.61</v>
      </c>
    </row>
    <row r="3597" spans="1:15" x14ac:dyDescent="0.25">
      <c r="A3597" t="s">
        <v>3607</v>
      </c>
      <c r="B3597" t="s">
        <v>5703</v>
      </c>
      <c r="C3597" t="s">
        <v>7240</v>
      </c>
      <c r="D3597" t="s">
        <v>6806</v>
      </c>
      <c r="E3597" t="s">
        <v>6908</v>
      </c>
      <c r="F3597" t="s">
        <v>7095</v>
      </c>
      <c r="G3597" t="s">
        <v>7106</v>
      </c>
      <c r="H3597" t="s">
        <v>7146</v>
      </c>
      <c r="I3597" t="s">
        <v>7163</v>
      </c>
      <c r="J3597" t="s">
        <v>7175</v>
      </c>
      <c r="K3597" t="s">
        <v>7190</v>
      </c>
      <c r="L3597">
        <v>8</v>
      </c>
      <c r="M3597">
        <v>14753.84</v>
      </c>
      <c r="N3597">
        <v>0.15</v>
      </c>
      <c r="O3597">
        <v>2626.56</v>
      </c>
    </row>
    <row r="3598" spans="1:15" x14ac:dyDescent="0.25">
      <c r="A3598" t="s">
        <v>3608</v>
      </c>
      <c r="B3598" t="s">
        <v>5858</v>
      </c>
      <c r="C3598" t="s">
        <v>7256</v>
      </c>
      <c r="D3598" t="s">
        <v>6784</v>
      </c>
      <c r="E3598" t="s">
        <v>6951</v>
      </c>
      <c r="F3598" t="s">
        <v>7094</v>
      </c>
      <c r="G3598" t="s">
        <v>7101</v>
      </c>
      <c r="H3598" t="s">
        <v>7117</v>
      </c>
      <c r="I3598" t="s">
        <v>7162</v>
      </c>
      <c r="J3598" t="s">
        <v>7166</v>
      </c>
      <c r="K3598" t="s">
        <v>7178</v>
      </c>
      <c r="L3598">
        <v>5</v>
      </c>
      <c r="M3598">
        <v>66148.12</v>
      </c>
      <c r="N3598">
        <v>0.15</v>
      </c>
      <c r="O3598">
        <v>7337.95</v>
      </c>
    </row>
    <row r="3599" spans="1:15" x14ac:dyDescent="0.25">
      <c r="A3599" t="s">
        <v>3609</v>
      </c>
      <c r="B3599" t="s">
        <v>5769</v>
      </c>
      <c r="C3599" t="s">
        <v>7235</v>
      </c>
      <c r="D3599" t="s">
        <v>6863</v>
      </c>
      <c r="E3599" t="s">
        <v>7046</v>
      </c>
      <c r="F3599" t="s">
        <v>7097</v>
      </c>
      <c r="G3599" t="s">
        <v>7104</v>
      </c>
      <c r="H3599" t="s">
        <v>7120</v>
      </c>
      <c r="I3599" t="s">
        <v>7164</v>
      </c>
      <c r="J3599" t="s">
        <v>7170</v>
      </c>
      <c r="K3599" t="s">
        <v>7189</v>
      </c>
      <c r="L3599">
        <v>1</v>
      </c>
      <c r="M3599">
        <v>1477.71</v>
      </c>
      <c r="N3599">
        <v>0</v>
      </c>
      <c r="O3599">
        <v>443.01</v>
      </c>
    </row>
    <row r="3600" spans="1:15" x14ac:dyDescent="0.25">
      <c r="A3600" t="s">
        <v>3610</v>
      </c>
      <c r="B3600" t="s">
        <v>5523</v>
      </c>
      <c r="C3600" t="s">
        <v>7251</v>
      </c>
      <c r="D3600" t="s">
        <v>6655</v>
      </c>
      <c r="E3600" t="s">
        <v>7049</v>
      </c>
      <c r="F3600" t="s">
        <v>7097</v>
      </c>
      <c r="G3600" t="s">
        <v>7105</v>
      </c>
      <c r="H3600" t="s">
        <v>7149</v>
      </c>
      <c r="I3600" t="s">
        <v>7162</v>
      </c>
      <c r="J3600" t="s">
        <v>7169</v>
      </c>
      <c r="K3600" t="s">
        <v>7203</v>
      </c>
      <c r="L3600">
        <v>2</v>
      </c>
      <c r="M3600">
        <v>40625.730000000003</v>
      </c>
      <c r="N3600">
        <v>0.1</v>
      </c>
      <c r="O3600">
        <v>4707.74</v>
      </c>
    </row>
    <row r="3601" spans="1:15" x14ac:dyDescent="0.25">
      <c r="A3601" t="s">
        <v>3611</v>
      </c>
      <c r="B3601" t="s">
        <v>5452</v>
      </c>
      <c r="C3601" t="s">
        <v>7226</v>
      </c>
      <c r="D3601" t="s">
        <v>6868</v>
      </c>
      <c r="E3601" t="s">
        <v>7093</v>
      </c>
      <c r="F3601" t="s">
        <v>7094</v>
      </c>
      <c r="G3601" t="s">
        <v>7100</v>
      </c>
      <c r="H3601" t="s">
        <v>7136</v>
      </c>
      <c r="I3601" t="s">
        <v>7164</v>
      </c>
      <c r="J3601" t="s">
        <v>7173</v>
      </c>
      <c r="K3601" t="s">
        <v>7200</v>
      </c>
      <c r="L3601">
        <v>1</v>
      </c>
      <c r="M3601">
        <v>1107.3800000000001</v>
      </c>
      <c r="N3601">
        <v>0.05</v>
      </c>
      <c r="O3601">
        <v>377.29</v>
      </c>
    </row>
    <row r="3602" spans="1:15" x14ac:dyDescent="0.25">
      <c r="A3602" t="s">
        <v>3612</v>
      </c>
      <c r="B3602" t="s">
        <v>5141</v>
      </c>
      <c r="C3602" t="s">
        <v>7236</v>
      </c>
      <c r="D3602" t="s">
        <v>6862</v>
      </c>
      <c r="E3602" t="s">
        <v>6919</v>
      </c>
      <c r="F3602" t="s">
        <v>7096</v>
      </c>
      <c r="G3602" t="s">
        <v>7113</v>
      </c>
      <c r="H3602" t="s">
        <v>7143</v>
      </c>
      <c r="I3602" t="s">
        <v>7165</v>
      </c>
      <c r="J3602" t="s">
        <v>7176</v>
      </c>
      <c r="K3602" t="s">
        <v>7195</v>
      </c>
      <c r="L3602">
        <v>7</v>
      </c>
      <c r="M3602">
        <v>65225.26</v>
      </c>
      <c r="N3602">
        <v>0.25</v>
      </c>
      <c r="O3602">
        <v>-263.92</v>
      </c>
    </row>
    <row r="3603" spans="1:15" x14ac:dyDescent="0.25">
      <c r="A3603" t="s">
        <v>3613</v>
      </c>
      <c r="B3603" t="s">
        <v>5097</v>
      </c>
      <c r="C3603" t="s">
        <v>7256</v>
      </c>
      <c r="D3603" t="s">
        <v>6126</v>
      </c>
      <c r="E3603" t="s">
        <v>6925</v>
      </c>
      <c r="F3603" t="s">
        <v>7094</v>
      </c>
      <c r="G3603" t="s">
        <v>7100</v>
      </c>
      <c r="H3603" t="s">
        <v>7136</v>
      </c>
      <c r="I3603" t="s">
        <v>7165</v>
      </c>
      <c r="J3603" t="s">
        <v>7176</v>
      </c>
      <c r="K3603" t="s">
        <v>7202</v>
      </c>
      <c r="L3603">
        <v>5</v>
      </c>
      <c r="M3603">
        <v>86998.21</v>
      </c>
      <c r="N3603">
        <v>0</v>
      </c>
      <c r="O3603">
        <v>11856.11</v>
      </c>
    </row>
    <row r="3604" spans="1:15" x14ac:dyDescent="0.25">
      <c r="A3604" t="s">
        <v>3614</v>
      </c>
      <c r="B3604" t="s">
        <v>5514</v>
      </c>
      <c r="C3604" t="s">
        <v>7237</v>
      </c>
      <c r="D3604" t="s">
        <v>6625</v>
      </c>
      <c r="E3604" t="s">
        <v>6983</v>
      </c>
      <c r="F3604" t="s">
        <v>7095</v>
      </c>
      <c r="G3604" t="s">
        <v>7109</v>
      </c>
      <c r="H3604" t="s">
        <v>7140</v>
      </c>
      <c r="I3604" t="s">
        <v>7163</v>
      </c>
      <c r="J3604" t="s">
        <v>7175</v>
      </c>
      <c r="K3604" t="s">
        <v>7190</v>
      </c>
      <c r="L3604">
        <v>6</v>
      </c>
      <c r="M3604">
        <v>12313.46</v>
      </c>
      <c r="N3604">
        <v>0.05</v>
      </c>
      <c r="O3604">
        <v>2420.33</v>
      </c>
    </row>
    <row r="3605" spans="1:15" x14ac:dyDescent="0.25">
      <c r="A3605" t="s">
        <v>3615</v>
      </c>
      <c r="B3605" t="s">
        <v>5335</v>
      </c>
      <c r="C3605" t="s">
        <v>7251</v>
      </c>
      <c r="D3605" t="s">
        <v>6519</v>
      </c>
      <c r="E3605" t="s">
        <v>7071</v>
      </c>
      <c r="F3605" t="s">
        <v>7097</v>
      </c>
      <c r="G3605" t="s">
        <v>7107</v>
      </c>
      <c r="H3605" t="s">
        <v>7152</v>
      </c>
      <c r="I3605" t="s">
        <v>7163</v>
      </c>
      <c r="J3605" t="s">
        <v>7167</v>
      </c>
      <c r="K3605" t="s">
        <v>7207</v>
      </c>
      <c r="L3605">
        <v>1</v>
      </c>
      <c r="M3605">
        <v>590.45000000000005</v>
      </c>
      <c r="N3605">
        <v>0.25</v>
      </c>
      <c r="O3605">
        <v>179.19</v>
      </c>
    </row>
    <row r="3606" spans="1:15" x14ac:dyDescent="0.25">
      <c r="A3606" t="s">
        <v>3616</v>
      </c>
      <c r="B3606" t="s">
        <v>5038</v>
      </c>
      <c r="C3606" t="s">
        <v>7259</v>
      </c>
      <c r="D3606" t="s">
        <v>6450</v>
      </c>
      <c r="E3606" t="s">
        <v>7061</v>
      </c>
      <c r="F3606" t="s">
        <v>7094</v>
      </c>
      <c r="G3606" t="s">
        <v>7098</v>
      </c>
      <c r="H3606" t="s">
        <v>7114</v>
      </c>
      <c r="I3606" t="s">
        <v>7165</v>
      </c>
      <c r="J3606" t="s">
        <v>7172</v>
      </c>
      <c r="K3606" t="s">
        <v>7212</v>
      </c>
      <c r="L3606">
        <v>1</v>
      </c>
      <c r="M3606">
        <v>2501.2800000000002</v>
      </c>
      <c r="N3606">
        <v>0.25</v>
      </c>
      <c r="O3606">
        <v>230.29</v>
      </c>
    </row>
    <row r="3607" spans="1:15" x14ac:dyDescent="0.25">
      <c r="A3607" t="s">
        <v>3617</v>
      </c>
      <c r="B3607" t="s">
        <v>6059</v>
      </c>
      <c r="C3607" t="s">
        <v>7226</v>
      </c>
      <c r="D3607" t="s">
        <v>6660</v>
      </c>
      <c r="E3607" t="s">
        <v>6993</v>
      </c>
      <c r="F3607" t="s">
        <v>7097</v>
      </c>
      <c r="G3607" t="s">
        <v>7104</v>
      </c>
      <c r="H3607" t="s">
        <v>7120</v>
      </c>
      <c r="I3607" t="s">
        <v>7165</v>
      </c>
      <c r="J3607" t="s">
        <v>7177</v>
      </c>
      <c r="K3607" t="s">
        <v>7201</v>
      </c>
      <c r="L3607">
        <v>7</v>
      </c>
      <c r="M3607">
        <v>375084.02</v>
      </c>
      <c r="N3607">
        <v>0</v>
      </c>
      <c r="O3607">
        <v>53920.63</v>
      </c>
    </row>
    <row r="3608" spans="1:15" x14ac:dyDescent="0.25">
      <c r="A3608" t="s">
        <v>3618</v>
      </c>
      <c r="B3608" t="s">
        <v>5496</v>
      </c>
      <c r="C3608" t="s">
        <v>7235</v>
      </c>
      <c r="D3608" t="s">
        <v>6784</v>
      </c>
      <c r="E3608" t="s">
        <v>6951</v>
      </c>
      <c r="F3608" t="s">
        <v>7096</v>
      </c>
      <c r="G3608" t="s">
        <v>7112</v>
      </c>
      <c r="H3608" t="s">
        <v>7154</v>
      </c>
      <c r="I3608" t="s">
        <v>7165</v>
      </c>
      <c r="J3608" t="s">
        <v>7177</v>
      </c>
      <c r="K3608" t="s">
        <v>7198</v>
      </c>
      <c r="L3608">
        <v>4</v>
      </c>
      <c r="M3608">
        <v>198714.23</v>
      </c>
      <c r="N3608">
        <v>0.25</v>
      </c>
      <c r="O3608">
        <v>5752.48</v>
      </c>
    </row>
    <row r="3609" spans="1:15" x14ac:dyDescent="0.25">
      <c r="A3609" t="s">
        <v>3619</v>
      </c>
      <c r="B3609" t="s">
        <v>5690</v>
      </c>
      <c r="C3609" t="s">
        <v>7241</v>
      </c>
      <c r="D3609" t="s">
        <v>6161</v>
      </c>
      <c r="E3609" t="s">
        <v>6957</v>
      </c>
      <c r="F3609" t="s">
        <v>7095</v>
      </c>
      <c r="G3609" t="s">
        <v>7102</v>
      </c>
      <c r="H3609" t="s">
        <v>7157</v>
      </c>
      <c r="I3609" t="s">
        <v>7164</v>
      </c>
      <c r="J3609" t="s">
        <v>7170</v>
      </c>
      <c r="K3609" t="s">
        <v>7189</v>
      </c>
      <c r="L3609">
        <v>1</v>
      </c>
      <c r="M3609">
        <v>1357.64</v>
      </c>
      <c r="N3609">
        <v>0.1</v>
      </c>
      <c r="O3609">
        <v>394.62</v>
      </c>
    </row>
    <row r="3610" spans="1:15" x14ac:dyDescent="0.25">
      <c r="A3610" t="s">
        <v>3620</v>
      </c>
      <c r="B3610" t="s">
        <v>5579</v>
      </c>
      <c r="C3610" t="s">
        <v>7233</v>
      </c>
      <c r="D3610" t="s">
        <v>6543</v>
      </c>
      <c r="E3610" t="s">
        <v>6915</v>
      </c>
      <c r="F3610" t="s">
        <v>7095</v>
      </c>
      <c r="G3610" t="s">
        <v>7106</v>
      </c>
      <c r="H3610" t="s">
        <v>7122</v>
      </c>
      <c r="I3610" t="s">
        <v>7162</v>
      </c>
      <c r="J3610" t="s">
        <v>7169</v>
      </c>
      <c r="K3610" t="s">
        <v>7203</v>
      </c>
      <c r="L3610">
        <v>7</v>
      </c>
      <c r="M3610">
        <v>129594.35</v>
      </c>
      <c r="N3610">
        <v>0.15</v>
      </c>
      <c r="O3610">
        <v>10326.31</v>
      </c>
    </row>
    <row r="3611" spans="1:15" x14ac:dyDescent="0.25">
      <c r="A3611" t="s">
        <v>3621</v>
      </c>
      <c r="B3611" t="s">
        <v>5137</v>
      </c>
      <c r="C3611" t="s">
        <v>7227</v>
      </c>
      <c r="D3611" t="s">
        <v>6827</v>
      </c>
      <c r="E3611" t="s">
        <v>7024</v>
      </c>
      <c r="F3611" t="s">
        <v>7096</v>
      </c>
      <c r="G3611" t="s">
        <v>7113</v>
      </c>
      <c r="H3611" t="s">
        <v>7144</v>
      </c>
      <c r="I3611" t="s">
        <v>7165</v>
      </c>
      <c r="J3611" t="s">
        <v>7177</v>
      </c>
      <c r="K3611" t="s">
        <v>7198</v>
      </c>
      <c r="L3611">
        <v>5</v>
      </c>
      <c r="M3611">
        <v>247510.93</v>
      </c>
      <c r="N3611">
        <v>0.2</v>
      </c>
      <c r="O3611">
        <v>22556.51</v>
      </c>
    </row>
    <row r="3612" spans="1:15" x14ac:dyDescent="0.25">
      <c r="A3612" t="s">
        <v>3622</v>
      </c>
      <c r="B3612" t="s">
        <v>5947</v>
      </c>
      <c r="C3612" t="s">
        <v>7232</v>
      </c>
      <c r="D3612" t="s">
        <v>6859</v>
      </c>
      <c r="E3612" t="s">
        <v>7090</v>
      </c>
      <c r="F3612" t="s">
        <v>7096</v>
      </c>
      <c r="G3612" t="s">
        <v>7113</v>
      </c>
      <c r="H3612" t="s">
        <v>7143</v>
      </c>
      <c r="I3612" t="s">
        <v>7165</v>
      </c>
      <c r="J3612" t="s">
        <v>7176</v>
      </c>
      <c r="K3612" t="s">
        <v>7195</v>
      </c>
      <c r="L3612">
        <v>7</v>
      </c>
      <c r="M3612">
        <v>87425.72</v>
      </c>
      <c r="N3612">
        <v>0</v>
      </c>
      <c r="O3612">
        <v>11260.25</v>
      </c>
    </row>
    <row r="3613" spans="1:15" x14ac:dyDescent="0.25">
      <c r="A3613" t="s">
        <v>3623</v>
      </c>
      <c r="B3613" t="s">
        <v>5832</v>
      </c>
      <c r="C3613" t="s">
        <v>7224</v>
      </c>
      <c r="D3613" t="s">
        <v>6436</v>
      </c>
      <c r="E3613" t="s">
        <v>6913</v>
      </c>
      <c r="F3613" t="s">
        <v>7094</v>
      </c>
      <c r="G3613" t="s">
        <v>7100</v>
      </c>
      <c r="H3613" t="s">
        <v>7136</v>
      </c>
      <c r="I3613" t="s">
        <v>7162</v>
      </c>
      <c r="J3613" t="s">
        <v>7168</v>
      </c>
      <c r="K3613" t="s">
        <v>7181</v>
      </c>
      <c r="L3613">
        <v>5</v>
      </c>
      <c r="M3613">
        <v>55378.06</v>
      </c>
      <c r="N3613">
        <v>0.05</v>
      </c>
      <c r="O3613">
        <v>10840.2</v>
      </c>
    </row>
    <row r="3614" spans="1:15" x14ac:dyDescent="0.25">
      <c r="A3614" t="s">
        <v>3624</v>
      </c>
      <c r="B3614" t="s">
        <v>5108</v>
      </c>
      <c r="C3614" t="s">
        <v>7234</v>
      </c>
      <c r="D3614" t="s">
        <v>6708</v>
      </c>
      <c r="E3614" t="s">
        <v>7085</v>
      </c>
      <c r="F3614" t="s">
        <v>7095</v>
      </c>
      <c r="G3614" t="s">
        <v>7108</v>
      </c>
      <c r="H3614" t="s">
        <v>7150</v>
      </c>
      <c r="I3614" t="s">
        <v>7163</v>
      </c>
      <c r="J3614" t="s">
        <v>7167</v>
      </c>
      <c r="K3614" t="s">
        <v>7207</v>
      </c>
      <c r="L3614">
        <v>1</v>
      </c>
      <c r="M3614">
        <v>798.04</v>
      </c>
      <c r="N3614">
        <v>0</v>
      </c>
      <c r="O3614">
        <v>273.02</v>
      </c>
    </row>
    <row r="3615" spans="1:15" x14ac:dyDescent="0.25">
      <c r="A3615" t="s">
        <v>3625</v>
      </c>
      <c r="B3615" t="s">
        <v>5122</v>
      </c>
      <c r="C3615" t="s">
        <v>7259</v>
      </c>
      <c r="D3615" t="s">
        <v>6679</v>
      </c>
      <c r="E3615" t="s">
        <v>7058</v>
      </c>
      <c r="F3615" t="s">
        <v>7094</v>
      </c>
      <c r="G3615" t="s">
        <v>7100</v>
      </c>
      <c r="H3615" t="s">
        <v>7116</v>
      </c>
      <c r="I3615" t="s">
        <v>7163</v>
      </c>
      <c r="J3615" t="s">
        <v>7167</v>
      </c>
      <c r="K3615" t="s">
        <v>7187</v>
      </c>
      <c r="L3615">
        <v>7</v>
      </c>
      <c r="M3615">
        <v>9921.8799999999992</v>
      </c>
      <c r="N3615">
        <v>0.05</v>
      </c>
      <c r="O3615">
        <v>2582.06</v>
      </c>
    </row>
    <row r="3616" spans="1:15" x14ac:dyDescent="0.25">
      <c r="A3616" t="s">
        <v>3626</v>
      </c>
      <c r="B3616" t="s">
        <v>5890</v>
      </c>
      <c r="C3616" t="s">
        <v>7248</v>
      </c>
      <c r="D3616" t="s">
        <v>6658</v>
      </c>
      <c r="E3616" t="s">
        <v>6964</v>
      </c>
      <c r="F3616" t="s">
        <v>7095</v>
      </c>
      <c r="G3616" t="s">
        <v>7109</v>
      </c>
      <c r="H3616" t="s">
        <v>7140</v>
      </c>
      <c r="I3616" t="s">
        <v>7164</v>
      </c>
      <c r="J3616" t="s">
        <v>7173</v>
      </c>
      <c r="K3616" t="s">
        <v>7200</v>
      </c>
      <c r="L3616">
        <v>7</v>
      </c>
      <c r="M3616">
        <v>7526.31</v>
      </c>
      <c r="N3616">
        <v>0.1</v>
      </c>
      <c r="O3616">
        <v>2373.21</v>
      </c>
    </row>
    <row r="3617" spans="1:15" x14ac:dyDescent="0.25">
      <c r="A3617" t="s">
        <v>3627</v>
      </c>
      <c r="B3617" t="s">
        <v>5130</v>
      </c>
      <c r="C3617" t="s">
        <v>7238</v>
      </c>
      <c r="D3617" t="s">
        <v>6115</v>
      </c>
      <c r="E3617" t="s">
        <v>6914</v>
      </c>
      <c r="F3617" t="s">
        <v>7094</v>
      </c>
      <c r="G3617" t="s">
        <v>7100</v>
      </c>
      <c r="H3617" t="s">
        <v>7136</v>
      </c>
      <c r="I3617" t="s">
        <v>7162</v>
      </c>
      <c r="J3617" t="s">
        <v>7166</v>
      </c>
      <c r="K3617" t="s">
        <v>7192</v>
      </c>
      <c r="L3617">
        <v>7</v>
      </c>
      <c r="M3617">
        <v>36734.5</v>
      </c>
      <c r="N3617">
        <v>0.1</v>
      </c>
      <c r="O3617">
        <v>5127.9799999999996</v>
      </c>
    </row>
    <row r="3618" spans="1:15" x14ac:dyDescent="0.25">
      <c r="A3618" t="s">
        <v>3628</v>
      </c>
      <c r="B3618" t="s">
        <v>5015</v>
      </c>
      <c r="C3618" t="s">
        <v>7252</v>
      </c>
      <c r="D3618" t="s">
        <v>6750</v>
      </c>
      <c r="E3618" t="s">
        <v>6965</v>
      </c>
      <c r="F3618" t="s">
        <v>7096</v>
      </c>
      <c r="G3618" t="s">
        <v>7112</v>
      </c>
      <c r="H3618" t="s">
        <v>7139</v>
      </c>
      <c r="I3618" t="s">
        <v>7165</v>
      </c>
      <c r="J3618" t="s">
        <v>7172</v>
      </c>
      <c r="K3618" t="s">
        <v>7212</v>
      </c>
      <c r="L3618">
        <v>6</v>
      </c>
      <c r="M3618">
        <v>20289.18</v>
      </c>
      <c r="N3618">
        <v>0.05</v>
      </c>
      <c r="O3618">
        <v>3455.98</v>
      </c>
    </row>
    <row r="3619" spans="1:15" x14ac:dyDescent="0.25">
      <c r="A3619" t="s">
        <v>3629</v>
      </c>
      <c r="B3619" t="s">
        <v>5438</v>
      </c>
      <c r="C3619" t="s">
        <v>7240</v>
      </c>
      <c r="D3619" t="s">
        <v>6664</v>
      </c>
      <c r="E3619" t="s">
        <v>7029</v>
      </c>
      <c r="F3619" t="s">
        <v>7095</v>
      </c>
      <c r="G3619" t="s">
        <v>7106</v>
      </c>
      <c r="H3619" t="s">
        <v>7161</v>
      </c>
      <c r="I3619" t="s">
        <v>7162</v>
      </c>
      <c r="J3619" t="s">
        <v>7166</v>
      </c>
      <c r="K3619" t="s">
        <v>7192</v>
      </c>
      <c r="L3619">
        <v>8</v>
      </c>
      <c r="M3619">
        <v>43508.55</v>
      </c>
      <c r="N3619">
        <v>0.1</v>
      </c>
      <c r="O3619">
        <v>4399.3599999999997</v>
      </c>
    </row>
    <row r="3620" spans="1:15" x14ac:dyDescent="0.25">
      <c r="A3620" t="s">
        <v>3630</v>
      </c>
      <c r="B3620" t="s">
        <v>5796</v>
      </c>
      <c r="C3620" t="s">
        <v>7247</v>
      </c>
      <c r="D3620" t="s">
        <v>6381</v>
      </c>
      <c r="E3620" t="s">
        <v>6970</v>
      </c>
      <c r="F3620" t="s">
        <v>7096</v>
      </c>
      <c r="G3620" t="s">
        <v>7113</v>
      </c>
      <c r="H3620" t="s">
        <v>7144</v>
      </c>
      <c r="I3620" t="s">
        <v>7163</v>
      </c>
      <c r="J3620" t="s">
        <v>7167</v>
      </c>
      <c r="K3620" t="s">
        <v>7207</v>
      </c>
      <c r="L3620">
        <v>7</v>
      </c>
      <c r="M3620">
        <v>4936.8900000000003</v>
      </c>
      <c r="N3620">
        <v>0.15</v>
      </c>
      <c r="O3620">
        <v>1383.08</v>
      </c>
    </row>
    <row r="3621" spans="1:15" x14ac:dyDescent="0.25">
      <c r="A3621" t="s">
        <v>3631</v>
      </c>
      <c r="B3621" t="s">
        <v>5476</v>
      </c>
      <c r="C3621" t="s">
        <v>7225</v>
      </c>
      <c r="D3621" t="s">
        <v>6234</v>
      </c>
      <c r="E3621" t="s">
        <v>6939</v>
      </c>
      <c r="F3621" t="s">
        <v>7097</v>
      </c>
      <c r="G3621" t="s">
        <v>7104</v>
      </c>
      <c r="H3621" t="s">
        <v>7120</v>
      </c>
      <c r="I3621" t="s">
        <v>7162</v>
      </c>
      <c r="J3621" t="s">
        <v>7166</v>
      </c>
      <c r="K3621" t="s">
        <v>7192</v>
      </c>
      <c r="L3621">
        <v>1</v>
      </c>
      <c r="M3621">
        <v>4907.92</v>
      </c>
      <c r="N3621">
        <v>0.2</v>
      </c>
      <c r="O3621">
        <v>351.82</v>
      </c>
    </row>
    <row r="3622" spans="1:15" x14ac:dyDescent="0.25">
      <c r="A3622" t="s">
        <v>3632</v>
      </c>
      <c r="B3622" t="s">
        <v>5799</v>
      </c>
      <c r="C3622" t="s">
        <v>7240</v>
      </c>
      <c r="D3622" t="s">
        <v>6852</v>
      </c>
      <c r="E3622" t="s">
        <v>6956</v>
      </c>
      <c r="F3622" t="s">
        <v>7095</v>
      </c>
      <c r="G3622" t="s">
        <v>7108</v>
      </c>
      <c r="H3622" t="s">
        <v>7150</v>
      </c>
      <c r="I3622" t="s">
        <v>7164</v>
      </c>
      <c r="J3622" t="s">
        <v>7173</v>
      </c>
      <c r="K3622" t="s">
        <v>7206</v>
      </c>
      <c r="L3622">
        <v>1</v>
      </c>
      <c r="M3622">
        <v>1908.27</v>
      </c>
      <c r="N3622">
        <v>0.1</v>
      </c>
      <c r="O3622">
        <v>523.14</v>
      </c>
    </row>
    <row r="3623" spans="1:15" x14ac:dyDescent="0.25">
      <c r="A3623" t="s">
        <v>3633</v>
      </c>
      <c r="B3623" t="s">
        <v>5893</v>
      </c>
      <c r="C3623" t="s">
        <v>7259</v>
      </c>
      <c r="D3623" t="s">
        <v>6554</v>
      </c>
      <c r="E3623" t="s">
        <v>7077</v>
      </c>
      <c r="F3623" t="s">
        <v>7096</v>
      </c>
      <c r="G3623" t="s">
        <v>7112</v>
      </c>
      <c r="H3623" t="s">
        <v>7139</v>
      </c>
      <c r="I3623" t="s">
        <v>7164</v>
      </c>
      <c r="J3623" t="s">
        <v>7170</v>
      </c>
      <c r="K3623" t="s">
        <v>7189</v>
      </c>
      <c r="L3623">
        <v>3</v>
      </c>
      <c r="M3623">
        <v>3815.53</v>
      </c>
      <c r="N3623">
        <v>0.15</v>
      </c>
      <c r="O3623">
        <v>787.5</v>
      </c>
    </row>
    <row r="3624" spans="1:15" x14ac:dyDescent="0.25">
      <c r="A3624" t="s">
        <v>3634</v>
      </c>
      <c r="B3624" t="s">
        <v>5149</v>
      </c>
      <c r="C3624" t="s">
        <v>7249</v>
      </c>
      <c r="D3624" t="s">
        <v>6258</v>
      </c>
      <c r="E3624" t="s">
        <v>6927</v>
      </c>
      <c r="F3624" t="s">
        <v>7097</v>
      </c>
      <c r="G3624" t="s">
        <v>7104</v>
      </c>
      <c r="H3624" t="s">
        <v>7132</v>
      </c>
      <c r="I3624" t="s">
        <v>7165</v>
      </c>
      <c r="J3624" t="s">
        <v>7176</v>
      </c>
      <c r="K3624" t="s">
        <v>7194</v>
      </c>
      <c r="L3624">
        <v>3</v>
      </c>
      <c r="M3624">
        <v>66559</v>
      </c>
      <c r="N3624">
        <v>0.15</v>
      </c>
      <c r="O3624">
        <v>7731.24</v>
      </c>
    </row>
    <row r="3625" spans="1:15" x14ac:dyDescent="0.25">
      <c r="A3625" t="s">
        <v>3635</v>
      </c>
      <c r="B3625" t="s">
        <v>6060</v>
      </c>
      <c r="C3625" t="s">
        <v>7227</v>
      </c>
      <c r="D3625" t="s">
        <v>6167</v>
      </c>
      <c r="E3625" t="s">
        <v>6901</v>
      </c>
      <c r="F3625" t="s">
        <v>7097</v>
      </c>
      <c r="G3625" t="s">
        <v>7104</v>
      </c>
      <c r="H3625" t="s">
        <v>7160</v>
      </c>
      <c r="I3625" t="s">
        <v>7163</v>
      </c>
      <c r="J3625" t="s">
        <v>7175</v>
      </c>
      <c r="K3625" t="s">
        <v>7190</v>
      </c>
      <c r="L3625">
        <v>1</v>
      </c>
      <c r="M3625">
        <v>1754.67</v>
      </c>
      <c r="N3625">
        <v>0.2</v>
      </c>
      <c r="O3625">
        <v>276.01</v>
      </c>
    </row>
    <row r="3626" spans="1:15" x14ac:dyDescent="0.25">
      <c r="A3626" t="s">
        <v>3636</v>
      </c>
      <c r="B3626" t="s">
        <v>5201</v>
      </c>
      <c r="C3626" t="s">
        <v>7246</v>
      </c>
      <c r="D3626" t="s">
        <v>6162</v>
      </c>
      <c r="E3626" t="s">
        <v>6958</v>
      </c>
      <c r="F3626" t="s">
        <v>7094</v>
      </c>
      <c r="G3626" t="s">
        <v>7098</v>
      </c>
      <c r="H3626" t="s">
        <v>7156</v>
      </c>
      <c r="I3626" t="s">
        <v>7163</v>
      </c>
      <c r="J3626" t="s">
        <v>7167</v>
      </c>
      <c r="K3626" t="s">
        <v>7179</v>
      </c>
      <c r="L3626">
        <v>5</v>
      </c>
      <c r="M3626">
        <v>9540.4699999999993</v>
      </c>
      <c r="N3626">
        <v>0.25</v>
      </c>
      <c r="O3626">
        <v>1521.53</v>
      </c>
    </row>
    <row r="3627" spans="1:15" x14ac:dyDescent="0.25">
      <c r="A3627" t="s">
        <v>3637</v>
      </c>
      <c r="B3627" t="s">
        <v>5707</v>
      </c>
      <c r="C3627" t="s">
        <v>7259</v>
      </c>
      <c r="D3627" t="s">
        <v>6508</v>
      </c>
      <c r="E3627" t="s">
        <v>6986</v>
      </c>
      <c r="F3627" t="s">
        <v>7096</v>
      </c>
      <c r="G3627" t="s">
        <v>7112</v>
      </c>
      <c r="H3627" t="s">
        <v>7154</v>
      </c>
      <c r="I3627" t="s">
        <v>7163</v>
      </c>
      <c r="J3627" t="s">
        <v>7171</v>
      </c>
      <c r="K3627" t="s">
        <v>7184</v>
      </c>
      <c r="L3627">
        <v>7</v>
      </c>
      <c r="M3627">
        <v>44529.59</v>
      </c>
      <c r="N3627">
        <v>0.2</v>
      </c>
      <c r="O3627">
        <v>2184.16</v>
      </c>
    </row>
    <row r="3628" spans="1:15" x14ac:dyDescent="0.25">
      <c r="A3628" t="s">
        <v>3638</v>
      </c>
      <c r="B3628" t="s">
        <v>5213</v>
      </c>
      <c r="C3628" t="s">
        <v>7226</v>
      </c>
      <c r="D3628" t="s">
        <v>6595</v>
      </c>
      <c r="E3628" t="s">
        <v>6910</v>
      </c>
      <c r="F3628" t="s">
        <v>7094</v>
      </c>
      <c r="G3628" t="s">
        <v>7100</v>
      </c>
      <c r="H3628" t="s">
        <v>7136</v>
      </c>
      <c r="I3628" t="s">
        <v>7163</v>
      </c>
      <c r="J3628" t="s">
        <v>7171</v>
      </c>
      <c r="K3628" t="s">
        <v>7209</v>
      </c>
      <c r="L3628">
        <v>2</v>
      </c>
      <c r="M3628">
        <v>3423.73</v>
      </c>
      <c r="N3628">
        <v>0</v>
      </c>
      <c r="O3628">
        <v>718.19</v>
      </c>
    </row>
    <row r="3629" spans="1:15" x14ac:dyDescent="0.25">
      <c r="A3629" t="s">
        <v>3639</v>
      </c>
      <c r="B3629" t="s">
        <v>5574</v>
      </c>
      <c r="C3629" t="s">
        <v>7257</v>
      </c>
      <c r="D3629" t="s">
        <v>6707</v>
      </c>
      <c r="E3629" t="s">
        <v>7060</v>
      </c>
      <c r="F3629" t="s">
        <v>7095</v>
      </c>
      <c r="G3629" t="s">
        <v>7102</v>
      </c>
      <c r="H3629" t="s">
        <v>7157</v>
      </c>
      <c r="I3629" t="s">
        <v>7165</v>
      </c>
      <c r="J3629" t="s">
        <v>7172</v>
      </c>
      <c r="K3629" t="s">
        <v>7212</v>
      </c>
      <c r="L3629">
        <v>7</v>
      </c>
      <c r="M3629">
        <v>21755.119999999999</v>
      </c>
      <c r="N3629">
        <v>0.1</v>
      </c>
      <c r="O3629">
        <v>3130.59</v>
      </c>
    </row>
    <row r="3630" spans="1:15" x14ac:dyDescent="0.25">
      <c r="A3630" t="s">
        <v>3640</v>
      </c>
      <c r="B3630" t="s">
        <v>5606</v>
      </c>
      <c r="C3630" t="s">
        <v>7245</v>
      </c>
      <c r="D3630" t="s">
        <v>6734</v>
      </c>
      <c r="E3630" t="s">
        <v>6969</v>
      </c>
      <c r="F3630" t="s">
        <v>7095</v>
      </c>
      <c r="G3630" t="s">
        <v>7106</v>
      </c>
      <c r="H3630" t="s">
        <v>7146</v>
      </c>
      <c r="I3630" t="s">
        <v>7164</v>
      </c>
      <c r="J3630" t="s">
        <v>7170</v>
      </c>
      <c r="K3630" t="s">
        <v>7213</v>
      </c>
      <c r="L3630">
        <v>5</v>
      </c>
      <c r="M3630">
        <v>12078.31</v>
      </c>
      <c r="N3630">
        <v>0.15</v>
      </c>
      <c r="O3630">
        <v>3191.89</v>
      </c>
    </row>
    <row r="3631" spans="1:15" x14ac:dyDescent="0.25">
      <c r="A3631" t="s">
        <v>3641</v>
      </c>
      <c r="B3631" t="s">
        <v>5983</v>
      </c>
      <c r="C3631" t="s">
        <v>7229</v>
      </c>
      <c r="D3631" t="s">
        <v>6654</v>
      </c>
      <c r="E3631" t="s">
        <v>7041</v>
      </c>
      <c r="F3631" t="s">
        <v>7096</v>
      </c>
      <c r="G3631" t="s">
        <v>7111</v>
      </c>
      <c r="H3631" t="s">
        <v>7131</v>
      </c>
      <c r="I3631" t="s">
        <v>7165</v>
      </c>
      <c r="J3631" t="s">
        <v>7176</v>
      </c>
      <c r="K3631" t="s">
        <v>7195</v>
      </c>
      <c r="L3631">
        <v>3</v>
      </c>
      <c r="M3631">
        <v>27083.8</v>
      </c>
      <c r="N3631">
        <v>0.25</v>
      </c>
      <c r="O3631">
        <v>838.24</v>
      </c>
    </row>
    <row r="3632" spans="1:15" x14ac:dyDescent="0.25">
      <c r="A3632" t="s">
        <v>3642</v>
      </c>
      <c r="B3632" t="s">
        <v>5948</v>
      </c>
      <c r="C3632" t="s">
        <v>7230</v>
      </c>
      <c r="D3632" t="s">
        <v>6704</v>
      </c>
      <c r="E3632" t="s">
        <v>7008</v>
      </c>
      <c r="F3632" t="s">
        <v>7097</v>
      </c>
      <c r="G3632" t="s">
        <v>7107</v>
      </c>
      <c r="H3632" t="s">
        <v>7152</v>
      </c>
      <c r="I3632" t="s">
        <v>7162</v>
      </c>
      <c r="J3632" t="s">
        <v>7168</v>
      </c>
      <c r="K3632" t="s">
        <v>7180</v>
      </c>
      <c r="L3632">
        <v>4</v>
      </c>
      <c r="M3632">
        <v>10379.59</v>
      </c>
      <c r="N3632">
        <v>0.25</v>
      </c>
      <c r="O3632">
        <v>1224.46</v>
      </c>
    </row>
    <row r="3633" spans="1:15" x14ac:dyDescent="0.25">
      <c r="A3633" t="s">
        <v>3643</v>
      </c>
      <c r="B3633" t="s">
        <v>5792</v>
      </c>
      <c r="C3633" t="s">
        <v>7232</v>
      </c>
      <c r="D3633" t="s">
        <v>6157</v>
      </c>
      <c r="E3633" t="s">
        <v>6953</v>
      </c>
      <c r="F3633" t="s">
        <v>7096</v>
      </c>
      <c r="G3633" t="s">
        <v>7103</v>
      </c>
      <c r="H3633" t="s">
        <v>7134</v>
      </c>
      <c r="I3633" t="s">
        <v>7165</v>
      </c>
      <c r="J3633" t="s">
        <v>7176</v>
      </c>
      <c r="K3633" t="s">
        <v>7202</v>
      </c>
      <c r="L3633">
        <v>3</v>
      </c>
      <c r="M3633">
        <v>52315.98</v>
      </c>
      <c r="N3633">
        <v>0</v>
      </c>
      <c r="O3633">
        <v>7054.91</v>
      </c>
    </row>
    <row r="3634" spans="1:15" x14ac:dyDescent="0.25">
      <c r="A3634" t="s">
        <v>3644</v>
      </c>
      <c r="B3634" t="s">
        <v>6046</v>
      </c>
      <c r="C3634" t="s">
        <v>7236</v>
      </c>
      <c r="D3634" t="s">
        <v>6499</v>
      </c>
      <c r="E3634" t="s">
        <v>6902</v>
      </c>
      <c r="F3634" t="s">
        <v>7095</v>
      </c>
      <c r="G3634" t="s">
        <v>7109</v>
      </c>
      <c r="H3634" t="s">
        <v>7135</v>
      </c>
      <c r="I3634" t="s">
        <v>7163</v>
      </c>
      <c r="J3634" t="s">
        <v>7175</v>
      </c>
      <c r="K3634" t="s">
        <v>7205</v>
      </c>
      <c r="L3634">
        <v>5</v>
      </c>
      <c r="M3634">
        <v>14422.13</v>
      </c>
      <c r="N3634">
        <v>0.2</v>
      </c>
      <c r="O3634">
        <v>1490.99</v>
      </c>
    </row>
    <row r="3635" spans="1:15" x14ac:dyDescent="0.25">
      <c r="A3635" t="s">
        <v>3645</v>
      </c>
      <c r="B3635" t="s">
        <v>5107</v>
      </c>
      <c r="C3635" t="s">
        <v>7230</v>
      </c>
      <c r="D3635" t="s">
        <v>6335</v>
      </c>
      <c r="E3635" t="s">
        <v>6975</v>
      </c>
      <c r="F3635" t="s">
        <v>7096</v>
      </c>
      <c r="G3635" t="s">
        <v>7103</v>
      </c>
      <c r="H3635" t="s">
        <v>7134</v>
      </c>
      <c r="I3635" t="s">
        <v>7162</v>
      </c>
      <c r="J3635" t="s">
        <v>7168</v>
      </c>
      <c r="K3635" t="s">
        <v>7191</v>
      </c>
      <c r="L3635">
        <v>4</v>
      </c>
      <c r="M3635">
        <v>19166.02</v>
      </c>
      <c r="N3635">
        <v>0.25</v>
      </c>
      <c r="O3635">
        <v>855.64</v>
      </c>
    </row>
    <row r="3636" spans="1:15" x14ac:dyDescent="0.25">
      <c r="A3636" t="s">
        <v>3646</v>
      </c>
      <c r="B3636" t="s">
        <v>5154</v>
      </c>
      <c r="C3636" t="s">
        <v>7233</v>
      </c>
      <c r="D3636" t="s">
        <v>6364</v>
      </c>
      <c r="E3636" t="s">
        <v>7046</v>
      </c>
      <c r="F3636" t="s">
        <v>7097</v>
      </c>
      <c r="G3636" t="s">
        <v>7104</v>
      </c>
      <c r="H3636" t="s">
        <v>7132</v>
      </c>
      <c r="I3636" t="s">
        <v>7164</v>
      </c>
      <c r="J3636" t="s">
        <v>7170</v>
      </c>
      <c r="K3636" t="s">
        <v>7189</v>
      </c>
      <c r="L3636">
        <v>7</v>
      </c>
      <c r="M3636">
        <v>10409.879999999999</v>
      </c>
      <c r="N3636">
        <v>0</v>
      </c>
      <c r="O3636">
        <v>3228.2</v>
      </c>
    </row>
    <row r="3637" spans="1:15" x14ac:dyDescent="0.25">
      <c r="A3637" t="s">
        <v>3647</v>
      </c>
      <c r="B3637" t="s">
        <v>5862</v>
      </c>
      <c r="C3637" t="s">
        <v>7238</v>
      </c>
      <c r="D3637" t="s">
        <v>6583</v>
      </c>
      <c r="E3637" t="s">
        <v>7065</v>
      </c>
      <c r="F3637" t="s">
        <v>7097</v>
      </c>
      <c r="G3637" t="s">
        <v>7105</v>
      </c>
      <c r="H3637" t="s">
        <v>7128</v>
      </c>
      <c r="I3637" t="s">
        <v>7165</v>
      </c>
      <c r="J3637" t="s">
        <v>7176</v>
      </c>
      <c r="K3637" t="s">
        <v>7202</v>
      </c>
      <c r="L3637">
        <v>2</v>
      </c>
      <c r="M3637">
        <v>30009.18</v>
      </c>
      <c r="N3637">
        <v>0.15</v>
      </c>
      <c r="O3637">
        <v>2099.2600000000002</v>
      </c>
    </row>
    <row r="3638" spans="1:15" x14ac:dyDescent="0.25">
      <c r="A3638" t="s">
        <v>3648</v>
      </c>
      <c r="B3638" t="s">
        <v>5149</v>
      </c>
      <c r="C3638" t="s">
        <v>7249</v>
      </c>
      <c r="D3638" t="s">
        <v>6790</v>
      </c>
      <c r="E3638" t="s">
        <v>6905</v>
      </c>
      <c r="F3638" t="s">
        <v>7094</v>
      </c>
      <c r="G3638" t="s">
        <v>7101</v>
      </c>
      <c r="H3638" t="s">
        <v>7137</v>
      </c>
      <c r="I3638" t="s">
        <v>7162</v>
      </c>
      <c r="J3638" t="s">
        <v>7168</v>
      </c>
      <c r="K3638" t="s">
        <v>7180</v>
      </c>
      <c r="L3638">
        <v>7</v>
      </c>
      <c r="M3638">
        <v>23743.15</v>
      </c>
      <c r="N3638">
        <v>0.05</v>
      </c>
      <c r="O3638">
        <v>3395.58</v>
      </c>
    </row>
    <row r="3639" spans="1:15" x14ac:dyDescent="0.25">
      <c r="A3639" t="s">
        <v>3649</v>
      </c>
      <c r="B3639" t="s">
        <v>5499</v>
      </c>
      <c r="C3639" t="s">
        <v>7248</v>
      </c>
      <c r="D3639" t="s">
        <v>6312</v>
      </c>
      <c r="E3639" t="s">
        <v>6905</v>
      </c>
      <c r="F3639" t="s">
        <v>7094</v>
      </c>
      <c r="G3639" t="s">
        <v>7099</v>
      </c>
      <c r="H3639" t="s">
        <v>7130</v>
      </c>
      <c r="I3639" t="s">
        <v>7164</v>
      </c>
      <c r="J3639" t="s">
        <v>7174</v>
      </c>
      <c r="K3639" t="s">
        <v>7188</v>
      </c>
      <c r="L3639">
        <v>8</v>
      </c>
      <c r="M3639">
        <v>17334.95</v>
      </c>
      <c r="N3639">
        <v>0.2</v>
      </c>
      <c r="O3639">
        <v>3035.21</v>
      </c>
    </row>
    <row r="3640" spans="1:15" x14ac:dyDescent="0.25">
      <c r="A3640" t="s">
        <v>3650</v>
      </c>
      <c r="B3640" t="s">
        <v>6061</v>
      </c>
      <c r="C3640" t="s">
        <v>7253</v>
      </c>
      <c r="D3640" t="s">
        <v>6427</v>
      </c>
      <c r="E3640" t="s">
        <v>7023</v>
      </c>
      <c r="F3640" t="s">
        <v>7094</v>
      </c>
      <c r="G3640" t="s">
        <v>7099</v>
      </c>
      <c r="H3640" t="s">
        <v>7125</v>
      </c>
      <c r="I3640" t="s">
        <v>7162</v>
      </c>
      <c r="J3640" t="s">
        <v>7166</v>
      </c>
      <c r="K3640" t="s">
        <v>7211</v>
      </c>
      <c r="L3640">
        <v>6</v>
      </c>
      <c r="M3640">
        <v>34224.6</v>
      </c>
      <c r="N3640">
        <v>0.25</v>
      </c>
      <c r="O3640">
        <v>1489.87</v>
      </c>
    </row>
    <row r="3641" spans="1:15" x14ac:dyDescent="0.25">
      <c r="A3641" t="s">
        <v>3651</v>
      </c>
      <c r="B3641" t="s">
        <v>5580</v>
      </c>
      <c r="C3641" t="s">
        <v>7250</v>
      </c>
      <c r="D3641" t="s">
        <v>6570</v>
      </c>
      <c r="E3641" t="s">
        <v>7078</v>
      </c>
      <c r="F3641" t="s">
        <v>7094</v>
      </c>
      <c r="G3641" t="s">
        <v>7101</v>
      </c>
      <c r="H3641" t="s">
        <v>7124</v>
      </c>
      <c r="I3641" t="s">
        <v>7165</v>
      </c>
      <c r="J3641" t="s">
        <v>7177</v>
      </c>
      <c r="K3641" t="s">
        <v>7210</v>
      </c>
      <c r="L3641">
        <v>2</v>
      </c>
      <c r="M3641">
        <v>130797.3</v>
      </c>
      <c r="N3641">
        <v>0.25</v>
      </c>
      <c r="O3641">
        <v>-1541.7</v>
      </c>
    </row>
    <row r="3642" spans="1:15" x14ac:dyDescent="0.25">
      <c r="A3642" t="s">
        <v>3652</v>
      </c>
      <c r="B3642" t="s">
        <v>5065</v>
      </c>
      <c r="C3642" t="s">
        <v>7241</v>
      </c>
      <c r="D3642" t="s">
        <v>6660</v>
      </c>
      <c r="E3642" t="s">
        <v>6993</v>
      </c>
      <c r="F3642" t="s">
        <v>7095</v>
      </c>
      <c r="G3642" t="s">
        <v>7109</v>
      </c>
      <c r="H3642" t="s">
        <v>7140</v>
      </c>
      <c r="I3642" t="s">
        <v>7164</v>
      </c>
      <c r="J3642" t="s">
        <v>7173</v>
      </c>
      <c r="K3642" t="s">
        <v>7206</v>
      </c>
      <c r="L3642">
        <v>5</v>
      </c>
      <c r="M3642">
        <v>8964.98</v>
      </c>
      <c r="N3642">
        <v>0.15</v>
      </c>
      <c r="O3642">
        <v>1989.48</v>
      </c>
    </row>
    <row r="3643" spans="1:15" x14ac:dyDescent="0.25">
      <c r="A3643" t="s">
        <v>3653</v>
      </c>
      <c r="B3643" t="s">
        <v>5530</v>
      </c>
      <c r="C3643" t="s">
        <v>7254</v>
      </c>
      <c r="D3643" t="s">
        <v>6236</v>
      </c>
      <c r="E3643" t="s">
        <v>6996</v>
      </c>
      <c r="F3643" t="s">
        <v>7095</v>
      </c>
      <c r="G3643" t="s">
        <v>7109</v>
      </c>
      <c r="H3643" t="s">
        <v>7135</v>
      </c>
      <c r="I3643" t="s">
        <v>7164</v>
      </c>
      <c r="J3643" t="s">
        <v>7170</v>
      </c>
      <c r="K3643" t="s">
        <v>7189</v>
      </c>
      <c r="L3643">
        <v>6</v>
      </c>
      <c r="M3643">
        <v>8668.0300000000007</v>
      </c>
      <c r="N3643">
        <v>0</v>
      </c>
      <c r="O3643">
        <v>2352.37</v>
      </c>
    </row>
    <row r="3644" spans="1:15" x14ac:dyDescent="0.25">
      <c r="A3644" t="s">
        <v>3654</v>
      </c>
      <c r="B3644" t="s">
        <v>5564</v>
      </c>
      <c r="C3644" t="s">
        <v>7244</v>
      </c>
      <c r="D3644" t="s">
        <v>6593</v>
      </c>
      <c r="E3644" t="s">
        <v>6938</v>
      </c>
      <c r="F3644" t="s">
        <v>7097</v>
      </c>
      <c r="G3644" t="s">
        <v>7107</v>
      </c>
      <c r="H3644" t="s">
        <v>7152</v>
      </c>
      <c r="I3644" t="s">
        <v>7164</v>
      </c>
      <c r="J3644" t="s">
        <v>7174</v>
      </c>
      <c r="K3644" t="s">
        <v>7188</v>
      </c>
      <c r="L3644">
        <v>4</v>
      </c>
      <c r="M3644">
        <v>8905.91</v>
      </c>
      <c r="N3644">
        <v>0.2</v>
      </c>
      <c r="O3644">
        <v>1543.07</v>
      </c>
    </row>
    <row r="3645" spans="1:15" x14ac:dyDescent="0.25">
      <c r="A3645" t="s">
        <v>3655</v>
      </c>
      <c r="B3645" t="s">
        <v>5911</v>
      </c>
      <c r="C3645" t="s">
        <v>7257</v>
      </c>
      <c r="D3645" t="s">
        <v>6133</v>
      </c>
      <c r="E3645" t="s">
        <v>6911</v>
      </c>
      <c r="F3645" t="s">
        <v>7095</v>
      </c>
      <c r="G3645" t="s">
        <v>7108</v>
      </c>
      <c r="H3645" t="s">
        <v>7150</v>
      </c>
      <c r="I3645" t="s">
        <v>7164</v>
      </c>
      <c r="J3645" t="s">
        <v>7173</v>
      </c>
      <c r="K3645" t="s">
        <v>7186</v>
      </c>
      <c r="L3645">
        <v>5</v>
      </c>
      <c r="M3645">
        <v>22212.98</v>
      </c>
      <c r="N3645">
        <v>0.05</v>
      </c>
      <c r="O3645">
        <v>5657.77</v>
      </c>
    </row>
    <row r="3646" spans="1:15" x14ac:dyDescent="0.25">
      <c r="A3646" t="s">
        <v>3656</v>
      </c>
      <c r="B3646" t="s">
        <v>5385</v>
      </c>
      <c r="C3646" t="s">
        <v>7255</v>
      </c>
      <c r="D3646" t="s">
        <v>6377</v>
      </c>
      <c r="E3646" t="s">
        <v>7028</v>
      </c>
      <c r="F3646" t="s">
        <v>7095</v>
      </c>
      <c r="G3646" t="s">
        <v>7109</v>
      </c>
      <c r="H3646" t="s">
        <v>7140</v>
      </c>
      <c r="I3646" t="s">
        <v>7162</v>
      </c>
      <c r="J3646" t="s">
        <v>7169</v>
      </c>
      <c r="K3646" t="s">
        <v>7182</v>
      </c>
      <c r="L3646">
        <v>2</v>
      </c>
      <c r="M3646">
        <v>15078.03</v>
      </c>
      <c r="N3646">
        <v>0.15</v>
      </c>
      <c r="O3646">
        <v>1431.51</v>
      </c>
    </row>
    <row r="3647" spans="1:15" x14ac:dyDescent="0.25">
      <c r="A3647" t="s">
        <v>3657</v>
      </c>
      <c r="B3647" t="s">
        <v>5148</v>
      </c>
      <c r="C3647" t="s">
        <v>7256</v>
      </c>
      <c r="D3647" t="s">
        <v>6652</v>
      </c>
      <c r="E3647" t="s">
        <v>6912</v>
      </c>
      <c r="F3647" t="s">
        <v>7094</v>
      </c>
      <c r="G3647" t="s">
        <v>7099</v>
      </c>
      <c r="H3647" t="s">
        <v>7125</v>
      </c>
      <c r="I3647" t="s">
        <v>7162</v>
      </c>
      <c r="J3647" t="s">
        <v>7169</v>
      </c>
      <c r="K3647" t="s">
        <v>7182</v>
      </c>
      <c r="L3647">
        <v>1</v>
      </c>
      <c r="M3647">
        <v>9233.11</v>
      </c>
      <c r="N3647">
        <v>0</v>
      </c>
      <c r="O3647">
        <v>1749.57</v>
      </c>
    </row>
    <row r="3648" spans="1:15" x14ac:dyDescent="0.25">
      <c r="A3648" t="s">
        <v>3658</v>
      </c>
      <c r="B3648" t="s">
        <v>5611</v>
      </c>
      <c r="C3648" t="s">
        <v>7237</v>
      </c>
      <c r="D3648" t="s">
        <v>6153</v>
      </c>
      <c r="E3648" t="s">
        <v>6951</v>
      </c>
      <c r="F3648" t="s">
        <v>7094</v>
      </c>
      <c r="G3648" t="s">
        <v>7101</v>
      </c>
      <c r="H3648" t="s">
        <v>7117</v>
      </c>
      <c r="I3648" t="s">
        <v>7165</v>
      </c>
      <c r="J3648" t="s">
        <v>7177</v>
      </c>
      <c r="K3648" t="s">
        <v>7210</v>
      </c>
      <c r="L3648">
        <v>6</v>
      </c>
      <c r="M3648">
        <v>390494.14</v>
      </c>
      <c r="N3648">
        <v>0.25</v>
      </c>
      <c r="O3648">
        <v>-1353.42</v>
      </c>
    </row>
    <row r="3649" spans="1:15" x14ac:dyDescent="0.25">
      <c r="A3649" t="s">
        <v>3659</v>
      </c>
      <c r="B3649" t="s">
        <v>5283</v>
      </c>
      <c r="C3649" t="s">
        <v>7235</v>
      </c>
      <c r="D3649" t="s">
        <v>6701</v>
      </c>
      <c r="E3649" t="s">
        <v>6938</v>
      </c>
      <c r="F3649" t="s">
        <v>7094</v>
      </c>
      <c r="G3649" t="s">
        <v>7098</v>
      </c>
      <c r="H3649" t="s">
        <v>7138</v>
      </c>
      <c r="I3649" t="s">
        <v>7163</v>
      </c>
      <c r="J3649" t="s">
        <v>7175</v>
      </c>
      <c r="K3649" t="s">
        <v>7190</v>
      </c>
      <c r="L3649">
        <v>6</v>
      </c>
      <c r="M3649">
        <v>11007.86</v>
      </c>
      <c r="N3649">
        <v>0.2</v>
      </c>
      <c r="O3649">
        <v>1312.24</v>
      </c>
    </row>
    <row r="3650" spans="1:15" x14ac:dyDescent="0.25">
      <c r="A3650" t="s">
        <v>3660</v>
      </c>
      <c r="B3650" t="s">
        <v>5339</v>
      </c>
      <c r="C3650" t="s">
        <v>7249</v>
      </c>
      <c r="D3650" t="s">
        <v>6322</v>
      </c>
      <c r="E3650" t="s">
        <v>6897</v>
      </c>
      <c r="F3650" t="s">
        <v>7095</v>
      </c>
      <c r="G3650" t="s">
        <v>7106</v>
      </c>
      <c r="H3650" t="s">
        <v>7122</v>
      </c>
      <c r="I3650" t="s">
        <v>7165</v>
      </c>
      <c r="J3650" t="s">
        <v>7172</v>
      </c>
      <c r="K3650" t="s">
        <v>7185</v>
      </c>
      <c r="L3650">
        <v>6</v>
      </c>
      <c r="M3650">
        <v>31413.279999999999</v>
      </c>
      <c r="N3650">
        <v>0</v>
      </c>
      <c r="O3650">
        <v>5793.63</v>
      </c>
    </row>
    <row r="3651" spans="1:15" x14ac:dyDescent="0.25">
      <c r="A3651" t="s">
        <v>3661</v>
      </c>
      <c r="B3651" t="s">
        <v>5375</v>
      </c>
      <c r="C3651" t="s">
        <v>7244</v>
      </c>
      <c r="D3651" t="s">
        <v>6694</v>
      </c>
      <c r="E3651" t="s">
        <v>6938</v>
      </c>
      <c r="F3651" t="s">
        <v>7094</v>
      </c>
      <c r="G3651" t="s">
        <v>7099</v>
      </c>
      <c r="H3651" t="s">
        <v>7115</v>
      </c>
      <c r="I3651" t="s">
        <v>7164</v>
      </c>
      <c r="J3651" t="s">
        <v>7170</v>
      </c>
      <c r="K3651" t="s">
        <v>7213</v>
      </c>
      <c r="L3651">
        <v>4</v>
      </c>
      <c r="M3651">
        <v>9468.2999999999993</v>
      </c>
      <c r="N3651">
        <v>0.15</v>
      </c>
      <c r="O3651">
        <v>2851.56</v>
      </c>
    </row>
    <row r="3652" spans="1:15" x14ac:dyDescent="0.25">
      <c r="A3652" t="s">
        <v>3662</v>
      </c>
      <c r="B3652" t="s">
        <v>5250</v>
      </c>
      <c r="C3652" t="s">
        <v>7244</v>
      </c>
      <c r="D3652" t="s">
        <v>6151</v>
      </c>
      <c r="E3652" t="s">
        <v>6949</v>
      </c>
      <c r="F3652" t="s">
        <v>7095</v>
      </c>
      <c r="G3652" t="s">
        <v>7108</v>
      </c>
      <c r="H3652" t="s">
        <v>7150</v>
      </c>
      <c r="I3652" t="s">
        <v>7165</v>
      </c>
      <c r="J3652" t="s">
        <v>7177</v>
      </c>
      <c r="K3652" t="s">
        <v>7201</v>
      </c>
      <c r="L3652">
        <v>6</v>
      </c>
      <c r="M3652">
        <v>232117.59</v>
      </c>
      <c r="N3652">
        <v>0.25</v>
      </c>
      <c r="O3652">
        <v>4945.17</v>
      </c>
    </row>
    <row r="3653" spans="1:15" x14ac:dyDescent="0.25">
      <c r="A3653" t="s">
        <v>3663</v>
      </c>
      <c r="B3653" t="s">
        <v>5585</v>
      </c>
      <c r="C3653" t="s">
        <v>7229</v>
      </c>
      <c r="D3653" t="s">
        <v>6474</v>
      </c>
      <c r="E3653" t="s">
        <v>6935</v>
      </c>
      <c r="F3653" t="s">
        <v>7097</v>
      </c>
      <c r="G3653" t="s">
        <v>7110</v>
      </c>
      <c r="H3653" t="s">
        <v>7159</v>
      </c>
      <c r="I3653" t="s">
        <v>7163</v>
      </c>
      <c r="J3653" t="s">
        <v>7171</v>
      </c>
      <c r="K3653" t="s">
        <v>7209</v>
      </c>
      <c r="L3653">
        <v>8</v>
      </c>
      <c r="M3653">
        <v>13707.92</v>
      </c>
      <c r="N3653">
        <v>0.05</v>
      </c>
      <c r="O3653">
        <v>2135.3200000000002</v>
      </c>
    </row>
    <row r="3654" spans="1:15" x14ac:dyDescent="0.25">
      <c r="A3654" t="s">
        <v>3664</v>
      </c>
      <c r="B3654" t="s">
        <v>6052</v>
      </c>
      <c r="C3654" t="s">
        <v>7245</v>
      </c>
      <c r="D3654" t="s">
        <v>6441</v>
      </c>
      <c r="E3654" t="s">
        <v>6903</v>
      </c>
      <c r="F3654" t="s">
        <v>7094</v>
      </c>
      <c r="G3654" t="s">
        <v>7099</v>
      </c>
      <c r="H3654" t="s">
        <v>7125</v>
      </c>
      <c r="I3654" t="s">
        <v>7164</v>
      </c>
      <c r="J3654" t="s">
        <v>7174</v>
      </c>
      <c r="K3654" t="s">
        <v>7196</v>
      </c>
      <c r="L3654">
        <v>1</v>
      </c>
      <c r="M3654">
        <v>3291.88</v>
      </c>
      <c r="N3654">
        <v>0.05</v>
      </c>
      <c r="O3654">
        <v>782.41</v>
      </c>
    </row>
    <row r="3655" spans="1:15" x14ac:dyDescent="0.25">
      <c r="A3655" t="s">
        <v>3665</v>
      </c>
      <c r="B3655" t="s">
        <v>6057</v>
      </c>
      <c r="C3655" t="s">
        <v>7228</v>
      </c>
      <c r="D3655" t="s">
        <v>6492</v>
      </c>
      <c r="E3655" t="s">
        <v>6971</v>
      </c>
      <c r="F3655" t="s">
        <v>7094</v>
      </c>
      <c r="G3655" t="s">
        <v>7099</v>
      </c>
      <c r="H3655" t="s">
        <v>7115</v>
      </c>
      <c r="I3655" t="s">
        <v>7163</v>
      </c>
      <c r="J3655" t="s">
        <v>7175</v>
      </c>
      <c r="K3655" t="s">
        <v>7205</v>
      </c>
      <c r="L3655">
        <v>5</v>
      </c>
      <c r="M3655">
        <v>16530.59</v>
      </c>
      <c r="N3655">
        <v>0.1</v>
      </c>
      <c r="O3655">
        <v>2428.9299999999998</v>
      </c>
    </row>
    <row r="3656" spans="1:15" x14ac:dyDescent="0.25">
      <c r="A3656" t="s">
        <v>3666</v>
      </c>
      <c r="B3656" t="s">
        <v>5219</v>
      </c>
      <c r="C3656" t="s">
        <v>7258</v>
      </c>
      <c r="D3656" t="s">
        <v>6142</v>
      </c>
      <c r="E3656" t="s">
        <v>6940</v>
      </c>
      <c r="F3656" t="s">
        <v>7095</v>
      </c>
      <c r="G3656" t="s">
        <v>7108</v>
      </c>
      <c r="H3656" t="s">
        <v>7126</v>
      </c>
      <c r="I3656" t="s">
        <v>7163</v>
      </c>
      <c r="J3656" t="s">
        <v>7171</v>
      </c>
      <c r="K3656" t="s">
        <v>7209</v>
      </c>
      <c r="L3656">
        <v>2</v>
      </c>
      <c r="M3656">
        <v>3055.04</v>
      </c>
      <c r="N3656">
        <v>0.15</v>
      </c>
      <c r="O3656">
        <v>339.91</v>
      </c>
    </row>
    <row r="3657" spans="1:15" x14ac:dyDescent="0.25">
      <c r="A3657" t="s">
        <v>3667</v>
      </c>
      <c r="B3657" t="s">
        <v>5261</v>
      </c>
      <c r="C3657" t="s">
        <v>7236</v>
      </c>
      <c r="D3657" t="s">
        <v>6138</v>
      </c>
      <c r="E3657" t="s">
        <v>6936</v>
      </c>
      <c r="F3657" t="s">
        <v>7097</v>
      </c>
      <c r="G3657" t="s">
        <v>7107</v>
      </c>
      <c r="H3657" t="s">
        <v>7153</v>
      </c>
      <c r="I3657" t="s">
        <v>7165</v>
      </c>
      <c r="J3657" t="s">
        <v>7176</v>
      </c>
      <c r="K3657" t="s">
        <v>7194</v>
      </c>
      <c r="L3657">
        <v>8</v>
      </c>
      <c r="M3657">
        <v>202208.48</v>
      </c>
      <c r="N3657">
        <v>0</v>
      </c>
      <c r="O3657">
        <v>29584</v>
      </c>
    </row>
    <row r="3658" spans="1:15" x14ac:dyDescent="0.25">
      <c r="A3658" t="s">
        <v>3668</v>
      </c>
      <c r="B3658" t="s">
        <v>5669</v>
      </c>
      <c r="C3658" t="s">
        <v>7243</v>
      </c>
      <c r="D3658" t="s">
        <v>6759</v>
      </c>
      <c r="E3658" t="s">
        <v>7038</v>
      </c>
      <c r="F3658" t="s">
        <v>7094</v>
      </c>
      <c r="G3658" t="s">
        <v>7101</v>
      </c>
      <c r="H3658" t="s">
        <v>7117</v>
      </c>
      <c r="I3658" t="s">
        <v>7163</v>
      </c>
      <c r="J3658" t="s">
        <v>7175</v>
      </c>
      <c r="K3658" t="s">
        <v>7205</v>
      </c>
      <c r="L3658">
        <v>7</v>
      </c>
      <c r="M3658">
        <v>23236.400000000001</v>
      </c>
      <c r="N3658">
        <v>0.05</v>
      </c>
      <c r="O3658">
        <v>3655.64</v>
      </c>
    </row>
    <row r="3659" spans="1:15" x14ac:dyDescent="0.25">
      <c r="A3659" t="s">
        <v>3669</v>
      </c>
      <c r="B3659" t="s">
        <v>6062</v>
      </c>
      <c r="C3659" t="s">
        <v>7246</v>
      </c>
      <c r="D3659" t="s">
        <v>6421</v>
      </c>
      <c r="E3659" t="s">
        <v>7054</v>
      </c>
      <c r="F3659" t="s">
        <v>7095</v>
      </c>
      <c r="G3659" t="s">
        <v>7106</v>
      </c>
      <c r="H3659" t="s">
        <v>7146</v>
      </c>
      <c r="I3659" t="s">
        <v>7164</v>
      </c>
      <c r="J3659" t="s">
        <v>7170</v>
      </c>
      <c r="K3659" t="s">
        <v>7189</v>
      </c>
      <c r="L3659">
        <v>3</v>
      </c>
      <c r="M3659">
        <v>3674.61</v>
      </c>
      <c r="N3659">
        <v>0.2</v>
      </c>
      <c r="O3659">
        <v>699.08</v>
      </c>
    </row>
    <row r="3660" spans="1:15" x14ac:dyDescent="0.25">
      <c r="A3660" t="s">
        <v>3670</v>
      </c>
      <c r="B3660" t="s">
        <v>5431</v>
      </c>
      <c r="C3660" t="s">
        <v>7237</v>
      </c>
      <c r="D3660" t="s">
        <v>6464</v>
      </c>
      <c r="E3660" t="s">
        <v>6983</v>
      </c>
      <c r="F3660" t="s">
        <v>7097</v>
      </c>
      <c r="G3660" t="s">
        <v>7107</v>
      </c>
      <c r="H3660" t="s">
        <v>7153</v>
      </c>
      <c r="I3660" t="s">
        <v>7163</v>
      </c>
      <c r="J3660" t="s">
        <v>7171</v>
      </c>
      <c r="K3660" t="s">
        <v>7209</v>
      </c>
      <c r="L3660">
        <v>4</v>
      </c>
      <c r="M3660">
        <v>6905.22</v>
      </c>
      <c r="N3660">
        <v>0</v>
      </c>
      <c r="O3660">
        <v>1400.03</v>
      </c>
    </row>
    <row r="3661" spans="1:15" x14ac:dyDescent="0.25">
      <c r="A3661" t="s">
        <v>3671</v>
      </c>
      <c r="B3661" t="s">
        <v>5059</v>
      </c>
      <c r="C3661" t="s">
        <v>7248</v>
      </c>
      <c r="D3661" t="s">
        <v>6815</v>
      </c>
      <c r="E3661" t="s">
        <v>6957</v>
      </c>
      <c r="F3661" t="s">
        <v>7096</v>
      </c>
      <c r="G3661" t="s">
        <v>7113</v>
      </c>
      <c r="H3661" t="s">
        <v>7148</v>
      </c>
      <c r="I3661" t="s">
        <v>7163</v>
      </c>
      <c r="J3661" t="s">
        <v>7175</v>
      </c>
      <c r="K3661" t="s">
        <v>7205</v>
      </c>
      <c r="L3661">
        <v>5</v>
      </c>
      <c r="M3661">
        <v>18286.45</v>
      </c>
      <c r="N3661">
        <v>0</v>
      </c>
      <c r="O3661">
        <v>3143.8</v>
      </c>
    </row>
    <row r="3662" spans="1:15" x14ac:dyDescent="0.25">
      <c r="A3662" t="s">
        <v>3672</v>
      </c>
      <c r="B3662" t="s">
        <v>5816</v>
      </c>
      <c r="C3662" t="s">
        <v>7254</v>
      </c>
      <c r="D3662" t="s">
        <v>6522</v>
      </c>
      <c r="E3662" t="s">
        <v>7040</v>
      </c>
      <c r="F3662" t="s">
        <v>7094</v>
      </c>
      <c r="G3662" t="s">
        <v>7099</v>
      </c>
      <c r="H3662" t="s">
        <v>7125</v>
      </c>
      <c r="I3662" t="s">
        <v>7163</v>
      </c>
      <c r="J3662" t="s">
        <v>7171</v>
      </c>
      <c r="K3662" t="s">
        <v>7204</v>
      </c>
      <c r="L3662">
        <v>3</v>
      </c>
      <c r="M3662">
        <v>10622.4</v>
      </c>
      <c r="N3662">
        <v>0.25</v>
      </c>
      <c r="O3662">
        <v>882.72</v>
      </c>
    </row>
    <row r="3663" spans="1:15" x14ac:dyDescent="0.25">
      <c r="A3663" t="s">
        <v>3673</v>
      </c>
      <c r="B3663" t="s">
        <v>5517</v>
      </c>
      <c r="C3663" t="s">
        <v>7229</v>
      </c>
      <c r="D3663" t="s">
        <v>6721</v>
      </c>
      <c r="E3663" t="s">
        <v>7086</v>
      </c>
      <c r="F3663" t="s">
        <v>7097</v>
      </c>
      <c r="G3663" t="s">
        <v>7107</v>
      </c>
      <c r="H3663" t="s">
        <v>7123</v>
      </c>
      <c r="I3663" t="s">
        <v>7165</v>
      </c>
      <c r="J3663" t="s">
        <v>7177</v>
      </c>
      <c r="K3663" t="s">
        <v>7198</v>
      </c>
      <c r="L3663">
        <v>7</v>
      </c>
      <c r="M3663">
        <v>428312.07</v>
      </c>
      <c r="N3663">
        <v>0.1</v>
      </c>
      <c r="O3663">
        <v>67414.429999999993</v>
      </c>
    </row>
    <row r="3664" spans="1:15" x14ac:dyDescent="0.25">
      <c r="A3664" t="s">
        <v>3674</v>
      </c>
      <c r="B3664" t="s">
        <v>5930</v>
      </c>
      <c r="C3664" t="s">
        <v>7232</v>
      </c>
      <c r="D3664" t="s">
        <v>6245</v>
      </c>
      <c r="E3664" t="s">
        <v>6953</v>
      </c>
      <c r="F3664" t="s">
        <v>7094</v>
      </c>
      <c r="G3664" t="s">
        <v>7099</v>
      </c>
      <c r="H3664" t="s">
        <v>7125</v>
      </c>
      <c r="I3664" t="s">
        <v>7165</v>
      </c>
      <c r="J3664" t="s">
        <v>7172</v>
      </c>
      <c r="K3664" t="s">
        <v>7208</v>
      </c>
      <c r="L3664">
        <v>1</v>
      </c>
      <c r="M3664">
        <v>2489.7800000000002</v>
      </c>
      <c r="N3664">
        <v>0</v>
      </c>
      <c r="O3664">
        <v>495.76</v>
      </c>
    </row>
    <row r="3665" spans="1:15" x14ac:dyDescent="0.25">
      <c r="A3665" t="s">
        <v>3675</v>
      </c>
      <c r="B3665" t="s">
        <v>5326</v>
      </c>
      <c r="C3665" t="s">
        <v>7243</v>
      </c>
      <c r="D3665" t="s">
        <v>6633</v>
      </c>
      <c r="E3665" t="s">
        <v>7027</v>
      </c>
      <c r="F3665" t="s">
        <v>7096</v>
      </c>
      <c r="G3665" t="s">
        <v>7112</v>
      </c>
      <c r="H3665" t="s">
        <v>7154</v>
      </c>
      <c r="I3665" t="s">
        <v>7165</v>
      </c>
      <c r="J3665" t="s">
        <v>7172</v>
      </c>
      <c r="K3665" t="s">
        <v>7208</v>
      </c>
      <c r="L3665">
        <v>8</v>
      </c>
      <c r="M3665">
        <v>20469.7</v>
      </c>
      <c r="N3665">
        <v>0</v>
      </c>
      <c r="O3665">
        <v>4297.46</v>
      </c>
    </row>
    <row r="3666" spans="1:15" x14ac:dyDescent="0.25">
      <c r="A3666" t="s">
        <v>3676</v>
      </c>
      <c r="B3666" t="s">
        <v>5547</v>
      </c>
      <c r="C3666" t="s">
        <v>7250</v>
      </c>
      <c r="D3666" t="s">
        <v>6604</v>
      </c>
      <c r="E3666" t="s">
        <v>6918</v>
      </c>
      <c r="F3666" t="s">
        <v>7095</v>
      </c>
      <c r="G3666" t="s">
        <v>7108</v>
      </c>
      <c r="H3666" t="s">
        <v>7150</v>
      </c>
      <c r="I3666" t="s">
        <v>7164</v>
      </c>
      <c r="J3666" t="s">
        <v>7170</v>
      </c>
      <c r="K3666" t="s">
        <v>7183</v>
      </c>
      <c r="L3666">
        <v>1</v>
      </c>
      <c r="M3666">
        <v>5152.78</v>
      </c>
      <c r="N3666">
        <v>0</v>
      </c>
      <c r="O3666">
        <v>1426.99</v>
      </c>
    </row>
    <row r="3667" spans="1:15" x14ac:dyDescent="0.25">
      <c r="A3667" t="s">
        <v>3677</v>
      </c>
      <c r="B3667" t="s">
        <v>5657</v>
      </c>
      <c r="C3667" t="s">
        <v>7255</v>
      </c>
      <c r="D3667" t="s">
        <v>6520</v>
      </c>
      <c r="E3667" t="s">
        <v>6947</v>
      </c>
      <c r="F3667" t="s">
        <v>7095</v>
      </c>
      <c r="G3667" t="s">
        <v>7102</v>
      </c>
      <c r="H3667" t="s">
        <v>7147</v>
      </c>
      <c r="I3667" t="s">
        <v>7165</v>
      </c>
      <c r="J3667" t="s">
        <v>7176</v>
      </c>
      <c r="K3667" t="s">
        <v>7195</v>
      </c>
      <c r="L3667">
        <v>4</v>
      </c>
      <c r="M3667">
        <v>39646.53</v>
      </c>
      <c r="N3667">
        <v>0.2</v>
      </c>
      <c r="O3667">
        <v>1188.94</v>
      </c>
    </row>
    <row r="3668" spans="1:15" x14ac:dyDescent="0.25">
      <c r="A3668" t="s">
        <v>3678</v>
      </c>
      <c r="B3668" t="s">
        <v>5819</v>
      </c>
      <c r="C3668" t="s">
        <v>7226</v>
      </c>
      <c r="D3668" t="s">
        <v>6414</v>
      </c>
      <c r="E3668" t="s">
        <v>6910</v>
      </c>
      <c r="F3668" t="s">
        <v>7095</v>
      </c>
      <c r="G3668" t="s">
        <v>7106</v>
      </c>
      <c r="H3668" t="s">
        <v>7122</v>
      </c>
      <c r="I3668" t="s">
        <v>7165</v>
      </c>
      <c r="J3668" t="s">
        <v>7172</v>
      </c>
      <c r="K3668" t="s">
        <v>7208</v>
      </c>
      <c r="L3668">
        <v>5</v>
      </c>
      <c r="M3668">
        <v>12278.05</v>
      </c>
      <c r="N3668">
        <v>0.05</v>
      </c>
      <c r="O3668">
        <v>2688.66</v>
      </c>
    </row>
    <row r="3669" spans="1:15" x14ac:dyDescent="0.25">
      <c r="A3669" t="s">
        <v>3679</v>
      </c>
      <c r="B3669" t="s">
        <v>5971</v>
      </c>
      <c r="C3669" t="s">
        <v>7243</v>
      </c>
      <c r="D3669" t="s">
        <v>6669</v>
      </c>
      <c r="E3669" t="s">
        <v>6952</v>
      </c>
      <c r="F3669" t="s">
        <v>7094</v>
      </c>
      <c r="G3669" t="s">
        <v>7099</v>
      </c>
      <c r="H3669" t="s">
        <v>7125</v>
      </c>
      <c r="I3669" t="s">
        <v>7165</v>
      </c>
      <c r="J3669" t="s">
        <v>7176</v>
      </c>
      <c r="K3669" t="s">
        <v>7202</v>
      </c>
      <c r="L3669">
        <v>3</v>
      </c>
      <c r="M3669">
        <v>50801.39</v>
      </c>
      <c r="N3669">
        <v>0.1</v>
      </c>
      <c r="O3669">
        <v>4731.04</v>
      </c>
    </row>
    <row r="3670" spans="1:15" x14ac:dyDescent="0.25">
      <c r="A3670" t="s">
        <v>3680</v>
      </c>
      <c r="B3670" t="s">
        <v>5036</v>
      </c>
      <c r="C3670" t="s">
        <v>7231</v>
      </c>
      <c r="D3670" t="s">
        <v>6625</v>
      </c>
      <c r="E3670" t="s">
        <v>6983</v>
      </c>
      <c r="F3670" t="s">
        <v>7094</v>
      </c>
      <c r="G3670" t="s">
        <v>7101</v>
      </c>
      <c r="H3670" t="s">
        <v>7137</v>
      </c>
      <c r="I3670" t="s">
        <v>7165</v>
      </c>
      <c r="J3670" t="s">
        <v>7177</v>
      </c>
      <c r="K3670" t="s">
        <v>7198</v>
      </c>
      <c r="L3670">
        <v>3</v>
      </c>
      <c r="M3670">
        <v>177481.88</v>
      </c>
      <c r="N3670">
        <v>0.05</v>
      </c>
      <c r="O3670">
        <v>29843.67</v>
      </c>
    </row>
    <row r="3671" spans="1:15" x14ac:dyDescent="0.25">
      <c r="A3671" t="s">
        <v>3681</v>
      </c>
      <c r="B3671" t="s">
        <v>5123</v>
      </c>
      <c r="C3671" t="s">
        <v>7234</v>
      </c>
      <c r="D3671" t="s">
        <v>6877</v>
      </c>
      <c r="E3671" t="s">
        <v>6916</v>
      </c>
      <c r="F3671" t="s">
        <v>7097</v>
      </c>
      <c r="G3671" t="s">
        <v>7110</v>
      </c>
      <c r="H3671" t="s">
        <v>7155</v>
      </c>
      <c r="I3671" t="s">
        <v>7162</v>
      </c>
      <c r="J3671" t="s">
        <v>7168</v>
      </c>
      <c r="K3671" t="s">
        <v>7180</v>
      </c>
      <c r="L3671">
        <v>3</v>
      </c>
      <c r="M3671">
        <v>9881.5400000000009</v>
      </c>
      <c r="N3671">
        <v>0.1</v>
      </c>
      <c r="O3671">
        <v>1353.01</v>
      </c>
    </row>
    <row r="3672" spans="1:15" x14ac:dyDescent="0.25">
      <c r="A3672" t="s">
        <v>3682</v>
      </c>
      <c r="B3672" t="s">
        <v>5439</v>
      </c>
      <c r="C3672" t="s">
        <v>7224</v>
      </c>
      <c r="D3672" t="s">
        <v>6311</v>
      </c>
      <c r="E3672" t="s">
        <v>6930</v>
      </c>
      <c r="F3672" t="s">
        <v>7095</v>
      </c>
      <c r="G3672" t="s">
        <v>7109</v>
      </c>
      <c r="H3672" t="s">
        <v>7127</v>
      </c>
      <c r="I3672" t="s">
        <v>7163</v>
      </c>
      <c r="J3672" t="s">
        <v>7167</v>
      </c>
      <c r="K3672" t="s">
        <v>7187</v>
      </c>
      <c r="L3672">
        <v>2</v>
      </c>
      <c r="M3672">
        <v>3081.53</v>
      </c>
      <c r="N3672">
        <v>0</v>
      </c>
      <c r="O3672">
        <v>887.96</v>
      </c>
    </row>
    <row r="3673" spans="1:15" x14ac:dyDescent="0.25">
      <c r="A3673" t="s">
        <v>3683</v>
      </c>
      <c r="B3673" t="s">
        <v>5831</v>
      </c>
      <c r="C3673" t="s">
        <v>7225</v>
      </c>
      <c r="D3673" t="s">
        <v>6394</v>
      </c>
      <c r="E3673" t="s">
        <v>6900</v>
      </c>
      <c r="F3673" t="s">
        <v>7097</v>
      </c>
      <c r="G3673" t="s">
        <v>7105</v>
      </c>
      <c r="H3673" t="s">
        <v>7128</v>
      </c>
      <c r="I3673" t="s">
        <v>7163</v>
      </c>
      <c r="J3673" t="s">
        <v>7175</v>
      </c>
      <c r="K3673" t="s">
        <v>7197</v>
      </c>
      <c r="L3673">
        <v>2</v>
      </c>
      <c r="M3673">
        <v>11560.25</v>
      </c>
      <c r="N3673">
        <v>0</v>
      </c>
      <c r="O3673">
        <v>2721.56</v>
      </c>
    </row>
    <row r="3674" spans="1:15" x14ac:dyDescent="0.25">
      <c r="A3674" t="s">
        <v>3684</v>
      </c>
      <c r="B3674" t="s">
        <v>5871</v>
      </c>
      <c r="C3674" t="s">
        <v>7236</v>
      </c>
      <c r="D3674" t="s">
        <v>6167</v>
      </c>
      <c r="E3674" t="s">
        <v>6901</v>
      </c>
      <c r="F3674" t="s">
        <v>7097</v>
      </c>
      <c r="G3674" t="s">
        <v>7105</v>
      </c>
      <c r="H3674" t="s">
        <v>7128</v>
      </c>
      <c r="I3674" t="s">
        <v>7163</v>
      </c>
      <c r="J3674" t="s">
        <v>7171</v>
      </c>
      <c r="K3674" t="s">
        <v>7184</v>
      </c>
      <c r="L3674">
        <v>3</v>
      </c>
      <c r="M3674">
        <v>23601.18</v>
      </c>
      <c r="N3674">
        <v>0</v>
      </c>
      <c r="O3674">
        <v>3764.1</v>
      </c>
    </row>
    <row r="3675" spans="1:15" x14ac:dyDescent="0.25">
      <c r="A3675" t="s">
        <v>3685</v>
      </c>
      <c r="B3675" t="s">
        <v>5690</v>
      </c>
      <c r="C3675" t="s">
        <v>7241</v>
      </c>
      <c r="D3675" t="s">
        <v>6306</v>
      </c>
      <c r="E3675" t="s">
        <v>6987</v>
      </c>
      <c r="F3675" t="s">
        <v>7097</v>
      </c>
      <c r="G3675" t="s">
        <v>7107</v>
      </c>
      <c r="H3675" t="s">
        <v>7153</v>
      </c>
      <c r="I3675" t="s">
        <v>7163</v>
      </c>
      <c r="J3675" t="s">
        <v>7171</v>
      </c>
      <c r="K3675" t="s">
        <v>7184</v>
      </c>
      <c r="L3675">
        <v>7</v>
      </c>
      <c r="M3675">
        <v>48289.15</v>
      </c>
      <c r="N3675">
        <v>0.15</v>
      </c>
      <c r="O3675">
        <v>5625.31</v>
      </c>
    </row>
    <row r="3676" spans="1:15" x14ac:dyDescent="0.25">
      <c r="A3676" t="s">
        <v>3686</v>
      </c>
      <c r="B3676" t="s">
        <v>5553</v>
      </c>
      <c r="C3676" t="s">
        <v>7239</v>
      </c>
      <c r="D3676" t="s">
        <v>6621</v>
      </c>
      <c r="E3676" t="s">
        <v>6953</v>
      </c>
      <c r="F3676" t="s">
        <v>7095</v>
      </c>
      <c r="G3676" t="s">
        <v>7102</v>
      </c>
      <c r="H3676" t="s">
        <v>7118</v>
      </c>
      <c r="I3676" t="s">
        <v>7164</v>
      </c>
      <c r="J3676" t="s">
        <v>7174</v>
      </c>
      <c r="K3676" t="s">
        <v>7188</v>
      </c>
      <c r="L3676">
        <v>7</v>
      </c>
      <c r="M3676">
        <v>16775.41</v>
      </c>
      <c r="N3676">
        <v>0.15</v>
      </c>
      <c r="O3676">
        <v>3182.94</v>
      </c>
    </row>
    <row r="3677" spans="1:15" x14ac:dyDescent="0.25">
      <c r="A3677" t="s">
        <v>3687</v>
      </c>
      <c r="B3677" t="s">
        <v>6032</v>
      </c>
      <c r="C3677" t="s">
        <v>7231</v>
      </c>
      <c r="D3677" t="s">
        <v>6759</v>
      </c>
      <c r="E3677" t="s">
        <v>7038</v>
      </c>
      <c r="F3677" t="s">
        <v>7094</v>
      </c>
      <c r="G3677" t="s">
        <v>7098</v>
      </c>
      <c r="H3677" t="s">
        <v>7156</v>
      </c>
      <c r="I3677" t="s">
        <v>7163</v>
      </c>
      <c r="J3677" t="s">
        <v>7175</v>
      </c>
      <c r="K3677" t="s">
        <v>7205</v>
      </c>
      <c r="L3677">
        <v>8</v>
      </c>
      <c r="M3677">
        <v>22360.54</v>
      </c>
      <c r="N3677">
        <v>0.2</v>
      </c>
      <c r="O3677">
        <v>1847.13</v>
      </c>
    </row>
    <row r="3678" spans="1:15" x14ac:dyDescent="0.25">
      <c r="A3678" t="s">
        <v>3688</v>
      </c>
      <c r="B3678" t="s">
        <v>5836</v>
      </c>
      <c r="C3678" t="s">
        <v>7235</v>
      </c>
      <c r="D3678" t="s">
        <v>6517</v>
      </c>
      <c r="E3678" t="s">
        <v>6902</v>
      </c>
      <c r="F3678" t="s">
        <v>7097</v>
      </c>
      <c r="G3678" t="s">
        <v>7105</v>
      </c>
      <c r="H3678" t="s">
        <v>7149</v>
      </c>
      <c r="I3678" t="s">
        <v>7163</v>
      </c>
      <c r="J3678" t="s">
        <v>7171</v>
      </c>
      <c r="K3678" t="s">
        <v>7204</v>
      </c>
      <c r="L3678">
        <v>3</v>
      </c>
      <c r="M3678">
        <v>10962.88</v>
      </c>
      <c r="N3678">
        <v>0.2</v>
      </c>
      <c r="O3678">
        <v>890.03</v>
      </c>
    </row>
    <row r="3679" spans="1:15" x14ac:dyDescent="0.25">
      <c r="A3679" t="s">
        <v>3689</v>
      </c>
      <c r="B3679" t="s">
        <v>5729</v>
      </c>
      <c r="C3679" t="s">
        <v>7239</v>
      </c>
      <c r="D3679" t="s">
        <v>6547</v>
      </c>
      <c r="E3679" t="s">
        <v>6978</v>
      </c>
      <c r="F3679" t="s">
        <v>7095</v>
      </c>
      <c r="G3679" t="s">
        <v>7109</v>
      </c>
      <c r="H3679" t="s">
        <v>7127</v>
      </c>
      <c r="I3679" t="s">
        <v>7164</v>
      </c>
      <c r="J3679" t="s">
        <v>7174</v>
      </c>
      <c r="K3679" t="s">
        <v>7199</v>
      </c>
      <c r="L3679">
        <v>1</v>
      </c>
      <c r="M3679">
        <v>1272.31</v>
      </c>
      <c r="N3679">
        <v>0.2</v>
      </c>
      <c r="O3679">
        <v>137.79</v>
      </c>
    </row>
    <row r="3680" spans="1:15" x14ac:dyDescent="0.25">
      <c r="A3680" t="s">
        <v>3690</v>
      </c>
      <c r="B3680" t="s">
        <v>5180</v>
      </c>
      <c r="C3680" t="s">
        <v>7239</v>
      </c>
      <c r="D3680" t="s">
        <v>6811</v>
      </c>
      <c r="E3680" t="s">
        <v>6958</v>
      </c>
      <c r="F3680" t="s">
        <v>7096</v>
      </c>
      <c r="G3680" t="s">
        <v>7111</v>
      </c>
      <c r="H3680" t="s">
        <v>7131</v>
      </c>
      <c r="I3680" t="s">
        <v>7162</v>
      </c>
      <c r="J3680" t="s">
        <v>7168</v>
      </c>
      <c r="K3680" t="s">
        <v>7181</v>
      </c>
      <c r="L3680">
        <v>5</v>
      </c>
      <c r="M3680">
        <v>56218.79</v>
      </c>
      <c r="N3680">
        <v>0.1</v>
      </c>
      <c r="O3680">
        <v>11085.82</v>
      </c>
    </row>
    <row r="3681" spans="1:15" x14ac:dyDescent="0.25">
      <c r="A3681" t="s">
        <v>3691</v>
      </c>
      <c r="B3681" t="s">
        <v>5641</v>
      </c>
      <c r="C3681" t="s">
        <v>7242</v>
      </c>
      <c r="D3681" t="s">
        <v>6271</v>
      </c>
      <c r="E3681" t="s">
        <v>7015</v>
      </c>
      <c r="F3681" t="s">
        <v>7097</v>
      </c>
      <c r="G3681" t="s">
        <v>7104</v>
      </c>
      <c r="H3681" t="s">
        <v>7160</v>
      </c>
      <c r="I3681" t="s">
        <v>7164</v>
      </c>
      <c r="J3681" t="s">
        <v>7174</v>
      </c>
      <c r="K3681" t="s">
        <v>7199</v>
      </c>
      <c r="L3681">
        <v>4</v>
      </c>
      <c r="M3681">
        <v>6594.79</v>
      </c>
      <c r="N3681">
        <v>0</v>
      </c>
      <c r="O3681">
        <v>1390.27</v>
      </c>
    </row>
    <row r="3682" spans="1:15" x14ac:dyDescent="0.25">
      <c r="A3682" t="s">
        <v>3692</v>
      </c>
      <c r="B3682" t="s">
        <v>5809</v>
      </c>
      <c r="C3682" t="s">
        <v>7257</v>
      </c>
      <c r="D3682" t="s">
        <v>6459</v>
      </c>
      <c r="E3682" t="s">
        <v>7064</v>
      </c>
      <c r="F3682" t="s">
        <v>7097</v>
      </c>
      <c r="G3682" t="s">
        <v>7105</v>
      </c>
      <c r="H3682" t="s">
        <v>7121</v>
      </c>
      <c r="I3682" t="s">
        <v>7165</v>
      </c>
      <c r="J3682" t="s">
        <v>7177</v>
      </c>
      <c r="K3682" t="s">
        <v>7210</v>
      </c>
      <c r="L3682">
        <v>7</v>
      </c>
      <c r="M3682">
        <v>511593.65</v>
      </c>
      <c r="N3682">
        <v>0.1</v>
      </c>
      <c r="O3682">
        <v>39770.78</v>
      </c>
    </row>
    <row r="3683" spans="1:15" x14ac:dyDescent="0.25">
      <c r="A3683" t="s">
        <v>3693</v>
      </c>
      <c r="B3683" t="s">
        <v>5718</v>
      </c>
      <c r="C3683" t="s">
        <v>7232</v>
      </c>
      <c r="D3683" t="s">
        <v>6861</v>
      </c>
      <c r="E3683" t="s">
        <v>6971</v>
      </c>
      <c r="F3683" t="s">
        <v>7097</v>
      </c>
      <c r="G3683" t="s">
        <v>7104</v>
      </c>
      <c r="H3683" t="s">
        <v>7120</v>
      </c>
      <c r="I3683" t="s">
        <v>7162</v>
      </c>
      <c r="J3683" t="s">
        <v>7166</v>
      </c>
      <c r="K3683" t="s">
        <v>7211</v>
      </c>
      <c r="L3683">
        <v>5</v>
      </c>
      <c r="M3683">
        <v>28314.639999999999</v>
      </c>
      <c r="N3683">
        <v>0.25</v>
      </c>
      <c r="O3683">
        <v>2368.96</v>
      </c>
    </row>
    <row r="3684" spans="1:15" x14ac:dyDescent="0.25">
      <c r="A3684" t="s">
        <v>3694</v>
      </c>
      <c r="B3684" t="s">
        <v>5608</v>
      </c>
      <c r="C3684" t="s">
        <v>7248</v>
      </c>
      <c r="D3684" t="s">
        <v>6617</v>
      </c>
      <c r="E3684" t="s">
        <v>7082</v>
      </c>
      <c r="F3684" t="s">
        <v>7096</v>
      </c>
      <c r="G3684" t="s">
        <v>7103</v>
      </c>
      <c r="H3684" t="s">
        <v>7134</v>
      </c>
      <c r="I3684" t="s">
        <v>7162</v>
      </c>
      <c r="J3684" t="s">
        <v>7166</v>
      </c>
      <c r="K3684" t="s">
        <v>7178</v>
      </c>
      <c r="L3684">
        <v>3</v>
      </c>
      <c r="M3684">
        <v>44469.01</v>
      </c>
      <c r="N3684">
        <v>0.05</v>
      </c>
      <c r="O3684">
        <v>8899.4500000000007</v>
      </c>
    </row>
    <row r="3685" spans="1:15" x14ac:dyDescent="0.25">
      <c r="A3685" t="s">
        <v>3695</v>
      </c>
      <c r="B3685" t="s">
        <v>5296</v>
      </c>
      <c r="C3685" t="s">
        <v>7247</v>
      </c>
      <c r="D3685" t="s">
        <v>6876</v>
      </c>
      <c r="E3685" t="s">
        <v>6909</v>
      </c>
      <c r="F3685" t="s">
        <v>7094</v>
      </c>
      <c r="G3685" t="s">
        <v>7099</v>
      </c>
      <c r="H3685" t="s">
        <v>7115</v>
      </c>
      <c r="I3685" t="s">
        <v>7163</v>
      </c>
      <c r="J3685" t="s">
        <v>7167</v>
      </c>
      <c r="K3685" t="s">
        <v>7179</v>
      </c>
      <c r="L3685">
        <v>4</v>
      </c>
      <c r="M3685">
        <v>10117.23</v>
      </c>
      <c r="N3685">
        <v>0</v>
      </c>
      <c r="O3685">
        <v>2623.16</v>
      </c>
    </row>
    <row r="3686" spans="1:15" x14ac:dyDescent="0.25">
      <c r="A3686" t="s">
        <v>3696</v>
      </c>
      <c r="B3686" t="s">
        <v>5660</v>
      </c>
      <c r="C3686" t="s">
        <v>7234</v>
      </c>
      <c r="D3686" t="s">
        <v>6365</v>
      </c>
      <c r="E3686" t="s">
        <v>6901</v>
      </c>
      <c r="F3686" t="s">
        <v>7094</v>
      </c>
      <c r="G3686" t="s">
        <v>7101</v>
      </c>
      <c r="H3686" t="s">
        <v>7124</v>
      </c>
      <c r="I3686" t="s">
        <v>7162</v>
      </c>
      <c r="J3686" t="s">
        <v>7169</v>
      </c>
      <c r="K3686" t="s">
        <v>7203</v>
      </c>
      <c r="L3686">
        <v>8</v>
      </c>
      <c r="M3686">
        <v>177831.02</v>
      </c>
      <c r="N3686">
        <v>0</v>
      </c>
      <c r="O3686">
        <v>26587.86</v>
      </c>
    </row>
    <row r="3687" spans="1:15" x14ac:dyDescent="0.25">
      <c r="A3687" t="s">
        <v>3697</v>
      </c>
      <c r="B3687" t="s">
        <v>5975</v>
      </c>
      <c r="C3687" t="s">
        <v>7227</v>
      </c>
      <c r="D3687" t="s">
        <v>6675</v>
      </c>
      <c r="E3687" t="s">
        <v>7013</v>
      </c>
      <c r="F3687" t="s">
        <v>7096</v>
      </c>
      <c r="G3687" t="s">
        <v>7111</v>
      </c>
      <c r="H3687" t="s">
        <v>7142</v>
      </c>
      <c r="I3687" t="s">
        <v>7165</v>
      </c>
      <c r="J3687" t="s">
        <v>7172</v>
      </c>
      <c r="K3687" t="s">
        <v>7212</v>
      </c>
      <c r="L3687">
        <v>6</v>
      </c>
      <c r="M3687">
        <v>20002.3</v>
      </c>
      <c r="N3687">
        <v>0.05</v>
      </c>
      <c r="O3687">
        <v>3422.99</v>
      </c>
    </row>
    <row r="3688" spans="1:15" x14ac:dyDescent="0.25">
      <c r="A3688" t="s">
        <v>3698</v>
      </c>
      <c r="B3688" t="s">
        <v>5216</v>
      </c>
      <c r="C3688" t="s">
        <v>7234</v>
      </c>
      <c r="D3688" t="s">
        <v>6271</v>
      </c>
      <c r="E3688" t="s">
        <v>7015</v>
      </c>
      <c r="F3688" t="s">
        <v>7094</v>
      </c>
      <c r="G3688" t="s">
        <v>7099</v>
      </c>
      <c r="H3688" t="s">
        <v>7130</v>
      </c>
      <c r="I3688" t="s">
        <v>7164</v>
      </c>
      <c r="J3688" t="s">
        <v>7174</v>
      </c>
      <c r="K3688" t="s">
        <v>7196</v>
      </c>
      <c r="L3688">
        <v>3</v>
      </c>
      <c r="M3688">
        <v>8625.58</v>
      </c>
      <c r="N3688">
        <v>0.2</v>
      </c>
      <c r="O3688">
        <v>1238.73</v>
      </c>
    </row>
    <row r="3689" spans="1:15" x14ac:dyDescent="0.25">
      <c r="A3689" t="s">
        <v>3699</v>
      </c>
      <c r="B3689" t="s">
        <v>5506</v>
      </c>
      <c r="C3689" t="s">
        <v>7226</v>
      </c>
      <c r="D3689" t="s">
        <v>6457</v>
      </c>
      <c r="E3689" t="s">
        <v>6930</v>
      </c>
      <c r="F3689" t="s">
        <v>7094</v>
      </c>
      <c r="G3689" t="s">
        <v>7098</v>
      </c>
      <c r="H3689" t="s">
        <v>7114</v>
      </c>
      <c r="I3689" t="s">
        <v>7164</v>
      </c>
      <c r="J3689" t="s">
        <v>7173</v>
      </c>
      <c r="K3689" t="s">
        <v>7186</v>
      </c>
      <c r="L3689">
        <v>8</v>
      </c>
      <c r="M3689">
        <v>27654.17</v>
      </c>
      <c r="N3689">
        <v>0.25</v>
      </c>
      <c r="O3689">
        <v>5808.16</v>
      </c>
    </row>
    <row r="3690" spans="1:15" x14ac:dyDescent="0.25">
      <c r="A3690" t="s">
        <v>3700</v>
      </c>
      <c r="B3690" t="s">
        <v>5957</v>
      </c>
      <c r="C3690" t="s">
        <v>7252</v>
      </c>
      <c r="D3690" t="s">
        <v>6836</v>
      </c>
      <c r="E3690" t="s">
        <v>7055</v>
      </c>
      <c r="F3690" t="s">
        <v>7094</v>
      </c>
      <c r="G3690" t="s">
        <v>7100</v>
      </c>
      <c r="H3690" t="s">
        <v>7151</v>
      </c>
      <c r="I3690" t="s">
        <v>7163</v>
      </c>
      <c r="J3690" t="s">
        <v>7167</v>
      </c>
      <c r="K3690" t="s">
        <v>7179</v>
      </c>
      <c r="L3690">
        <v>6</v>
      </c>
      <c r="M3690">
        <v>10816.68</v>
      </c>
      <c r="N3690">
        <v>0.25</v>
      </c>
      <c r="O3690">
        <v>1464.34</v>
      </c>
    </row>
    <row r="3691" spans="1:15" x14ac:dyDescent="0.25">
      <c r="A3691" t="s">
        <v>3701</v>
      </c>
      <c r="B3691" t="s">
        <v>5524</v>
      </c>
      <c r="C3691" t="s">
        <v>7248</v>
      </c>
      <c r="D3691" t="s">
        <v>6186</v>
      </c>
      <c r="E3691" t="s">
        <v>6974</v>
      </c>
      <c r="F3691" t="s">
        <v>7096</v>
      </c>
      <c r="G3691" t="s">
        <v>7112</v>
      </c>
      <c r="H3691" t="s">
        <v>7139</v>
      </c>
      <c r="I3691" t="s">
        <v>7164</v>
      </c>
      <c r="J3691" t="s">
        <v>7174</v>
      </c>
      <c r="K3691" t="s">
        <v>7199</v>
      </c>
      <c r="L3691">
        <v>3</v>
      </c>
      <c r="M3691">
        <v>3860.5</v>
      </c>
      <c r="N3691">
        <v>0.2</v>
      </c>
      <c r="O3691">
        <v>570.89</v>
      </c>
    </row>
    <row r="3692" spans="1:15" x14ac:dyDescent="0.25">
      <c r="A3692" t="s">
        <v>3702</v>
      </c>
      <c r="B3692" t="s">
        <v>5381</v>
      </c>
      <c r="C3692" t="s">
        <v>7255</v>
      </c>
      <c r="D3692" t="s">
        <v>6487</v>
      </c>
      <c r="E3692" t="s">
        <v>7021</v>
      </c>
      <c r="F3692" t="s">
        <v>7097</v>
      </c>
      <c r="G3692" t="s">
        <v>7107</v>
      </c>
      <c r="H3692" t="s">
        <v>7123</v>
      </c>
      <c r="I3692" t="s">
        <v>7163</v>
      </c>
      <c r="J3692" t="s">
        <v>7175</v>
      </c>
      <c r="K3692" t="s">
        <v>7205</v>
      </c>
      <c r="L3692">
        <v>6</v>
      </c>
      <c r="M3692">
        <v>16844.599999999999</v>
      </c>
      <c r="N3692">
        <v>0.2</v>
      </c>
      <c r="O3692">
        <v>2260.9299999999998</v>
      </c>
    </row>
    <row r="3693" spans="1:15" x14ac:dyDescent="0.25">
      <c r="A3693" t="s">
        <v>3703</v>
      </c>
      <c r="B3693" t="s">
        <v>5718</v>
      </c>
      <c r="C3693" t="s">
        <v>7232</v>
      </c>
      <c r="D3693" t="s">
        <v>6824</v>
      </c>
      <c r="E3693" t="s">
        <v>7000</v>
      </c>
      <c r="F3693" t="s">
        <v>7096</v>
      </c>
      <c r="G3693" t="s">
        <v>7113</v>
      </c>
      <c r="H3693" t="s">
        <v>7148</v>
      </c>
      <c r="I3693" t="s">
        <v>7162</v>
      </c>
      <c r="J3693" t="s">
        <v>7169</v>
      </c>
      <c r="K3693" t="s">
        <v>7193</v>
      </c>
      <c r="L3693">
        <v>4</v>
      </c>
      <c r="M3693">
        <v>42586.720000000001</v>
      </c>
      <c r="N3693">
        <v>0</v>
      </c>
      <c r="O3693">
        <v>8509.51</v>
      </c>
    </row>
    <row r="3694" spans="1:15" x14ac:dyDescent="0.25">
      <c r="A3694" t="s">
        <v>3704</v>
      </c>
      <c r="B3694" t="s">
        <v>5992</v>
      </c>
      <c r="C3694" t="s">
        <v>7225</v>
      </c>
      <c r="D3694" t="s">
        <v>6661</v>
      </c>
      <c r="E3694" t="s">
        <v>7043</v>
      </c>
      <c r="F3694" t="s">
        <v>7094</v>
      </c>
      <c r="G3694" t="s">
        <v>7098</v>
      </c>
      <c r="H3694" t="s">
        <v>7138</v>
      </c>
      <c r="I3694" t="s">
        <v>7164</v>
      </c>
      <c r="J3694" t="s">
        <v>7174</v>
      </c>
      <c r="K3694" t="s">
        <v>7196</v>
      </c>
      <c r="L3694">
        <v>3</v>
      </c>
      <c r="M3694">
        <v>9837.65</v>
      </c>
      <c r="N3694">
        <v>0.05</v>
      </c>
      <c r="O3694">
        <v>2486.77</v>
      </c>
    </row>
    <row r="3695" spans="1:15" x14ac:dyDescent="0.25">
      <c r="A3695" t="s">
        <v>3705</v>
      </c>
      <c r="B3695" t="s">
        <v>5911</v>
      </c>
      <c r="C3695" t="s">
        <v>7257</v>
      </c>
      <c r="D3695" t="s">
        <v>6657</v>
      </c>
      <c r="E3695" t="s">
        <v>6997</v>
      </c>
      <c r="F3695" t="s">
        <v>7096</v>
      </c>
      <c r="G3695" t="s">
        <v>7112</v>
      </c>
      <c r="H3695" t="s">
        <v>7154</v>
      </c>
      <c r="I3695" t="s">
        <v>7162</v>
      </c>
      <c r="J3695" t="s">
        <v>7166</v>
      </c>
      <c r="K3695" t="s">
        <v>7211</v>
      </c>
      <c r="L3695">
        <v>5</v>
      </c>
      <c r="M3695">
        <v>37452.01</v>
      </c>
      <c r="N3695">
        <v>0</v>
      </c>
      <c r="O3695">
        <v>6906.46</v>
      </c>
    </row>
    <row r="3696" spans="1:15" x14ac:dyDescent="0.25">
      <c r="A3696" t="s">
        <v>3706</v>
      </c>
      <c r="B3696" t="s">
        <v>5396</v>
      </c>
      <c r="C3696" t="s">
        <v>7227</v>
      </c>
      <c r="D3696" t="s">
        <v>6122</v>
      </c>
      <c r="E3696" t="s">
        <v>6921</v>
      </c>
      <c r="F3696" t="s">
        <v>7095</v>
      </c>
      <c r="G3696" t="s">
        <v>7109</v>
      </c>
      <c r="H3696" t="s">
        <v>7140</v>
      </c>
      <c r="I3696" t="s">
        <v>7165</v>
      </c>
      <c r="J3696" t="s">
        <v>7176</v>
      </c>
      <c r="K3696" t="s">
        <v>7195</v>
      </c>
      <c r="L3696">
        <v>2</v>
      </c>
      <c r="M3696">
        <v>23195.77</v>
      </c>
      <c r="N3696">
        <v>0.05</v>
      </c>
      <c r="O3696">
        <v>2152.46</v>
      </c>
    </row>
    <row r="3697" spans="1:15" x14ac:dyDescent="0.25">
      <c r="A3697" t="s">
        <v>3707</v>
      </c>
      <c r="B3697" t="s">
        <v>5255</v>
      </c>
      <c r="C3697" t="s">
        <v>7242</v>
      </c>
      <c r="D3697" t="s">
        <v>6333</v>
      </c>
      <c r="E3697" t="s">
        <v>6898</v>
      </c>
      <c r="F3697" t="s">
        <v>7094</v>
      </c>
      <c r="G3697" t="s">
        <v>7100</v>
      </c>
      <c r="H3697" t="s">
        <v>7151</v>
      </c>
      <c r="I3697" t="s">
        <v>7164</v>
      </c>
      <c r="J3697" t="s">
        <v>7170</v>
      </c>
      <c r="K3697" t="s">
        <v>7183</v>
      </c>
      <c r="L3697">
        <v>1</v>
      </c>
      <c r="M3697">
        <v>3839.62</v>
      </c>
      <c r="N3697">
        <v>0.2</v>
      </c>
      <c r="O3697">
        <v>643.78</v>
      </c>
    </row>
    <row r="3698" spans="1:15" x14ac:dyDescent="0.25">
      <c r="A3698" t="s">
        <v>3708</v>
      </c>
      <c r="B3698" t="s">
        <v>6021</v>
      </c>
      <c r="C3698" t="s">
        <v>7259</v>
      </c>
      <c r="D3698" t="s">
        <v>6757</v>
      </c>
      <c r="E3698" t="s">
        <v>6968</v>
      </c>
      <c r="F3698" t="s">
        <v>7097</v>
      </c>
      <c r="G3698" t="s">
        <v>7104</v>
      </c>
      <c r="H3698" t="s">
        <v>7132</v>
      </c>
      <c r="I3698" t="s">
        <v>7164</v>
      </c>
      <c r="J3698" t="s">
        <v>7173</v>
      </c>
      <c r="K3698" t="s">
        <v>7186</v>
      </c>
      <c r="L3698">
        <v>1</v>
      </c>
      <c r="M3698">
        <v>3405.59</v>
      </c>
      <c r="N3698">
        <v>0.25</v>
      </c>
      <c r="O3698">
        <v>486.54</v>
      </c>
    </row>
    <row r="3699" spans="1:15" x14ac:dyDescent="0.25">
      <c r="A3699" t="s">
        <v>3709</v>
      </c>
      <c r="B3699" t="s">
        <v>5014</v>
      </c>
      <c r="C3699" t="s">
        <v>7249</v>
      </c>
      <c r="D3699" t="s">
        <v>6130</v>
      </c>
      <c r="E3699" t="s">
        <v>6929</v>
      </c>
      <c r="F3699" t="s">
        <v>7097</v>
      </c>
      <c r="G3699" t="s">
        <v>7107</v>
      </c>
      <c r="H3699" t="s">
        <v>7152</v>
      </c>
      <c r="I3699" t="s">
        <v>7162</v>
      </c>
      <c r="J3699" t="s">
        <v>7168</v>
      </c>
      <c r="K3699" t="s">
        <v>7181</v>
      </c>
      <c r="L3699">
        <v>3</v>
      </c>
      <c r="M3699">
        <v>36238.230000000003</v>
      </c>
      <c r="N3699">
        <v>0</v>
      </c>
      <c r="O3699">
        <v>7816.72</v>
      </c>
    </row>
    <row r="3700" spans="1:15" x14ac:dyDescent="0.25">
      <c r="A3700" t="s">
        <v>3710</v>
      </c>
      <c r="B3700" t="s">
        <v>5513</v>
      </c>
      <c r="C3700" t="s">
        <v>7247</v>
      </c>
      <c r="D3700" t="s">
        <v>6816</v>
      </c>
      <c r="E3700" t="s">
        <v>6999</v>
      </c>
      <c r="F3700" t="s">
        <v>7095</v>
      </c>
      <c r="G3700" t="s">
        <v>7108</v>
      </c>
      <c r="H3700" t="s">
        <v>7126</v>
      </c>
      <c r="I3700" t="s">
        <v>7162</v>
      </c>
      <c r="J3700" t="s">
        <v>7169</v>
      </c>
      <c r="K3700" t="s">
        <v>7193</v>
      </c>
      <c r="L3700">
        <v>4</v>
      </c>
      <c r="M3700">
        <v>39286.300000000003</v>
      </c>
      <c r="N3700">
        <v>0.1</v>
      </c>
      <c r="O3700">
        <v>6778.61</v>
      </c>
    </row>
    <row r="3701" spans="1:15" x14ac:dyDescent="0.25">
      <c r="A3701" t="s">
        <v>3711</v>
      </c>
      <c r="B3701" t="s">
        <v>5073</v>
      </c>
      <c r="C3701" t="s">
        <v>7255</v>
      </c>
      <c r="D3701" t="s">
        <v>6259</v>
      </c>
      <c r="E3701" t="s">
        <v>6968</v>
      </c>
      <c r="F3701" t="s">
        <v>7096</v>
      </c>
      <c r="G3701" t="s">
        <v>7111</v>
      </c>
      <c r="H3701" t="s">
        <v>7142</v>
      </c>
      <c r="I3701" t="s">
        <v>7165</v>
      </c>
      <c r="J3701" t="s">
        <v>7176</v>
      </c>
      <c r="K3701" t="s">
        <v>7202</v>
      </c>
      <c r="L3701">
        <v>7</v>
      </c>
      <c r="M3701">
        <v>118739.78</v>
      </c>
      <c r="N3701">
        <v>0.05</v>
      </c>
      <c r="O3701">
        <v>11619.85</v>
      </c>
    </row>
    <row r="3702" spans="1:15" x14ac:dyDescent="0.25">
      <c r="A3702" t="s">
        <v>3712</v>
      </c>
      <c r="B3702" t="s">
        <v>5542</v>
      </c>
      <c r="C3702" t="s">
        <v>7236</v>
      </c>
      <c r="D3702" t="s">
        <v>6490</v>
      </c>
      <c r="E3702" t="s">
        <v>6971</v>
      </c>
      <c r="F3702" t="s">
        <v>7095</v>
      </c>
      <c r="G3702" t="s">
        <v>7109</v>
      </c>
      <c r="H3702" t="s">
        <v>7127</v>
      </c>
      <c r="I3702" t="s">
        <v>7165</v>
      </c>
      <c r="J3702" t="s">
        <v>7172</v>
      </c>
      <c r="K3702" t="s">
        <v>7185</v>
      </c>
      <c r="L3702">
        <v>1</v>
      </c>
      <c r="M3702">
        <v>5099.5</v>
      </c>
      <c r="N3702">
        <v>0</v>
      </c>
      <c r="O3702">
        <v>936.38</v>
      </c>
    </row>
    <row r="3703" spans="1:15" x14ac:dyDescent="0.25">
      <c r="A3703" t="s">
        <v>3713</v>
      </c>
      <c r="B3703" t="s">
        <v>5631</v>
      </c>
      <c r="C3703" t="s">
        <v>7241</v>
      </c>
      <c r="D3703" t="s">
        <v>6694</v>
      </c>
      <c r="E3703" t="s">
        <v>6938</v>
      </c>
      <c r="F3703" t="s">
        <v>7094</v>
      </c>
      <c r="G3703" t="s">
        <v>7101</v>
      </c>
      <c r="H3703" t="s">
        <v>7124</v>
      </c>
      <c r="I3703" t="s">
        <v>7163</v>
      </c>
      <c r="J3703" t="s">
        <v>7167</v>
      </c>
      <c r="K3703" t="s">
        <v>7187</v>
      </c>
      <c r="L3703">
        <v>3</v>
      </c>
      <c r="M3703">
        <v>4683.76</v>
      </c>
      <c r="N3703">
        <v>0</v>
      </c>
      <c r="O3703">
        <v>1267.45</v>
      </c>
    </row>
    <row r="3704" spans="1:15" x14ac:dyDescent="0.25">
      <c r="A3704" t="s">
        <v>3714</v>
      </c>
      <c r="B3704" t="s">
        <v>5608</v>
      </c>
      <c r="C3704" t="s">
        <v>7248</v>
      </c>
      <c r="D3704" t="s">
        <v>6477</v>
      </c>
      <c r="E3704" t="s">
        <v>7061</v>
      </c>
      <c r="F3704" t="s">
        <v>7097</v>
      </c>
      <c r="G3704" t="s">
        <v>7105</v>
      </c>
      <c r="H3704" t="s">
        <v>7149</v>
      </c>
      <c r="I3704" t="s">
        <v>7162</v>
      </c>
      <c r="J3704" t="s">
        <v>7168</v>
      </c>
      <c r="K3704" t="s">
        <v>7191</v>
      </c>
      <c r="L3704">
        <v>8</v>
      </c>
      <c r="M3704">
        <v>48881.48</v>
      </c>
      <c r="N3704">
        <v>0.1</v>
      </c>
      <c r="O3704">
        <v>7185.53</v>
      </c>
    </row>
    <row r="3705" spans="1:15" x14ac:dyDescent="0.25">
      <c r="A3705" t="s">
        <v>3715</v>
      </c>
      <c r="B3705" t="s">
        <v>5068</v>
      </c>
      <c r="C3705" t="s">
        <v>7248</v>
      </c>
      <c r="D3705" t="s">
        <v>6470</v>
      </c>
      <c r="E3705" t="s">
        <v>7025</v>
      </c>
      <c r="F3705" t="s">
        <v>7095</v>
      </c>
      <c r="G3705" t="s">
        <v>7109</v>
      </c>
      <c r="H3705" t="s">
        <v>7127</v>
      </c>
      <c r="I3705" t="s">
        <v>7165</v>
      </c>
      <c r="J3705" t="s">
        <v>7177</v>
      </c>
      <c r="K3705" t="s">
        <v>7198</v>
      </c>
      <c r="L3705">
        <v>3</v>
      </c>
      <c r="M3705">
        <v>179604.14</v>
      </c>
      <c r="N3705">
        <v>0.1</v>
      </c>
      <c r="O3705">
        <v>21827.82</v>
      </c>
    </row>
    <row r="3706" spans="1:15" x14ac:dyDescent="0.25">
      <c r="A3706" t="s">
        <v>3716</v>
      </c>
      <c r="B3706" t="s">
        <v>5046</v>
      </c>
      <c r="C3706" t="s">
        <v>7258</v>
      </c>
      <c r="D3706" t="s">
        <v>6308</v>
      </c>
      <c r="E3706" t="s">
        <v>7016</v>
      </c>
      <c r="F3706" t="s">
        <v>7094</v>
      </c>
      <c r="G3706" t="s">
        <v>7101</v>
      </c>
      <c r="H3706" t="s">
        <v>7117</v>
      </c>
      <c r="I3706" t="s">
        <v>7164</v>
      </c>
      <c r="J3706" t="s">
        <v>7174</v>
      </c>
      <c r="K3706" t="s">
        <v>7196</v>
      </c>
      <c r="L3706">
        <v>5</v>
      </c>
      <c r="M3706">
        <v>14380.4</v>
      </c>
      <c r="N3706">
        <v>0.15</v>
      </c>
      <c r="O3706">
        <v>2157.2199999999998</v>
      </c>
    </row>
    <row r="3707" spans="1:15" x14ac:dyDescent="0.25">
      <c r="A3707" t="s">
        <v>3717</v>
      </c>
      <c r="B3707" t="s">
        <v>5813</v>
      </c>
      <c r="C3707" t="s">
        <v>7259</v>
      </c>
      <c r="D3707" t="s">
        <v>6481</v>
      </c>
      <c r="E3707" t="s">
        <v>6935</v>
      </c>
      <c r="F3707" t="s">
        <v>7095</v>
      </c>
      <c r="G3707" t="s">
        <v>7108</v>
      </c>
      <c r="H3707" t="s">
        <v>7150</v>
      </c>
      <c r="I3707" t="s">
        <v>7165</v>
      </c>
      <c r="J3707" t="s">
        <v>7176</v>
      </c>
      <c r="K3707" t="s">
        <v>7195</v>
      </c>
      <c r="L3707">
        <v>3</v>
      </c>
      <c r="M3707">
        <v>27739.439999999999</v>
      </c>
      <c r="N3707">
        <v>0.25</v>
      </c>
      <c r="O3707">
        <v>907.99</v>
      </c>
    </row>
    <row r="3708" spans="1:15" x14ac:dyDescent="0.25">
      <c r="A3708" t="s">
        <v>3718</v>
      </c>
      <c r="B3708" t="s">
        <v>5792</v>
      </c>
      <c r="C3708" t="s">
        <v>7232</v>
      </c>
      <c r="D3708" t="s">
        <v>6147</v>
      </c>
      <c r="E3708" t="s">
        <v>6945</v>
      </c>
      <c r="F3708" t="s">
        <v>7095</v>
      </c>
      <c r="G3708" t="s">
        <v>7102</v>
      </c>
      <c r="H3708" t="s">
        <v>7118</v>
      </c>
      <c r="I3708" t="s">
        <v>7162</v>
      </c>
      <c r="J3708" t="s">
        <v>7166</v>
      </c>
      <c r="K3708" t="s">
        <v>7178</v>
      </c>
      <c r="L3708">
        <v>4</v>
      </c>
      <c r="M3708">
        <v>48075.07</v>
      </c>
      <c r="N3708">
        <v>0.2</v>
      </c>
      <c r="O3708">
        <v>5764.47</v>
      </c>
    </row>
    <row r="3709" spans="1:15" x14ac:dyDescent="0.25">
      <c r="A3709" t="s">
        <v>3719</v>
      </c>
      <c r="B3709" t="s">
        <v>5051</v>
      </c>
      <c r="C3709" t="s">
        <v>7233</v>
      </c>
      <c r="D3709" t="s">
        <v>6822</v>
      </c>
      <c r="E3709" t="s">
        <v>7018</v>
      </c>
      <c r="F3709" t="s">
        <v>7095</v>
      </c>
      <c r="G3709" t="s">
        <v>7108</v>
      </c>
      <c r="H3709" t="s">
        <v>7141</v>
      </c>
      <c r="I3709" t="s">
        <v>7163</v>
      </c>
      <c r="J3709" t="s">
        <v>7175</v>
      </c>
      <c r="K3709" t="s">
        <v>7197</v>
      </c>
      <c r="L3709">
        <v>1</v>
      </c>
      <c r="M3709">
        <v>4865.3999999999996</v>
      </c>
      <c r="N3709">
        <v>0.2</v>
      </c>
      <c r="O3709">
        <v>638.36</v>
      </c>
    </row>
    <row r="3710" spans="1:15" x14ac:dyDescent="0.25">
      <c r="A3710" t="s">
        <v>3720</v>
      </c>
      <c r="B3710" t="s">
        <v>5584</v>
      </c>
      <c r="C3710" t="s">
        <v>7224</v>
      </c>
      <c r="D3710" t="s">
        <v>6786</v>
      </c>
      <c r="E3710" t="s">
        <v>7057</v>
      </c>
      <c r="F3710" t="s">
        <v>7095</v>
      </c>
      <c r="G3710" t="s">
        <v>7109</v>
      </c>
      <c r="H3710" t="s">
        <v>7135</v>
      </c>
      <c r="I3710" t="s">
        <v>7163</v>
      </c>
      <c r="J3710" t="s">
        <v>7167</v>
      </c>
      <c r="K3710" t="s">
        <v>7179</v>
      </c>
      <c r="L3710">
        <v>3</v>
      </c>
      <c r="M3710">
        <v>5725.29</v>
      </c>
      <c r="N3710">
        <v>0.2</v>
      </c>
      <c r="O3710">
        <v>1105.73</v>
      </c>
    </row>
    <row r="3711" spans="1:15" x14ac:dyDescent="0.25">
      <c r="A3711" t="s">
        <v>3721</v>
      </c>
      <c r="B3711" t="s">
        <v>5955</v>
      </c>
      <c r="C3711" t="s">
        <v>7239</v>
      </c>
      <c r="D3711" t="s">
        <v>6185</v>
      </c>
      <c r="E3711" t="s">
        <v>6973</v>
      </c>
      <c r="F3711" t="s">
        <v>7095</v>
      </c>
      <c r="G3711" t="s">
        <v>7108</v>
      </c>
      <c r="H3711" t="s">
        <v>7150</v>
      </c>
      <c r="I3711" t="s">
        <v>7165</v>
      </c>
      <c r="J3711" t="s">
        <v>7176</v>
      </c>
      <c r="K3711" t="s">
        <v>7195</v>
      </c>
      <c r="L3711">
        <v>2</v>
      </c>
      <c r="M3711">
        <v>21872.880000000001</v>
      </c>
      <c r="N3711">
        <v>0.1</v>
      </c>
      <c r="O3711">
        <v>1575.77</v>
      </c>
    </row>
    <row r="3712" spans="1:15" x14ac:dyDescent="0.25">
      <c r="A3712" t="s">
        <v>3722</v>
      </c>
      <c r="B3712" t="s">
        <v>5212</v>
      </c>
      <c r="C3712" t="s">
        <v>7258</v>
      </c>
      <c r="D3712" t="s">
        <v>6624</v>
      </c>
      <c r="E3712" t="s">
        <v>6916</v>
      </c>
      <c r="F3712" t="s">
        <v>7096</v>
      </c>
      <c r="G3712" t="s">
        <v>7113</v>
      </c>
      <c r="H3712" t="s">
        <v>7144</v>
      </c>
      <c r="I3712" t="s">
        <v>7164</v>
      </c>
      <c r="J3712" t="s">
        <v>7173</v>
      </c>
      <c r="K3712" t="s">
        <v>7200</v>
      </c>
      <c r="L3712">
        <v>3</v>
      </c>
      <c r="M3712">
        <v>3137.57</v>
      </c>
      <c r="N3712">
        <v>0.1</v>
      </c>
      <c r="O3712">
        <v>908.37</v>
      </c>
    </row>
    <row r="3713" spans="1:15" x14ac:dyDescent="0.25">
      <c r="A3713" t="s">
        <v>3723</v>
      </c>
      <c r="B3713" t="s">
        <v>6010</v>
      </c>
      <c r="C3713" t="s">
        <v>7231</v>
      </c>
      <c r="D3713" t="s">
        <v>6268</v>
      </c>
      <c r="E3713" t="s">
        <v>6959</v>
      </c>
      <c r="F3713" t="s">
        <v>7097</v>
      </c>
      <c r="G3713" t="s">
        <v>7105</v>
      </c>
      <c r="H3713" t="s">
        <v>7149</v>
      </c>
      <c r="I3713" t="s">
        <v>7162</v>
      </c>
      <c r="J3713" t="s">
        <v>7168</v>
      </c>
      <c r="K3713" t="s">
        <v>7191</v>
      </c>
      <c r="L3713">
        <v>1</v>
      </c>
      <c r="M3713">
        <v>6148.34</v>
      </c>
      <c r="N3713">
        <v>0.05</v>
      </c>
      <c r="O3713">
        <v>1166.3399999999999</v>
      </c>
    </row>
    <row r="3714" spans="1:15" x14ac:dyDescent="0.25">
      <c r="A3714" t="s">
        <v>3724</v>
      </c>
      <c r="B3714" t="s">
        <v>5035</v>
      </c>
      <c r="C3714" t="s">
        <v>7228</v>
      </c>
      <c r="D3714" t="s">
        <v>6107</v>
      </c>
      <c r="E3714" t="s">
        <v>6906</v>
      </c>
      <c r="F3714" t="s">
        <v>7094</v>
      </c>
      <c r="G3714" t="s">
        <v>7098</v>
      </c>
      <c r="H3714" t="s">
        <v>7156</v>
      </c>
      <c r="I3714" t="s">
        <v>7164</v>
      </c>
      <c r="J3714" t="s">
        <v>7174</v>
      </c>
      <c r="K3714" t="s">
        <v>7196</v>
      </c>
      <c r="L3714">
        <v>3</v>
      </c>
      <c r="M3714">
        <v>9819.23</v>
      </c>
      <c r="N3714">
        <v>0.05</v>
      </c>
      <c r="O3714">
        <v>2256.9299999999998</v>
      </c>
    </row>
    <row r="3715" spans="1:15" x14ac:dyDescent="0.25">
      <c r="A3715" t="s">
        <v>3725</v>
      </c>
      <c r="B3715" t="s">
        <v>5423</v>
      </c>
      <c r="C3715" t="s">
        <v>7250</v>
      </c>
      <c r="D3715" t="s">
        <v>6134</v>
      </c>
      <c r="E3715" t="s">
        <v>6932</v>
      </c>
      <c r="F3715" t="s">
        <v>7097</v>
      </c>
      <c r="G3715" t="s">
        <v>7104</v>
      </c>
      <c r="H3715" t="s">
        <v>7132</v>
      </c>
      <c r="I3715" t="s">
        <v>7165</v>
      </c>
      <c r="J3715" t="s">
        <v>7176</v>
      </c>
      <c r="K3715" t="s">
        <v>7202</v>
      </c>
      <c r="L3715">
        <v>6</v>
      </c>
      <c r="M3715">
        <v>87724.61</v>
      </c>
      <c r="N3715">
        <v>0.2</v>
      </c>
      <c r="O3715">
        <v>7513.67</v>
      </c>
    </row>
    <row r="3716" spans="1:15" x14ac:dyDescent="0.25">
      <c r="A3716" t="s">
        <v>3726</v>
      </c>
      <c r="B3716" t="s">
        <v>6051</v>
      </c>
      <c r="C3716" t="s">
        <v>7251</v>
      </c>
      <c r="D3716" t="s">
        <v>6403</v>
      </c>
      <c r="E3716" t="s">
        <v>6980</v>
      </c>
      <c r="F3716" t="s">
        <v>7095</v>
      </c>
      <c r="G3716" t="s">
        <v>7106</v>
      </c>
      <c r="H3716" t="s">
        <v>7146</v>
      </c>
      <c r="I3716" t="s">
        <v>7164</v>
      </c>
      <c r="J3716" t="s">
        <v>7170</v>
      </c>
      <c r="K3716" t="s">
        <v>7183</v>
      </c>
      <c r="L3716">
        <v>1</v>
      </c>
      <c r="M3716">
        <v>4817.71</v>
      </c>
      <c r="N3716">
        <v>0</v>
      </c>
      <c r="O3716">
        <v>1200.9000000000001</v>
      </c>
    </row>
    <row r="3717" spans="1:15" x14ac:dyDescent="0.25">
      <c r="A3717" t="s">
        <v>3727</v>
      </c>
      <c r="B3717" t="s">
        <v>5628</v>
      </c>
      <c r="C3717" t="s">
        <v>7245</v>
      </c>
      <c r="D3717" t="s">
        <v>6860</v>
      </c>
      <c r="E3717" t="s">
        <v>6940</v>
      </c>
      <c r="F3717" t="s">
        <v>7096</v>
      </c>
      <c r="G3717" t="s">
        <v>7103</v>
      </c>
      <c r="H3717" t="s">
        <v>7119</v>
      </c>
      <c r="I3717" t="s">
        <v>7164</v>
      </c>
      <c r="J3717" t="s">
        <v>7174</v>
      </c>
      <c r="K3717" t="s">
        <v>7188</v>
      </c>
      <c r="L3717">
        <v>7</v>
      </c>
      <c r="M3717">
        <v>19838.13</v>
      </c>
      <c r="N3717">
        <v>0</v>
      </c>
      <c r="O3717">
        <v>5200.87</v>
      </c>
    </row>
    <row r="3718" spans="1:15" x14ac:dyDescent="0.25">
      <c r="A3718" t="s">
        <v>3728</v>
      </c>
      <c r="B3718" t="s">
        <v>5886</v>
      </c>
      <c r="C3718" t="s">
        <v>7259</v>
      </c>
      <c r="D3718" t="s">
        <v>6215</v>
      </c>
      <c r="E3718" t="s">
        <v>6899</v>
      </c>
      <c r="F3718" t="s">
        <v>7094</v>
      </c>
      <c r="G3718" t="s">
        <v>7098</v>
      </c>
      <c r="H3718" t="s">
        <v>7138</v>
      </c>
      <c r="I3718" t="s">
        <v>7163</v>
      </c>
      <c r="J3718" t="s">
        <v>7175</v>
      </c>
      <c r="K3718" t="s">
        <v>7190</v>
      </c>
      <c r="L3718">
        <v>8</v>
      </c>
      <c r="M3718">
        <v>15432.62</v>
      </c>
      <c r="N3718">
        <v>0.1</v>
      </c>
      <c r="O3718">
        <v>2236.2600000000002</v>
      </c>
    </row>
    <row r="3719" spans="1:15" x14ac:dyDescent="0.25">
      <c r="A3719" t="s">
        <v>3729</v>
      </c>
      <c r="B3719" t="s">
        <v>5930</v>
      </c>
      <c r="C3719" t="s">
        <v>7232</v>
      </c>
      <c r="D3719" t="s">
        <v>6520</v>
      </c>
      <c r="E3719" t="s">
        <v>6947</v>
      </c>
      <c r="F3719" t="s">
        <v>7094</v>
      </c>
      <c r="G3719" t="s">
        <v>7098</v>
      </c>
      <c r="H3719" t="s">
        <v>7156</v>
      </c>
      <c r="I3719" t="s">
        <v>7162</v>
      </c>
      <c r="J3719" t="s">
        <v>7169</v>
      </c>
      <c r="K3719" t="s">
        <v>7193</v>
      </c>
      <c r="L3719">
        <v>1</v>
      </c>
      <c r="M3719">
        <v>8970.85</v>
      </c>
      <c r="N3719">
        <v>0.15</v>
      </c>
      <c r="O3719">
        <v>943.76</v>
      </c>
    </row>
    <row r="3720" spans="1:15" x14ac:dyDescent="0.25">
      <c r="A3720" t="s">
        <v>3730</v>
      </c>
      <c r="B3720" t="s">
        <v>5797</v>
      </c>
      <c r="C3720" t="s">
        <v>7250</v>
      </c>
      <c r="D3720" t="s">
        <v>6261</v>
      </c>
      <c r="E3720" t="s">
        <v>6987</v>
      </c>
      <c r="F3720" t="s">
        <v>7094</v>
      </c>
      <c r="G3720" t="s">
        <v>7098</v>
      </c>
      <c r="H3720" t="s">
        <v>7138</v>
      </c>
      <c r="I3720" t="s">
        <v>7163</v>
      </c>
      <c r="J3720" t="s">
        <v>7175</v>
      </c>
      <c r="K3720" t="s">
        <v>7205</v>
      </c>
      <c r="L3720">
        <v>2</v>
      </c>
      <c r="M3720">
        <v>5661.04</v>
      </c>
      <c r="N3720">
        <v>0.15</v>
      </c>
      <c r="O3720">
        <v>816.11</v>
      </c>
    </row>
    <row r="3721" spans="1:15" x14ac:dyDescent="0.25">
      <c r="A3721" t="s">
        <v>3731</v>
      </c>
      <c r="B3721" t="s">
        <v>5101</v>
      </c>
      <c r="C3721" t="s">
        <v>7251</v>
      </c>
      <c r="D3721" t="s">
        <v>6174</v>
      </c>
      <c r="E3721" t="s">
        <v>6964</v>
      </c>
      <c r="F3721" t="s">
        <v>7094</v>
      </c>
      <c r="G3721" t="s">
        <v>7100</v>
      </c>
      <c r="H3721" t="s">
        <v>7116</v>
      </c>
      <c r="I3721" t="s">
        <v>7164</v>
      </c>
      <c r="J3721" t="s">
        <v>7174</v>
      </c>
      <c r="K3721" t="s">
        <v>7188</v>
      </c>
      <c r="L3721">
        <v>6</v>
      </c>
      <c r="M3721">
        <v>14740.78</v>
      </c>
      <c r="N3721">
        <v>0.1</v>
      </c>
      <c r="O3721">
        <v>2757.89</v>
      </c>
    </row>
    <row r="3722" spans="1:15" x14ac:dyDescent="0.25">
      <c r="A3722" t="s">
        <v>3732</v>
      </c>
      <c r="B3722" t="s">
        <v>6028</v>
      </c>
      <c r="C3722" t="s">
        <v>7237</v>
      </c>
      <c r="D3722" t="s">
        <v>6374</v>
      </c>
      <c r="E3722" t="s">
        <v>7028</v>
      </c>
      <c r="F3722" t="s">
        <v>7096</v>
      </c>
      <c r="G3722" t="s">
        <v>7103</v>
      </c>
      <c r="H3722" t="s">
        <v>7158</v>
      </c>
      <c r="I3722" t="s">
        <v>7163</v>
      </c>
      <c r="J3722" t="s">
        <v>7175</v>
      </c>
      <c r="K3722" t="s">
        <v>7205</v>
      </c>
      <c r="L3722">
        <v>6</v>
      </c>
      <c r="M3722">
        <v>19229.37</v>
      </c>
      <c r="N3722">
        <v>0.05</v>
      </c>
      <c r="O3722">
        <v>3254.46</v>
      </c>
    </row>
    <row r="3723" spans="1:15" x14ac:dyDescent="0.25">
      <c r="A3723" t="s">
        <v>3733</v>
      </c>
      <c r="B3723" t="s">
        <v>5457</v>
      </c>
      <c r="C3723" t="s">
        <v>7238</v>
      </c>
      <c r="D3723" t="s">
        <v>6524</v>
      </c>
      <c r="E3723" t="s">
        <v>7025</v>
      </c>
      <c r="F3723" t="s">
        <v>7097</v>
      </c>
      <c r="G3723" t="s">
        <v>7105</v>
      </c>
      <c r="H3723" t="s">
        <v>7128</v>
      </c>
      <c r="I3723" t="s">
        <v>7164</v>
      </c>
      <c r="J3723" t="s">
        <v>7174</v>
      </c>
      <c r="K3723" t="s">
        <v>7188</v>
      </c>
      <c r="L3723">
        <v>3</v>
      </c>
      <c r="M3723">
        <v>6653.38</v>
      </c>
      <c r="N3723">
        <v>0.2</v>
      </c>
      <c r="O3723">
        <v>800.14</v>
      </c>
    </row>
    <row r="3724" spans="1:15" x14ac:dyDescent="0.25">
      <c r="A3724" t="s">
        <v>3734</v>
      </c>
      <c r="B3724" t="s">
        <v>5208</v>
      </c>
      <c r="C3724" t="s">
        <v>7225</v>
      </c>
      <c r="D3724" t="s">
        <v>6141</v>
      </c>
      <c r="E3724" t="s">
        <v>6939</v>
      </c>
      <c r="F3724" t="s">
        <v>7097</v>
      </c>
      <c r="G3724" t="s">
        <v>7107</v>
      </c>
      <c r="H3724" t="s">
        <v>7153</v>
      </c>
      <c r="I3724" t="s">
        <v>7162</v>
      </c>
      <c r="J3724" t="s">
        <v>7166</v>
      </c>
      <c r="K3724" t="s">
        <v>7178</v>
      </c>
      <c r="L3724">
        <v>5</v>
      </c>
      <c r="M3724">
        <v>68452.25</v>
      </c>
      <c r="N3724">
        <v>0.1</v>
      </c>
      <c r="O3724">
        <v>11143.01</v>
      </c>
    </row>
    <row r="3725" spans="1:15" x14ac:dyDescent="0.25">
      <c r="A3725" t="s">
        <v>3735</v>
      </c>
      <c r="B3725" t="s">
        <v>5345</v>
      </c>
      <c r="C3725" t="s">
        <v>7244</v>
      </c>
      <c r="D3725" t="s">
        <v>6744</v>
      </c>
      <c r="E3725" t="s">
        <v>7042</v>
      </c>
      <c r="F3725" t="s">
        <v>7095</v>
      </c>
      <c r="G3725" t="s">
        <v>7106</v>
      </c>
      <c r="H3725" t="s">
        <v>7161</v>
      </c>
      <c r="I3725" t="s">
        <v>7164</v>
      </c>
      <c r="J3725" t="s">
        <v>7174</v>
      </c>
      <c r="K3725" t="s">
        <v>7199</v>
      </c>
      <c r="L3725">
        <v>5</v>
      </c>
      <c r="M3725">
        <v>7565.89</v>
      </c>
      <c r="N3725">
        <v>0.05</v>
      </c>
      <c r="O3725">
        <v>1410</v>
      </c>
    </row>
    <row r="3726" spans="1:15" x14ac:dyDescent="0.25">
      <c r="A3726" t="s">
        <v>3736</v>
      </c>
      <c r="B3726" t="s">
        <v>6013</v>
      </c>
      <c r="C3726" t="s">
        <v>7258</v>
      </c>
      <c r="D3726" t="s">
        <v>6504</v>
      </c>
      <c r="E3726" t="s">
        <v>6925</v>
      </c>
      <c r="F3726" t="s">
        <v>7095</v>
      </c>
      <c r="G3726" t="s">
        <v>7109</v>
      </c>
      <c r="H3726" t="s">
        <v>7135</v>
      </c>
      <c r="I3726" t="s">
        <v>7163</v>
      </c>
      <c r="J3726" t="s">
        <v>7171</v>
      </c>
      <c r="K3726" t="s">
        <v>7204</v>
      </c>
      <c r="L3726">
        <v>8</v>
      </c>
      <c r="M3726">
        <v>35738.639999999999</v>
      </c>
      <c r="N3726">
        <v>0</v>
      </c>
      <c r="O3726">
        <v>6624.35</v>
      </c>
    </row>
    <row r="3727" spans="1:15" x14ac:dyDescent="0.25">
      <c r="A3727" t="s">
        <v>3737</v>
      </c>
      <c r="B3727" t="s">
        <v>5167</v>
      </c>
      <c r="C3727" t="s">
        <v>7232</v>
      </c>
      <c r="D3727" t="s">
        <v>6598</v>
      </c>
      <c r="E3727" t="s">
        <v>7012</v>
      </c>
      <c r="F3727" t="s">
        <v>7097</v>
      </c>
      <c r="G3727" t="s">
        <v>7105</v>
      </c>
      <c r="H3727" t="s">
        <v>7149</v>
      </c>
      <c r="I3727" t="s">
        <v>7165</v>
      </c>
      <c r="J3727" t="s">
        <v>7176</v>
      </c>
      <c r="K3727" t="s">
        <v>7195</v>
      </c>
      <c r="L3727">
        <v>8</v>
      </c>
      <c r="M3727">
        <v>74697.740000000005</v>
      </c>
      <c r="N3727">
        <v>0.25</v>
      </c>
      <c r="O3727">
        <v>-579.12</v>
      </c>
    </row>
    <row r="3728" spans="1:15" x14ac:dyDescent="0.25">
      <c r="A3728" t="s">
        <v>3738</v>
      </c>
      <c r="B3728" t="s">
        <v>5442</v>
      </c>
      <c r="C3728" t="s">
        <v>7240</v>
      </c>
      <c r="D3728" t="s">
        <v>6618</v>
      </c>
      <c r="E3728" t="s">
        <v>7006</v>
      </c>
      <c r="F3728" t="s">
        <v>7094</v>
      </c>
      <c r="G3728" t="s">
        <v>7100</v>
      </c>
      <c r="H3728" t="s">
        <v>7136</v>
      </c>
      <c r="I3728" t="s">
        <v>7165</v>
      </c>
      <c r="J3728" t="s">
        <v>7172</v>
      </c>
      <c r="K3728" t="s">
        <v>7208</v>
      </c>
      <c r="L3728">
        <v>4</v>
      </c>
      <c r="M3728">
        <v>7721.41</v>
      </c>
      <c r="N3728">
        <v>0.2</v>
      </c>
      <c r="O3728">
        <v>1307.8</v>
      </c>
    </row>
    <row r="3729" spans="1:15" x14ac:dyDescent="0.25">
      <c r="A3729" t="s">
        <v>3739</v>
      </c>
      <c r="B3729" t="s">
        <v>5954</v>
      </c>
      <c r="C3729" t="s">
        <v>7229</v>
      </c>
      <c r="D3729" t="s">
        <v>6615</v>
      </c>
      <c r="E3729" t="s">
        <v>6996</v>
      </c>
      <c r="F3729" t="s">
        <v>7097</v>
      </c>
      <c r="G3729" t="s">
        <v>7107</v>
      </c>
      <c r="H3729" t="s">
        <v>7152</v>
      </c>
      <c r="I3729" t="s">
        <v>7165</v>
      </c>
      <c r="J3729" t="s">
        <v>7176</v>
      </c>
      <c r="K3729" t="s">
        <v>7195</v>
      </c>
      <c r="L3729">
        <v>7</v>
      </c>
      <c r="M3729">
        <v>77090.350000000006</v>
      </c>
      <c r="N3729">
        <v>0.1</v>
      </c>
      <c r="O3729">
        <v>6423.13</v>
      </c>
    </row>
    <row r="3730" spans="1:15" x14ac:dyDescent="0.25">
      <c r="A3730" t="s">
        <v>3740</v>
      </c>
      <c r="B3730" t="s">
        <v>5318</v>
      </c>
      <c r="C3730" t="s">
        <v>7235</v>
      </c>
      <c r="D3730" t="s">
        <v>6536</v>
      </c>
      <c r="E3730" t="s">
        <v>7075</v>
      </c>
      <c r="F3730" t="s">
        <v>7097</v>
      </c>
      <c r="G3730" t="s">
        <v>7104</v>
      </c>
      <c r="H3730" t="s">
        <v>7160</v>
      </c>
      <c r="I3730" t="s">
        <v>7165</v>
      </c>
      <c r="J3730" t="s">
        <v>7172</v>
      </c>
      <c r="K3730" t="s">
        <v>7185</v>
      </c>
      <c r="L3730">
        <v>6</v>
      </c>
      <c r="M3730">
        <v>24620.89</v>
      </c>
      <c r="N3730">
        <v>0.15</v>
      </c>
      <c r="O3730">
        <v>3433.49</v>
      </c>
    </row>
    <row r="3731" spans="1:15" x14ac:dyDescent="0.25">
      <c r="A3731" t="s">
        <v>3741</v>
      </c>
      <c r="B3731" t="s">
        <v>5276</v>
      </c>
      <c r="C3731" t="s">
        <v>7250</v>
      </c>
      <c r="D3731" t="s">
        <v>6427</v>
      </c>
      <c r="E3731" t="s">
        <v>7023</v>
      </c>
      <c r="F3731" t="s">
        <v>7095</v>
      </c>
      <c r="G3731" t="s">
        <v>7102</v>
      </c>
      <c r="H3731" t="s">
        <v>7157</v>
      </c>
      <c r="I3731" t="s">
        <v>7162</v>
      </c>
      <c r="J3731" t="s">
        <v>7169</v>
      </c>
      <c r="K3731" t="s">
        <v>7203</v>
      </c>
      <c r="L3731">
        <v>8</v>
      </c>
      <c r="M3731">
        <v>161524.32</v>
      </c>
      <c r="N3731">
        <v>0.1</v>
      </c>
      <c r="O3731">
        <v>18770.86</v>
      </c>
    </row>
    <row r="3732" spans="1:15" x14ac:dyDescent="0.25">
      <c r="A3732" t="s">
        <v>3742</v>
      </c>
      <c r="B3732" t="s">
        <v>5084</v>
      </c>
      <c r="C3732" t="s">
        <v>7253</v>
      </c>
      <c r="D3732" t="s">
        <v>6891</v>
      </c>
      <c r="E3732" t="s">
        <v>6936</v>
      </c>
      <c r="F3732" t="s">
        <v>7096</v>
      </c>
      <c r="G3732" t="s">
        <v>7112</v>
      </c>
      <c r="H3732" t="s">
        <v>7133</v>
      </c>
      <c r="I3732" t="s">
        <v>7165</v>
      </c>
      <c r="J3732" t="s">
        <v>7172</v>
      </c>
      <c r="K3732" t="s">
        <v>7185</v>
      </c>
      <c r="L3732">
        <v>8</v>
      </c>
      <c r="M3732">
        <v>29878.22</v>
      </c>
      <c r="N3732">
        <v>0.25</v>
      </c>
      <c r="O3732">
        <v>3023.22</v>
      </c>
    </row>
    <row r="3733" spans="1:15" x14ac:dyDescent="0.25">
      <c r="A3733" t="s">
        <v>3743</v>
      </c>
      <c r="B3733" t="s">
        <v>5846</v>
      </c>
      <c r="C3733" t="s">
        <v>7224</v>
      </c>
      <c r="D3733" t="s">
        <v>6213</v>
      </c>
      <c r="E3733" t="s">
        <v>6986</v>
      </c>
      <c r="F3733" t="s">
        <v>7095</v>
      </c>
      <c r="G3733" t="s">
        <v>7106</v>
      </c>
      <c r="H3733" t="s">
        <v>7122</v>
      </c>
      <c r="I3733" t="s">
        <v>7163</v>
      </c>
      <c r="J3733" t="s">
        <v>7167</v>
      </c>
      <c r="K3733" t="s">
        <v>7179</v>
      </c>
      <c r="L3733">
        <v>3</v>
      </c>
      <c r="M3733">
        <v>5740.41</v>
      </c>
      <c r="N3733">
        <v>0.2</v>
      </c>
      <c r="O3733">
        <v>1007.74</v>
      </c>
    </row>
    <row r="3734" spans="1:15" x14ac:dyDescent="0.25">
      <c r="A3734" t="s">
        <v>3744</v>
      </c>
      <c r="B3734" t="s">
        <v>5727</v>
      </c>
      <c r="C3734" t="s">
        <v>7245</v>
      </c>
      <c r="D3734" t="s">
        <v>6293</v>
      </c>
      <c r="E3734" t="s">
        <v>7020</v>
      </c>
      <c r="F3734" t="s">
        <v>7097</v>
      </c>
      <c r="G3734" t="s">
        <v>7104</v>
      </c>
      <c r="H3734" t="s">
        <v>7120</v>
      </c>
      <c r="I3734" t="s">
        <v>7165</v>
      </c>
      <c r="J3734" t="s">
        <v>7176</v>
      </c>
      <c r="K3734" t="s">
        <v>7194</v>
      </c>
      <c r="L3734">
        <v>1</v>
      </c>
      <c r="M3734">
        <v>23319.07</v>
      </c>
      <c r="N3734">
        <v>0.05</v>
      </c>
      <c r="O3734">
        <v>2922.76</v>
      </c>
    </row>
    <row r="3735" spans="1:15" x14ac:dyDescent="0.25">
      <c r="A3735" t="s">
        <v>3745</v>
      </c>
      <c r="B3735" t="s">
        <v>5930</v>
      </c>
      <c r="C3735" t="s">
        <v>7232</v>
      </c>
      <c r="D3735" t="s">
        <v>6816</v>
      </c>
      <c r="E3735" t="s">
        <v>6999</v>
      </c>
      <c r="F3735" t="s">
        <v>7095</v>
      </c>
      <c r="G3735" t="s">
        <v>7108</v>
      </c>
      <c r="H3735" t="s">
        <v>7141</v>
      </c>
      <c r="I3735" t="s">
        <v>7164</v>
      </c>
      <c r="J3735" t="s">
        <v>7174</v>
      </c>
      <c r="K3735" t="s">
        <v>7188</v>
      </c>
      <c r="L3735">
        <v>7</v>
      </c>
      <c r="M3735">
        <v>16361.78</v>
      </c>
      <c r="N3735">
        <v>0.15</v>
      </c>
      <c r="O3735">
        <v>2945.87</v>
      </c>
    </row>
    <row r="3736" spans="1:15" x14ac:dyDescent="0.25">
      <c r="A3736" t="s">
        <v>3746</v>
      </c>
      <c r="B3736" t="s">
        <v>5472</v>
      </c>
      <c r="C3736" t="s">
        <v>7230</v>
      </c>
      <c r="D3736" t="s">
        <v>6356</v>
      </c>
      <c r="E3736" t="s">
        <v>7043</v>
      </c>
      <c r="F3736" t="s">
        <v>7096</v>
      </c>
      <c r="G3736" t="s">
        <v>7112</v>
      </c>
      <c r="H3736" t="s">
        <v>7139</v>
      </c>
      <c r="I3736" t="s">
        <v>7165</v>
      </c>
      <c r="J3736" t="s">
        <v>7177</v>
      </c>
      <c r="K3736" t="s">
        <v>7210</v>
      </c>
      <c r="L3736">
        <v>4</v>
      </c>
      <c r="M3736">
        <v>317224.7</v>
      </c>
      <c r="N3736">
        <v>0.1</v>
      </c>
      <c r="O3736">
        <v>32052.09</v>
      </c>
    </row>
    <row r="3737" spans="1:15" x14ac:dyDescent="0.25">
      <c r="A3737" t="s">
        <v>3747</v>
      </c>
      <c r="B3737" t="s">
        <v>5897</v>
      </c>
      <c r="C3737" t="s">
        <v>7249</v>
      </c>
      <c r="D3737" t="s">
        <v>6413</v>
      </c>
      <c r="E3737" t="s">
        <v>7052</v>
      </c>
      <c r="F3737" t="s">
        <v>7095</v>
      </c>
      <c r="G3737" t="s">
        <v>7108</v>
      </c>
      <c r="H3737" t="s">
        <v>7126</v>
      </c>
      <c r="I3737" t="s">
        <v>7162</v>
      </c>
      <c r="J3737" t="s">
        <v>7169</v>
      </c>
      <c r="K3737" t="s">
        <v>7182</v>
      </c>
      <c r="L3737">
        <v>5</v>
      </c>
      <c r="M3737">
        <v>43104.83</v>
      </c>
      <c r="N3737">
        <v>0.05</v>
      </c>
      <c r="O3737">
        <v>6613.81</v>
      </c>
    </row>
    <row r="3738" spans="1:15" x14ac:dyDescent="0.25">
      <c r="A3738" t="s">
        <v>3748</v>
      </c>
      <c r="B3738" t="s">
        <v>5391</v>
      </c>
      <c r="C3738" t="s">
        <v>7253</v>
      </c>
      <c r="D3738" t="s">
        <v>6350</v>
      </c>
      <c r="E3738" t="s">
        <v>7041</v>
      </c>
      <c r="F3738" t="s">
        <v>7097</v>
      </c>
      <c r="G3738" t="s">
        <v>7110</v>
      </c>
      <c r="H3738" t="s">
        <v>7155</v>
      </c>
      <c r="I3738" t="s">
        <v>7164</v>
      </c>
      <c r="J3738" t="s">
        <v>7170</v>
      </c>
      <c r="K3738" t="s">
        <v>7189</v>
      </c>
      <c r="L3738">
        <v>2</v>
      </c>
      <c r="M3738">
        <v>3079.76</v>
      </c>
      <c r="N3738">
        <v>0</v>
      </c>
      <c r="O3738">
        <v>981.39</v>
      </c>
    </row>
    <row r="3739" spans="1:15" x14ac:dyDescent="0.25">
      <c r="A3739" t="s">
        <v>3749</v>
      </c>
      <c r="B3739" t="s">
        <v>5724</v>
      </c>
      <c r="C3739" t="s">
        <v>7240</v>
      </c>
      <c r="D3739" t="s">
        <v>6444</v>
      </c>
      <c r="E3739" t="s">
        <v>6927</v>
      </c>
      <c r="F3739" t="s">
        <v>7094</v>
      </c>
      <c r="G3739" t="s">
        <v>7098</v>
      </c>
      <c r="H3739" t="s">
        <v>7114</v>
      </c>
      <c r="I3739" t="s">
        <v>7164</v>
      </c>
      <c r="J3739" t="s">
        <v>7174</v>
      </c>
      <c r="K3739" t="s">
        <v>7196</v>
      </c>
      <c r="L3739">
        <v>7</v>
      </c>
      <c r="M3739">
        <v>23602.799999999999</v>
      </c>
      <c r="N3739">
        <v>0</v>
      </c>
      <c r="O3739">
        <v>5492.2</v>
      </c>
    </row>
    <row r="3740" spans="1:15" x14ac:dyDescent="0.25">
      <c r="A3740" t="s">
        <v>3750</v>
      </c>
      <c r="B3740" t="s">
        <v>6063</v>
      </c>
      <c r="C3740" t="s">
        <v>7229</v>
      </c>
      <c r="D3740" t="s">
        <v>6815</v>
      </c>
      <c r="E3740" t="s">
        <v>6957</v>
      </c>
      <c r="F3740" t="s">
        <v>7095</v>
      </c>
      <c r="G3740" t="s">
        <v>7109</v>
      </c>
      <c r="H3740" t="s">
        <v>7140</v>
      </c>
      <c r="I3740" t="s">
        <v>7165</v>
      </c>
      <c r="J3740" t="s">
        <v>7176</v>
      </c>
      <c r="K3740" t="s">
        <v>7194</v>
      </c>
      <c r="L3740">
        <v>1</v>
      </c>
      <c r="M3740">
        <v>18996.23</v>
      </c>
      <c r="N3740">
        <v>0.25</v>
      </c>
      <c r="O3740">
        <v>881.73</v>
      </c>
    </row>
    <row r="3741" spans="1:15" x14ac:dyDescent="0.25">
      <c r="A3741" t="s">
        <v>3751</v>
      </c>
      <c r="B3741" t="s">
        <v>5910</v>
      </c>
      <c r="C3741" t="s">
        <v>7240</v>
      </c>
      <c r="D3741" t="s">
        <v>6854</v>
      </c>
      <c r="E3741" t="s">
        <v>7067</v>
      </c>
      <c r="F3741" t="s">
        <v>7094</v>
      </c>
      <c r="G3741" t="s">
        <v>7100</v>
      </c>
      <c r="H3741" t="s">
        <v>7151</v>
      </c>
      <c r="I3741" t="s">
        <v>7163</v>
      </c>
      <c r="J3741" t="s">
        <v>7171</v>
      </c>
      <c r="K3741" t="s">
        <v>7204</v>
      </c>
      <c r="L3741">
        <v>7</v>
      </c>
      <c r="M3741">
        <v>30698.76</v>
      </c>
      <c r="N3741">
        <v>0</v>
      </c>
      <c r="O3741">
        <v>5280.14</v>
      </c>
    </row>
    <row r="3742" spans="1:15" x14ac:dyDescent="0.25">
      <c r="A3742" t="s">
        <v>3752</v>
      </c>
      <c r="B3742" t="s">
        <v>5213</v>
      </c>
      <c r="C3742" t="s">
        <v>7226</v>
      </c>
      <c r="D3742" t="s">
        <v>6816</v>
      </c>
      <c r="E3742" t="s">
        <v>6999</v>
      </c>
      <c r="F3742" t="s">
        <v>7094</v>
      </c>
      <c r="G3742" t="s">
        <v>7101</v>
      </c>
      <c r="H3742" t="s">
        <v>7117</v>
      </c>
      <c r="I3742" t="s">
        <v>7162</v>
      </c>
      <c r="J3742" t="s">
        <v>7166</v>
      </c>
      <c r="K3742" t="s">
        <v>7211</v>
      </c>
      <c r="L3742">
        <v>2</v>
      </c>
      <c r="M3742">
        <v>14565.06</v>
      </c>
      <c r="N3742">
        <v>0.05</v>
      </c>
      <c r="O3742">
        <v>2222.5</v>
      </c>
    </row>
    <row r="3743" spans="1:15" x14ac:dyDescent="0.25">
      <c r="A3743" t="s">
        <v>3753</v>
      </c>
      <c r="B3743" t="s">
        <v>5463</v>
      </c>
      <c r="C3743" t="s">
        <v>7225</v>
      </c>
      <c r="D3743" t="s">
        <v>6180</v>
      </c>
      <c r="E3743" t="s">
        <v>6930</v>
      </c>
      <c r="F3743" t="s">
        <v>7095</v>
      </c>
      <c r="G3743" t="s">
        <v>7109</v>
      </c>
      <c r="H3743" t="s">
        <v>7135</v>
      </c>
      <c r="I3743" t="s">
        <v>7162</v>
      </c>
      <c r="J3743" t="s">
        <v>7169</v>
      </c>
      <c r="K3743" t="s">
        <v>7182</v>
      </c>
      <c r="L3743">
        <v>7</v>
      </c>
      <c r="M3743">
        <v>52831.66</v>
      </c>
      <c r="N3743">
        <v>0.15</v>
      </c>
      <c r="O3743">
        <v>7021.34</v>
      </c>
    </row>
    <row r="3744" spans="1:15" x14ac:dyDescent="0.25">
      <c r="A3744" t="s">
        <v>3754</v>
      </c>
      <c r="B3744" t="s">
        <v>5377</v>
      </c>
      <c r="C3744" t="s">
        <v>7258</v>
      </c>
      <c r="D3744" t="s">
        <v>6879</v>
      </c>
      <c r="E3744" t="s">
        <v>7007</v>
      </c>
      <c r="F3744" t="s">
        <v>7095</v>
      </c>
      <c r="G3744" t="s">
        <v>7106</v>
      </c>
      <c r="H3744" t="s">
        <v>7146</v>
      </c>
      <c r="I3744" t="s">
        <v>7165</v>
      </c>
      <c r="J3744" t="s">
        <v>7172</v>
      </c>
      <c r="K3744" t="s">
        <v>7208</v>
      </c>
      <c r="L3744">
        <v>4</v>
      </c>
      <c r="M3744">
        <v>9297.94</v>
      </c>
      <c r="N3744">
        <v>0.05</v>
      </c>
      <c r="O3744">
        <v>1980.78</v>
      </c>
    </row>
    <row r="3745" spans="1:15" x14ac:dyDescent="0.25">
      <c r="A3745" t="s">
        <v>3755</v>
      </c>
      <c r="B3745" t="s">
        <v>5978</v>
      </c>
      <c r="C3745" t="s">
        <v>7245</v>
      </c>
      <c r="D3745" t="s">
        <v>6253</v>
      </c>
      <c r="E3745" t="s">
        <v>7005</v>
      </c>
      <c r="F3745" t="s">
        <v>7095</v>
      </c>
      <c r="G3745" t="s">
        <v>7108</v>
      </c>
      <c r="H3745" t="s">
        <v>7126</v>
      </c>
      <c r="I3745" t="s">
        <v>7165</v>
      </c>
      <c r="J3745" t="s">
        <v>7177</v>
      </c>
      <c r="K3745" t="s">
        <v>7198</v>
      </c>
      <c r="L3745">
        <v>2</v>
      </c>
      <c r="M3745">
        <v>131466.5</v>
      </c>
      <c r="N3745">
        <v>0</v>
      </c>
      <c r="O3745">
        <v>23027.74</v>
      </c>
    </row>
    <row r="3746" spans="1:15" x14ac:dyDescent="0.25">
      <c r="A3746" t="s">
        <v>3756</v>
      </c>
      <c r="B3746" t="s">
        <v>6012</v>
      </c>
      <c r="C3746" t="s">
        <v>7254</v>
      </c>
      <c r="D3746" t="s">
        <v>6502</v>
      </c>
      <c r="E3746" t="s">
        <v>7055</v>
      </c>
      <c r="F3746" t="s">
        <v>7096</v>
      </c>
      <c r="G3746" t="s">
        <v>7113</v>
      </c>
      <c r="H3746" t="s">
        <v>7144</v>
      </c>
      <c r="I3746" t="s">
        <v>7162</v>
      </c>
      <c r="J3746" t="s">
        <v>7168</v>
      </c>
      <c r="K3746" t="s">
        <v>7180</v>
      </c>
      <c r="L3746">
        <v>1</v>
      </c>
      <c r="M3746">
        <v>2972.56</v>
      </c>
      <c r="N3746">
        <v>0.15</v>
      </c>
      <c r="O3746">
        <v>284.77</v>
      </c>
    </row>
    <row r="3747" spans="1:15" x14ac:dyDescent="0.25">
      <c r="A3747" t="s">
        <v>3757</v>
      </c>
      <c r="B3747" t="s">
        <v>5159</v>
      </c>
      <c r="C3747" t="s">
        <v>7225</v>
      </c>
      <c r="D3747" t="s">
        <v>6700</v>
      </c>
      <c r="E3747" t="s">
        <v>7030</v>
      </c>
      <c r="F3747" t="s">
        <v>7094</v>
      </c>
      <c r="G3747" t="s">
        <v>7098</v>
      </c>
      <c r="H3747" t="s">
        <v>7156</v>
      </c>
      <c r="I3747" t="s">
        <v>7164</v>
      </c>
      <c r="J3747" t="s">
        <v>7170</v>
      </c>
      <c r="K3747" t="s">
        <v>7213</v>
      </c>
      <c r="L3747">
        <v>6</v>
      </c>
      <c r="M3747">
        <v>14358.28</v>
      </c>
      <c r="N3747">
        <v>0.15</v>
      </c>
      <c r="O3747">
        <v>3621.05</v>
      </c>
    </row>
    <row r="3748" spans="1:15" x14ac:dyDescent="0.25">
      <c r="A3748" t="s">
        <v>3758</v>
      </c>
      <c r="B3748" t="s">
        <v>5645</v>
      </c>
      <c r="C3748" t="s">
        <v>7246</v>
      </c>
      <c r="D3748" t="s">
        <v>6561</v>
      </c>
      <c r="E3748" t="s">
        <v>6956</v>
      </c>
      <c r="F3748" t="s">
        <v>7096</v>
      </c>
      <c r="G3748" t="s">
        <v>7113</v>
      </c>
      <c r="H3748" t="s">
        <v>7144</v>
      </c>
      <c r="I3748" t="s">
        <v>7163</v>
      </c>
      <c r="J3748" t="s">
        <v>7167</v>
      </c>
      <c r="K3748" t="s">
        <v>7207</v>
      </c>
      <c r="L3748">
        <v>1</v>
      </c>
      <c r="M3748">
        <v>829.94</v>
      </c>
      <c r="N3748">
        <v>0</v>
      </c>
      <c r="O3748">
        <v>289.8</v>
      </c>
    </row>
    <row r="3749" spans="1:15" x14ac:dyDescent="0.25">
      <c r="A3749" t="s">
        <v>3759</v>
      </c>
      <c r="B3749" t="s">
        <v>5123</v>
      </c>
      <c r="C3749" t="s">
        <v>7234</v>
      </c>
      <c r="D3749" t="s">
        <v>6582</v>
      </c>
      <c r="E3749" t="s">
        <v>6953</v>
      </c>
      <c r="F3749" t="s">
        <v>7097</v>
      </c>
      <c r="G3749" t="s">
        <v>7105</v>
      </c>
      <c r="H3749" t="s">
        <v>7149</v>
      </c>
      <c r="I3749" t="s">
        <v>7162</v>
      </c>
      <c r="J3749" t="s">
        <v>7166</v>
      </c>
      <c r="K3749" t="s">
        <v>7192</v>
      </c>
      <c r="L3749">
        <v>7</v>
      </c>
      <c r="M3749">
        <v>42327.62</v>
      </c>
      <c r="N3749">
        <v>0</v>
      </c>
      <c r="O3749">
        <v>6913.6</v>
      </c>
    </row>
    <row r="3750" spans="1:15" x14ac:dyDescent="0.25">
      <c r="A3750" t="s">
        <v>3760</v>
      </c>
      <c r="B3750" t="s">
        <v>5507</v>
      </c>
      <c r="C3750" t="s">
        <v>7238</v>
      </c>
      <c r="D3750" t="s">
        <v>6837</v>
      </c>
      <c r="E3750" t="s">
        <v>6934</v>
      </c>
      <c r="F3750" t="s">
        <v>7097</v>
      </c>
      <c r="G3750" t="s">
        <v>7107</v>
      </c>
      <c r="H3750" t="s">
        <v>7123</v>
      </c>
      <c r="I3750" t="s">
        <v>7164</v>
      </c>
      <c r="J3750" t="s">
        <v>7173</v>
      </c>
      <c r="K3750" t="s">
        <v>7206</v>
      </c>
      <c r="L3750">
        <v>7</v>
      </c>
      <c r="M3750">
        <v>12737.37</v>
      </c>
      <c r="N3750">
        <v>0.2</v>
      </c>
      <c r="O3750">
        <v>2976.41</v>
      </c>
    </row>
    <row r="3751" spans="1:15" x14ac:dyDescent="0.25">
      <c r="A3751" t="s">
        <v>3761</v>
      </c>
      <c r="B3751" t="s">
        <v>5604</v>
      </c>
      <c r="C3751" t="s">
        <v>7245</v>
      </c>
      <c r="D3751" t="s">
        <v>6853</v>
      </c>
      <c r="E3751" t="s">
        <v>6971</v>
      </c>
      <c r="F3751" t="s">
        <v>7096</v>
      </c>
      <c r="G3751" t="s">
        <v>7113</v>
      </c>
      <c r="H3751" t="s">
        <v>7144</v>
      </c>
      <c r="I3751" t="s">
        <v>7163</v>
      </c>
      <c r="J3751" t="s">
        <v>7167</v>
      </c>
      <c r="K3751" t="s">
        <v>7179</v>
      </c>
      <c r="L3751">
        <v>3</v>
      </c>
      <c r="M3751">
        <v>7276.47</v>
      </c>
      <c r="N3751">
        <v>0</v>
      </c>
      <c r="O3751">
        <v>1784.74</v>
      </c>
    </row>
    <row r="3752" spans="1:15" x14ac:dyDescent="0.25">
      <c r="A3752" t="s">
        <v>3762</v>
      </c>
      <c r="B3752" t="s">
        <v>5800</v>
      </c>
      <c r="C3752" t="s">
        <v>7233</v>
      </c>
      <c r="D3752" t="s">
        <v>6230</v>
      </c>
      <c r="E3752" t="s">
        <v>6899</v>
      </c>
      <c r="F3752" t="s">
        <v>7097</v>
      </c>
      <c r="G3752" t="s">
        <v>7105</v>
      </c>
      <c r="H3752" t="s">
        <v>7121</v>
      </c>
      <c r="I3752" t="s">
        <v>7165</v>
      </c>
      <c r="J3752" t="s">
        <v>7172</v>
      </c>
      <c r="K3752" t="s">
        <v>7208</v>
      </c>
      <c r="L3752">
        <v>1</v>
      </c>
      <c r="M3752">
        <v>1861.8</v>
      </c>
      <c r="N3752">
        <v>0.25</v>
      </c>
      <c r="O3752">
        <v>201.02</v>
      </c>
    </row>
    <row r="3753" spans="1:15" x14ac:dyDescent="0.25">
      <c r="A3753" t="s">
        <v>3763</v>
      </c>
      <c r="B3753" t="s">
        <v>5969</v>
      </c>
      <c r="C3753" t="s">
        <v>7249</v>
      </c>
      <c r="D3753" t="s">
        <v>6841</v>
      </c>
      <c r="E3753" t="s">
        <v>6920</v>
      </c>
      <c r="F3753" t="s">
        <v>7096</v>
      </c>
      <c r="G3753" t="s">
        <v>7111</v>
      </c>
      <c r="H3753" t="s">
        <v>7145</v>
      </c>
      <c r="I3753" t="s">
        <v>7165</v>
      </c>
      <c r="J3753" t="s">
        <v>7172</v>
      </c>
      <c r="K3753" t="s">
        <v>7208</v>
      </c>
      <c r="L3753">
        <v>5</v>
      </c>
      <c r="M3753">
        <v>9646.98</v>
      </c>
      <c r="N3753">
        <v>0.2</v>
      </c>
      <c r="O3753">
        <v>1709.61</v>
      </c>
    </row>
    <row r="3754" spans="1:15" x14ac:dyDescent="0.25">
      <c r="A3754" t="s">
        <v>3764</v>
      </c>
      <c r="B3754" t="s">
        <v>5917</v>
      </c>
      <c r="C3754" t="s">
        <v>7247</v>
      </c>
      <c r="D3754" t="s">
        <v>6814</v>
      </c>
      <c r="E3754" t="s">
        <v>6972</v>
      </c>
      <c r="F3754" t="s">
        <v>7097</v>
      </c>
      <c r="G3754" t="s">
        <v>7110</v>
      </c>
      <c r="H3754" t="s">
        <v>7159</v>
      </c>
      <c r="I3754" t="s">
        <v>7162</v>
      </c>
      <c r="J3754" t="s">
        <v>7168</v>
      </c>
      <c r="K3754" t="s">
        <v>7181</v>
      </c>
      <c r="L3754">
        <v>7</v>
      </c>
      <c r="M3754">
        <v>69593.990000000005</v>
      </c>
      <c r="N3754">
        <v>0.2</v>
      </c>
      <c r="O3754">
        <v>5933.03</v>
      </c>
    </row>
    <row r="3755" spans="1:15" x14ac:dyDescent="0.25">
      <c r="A3755" t="s">
        <v>3765</v>
      </c>
      <c r="B3755" t="s">
        <v>5830</v>
      </c>
      <c r="C3755" t="s">
        <v>7257</v>
      </c>
      <c r="D3755" t="s">
        <v>6864</v>
      </c>
      <c r="E3755" t="s">
        <v>6965</v>
      </c>
      <c r="F3755" t="s">
        <v>7095</v>
      </c>
      <c r="G3755" t="s">
        <v>7108</v>
      </c>
      <c r="H3755" t="s">
        <v>7150</v>
      </c>
      <c r="I3755" t="s">
        <v>7162</v>
      </c>
      <c r="J3755" t="s">
        <v>7168</v>
      </c>
      <c r="K3755" t="s">
        <v>7180</v>
      </c>
      <c r="L3755">
        <v>3</v>
      </c>
      <c r="M3755">
        <v>10276.61</v>
      </c>
      <c r="N3755">
        <v>0</v>
      </c>
      <c r="O3755">
        <v>1750.43</v>
      </c>
    </row>
    <row r="3756" spans="1:15" x14ac:dyDescent="0.25">
      <c r="A3756" t="s">
        <v>3766</v>
      </c>
      <c r="B3756" t="s">
        <v>5846</v>
      </c>
      <c r="C3756" t="s">
        <v>7224</v>
      </c>
      <c r="D3756" t="s">
        <v>6739</v>
      </c>
      <c r="E3756" t="s">
        <v>7031</v>
      </c>
      <c r="F3756" t="s">
        <v>7097</v>
      </c>
      <c r="G3756" t="s">
        <v>7107</v>
      </c>
      <c r="H3756" t="s">
        <v>7153</v>
      </c>
      <c r="I3756" t="s">
        <v>7162</v>
      </c>
      <c r="J3756" t="s">
        <v>7168</v>
      </c>
      <c r="K3756" t="s">
        <v>7180</v>
      </c>
      <c r="L3756">
        <v>3</v>
      </c>
      <c r="M3756">
        <v>9067.17</v>
      </c>
      <c r="N3756">
        <v>0.15</v>
      </c>
      <c r="O3756">
        <v>1243.51</v>
      </c>
    </row>
    <row r="3757" spans="1:15" x14ac:dyDescent="0.25">
      <c r="A3757" t="s">
        <v>3767</v>
      </c>
      <c r="B3757" t="s">
        <v>5608</v>
      </c>
      <c r="C3757" t="s">
        <v>7248</v>
      </c>
      <c r="D3757" t="s">
        <v>6799</v>
      </c>
      <c r="E3757" t="s">
        <v>6979</v>
      </c>
      <c r="F3757" t="s">
        <v>7096</v>
      </c>
      <c r="G3757" t="s">
        <v>7112</v>
      </c>
      <c r="H3757" t="s">
        <v>7154</v>
      </c>
      <c r="I3757" t="s">
        <v>7162</v>
      </c>
      <c r="J3757" t="s">
        <v>7166</v>
      </c>
      <c r="K3757" t="s">
        <v>7211</v>
      </c>
      <c r="L3757">
        <v>3</v>
      </c>
      <c r="M3757">
        <v>18785.939999999999</v>
      </c>
      <c r="N3757">
        <v>0.15</v>
      </c>
      <c r="O3757">
        <v>2502.1799999999998</v>
      </c>
    </row>
    <row r="3758" spans="1:15" x14ac:dyDescent="0.25">
      <c r="A3758" t="s">
        <v>3768</v>
      </c>
      <c r="B3758" t="s">
        <v>5452</v>
      </c>
      <c r="C3758" t="s">
        <v>7226</v>
      </c>
      <c r="D3758" t="s">
        <v>6568</v>
      </c>
      <c r="E3758" t="s">
        <v>6996</v>
      </c>
      <c r="F3758" t="s">
        <v>7094</v>
      </c>
      <c r="G3758" t="s">
        <v>7098</v>
      </c>
      <c r="H3758" t="s">
        <v>7138</v>
      </c>
      <c r="I3758" t="s">
        <v>7164</v>
      </c>
      <c r="J3758" t="s">
        <v>7170</v>
      </c>
      <c r="K3758" t="s">
        <v>7183</v>
      </c>
      <c r="L3758">
        <v>8</v>
      </c>
      <c r="M3758">
        <v>29627.55</v>
      </c>
      <c r="N3758">
        <v>0.25</v>
      </c>
      <c r="O3758">
        <v>6301.96</v>
      </c>
    </row>
    <row r="3759" spans="1:15" x14ac:dyDescent="0.25">
      <c r="A3759" t="s">
        <v>3769</v>
      </c>
      <c r="B3759" t="s">
        <v>5781</v>
      </c>
      <c r="C3759" t="s">
        <v>7241</v>
      </c>
      <c r="D3759" t="s">
        <v>6266</v>
      </c>
      <c r="E3759" t="s">
        <v>7012</v>
      </c>
      <c r="F3759" t="s">
        <v>7096</v>
      </c>
      <c r="G3759" t="s">
        <v>7113</v>
      </c>
      <c r="H3759" t="s">
        <v>7148</v>
      </c>
      <c r="I3759" t="s">
        <v>7163</v>
      </c>
      <c r="J3759" t="s">
        <v>7171</v>
      </c>
      <c r="K3759" t="s">
        <v>7184</v>
      </c>
      <c r="L3759">
        <v>1</v>
      </c>
      <c r="M3759">
        <v>6588.67</v>
      </c>
      <c r="N3759">
        <v>0.15</v>
      </c>
      <c r="O3759">
        <v>502.4</v>
      </c>
    </row>
    <row r="3760" spans="1:15" x14ac:dyDescent="0.25">
      <c r="A3760" t="s">
        <v>3770</v>
      </c>
      <c r="B3760" t="s">
        <v>5267</v>
      </c>
      <c r="C3760" t="s">
        <v>7247</v>
      </c>
      <c r="D3760" t="s">
        <v>6665</v>
      </c>
      <c r="E3760" t="s">
        <v>6908</v>
      </c>
      <c r="F3760" t="s">
        <v>7094</v>
      </c>
      <c r="G3760" t="s">
        <v>7100</v>
      </c>
      <c r="H3760" t="s">
        <v>7151</v>
      </c>
      <c r="I3760" t="s">
        <v>7165</v>
      </c>
      <c r="J3760" t="s">
        <v>7176</v>
      </c>
      <c r="K3760" t="s">
        <v>7194</v>
      </c>
      <c r="L3760">
        <v>4</v>
      </c>
      <c r="M3760">
        <v>102213.21</v>
      </c>
      <c r="N3760">
        <v>0</v>
      </c>
      <c r="O3760">
        <v>16255.61</v>
      </c>
    </row>
    <row r="3761" spans="1:15" x14ac:dyDescent="0.25">
      <c r="A3761" t="s">
        <v>3771</v>
      </c>
      <c r="B3761" t="s">
        <v>5299</v>
      </c>
      <c r="C3761" t="s">
        <v>7230</v>
      </c>
      <c r="D3761" t="s">
        <v>6557</v>
      </c>
      <c r="E3761" t="s">
        <v>7003</v>
      </c>
      <c r="F3761" t="s">
        <v>7096</v>
      </c>
      <c r="G3761" t="s">
        <v>7112</v>
      </c>
      <c r="H3761" t="s">
        <v>7133</v>
      </c>
      <c r="I3761" t="s">
        <v>7162</v>
      </c>
      <c r="J3761" t="s">
        <v>7166</v>
      </c>
      <c r="K3761" t="s">
        <v>7211</v>
      </c>
      <c r="L3761">
        <v>3</v>
      </c>
      <c r="M3761">
        <v>20992.92</v>
      </c>
      <c r="N3761">
        <v>0.05</v>
      </c>
      <c r="O3761">
        <v>3506.5</v>
      </c>
    </row>
    <row r="3762" spans="1:15" x14ac:dyDescent="0.25">
      <c r="A3762" t="s">
        <v>3772</v>
      </c>
      <c r="B3762" t="s">
        <v>5997</v>
      </c>
      <c r="C3762" t="s">
        <v>7241</v>
      </c>
      <c r="D3762" t="s">
        <v>6263</v>
      </c>
      <c r="E3762" t="s">
        <v>7010</v>
      </c>
      <c r="F3762" t="s">
        <v>7096</v>
      </c>
      <c r="G3762" t="s">
        <v>7111</v>
      </c>
      <c r="H3762" t="s">
        <v>7142</v>
      </c>
      <c r="I3762" t="s">
        <v>7162</v>
      </c>
      <c r="J3762" t="s">
        <v>7169</v>
      </c>
      <c r="K3762" t="s">
        <v>7203</v>
      </c>
      <c r="L3762">
        <v>4</v>
      </c>
      <c r="M3762">
        <v>72228.37</v>
      </c>
      <c r="N3762">
        <v>0.15</v>
      </c>
      <c r="O3762">
        <v>7127.4</v>
      </c>
    </row>
    <row r="3763" spans="1:15" x14ac:dyDescent="0.25">
      <c r="A3763" t="s">
        <v>3773</v>
      </c>
      <c r="B3763" t="s">
        <v>5965</v>
      </c>
      <c r="C3763" t="s">
        <v>7230</v>
      </c>
      <c r="D3763" t="s">
        <v>6817</v>
      </c>
      <c r="E3763" t="s">
        <v>7043</v>
      </c>
      <c r="F3763" t="s">
        <v>7094</v>
      </c>
      <c r="G3763" t="s">
        <v>7100</v>
      </c>
      <c r="H3763" t="s">
        <v>7136</v>
      </c>
      <c r="I3763" t="s">
        <v>7162</v>
      </c>
      <c r="J3763" t="s">
        <v>7168</v>
      </c>
      <c r="K3763" t="s">
        <v>7181</v>
      </c>
      <c r="L3763">
        <v>2</v>
      </c>
      <c r="M3763">
        <v>24000.25</v>
      </c>
      <c r="N3763">
        <v>0</v>
      </c>
      <c r="O3763">
        <v>4938.54</v>
      </c>
    </row>
    <row r="3764" spans="1:15" x14ac:dyDescent="0.25">
      <c r="A3764" t="s">
        <v>3774</v>
      </c>
      <c r="B3764" t="s">
        <v>5204</v>
      </c>
      <c r="C3764" t="s">
        <v>7246</v>
      </c>
      <c r="D3764" t="s">
        <v>6418</v>
      </c>
      <c r="E3764" t="s">
        <v>6928</v>
      </c>
      <c r="F3764" t="s">
        <v>7095</v>
      </c>
      <c r="G3764" t="s">
        <v>7109</v>
      </c>
      <c r="H3764" t="s">
        <v>7135</v>
      </c>
      <c r="I3764" t="s">
        <v>7162</v>
      </c>
      <c r="J3764" t="s">
        <v>7166</v>
      </c>
      <c r="K3764" t="s">
        <v>7192</v>
      </c>
      <c r="L3764">
        <v>1</v>
      </c>
      <c r="M3764">
        <v>4536.41</v>
      </c>
      <c r="N3764">
        <v>0.25</v>
      </c>
      <c r="O3764">
        <v>181.74</v>
      </c>
    </row>
    <row r="3765" spans="1:15" x14ac:dyDescent="0.25">
      <c r="A3765" t="s">
        <v>3775</v>
      </c>
      <c r="B3765" t="s">
        <v>5955</v>
      </c>
      <c r="C3765" t="s">
        <v>7239</v>
      </c>
      <c r="D3765" t="s">
        <v>6664</v>
      </c>
      <c r="E3765" t="s">
        <v>7029</v>
      </c>
      <c r="F3765" t="s">
        <v>7095</v>
      </c>
      <c r="G3765" t="s">
        <v>7108</v>
      </c>
      <c r="H3765" t="s">
        <v>7126</v>
      </c>
      <c r="I3765" t="s">
        <v>7162</v>
      </c>
      <c r="J3765" t="s">
        <v>7166</v>
      </c>
      <c r="K3765" t="s">
        <v>7178</v>
      </c>
      <c r="L3765">
        <v>3</v>
      </c>
      <c r="M3765">
        <v>45406.18</v>
      </c>
      <c r="N3765">
        <v>0</v>
      </c>
      <c r="O3765">
        <v>10128.34</v>
      </c>
    </row>
    <row r="3766" spans="1:15" x14ac:dyDescent="0.25">
      <c r="A3766" t="s">
        <v>3776</v>
      </c>
      <c r="B3766" t="s">
        <v>5919</v>
      </c>
      <c r="C3766" t="s">
        <v>7244</v>
      </c>
      <c r="D3766" t="s">
        <v>6218</v>
      </c>
      <c r="E3766" t="s">
        <v>6988</v>
      </c>
      <c r="F3766" t="s">
        <v>7097</v>
      </c>
      <c r="G3766" t="s">
        <v>7110</v>
      </c>
      <c r="H3766" t="s">
        <v>7129</v>
      </c>
      <c r="I3766" t="s">
        <v>7162</v>
      </c>
      <c r="J3766" t="s">
        <v>7169</v>
      </c>
      <c r="K3766" t="s">
        <v>7193</v>
      </c>
      <c r="L3766">
        <v>6</v>
      </c>
      <c r="M3766">
        <v>64544.98</v>
      </c>
      <c r="N3766">
        <v>0</v>
      </c>
      <c r="O3766">
        <v>13410.22</v>
      </c>
    </row>
    <row r="3767" spans="1:15" x14ac:dyDescent="0.25">
      <c r="A3767" t="s">
        <v>3777</v>
      </c>
      <c r="B3767" t="s">
        <v>5664</v>
      </c>
      <c r="C3767" t="s">
        <v>7237</v>
      </c>
      <c r="D3767" t="s">
        <v>6760</v>
      </c>
      <c r="E3767" t="s">
        <v>7089</v>
      </c>
      <c r="F3767" t="s">
        <v>7094</v>
      </c>
      <c r="G3767" t="s">
        <v>7101</v>
      </c>
      <c r="H3767" t="s">
        <v>7137</v>
      </c>
      <c r="I3767" t="s">
        <v>7165</v>
      </c>
      <c r="J3767" t="s">
        <v>7177</v>
      </c>
      <c r="K3767" t="s">
        <v>7198</v>
      </c>
      <c r="L3767">
        <v>6</v>
      </c>
      <c r="M3767">
        <v>342074.83</v>
      </c>
      <c r="N3767">
        <v>0.15</v>
      </c>
      <c r="O3767">
        <v>36718.639999999999</v>
      </c>
    </row>
    <row r="3768" spans="1:15" x14ac:dyDescent="0.25">
      <c r="A3768" t="s">
        <v>3778</v>
      </c>
      <c r="B3768" t="s">
        <v>5307</v>
      </c>
      <c r="C3768" t="s">
        <v>7234</v>
      </c>
      <c r="D3768" t="s">
        <v>6890</v>
      </c>
      <c r="E3768" t="s">
        <v>6965</v>
      </c>
      <c r="F3768" t="s">
        <v>7096</v>
      </c>
      <c r="G3768" t="s">
        <v>7113</v>
      </c>
      <c r="H3768" t="s">
        <v>7144</v>
      </c>
      <c r="I3768" t="s">
        <v>7165</v>
      </c>
      <c r="J3768" t="s">
        <v>7172</v>
      </c>
      <c r="K3768" t="s">
        <v>7185</v>
      </c>
      <c r="L3768">
        <v>1</v>
      </c>
      <c r="M3768">
        <v>4627.6000000000004</v>
      </c>
      <c r="N3768">
        <v>0.05</v>
      </c>
      <c r="O3768">
        <v>841.17</v>
      </c>
    </row>
    <row r="3769" spans="1:15" x14ac:dyDescent="0.25">
      <c r="A3769" t="s">
        <v>3779</v>
      </c>
      <c r="B3769" t="s">
        <v>5615</v>
      </c>
      <c r="C3769" t="s">
        <v>7252</v>
      </c>
      <c r="D3769" t="s">
        <v>6702</v>
      </c>
      <c r="E3769" t="s">
        <v>6999</v>
      </c>
      <c r="F3769" t="s">
        <v>7096</v>
      </c>
      <c r="G3769" t="s">
        <v>7113</v>
      </c>
      <c r="H3769" t="s">
        <v>7144</v>
      </c>
      <c r="I3769" t="s">
        <v>7164</v>
      </c>
      <c r="J3769" t="s">
        <v>7173</v>
      </c>
      <c r="K3769" t="s">
        <v>7186</v>
      </c>
      <c r="L3769">
        <v>3</v>
      </c>
      <c r="M3769">
        <v>13220.81</v>
      </c>
      <c r="N3769">
        <v>0.05</v>
      </c>
      <c r="O3769">
        <v>3222.86</v>
      </c>
    </row>
    <row r="3770" spans="1:15" x14ac:dyDescent="0.25">
      <c r="A3770" t="s">
        <v>3780</v>
      </c>
      <c r="B3770" t="s">
        <v>6017</v>
      </c>
      <c r="C3770" t="s">
        <v>7237</v>
      </c>
      <c r="D3770" t="s">
        <v>6361</v>
      </c>
      <c r="E3770" t="s">
        <v>6897</v>
      </c>
      <c r="F3770" t="s">
        <v>7097</v>
      </c>
      <c r="G3770" t="s">
        <v>7107</v>
      </c>
      <c r="H3770" t="s">
        <v>7123</v>
      </c>
      <c r="I3770" t="s">
        <v>7165</v>
      </c>
      <c r="J3770" t="s">
        <v>7172</v>
      </c>
      <c r="K3770" t="s">
        <v>7212</v>
      </c>
      <c r="L3770">
        <v>2</v>
      </c>
      <c r="M3770">
        <v>5911.76</v>
      </c>
      <c r="N3770">
        <v>0.15</v>
      </c>
      <c r="O3770">
        <v>672.55</v>
      </c>
    </row>
    <row r="3771" spans="1:15" x14ac:dyDescent="0.25">
      <c r="A3771" t="s">
        <v>3781</v>
      </c>
      <c r="B3771" t="s">
        <v>5049</v>
      </c>
      <c r="C3771" t="s">
        <v>7247</v>
      </c>
      <c r="D3771" t="s">
        <v>6134</v>
      </c>
      <c r="E3771" t="s">
        <v>6932</v>
      </c>
      <c r="F3771" t="s">
        <v>7096</v>
      </c>
      <c r="G3771" t="s">
        <v>7113</v>
      </c>
      <c r="H3771" t="s">
        <v>7143</v>
      </c>
      <c r="I3771" t="s">
        <v>7164</v>
      </c>
      <c r="J3771" t="s">
        <v>7173</v>
      </c>
      <c r="K3771" t="s">
        <v>7186</v>
      </c>
      <c r="L3771">
        <v>2</v>
      </c>
      <c r="M3771">
        <v>8590.7900000000009</v>
      </c>
      <c r="N3771">
        <v>0.05</v>
      </c>
      <c r="O3771">
        <v>2368.08</v>
      </c>
    </row>
    <row r="3772" spans="1:15" x14ac:dyDescent="0.25">
      <c r="A3772" t="s">
        <v>3782</v>
      </c>
      <c r="B3772" t="s">
        <v>5256</v>
      </c>
      <c r="C3772" t="s">
        <v>7238</v>
      </c>
      <c r="D3772" t="s">
        <v>6883</v>
      </c>
      <c r="E3772" t="s">
        <v>6906</v>
      </c>
      <c r="F3772" t="s">
        <v>7097</v>
      </c>
      <c r="G3772" t="s">
        <v>7105</v>
      </c>
      <c r="H3772" t="s">
        <v>7149</v>
      </c>
      <c r="I3772" t="s">
        <v>7162</v>
      </c>
      <c r="J3772" t="s">
        <v>7169</v>
      </c>
      <c r="K3772" t="s">
        <v>7182</v>
      </c>
      <c r="L3772">
        <v>8</v>
      </c>
      <c r="M3772">
        <v>56369.06</v>
      </c>
      <c r="N3772">
        <v>0.25</v>
      </c>
      <c r="O3772">
        <v>1216.8800000000001</v>
      </c>
    </row>
    <row r="3773" spans="1:15" x14ac:dyDescent="0.25">
      <c r="A3773" t="s">
        <v>3783</v>
      </c>
      <c r="B3773" t="s">
        <v>5352</v>
      </c>
      <c r="C3773" t="s">
        <v>7252</v>
      </c>
      <c r="D3773" t="s">
        <v>6643</v>
      </c>
      <c r="E3773" t="s">
        <v>7035</v>
      </c>
      <c r="F3773" t="s">
        <v>7094</v>
      </c>
      <c r="G3773" t="s">
        <v>7098</v>
      </c>
      <c r="H3773" t="s">
        <v>7138</v>
      </c>
      <c r="I3773" t="s">
        <v>7164</v>
      </c>
      <c r="J3773" t="s">
        <v>7174</v>
      </c>
      <c r="K3773" t="s">
        <v>7196</v>
      </c>
      <c r="L3773">
        <v>2</v>
      </c>
      <c r="M3773">
        <v>5694.05</v>
      </c>
      <c r="N3773">
        <v>0.2</v>
      </c>
      <c r="O3773">
        <v>787.23</v>
      </c>
    </row>
    <row r="3774" spans="1:15" x14ac:dyDescent="0.25">
      <c r="A3774" t="s">
        <v>3784</v>
      </c>
      <c r="B3774" t="s">
        <v>5652</v>
      </c>
      <c r="C3774" t="s">
        <v>7226</v>
      </c>
      <c r="D3774" t="s">
        <v>6830</v>
      </c>
      <c r="E3774" t="s">
        <v>6967</v>
      </c>
      <c r="F3774" t="s">
        <v>7094</v>
      </c>
      <c r="G3774" t="s">
        <v>7098</v>
      </c>
      <c r="H3774" t="s">
        <v>7114</v>
      </c>
      <c r="I3774" t="s">
        <v>7162</v>
      </c>
      <c r="J3774" t="s">
        <v>7166</v>
      </c>
      <c r="K3774" t="s">
        <v>7192</v>
      </c>
      <c r="L3774">
        <v>7</v>
      </c>
      <c r="M3774">
        <v>37500.93</v>
      </c>
      <c r="N3774">
        <v>0.1</v>
      </c>
      <c r="O3774">
        <v>4046.7</v>
      </c>
    </row>
    <row r="3775" spans="1:15" x14ac:dyDescent="0.25">
      <c r="A3775" t="s">
        <v>3785</v>
      </c>
      <c r="B3775" t="s">
        <v>6049</v>
      </c>
      <c r="C3775" t="s">
        <v>7243</v>
      </c>
      <c r="D3775" t="s">
        <v>6599</v>
      </c>
      <c r="E3775" t="s">
        <v>7080</v>
      </c>
      <c r="F3775" t="s">
        <v>7097</v>
      </c>
      <c r="G3775" t="s">
        <v>7104</v>
      </c>
      <c r="H3775" t="s">
        <v>7160</v>
      </c>
      <c r="I3775" t="s">
        <v>7163</v>
      </c>
      <c r="J3775" t="s">
        <v>7175</v>
      </c>
      <c r="K3775" t="s">
        <v>7190</v>
      </c>
      <c r="L3775">
        <v>1</v>
      </c>
      <c r="M3775">
        <v>2134.08</v>
      </c>
      <c r="N3775">
        <v>0</v>
      </c>
      <c r="O3775">
        <v>438.56</v>
      </c>
    </row>
    <row r="3776" spans="1:15" x14ac:dyDescent="0.25">
      <c r="A3776" t="s">
        <v>3786</v>
      </c>
      <c r="B3776" t="s">
        <v>5177</v>
      </c>
      <c r="C3776" t="s">
        <v>7255</v>
      </c>
      <c r="D3776" t="s">
        <v>6192</v>
      </c>
      <c r="E3776" t="s">
        <v>6908</v>
      </c>
      <c r="F3776" t="s">
        <v>7094</v>
      </c>
      <c r="G3776" t="s">
        <v>7100</v>
      </c>
      <c r="H3776" t="s">
        <v>7116</v>
      </c>
      <c r="I3776" t="s">
        <v>7163</v>
      </c>
      <c r="J3776" t="s">
        <v>7175</v>
      </c>
      <c r="K3776" t="s">
        <v>7190</v>
      </c>
      <c r="L3776">
        <v>4</v>
      </c>
      <c r="M3776">
        <v>9220.92</v>
      </c>
      <c r="N3776">
        <v>0</v>
      </c>
      <c r="O3776">
        <v>1945.4</v>
      </c>
    </row>
    <row r="3777" spans="1:15" x14ac:dyDescent="0.25">
      <c r="A3777" t="s">
        <v>3787</v>
      </c>
      <c r="B3777" t="s">
        <v>5683</v>
      </c>
      <c r="C3777" t="s">
        <v>7258</v>
      </c>
      <c r="D3777" t="s">
        <v>6195</v>
      </c>
      <c r="E3777" t="s">
        <v>6921</v>
      </c>
      <c r="F3777" t="s">
        <v>7097</v>
      </c>
      <c r="G3777" t="s">
        <v>7110</v>
      </c>
      <c r="H3777" t="s">
        <v>7155</v>
      </c>
      <c r="I3777" t="s">
        <v>7165</v>
      </c>
      <c r="J3777" t="s">
        <v>7177</v>
      </c>
      <c r="K3777" t="s">
        <v>7198</v>
      </c>
      <c r="L3777">
        <v>5</v>
      </c>
      <c r="M3777">
        <v>334583.63</v>
      </c>
      <c r="N3777">
        <v>0</v>
      </c>
      <c r="O3777">
        <v>54984.97</v>
      </c>
    </row>
    <row r="3778" spans="1:15" x14ac:dyDescent="0.25">
      <c r="A3778" t="s">
        <v>3788</v>
      </c>
      <c r="B3778" t="s">
        <v>5118</v>
      </c>
      <c r="C3778" t="s">
        <v>7226</v>
      </c>
      <c r="D3778" t="s">
        <v>6362</v>
      </c>
      <c r="E3778" t="s">
        <v>7035</v>
      </c>
      <c r="F3778" t="s">
        <v>7094</v>
      </c>
      <c r="G3778" t="s">
        <v>7099</v>
      </c>
      <c r="H3778" t="s">
        <v>7115</v>
      </c>
      <c r="I3778" t="s">
        <v>7164</v>
      </c>
      <c r="J3778" t="s">
        <v>7173</v>
      </c>
      <c r="K3778" t="s">
        <v>7186</v>
      </c>
      <c r="L3778">
        <v>2</v>
      </c>
      <c r="M3778">
        <v>7551.03</v>
      </c>
      <c r="N3778">
        <v>0.2</v>
      </c>
      <c r="O3778">
        <v>1593.22</v>
      </c>
    </row>
    <row r="3779" spans="1:15" x14ac:dyDescent="0.25">
      <c r="A3779" t="s">
        <v>3789</v>
      </c>
      <c r="B3779" t="s">
        <v>5169</v>
      </c>
      <c r="C3779" t="s">
        <v>7226</v>
      </c>
      <c r="D3779" t="s">
        <v>6842</v>
      </c>
      <c r="E3779" t="s">
        <v>6918</v>
      </c>
      <c r="F3779" t="s">
        <v>7095</v>
      </c>
      <c r="G3779" t="s">
        <v>7102</v>
      </c>
      <c r="H3779" t="s">
        <v>7157</v>
      </c>
      <c r="I3779" t="s">
        <v>7163</v>
      </c>
      <c r="J3779" t="s">
        <v>7167</v>
      </c>
      <c r="K3779" t="s">
        <v>7179</v>
      </c>
      <c r="L3779">
        <v>1</v>
      </c>
      <c r="M3779">
        <v>2236.12</v>
      </c>
      <c r="N3779">
        <v>0.1</v>
      </c>
      <c r="O3779">
        <v>480.18</v>
      </c>
    </row>
    <row r="3780" spans="1:15" x14ac:dyDescent="0.25">
      <c r="A3780" t="s">
        <v>3790</v>
      </c>
      <c r="B3780" t="s">
        <v>5948</v>
      </c>
      <c r="C3780" t="s">
        <v>7230</v>
      </c>
      <c r="D3780" t="s">
        <v>6465</v>
      </c>
      <c r="E3780" t="s">
        <v>7067</v>
      </c>
      <c r="F3780" t="s">
        <v>7096</v>
      </c>
      <c r="G3780" t="s">
        <v>7111</v>
      </c>
      <c r="H3780" t="s">
        <v>7131</v>
      </c>
      <c r="I3780" t="s">
        <v>7163</v>
      </c>
      <c r="J3780" t="s">
        <v>7167</v>
      </c>
      <c r="K3780" t="s">
        <v>7207</v>
      </c>
      <c r="L3780">
        <v>1</v>
      </c>
      <c r="M3780">
        <v>721.74</v>
      </c>
      <c r="N3780">
        <v>0.1</v>
      </c>
      <c r="O3780">
        <v>223.25</v>
      </c>
    </row>
    <row r="3781" spans="1:15" x14ac:dyDescent="0.25">
      <c r="A3781" t="s">
        <v>3791</v>
      </c>
      <c r="B3781" t="s">
        <v>5102</v>
      </c>
      <c r="C3781" t="s">
        <v>7245</v>
      </c>
      <c r="D3781" t="s">
        <v>6382</v>
      </c>
      <c r="E3781" t="s">
        <v>7049</v>
      </c>
      <c r="F3781" t="s">
        <v>7097</v>
      </c>
      <c r="G3781" t="s">
        <v>7110</v>
      </c>
      <c r="H3781" t="s">
        <v>7155</v>
      </c>
      <c r="I3781" t="s">
        <v>7164</v>
      </c>
      <c r="J3781" t="s">
        <v>7174</v>
      </c>
      <c r="K3781" t="s">
        <v>7196</v>
      </c>
      <c r="L3781">
        <v>6</v>
      </c>
      <c r="M3781">
        <v>19100.34</v>
      </c>
      <c r="N3781">
        <v>0.1</v>
      </c>
      <c r="O3781">
        <v>3768.27</v>
      </c>
    </row>
    <row r="3782" spans="1:15" x14ac:dyDescent="0.25">
      <c r="A3782" t="s">
        <v>3792</v>
      </c>
      <c r="B3782" t="s">
        <v>5453</v>
      </c>
      <c r="C3782" t="s">
        <v>7253</v>
      </c>
      <c r="D3782" t="s">
        <v>6845</v>
      </c>
      <c r="E3782" t="s">
        <v>7042</v>
      </c>
      <c r="F3782" t="s">
        <v>7096</v>
      </c>
      <c r="G3782" t="s">
        <v>7113</v>
      </c>
      <c r="H3782" t="s">
        <v>7144</v>
      </c>
      <c r="I3782" t="s">
        <v>7165</v>
      </c>
      <c r="J3782" t="s">
        <v>7176</v>
      </c>
      <c r="K3782" t="s">
        <v>7194</v>
      </c>
      <c r="L3782">
        <v>5</v>
      </c>
      <c r="M3782">
        <v>101676.75</v>
      </c>
      <c r="N3782">
        <v>0.15</v>
      </c>
      <c r="O3782">
        <v>13258.95</v>
      </c>
    </row>
    <row r="3783" spans="1:15" x14ac:dyDescent="0.25">
      <c r="A3783" t="s">
        <v>3793</v>
      </c>
      <c r="B3783" t="s">
        <v>5451</v>
      </c>
      <c r="C3783" t="s">
        <v>7248</v>
      </c>
      <c r="D3783" t="s">
        <v>6462</v>
      </c>
      <c r="E3783" t="s">
        <v>6939</v>
      </c>
      <c r="F3783" t="s">
        <v>7096</v>
      </c>
      <c r="G3783" t="s">
        <v>7111</v>
      </c>
      <c r="H3783" t="s">
        <v>7142</v>
      </c>
      <c r="I3783" t="s">
        <v>7162</v>
      </c>
      <c r="J3783" t="s">
        <v>7169</v>
      </c>
      <c r="K3783" t="s">
        <v>7182</v>
      </c>
      <c r="L3783">
        <v>5</v>
      </c>
      <c r="M3783">
        <v>36999.18</v>
      </c>
      <c r="N3783">
        <v>0.15</v>
      </c>
      <c r="O3783">
        <v>5275.32</v>
      </c>
    </row>
    <row r="3784" spans="1:15" x14ac:dyDescent="0.25">
      <c r="A3784" t="s">
        <v>3794</v>
      </c>
      <c r="B3784" t="s">
        <v>5814</v>
      </c>
      <c r="C3784" t="s">
        <v>7233</v>
      </c>
      <c r="D3784" t="s">
        <v>6667</v>
      </c>
      <c r="E3784" t="s">
        <v>6929</v>
      </c>
      <c r="F3784" t="s">
        <v>7096</v>
      </c>
      <c r="G3784" t="s">
        <v>7113</v>
      </c>
      <c r="H3784" t="s">
        <v>7148</v>
      </c>
      <c r="I3784" t="s">
        <v>7164</v>
      </c>
      <c r="J3784" t="s">
        <v>7173</v>
      </c>
      <c r="K3784" t="s">
        <v>7200</v>
      </c>
      <c r="L3784">
        <v>2</v>
      </c>
      <c r="M3784">
        <v>2390.02</v>
      </c>
      <c r="N3784">
        <v>0</v>
      </c>
      <c r="O3784">
        <v>798.78</v>
      </c>
    </row>
    <row r="3785" spans="1:15" x14ac:dyDescent="0.25">
      <c r="A3785" t="s">
        <v>3795</v>
      </c>
      <c r="B3785" t="s">
        <v>5538</v>
      </c>
      <c r="C3785" t="s">
        <v>7242</v>
      </c>
      <c r="D3785" t="s">
        <v>6749</v>
      </c>
      <c r="E3785" t="s">
        <v>6968</v>
      </c>
      <c r="F3785" t="s">
        <v>7097</v>
      </c>
      <c r="G3785" t="s">
        <v>7104</v>
      </c>
      <c r="H3785" t="s">
        <v>7132</v>
      </c>
      <c r="I3785" t="s">
        <v>7165</v>
      </c>
      <c r="J3785" t="s">
        <v>7176</v>
      </c>
      <c r="K3785" t="s">
        <v>7202</v>
      </c>
      <c r="L3785">
        <v>6</v>
      </c>
      <c r="M3785">
        <v>86591.75</v>
      </c>
      <c r="N3785">
        <v>0.2</v>
      </c>
      <c r="O3785">
        <v>4466.25</v>
      </c>
    </row>
    <row r="3786" spans="1:15" x14ac:dyDescent="0.25">
      <c r="A3786" t="s">
        <v>3796</v>
      </c>
      <c r="B3786" t="s">
        <v>5740</v>
      </c>
      <c r="C3786" t="s">
        <v>7226</v>
      </c>
      <c r="D3786" t="s">
        <v>6739</v>
      </c>
      <c r="E3786" t="s">
        <v>7031</v>
      </c>
      <c r="F3786" t="s">
        <v>7097</v>
      </c>
      <c r="G3786" t="s">
        <v>7105</v>
      </c>
      <c r="H3786" t="s">
        <v>7128</v>
      </c>
      <c r="I3786" t="s">
        <v>7164</v>
      </c>
      <c r="J3786" t="s">
        <v>7174</v>
      </c>
      <c r="K3786" t="s">
        <v>7196</v>
      </c>
      <c r="L3786">
        <v>5</v>
      </c>
      <c r="M3786">
        <v>17088.54</v>
      </c>
      <c r="N3786">
        <v>0</v>
      </c>
      <c r="O3786">
        <v>4645.72</v>
      </c>
    </row>
    <row r="3787" spans="1:15" x14ac:dyDescent="0.25">
      <c r="A3787" t="s">
        <v>3797</v>
      </c>
      <c r="B3787" t="s">
        <v>5849</v>
      </c>
      <c r="C3787" t="s">
        <v>7226</v>
      </c>
      <c r="D3787" t="s">
        <v>6495</v>
      </c>
      <c r="E3787" t="s">
        <v>6925</v>
      </c>
      <c r="F3787" t="s">
        <v>7097</v>
      </c>
      <c r="G3787" t="s">
        <v>7104</v>
      </c>
      <c r="H3787" t="s">
        <v>7120</v>
      </c>
      <c r="I3787" t="s">
        <v>7164</v>
      </c>
      <c r="J3787" t="s">
        <v>7174</v>
      </c>
      <c r="K3787" t="s">
        <v>7196</v>
      </c>
      <c r="L3787">
        <v>8</v>
      </c>
      <c r="M3787">
        <v>24070.41</v>
      </c>
      <c r="N3787">
        <v>0.1</v>
      </c>
      <c r="O3787">
        <v>5099.97</v>
      </c>
    </row>
    <row r="3788" spans="1:15" x14ac:dyDescent="0.25">
      <c r="A3788" t="s">
        <v>3798</v>
      </c>
      <c r="B3788" t="s">
        <v>5397</v>
      </c>
      <c r="C3788" t="s">
        <v>7247</v>
      </c>
      <c r="D3788" t="s">
        <v>6462</v>
      </c>
      <c r="E3788" t="s">
        <v>6939</v>
      </c>
      <c r="F3788" t="s">
        <v>7097</v>
      </c>
      <c r="G3788" t="s">
        <v>7107</v>
      </c>
      <c r="H3788" t="s">
        <v>7123</v>
      </c>
      <c r="I3788" t="s">
        <v>7165</v>
      </c>
      <c r="J3788" t="s">
        <v>7176</v>
      </c>
      <c r="K3788" t="s">
        <v>7202</v>
      </c>
      <c r="L3788">
        <v>7</v>
      </c>
      <c r="M3788">
        <v>130599.25</v>
      </c>
      <c r="N3788">
        <v>0</v>
      </c>
      <c r="O3788">
        <v>16807.34</v>
      </c>
    </row>
    <row r="3789" spans="1:15" x14ac:dyDescent="0.25">
      <c r="A3789" t="s">
        <v>3799</v>
      </c>
      <c r="B3789" t="s">
        <v>5753</v>
      </c>
      <c r="C3789" t="s">
        <v>7238</v>
      </c>
      <c r="D3789" t="s">
        <v>6127</v>
      </c>
      <c r="E3789" t="s">
        <v>6926</v>
      </c>
      <c r="F3789" t="s">
        <v>7094</v>
      </c>
      <c r="G3789" t="s">
        <v>7098</v>
      </c>
      <c r="H3789" t="s">
        <v>7114</v>
      </c>
      <c r="I3789" t="s">
        <v>7165</v>
      </c>
      <c r="J3789" t="s">
        <v>7177</v>
      </c>
      <c r="K3789" t="s">
        <v>7198</v>
      </c>
      <c r="L3789">
        <v>7</v>
      </c>
      <c r="M3789">
        <v>411087.8</v>
      </c>
      <c r="N3789">
        <v>0.05</v>
      </c>
      <c r="O3789">
        <v>69399.960000000006</v>
      </c>
    </row>
    <row r="3790" spans="1:15" x14ac:dyDescent="0.25">
      <c r="A3790" t="s">
        <v>3800</v>
      </c>
      <c r="B3790" t="s">
        <v>5109</v>
      </c>
      <c r="C3790" t="s">
        <v>7237</v>
      </c>
      <c r="D3790" t="s">
        <v>6396</v>
      </c>
      <c r="E3790" t="s">
        <v>7027</v>
      </c>
      <c r="F3790" t="s">
        <v>7095</v>
      </c>
      <c r="G3790" t="s">
        <v>7108</v>
      </c>
      <c r="H3790" t="s">
        <v>7126</v>
      </c>
      <c r="I3790" t="s">
        <v>7165</v>
      </c>
      <c r="J3790" t="s">
        <v>7172</v>
      </c>
      <c r="K3790" t="s">
        <v>7208</v>
      </c>
      <c r="L3790">
        <v>8</v>
      </c>
      <c r="M3790">
        <v>19998.53</v>
      </c>
      <c r="N3790">
        <v>0</v>
      </c>
      <c r="O3790">
        <v>4087.85</v>
      </c>
    </row>
    <row r="3791" spans="1:15" x14ac:dyDescent="0.25">
      <c r="A3791" t="s">
        <v>3801</v>
      </c>
      <c r="B3791" t="s">
        <v>6064</v>
      </c>
      <c r="C3791" t="s">
        <v>7254</v>
      </c>
      <c r="D3791" t="s">
        <v>6443</v>
      </c>
      <c r="E3791" t="s">
        <v>7059</v>
      </c>
      <c r="F3791" t="s">
        <v>7095</v>
      </c>
      <c r="G3791" t="s">
        <v>7109</v>
      </c>
      <c r="H3791" t="s">
        <v>7127</v>
      </c>
      <c r="I3791" t="s">
        <v>7164</v>
      </c>
      <c r="J3791" t="s">
        <v>7170</v>
      </c>
      <c r="K3791" t="s">
        <v>7183</v>
      </c>
      <c r="L3791">
        <v>3</v>
      </c>
      <c r="M3791">
        <v>14857.63</v>
      </c>
      <c r="N3791">
        <v>0.05</v>
      </c>
      <c r="O3791">
        <v>3616.58</v>
      </c>
    </row>
    <row r="3792" spans="1:15" x14ac:dyDescent="0.25">
      <c r="A3792" t="s">
        <v>3802</v>
      </c>
      <c r="B3792" t="s">
        <v>5547</v>
      </c>
      <c r="C3792" t="s">
        <v>7250</v>
      </c>
      <c r="D3792" t="s">
        <v>6859</v>
      </c>
      <c r="E3792" t="s">
        <v>7090</v>
      </c>
      <c r="F3792" t="s">
        <v>7094</v>
      </c>
      <c r="G3792" t="s">
        <v>7098</v>
      </c>
      <c r="H3792" t="s">
        <v>7114</v>
      </c>
      <c r="I3792" t="s">
        <v>7162</v>
      </c>
      <c r="J3792" t="s">
        <v>7166</v>
      </c>
      <c r="K3792" t="s">
        <v>7211</v>
      </c>
      <c r="L3792">
        <v>2</v>
      </c>
      <c r="M3792">
        <v>11417.92</v>
      </c>
      <c r="N3792">
        <v>0.2</v>
      </c>
      <c r="O3792">
        <v>783.63</v>
      </c>
    </row>
    <row r="3793" spans="1:15" x14ac:dyDescent="0.25">
      <c r="A3793" t="s">
        <v>3803</v>
      </c>
      <c r="B3793" t="s">
        <v>5665</v>
      </c>
      <c r="C3793" t="s">
        <v>7249</v>
      </c>
      <c r="D3793" t="s">
        <v>6572</v>
      </c>
      <c r="E3793" t="s">
        <v>7079</v>
      </c>
      <c r="F3793" t="s">
        <v>7097</v>
      </c>
      <c r="G3793" t="s">
        <v>7107</v>
      </c>
      <c r="H3793" t="s">
        <v>7152</v>
      </c>
      <c r="I3793" t="s">
        <v>7164</v>
      </c>
      <c r="J3793" t="s">
        <v>7173</v>
      </c>
      <c r="K3793" t="s">
        <v>7200</v>
      </c>
      <c r="L3793">
        <v>2</v>
      </c>
      <c r="M3793">
        <v>2480.31</v>
      </c>
      <c r="N3793">
        <v>0</v>
      </c>
      <c r="O3793">
        <v>859.72</v>
      </c>
    </row>
    <row r="3794" spans="1:15" x14ac:dyDescent="0.25">
      <c r="A3794" t="s">
        <v>3804</v>
      </c>
      <c r="B3794" t="s">
        <v>5511</v>
      </c>
      <c r="C3794" t="s">
        <v>7227</v>
      </c>
      <c r="D3794" t="s">
        <v>6298</v>
      </c>
      <c r="E3794" t="s">
        <v>6932</v>
      </c>
      <c r="F3794" t="s">
        <v>7094</v>
      </c>
      <c r="G3794" t="s">
        <v>7100</v>
      </c>
      <c r="H3794" t="s">
        <v>7136</v>
      </c>
      <c r="I3794" t="s">
        <v>7163</v>
      </c>
      <c r="J3794" t="s">
        <v>7175</v>
      </c>
      <c r="K3794" t="s">
        <v>7205</v>
      </c>
      <c r="L3794">
        <v>2</v>
      </c>
      <c r="M3794">
        <v>6789.64</v>
      </c>
      <c r="N3794">
        <v>0.05</v>
      </c>
      <c r="O3794">
        <v>1035</v>
      </c>
    </row>
    <row r="3795" spans="1:15" x14ac:dyDescent="0.25">
      <c r="A3795" t="s">
        <v>3805</v>
      </c>
      <c r="B3795" t="s">
        <v>5920</v>
      </c>
      <c r="C3795" t="s">
        <v>7231</v>
      </c>
      <c r="D3795" t="s">
        <v>6240</v>
      </c>
      <c r="E3795" t="s">
        <v>6999</v>
      </c>
      <c r="F3795" t="s">
        <v>7095</v>
      </c>
      <c r="G3795" t="s">
        <v>7106</v>
      </c>
      <c r="H3795" t="s">
        <v>7146</v>
      </c>
      <c r="I3795" t="s">
        <v>7164</v>
      </c>
      <c r="J3795" t="s">
        <v>7173</v>
      </c>
      <c r="K3795" t="s">
        <v>7200</v>
      </c>
      <c r="L3795">
        <v>7</v>
      </c>
      <c r="M3795">
        <v>7379.01</v>
      </c>
      <c r="N3795">
        <v>0.1</v>
      </c>
      <c r="O3795">
        <v>2226.1999999999998</v>
      </c>
    </row>
    <row r="3796" spans="1:15" x14ac:dyDescent="0.25">
      <c r="A3796" t="s">
        <v>3806</v>
      </c>
      <c r="B3796" t="s">
        <v>5620</v>
      </c>
      <c r="C3796" t="s">
        <v>7244</v>
      </c>
      <c r="D3796" t="s">
        <v>6194</v>
      </c>
      <c r="E3796" t="s">
        <v>6932</v>
      </c>
      <c r="F3796" t="s">
        <v>7096</v>
      </c>
      <c r="G3796" t="s">
        <v>7103</v>
      </c>
      <c r="H3796" t="s">
        <v>7158</v>
      </c>
      <c r="I3796" t="s">
        <v>7165</v>
      </c>
      <c r="J3796" t="s">
        <v>7176</v>
      </c>
      <c r="K3796" t="s">
        <v>7202</v>
      </c>
      <c r="L3796">
        <v>6</v>
      </c>
      <c r="M3796">
        <v>112883.7</v>
      </c>
      <c r="N3796">
        <v>0</v>
      </c>
      <c r="O3796">
        <v>16247.94</v>
      </c>
    </row>
    <row r="3797" spans="1:15" x14ac:dyDescent="0.25">
      <c r="A3797" t="s">
        <v>3807</v>
      </c>
      <c r="B3797" t="s">
        <v>5759</v>
      </c>
      <c r="C3797" t="s">
        <v>7229</v>
      </c>
      <c r="D3797" t="s">
        <v>6582</v>
      </c>
      <c r="E3797" t="s">
        <v>6953</v>
      </c>
      <c r="F3797" t="s">
        <v>7094</v>
      </c>
      <c r="G3797" t="s">
        <v>7098</v>
      </c>
      <c r="H3797" t="s">
        <v>7114</v>
      </c>
      <c r="I3797" t="s">
        <v>7165</v>
      </c>
      <c r="J3797" t="s">
        <v>7172</v>
      </c>
      <c r="K3797" t="s">
        <v>7212</v>
      </c>
      <c r="L3797">
        <v>8</v>
      </c>
      <c r="M3797">
        <v>25194.17</v>
      </c>
      <c r="N3797">
        <v>0.1</v>
      </c>
      <c r="O3797">
        <v>4015.24</v>
      </c>
    </row>
    <row r="3798" spans="1:15" x14ac:dyDescent="0.25">
      <c r="A3798" t="s">
        <v>3808</v>
      </c>
      <c r="B3798" t="s">
        <v>5347</v>
      </c>
      <c r="C3798" t="s">
        <v>7241</v>
      </c>
      <c r="D3798" t="s">
        <v>6252</v>
      </c>
      <c r="E3798" t="s">
        <v>7004</v>
      </c>
      <c r="F3798" t="s">
        <v>7097</v>
      </c>
      <c r="G3798" t="s">
        <v>7107</v>
      </c>
      <c r="H3798" t="s">
        <v>7123</v>
      </c>
      <c r="I3798" t="s">
        <v>7165</v>
      </c>
      <c r="J3798" t="s">
        <v>7172</v>
      </c>
      <c r="K3798" t="s">
        <v>7185</v>
      </c>
      <c r="L3798">
        <v>3</v>
      </c>
      <c r="M3798">
        <v>14906.41</v>
      </c>
      <c r="N3798">
        <v>0.05</v>
      </c>
      <c r="O3798">
        <v>2641.78</v>
      </c>
    </row>
    <row r="3799" spans="1:15" x14ac:dyDescent="0.25">
      <c r="A3799" t="s">
        <v>3809</v>
      </c>
      <c r="B3799" t="s">
        <v>5612</v>
      </c>
      <c r="C3799" t="s">
        <v>7238</v>
      </c>
      <c r="D3799" t="s">
        <v>6631</v>
      </c>
      <c r="E3799" t="s">
        <v>7039</v>
      </c>
      <c r="F3799" t="s">
        <v>7097</v>
      </c>
      <c r="G3799" t="s">
        <v>7110</v>
      </c>
      <c r="H3799" t="s">
        <v>7159</v>
      </c>
      <c r="I3799" t="s">
        <v>7165</v>
      </c>
      <c r="J3799" t="s">
        <v>7177</v>
      </c>
      <c r="K3799" t="s">
        <v>7201</v>
      </c>
      <c r="L3799">
        <v>3</v>
      </c>
      <c r="M3799">
        <v>156966.06</v>
      </c>
      <c r="N3799">
        <v>0</v>
      </c>
      <c r="O3799">
        <v>24917.360000000001</v>
      </c>
    </row>
    <row r="3800" spans="1:15" x14ac:dyDescent="0.25">
      <c r="A3800" t="s">
        <v>3810</v>
      </c>
      <c r="B3800" t="s">
        <v>5601</v>
      </c>
      <c r="C3800" t="s">
        <v>7242</v>
      </c>
      <c r="D3800" t="s">
        <v>6262</v>
      </c>
      <c r="E3800" t="s">
        <v>6920</v>
      </c>
      <c r="F3800" t="s">
        <v>7096</v>
      </c>
      <c r="G3800" t="s">
        <v>7111</v>
      </c>
      <c r="H3800" t="s">
        <v>7131</v>
      </c>
      <c r="I3800" t="s">
        <v>7165</v>
      </c>
      <c r="J3800" t="s">
        <v>7177</v>
      </c>
      <c r="K3800" t="s">
        <v>7198</v>
      </c>
      <c r="L3800">
        <v>6</v>
      </c>
      <c r="M3800">
        <v>300054.61</v>
      </c>
      <c r="N3800">
        <v>0.2</v>
      </c>
      <c r="O3800">
        <v>36665.57</v>
      </c>
    </row>
    <row r="3801" spans="1:15" x14ac:dyDescent="0.25">
      <c r="A3801" t="s">
        <v>3811</v>
      </c>
      <c r="B3801" t="s">
        <v>5425</v>
      </c>
      <c r="C3801" t="s">
        <v>7224</v>
      </c>
      <c r="D3801" t="s">
        <v>6220</v>
      </c>
      <c r="E3801" t="s">
        <v>6940</v>
      </c>
      <c r="F3801" t="s">
        <v>7096</v>
      </c>
      <c r="G3801" t="s">
        <v>7103</v>
      </c>
      <c r="H3801" t="s">
        <v>7119</v>
      </c>
      <c r="I3801" t="s">
        <v>7165</v>
      </c>
      <c r="J3801" t="s">
        <v>7176</v>
      </c>
      <c r="K3801" t="s">
        <v>7195</v>
      </c>
      <c r="L3801">
        <v>5</v>
      </c>
      <c r="M3801">
        <v>61040.45</v>
      </c>
      <c r="N3801">
        <v>0</v>
      </c>
      <c r="O3801">
        <v>7679.79</v>
      </c>
    </row>
    <row r="3802" spans="1:15" x14ac:dyDescent="0.25">
      <c r="A3802" t="s">
        <v>3812</v>
      </c>
      <c r="B3802" t="s">
        <v>5768</v>
      </c>
      <c r="C3802" t="s">
        <v>7259</v>
      </c>
      <c r="D3802" t="s">
        <v>6837</v>
      </c>
      <c r="E3802" t="s">
        <v>6934</v>
      </c>
      <c r="F3802" t="s">
        <v>7096</v>
      </c>
      <c r="G3802" t="s">
        <v>7103</v>
      </c>
      <c r="H3802" t="s">
        <v>7119</v>
      </c>
      <c r="I3802" t="s">
        <v>7163</v>
      </c>
      <c r="J3802" t="s">
        <v>7171</v>
      </c>
      <c r="K3802" t="s">
        <v>7209</v>
      </c>
      <c r="L3802">
        <v>7</v>
      </c>
      <c r="M3802">
        <v>13088.86</v>
      </c>
      <c r="N3802">
        <v>0</v>
      </c>
      <c r="O3802">
        <v>2783.33</v>
      </c>
    </row>
    <row r="3803" spans="1:15" x14ac:dyDescent="0.25">
      <c r="A3803" t="s">
        <v>3813</v>
      </c>
      <c r="B3803" t="s">
        <v>6010</v>
      </c>
      <c r="C3803" t="s">
        <v>7231</v>
      </c>
      <c r="D3803" t="s">
        <v>6838</v>
      </c>
      <c r="E3803" t="s">
        <v>7005</v>
      </c>
      <c r="F3803" t="s">
        <v>7097</v>
      </c>
      <c r="G3803" t="s">
        <v>7105</v>
      </c>
      <c r="H3803" t="s">
        <v>7128</v>
      </c>
      <c r="I3803" t="s">
        <v>7163</v>
      </c>
      <c r="J3803" t="s">
        <v>7167</v>
      </c>
      <c r="K3803" t="s">
        <v>7179</v>
      </c>
      <c r="L3803">
        <v>7</v>
      </c>
      <c r="M3803">
        <v>18011.080000000002</v>
      </c>
      <c r="N3803">
        <v>0</v>
      </c>
      <c r="O3803">
        <v>4395.95</v>
      </c>
    </row>
    <row r="3804" spans="1:15" x14ac:dyDescent="0.25">
      <c r="A3804" t="s">
        <v>3814</v>
      </c>
      <c r="B3804" t="s">
        <v>5051</v>
      </c>
      <c r="C3804" t="s">
        <v>7233</v>
      </c>
      <c r="D3804" t="s">
        <v>6240</v>
      </c>
      <c r="E3804" t="s">
        <v>6999</v>
      </c>
      <c r="F3804" t="s">
        <v>7097</v>
      </c>
      <c r="G3804" t="s">
        <v>7104</v>
      </c>
      <c r="H3804" t="s">
        <v>7120</v>
      </c>
      <c r="I3804" t="s">
        <v>7165</v>
      </c>
      <c r="J3804" t="s">
        <v>7172</v>
      </c>
      <c r="K3804" t="s">
        <v>7208</v>
      </c>
      <c r="L3804">
        <v>1</v>
      </c>
      <c r="M3804">
        <v>2278.29</v>
      </c>
      <c r="N3804">
        <v>0.1</v>
      </c>
      <c r="O3804">
        <v>388.62</v>
      </c>
    </row>
    <row r="3805" spans="1:15" x14ac:dyDescent="0.25">
      <c r="A3805" t="s">
        <v>3815</v>
      </c>
      <c r="B3805" t="s">
        <v>5858</v>
      </c>
      <c r="C3805" t="s">
        <v>7256</v>
      </c>
      <c r="D3805" t="s">
        <v>6804</v>
      </c>
      <c r="E3805" t="s">
        <v>6939</v>
      </c>
      <c r="F3805" t="s">
        <v>7097</v>
      </c>
      <c r="G3805" t="s">
        <v>7104</v>
      </c>
      <c r="H3805" t="s">
        <v>7132</v>
      </c>
      <c r="I3805" t="s">
        <v>7163</v>
      </c>
      <c r="J3805" t="s">
        <v>7175</v>
      </c>
      <c r="K3805" t="s">
        <v>7190</v>
      </c>
      <c r="L3805">
        <v>2</v>
      </c>
      <c r="M3805">
        <v>3767.64</v>
      </c>
      <c r="N3805">
        <v>0.15</v>
      </c>
      <c r="O3805">
        <v>568.66</v>
      </c>
    </row>
    <row r="3806" spans="1:15" x14ac:dyDescent="0.25">
      <c r="A3806" t="s">
        <v>3816</v>
      </c>
      <c r="B3806" t="s">
        <v>5382</v>
      </c>
      <c r="C3806" t="s">
        <v>7243</v>
      </c>
      <c r="D3806" t="s">
        <v>6743</v>
      </c>
      <c r="E3806" t="s">
        <v>7064</v>
      </c>
      <c r="F3806" t="s">
        <v>7094</v>
      </c>
      <c r="G3806" t="s">
        <v>7101</v>
      </c>
      <c r="H3806" t="s">
        <v>7117</v>
      </c>
      <c r="I3806" t="s">
        <v>7163</v>
      </c>
      <c r="J3806" t="s">
        <v>7171</v>
      </c>
      <c r="K3806" t="s">
        <v>7184</v>
      </c>
      <c r="L3806">
        <v>1</v>
      </c>
      <c r="M3806">
        <v>6195.24</v>
      </c>
      <c r="N3806">
        <v>0.2</v>
      </c>
      <c r="O3806">
        <v>399.58</v>
      </c>
    </row>
    <row r="3807" spans="1:15" x14ac:dyDescent="0.25">
      <c r="A3807" t="s">
        <v>3817</v>
      </c>
      <c r="B3807" t="s">
        <v>5269</v>
      </c>
      <c r="C3807" t="s">
        <v>7245</v>
      </c>
      <c r="D3807" t="s">
        <v>6323</v>
      </c>
      <c r="E3807" t="s">
        <v>6996</v>
      </c>
      <c r="F3807" t="s">
        <v>7096</v>
      </c>
      <c r="G3807" t="s">
        <v>7103</v>
      </c>
      <c r="H3807" t="s">
        <v>7119</v>
      </c>
      <c r="I3807" t="s">
        <v>7165</v>
      </c>
      <c r="J3807" t="s">
        <v>7172</v>
      </c>
      <c r="K3807" t="s">
        <v>7185</v>
      </c>
      <c r="L3807">
        <v>2</v>
      </c>
      <c r="M3807">
        <v>8318.6</v>
      </c>
      <c r="N3807">
        <v>0.2</v>
      </c>
      <c r="O3807">
        <v>1030.27</v>
      </c>
    </row>
    <row r="3808" spans="1:15" x14ac:dyDescent="0.25">
      <c r="A3808" t="s">
        <v>3818</v>
      </c>
      <c r="B3808" t="s">
        <v>5412</v>
      </c>
      <c r="C3808" t="s">
        <v>7226</v>
      </c>
      <c r="D3808" t="s">
        <v>6499</v>
      </c>
      <c r="E3808" t="s">
        <v>6902</v>
      </c>
      <c r="F3808" t="s">
        <v>7096</v>
      </c>
      <c r="G3808" t="s">
        <v>7113</v>
      </c>
      <c r="H3808" t="s">
        <v>7144</v>
      </c>
      <c r="I3808" t="s">
        <v>7165</v>
      </c>
      <c r="J3808" t="s">
        <v>7176</v>
      </c>
      <c r="K3808" t="s">
        <v>7202</v>
      </c>
      <c r="L3808">
        <v>2</v>
      </c>
      <c r="M3808">
        <v>32213.53</v>
      </c>
      <c r="N3808">
        <v>0.1</v>
      </c>
      <c r="O3808">
        <v>3249.91</v>
      </c>
    </row>
    <row r="3809" spans="1:15" x14ac:dyDescent="0.25">
      <c r="A3809" t="s">
        <v>3819</v>
      </c>
      <c r="B3809" t="s">
        <v>5911</v>
      </c>
      <c r="C3809" t="s">
        <v>7257</v>
      </c>
      <c r="D3809" t="s">
        <v>6445</v>
      </c>
      <c r="E3809" t="s">
        <v>7060</v>
      </c>
      <c r="F3809" t="s">
        <v>7096</v>
      </c>
      <c r="G3809" t="s">
        <v>7103</v>
      </c>
      <c r="H3809" t="s">
        <v>7158</v>
      </c>
      <c r="I3809" t="s">
        <v>7164</v>
      </c>
      <c r="J3809" t="s">
        <v>7170</v>
      </c>
      <c r="K3809" t="s">
        <v>7213</v>
      </c>
      <c r="L3809">
        <v>1</v>
      </c>
      <c r="M3809">
        <v>2577.08</v>
      </c>
      <c r="N3809">
        <v>0.05</v>
      </c>
      <c r="O3809">
        <v>841.74</v>
      </c>
    </row>
    <row r="3810" spans="1:15" x14ac:dyDescent="0.25">
      <c r="A3810" t="s">
        <v>3820</v>
      </c>
      <c r="B3810" t="s">
        <v>5873</v>
      </c>
      <c r="C3810" t="s">
        <v>7227</v>
      </c>
      <c r="D3810" t="s">
        <v>6211</v>
      </c>
      <c r="E3810" t="s">
        <v>6984</v>
      </c>
      <c r="F3810" t="s">
        <v>7095</v>
      </c>
      <c r="G3810" t="s">
        <v>7102</v>
      </c>
      <c r="H3810" t="s">
        <v>7157</v>
      </c>
      <c r="I3810" t="s">
        <v>7162</v>
      </c>
      <c r="J3810" t="s">
        <v>7168</v>
      </c>
      <c r="K3810" t="s">
        <v>7181</v>
      </c>
      <c r="L3810">
        <v>6</v>
      </c>
      <c r="M3810">
        <v>73556.55</v>
      </c>
      <c r="N3810">
        <v>0</v>
      </c>
      <c r="O3810">
        <v>16373.23</v>
      </c>
    </row>
    <row r="3811" spans="1:15" x14ac:dyDescent="0.25">
      <c r="A3811" t="s">
        <v>3821</v>
      </c>
      <c r="B3811" t="s">
        <v>5485</v>
      </c>
      <c r="C3811" t="s">
        <v>7234</v>
      </c>
      <c r="D3811" t="s">
        <v>6111</v>
      </c>
      <c r="E3811" t="s">
        <v>6910</v>
      </c>
      <c r="F3811" t="s">
        <v>7097</v>
      </c>
      <c r="G3811" t="s">
        <v>7110</v>
      </c>
      <c r="H3811" t="s">
        <v>7155</v>
      </c>
      <c r="I3811" t="s">
        <v>7163</v>
      </c>
      <c r="J3811" t="s">
        <v>7175</v>
      </c>
      <c r="K3811" t="s">
        <v>7205</v>
      </c>
      <c r="L3811">
        <v>7</v>
      </c>
      <c r="M3811">
        <v>22822.47</v>
      </c>
      <c r="N3811">
        <v>0.1</v>
      </c>
      <c r="O3811">
        <v>2943.5</v>
      </c>
    </row>
    <row r="3812" spans="1:15" x14ac:dyDescent="0.25">
      <c r="A3812" t="s">
        <v>3822</v>
      </c>
      <c r="B3812" t="s">
        <v>5080</v>
      </c>
      <c r="C3812" t="s">
        <v>7234</v>
      </c>
      <c r="D3812" t="s">
        <v>6587</v>
      </c>
      <c r="E3812" t="s">
        <v>6976</v>
      </c>
      <c r="F3812" t="s">
        <v>7095</v>
      </c>
      <c r="G3812" t="s">
        <v>7109</v>
      </c>
      <c r="H3812" t="s">
        <v>7135</v>
      </c>
      <c r="I3812" t="s">
        <v>7162</v>
      </c>
      <c r="J3812" t="s">
        <v>7166</v>
      </c>
      <c r="K3812" t="s">
        <v>7192</v>
      </c>
      <c r="L3812">
        <v>8</v>
      </c>
      <c r="M3812">
        <v>44240.84</v>
      </c>
      <c r="N3812">
        <v>0.05</v>
      </c>
      <c r="O3812">
        <v>6137.1</v>
      </c>
    </row>
    <row r="3813" spans="1:15" x14ac:dyDescent="0.25">
      <c r="A3813" t="s">
        <v>3823</v>
      </c>
      <c r="B3813" t="s">
        <v>5806</v>
      </c>
      <c r="C3813" t="s">
        <v>7227</v>
      </c>
      <c r="D3813" t="s">
        <v>6787</v>
      </c>
      <c r="E3813" t="s">
        <v>7022</v>
      </c>
      <c r="F3813" t="s">
        <v>7094</v>
      </c>
      <c r="G3813" t="s">
        <v>7099</v>
      </c>
      <c r="H3813" t="s">
        <v>7125</v>
      </c>
      <c r="I3813" t="s">
        <v>7165</v>
      </c>
      <c r="J3813" t="s">
        <v>7172</v>
      </c>
      <c r="K3813" t="s">
        <v>7208</v>
      </c>
      <c r="L3813">
        <v>4</v>
      </c>
      <c r="M3813">
        <v>9035.7999999999993</v>
      </c>
      <c r="N3813">
        <v>0.1</v>
      </c>
      <c r="O3813">
        <v>1340.86</v>
      </c>
    </row>
    <row r="3814" spans="1:15" x14ac:dyDescent="0.25">
      <c r="A3814" t="s">
        <v>3824</v>
      </c>
      <c r="B3814" t="s">
        <v>5531</v>
      </c>
      <c r="C3814" t="s">
        <v>7254</v>
      </c>
      <c r="D3814" t="s">
        <v>6532</v>
      </c>
      <c r="E3814" t="s">
        <v>7047</v>
      </c>
      <c r="F3814" t="s">
        <v>7097</v>
      </c>
      <c r="G3814" t="s">
        <v>7110</v>
      </c>
      <c r="H3814" t="s">
        <v>7159</v>
      </c>
      <c r="I3814" t="s">
        <v>7164</v>
      </c>
      <c r="J3814" t="s">
        <v>7173</v>
      </c>
      <c r="K3814" t="s">
        <v>7206</v>
      </c>
      <c r="L3814">
        <v>1</v>
      </c>
      <c r="M3814">
        <v>1904.66</v>
      </c>
      <c r="N3814">
        <v>0.15</v>
      </c>
      <c r="O3814">
        <v>531.41</v>
      </c>
    </row>
    <row r="3815" spans="1:15" x14ac:dyDescent="0.25">
      <c r="A3815" t="s">
        <v>3825</v>
      </c>
      <c r="B3815" t="s">
        <v>5747</v>
      </c>
      <c r="C3815" t="s">
        <v>7232</v>
      </c>
      <c r="D3815" t="s">
        <v>6389</v>
      </c>
      <c r="E3815" t="s">
        <v>7050</v>
      </c>
      <c r="F3815" t="s">
        <v>7095</v>
      </c>
      <c r="G3815" t="s">
        <v>7109</v>
      </c>
      <c r="H3815" t="s">
        <v>7135</v>
      </c>
      <c r="I3815" t="s">
        <v>7163</v>
      </c>
      <c r="J3815" t="s">
        <v>7171</v>
      </c>
      <c r="K3815" t="s">
        <v>7209</v>
      </c>
      <c r="L3815">
        <v>1</v>
      </c>
      <c r="M3815">
        <v>1681.57</v>
      </c>
      <c r="N3815">
        <v>0.1</v>
      </c>
      <c r="O3815">
        <v>263.77999999999997</v>
      </c>
    </row>
    <row r="3816" spans="1:15" x14ac:dyDescent="0.25">
      <c r="A3816" t="s">
        <v>3826</v>
      </c>
      <c r="B3816" t="s">
        <v>5158</v>
      </c>
      <c r="C3816" t="s">
        <v>7224</v>
      </c>
      <c r="D3816" t="s">
        <v>6356</v>
      </c>
      <c r="E3816" t="s">
        <v>7043</v>
      </c>
      <c r="F3816" t="s">
        <v>7095</v>
      </c>
      <c r="G3816" t="s">
        <v>7106</v>
      </c>
      <c r="H3816" t="s">
        <v>7161</v>
      </c>
      <c r="I3816" t="s">
        <v>7164</v>
      </c>
      <c r="J3816" t="s">
        <v>7174</v>
      </c>
      <c r="K3816" t="s">
        <v>7199</v>
      </c>
      <c r="L3816">
        <v>7</v>
      </c>
      <c r="M3816">
        <v>8579.1</v>
      </c>
      <c r="N3816">
        <v>0.2</v>
      </c>
      <c r="O3816">
        <v>743.1</v>
      </c>
    </row>
    <row r="3817" spans="1:15" x14ac:dyDescent="0.25">
      <c r="A3817" t="s">
        <v>3827</v>
      </c>
      <c r="B3817" t="s">
        <v>5041</v>
      </c>
      <c r="C3817" t="s">
        <v>7230</v>
      </c>
      <c r="D3817" t="s">
        <v>6791</v>
      </c>
      <c r="E3817" t="s">
        <v>6999</v>
      </c>
      <c r="F3817" t="s">
        <v>7096</v>
      </c>
      <c r="G3817" t="s">
        <v>7103</v>
      </c>
      <c r="H3817" t="s">
        <v>7119</v>
      </c>
      <c r="I3817" t="s">
        <v>7163</v>
      </c>
      <c r="J3817" t="s">
        <v>7171</v>
      </c>
      <c r="K3817" t="s">
        <v>7204</v>
      </c>
      <c r="L3817">
        <v>6</v>
      </c>
      <c r="M3817">
        <v>26369.54</v>
      </c>
      <c r="N3817">
        <v>0.05</v>
      </c>
      <c r="O3817">
        <v>4356.5600000000004</v>
      </c>
    </row>
    <row r="3818" spans="1:15" x14ac:dyDescent="0.25">
      <c r="A3818" t="s">
        <v>3828</v>
      </c>
      <c r="B3818" t="s">
        <v>5410</v>
      </c>
      <c r="C3818" t="s">
        <v>7235</v>
      </c>
      <c r="D3818" t="s">
        <v>6173</v>
      </c>
      <c r="E3818" t="s">
        <v>6963</v>
      </c>
      <c r="F3818" t="s">
        <v>7097</v>
      </c>
      <c r="G3818" t="s">
        <v>7110</v>
      </c>
      <c r="H3818" t="s">
        <v>7129</v>
      </c>
      <c r="I3818" t="s">
        <v>7164</v>
      </c>
      <c r="J3818" t="s">
        <v>7170</v>
      </c>
      <c r="K3818" t="s">
        <v>7189</v>
      </c>
      <c r="L3818">
        <v>6</v>
      </c>
      <c r="M3818">
        <v>7376.22</v>
      </c>
      <c r="N3818">
        <v>0.15</v>
      </c>
      <c r="O3818">
        <v>1907.5</v>
      </c>
    </row>
    <row r="3819" spans="1:15" x14ac:dyDescent="0.25">
      <c r="A3819" t="s">
        <v>3829</v>
      </c>
      <c r="B3819" t="s">
        <v>5033</v>
      </c>
      <c r="C3819" t="s">
        <v>7235</v>
      </c>
      <c r="D3819" t="s">
        <v>6136</v>
      </c>
      <c r="E3819" t="s">
        <v>6934</v>
      </c>
      <c r="F3819" t="s">
        <v>7096</v>
      </c>
      <c r="G3819" t="s">
        <v>7113</v>
      </c>
      <c r="H3819" t="s">
        <v>7144</v>
      </c>
      <c r="I3819" t="s">
        <v>7162</v>
      </c>
      <c r="J3819" t="s">
        <v>7168</v>
      </c>
      <c r="K3819" t="s">
        <v>7181</v>
      </c>
      <c r="L3819">
        <v>8</v>
      </c>
      <c r="M3819">
        <v>89852.77</v>
      </c>
      <c r="N3819">
        <v>0.05</v>
      </c>
      <c r="O3819">
        <v>18650.64</v>
      </c>
    </row>
    <row r="3820" spans="1:15" x14ac:dyDescent="0.25">
      <c r="A3820" t="s">
        <v>3830</v>
      </c>
      <c r="B3820" t="s">
        <v>6056</v>
      </c>
      <c r="C3820" t="s">
        <v>7245</v>
      </c>
      <c r="D3820" t="s">
        <v>6155</v>
      </c>
      <c r="E3820" t="s">
        <v>6918</v>
      </c>
      <c r="F3820" t="s">
        <v>7094</v>
      </c>
      <c r="G3820" t="s">
        <v>7100</v>
      </c>
      <c r="H3820" t="s">
        <v>7136</v>
      </c>
      <c r="I3820" t="s">
        <v>7164</v>
      </c>
      <c r="J3820" t="s">
        <v>7174</v>
      </c>
      <c r="K3820" t="s">
        <v>7188</v>
      </c>
      <c r="L3820">
        <v>7</v>
      </c>
      <c r="M3820">
        <v>20158.400000000001</v>
      </c>
      <c r="N3820">
        <v>0</v>
      </c>
      <c r="O3820">
        <v>4600.97</v>
      </c>
    </row>
    <row r="3821" spans="1:15" x14ac:dyDescent="0.25">
      <c r="A3821" t="s">
        <v>3831</v>
      </c>
      <c r="B3821" t="s">
        <v>5208</v>
      </c>
      <c r="C3821" t="s">
        <v>7225</v>
      </c>
      <c r="D3821" t="s">
        <v>6827</v>
      </c>
      <c r="E3821" t="s">
        <v>7024</v>
      </c>
      <c r="F3821" t="s">
        <v>7096</v>
      </c>
      <c r="G3821" t="s">
        <v>7111</v>
      </c>
      <c r="H3821" t="s">
        <v>7145</v>
      </c>
      <c r="I3821" t="s">
        <v>7165</v>
      </c>
      <c r="J3821" t="s">
        <v>7172</v>
      </c>
      <c r="K3821" t="s">
        <v>7208</v>
      </c>
      <c r="L3821">
        <v>6</v>
      </c>
      <c r="M3821">
        <v>13283.26</v>
      </c>
      <c r="N3821">
        <v>0.1</v>
      </c>
      <c r="O3821">
        <v>2162.91</v>
      </c>
    </row>
    <row r="3822" spans="1:15" x14ac:dyDescent="0.25">
      <c r="A3822" t="s">
        <v>3832</v>
      </c>
      <c r="B3822" t="s">
        <v>5919</v>
      </c>
      <c r="C3822" t="s">
        <v>7244</v>
      </c>
      <c r="D3822" t="s">
        <v>6132</v>
      </c>
      <c r="E3822" t="s">
        <v>6931</v>
      </c>
      <c r="F3822" t="s">
        <v>7096</v>
      </c>
      <c r="G3822" t="s">
        <v>7111</v>
      </c>
      <c r="H3822" t="s">
        <v>7131</v>
      </c>
      <c r="I3822" t="s">
        <v>7162</v>
      </c>
      <c r="J3822" t="s">
        <v>7169</v>
      </c>
      <c r="K3822" t="s">
        <v>7203</v>
      </c>
      <c r="L3822">
        <v>3</v>
      </c>
      <c r="M3822">
        <v>53182.41</v>
      </c>
      <c r="N3822">
        <v>0.2</v>
      </c>
      <c r="O3822">
        <v>5546.06</v>
      </c>
    </row>
    <row r="3823" spans="1:15" x14ac:dyDescent="0.25">
      <c r="A3823" t="s">
        <v>3833</v>
      </c>
      <c r="B3823" t="s">
        <v>5965</v>
      </c>
      <c r="C3823" t="s">
        <v>7230</v>
      </c>
      <c r="D3823" t="s">
        <v>6524</v>
      </c>
      <c r="E3823" t="s">
        <v>7025</v>
      </c>
      <c r="F3823" t="s">
        <v>7096</v>
      </c>
      <c r="G3823" t="s">
        <v>7113</v>
      </c>
      <c r="H3823" t="s">
        <v>7148</v>
      </c>
      <c r="I3823" t="s">
        <v>7162</v>
      </c>
      <c r="J3823" t="s">
        <v>7166</v>
      </c>
      <c r="K3823" t="s">
        <v>7178</v>
      </c>
      <c r="L3823">
        <v>2</v>
      </c>
      <c r="M3823">
        <v>27272.77</v>
      </c>
      <c r="N3823">
        <v>0.05</v>
      </c>
      <c r="O3823">
        <v>5300.14</v>
      </c>
    </row>
    <row r="3824" spans="1:15" x14ac:dyDescent="0.25">
      <c r="A3824" t="s">
        <v>3834</v>
      </c>
      <c r="B3824" t="s">
        <v>5314</v>
      </c>
      <c r="C3824" t="s">
        <v>7250</v>
      </c>
      <c r="D3824" t="s">
        <v>6173</v>
      </c>
      <c r="E3824" t="s">
        <v>6963</v>
      </c>
      <c r="F3824" t="s">
        <v>7096</v>
      </c>
      <c r="G3824" t="s">
        <v>7103</v>
      </c>
      <c r="H3824" t="s">
        <v>7134</v>
      </c>
      <c r="I3824" t="s">
        <v>7165</v>
      </c>
      <c r="J3824" t="s">
        <v>7172</v>
      </c>
      <c r="K3824" t="s">
        <v>7185</v>
      </c>
      <c r="L3824">
        <v>7</v>
      </c>
      <c r="M3824">
        <v>33560.19</v>
      </c>
      <c r="N3824">
        <v>0</v>
      </c>
      <c r="O3824">
        <v>6876.55</v>
      </c>
    </row>
    <row r="3825" spans="1:15" x14ac:dyDescent="0.25">
      <c r="A3825" t="s">
        <v>3835</v>
      </c>
      <c r="B3825" t="s">
        <v>5084</v>
      </c>
      <c r="C3825" t="s">
        <v>7253</v>
      </c>
      <c r="D3825" t="s">
        <v>6164</v>
      </c>
      <c r="E3825" t="s">
        <v>6928</v>
      </c>
      <c r="F3825" t="s">
        <v>7096</v>
      </c>
      <c r="G3825" t="s">
        <v>7111</v>
      </c>
      <c r="H3825" t="s">
        <v>7142</v>
      </c>
      <c r="I3825" t="s">
        <v>7164</v>
      </c>
      <c r="J3825" t="s">
        <v>7173</v>
      </c>
      <c r="K3825" t="s">
        <v>7186</v>
      </c>
      <c r="L3825">
        <v>6</v>
      </c>
      <c r="M3825">
        <v>20091.13</v>
      </c>
      <c r="N3825">
        <v>0.25</v>
      </c>
      <c r="O3825">
        <v>3426.62</v>
      </c>
    </row>
    <row r="3826" spans="1:15" x14ac:dyDescent="0.25">
      <c r="A3826" t="s">
        <v>3836</v>
      </c>
      <c r="B3826" t="s">
        <v>5598</v>
      </c>
      <c r="C3826" t="s">
        <v>7252</v>
      </c>
      <c r="D3826" t="s">
        <v>6615</v>
      </c>
      <c r="E3826" t="s">
        <v>6996</v>
      </c>
      <c r="F3826" t="s">
        <v>7095</v>
      </c>
      <c r="G3826" t="s">
        <v>7109</v>
      </c>
      <c r="H3826" t="s">
        <v>7127</v>
      </c>
      <c r="I3826" t="s">
        <v>7164</v>
      </c>
      <c r="J3826" t="s">
        <v>7174</v>
      </c>
      <c r="K3826" t="s">
        <v>7188</v>
      </c>
      <c r="L3826">
        <v>6</v>
      </c>
      <c r="M3826">
        <v>17118.22</v>
      </c>
      <c r="N3826">
        <v>0</v>
      </c>
      <c r="O3826">
        <v>4149.8999999999996</v>
      </c>
    </row>
    <row r="3827" spans="1:15" x14ac:dyDescent="0.25">
      <c r="A3827" t="s">
        <v>3837</v>
      </c>
      <c r="B3827" t="s">
        <v>5565</v>
      </c>
      <c r="C3827" t="s">
        <v>7232</v>
      </c>
      <c r="D3827" t="s">
        <v>6751</v>
      </c>
      <c r="E3827" t="s">
        <v>6950</v>
      </c>
      <c r="F3827" t="s">
        <v>7094</v>
      </c>
      <c r="G3827" t="s">
        <v>7098</v>
      </c>
      <c r="H3827" t="s">
        <v>7156</v>
      </c>
      <c r="I3827" t="s">
        <v>7163</v>
      </c>
      <c r="J3827" t="s">
        <v>7167</v>
      </c>
      <c r="K3827" t="s">
        <v>7187</v>
      </c>
      <c r="L3827">
        <v>2</v>
      </c>
      <c r="M3827">
        <v>2791.35</v>
      </c>
      <c r="N3827">
        <v>0.05</v>
      </c>
      <c r="O3827">
        <v>849.6</v>
      </c>
    </row>
    <row r="3828" spans="1:15" x14ac:dyDescent="0.25">
      <c r="A3828" t="s">
        <v>3838</v>
      </c>
      <c r="B3828" t="s">
        <v>5362</v>
      </c>
      <c r="C3828" t="s">
        <v>7226</v>
      </c>
      <c r="D3828" t="s">
        <v>6286</v>
      </c>
      <c r="E3828" t="s">
        <v>6949</v>
      </c>
      <c r="F3828" t="s">
        <v>7095</v>
      </c>
      <c r="G3828" t="s">
        <v>7106</v>
      </c>
      <c r="H3828" t="s">
        <v>7122</v>
      </c>
      <c r="I3828" t="s">
        <v>7162</v>
      </c>
      <c r="J3828" t="s">
        <v>7168</v>
      </c>
      <c r="K3828" t="s">
        <v>7180</v>
      </c>
      <c r="L3828">
        <v>4</v>
      </c>
      <c r="M3828">
        <v>13971.12</v>
      </c>
      <c r="N3828">
        <v>0</v>
      </c>
      <c r="O3828">
        <v>2565.56</v>
      </c>
    </row>
    <row r="3829" spans="1:15" x14ac:dyDescent="0.25">
      <c r="A3829" t="s">
        <v>3839</v>
      </c>
      <c r="B3829" t="s">
        <v>5269</v>
      </c>
      <c r="C3829" t="s">
        <v>7245</v>
      </c>
      <c r="D3829" t="s">
        <v>6189</v>
      </c>
      <c r="E3829" t="s">
        <v>6976</v>
      </c>
      <c r="F3829" t="s">
        <v>7095</v>
      </c>
      <c r="G3829" t="s">
        <v>7102</v>
      </c>
      <c r="H3829" t="s">
        <v>7147</v>
      </c>
      <c r="I3829" t="s">
        <v>7163</v>
      </c>
      <c r="J3829" t="s">
        <v>7171</v>
      </c>
      <c r="K3829" t="s">
        <v>7204</v>
      </c>
      <c r="L3829">
        <v>6</v>
      </c>
      <c r="M3829">
        <v>27042.16</v>
      </c>
      <c r="N3829">
        <v>0</v>
      </c>
      <c r="O3829">
        <v>5161.3100000000004</v>
      </c>
    </row>
    <row r="3830" spans="1:15" x14ac:dyDescent="0.25">
      <c r="A3830" t="s">
        <v>3840</v>
      </c>
      <c r="B3830" t="s">
        <v>5696</v>
      </c>
      <c r="C3830" t="s">
        <v>7240</v>
      </c>
      <c r="D3830" t="s">
        <v>6671</v>
      </c>
      <c r="E3830" t="s">
        <v>7081</v>
      </c>
      <c r="F3830" t="s">
        <v>7095</v>
      </c>
      <c r="G3830" t="s">
        <v>7109</v>
      </c>
      <c r="H3830" t="s">
        <v>7140</v>
      </c>
      <c r="I3830" t="s">
        <v>7162</v>
      </c>
      <c r="J3830" t="s">
        <v>7169</v>
      </c>
      <c r="K3830" t="s">
        <v>7193</v>
      </c>
      <c r="L3830">
        <v>5</v>
      </c>
      <c r="M3830">
        <v>51065.88</v>
      </c>
      <c r="N3830">
        <v>0.05</v>
      </c>
      <c r="O3830">
        <v>8933.4500000000007</v>
      </c>
    </row>
    <row r="3831" spans="1:15" x14ac:dyDescent="0.25">
      <c r="A3831" t="s">
        <v>3841</v>
      </c>
      <c r="B3831" t="s">
        <v>5148</v>
      </c>
      <c r="C3831" t="s">
        <v>7256</v>
      </c>
      <c r="D3831" t="s">
        <v>6219</v>
      </c>
      <c r="E3831" t="s">
        <v>6989</v>
      </c>
      <c r="F3831" t="s">
        <v>7097</v>
      </c>
      <c r="G3831" t="s">
        <v>7104</v>
      </c>
      <c r="H3831" t="s">
        <v>7160</v>
      </c>
      <c r="I3831" t="s">
        <v>7163</v>
      </c>
      <c r="J3831" t="s">
        <v>7167</v>
      </c>
      <c r="K3831" t="s">
        <v>7179</v>
      </c>
      <c r="L3831">
        <v>3</v>
      </c>
      <c r="M3831">
        <v>6785.59</v>
      </c>
      <c r="N3831">
        <v>0.05</v>
      </c>
      <c r="O3831">
        <v>1575.6</v>
      </c>
    </row>
    <row r="3832" spans="1:15" x14ac:dyDescent="0.25">
      <c r="A3832" t="s">
        <v>3842</v>
      </c>
      <c r="B3832" t="s">
        <v>5404</v>
      </c>
      <c r="C3832" t="s">
        <v>7257</v>
      </c>
      <c r="D3832" t="s">
        <v>6467</v>
      </c>
      <c r="E3832" t="s">
        <v>6996</v>
      </c>
      <c r="F3832" t="s">
        <v>7097</v>
      </c>
      <c r="G3832" t="s">
        <v>7110</v>
      </c>
      <c r="H3832" t="s">
        <v>7129</v>
      </c>
      <c r="I3832" t="s">
        <v>7164</v>
      </c>
      <c r="J3832" t="s">
        <v>7174</v>
      </c>
      <c r="K3832" t="s">
        <v>7196</v>
      </c>
      <c r="L3832">
        <v>1</v>
      </c>
      <c r="M3832">
        <v>3152.63</v>
      </c>
      <c r="N3832">
        <v>0.1</v>
      </c>
      <c r="O3832">
        <v>700.89</v>
      </c>
    </row>
    <row r="3833" spans="1:15" x14ac:dyDescent="0.25">
      <c r="A3833" t="s">
        <v>3843</v>
      </c>
      <c r="B3833" t="s">
        <v>5871</v>
      </c>
      <c r="C3833" t="s">
        <v>7236</v>
      </c>
      <c r="D3833" t="s">
        <v>6561</v>
      </c>
      <c r="E3833" t="s">
        <v>6956</v>
      </c>
      <c r="F3833" t="s">
        <v>7097</v>
      </c>
      <c r="G3833" t="s">
        <v>7104</v>
      </c>
      <c r="H3833" t="s">
        <v>7120</v>
      </c>
      <c r="I3833" t="s">
        <v>7164</v>
      </c>
      <c r="J3833" t="s">
        <v>7170</v>
      </c>
      <c r="K3833" t="s">
        <v>7183</v>
      </c>
      <c r="L3833">
        <v>7</v>
      </c>
      <c r="M3833">
        <v>26767.02</v>
      </c>
      <c r="N3833">
        <v>0.2</v>
      </c>
      <c r="O3833">
        <v>5806.35</v>
      </c>
    </row>
    <row r="3834" spans="1:15" x14ac:dyDescent="0.25">
      <c r="A3834" t="s">
        <v>3844</v>
      </c>
      <c r="B3834" t="s">
        <v>5555</v>
      </c>
      <c r="C3834" t="s">
        <v>7246</v>
      </c>
      <c r="D3834" t="s">
        <v>6168</v>
      </c>
      <c r="E3834" t="s">
        <v>6909</v>
      </c>
      <c r="F3834" t="s">
        <v>7096</v>
      </c>
      <c r="G3834" t="s">
        <v>7112</v>
      </c>
      <c r="H3834" t="s">
        <v>7133</v>
      </c>
      <c r="I3834" t="s">
        <v>7162</v>
      </c>
      <c r="J3834" t="s">
        <v>7166</v>
      </c>
      <c r="K3834" t="s">
        <v>7178</v>
      </c>
      <c r="L3834">
        <v>5</v>
      </c>
      <c r="M3834">
        <v>78713.19</v>
      </c>
      <c r="N3834">
        <v>0</v>
      </c>
      <c r="O3834">
        <v>15184.75</v>
      </c>
    </row>
    <row r="3835" spans="1:15" x14ac:dyDescent="0.25">
      <c r="A3835" t="s">
        <v>3845</v>
      </c>
      <c r="B3835" t="s">
        <v>5175</v>
      </c>
      <c r="C3835" t="s">
        <v>7225</v>
      </c>
      <c r="D3835" t="s">
        <v>6640</v>
      </c>
      <c r="E3835" t="s">
        <v>7032</v>
      </c>
      <c r="F3835" t="s">
        <v>7094</v>
      </c>
      <c r="G3835" t="s">
        <v>7098</v>
      </c>
      <c r="H3835" t="s">
        <v>7156</v>
      </c>
      <c r="I3835" t="s">
        <v>7163</v>
      </c>
      <c r="J3835" t="s">
        <v>7167</v>
      </c>
      <c r="K3835" t="s">
        <v>7187</v>
      </c>
      <c r="L3835">
        <v>5</v>
      </c>
      <c r="M3835">
        <v>6617.87</v>
      </c>
      <c r="N3835">
        <v>0.15</v>
      </c>
      <c r="O3835">
        <v>1475.82</v>
      </c>
    </row>
    <row r="3836" spans="1:15" x14ac:dyDescent="0.25">
      <c r="A3836" t="s">
        <v>3846</v>
      </c>
      <c r="B3836" t="s">
        <v>5233</v>
      </c>
      <c r="C3836" t="s">
        <v>7243</v>
      </c>
      <c r="D3836" t="s">
        <v>6892</v>
      </c>
      <c r="E3836" t="s">
        <v>7087</v>
      </c>
      <c r="F3836" t="s">
        <v>7094</v>
      </c>
      <c r="G3836" t="s">
        <v>7101</v>
      </c>
      <c r="H3836" t="s">
        <v>7137</v>
      </c>
      <c r="I3836" t="s">
        <v>7164</v>
      </c>
      <c r="J3836" t="s">
        <v>7173</v>
      </c>
      <c r="K3836" t="s">
        <v>7206</v>
      </c>
      <c r="L3836">
        <v>3</v>
      </c>
      <c r="M3836">
        <v>5253.39</v>
      </c>
      <c r="N3836">
        <v>0.2</v>
      </c>
      <c r="O3836">
        <v>1265.26</v>
      </c>
    </row>
    <row r="3837" spans="1:15" x14ac:dyDescent="0.25">
      <c r="A3837" t="s">
        <v>3847</v>
      </c>
      <c r="B3837" t="s">
        <v>5798</v>
      </c>
      <c r="C3837" t="s">
        <v>7248</v>
      </c>
      <c r="D3837" t="s">
        <v>6641</v>
      </c>
      <c r="E3837" t="s">
        <v>7076</v>
      </c>
      <c r="F3837" t="s">
        <v>7096</v>
      </c>
      <c r="G3837" t="s">
        <v>7112</v>
      </c>
      <c r="H3837" t="s">
        <v>7133</v>
      </c>
      <c r="I3837" t="s">
        <v>7163</v>
      </c>
      <c r="J3837" t="s">
        <v>7171</v>
      </c>
      <c r="K3837" t="s">
        <v>7204</v>
      </c>
      <c r="L3837">
        <v>8</v>
      </c>
      <c r="M3837">
        <v>28094.16</v>
      </c>
      <c r="N3837">
        <v>0.2</v>
      </c>
      <c r="O3837">
        <v>3374.51</v>
      </c>
    </row>
    <row r="3838" spans="1:15" x14ac:dyDescent="0.25">
      <c r="A3838" t="s">
        <v>3848</v>
      </c>
      <c r="B3838" t="s">
        <v>5798</v>
      </c>
      <c r="C3838" t="s">
        <v>7248</v>
      </c>
      <c r="D3838" t="s">
        <v>6829</v>
      </c>
      <c r="E3838" t="s">
        <v>7010</v>
      </c>
      <c r="F3838" t="s">
        <v>7097</v>
      </c>
      <c r="G3838" t="s">
        <v>7110</v>
      </c>
      <c r="H3838" t="s">
        <v>7155</v>
      </c>
      <c r="I3838" t="s">
        <v>7163</v>
      </c>
      <c r="J3838" t="s">
        <v>7167</v>
      </c>
      <c r="K3838" t="s">
        <v>7207</v>
      </c>
      <c r="L3838">
        <v>4</v>
      </c>
      <c r="M3838">
        <v>2442.4499999999998</v>
      </c>
      <c r="N3838">
        <v>0.25</v>
      </c>
      <c r="O3838">
        <v>490.46</v>
      </c>
    </row>
    <row r="3839" spans="1:15" x14ac:dyDescent="0.25">
      <c r="A3839" t="s">
        <v>3849</v>
      </c>
      <c r="B3839" t="s">
        <v>5558</v>
      </c>
      <c r="C3839" t="s">
        <v>7257</v>
      </c>
      <c r="D3839" t="s">
        <v>6844</v>
      </c>
      <c r="E3839" t="s">
        <v>6972</v>
      </c>
      <c r="F3839" t="s">
        <v>7096</v>
      </c>
      <c r="G3839" t="s">
        <v>7111</v>
      </c>
      <c r="H3839" t="s">
        <v>7142</v>
      </c>
      <c r="I3839" t="s">
        <v>7163</v>
      </c>
      <c r="J3839" t="s">
        <v>7175</v>
      </c>
      <c r="K3839" t="s">
        <v>7190</v>
      </c>
      <c r="L3839">
        <v>7</v>
      </c>
      <c r="M3839">
        <v>14279.92</v>
      </c>
      <c r="N3839">
        <v>0.05</v>
      </c>
      <c r="O3839">
        <v>2806.43</v>
      </c>
    </row>
    <row r="3840" spans="1:15" x14ac:dyDescent="0.25">
      <c r="A3840" t="s">
        <v>3850</v>
      </c>
      <c r="B3840" t="s">
        <v>5253</v>
      </c>
      <c r="C3840" t="s">
        <v>7257</v>
      </c>
      <c r="D3840" t="s">
        <v>6741</v>
      </c>
      <c r="E3840" t="s">
        <v>7088</v>
      </c>
      <c r="F3840" t="s">
        <v>7095</v>
      </c>
      <c r="G3840" t="s">
        <v>7108</v>
      </c>
      <c r="H3840" t="s">
        <v>7126</v>
      </c>
      <c r="I3840" t="s">
        <v>7162</v>
      </c>
      <c r="J3840" t="s">
        <v>7166</v>
      </c>
      <c r="K3840" t="s">
        <v>7178</v>
      </c>
      <c r="L3840">
        <v>1</v>
      </c>
      <c r="M3840">
        <v>10831.18</v>
      </c>
      <c r="N3840">
        <v>0.25</v>
      </c>
      <c r="O3840">
        <v>835.95</v>
      </c>
    </row>
    <row r="3841" spans="1:15" x14ac:dyDescent="0.25">
      <c r="A3841" t="s">
        <v>3851</v>
      </c>
      <c r="B3841" t="s">
        <v>5763</v>
      </c>
      <c r="C3841" t="s">
        <v>7244</v>
      </c>
      <c r="D3841" t="s">
        <v>6435</v>
      </c>
      <c r="E3841" t="s">
        <v>7057</v>
      </c>
      <c r="F3841" t="s">
        <v>7095</v>
      </c>
      <c r="G3841" t="s">
        <v>7106</v>
      </c>
      <c r="H3841" t="s">
        <v>7161</v>
      </c>
      <c r="I3841" t="s">
        <v>7162</v>
      </c>
      <c r="J3841" t="s">
        <v>7169</v>
      </c>
      <c r="K3841" t="s">
        <v>7203</v>
      </c>
      <c r="L3841">
        <v>8</v>
      </c>
      <c r="M3841">
        <v>165335.60999999999</v>
      </c>
      <c r="N3841">
        <v>0.05</v>
      </c>
      <c r="O3841">
        <v>24082.37</v>
      </c>
    </row>
    <row r="3842" spans="1:15" x14ac:dyDescent="0.25">
      <c r="A3842" t="s">
        <v>3852</v>
      </c>
      <c r="B3842" t="s">
        <v>5428</v>
      </c>
      <c r="C3842" t="s">
        <v>7243</v>
      </c>
      <c r="D3842" t="s">
        <v>6677</v>
      </c>
      <c r="E3842" t="s">
        <v>7070</v>
      </c>
      <c r="F3842" t="s">
        <v>7097</v>
      </c>
      <c r="G3842" t="s">
        <v>7110</v>
      </c>
      <c r="H3842" t="s">
        <v>7155</v>
      </c>
      <c r="I3842" t="s">
        <v>7162</v>
      </c>
      <c r="J3842" t="s">
        <v>7169</v>
      </c>
      <c r="K3842" t="s">
        <v>7203</v>
      </c>
      <c r="L3842">
        <v>6</v>
      </c>
      <c r="M3842">
        <v>110607.11</v>
      </c>
      <c r="N3842">
        <v>0.15</v>
      </c>
      <c r="O3842">
        <v>12352.83</v>
      </c>
    </row>
    <row r="3843" spans="1:15" x14ac:dyDescent="0.25">
      <c r="A3843" t="s">
        <v>3853</v>
      </c>
      <c r="B3843" t="s">
        <v>5646</v>
      </c>
      <c r="C3843" t="s">
        <v>7230</v>
      </c>
      <c r="D3843" t="s">
        <v>6143</v>
      </c>
      <c r="E3843" t="s">
        <v>6941</v>
      </c>
      <c r="F3843" t="s">
        <v>7094</v>
      </c>
      <c r="G3843" t="s">
        <v>7099</v>
      </c>
      <c r="H3843" t="s">
        <v>7115</v>
      </c>
      <c r="I3843" t="s">
        <v>7164</v>
      </c>
      <c r="J3843" t="s">
        <v>7170</v>
      </c>
      <c r="K3843" t="s">
        <v>7213</v>
      </c>
      <c r="L3843">
        <v>6</v>
      </c>
      <c r="M3843">
        <v>16575.16</v>
      </c>
      <c r="N3843">
        <v>0.05</v>
      </c>
      <c r="O3843">
        <v>5156.62</v>
      </c>
    </row>
    <row r="3844" spans="1:15" x14ac:dyDescent="0.25">
      <c r="A3844" t="s">
        <v>3854</v>
      </c>
      <c r="B3844" t="s">
        <v>5660</v>
      </c>
      <c r="C3844" t="s">
        <v>7234</v>
      </c>
      <c r="D3844" t="s">
        <v>6521</v>
      </c>
      <c r="E3844" t="s">
        <v>6920</v>
      </c>
      <c r="F3844" t="s">
        <v>7097</v>
      </c>
      <c r="G3844" t="s">
        <v>7107</v>
      </c>
      <c r="H3844" t="s">
        <v>7152</v>
      </c>
      <c r="I3844" t="s">
        <v>7163</v>
      </c>
      <c r="J3844" t="s">
        <v>7175</v>
      </c>
      <c r="K3844" t="s">
        <v>7205</v>
      </c>
      <c r="L3844">
        <v>3</v>
      </c>
      <c r="M3844">
        <v>7832.69</v>
      </c>
      <c r="N3844">
        <v>0.25</v>
      </c>
      <c r="O3844">
        <v>744.35</v>
      </c>
    </row>
    <row r="3845" spans="1:15" x14ac:dyDescent="0.25">
      <c r="A3845" t="s">
        <v>3855</v>
      </c>
      <c r="B3845" t="s">
        <v>5088</v>
      </c>
      <c r="C3845" t="s">
        <v>7252</v>
      </c>
      <c r="D3845" t="s">
        <v>6414</v>
      </c>
      <c r="E3845" t="s">
        <v>6910</v>
      </c>
      <c r="F3845" t="s">
        <v>7094</v>
      </c>
      <c r="G3845" t="s">
        <v>7101</v>
      </c>
      <c r="H3845" t="s">
        <v>7117</v>
      </c>
      <c r="I3845" t="s">
        <v>7164</v>
      </c>
      <c r="J3845" t="s">
        <v>7174</v>
      </c>
      <c r="K3845" t="s">
        <v>7199</v>
      </c>
      <c r="L3845">
        <v>4</v>
      </c>
      <c r="M3845">
        <v>6172.07</v>
      </c>
      <c r="N3845">
        <v>0.05</v>
      </c>
      <c r="O3845">
        <v>1144.57</v>
      </c>
    </row>
    <row r="3846" spans="1:15" x14ac:dyDescent="0.25">
      <c r="A3846" t="s">
        <v>3856</v>
      </c>
      <c r="B3846" t="s">
        <v>5830</v>
      </c>
      <c r="C3846" t="s">
        <v>7257</v>
      </c>
      <c r="D3846" t="s">
        <v>6100</v>
      </c>
      <c r="E3846" t="s">
        <v>6899</v>
      </c>
      <c r="F3846" t="s">
        <v>7096</v>
      </c>
      <c r="G3846" t="s">
        <v>7111</v>
      </c>
      <c r="H3846" t="s">
        <v>7142</v>
      </c>
      <c r="I3846" t="s">
        <v>7164</v>
      </c>
      <c r="J3846" t="s">
        <v>7170</v>
      </c>
      <c r="K3846" t="s">
        <v>7189</v>
      </c>
      <c r="L3846">
        <v>3</v>
      </c>
      <c r="M3846">
        <v>3300.85</v>
      </c>
      <c r="N3846">
        <v>0.25</v>
      </c>
      <c r="O3846">
        <v>790.67</v>
      </c>
    </row>
    <row r="3847" spans="1:15" x14ac:dyDescent="0.25">
      <c r="A3847" t="s">
        <v>3857</v>
      </c>
      <c r="B3847" t="s">
        <v>5248</v>
      </c>
      <c r="C3847" t="s">
        <v>7243</v>
      </c>
      <c r="D3847" t="s">
        <v>6287</v>
      </c>
      <c r="E3847" t="s">
        <v>6975</v>
      </c>
      <c r="F3847" t="s">
        <v>7097</v>
      </c>
      <c r="G3847" t="s">
        <v>7104</v>
      </c>
      <c r="H3847" t="s">
        <v>7160</v>
      </c>
      <c r="I3847" t="s">
        <v>7163</v>
      </c>
      <c r="J3847" t="s">
        <v>7167</v>
      </c>
      <c r="K3847" t="s">
        <v>7207</v>
      </c>
      <c r="L3847">
        <v>7</v>
      </c>
      <c r="M3847">
        <v>4580.3599999999997</v>
      </c>
      <c r="N3847">
        <v>0.2</v>
      </c>
      <c r="O3847">
        <v>1192.3900000000001</v>
      </c>
    </row>
    <row r="3848" spans="1:15" x14ac:dyDescent="0.25">
      <c r="A3848" t="s">
        <v>3858</v>
      </c>
      <c r="B3848" t="s">
        <v>5863</v>
      </c>
      <c r="C3848" t="s">
        <v>7224</v>
      </c>
      <c r="D3848" t="s">
        <v>6388</v>
      </c>
      <c r="E3848" t="s">
        <v>7005</v>
      </c>
      <c r="F3848" t="s">
        <v>7096</v>
      </c>
      <c r="G3848" t="s">
        <v>7103</v>
      </c>
      <c r="H3848" t="s">
        <v>7119</v>
      </c>
      <c r="I3848" t="s">
        <v>7164</v>
      </c>
      <c r="J3848" t="s">
        <v>7174</v>
      </c>
      <c r="K3848" t="s">
        <v>7196</v>
      </c>
      <c r="L3848">
        <v>8</v>
      </c>
      <c r="M3848">
        <v>27460.560000000001</v>
      </c>
      <c r="N3848">
        <v>0</v>
      </c>
      <c r="O3848">
        <v>6320.87</v>
      </c>
    </row>
    <row r="3849" spans="1:15" x14ac:dyDescent="0.25">
      <c r="A3849" t="s">
        <v>3859</v>
      </c>
      <c r="B3849" t="s">
        <v>5104</v>
      </c>
      <c r="C3849" t="s">
        <v>7241</v>
      </c>
      <c r="D3849" t="s">
        <v>6770</v>
      </c>
      <c r="E3849" t="s">
        <v>7001</v>
      </c>
      <c r="F3849" t="s">
        <v>7096</v>
      </c>
      <c r="G3849" t="s">
        <v>7111</v>
      </c>
      <c r="H3849" t="s">
        <v>7145</v>
      </c>
      <c r="I3849" t="s">
        <v>7165</v>
      </c>
      <c r="J3849" t="s">
        <v>7177</v>
      </c>
      <c r="K3849" t="s">
        <v>7201</v>
      </c>
      <c r="L3849">
        <v>2</v>
      </c>
      <c r="M3849">
        <v>80989.25</v>
      </c>
      <c r="N3849">
        <v>0.25</v>
      </c>
      <c r="O3849">
        <v>6095.98</v>
      </c>
    </row>
    <row r="3850" spans="1:15" x14ac:dyDescent="0.25">
      <c r="A3850" t="s">
        <v>3860</v>
      </c>
      <c r="B3850" t="s">
        <v>5854</v>
      </c>
      <c r="C3850" t="s">
        <v>7235</v>
      </c>
      <c r="D3850" t="s">
        <v>6344</v>
      </c>
      <c r="E3850" t="s">
        <v>6895</v>
      </c>
      <c r="F3850" t="s">
        <v>7096</v>
      </c>
      <c r="G3850" t="s">
        <v>7112</v>
      </c>
      <c r="H3850" t="s">
        <v>7139</v>
      </c>
      <c r="I3850" t="s">
        <v>7163</v>
      </c>
      <c r="J3850" t="s">
        <v>7171</v>
      </c>
      <c r="K3850" t="s">
        <v>7204</v>
      </c>
      <c r="L3850">
        <v>5</v>
      </c>
      <c r="M3850">
        <v>22947.07</v>
      </c>
      <c r="N3850">
        <v>0</v>
      </c>
      <c r="O3850">
        <v>4465.71</v>
      </c>
    </row>
    <row r="3851" spans="1:15" x14ac:dyDescent="0.25">
      <c r="A3851" t="s">
        <v>3861</v>
      </c>
      <c r="B3851" t="s">
        <v>5653</v>
      </c>
      <c r="C3851" t="s">
        <v>7227</v>
      </c>
      <c r="D3851" t="s">
        <v>6258</v>
      </c>
      <c r="E3851" t="s">
        <v>6927</v>
      </c>
      <c r="F3851" t="s">
        <v>7096</v>
      </c>
      <c r="G3851" t="s">
        <v>7103</v>
      </c>
      <c r="H3851" t="s">
        <v>7158</v>
      </c>
      <c r="I3851" t="s">
        <v>7165</v>
      </c>
      <c r="J3851" t="s">
        <v>7177</v>
      </c>
      <c r="K3851" t="s">
        <v>7198</v>
      </c>
      <c r="L3851">
        <v>5</v>
      </c>
      <c r="M3851">
        <v>264532.58</v>
      </c>
      <c r="N3851">
        <v>0.2</v>
      </c>
      <c r="O3851">
        <v>27151.39</v>
      </c>
    </row>
    <row r="3852" spans="1:15" x14ac:dyDescent="0.25">
      <c r="A3852" t="s">
        <v>3862</v>
      </c>
      <c r="B3852" t="s">
        <v>5763</v>
      </c>
      <c r="C3852" t="s">
        <v>7244</v>
      </c>
      <c r="D3852" t="s">
        <v>6379</v>
      </c>
      <c r="E3852" t="s">
        <v>7015</v>
      </c>
      <c r="F3852" t="s">
        <v>7096</v>
      </c>
      <c r="G3852" t="s">
        <v>7103</v>
      </c>
      <c r="H3852" t="s">
        <v>7119</v>
      </c>
      <c r="I3852" t="s">
        <v>7165</v>
      </c>
      <c r="J3852" t="s">
        <v>7172</v>
      </c>
      <c r="K3852" t="s">
        <v>7208</v>
      </c>
      <c r="L3852">
        <v>3</v>
      </c>
      <c r="M3852">
        <v>7099.67</v>
      </c>
      <c r="N3852">
        <v>0.05</v>
      </c>
      <c r="O3852">
        <v>1369.64</v>
      </c>
    </row>
    <row r="3853" spans="1:15" x14ac:dyDescent="0.25">
      <c r="A3853" t="s">
        <v>3863</v>
      </c>
      <c r="B3853" t="s">
        <v>6014</v>
      </c>
      <c r="C3853" t="s">
        <v>7243</v>
      </c>
      <c r="D3853" t="s">
        <v>6605</v>
      </c>
      <c r="E3853" t="s">
        <v>6918</v>
      </c>
      <c r="F3853" t="s">
        <v>7096</v>
      </c>
      <c r="G3853" t="s">
        <v>7103</v>
      </c>
      <c r="H3853" t="s">
        <v>7134</v>
      </c>
      <c r="I3853" t="s">
        <v>7163</v>
      </c>
      <c r="J3853" t="s">
        <v>7175</v>
      </c>
      <c r="K3853" t="s">
        <v>7197</v>
      </c>
      <c r="L3853">
        <v>8</v>
      </c>
      <c r="M3853">
        <v>47483.63</v>
      </c>
      <c r="N3853">
        <v>0</v>
      </c>
      <c r="O3853">
        <v>11710.3</v>
      </c>
    </row>
    <row r="3854" spans="1:15" x14ac:dyDescent="0.25">
      <c r="A3854" t="s">
        <v>3864</v>
      </c>
      <c r="B3854" t="s">
        <v>5187</v>
      </c>
      <c r="C3854" t="s">
        <v>7238</v>
      </c>
      <c r="D3854" t="s">
        <v>6406</v>
      </c>
      <c r="E3854" t="s">
        <v>6916</v>
      </c>
      <c r="F3854" t="s">
        <v>7096</v>
      </c>
      <c r="G3854" t="s">
        <v>7111</v>
      </c>
      <c r="H3854" t="s">
        <v>7145</v>
      </c>
      <c r="I3854" t="s">
        <v>7163</v>
      </c>
      <c r="J3854" t="s">
        <v>7167</v>
      </c>
      <c r="K3854" t="s">
        <v>7179</v>
      </c>
      <c r="L3854">
        <v>3</v>
      </c>
      <c r="M3854">
        <v>7842.45</v>
      </c>
      <c r="N3854">
        <v>0</v>
      </c>
      <c r="O3854">
        <v>2158.8200000000002</v>
      </c>
    </row>
    <row r="3855" spans="1:15" x14ac:dyDescent="0.25">
      <c r="A3855" t="s">
        <v>3865</v>
      </c>
      <c r="B3855" t="s">
        <v>5151</v>
      </c>
      <c r="C3855" t="s">
        <v>7233</v>
      </c>
      <c r="D3855" t="s">
        <v>6152</v>
      </c>
      <c r="E3855" t="s">
        <v>6950</v>
      </c>
      <c r="F3855" t="s">
        <v>7094</v>
      </c>
      <c r="G3855" t="s">
        <v>7098</v>
      </c>
      <c r="H3855" t="s">
        <v>7114</v>
      </c>
      <c r="I3855" t="s">
        <v>7162</v>
      </c>
      <c r="J3855" t="s">
        <v>7166</v>
      </c>
      <c r="K3855" t="s">
        <v>7211</v>
      </c>
      <c r="L3855">
        <v>5</v>
      </c>
      <c r="M3855">
        <v>34803.440000000002</v>
      </c>
      <c r="N3855">
        <v>0.05</v>
      </c>
      <c r="O3855">
        <v>5460.82</v>
      </c>
    </row>
    <row r="3856" spans="1:15" x14ac:dyDescent="0.25">
      <c r="A3856" t="s">
        <v>3866</v>
      </c>
      <c r="B3856" t="s">
        <v>5955</v>
      </c>
      <c r="C3856" t="s">
        <v>7239</v>
      </c>
      <c r="D3856" t="s">
        <v>6558</v>
      </c>
      <c r="E3856" t="s">
        <v>7064</v>
      </c>
      <c r="F3856" t="s">
        <v>7097</v>
      </c>
      <c r="G3856" t="s">
        <v>7104</v>
      </c>
      <c r="H3856" t="s">
        <v>7132</v>
      </c>
      <c r="I3856" t="s">
        <v>7162</v>
      </c>
      <c r="J3856" t="s">
        <v>7168</v>
      </c>
      <c r="K3856" t="s">
        <v>7191</v>
      </c>
      <c r="L3856">
        <v>2</v>
      </c>
      <c r="M3856">
        <v>9814.15</v>
      </c>
      <c r="N3856">
        <v>0.25</v>
      </c>
      <c r="O3856">
        <v>1163.42</v>
      </c>
    </row>
    <row r="3857" spans="1:15" x14ac:dyDescent="0.25">
      <c r="A3857" t="s">
        <v>3867</v>
      </c>
      <c r="B3857" t="s">
        <v>5156</v>
      </c>
      <c r="C3857" t="s">
        <v>7236</v>
      </c>
      <c r="D3857" t="s">
        <v>6130</v>
      </c>
      <c r="E3857" t="s">
        <v>6929</v>
      </c>
      <c r="F3857" t="s">
        <v>7096</v>
      </c>
      <c r="G3857" t="s">
        <v>7112</v>
      </c>
      <c r="H3857" t="s">
        <v>7133</v>
      </c>
      <c r="I3857" t="s">
        <v>7163</v>
      </c>
      <c r="J3857" t="s">
        <v>7175</v>
      </c>
      <c r="K3857" t="s">
        <v>7205</v>
      </c>
      <c r="L3857">
        <v>7</v>
      </c>
      <c r="M3857">
        <v>19807.21</v>
      </c>
      <c r="N3857">
        <v>0.2</v>
      </c>
      <c r="O3857">
        <v>1350.95</v>
      </c>
    </row>
    <row r="3858" spans="1:15" x14ac:dyDescent="0.25">
      <c r="A3858" t="s">
        <v>3868</v>
      </c>
      <c r="B3858" t="s">
        <v>6001</v>
      </c>
      <c r="C3858" t="s">
        <v>7247</v>
      </c>
      <c r="D3858" t="s">
        <v>6241</v>
      </c>
      <c r="E3858" t="s">
        <v>6926</v>
      </c>
      <c r="F3858" t="s">
        <v>7095</v>
      </c>
      <c r="G3858" t="s">
        <v>7108</v>
      </c>
      <c r="H3858" t="s">
        <v>7126</v>
      </c>
      <c r="I3858" t="s">
        <v>7162</v>
      </c>
      <c r="J3858" t="s">
        <v>7168</v>
      </c>
      <c r="K3858" t="s">
        <v>7180</v>
      </c>
      <c r="L3858">
        <v>5</v>
      </c>
      <c r="M3858">
        <v>17235.37</v>
      </c>
      <c r="N3858">
        <v>0</v>
      </c>
      <c r="O3858">
        <v>3322.79</v>
      </c>
    </row>
    <row r="3859" spans="1:15" x14ac:dyDescent="0.25">
      <c r="A3859" t="s">
        <v>3869</v>
      </c>
      <c r="B3859" t="s">
        <v>5072</v>
      </c>
      <c r="C3859" t="s">
        <v>7249</v>
      </c>
      <c r="D3859" t="s">
        <v>6100</v>
      </c>
      <c r="E3859" t="s">
        <v>6899</v>
      </c>
      <c r="F3859" t="s">
        <v>7094</v>
      </c>
      <c r="G3859" t="s">
        <v>7100</v>
      </c>
      <c r="H3859" t="s">
        <v>7136</v>
      </c>
      <c r="I3859" t="s">
        <v>7165</v>
      </c>
      <c r="J3859" t="s">
        <v>7176</v>
      </c>
      <c r="K3859" t="s">
        <v>7202</v>
      </c>
      <c r="L3859">
        <v>3</v>
      </c>
      <c r="M3859">
        <v>53597.95</v>
      </c>
      <c r="N3859">
        <v>0.05</v>
      </c>
      <c r="O3859">
        <v>6025.95</v>
      </c>
    </row>
    <row r="3860" spans="1:15" x14ac:dyDescent="0.25">
      <c r="A3860" t="s">
        <v>3870</v>
      </c>
      <c r="B3860" t="s">
        <v>5068</v>
      </c>
      <c r="C3860" t="s">
        <v>7248</v>
      </c>
      <c r="D3860" t="s">
        <v>6136</v>
      </c>
      <c r="E3860" t="s">
        <v>6934</v>
      </c>
      <c r="F3860" t="s">
        <v>7095</v>
      </c>
      <c r="G3860" t="s">
        <v>7108</v>
      </c>
      <c r="H3860" t="s">
        <v>7141</v>
      </c>
      <c r="I3860" t="s">
        <v>7163</v>
      </c>
      <c r="J3860" t="s">
        <v>7175</v>
      </c>
      <c r="K3860" t="s">
        <v>7197</v>
      </c>
      <c r="L3860">
        <v>4</v>
      </c>
      <c r="M3860">
        <v>24486.92</v>
      </c>
      <c r="N3860">
        <v>0</v>
      </c>
      <c r="O3860">
        <v>5712.75</v>
      </c>
    </row>
    <row r="3861" spans="1:15" x14ac:dyDescent="0.25">
      <c r="A3861" t="s">
        <v>3871</v>
      </c>
      <c r="B3861" t="s">
        <v>5809</v>
      </c>
      <c r="C3861" t="s">
        <v>7257</v>
      </c>
      <c r="D3861" t="s">
        <v>6848</v>
      </c>
      <c r="E3861" t="s">
        <v>6902</v>
      </c>
      <c r="F3861" t="s">
        <v>7095</v>
      </c>
      <c r="G3861" t="s">
        <v>7106</v>
      </c>
      <c r="H3861" t="s">
        <v>7122</v>
      </c>
      <c r="I3861" t="s">
        <v>7165</v>
      </c>
      <c r="J3861" t="s">
        <v>7176</v>
      </c>
      <c r="K3861" t="s">
        <v>7194</v>
      </c>
      <c r="L3861">
        <v>4</v>
      </c>
      <c r="M3861">
        <v>93162.85</v>
      </c>
      <c r="N3861">
        <v>0.05</v>
      </c>
      <c r="O3861">
        <v>14096.94</v>
      </c>
    </row>
    <row r="3862" spans="1:15" x14ac:dyDescent="0.25">
      <c r="A3862" t="s">
        <v>3872</v>
      </c>
      <c r="B3862" t="s">
        <v>5124</v>
      </c>
      <c r="C3862" t="s">
        <v>7247</v>
      </c>
      <c r="D3862" t="s">
        <v>6450</v>
      </c>
      <c r="E3862" t="s">
        <v>7061</v>
      </c>
      <c r="F3862" t="s">
        <v>7096</v>
      </c>
      <c r="G3862" t="s">
        <v>7111</v>
      </c>
      <c r="H3862" t="s">
        <v>7145</v>
      </c>
      <c r="I3862" t="s">
        <v>7163</v>
      </c>
      <c r="J3862" t="s">
        <v>7171</v>
      </c>
      <c r="K3862" t="s">
        <v>7184</v>
      </c>
      <c r="L3862">
        <v>5</v>
      </c>
      <c r="M3862">
        <v>31398.080000000002</v>
      </c>
      <c r="N3862">
        <v>0.2</v>
      </c>
      <c r="O3862">
        <v>2719.14</v>
      </c>
    </row>
    <row r="3863" spans="1:15" x14ac:dyDescent="0.25">
      <c r="A3863" t="s">
        <v>3873</v>
      </c>
      <c r="B3863" t="s">
        <v>5606</v>
      </c>
      <c r="C3863" t="s">
        <v>7245</v>
      </c>
      <c r="D3863" t="s">
        <v>6113</v>
      </c>
      <c r="E3863" t="s">
        <v>6912</v>
      </c>
      <c r="F3863" t="s">
        <v>7096</v>
      </c>
      <c r="G3863" t="s">
        <v>7111</v>
      </c>
      <c r="H3863" t="s">
        <v>7131</v>
      </c>
      <c r="I3863" t="s">
        <v>7163</v>
      </c>
      <c r="J3863" t="s">
        <v>7175</v>
      </c>
      <c r="K3863" t="s">
        <v>7197</v>
      </c>
      <c r="L3863">
        <v>3</v>
      </c>
      <c r="M3863">
        <v>13719.05</v>
      </c>
      <c r="N3863">
        <v>0.2</v>
      </c>
      <c r="O3863">
        <v>1802.9</v>
      </c>
    </row>
    <row r="3864" spans="1:15" x14ac:dyDescent="0.25">
      <c r="A3864" t="s">
        <v>3874</v>
      </c>
      <c r="B3864" t="s">
        <v>5540</v>
      </c>
      <c r="C3864" t="s">
        <v>7254</v>
      </c>
      <c r="D3864" t="s">
        <v>6596</v>
      </c>
      <c r="E3864" t="s">
        <v>6995</v>
      </c>
      <c r="F3864" t="s">
        <v>7095</v>
      </c>
      <c r="G3864" t="s">
        <v>7106</v>
      </c>
      <c r="H3864" t="s">
        <v>7161</v>
      </c>
      <c r="I3864" t="s">
        <v>7162</v>
      </c>
      <c r="J3864" t="s">
        <v>7168</v>
      </c>
      <c r="K3864" t="s">
        <v>7191</v>
      </c>
      <c r="L3864">
        <v>3</v>
      </c>
      <c r="M3864">
        <v>18426.63</v>
      </c>
      <c r="N3864">
        <v>0.05</v>
      </c>
      <c r="O3864">
        <v>3190.59</v>
      </c>
    </row>
    <row r="3865" spans="1:15" x14ac:dyDescent="0.25">
      <c r="A3865" t="s">
        <v>3875</v>
      </c>
      <c r="B3865" t="s">
        <v>5957</v>
      </c>
      <c r="C3865" t="s">
        <v>7252</v>
      </c>
      <c r="D3865" t="s">
        <v>6145</v>
      </c>
      <c r="E3865" t="s">
        <v>6943</v>
      </c>
      <c r="F3865" t="s">
        <v>7097</v>
      </c>
      <c r="G3865" t="s">
        <v>7105</v>
      </c>
      <c r="H3865" t="s">
        <v>7149</v>
      </c>
      <c r="I3865" t="s">
        <v>7163</v>
      </c>
      <c r="J3865" t="s">
        <v>7167</v>
      </c>
      <c r="K3865" t="s">
        <v>7187</v>
      </c>
      <c r="L3865">
        <v>1</v>
      </c>
      <c r="M3865">
        <v>1285.08</v>
      </c>
      <c r="N3865">
        <v>0.15</v>
      </c>
      <c r="O3865">
        <v>320.08999999999997</v>
      </c>
    </row>
    <row r="3866" spans="1:15" x14ac:dyDescent="0.25">
      <c r="A3866" t="s">
        <v>3876</v>
      </c>
      <c r="B3866" t="s">
        <v>5634</v>
      </c>
      <c r="C3866" t="s">
        <v>7239</v>
      </c>
      <c r="D3866" t="s">
        <v>6705</v>
      </c>
      <c r="E3866" t="s">
        <v>6907</v>
      </c>
      <c r="F3866" t="s">
        <v>7094</v>
      </c>
      <c r="G3866" t="s">
        <v>7099</v>
      </c>
      <c r="H3866" t="s">
        <v>7130</v>
      </c>
      <c r="I3866" t="s">
        <v>7162</v>
      </c>
      <c r="J3866" t="s">
        <v>7169</v>
      </c>
      <c r="K3866" t="s">
        <v>7193</v>
      </c>
      <c r="L3866">
        <v>4</v>
      </c>
      <c r="M3866">
        <v>38360.080000000002</v>
      </c>
      <c r="N3866">
        <v>0.15</v>
      </c>
      <c r="O3866">
        <v>4300.4799999999996</v>
      </c>
    </row>
    <row r="3867" spans="1:15" x14ac:dyDescent="0.25">
      <c r="A3867" t="s">
        <v>3877</v>
      </c>
      <c r="B3867" t="s">
        <v>5806</v>
      </c>
      <c r="C3867" t="s">
        <v>7227</v>
      </c>
      <c r="D3867" t="s">
        <v>6315</v>
      </c>
      <c r="E3867" t="s">
        <v>7008</v>
      </c>
      <c r="F3867" t="s">
        <v>7095</v>
      </c>
      <c r="G3867" t="s">
        <v>7109</v>
      </c>
      <c r="H3867" t="s">
        <v>7127</v>
      </c>
      <c r="I3867" t="s">
        <v>7164</v>
      </c>
      <c r="J3867" t="s">
        <v>7174</v>
      </c>
      <c r="K3867" t="s">
        <v>7188</v>
      </c>
      <c r="L3867">
        <v>5</v>
      </c>
      <c r="M3867">
        <v>13210.17</v>
      </c>
      <c r="N3867">
        <v>0.1</v>
      </c>
      <c r="O3867">
        <v>2831.56</v>
      </c>
    </row>
    <row r="3868" spans="1:15" x14ac:dyDescent="0.25">
      <c r="A3868" t="s">
        <v>3878</v>
      </c>
      <c r="B3868" t="s">
        <v>5441</v>
      </c>
      <c r="C3868" t="s">
        <v>7248</v>
      </c>
      <c r="D3868" t="s">
        <v>6683</v>
      </c>
      <c r="E3868" t="s">
        <v>7015</v>
      </c>
      <c r="F3868" t="s">
        <v>7096</v>
      </c>
      <c r="G3868" t="s">
        <v>7112</v>
      </c>
      <c r="H3868" t="s">
        <v>7139</v>
      </c>
      <c r="I3868" t="s">
        <v>7165</v>
      </c>
      <c r="J3868" t="s">
        <v>7177</v>
      </c>
      <c r="K3868" t="s">
        <v>7210</v>
      </c>
      <c r="L3868">
        <v>1</v>
      </c>
      <c r="M3868">
        <v>88097.67</v>
      </c>
      <c r="N3868">
        <v>0</v>
      </c>
      <c r="O3868">
        <v>12558.92</v>
      </c>
    </row>
    <row r="3869" spans="1:15" x14ac:dyDescent="0.25">
      <c r="A3869" t="s">
        <v>3879</v>
      </c>
      <c r="B3869" t="s">
        <v>5722</v>
      </c>
      <c r="C3869" t="s">
        <v>7250</v>
      </c>
      <c r="D3869" t="s">
        <v>6347</v>
      </c>
      <c r="E3869" t="s">
        <v>7040</v>
      </c>
      <c r="F3869" t="s">
        <v>7097</v>
      </c>
      <c r="G3869" t="s">
        <v>7107</v>
      </c>
      <c r="H3869" t="s">
        <v>7152</v>
      </c>
      <c r="I3869" t="s">
        <v>7162</v>
      </c>
      <c r="J3869" t="s">
        <v>7168</v>
      </c>
      <c r="K3869" t="s">
        <v>7180</v>
      </c>
      <c r="L3869">
        <v>4</v>
      </c>
      <c r="M3869">
        <v>13882.8</v>
      </c>
      <c r="N3869">
        <v>0</v>
      </c>
      <c r="O3869">
        <v>2495.71</v>
      </c>
    </row>
    <row r="3870" spans="1:15" x14ac:dyDescent="0.25">
      <c r="A3870" t="s">
        <v>3880</v>
      </c>
      <c r="B3870" t="s">
        <v>5839</v>
      </c>
      <c r="C3870" t="s">
        <v>7237</v>
      </c>
      <c r="D3870" t="s">
        <v>6228</v>
      </c>
      <c r="E3870" t="s">
        <v>6959</v>
      </c>
      <c r="F3870" t="s">
        <v>7097</v>
      </c>
      <c r="G3870" t="s">
        <v>7107</v>
      </c>
      <c r="H3870" t="s">
        <v>7153</v>
      </c>
      <c r="I3870" t="s">
        <v>7164</v>
      </c>
      <c r="J3870" t="s">
        <v>7170</v>
      </c>
      <c r="K3870" t="s">
        <v>7183</v>
      </c>
      <c r="L3870">
        <v>6</v>
      </c>
      <c r="M3870">
        <v>25834.959999999999</v>
      </c>
      <c r="N3870">
        <v>0.15</v>
      </c>
      <c r="O3870">
        <v>5113.42</v>
      </c>
    </row>
    <row r="3871" spans="1:15" x14ac:dyDescent="0.25">
      <c r="A3871" t="s">
        <v>3881</v>
      </c>
      <c r="B3871" t="s">
        <v>5544</v>
      </c>
      <c r="C3871" t="s">
        <v>7242</v>
      </c>
      <c r="D3871" t="s">
        <v>6255</v>
      </c>
      <c r="E3871" t="s">
        <v>6946</v>
      </c>
      <c r="F3871" t="s">
        <v>7096</v>
      </c>
      <c r="G3871" t="s">
        <v>7112</v>
      </c>
      <c r="H3871" t="s">
        <v>7154</v>
      </c>
      <c r="I3871" t="s">
        <v>7163</v>
      </c>
      <c r="J3871" t="s">
        <v>7167</v>
      </c>
      <c r="K3871" t="s">
        <v>7207</v>
      </c>
      <c r="L3871">
        <v>1</v>
      </c>
      <c r="M3871">
        <v>704.77</v>
      </c>
      <c r="N3871">
        <v>0.15</v>
      </c>
      <c r="O3871">
        <v>201.59</v>
      </c>
    </row>
    <row r="3872" spans="1:15" x14ac:dyDescent="0.25">
      <c r="A3872" t="s">
        <v>3882</v>
      </c>
      <c r="B3872" t="s">
        <v>5409</v>
      </c>
      <c r="C3872" t="s">
        <v>7250</v>
      </c>
      <c r="D3872" t="s">
        <v>6826</v>
      </c>
      <c r="E3872" t="s">
        <v>7091</v>
      </c>
      <c r="F3872" t="s">
        <v>7095</v>
      </c>
      <c r="G3872" t="s">
        <v>7106</v>
      </c>
      <c r="H3872" t="s">
        <v>7122</v>
      </c>
      <c r="I3872" t="s">
        <v>7164</v>
      </c>
      <c r="J3872" t="s">
        <v>7174</v>
      </c>
      <c r="K3872" t="s">
        <v>7188</v>
      </c>
      <c r="L3872">
        <v>4</v>
      </c>
      <c r="M3872">
        <v>8314.25</v>
      </c>
      <c r="N3872">
        <v>0.25</v>
      </c>
      <c r="O3872">
        <v>797.85</v>
      </c>
    </row>
    <row r="3873" spans="1:15" x14ac:dyDescent="0.25">
      <c r="A3873" t="s">
        <v>3883</v>
      </c>
      <c r="B3873" t="s">
        <v>6034</v>
      </c>
      <c r="C3873" t="s">
        <v>7250</v>
      </c>
      <c r="D3873" t="s">
        <v>6893</v>
      </c>
      <c r="E3873" t="s">
        <v>7015</v>
      </c>
      <c r="F3873" t="s">
        <v>7097</v>
      </c>
      <c r="G3873" t="s">
        <v>7107</v>
      </c>
      <c r="H3873" t="s">
        <v>7153</v>
      </c>
      <c r="I3873" t="s">
        <v>7164</v>
      </c>
      <c r="J3873" t="s">
        <v>7174</v>
      </c>
      <c r="K3873" t="s">
        <v>7196</v>
      </c>
      <c r="L3873">
        <v>7</v>
      </c>
      <c r="M3873">
        <v>24803.97</v>
      </c>
      <c r="N3873">
        <v>0</v>
      </c>
      <c r="O3873">
        <v>6335.51</v>
      </c>
    </row>
    <row r="3874" spans="1:15" x14ac:dyDescent="0.25">
      <c r="A3874" t="s">
        <v>3884</v>
      </c>
      <c r="B3874" t="s">
        <v>5594</v>
      </c>
      <c r="C3874" t="s">
        <v>7234</v>
      </c>
      <c r="D3874" t="s">
        <v>6596</v>
      </c>
      <c r="E3874" t="s">
        <v>6995</v>
      </c>
      <c r="F3874" t="s">
        <v>7095</v>
      </c>
      <c r="G3874" t="s">
        <v>7102</v>
      </c>
      <c r="H3874" t="s">
        <v>7118</v>
      </c>
      <c r="I3874" t="s">
        <v>7162</v>
      </c>
      <c r="J3874" t="s">
        <v>7168</v>
      </c>
      <c r="K3874" t="s">
        <v>7191</v>
      </c>
      <c r="L3874">
        <v>7</v>
      </c>
      <c r="M3874">
        <v>47528.94</v>
      </c>
      <c r="N3874">
        <v>0</v>
      </c>
      <c r="O3874">
        <v>9191.66</v>
      </c>
    </row>
    <row r="3875" spans="1:15" x14ac:dyDescent="0.25">
      <c r="A3875" t="s">
        <v>3885</v>
      </c>
      <c r="B3875" t="s">
        <v>6019</v>
      </c>
      <c r="C3875" t="s">
        <v>7245</v>
      </c>
      <c r="D3875" t="s">
        <v>6129</v>
      </c>
      <c r="E3875" t="s">
        <v>6928</v>
      </c>
      <c r="F3875" t="s">
        <v>7095</v>
      </c>
      <c r="G3875" t="s">
        <v>7106</v>
      </c>
      <c r="H3875" t="s">
        <v>7122</v>
      </c>
      <c r="I3875" t="s">
        <v>7164</v>
      </c>
      <c r="J3875" t="s">
        <v>7170</v>
      </c>
      <c r="K3875" t="s">
        <v>7183</v>
      </c>
      <c r="L3875">
        <v>3</v>
      </c>
      <c r="M3875">
        <v>14502.45</v>
      </c>
      <c r="N3875">
        <v>0.05</v>
      </c>
      <c r="O3875">
        <v>3477.28</v>
      </c>
    </row>
    <row r="3876" spans="1:15" x14ac:dyDescent="0.25">
      <c r="A3876" t="s">
        <v>3886</v>
      </c>
      <c r="B3876" t="s">
        <v>5699</v>
      </c>
      <c r="C3876" t="s">
        <v>7233</v>
      </c>
      <c r="D3876" t="s">
        <v>6758</v>
      </c>
      <c r="E3876" t="s">
        <v>6961</v>
      </c>
      <c r="F3876" t="s">
        <v>7095</v>
      </c>
      <c r="G3876" t="s">
        <v>7102</v>
      </c>
      <c r="H3876" t="s">
        <v>7118</v>
      </c>
      <c r="I3876" t="s">
        <v>7164</v>
      </c>
      <c r="J3876" t="s">
        <v>7170</v>
      </c>
      <c r="K3876" t="s">
        <v>7189</v>
      </c>
      <c r="L3876">
        <v>6</v>
      </c>
      <c r="M3876">
        <v>8427.1200000000008</v>
      </c>
      <c r="N3876">
        <v>0.05</v>
      </c>
      <c r="O3876">
        <v>2338.4499999999998</v>
      </c>
    </row>
    <row r="3877" spans="1:15" x14ac:dyDescent="0.25">
      <c r="A3877" t="s">
        <v>3887</v>
      </c>
      <c r="B3877" t="s">
        <v>5220</v>
      </c>
      <c r="C3877" t="s">
        <v>7246</v>
      </c>
      <c r="D3877" t="s">
        <v>6445</v>
      </c>
      <c r="E3877" t="s">
        <v>7060</v>
      </c>
      <c r="F3877" t="s">
        <v>7094</v>
      </c>
      <c r="G3877" t="s">
        <v>7098</v>
      </c>
      <c r="H3877" t="s">
        <v>7114</v>
      </c>
      <c r="I3877" t="s">
        <v>7164</v>
      </c>
      <c r="J3877" t="s">
        <v>7174</v>
      </c>
      <c r="K3877" t="s">
        <v>7188</v>
      </c>
      <c r="L3877">
        <v>5</v>
      </c>
      <c r="M3877">
        <v>13412.77</v>
      </c>
      <c r="N3877">
        <v>0</v>
      </c>
      <c r="O3877">
        <v>3029.04</v>
      </c>
    </row>
    <row r="3878" spans="1:15" x14ac:dyDescent="0.25">
      <c r="A3878" t="s">
        <v>3888</v>
      </c>
      <c r="B3878" t="s">
        <v>5934</v>
      </c>
      <c r="C3878" t="s">
        <v>7239</v>
      </c>
      <c r="D3878" t="s">
        <v>6510</v>
      </c>
      <c r="E3878" t="s">
        <v>7064</v>
      </c>
      <c r="F3878" t="s">
        <v>7097</v>
      </c>
      <c r="G3878" t="s">
        <v>7110</v>
      </c>
      <c r="H3878" t="s">
        <v>7129</v>
      </c>
      <c r="I3878" t="s">
        <v>7165</v>
      </c>
      <c r="J3878" t="s">
        <v>7172</v>
      </c>
      <c r="K3878" t="s">
        <v>7212</v>
      </c>
      <c r="L3878">
        <v>7</v>
      </c>
      <c r="M3878">
        <v>21919.040000000001</v>
      </c>
      <c r="N3878">
        <v>0.1</v>
      </c>
      <c r="O3878">
        <v>4092.68</v>
      </c>
    </row>
    <row r="3879" spans="1:15" x14ac:dyDescent="0.25">
      <c r="A3879" t="s">
        <v>3889</v>
      </c>
      <c r="B3879" t="s">
        <v>5567</v>
      </c>
      <c r="C3879" t="s">
        <v>7251</v>
      </c>
      <c r="D3879" t="s">
        <v>6813</v>
      </c>
      <c r="E3879" t="s">
        <v>7057</v>
      </c>
      <c r="F3879" t="s">
        <v>7097</v>
      </c>
      <c r="G3879" t="s">
        <v>7104</v>
      </c>
      <c r="H3879" t="s">
        <v>7160</v>
      </c>
      <c r="I3879" t="s">
        <v>7163</v>
      </c>
      <c r="J3879" t="s">
        <v>7167</v>
      </c>
      <c r="K3879" t="s">
        <v>7207</v>
      </c>
      <c r="L3879">
        <v>1</v>
      </c>
      <c r="M3879">
        <v>774.82</v>
      </c>
      <c r="N3879">
        <v>0.05</v>
      </c>
      <c r="O3879">
        <v>246.18</v>
      </c>
    </row>
    <row r="3880" spans="1:15" x14ac:dyDescent="0.25">
      <c r="A3880" t="s">
        <v>3890</v>
      </c>
      <c r="B3880" t="s">
        <v>6065</v>
      </c>
      <c r="C3880" t="s">
        <v>7236</v>
      </c>
      <c r="D3880" t="s">
        <v>6745</v>
      </c>
      <c r="E3880" t="s">
        <v>6938</v>
      </c>
      <c r="F3880" t="s">
        <v>7097</v>
      </c>
      <c r="G3880" t="s">
        <v>7110</v>
      </c>
      <c r="H3880" t="s">
        <v>7155</v>
      </c>
      <c r="I3880" t="s">
        <v>7164</v>
      </c>
      <c r="J3880" t="s">
        <v>7170</v>
      </c>
      <c r="K3880" t="s">
        <v>7183</v>
      </c>
      <c r="L3880">
        <v>4</v>
      </c>
      <c r="M3880">
        <v>17365.59</v>
      </c>
      <c r="N3880">
        <v>0.15</v>
      </c>
      <c r="O3880">
        <v>2760.37</v>
      </c>
    </row>
    <row r="3881" spans="1:15" x14ac:dyDescent="0.25">
      <c r="A3881" t="s">
        <v>3891</v>
      </c>
      <c r="B3881" t="s">
        <v>5964</v>
      </c>
      <c r="C3881" t="s">
        <v>7233</v>
      </c>
      <c r="D3881" t="s">
        <v>6380</v>
      </c>
      <c r="E3881" t="s">
        <v>6947</v>
      </c>
      <c r="F3881" t="s">
        <v>7094</v>
      </c>
      <c r="G3881" t="s">
        <v>7101</v>
      </c>
      <c r="H3881" t="s">
        <v>7137</v>
      </c>
      <c r="I3881" t="s">
        <v>7162</v>
      </c>
      <c r="J3881" t="s">
        <v>7168</v>
      </c>
      <c r="K3881" t="s">
        <v>7191</v>
      </c>
      <c r="L3881">
        <v>1</v>
      </c>
      <c r="M3881">
        <v>6463.47</v>
      </c>
      <c r="N3881">
        <v>0.05</v>
      </c>
      <c r="O3881">
        <v>1089.68</v>
      </c>
    </row>
    <row r="3882" spans="1:15" x14ac:dyDescent="0.25">
      <c r="A3882" t="s">
        <v>3892</v>
      </c>
      <c r="B3882" t="s">
        <v>5654</v>
      </c>
      <c r="C3882" t="s">
        <v>7258</v>
      </c>
      <c r="D3882" t="s">
        <v>6845</v>
      </c>
      <c r="E3882" t="s">
        <v>7042</v>
      </c>
      <c r="F3882" t="s">
        <v>7095</v>
      </c>
      <c r="G3882" t="s">
        <v>7106</v>
      </c>
      <c r="H3882" t="s">
        <v>7161</v>
      </c>
      <c r="I3882" t="s">
        <v>7165</v>
      </c>
      <c r="J3882" t="s">
        <v>7177</v>
      </c>
      <c r="K3882" t="s">
        <v>7201</v>
      </c>
      <c r="L3882">
        <v>8</v>
      </c>
      <c r="M3882">
        <v>338665.42</v>
      </c>
      <c r="N3882">
        <v>0.15</v>
      </c>
      <c r="O3882">
        <v>37517.370000000003</v>
      </c>
    </row>
    <row r="3883" spans="1:15" x14ac:dyDescent="0.25">
      <c r="A3883" t="s">
        <v>3893</v>
      </c>
      <c r="B3883" t="s">
        <v>5543</v>
      </c>
      <c r="C3883" t="s">
        <v>7231</v>
      </c>
      <c r="D3883" t="s">
        <v>6826</v>
      </c>
      <c r="E3883" t="s">
        <v>7091</v>
      </c>
      <c r="F3883" t="s">
        <v>7097</v>
      </c>
      <c r="G3883" t="s">
        <v>7104</v>
      </c>
      <c r="H3883" t="s">
        <v>7120</v>
      </c>
      <c r="I3883" t="s">
        <v>7164</v>
      </c>
      <c r="J3883" t="s">
        <v>7173</v>
      </c>
      <c r="K3883" t="s">
        <v>7186</v>
      </c>
      <c r="L3883">
        <v>2</v>
      </c>
      <c r="M3883">
        <v>7344.75</v>
      </c>
      <c r="N3883">
        <v>0.15</v>
      </c>
      <c r="O3883">
        <v>1529.54</v>
      </c>
    </row>
    <row r="3884" spans="1:15" x14ac:dyDescent="0.25">
      <c r="A3884" t="s">
        <v>3894</v>
      </c>
      <c r="B3884" t="s">
        <v>5588</v>
      </c>
      <c r="C3884" t="s">
        <v>7256</v>
      </c>
      <c r="D3884" t="s">
        <v>6702</v>
      </c>
      <c r="E3884" t="s">
        <v>6999</v>
      </c>
      <c r="F3884" t="s">
        <v>7097</v>
      </c>
      <c r="G3884" t="s">
        <v>7107</v>
      </c>
      <c r="H3884" t="s">
        <v>7153</v>
      </c>
      <c r="I3884" t="s">
        <v>7164</v>
      </c>
      <c r="J3884" t="s">
        <v>7174</v>
      </c>
      <c r="K3884" t="s">
        <v>7188</v>
      </c>
      <c r="L3884">
        <v>5</v>
      </c>
      <c r="M3884">
        <v>11376.03</v>
      </c>
      <c r="N3884">
        <v>0.2</v>
      </c>
      <c r="O3884">
        <v>1584.23</v>
      </c>
    </row>
    <row r="3885" spans="1:15" x14ac:dyDescent="0.25">
      <c r="A3885" t="s">
        <v>3895</v>
      </c>
      <c r="B3885" t="s">
        <v>6012</v>
      </c>
      <c r="C3885" t="s">
        <v>7254</v>
      </c>
      <c r="D3885" t="s">
        <v>6640</v>
      </c>
      <c r="E3885" t="s">
        <v>7032</v>
      </c>
      <c r="F3885" t="s">
        <v>7094</v>
      </c>
      <c r="G3885" t="s">
        <v>7098</v>
      </c>
      <c r="H3885" t="s">
        <v>7138</v>
      </c>
      <c r="I3885" t="s">
        <v>7165</v>
      </c>
      <c r="J3885" t="s">
        <v>7176</v>
      </c>
      <c r="K3885" t="s">
        <v>7195</v>
      </c>
      <c r="L3885">
        <v>5</v>
      </c>
      <c r="M3885">
        <v>47161.72</v>
      </c>
      <c r="N3885">
        <v>0.2</v>
      </c>
      <c r="O3885">
        <v>2261.63</v>
      </c>
    </row>
    <row r="3886" spans="1:15" x14ac:dyDescent="0.25">
      <c r="A3886" t="s">
        <v>3896</v>
      </c>
      <c r="B3886" t="s">
        <v>5483</v>
      </c>
      <c r="C3886" t="s">
        <v>7235</v>
      </c>
      <c r="D3886" t="s">
        <v>6398</v>
      </c>
      <c r="E3886" t="s">
        <v>7031</v>
      </c>
      <c r="F3886" t="s">
        <v>7094</v>
      </c>
      <c r="G3886" t="s">
        <v>7098</v>
      </c>
      <c r="H3886" t="s">
        <v>7156</v>
      </c>
      <c r="I3886" t="s">
        <v>7163</v>
      </c>
      <c r="J3886" t="s">
        <v>7171</v>
      </c>
      <c r="K3886" t="s">
        <v>7184</v>
      </c>
      <c r="L3886">
        <v>5</v>
      </c>
      <c r="M3886">
        <v>41747.07</v>
      </c>
      <c r="N3886">
        <v>0</v>
      </c>
      <c r="O3886">
        <v>6968.77</v>
      </c>
    </row>
    <row r="3887" spans="1:15" x14ac:dyDescent="0.25">
      <c r="A3887" t="s">
        <v>3897</v>
      </c>
      <c r="B3887" t="s">
        <v>5104</v>
      </c>
      <c r="C3887" t="s">
        <v>7241</v>
      </c>
      <c r="D3887" t="s">
        <v>6390</v>
      </c>
      <c r="E3887" t="s">
        <v>6920</v>
      </c>
      <c r="F3887" t="s">
        <v>7097</v>
      </c>
      <c r="G3887" t="s">
        <v>7107</v>
      </c>
      <c r="H3887" t="s">
        <v>7153</v>
      </c>
      <c r="I3887" t="s">
        <v>7162</v>
      </c>
      <c r="J3887" t="s">
        <v>7169</v>
      </c>
      <c r="K3887" t="s">
        <v>7182</v>
      </c>
      <c r="L3887">
        <v>2</v>
      </c>
      <c r="M3887">
        <v>16494.060000000001</v>
      </c>
      <c r="N3887">
        <v>0.05</v>
      </c>
      <c r="O3887">
        <v>2676.38</v>
      </c>
    </row>
    <row r="3888" spans="1:15" x14ac:dyDescent="0.25">
      <c r="A3888" t="s">
        <v>3898</v>
      </c>
      <c r="B3888" t="s">
        <v>5760</v>
      </c>
      <c r="C3888" t="s">
        <v>7227</v>
      </c>
      <c r="D3888" t="s">
        <v>6181</v>
      </c>
      <c r="E3888" t="s">
        <v>6953</v>
      </c>
      <c r="F3888" t="s">
        <v>7097</v>
      </c>
      <c r="G3888" t="s">
        <v>7107</v>
      </c>
      <c r="H3888" t="s">
        <v>7123</v>
      </c>
      <c r="I3888" t="s">
        <v>7162</v>
      </c>
      <c r="J3888" t="s">
        <v>7168</v>
      </c>
      <c r="K3888" t="s">
        <v>7180</v>
      </c>
      <c r="L3888">
        <v>1</v>
      </c>
      <c r="M3888">
        <v>2947.1</v>
      </c>
      <c r="N3888">
        <v>0.15</v>
      </c>
      <c r="O3888">
        <v>377.83</v>
      </c>
    </row>
    <row r="3889" spans="1:15" x14ac:dyDescent="0.25">
      <c r="A3889" t="s">
        <v>3899</v>
      </c>
      <c r="B3889" t="s">
        <v>5118</v>
      </c>
      <c r="C3889" t="s">
        <v>7226</v>
      </c>
      <c r="D3889" t="s">
        <v>6227</v>
      </c>
      <c r="E3889" t="s">
        <v>6993</v>
      </c>
      <c r="F3889" t="s">
        <v>7097</v>
      </c>
      <c r="G3889" t="s">
        <v>7110</v>
      </c>
      <c r="H3889" t="s">
        <v>7159</v>
      </c>
      <c r="I3889" t="s">
        <v>7163</v>
      </c>
      <c r="J3889" t="s">
        <v>7175</v>
      </c>
      <c r="K3889" t="s">
        <v>7205</v>
      </c>
      <c r="L3889">
        <v>5</v>
      </c>
      <c r="M3889">
        <v>14262.21</v>
      </c>
      <c r="N3889">
        <v>0.15</v>
      </c>
      <c r="O3889">
        <v>1616.82</v>
      </c>
    </row>
    <row r="3890" spans="1:15" x14ac:dyDescent="0.25">
      <c r="A3890" t="s">
        <v>3900</v>
      </c>
      <c r="B3890" t="s">
        <v>5136</v>
      </c>
      <c r="C3890" t="s">
        <v>7242</v>
      </c>
      <c r="D3890" t="s">
        <v>6613</v>
      </c>
      <c r="E3890" t="s">
        <v>7077</v>
      </c>
      <c r="F3890" t="s">
        <v>7097</v>
      </c>
      <c r="G3890" t="s">
        <v>7110</v>
      </c>
      <c r="H3890" t="s">
        <v>7129</v>
      </c>
      <c r="I3890" t="s">
        <v>7162</v>
      </c>
      <c r="J3890" t="s">
        <v>7168</v>
      </c>
      <c r="K3890" t="s">
        <v>7181</v>
      </c>
      <c r="L3890">
        <v>1</v>
      </c>
      <c r="M3890">
        <v>11903.72</v>
      </c>
      <c r="N3890">
        <v>0</v>
      </c>
      <c r="O3890">
        <v>2556.7800000000002</v>
      </c>
    </row>
    <row r="3891" spans="1:15" x14ac:dyDescent="0.25">
      <c r="A3891" t="s">
        <v>3901</v>
      </c>
      <c r="B3891" t="s">
        <v>5549</v>
      </c>
      <c r="C3891" t="s">
        <v>7247</v>
      </c>
      <c r="D3891" t="s">
        <v>6842</v>
      </c>
      <c r="E3891" t="s">
        <v>6918</v>
      </c>
      <c r="F3891" t="s">
        <v>7096</v>
      </c>
      <c r="G3891" t="s">
        <v>7111</v>
      </c>
      <c r="H3891" t="s">
        <v>7131</v>
      </c>
      <c r="I3891" t="s">
        <v>7162</v>
      </c>
      <c r="J3891" t="s">
        <v>7169</v>
      </c>
      <c r="K3891" t="s">
        <v>7193</v>
      </c>
      <c r="L3891">
        <v>4</v>
      </c>
      <c r="M3891">
        <v>39619.57</v>
      </c>
      <c r="N3891">
        <v>0.1</v>
      </c>
      <c r="O3891">
        <v>6424.63</v>
      </c>
    </row>
    <row r="3892" spans="1:15" x14ac:dyDescent="0.25">
      <c r="A3892" t="s">
        <v>3902</v>
      </c>
      <c r="B3892" t="s">
        <v>5298</v>
      </c>
      <c r="C3892" t="s">
        <v>7247</v>
      </c>
      <c r="D3892" t="s">
        <v>6562</v>
      </c>
      <c r="E3892" t="s">
        <v>7075</v>
      </c>
      <c r="F3892" t="s">
        <v>7094</v>
      </c>
      <c r="G3892" t="s">
        <v>7100</v>
      </c>
      <c r="H3892" t="s">
        <v>7136</v>
      </c>
      <c r="I3892" t="s">
        <v>7165</v>
      </c>
      <c r="J3892" t="s">
        <v>7172</v>
      </c>
      <c r="K3892" t="s">
        <v>7212</v>
      </c>
      <c r="L3892">
        <v>5</v>
      </c>
      <c r="M3892">
        <v>14143.85</v>
      </c>
      <c r="N3892">
        <v>0.2</v>
      </c>
      <c r="O3892">
        <v>2256.65</v>
      </c>
    </row>
    <row r="3893" spans="1:15" x14ac:dyDescent="0.25">
      <c r="A3893" t="s">
        <v>3903</v>
      </c>
      <c r="B3893" t="s">
        <v>5478</v>
      </c>
      <c r="C3893" t="s">
        <v>7236</v>
      </c>
      <c r="D3893" t="s">
        <v>6681</v>
      </c>
      <c r="E3893" t="s">
        <v>7030</v>
      </c>
      <c r="F3893" t="s">
        <v>7095</v>
      </c>
      <c r="G3893" t="s">
        <v>7108</v>
      </c>
      <c r="H3893" t="s">
        <v>7126</v>
      </c>
      <c r="I3893" t="s">
        <v>7164</v>
      </c>
      <c r="J3893" t="s">
        <v>7173</v>
      </c>
      <c r="K3893" t="s">
        <v>7186</v>
      </c>
      <c r="L3893">
        <v>2</v>
      </c>
      <c r="M3893">
        <v>8135.15</v>
      </c>
      <c r="N3893">
        <v>0.1</v>
      </c>
      <c r="O3893">
        <v>1879.59</v>
      </c>
    </row>
    <row r="3894" spans="1:15" x14ac:dyDescent="0.25">
      <c r="A3894" t="s">
        <v>3904</v>
      </c>
      <c r="B3894" t="s">
        <v>5981</v>
      </c>
      <c r="C3894" t="s">
        <v>7256</v>
      </c>
      <c r="D3894" t="s">
        <v>6104</v>
      </c>
      <c r="E3894" t="s">
        <v>6903</v>
      </c>
      <c r="F3894" t="s">
        <v>7094</v>
      </c>
      <c r="G3894" t="s">
        <v>7099</v>
      </c>
      <c r="H3894" t="s">
        <v>7130</v>
      </c>
      <c r="I3894" t="s">
        <v>7163</v>
      </c>
      <c r="J3894" t="s">
        <v>7171</v>
      </c>
      <c r="K3894" t="s">
        <v>7184</v>
      </c>
      <c r="L3894">
        <v>5</v>
      </c>
      <c r="M3894">
        <v>41813.699999999997</v>
      </c>
      <c r="N3894">
        <v>0</v>
      </c>
      <c r="O3894">
        <v>6519.83</v>
      </c>
    </row>
    <row r="3895" spans="1:15" x14ac:dyDescent="0.25">
      <c r="A3895" t="s">
        <v>3905</v>
      </c>
      <c r="B3895" t="s">
        <v>5174</v>
      </c>
      <c r="C3895" t="s">
        <v>7231</v>
      </c>
      <c r="D3895" t="s">
        <v>6105</v>
      </c>
      <c r="E3895" t="s">
        <v>6904</v>
      </c>
      <c r="F3895" t="s">
        <v>7096</v>
      </c>
      <c r="G3895" t="s">
        <v>7112</v>
      </c>
      <c r="H3895" t="s">
        <v>7133</v>
      </c>
      <c r="I3895" t="s">
        <v>7164</v>
      </c>
      <c r="J3895" t="s">
        <v>7170</v>
      </c>
      <c r="K3895" t="s">
        <v>7213</v>
      </c>
      <c r="L3895">
        <v>5</v>
      </c>
      <c r="M3895">
        <v>11730.17</v>
      </c>
      <c r="N3895">
        <v>0.15</v>
      </c>
      <c r="O3895">
        <v>2786.86</v>
      </c>
    </row>
    <row r="3896" spans="1:15" x14ac:dyDescent="0.25">
      <c r="A3896" t="s">
        <v>3906</v>
      </c>
      <c r="B3896" t="s">
        <v>6008</v>
      </c>
      <c r="C3896" t="s">
        <v>7250</v>
      </c>
      <c r="D3896" t="s">
        <v>6690</v>
      </c>
      <c r="E3896" t="s">
        <v>7027</v>
      </c>
      <c r="F3896" t="s">
        <v>7095</v>
      </c>
      <c r="G3896" t="s">
        <v>7106</v>
      </c>
      <c r="H3896" t="s">
        <v>7161</v>
      </c>
      <c r="I3896" t="s">
        <v>7164</v>
      </c>
      <c r="J3896" t="s">
        <v>7173</v>
      </c>
      <c r="K3896" t="s">
        <v>7200</v>
      </c>
      <c r="L3896">
        <v>2</v>
      </c>
      <c r="M3896">
        <v>2094.8200000000002</v>
      </c>
      <c r="N3896">
        <v>0.1</v>
      </c>
      <c r="O3896">
        <v>589.1</v>
      </c>
    </row>
    <row r="3897" spans="1:15" x14ac:dyDescent="0.25">
      <c r="A3897" t="s">
        <v>3907</v>
      </c>
      <c r="B3897" t="s">
        <v>5792</v>
      </c>
      <c r="C3897" t="s">
        <v>7232</v>
      </c>
      <c r="D3897" t="s">
        <v>6883</v>
      </c>
      <c r="E3897" t="s">
        <v>6906</v>
      </c>
      <c r="F3897" t="s">
        <v>7096</v>
      </c>
      <c r="G3897" t="s">
        <v>7111</v>
      </c>
      <c r="H3897" t="s">
        <v>7142</v>
      </c>
      <c r="I3897" t="s">
        <v>7165</v>
      </c>
      <c r="J3897" t="s">
        <v>7172</v>
      </c>
      <c r="K3897" t="s">
        <v>7208</v>
      </c>
      <c r="L3897">
        <v>1</v>
      </c>
      <c r="M3897">
        <v>2529.3000000000002</v>
      </c>
      <c r="N3897">
        <v>0</v>
      </c>
      <c r="O3897">
        <v>551.88</v>
      </c>
    </row>
    <row r="3898" spans="1:15" x14ac:dyDescent="0.25">
      <c r="A3898" t="s">
        <v>3908</v>
      </c>
      <c r="B3898" t="s">
        <v>5045</v>
      </c>
      <c r="C3898" t="s">
        <v>7235</v>
      </c>
      <c r="D3898" t="s">
        <v>6568</v>
      </c>
      <c r="E3898" t="s">
        <v>6996</v>
      </c>
      <c r="F3898" t="s">
        <v>7095</v>
      </c>
      <c r="G3898" t="s">
        <v>7109</v>
      </c>
      <c r="H3898" t="s">
        <v>7127</v>
      </c>
      <c r="I3898" t="s">
        <v>7162</v>
      </c>
      <c r="J3898" t="s">
        <v>7169</v>
      </c>
      <c r="K3898" t="s">
        <v>7203</v>
      </c>
      <c r="L3898">
        <v>3</v>
      </c>
      <c r="M3898">
        <v>64761.63</v>
      </c>
      <c r="N3898">
        <v>0</v>
      </c>
      <c r="O3898">
        <v>10342.469999999999</v>
      </c>
    </row>
    <row r="3899" spans="1:15" x14ac:dyDescent="0.25">
      <c r="A3899" t="s">
        <v>3909</v>
      </c>
      <c r="B3899" t="s">
        <v>5640</v>
      </c>
      <c r="C3899" t="s">
        <v>7227</v>
      </c>
      <c r="D3899" t="s">
        <v>6217</v>
      </c>
      <c r="E3899" t="s">
        <v>6895</v>
      </c>
      <c r="F3899" t="s">
        <v>7094</v>
      </c>
      <c r="G3899" t="s">
        <v>7099</v>
      </c>
      <c r="H3899" t="s">
        <v>7125</v>
      </c>
      <c r="I3899" t="s">
        <v>7164</v>
      </c>
      <c r="J3899" t="s">
        <v>7170</v>
      </c>
      <c r="K3899" t="s">
        <v>7213</v>
      </c>
      <c r="L3899">
        <v>6</v>
      </c>
      <c r="M3899">
        <v>16061.74</v>
      </c>
      <c r="N3899">
        <v>0</v>
      </c>
      <c r="O3899">
        <v>5066.16</v>
      </c>
    </row>
    <row r="3900" spans="1:15" x14ac:dyDescent="0.25">
      <c r="A3900" t="s">
        <v>3910</v>
      </c>
      <c r="B3900" t="s">
        <v>5330</v>
      </c>
      <c r="C3900" t="s">
        <v>7246</v>
      </c>
      <c r="D3900" t="s">
        <v>6706</v>
      </c>
      <c r="E3900" t="s">
        <v>6976</v>
      </c>
      <c r="F3900" t="s">
        <v>7097</v>
      </c>
      <c r="G3900" t="s">
        <v>7107</v>
      </c>
      <c r="H3900" t="s">
        <v>7153</v>
      </c>
      <c r="I3900" t="s">
        <v>7165</v>
      </c>
      <c r="J3900" t="s">
        <v>7176</v>
      </c>
      <c r="K3900" t="s">
        <v>7202</v>
      </c>
      <c r="L3900">
        <v>5</v>
      </c>
      <c r="M3900">
        <v>79399.179999999993</v>
      </c>
      <c r="N3900">
        <v>0.1</v>
      </c>
      <c r="O3900">
        <v>7475.49</v>
      </c>
    </row>
    <row r="3901" spans="1:15" x14ac:dyDescent="0.25">
      <c r="A3901" t="s">
        <v>3911</v>
      </c>
      <c r="B3901" t="s">
        <v>5983</v>
      </c>
      <c r="C3901" t="s">
        <v>7229</v>
      </c>
      <c r="D3901" t="s">
        <v>6245</v>
      </c>
      <c r="E3901" t="s">
        <v>6953</v>
      </c>
      <c r="F3901" t="s">
        <v>7096</v>
      </c>
      <c r="G3901" t="s">
        <v>7112</v>
      </c>
      <c r="H3901" t="s">
        <v>7133</v>
      </c>
      <c r="I3901" t="s">
        <v>7164</v>
      </c>
      <c r="J3901" t="s">
        <v>7174</v>
      </c>
      <c r="K3901" t="s">
        <v>7199</v>
      </c>
      <c r="L3901">
        <v>3</v>
      </c>
      <c r="M3901">
        <v>3699.12</v>
      </c>
      <c r="N3901">
        <v>0.2</v>
      </c>
      <c r="O3901">
        <v>484.76</v>
      </c>
    </row>
    <row r="3902" spans="1:15" x14ac:dyDescent="0.25">
      <c r="A3902" t="s">
        <v>3912</v>
      </c>
      <c r="B3902" t="s">
        <v>5938</v>
      </c>
      <c r="C3902" t="s">
        <v>7257</v>
      </c>
      <c r="D3902" t="s">
        <v>6587</v>
      </c>
      <c r="E3902" t="s">
        <v>6976</v>
      </c>
      <c r="F3902" t="s">
        <v>7096</v>
      </c>
      <c r="G3902" t="s">
        <v>7112</v>
      </c>
      <c r="H3902" t="s">
        <v>7154</v>
      </c>
      <c r="I3902" t="s">
        <v>7164</v>
      </c>
      <c r="J3902" t="s">
        <v>7174</v>
      </c>
      <c r="K3902" t="s">
        <v>7188</v>
      </c>
      <c r="L3902">
        <v>7</v>
      </c>
      <c r="M3902">
        <v>17384.759999999998</v>
      </c>
      <c r="N3902">
        <v>0.15</v>
      </c>
      <c r="O3902">
        <v>3077.68</v>
      </c>
    </row>
    <row r="3903" spans="1:15" x14ac:dyDescent="0.25">
      <c r="A3903" t="s">
        <v>3913</v>
      </c>
      <c r="B3903" t="s">
        <v>5589</v>
      </c>
      <c r="C3903" t="s">
        <v>7241</v>
      </c>
      <c r="D3903" t="s">
        <v>6168</v>
      </c>
      <c r="E3903" t="s">
        <v>6909</v>
      </c>
      <c r="F3903" t="s">
        <v>7094</v>
      </c>
      <c r="G3903" t="s">
        <v>7098</v>
      </c>
      <c r="H3903" t="s">
        <v>7156</v>
      </c>
      <c r="I3903" t="s">
        <v>7163</v>
      </c>
      <c r="J3903" t="s">
        <v>7167</v>
      </c>
      <c r="K3903" t="s">
        <v>7179</v>
      </c>
      <c r="L3903">
        <v>2</v>
      </c>
      <c r="M3903">
        <v>4855.8500000000004</v>
      </c>
      <c r="N3903">
        <v>0</v>
      </c>
      <c r="O3903">
        <v>1297.4000000000001</v>
      </c>
    </row>
    <row r="3904" spans="1:15" x14ac:dyDescent="0.25">
      <c r="A3904" t="s">
        <v>3914</v>
      </c>
      <c r="B3904" t="s">
        <v>5337</v>
      </c>
      <c r="C3904" t="s">
        <v>7228</v>
      </c>
      <c r="D3904" t="s">
        <v>6333</v>
      </c>
      <c r="E3904" t="s">
        <v>6898</v>
      </c>
      <c r="F3904" t="s">
        <v>7096</v>
      </c>
      <c r="G3904" t="s">
        <v>7103</v>
      </c>
      <c r="H3904" t="s">
        <v>7119</v>
      </c>
      <c r="I3904" t="s">
        <v>7163</v>
      </c>
      <c r="J3904" t="s">
        <v>7167</v>
      </c>
      <c r="K3904" t="s">
        <v>7179</v>
      </c>
      <c r="L3904">
        <v>4</v>
      </c>
      <c r="M3904">
        <v>10064.74</v>
      </c>
      <c r="N3904">
        <v>0</v>
      </c>
      <c r="O3904">
        <v>2959.65</v>
      </c>
    </row>
    <row r="3905" spans="1:15" x14ac:dyDescent="0.25">
      <c r="A3905" t="s">
        <v>3915</v>
      </c>
      <c r="B3905" t="s">
        <v>5071</v>
      </c>
      <c r="C3905" t="s">
        <v>7227</v>
      </c>
      <c r="D3905" t="s">
        <v>6367</v>
      </c>
      <c r="E3905" t="s">
        <v>6991</v>
      </c>
      <c r="F3905" t="s">
        <v>7097</v>
      </c>
      <c r="G3905" t="s">
        <v>7104</v>
      </c>
      <c r="H3905" t="s">
        <v>7132</v>
      </c>
      <c r="I3905" t="s">
        <v>7164</v>
      </c>
      <c r="J3905" t="s">
        <v>7173</v>
      </c>
      <c r="K3905" t="s">
        <v>7186</v>
      </c>
      <c r="L3905">
        <v>6</v>
      </c>
      <c r="M3905">
        <v>20917.47</v>
      </c>
      <c r="N3905">
        <v>0.2</v>
      </c>
      <c r="O3905">
        <v>4323.97</v>
      </c>
    </row>
    <row r="3906" spans="1:15" x14ac:dyDescent="0.25">
      <c r="A3906" t="s">
        <v>3916</v>
      </c>
      <c r="B3906" t="s">
        <v>5542</v>
      </c>
      <c r="C3906" t="s">
        <v>7236</v>
      </c>
      <c r="D3906" t="s">
        <v>6482</v>
      </c>
      <c r="E3906" t="s">
        <v>7044</v>
      </c>
      <c r="F3906" t="s">
        <v>7095</v>
      </c>
      <c r="G3906" t="s">
        <v>7106</v>
      </c>
      <c r="H3906" t="s">
        <v>7122</v>
      </c>
      <c r="I3906" t="s">
        <v>7164</v>
      </c>
      <c r="J3906" t="s">
        <v>7174</v>
      </c>
      <c r="K3906" t="s">
        <v>7199</v>
      </c>
      <c r="L3906">
        <v>4</v>
      </c>
      <c r="M3906">
        <v>6495.33</v>
      </c>
      <c r="N3906">
        <v>0</v>
      </c>
      <c r="O3906">
        <v>1346.16</v>
      </c>
    </row>
    <row r="3907" spans="1:15" x14ac:dyDescent="0.25">
      <c r="A3907" t="s">
        <v>3917</v>
      </c>
      <c r="B3907" t="s">
        <v>5979</v>
      </c>
      <c r="C3907" t="s">
        <v>7242</v>
      </c>
      <c r="D3907" t="s">
        <v>6306</v>
      </c>
      <c r="E3907" t="s">
        <v>6987</v>
      </c>
      <c r="F3907" t="s">
        <v>7095</v>
      </c>
      <c r="G3907" t="s">
        <v>7106</v>
      </c>
      <c r="H3907" t="s">
        <v>7122</v>
      </c>
      <c r="I3907" t="s">
        <v>7165</v>
      </c>
      <c r="J3907" t="s">
        <v>7177</v>
      </c>
      <c r="K3907" t="s">
        <v>7198</v>
      </c>
      <c r="L3907">
        <v>7</v>
      </c>
      <c r="M3907">
        <v>419272.65</v>
      </c>
      <c r="N3907">
        <v>0.1</v>
      </c>
      <c r="O3907">
        <v>56359.77</v>
      </c>
    </row>
    <row r="3908" spans="1:15" x14ac:dyDescent="0.25">
      <c r="A3908" t="s">
        <v>3918</v>
      </c>
      <c r="B3908" t="s">
        <v>5837</v>
      </c>
      <c r="C3908" t="s">
        <v>7258</v>
      </c>
      <c r="D3908" t="s">
        <v>6789</v>
      </c>
      <c r="E3908" t="s">
        <v>6911</v>
      </c>
      <c r="F3908" t="s">
        <v>7096</v>
      </c>
      <c r="G3908" t="s">
        <v>7103</v>
      </c>
      <c r="H3908" t="s">
        <v>7119</v>
      </c>
      <c r="I3908" t="s">
        <v>7163</v>
      </c>
      <c r="J3908" t="s">
        <v>7171</v>
      </c>
      <c r="K3908" t="s">
        <v>7204</v>
      </c>
      <c r="L3908">
        <v>6</v>
      </c>
      <c r="M3908">
        <v>27787.88</v>
      </c>
      <c r="N3908">
        <v>0</v>
      </c>
      <c r="O3908">
        <v>4995.8999999999996</v>
      </c>
    </row>
    <row r="3909" spans="1:15" x14ac:dyDescent="0.25">
      <c r="A3909" t="s">
        <v>3919</v>
      </c>
      <c r="B3909" t="s">
        <v>5202</v>
      </c>
      <c r="C3909" t="s">
        <v>7257</v>
      </c>
      <c r="D3909" t="s">
        <v>6323</v>
      </c>
      <c r="E3909" t="s">
        <v>6996</v>
      </c>
      <c r="F3909" t="s">
        <v>7094</v>
      </c>
      <c r="G3909" t="s">
        <v>7099</v>
      </c>
      <c r="H3909" t="s">
        <v>7130</v>
      </c>
      <c r="I3909" t="s">
        <v>7163</v>
      </c>
      <c r="J3909" t="s">
        <v>7171</v>
      </c>
      <c r="K3909" t="s">
        <v>7184</v>
      </c>
      <c r="L3909">
        <v>6</v>
      </c>
      <c r="M3909">
        <v>40394.65</v>
      </c>
      <c r="N3909">
        <v>0.15</v>
      </c>
      <c r="O3909">
        <v>4328.7700000000004</v>
      </c>
    </row>
    <row r="3910" spans="1:15" x14ac:dyDescent="0.25">
      <c r="A3910" t="s">
        <v>3920</v>
      </c>
      <c r="B3910" t="s">
        <v>5849</v>
      </c>
      <c r="C3910" t="s">
        <v>7226</v>
      </c>
      <c r="D3910" t="s">
        <v>6738</v>
      </c>
      <c r="E3910" t="s">
        <v>7034</v>
      </c>
      <c r="F3910" t="s">
        <v>7094</v>
      </c>
      <c r="G3910" t="s">
        <v>7098</v>
      </c>
      <c r="H3910" t="s">
        <v>7156</v>
      </c>
      <c r="I3910" t="s">
        <v>7164</v>
      </c>
      <c r="J3910" t="s">
        <v>7174</v>
      </c>
      <c r="K3910" t="s">
        <v>7188</v>
      </c>
      <c r="L3910">
        <v>4</v>
      </c>
      <c r="M3910">
        <v>9645.74</v>
      </c>
      <c r="N3910">
        <v>0.1</v>
      </c>
      <c r="O3910">
        <v>2023.12</v>
      </c>
    </row>
    <row r="3911" spans="1:15" x14ac:dyDescent="0.25">
      <c r="A3911" t="s">
        <v>3921</v>
      </c>
      <c r="B3911" t="s">
        <v>6010</v>
      </c>
      <c r="C3911" t="s">
        <v>7231</v>
      </c>
      <c r="D3911" t="s">
        <v>6832</v>
      </c>
      <c r="E3911" t="s">
        <v>7074</v>
      </c>
      <c r="F3911" t="s">
        <v>7097</v>
      </c>
      <c r="G3911" t="s">
        <v>7107</v>
      </c>
      <c r="H3911" t="s">
        <v>7123</v>
      </c>
      <c r="I3911" t="s">
        <v>7163</v>
      </c>
      <c r="J3911" t="s">
        <v>7167</v>
      </c>
      <c r="K3911" t="s">
        <v>7187</v>
      </c>
      <c r="L3911">
        <v>2</v>
      </c>
      <c r="M3911">
        <v>2327.63</v>
      </c>
      <c r="N3911">
        <v>0.25</v>
      </c>
      <c r="O3911">
        <v>441.13</v>
      </c>
    </row>
    <row r="3912" spans="1:15" x14ac:dyDescent="0.25">
      <c r="A3912" t="s">
        <v>3922</v>
      </c>
      <c r="B3912" t="s">
        <v>5643</v>
      </c>
      <c r="C3912" t="s">
        <v>7224</v>
      </c>
      <c r="D3912" t="s">
        <v>6355</v>
      </c>
      <c r="E3912" t="s">
        <v>6990</v>
      </c>
      <c r="F3912" t="s">
        <v>7097</v>
      </c>
      <c r="G3912" t="s">
        <v>7110</v>
      </c>
      <c r="H3912" t="s">
        <v>7129</v>
      </c>
      <c r="I3912" t="s">
        <v>7163</v>
      </c>
      <c r="J3912" t="s">
        <v>7175</v>
      </c>
      <c r="K3912" t="s">
        <v>7205</v>
      </c>
      <c r="L3912">
        <v>5</v>
      </c>
      <c r="M3912">
        <v>17108.32</v>
      </c>
      <c r="N3912">
        <v>0</v>
      </c>
      <c r="O3912">
        <v>3212.59</v>
      </c>
    </row>
    <row r="3913" spans="1:15" x14ac:dyDescent="0.25">
      <c r="A3913" t="s">
        <v>3923</v>
      </c>
      <c r="B3913" t="s">
        <v>5687</v>
      </c>
      <c r="C3913" t="s">
        <v>7226</v>
      </c>
      <c r="D3913" t="s">
        <v>6891</v>
      </c>
      <c r="E3913" t="s">
        <v>6936</v>
      </c>
      <c r="F3913" t="s">
        <v>7096</v>
      </c>
      <c r="G3913" t="s">
        <v>7103</v>
      </c>
      <c r="H3913" t="s">
        <v>7119</v>
      </c>
      <c r="I3913" t="s">
        <v>7164</v>
      </c>
      <c r="J3913" t="s">
        <v>7170</v>
      </c>
      <c r="K3913" t="s">
        <v>7183</v>
      </c>
      <c r="L3913">
        <v>7</v>
      </c>
      <c r="M3913">
        <v>27557.98</v>
      </c>
      <c r="N3913">
        <v>0.25</v>
      </c>
      <c r="O3913">
        <v>4115.67</v>
      </c>
    </row>
    <row r="3914" spans="1:15" x14ac:dyDescent="0.25">
      <c r="A3914" t="s">
        <v>3924</v>
      </c>
      <c r="B3914" t="s">
        <v>5684</v>
      </c>
      <c r="C3914" t="s">
        <v>7242</v>
      </c>
      <c r="D3914" t="s">
        <v>6387</v>
      </c>
      <c r="E3914" t="s">
        <v>6967</v>
      </c>
      <c r="F3914" t="s">
        <v>7096</v>
      </c>
      <c r="G3914" t="s">
        <v>7112</v>
      </c>
      <c r="H3914" t="s">
        <v>7154</v>
      </c>
      <c r="I3914" t="s">
        <v>7162</v>
      </c>
      <c r="J3914" t="s">
        <v>7169</v>
      </c>
      <c r="K3914" t="s">
        <v>7203</v>
      </c>
      <c r="L3914">
        <v>8</v>
      </c>
      <c r="M3914">
        <v>136861.26</v>
      </c>
      <c r="N3914">
        <v>0.2</v>
      </c>
      <c r="O3914">
        <v>5993.02</v>
      </c>
    </row>
    <row r="3915" spans="1:15" x14ac:dyDescent="0.25">
      <c r="A3915" t="s">
        <v>3925</v>
      </c>
      <c r="B3915" t="s">
        <v>5797</v>
      </c>
      <c r="C3915" t="s">
        <v>7250</v>
      </c>
      <c r="D3915" t="s">
        <v>6412</v>
      </c>
      <c r="E3915" t="s">
        <v>6967</v>
      </c>
      <c r="F3915" t="s">
        <v>7096</v>
      </c>
      <c r="G3915" t="s">
        <v>7113</v>
      </c>
      <c r="H3915" t="s">
        <v>7143</v>
      </c>
      <c r="I3915" t="s">
        <v>7162</v>
      </c>
      <c r="J3915" t="s">
        <v>7166</v>
      </c>
      <c r="K3915" t="s">
        <v>7211</v>
      </c>
      <c r="L3915">
        <v>4</v>
      </c>
      <c r="M3915">
        <v>24321.62</v>
      </c>
      <c r="N3915">
        <v>0.2</v>
      </c>
      <c r="O3915">
        <v>3216.46</v>
      </c>
    </row>
    <row r="3916" spans="1:15" x14ac:dyDescent="0.25">
      <c r="A3916" t="s">
        <v>3926</v>
      </c>
      <c r="B3916" t="s">
        <v>5806</v>
      </c>
      <c r="C3916" t="s">
        <v>7227</v>
      </c>
      <c r="D3916" t="s">
        <v>6108</v>
      </c>
      <c r="E3916" t="s">
        <v>6907</v>
      </c>
      <c r="F3916" t="s">
        <v>7095</v>
      </c>
      <c r="G3916" t="s">
        <v>7102</v>
      </c>
      <c r="H3916" t="s">
        <v>7157</v>
      </c>
      <c r="I3916" t="s">
        <v>7164</v>
      </c>
      <c r="J3916" t="s">
        <v>7170</v>
      </c>
      <c r="K3916" t="s">
        <v>7213</v>
      </c>
      <c r="L3916">
        <v>4</v>
      </c>
      <c r="M3916">
        <v>8261.5</v>
      </c>
      <c r="N3916">
        <v>0.25</v>
      </c>
      <c r="O3916">
        <v>1906.71</v>
      </c>
    </row>
    <row r="3917" spans="1:15" x14ac:dyDescent="0.25">
      <c r="A3917" t="s">
        <v>3927</v>
      </c>
      <c r="B3917" t="s">
        <v>5827</v>
      </c>
      <c r="C3917" t="s">
        <v>7231</v>
      </c>
      <c r="D3917" t="s">
        <v>6635</v>
      </c>
      <c r="E3917" t="s">
        <v>7029</v>
      </c>
      <c r="F3917" t="s">
        <v>7096</v>
      </c>
      <c r="G3917" t="s">
        <v>7103</v>
      </c>
      <c r="H3917" t="s">
        <v>7134</v>
      </c>
      <c r="I3917" t="s">
        <v>7165</v>
      </c>
      <c r="J3917" t="s">
        <v>7172</v>
      </c>
      <c r="K3917" t="s">
        <v>7212</v>
      </c>
      <c r="L3917">
        <v>1</v>
      </c>
      <c r="M3917">
        <v>3273.93</v>
      </c>
      <c r="N3917">
        <v>0.1</v>
      </c>
      <c r="O3917">
        <v>521.37</v>
      </c>
    </row>
    <row r="3918" spans="1:15" x14ac:dyDescent="0.25">
      <c r="A3918" t="s">
        <v>3928</v>
      </c>
      <c r="B3918" t="s">
        <v>5637</v>
      </c>
      <c r="C3918" t="s">
        <v>7235</v>
      </c>
      <c r="D3918" t="s">
        <v>6883</v>
      </c>
      <c r="E3918" t="s">
        <v>6906</v>
      </c>
      <c r="F3918" t="s">
        <v>7095</v>
      </c>
      <c r="G3918" t="s">
        <v>7106</v>
      </c>
      <c r="H3918" t="s">
        <v>7122</v>
      </c>
      <c r="I3918" t="s">
        <v>7165</v>
      </c>
      <c r="J3918" t="s">
        <v>7176</v>
      </c>
      <c r="K3918" t="s">
        <v>7194</v>
      </c>
      <c r="L3918">
        <v>4</v>
      </c>
      <c r="M3918">
        <v>102762.23</v>
      </c>
      <c r="N3918">
        <v>0</v>
      </c>
      <c r="O3918">
        <v>15295.47</v>
      </c>
    </row>
    <row r="3919" spans="1:15" x14ac:dyDescent="0.25">
      <c r="A3919" t="s">
        <v>3929</v>
      </c>
      <c r="B3919" t="s">
        <v>5127</v>
      </c>
      <c r="C3919" t="s">
        <v>7231</v>
      </c>
      <c r="D3919" t="s">
        <v>6548</v>
      </c>
      <c r="E3919" t="s">
        <v>6976</v>
      </c>
      <c r="F3919" t="s">
        <v>7094</v>
      </c>
      <c r="G3919" t="s">
        <v>7099</v>
      </c>
      <c r="H3919" t="s">
        <v>7115</v>
      </c>
      <c r="I3919" t="s">
        <v>7162</v>
      </c>
      <c r="J3919" t="s">
        <v>7169</v>
      </c>
      <c r="K3919" t="s">
        <v>7193</v>
      </c>
      <c r="L3919">
        <v>6</v>
      </c>
      <c r="M3919">
        <v>59089.919999999998</v>
      </c>
      <c r="N3919">
        <v>0.1</v>
      </c>
      <c r="O3919">
        <v>9141.08</v>
      </c>
    </row>
    <row r="3920" spans="1:15" x14ac:dyDescent="0.25">
      <c r="A3920" t="s">
        <v>3930</v>
      </c>
      <c r="B3920" t="s">
        <v>5266</v>
      </c>
      <c r="C3920" t="s">
        <v>7231</v>
      </c>
      <c r="D3920" t="s">
        <v>6632</v>
      </c>
      <c r="E3920" t="s">
        <v>6895</v>
      </c>
      <c r="F3920" t="s">
        <v>7094</v>
      </c>
      <c r="G3920" t="s">
        <v>7098</v>
      </c>
      <c r="H3920" t="s">
        <v>7114</v>
      </c>
      <c r="I3920" t="s">
        <v>7163</v>
      </c>
      <c r="J3920" t="s">
        <v>7175</v>
      </c>
      <c r="K3920" t="s">
        <v>7190</v>
      </c>
      <c r="L3920">
        <v>6</v>
      </c>
      <c r="M3920">
        <v>11667.01</v>
      </c>
      <c r="N3920">
        <v>0.1</v>
      </c>
      <c r="O3920">
        <v>1808.7</v>
      </c>
    </row>
    <row r="3921" spans="1:15" x14ac:dyDescent="0.25">
      <c r="A3921" t="s">
        <v>3931</v>
      </c>
      <c r="B3921" t="s">
        <v>5724</v>
      </c>
      <c r="C3921" t="s">
        <v>7240</v>
      </c>
      <c r="D3921" t="s">
        <v>6124</v>
      </c>
      <c r="E3921" t="s">
        <v>6923</v>
      </c>
      <c r="F3921" t="s">
        <v>7094</v>
      </c>
      <c r="G3921" t="s">
        <v>7101</v>
      </c>
      <c r="H3921" t="s">
        <v>7137</v>
      </c>
      <c r="I3921" t="s">
        <v>7162</v>
      </c>
      <c r="J3921" t="s">
        <v>7169</v>
      </c>
      <c r="K3921" t="s">
        <v>7193</v>
      </c>
      <c r="L3921">
        <v>3</v>
      </c>
      <c r="M3921">
        <v>23893.47</v>
      </c>
      <c r="N3921">
        <v>0.25</v>
      </c>
      <c r="O3921">
        <v>2588.5100000000002</v>
      </c>
    </row>
    <row r="3922" spans="1:15" x14ac:dyDescent="0.25">
      <c r="A3922" t="s">
        <v>3932</v>
      </c>
      <c r="B3922" t="s">
        <v>5519</v>
      </c>
      <c r="C3922" t="s">
        <v>7236</v>
      </c>
      <c r="D3922" t="s">
        <v>6234</v>
      </c>
      <c r="E3922" t="s">
        <v>6939</v>
      </c>
      <c r="F3922" t="s">
        <v>7096</v>
      </c>
      <c r="G3922" t="s">
        <v>7113</v>
      </c>
      <c r="H3922" t="s">
        <v>7144</v>
      </c>
      <c r="I3922" t="s">
        <v>7163</v>
      </c>
      <c r="J3922" t="s">
        <v>7171</v>
      </c>
      <c r="K3922" t="s">
        <v>7184</v>
      </c>
      <c r="L3922">
        <v>3</v>
      </c>
      <c r="M3922">
        <v>21255.38</v>
      </c>
      <c r="N3922">
        <v>0.1</v>
      </c>
      <c r="O3922">
        <v>2467.77</v>
      </c>
    </row>
    <row r="3923" spans="1:15" x14ac:dyDescent="0.25">
      <c r="A3923" t="s">
        <v>3933</v>
      </c>
      <c r="B3923" t="s">
        <v>5396</v>
      </c>
      <c r="C3923" t="s">
        <v>7227</v>
      </c>
      <c r="D3923" t="s">
        <v>6189</v>
      </c>
      <c r="E3923" t="s">
        <v>6976</v>
      </c>
      <c r="F3923" t="s">
        <v>7095</v>
      </c>
      <c r="G3923" t="s">
        <v>7102</v>
      </c>
      <c r="H3923" t="s">
        <v>7157</v>
      </c>
      <c r="I3923" t="s">
        <v>7165</v>
      </c>
      <c r="J3923" t="s">
        <v>7172</v>
      </c>
      <c r="K3923" t="s">
        <v>7212</v>
      </c>
      <c r="L3923">
        <v>8</v>
      </c>
      <c r="M3923">
        <v>27829.54</v>
      </c>
      <c r="N3923">
        <v>0</v>
      </c>
      <c r="O3923">
        <v>5070.4799999999996</v>
      </c>
    </row>
    <row r="3924" spans="1:15" x14ac:dyDescent="0.25">
      <c r="A3924" t="s">
        <v>3934</v>
      </c>
      <c r="B3924" t="s">
        <v>5160</v>
      </c>
      <c r="C3924" t="s">
        <v>7251</v>
      </c>
      <c r="D3924" t="s">
        <v>6659</v>
      </c>
      <c r="E3924" t="s">
        <v>7044</v>
      </c>
      <c r="F3924" t="s">
        <v>7097</v>
      </c>
      <c r="G3924" t="s">
        <v>7104</v>
      </c>
      <c r="H3924" t="s">
        <v>7132</v>
      </c>
      <c r="I3924" t="s">
        <v>7162</v>
      </c>
      <c r="J3924" t="s">
        <v>7168</v>
      </c>
      <c r="K3924" t="s">
        <v>7191</v>
      </c>
      <c r="L3924">
        <v>6</v>
      </c>
      <c r="M3924">
        <v>29643.34</v>
      </c>
      <c r="N3924">
        <v>0.2</v>
      </c>
      <c r="O3924">
        <v>2470.12</v>
      </c>
    </row>
    <row r="3925" spans="1:15" x14ac:dyDescent="0.25">
      <c r="A3925" t="s">
        <v>3935</v>
      </c>
      <c r="B3925" t="s">
        <v>5397</v>
      </c>
      <c r="C3925" t="s">
        <v>7247</v>
      </c>
      <c r="D3925" t="s">
        <v>6321</v>
      </c>
      <c r="E3925" t="s">
        <v>7016</v>
      </c>
      <c r="F3925" t="s">
        <v>7097</v>
      </c>
      <c r="G3925" t="s">
        <v>7104</v>
      </c>
      <c r="H3925" t="s">
        <v>7160</v>
      </c>
      <c r="I3925" t="s">
        <v>7164</v>
      </c>
      <c r="J3925" t="s">
        <v>7170</v>
      </c>
      <c r="K3925" t="s">
        <v>7183</v>
      </c>
      <c r="L3925">
        <v>6</v>
      </c>
      <c r="M3925">
        <v>29152.26</v>
      </c>
      <c r="N3925">
        <v>0</v>
      </c>
      <c r="O3925">
        <v>8511.77</v>
      </c>
    </row>
    <row r="3926" spans="1:15" x14ac:dyDescent="0.25">
      <c r="A3926" t="s">
        <v>3936</v>
      </c>
      <c r="B3926" t="s">
        <v>5126</v>
      </c>
      <c r="C3926" t="s">
        <v>7239</v>
      </c>
      <c r="D3926" t="s">
        <v>6319</v>
      </c>
      <c r="E3926" t="s">
        <v>7031</v>
      </c>
      <c r="F3926" t="s">
        <v>7097</v>
      </c>
      <c r="G3926" t="s">
        <v>7107</v>
      </c>
      <c r="H3926" t="s">
        <v>7152</v>
      </c>
      <c r="I3926" t="s">
        <v>7162</v>
      </c>
      <c r="J3926" t="s">
        <v>7168</v>
      </c>
      <c r="K3926" t="s">
        <v>7181</v>
      </c>
      <c r="L3926">
        <v>7</v>
      </c>
      <c r="M3926">
        <v>74873.570000000007</v>
      </c>
      <c r="N3926">
        <v>0.1</v>
      </c>
      <c r="O3926">
        <v>13217.98</v>
      </c>
    </row>
    <row r="3927" spans="1:15" x14ac:dyDescent="0.25">
      <c r="A3927" t="s">
        <v>3937</v>
      </c>
      <c r="B3927" t="s">
        <v>5315</v>
      </c>
      <c r="C3927" t="s">
        <v>7254</v>
      </c>
      <c r="D3927" t="s">
        <v>6410</v>
      </c>
      <c r="E3927" t="s">
        <v>6950</v>
      </c>
      <c r="F3927" t="s">
        <v>7094</v>
      </c>
      <c r="G3927" t="s">
        <v>7100</v>
      </c>
      <c r="H3927" t="s">
        <v>7116</v>
      </c>
      <c r="I3927" t="s">
        <v>7164</v>
      </c>
      <c r="J3927" t="s">
        <v>7173</v>
      </c>
      <c r="K3927" t="s">
        <v>7186</v>
      </c>
      <c r="L3927">
        <v>8</v>
      </c>
      <c r="M3927">
        <v>32916.160000000003</v>
      </c>
      <c r="N3927">
        <v>0.05</v>
      </c>
      <c r="O3927">
        <v>8711.7800000000007</v>
      </c>
    </row>
    <row r="3928" spans="1:15" x14ac:dyDescent="0.25">
      <c r="A3928" t="s">
        <v>3938</v>
      </c>
      <c r="B3928" t="s">
        <v>6059</v>
      </c>
      <c r="C3928" t="s">
        <v>7226</v>
      </c>
      <c r="D3928" t="s">
        <v>6410</v>
      </c>
      <c r="E3928" t="s">
        <v>6950</v>
      </c>
      <c r="F3928" t="s">
        <v>7097</v>
      </c>
      <c r="G3928" t="s">
        <v>7104</v>
      </c>
      <c r="H3928" t="s">
        <v>7160</v>
      </c>
      <c r="I3928" t="s">
        <v>7163</v>
      </c>
      <c r="J3928" t="s">
        <v>7175</v>
      </c>
      <c r="K3928" t="s">
        <v>7197</v>
      </c>
      <c r="L3928">
        <v>2</v>
      </c>
      <c r="M3928">
        <v>11603.77</v>
      </c>
      <c r="N3928">
        <v>0.05</v>
      </c>
      <c r="O3928">
        <v>2797.35</v>
      </c>
    </row>
    <row r="3929" spans="1:15" x14ac:dyDescent="0.25">
      <c r="A3929" t="s">
        <v>3939</v>
      </c>
      <c r="B3929" t="s">
        <v>5089</v>
      </c>
      <c r="C3929" t="s">
        <v>7245</v>
      </c>
      <c r="D3929" t="s">
        <v>6662</v>
      </c>
      <c r="E3929" t="s">
        <v>6924</v>
      </c>
      <c r="F3929" t="s">
        <v>7096</v>
      </c>
      <c r="G3929" t="s">
        <v>7112</v>
      </c>
      <c r="H3929" t="s">
        <v>7133</v>
      </c>
      <c r="I3929" t="s">
        <v>7162</v>
      </c>
      <c r="J3929" t="s">
        <v>7168</v>
      </c>
      <c r="K3929" t="s">
        <v>7181</v>
      </c>
      <c r="L3929">
        <v>1</v>
      </c>
      <c r="M3929">
        <v>10754.01</v>
      </c>
      <c r="N3929">
        <v>0.1</v>
      </c>
      <c r="O3929">
        <v>2050.5</v>
      </c>
    </row>
    <row r="3930" spans="1:15" x14ac:dyDescent="0.25">
      <c r="A3930" t="s">
        <v>3940</v>
      </c>
      <c r="B3930" t="s">
        <v>5715</v>
      </c>
      <c r="C3930" t="s">
        <v>7252</v>
      </c>
      <c r="D3930" t="s">
        <v>6405</v>
      </c>
      <c r="E3930" t="s">
        <v>7027</v>
      </c>
      <c r="F3930" t="s">
        <v>7094</v>
      </c>
      <c r="G3930" t="s">
        <v>7101</v>
      </c>
      <c r="H3930" t="s">
        <v>7137</v>
      </c>
      <c r="I3930" t="s">
        <v>7164</v>
      </c>
      <c r="J3930" t="s">
        <v>7173</v>
      </c>
      <c r="K3930" t="s">
        <v>7186</v>
      </c>
      <c r="L3930">
        <v>7</v>
      </c>
      <c r="M3930">
        <v>30183.43</v>
      </c>
      <c r="N3930">
        <v>0</v>
      </c>
      <c r="O3930">
        <v>9270.26</v>
      </c>
    </row>
    <row r="3931" spans="1:15" x14ac:dyDescent="0.25">
      <c r="A3931" t="s">
        <v>3941</v>
      </c>
      <c r="B3931" t="s">
        <v>6066</v>
      </c>
      <c r="C3931" t="s">
        <v>7229</v>
      </c>
      <c r="D3931" t="s">
        <v>6249</v>
      </c>
      <c r="E3931" t="s">
        <v>7003</v>
      </c>
      <c r="F3931" t="s">
        <v>7096</v>
      </c>
      <c r="G3931" t="s">
        <v>7111</v>
      </c>
      <c r="H3931" t="s">
        <v>7142</v>
      </c>
      <c r="I3931" t="s">
        <v>7165</v>
      </c>
      <c r="J3931" t="s">
        <v>7176</v>
      </c>
      <c r="K3931" t="s">
        <v>7202</v>
      </c>
      <c r="L3931">
        <v>2</v>
      </c>
      <c r="M3931">
        <v>26207.85</v>
      </c>
      <c r="N3931">
        <v>0.25</v>
      </c>
      <c r="O3931">
        <v>298.98</v>
      </c>
    </row>
    <row r="3932" spans="1:15" x14ac:dyDescent="0.25">
      <c r="A3932" t="s">
        <v>3942</v>
      </c>
      <c r="B3932" t="s">
        <v>5826</v>
      </c>
      <c r="C3932" t="s">
        <v>7251</v>
      </c>
      <c r="D3932" t="s">
        <v>6517</v>
      </c>
      <c r="E3932" t="s">
        <v>6902</v>
      </c>
      <c r="F3932" t="s">
        <v>7094</v>
      </c>
      <c r="G3932" t="s">
        <v>7100</v>
      </c>
      <c r="H3932" t="s">
        <v>7151</v>
      </c>
      <c r="I3932" t="s">
        <v>7162</v>
      </c>
      <c r="J3932" t="s">
        <v>7168</v>
      </c>
      <c r="K3932" t="s">
        <v>7191</v>
      </c>
      <c r="L3932">
        <v>8</v>
      </c>
      <c r="M3932">
        <v>46029.79</v>
      </c>
      <c r="N3932">
        <v>0.1</v>
      </c>
      <c r="O3932">
        <v>8005.48</v>
      </c>
    </row>
    <row r="3933" spans="1:15" x14ac:dyDescent="0.25">
      <c r="A3933" t="s">
        <v>3943</v>
      </c>
      <c r="B3933" t="s">
        <v>5917</v>
      </c>
      <c r="C3933" t="s">
        <v>7247</v>
      </c>
      <c r="D3933" t="s">
        <v>6798</v>
      </c>
      <c r="E3933" t="s">
        <v>7086</v>
      </c>
      <c r="F3933" t="s">
        <v>7094</v>
      </c>
      <c r="G3933" t="s">
        <v>7100</v>
      </c>
      <c r="H3933" t="s">
        <v>7151</v>
      </c>
      <c r="I3933" t="s">
        <v>7164</v>
      </c>
      <c r="J3933" t="s">
        <v>7174</v>
      </c>
      <c r="K3933" t="s">
        <v>7199</v>
      </c>
      <c r="L3933">
        <v>7</v>
      </c>
      <c r="M3933">
        <v>9282.33</v>
      </c>
      <c r="N3933">
        <v>0.15</v>
      </c>
      <c r="O3933">
        <v>1790.03</v>
      </c>
    </row>
    <row r="3934" spans="1:15" x14ac:dyDescent="0.25">
      <c r="A3934" t="s">
        <v>3944</v>
      </c>
      <c r="B3934" t="s">
        <v>5440</v>
      </c>
      <c r="C3934" t="s">
        <v>7230</v>
      </c>
      <c r="D3934" t="s">
        <v>6404</v>
      </c>
      <c r="E3934" t="s">
        <v>7040</v>
      </c>
      <c r="F3934" t="s">
        <v>7096</v>
      </c>
      <c r="G3934" t="s">
        <v>7112</v>
      </c>
      <c r="H3934" t="s">
        <v>7133</v>
      </c>
      <c r="I3934" t="s">
        <v>7164</v>
      </c>
      <c r="J3934" t="s">
        <v>7170</v>
      </c>
      <c r="K3934" t="s">
        <v>7183</v>
      </c>
      <c r="L3934">
        <v>5</v>
      </c>
      <c r="M3934">
        <v>24917.71</v>
      </c>
      <c r="N3934">
        <v>0</v>
      </c>
      <c r="O3934">
        <v>6941.31</v>
      </c>
    </row>
    <row r="3935" spans="1:15" x14ac:dyDescent="0.25">
      <c r="A3935" t="s">
        <v>3945</v>
      </c>
      <c r="B3935" t="s">
        <v>6055</v>
      </c>
      <c r="C3935" t="s">
        <v>7229</v>
      </c>
      <c r="D3935" t="s">
        <v>6487</v>
      </c>
      <c r="E3935" t="s">
        <v>7021</v>
      </c>
      <c r="F3935" t="s">
        <v>7097</v>
      </c>
      <c r="G3935" t="s">
        <v>7110</v>
      </c>
      <c r="H3935" t="s">
        <v>7159</v>
      </c>
      <c r="I3935" t="s">
        <v>7164</v>
      </c>
      <c r="J3935" t="s">
        <v>7174</v>
      </c>
      <c r="K3935" t="s">
        <v>7188</v>
      </c>
      <c r="L3935">
        <v>2</v>
      </c>
      <c r="M3935">
        <v>4428.72</v>
      </c>
      <c r="N3935">
        <v>0.2</v>
      </c>
      <c r="O3935">
        <v>575.9</v>
      </c>
    </row>
    <row r="3936" spans="1:15" x14ac:dyDescent="0.25">
      <c r="A3936" t="s">
        <v>3946</v>
      </c>
      <c r="B3936" t="s">
        <v>5162</v>
      </c>
      <c r="C3936" t="s">
        <v>7229</v>
      </c>
      <c r="D3936" t="s">
        <v>6458</v>
      </c>
      <c r="E3936" t="s">
        <v>7033</v>
      </c>
      <c r="F3936" t="s">
        <v>7096</v>
      </c>
      <c r="G3936" t="s">
        <v>7112</v>
      </c>
      <c r="H3936" t="s">
        <v>7139</v>
      </c>
      <c r="I3936" t="s">
        <v>7162</v>
      </c>
      <c r="J3936" t="s">
        <v>7169</v>
      </c>
      <c r="K3936" t="s">
        <v>7203</v>
      </c>
      <c r="L3936">
        <v>6</v>
      </c>
      <c r="M3936">
        <v>122813.68</v>
      </c>
      <c r="N3936">
        <v>0.05</v>
      </c>
      <c r="O3936">
        <v>15154.25</v>
      </c>
    </row>
    <row r="3937" spans="1:15" x14ac:dyDescent="0.25">
      <c r="A3937" t="s">
        <v>3947</v>
      </c>
      <c r="B3937" t="s">
        <v>5546</v>
      </c>
      <c r="C3937" t="s">
        <v>7234</v>
      </c>
      <c r="D3937" t="s">
        <v>6395</v>
      </c>
      <c r="E3937" t="s">
        <v>6997</v>
      </c>
      <c r="F3937" t="s">
        <v>7096</v>
      </c>
      <c r="G3937" t="s">
        <v>7103</v>
      </c>
      <c r="H3937" t="s">
        <v>7119</v>
      </c>
      <c r="I3937" t="s">
        <v>7162</v>
      </c>
      <c r="J3937" t="s">
        <v>7169</v>
      </c>
      <c r="K3937" t="s">
        <v>7193</v>
      </c>
      <c r="L3937">
        <v>7</v>
      </c>
      <c r="M3937">
        <v>72242.69</v>
      </c>
      <c r="N3937">
        <v>0.1</v>
      </c>
      <c r="O3937">
        <v>11319.33</v>
      </c>
    </row>
    <row r="3938" spans="1:15" x14ac:dyDescent="0.25">
      <c r="A3938" t="s">
        <v>3948</v>
      </c>
      <c r="B3938" t="s">
        <v>5928</v>
      </c>
      <c r="C3938" t="s">
        <v>7226</v>
      </c>
      <c r="D3938" t="s">
        <v>6383</v>
      </c>
      <c r="E3938" t="s">
        <v>6944</v>
      </c>
      <c r="F3938" t="s">
        <v>7094</v>
      </c>
      <c r="G3938" t="s">
        <v>7100</v>
      </c>
      <c r="H3938" t="s">
        <v>7151</v>
      </c>
      <c r="I3938" t="s">
        <v>7162</v>
      </c>
      <c r="J3938" t="s">
        <v>7166</v>
      </c>
      <c r="K3938" t="s">
        <v>7178</v>
      </c>
      <c r="L3938">
        <v>5</v>
      </c>
      <c r="M3938">
        <v>55268.42</v>
      </c>
      <c r="N3938">
        <v>0.25</v>
      </c>
      <c r="O3938">
        <v>2621.1799999999998</v>
      </c>
    </row>
    <row r="3939" spans="1:15" x14ac:dyDescent="0.25">
      <c r="A3939" t="s">
        <v>3949</v>
      </c>
      <c r="B3939" t="s">
        <v>5713</v>
      </c>
      <c r="C3939" t="s">
        <v>7238</v>
      </c>
      <c r="D3939" t="s">
        <v>6799</v>
      </c>
      <c r="E3939" t="s">
        <v>6979</v>
      </c>
      <c r="F3939" t="s">
        <v>7097</v>
      </c>
      <c r="G3939" t="s">
        <v>7107</v>
      </c>
      <c r="H3939" t="s">
        <v>7152</v>
      </c>
      <c r="I3939" t="s">
        <v>7165</v>
      </c>
      <c r="J3939" t="s">
        <v>7177</v>
      </c>
      <c r="K3939" t="s">
        <v>7201</v>
      </c>
      <c r="L3939">
        <v>7</v>
      </c>
      <c r="M3939">
        <v>283492.5</v>
      </c>
      <c r="N3939">
        <v>0.2</v>
      </c>
      <c r="O3939">
        <v>9116.9699999999993</v>
      </c>
    </row>
    <row r="3940" spans="1:15" x14ac:dyDescent="0.25">
      <c r="A3940" t="s">
        <v>3950</v>
      </c>
      <c r="B3940" t="s">
        <v>5182</v>
      </c>
      <c r="C3940" t="s">
        <v>7248</v>
      </c>
      <c r="D3940" t="s">
        <v>6420</v>
      </c>
      <c r="E3940" t="s">
        <v>6947</v>
      </c>
      <c r="F3940" t="s">
        <v>7097</v>
      </c>
      <c r="G3940" t="s">
        <v>7107</v>
      </c>
      <c r="H3940" t="s">
        <v>7123</v>
      </c>
      <c r="I3940" t="s">
        <v>7164</v>
      </c>
      <c r="J3940" t="s">
        <v>7173</v>
      </c>
      <c r="K3940" t="s">
        <v>7200</v>
      </c>
      <c r="L3940">
        <v>6</v>
      </c>
      <c r="M3940">
        <v>6249.39</v>
      </c>
      <c r="N3940">
        <v>0.15</v>
      </c>
      <c r="O3940">
        <v>1588.25</v>
      </c>
    </row>
    <row r="3941" spans="1:15" x14ac:dyDescent="0.25">
      <c r="A3941" t="s">
        <v>3951</v>
      </c>
      <c r="B3941" t="s">
        <v>5535</v>
      </c>
      <c r="C3941" t="s">
        <v>7242</v>
      </c>
      <c r="D3941" t="s">
        <v>6591</v>
      </c>
      <c r="E3941" t="s">
        <v>6970</v>
      </c>
      <c r="F3941" t="s">
        <v>7096</v>
      </c>
      <c r="G3941" t="s">
        <v>7113</v>
      </c>
      <c r="H3941" t="s">
        <v>7148</v>
      </c>
      <c r="I3941" t="s">
        <v>7162</v>
      </c>
      <c r="J3941" t="s">
        <v>7168</v>
      </c>
      <c r="K3941" t="s">
        <v>7181</v>
      </c>
      <c r="L3941">
        <v>3</v>
      </c>
      <c r="M3941">
        <v>33333.93</v>
      </c>
      <c r="N3941">
        <v>0.05</v>
      </c>
      <c r="O3941">
        <v>6815.39</v>
      </c>
    </row>
    <row r="3942" spans="1:15" x14ac:dyDescent="0.25">
      <c r="A3942" t="s">
        <v>3952</v>
      </c>
      <c r="B3942" t="s">
        <v>5336</v>
      </c>
      <c r="C3942" t="s">
        <v>7259</v>
      </c>
      <c r="D3942" t="s">
        <v>6893</v>
      </c>
      <c r="E3942" t="s">
        <v>7015</v>
      </c>
      <c r="F3942" t="s">
        <v>7096</v>
      </c>
      <c r="G3942" t="s">
        <v>7112</v>
      </c>
      <c r="H3942" t="s">
        <v>7133</v>
      </c>
      <c r="I3942" t="s">
        <v>7163</v>
      </c>
      <c r="J3942" t="s">
        <v>7175</v>
      </c>
      <c r="K3942" t="s">
        <v>7205</v>
      </c>
      <c r="L3942">
        <v>8</v>
      </c>
      <c r="M3942">
        <v>27047.66</v>
      </c>
      <c r="N3942">
        <v>0</v>
      </c>
      <c r="O3942">
        <v>5564.31</v>
      </c>
    </row>
    <row r="3943" spans="1:15" x14ac:dyDescent="0.25">
      <c r="A3943" t="s">
        <v>3953</v>
      </c>
      <c r="B3943" t="s">
        <v>6067</v>
      </c>
      <c r="C3943" t="s">
        <v>7232</v>
      </c>
      <c r="D3943" t="s">
        <v>6465</v>
      </c>
      <c r="E3943" t="s">
        <v>7067</v>
      </c>
      <c r="F3943" t="s">
        <v>7094</v>
      </c>
      <c r="G3943" t="s">
        <v>7101</v>
      </c>
      <c r="H3943" t="s">
        <v>7137</v>
      </c>
      <c r="I3943" t="s">
        <v>7165</v>
      </c>
      <c r="J3943" t="s">
        <v>7177</v>
      </c>
      <c r="K3943" t="s">
        <v>7210</v>
      </c>
      <c r="L3943">
        <v>4</v>
      </c>
      <c r="M3943">
        <v>356900.74</v>
      </c>
      <c r="N3943">
        <v>0</v>
      </c>
      <c r="O3943">
        <v>46524.93</v>
      </c>
    </row>
    <row r="3944" spans="1:15" x14ac:dyDescent="0.25">
      <c r="A3944" t="s">
        <v>3954</v>
      </c>
      <c r="B3944" t="s">
        <v>5048</v>
      </c>
      <c r="C3944" t="s">
        <v>7234</v>
      </c>
      <c r="D3944" t="s">
        <v>6587</v>
      </c>
      <c r="E3944" t="s">
        <v>6976</v>
      </c>
      <c r="F3944" t="s">
        <v>7096</v>
      </c>
      <c r="G3944" t="s">
        <v>7111</v>
      </c>
      <c r="H3944" t="s">
        <v>7145</v>
      </c>
      <c r="I3944" t="s">
        <v>7165</v>
      </c>
      <c r="J3944" t="s">
        <v>7177</v>
      </c>
      <c r="K3944" t="s">
        <v>7210</v>
      </c>
      <c r="L3944">
        <v>3</v>
      </c>
      <c r="M3944">
        <v>189128.3</v>
      </c>
      <c r="N3944">
        <v>0.25</v>
      </c>
      <c r="O3944">
        <v>2817.41</v>
      </c>
    </row>
    <row r="3945" spans="1:15" x14ac:dyDescent="0.25">
      <c r="A3945" t="s">
        <v>3955</v>
      </c>
      <c r="B3945" t="s">
        <v>5964</v>
      </c>
      <c r="C3945" t="s">
        <v>7233</v>
      </c>
      <c r="D3945" t="s">
        <v>6670</v>
      </c>
      <c r="E3945" t="s">
        <v>6942</v>
      </c>
      <c r="F3945" t="s">
        <v>7097</v>
      </c>
      <c r="G3945" t="s">
        <v>7105</v>
      </c>
      <c r="H3945" t="s">
        <v>7149</v>
      </c>
      <c r="I3945" t="s">
        <v>7164</v>
      </c>
      <c r="J3945" t="s">
        <v>7170</v>
      </c>
      <c r="K3945" t="s">
        <v>7189</v>
      </c>
      <c r="L3945">
        <v>4</v>
      </c>
      <c r="M3945">
        <v>5715.15</v>
      </c>
      <c r="N3945">
        <v>0</v>
      </c>
      <c r="O3945">
        <v>1592.17</v>
      </c>
    </row>
    <row r="3946" spans="1:15" x14ac:dyDescent="0.25">
      <c r="A3946" t="s">
        <v>3956</v>
      </c>
      <c r="B3946" t="s">
        <v>5478</v>
      </c>
      <c r="C3946" t="s">
        <v>7236</v>
      </c>
      <c r="D3946" t="s">
        <v>6707</v>
      </c>
      <c r="E3946" t="s">
        <v>7060</v>
      </c>
      <c r="F3946" t="s">
        <v>7094</v>
      </c>
      <c r="G3946" t="s">
        <v>7101</v>
      </c>
      <c r="H3946" t="s">
        <v>7124</v>
      </c>
      <c r="I3946" t="s">
        <v>7165</v>
      </c>
      <c r="J3946" t="s">
        <v>7177</v>
      </c>
      <c r="K3946" t="s">
        <v>7201</v>
      </c>
      <c r="L3946">
        <v>1</v>
      </c>
      <c r="M3946">
        <v>42676.82</v>
      </c>
      <c r="N3946">
        <v>0.15</v>
      </c>
      <c r="O3946">
        <v>5081.72</v>
      </c>
    </row>
    <row r="3947" spans="1:15" x14ac:dyDescent="0.25">
      <c r="A3947" t="s">
        <v>3957</v>
      </c>
      <c r="B3947" t="s">
        <v>5671</v>
      </c>
      <c r="C3947" t="s">
        <v>7242</v>
      </c>
      <c r="D3947" t="s">
        <v>6585</v>
      </c>
      <c r="E3947" t="s">
        <v>7038</v>
      </c>
      <c r="F3947" t="s">
        <v>7095</v>
      </c>
      <c r="G3947" t="s">
        <v>7106</v>
      </c>
      <c r="H3947" t="s">
        <v>7161</v>
      </c>
      <c r="I3947" t="s">
        <v>7165</v>
      </c>
      <c r="J3947" t="s">
        <v>7176</v>
      </c>
      <c r="K3947" t="s">
        <v>7194</v>
      </c>
      <c r="L3947">
        <v>5</v>
      </c>
      <c r="M3947">
        <v>116145.2</v>
      </c>
      <c r="N3947">
        <v>0.1</v>
      </c>
      <c r="O3947">
        <v>13545.88</v>
      </c>
    </row>
    <row r="3948" spans="1:15" x14ac:dyDescent="0.25">
      <c r="A3948" t="s">
        <v>3958</v>
      </c>
      <c r="B3948" t="s">
        <v>5134</v>
      </c>
      <c r="C3948" t="s">
        <v>7230</v>
      </c>
      <c r="D3948" t="s">
        <v>6775</v>
      </c>
      <c r="E3948" t="s">
        <v>7010</v>
      </c>
      <c r="F3948" t="s">
        <v>7094</v>
      </c>
      <c r="G3948" t="s">
        <v>7101</v>
      </c>
      <c r="H3948" t="s">
        <v>7124</v>
      </c>
      <c r="I3948" t="s">
        <v>7164</v>
      </c>
      <c r="J3948" t="s">
        <v>7174</v>
      </c>
      <c r="K3948" t="s">
        <v>7188</v>
      </c>
      <c r="L3948">
        <v>5</v>
      </c>
      <c r="M3948">
        <v>13998.24</v>
      </c>
      <c r="N3948">
        <v>0</v>
      </c>
      <c r="O3948">
        <v>3612.22</v>
      </c>
    </row>
    <row r="3949" spans="1:15" x14ac:dyDescent="0.25">
      <c r="A3949" t="s">
        <v>3959</v>
      </c>
      <c r="B3949" t="s">
        <v>5969</v>
      </c>
      <c r="C3949" t="s">
        <v>7249</v>
      </c>
      <c r="D3949" t="s">
        <v>6546</v>
      </c>
      <c r="E3949" t="s">
        <v>7066</v>
      </c>
      <c r="F3949" t="s">
        <v>7094</v>
      </c>
      <c r="G3949" t="s">
        <v>7101</v>
      </c>
      <c r="H3949" t="s">
        <v>7124</v>
      </c>
      <c r="I3949" t="s">
        <v>7162</v>
      </c>
      <c r="J3949" t="s">
        <v>7168</v>
      </c>
      <c r="K3949" t="s">
        <v>7180</v>
      </c>
      <c r="L3949">
        <v>1</v>
      </c>
      <c r="M3949">
        <v>2791.97</v>
      </c>
      <c r="N3949">
        <v>0.2</v>
      </c>
      <c r="O3949">
        <v>185.23</v>
      </c>
    </row>
    <row r="3950" spans="1:15" x14ac:dyDescent="0.25">
      <c r="A3950" t="s">
        <v>3960</v>
      </c>
      <c r="B3950" t="s">
        <v>5622</v>
      </c>
      <c r="C3950" t="s">
        <v>7231</v>
      </c>
      <c r="D3950" t="s">
        <v>6750</v>
      </c>
      <c r="E3950" t="s">
        <v>6965</v>
      </c>
      <c r="F3950" t="s">
        <v>7097</v>
      </c>
      <c r="G3950" t="s">
        <v>7105</v>
      </c>
      <c r="H3950" t="s">
        <v>7121</v>
      </c>
      <c r="I3950" t="s">
        <v>7165</v>
      </c>
      <c r="J3950" t="s">
        <v>7172</v>
      </c>
      <c r="K3950" t="s">
        <v>7185</v>
      </c>
      <c r="L3950">
        <v>1</v>
      </c>
      <c r="M3950">
        <v>4264.5600000000004</v>
      </c>
      <c r="N3950">
        <v>0.15</v>
      </c>
      <c r="O3950">
        <v>443.07</v>
      </c>
    </row>
    <row r="3951" spans="1:15" x14ac:dyDescent="0.25">
      <c r="A3951" t="s">
        <v>3961</v>
      </c>
      <c r="B3951" t="s">
        <v>5303</v>
      </c>
      <c r="C3951" t="s">
        <v>7246</v>
      </c>
      <c r="D3951" t="s">
        <v>6510</v>
      </c>
      <c r="E3951" t="s">
        <v>7064</v>
      </c>
      <c r="F3951" t="s">
        <v>7094</v>
      </c>
      <c r="G3951" t="s">
        <v>7101</v>
      </c>
      <c r="H3951" t="s">
        <v>7124</v>
      </c>
      <c r="I3951" t="s">
        <v>7162</v>
      </c>
      <c r="J3951" t="s">
        <v>7166</v>
      </c>
      <c r="K3951" t="s">
        <v>7211</v>
      </c>
      <c r="L3951">
        <v>5</v>
      </c>
      <c r="M3951">
        <v>27568.5</v>
      </c>
      <c r="N3951">
        <v>0.25</v>
      </c>
      <c r="O3951">
        <v>1152.0999999999999</v>
      </c>
    </row>
    <row r="3952" spans="1:15" x14ac:dyDescent="0.25">
      <c r="A3952" t="s">
        <v>3962</v>
      </c>
      <c r="B3952" t="s">
        <v>5135</v>
      </c>
      <c r="C3952" t="s">
        <v>7243</v>
      </c>
      <c r="D3952" t="s">
        <v>6336</v>
      </c>
      <c r="E3952" t="s">
        <v>6912</v>
      </c>
      <c r="F3952" t="s">
        <v>7094</v>
      </c>
      <c r="G3952" t="s">
        <v>7101</v>
      </c>
      <c r="H3952" t="s">
        <v>7137</v>
      </c>
      <c r="I3952" t="s">
        <v>7162</v>
      </c>
      <c r="J3952" t="s">
        <v>7168</v>
      </c>
      <c r="K3952" t="s">
        <v>7181</v>
      </c>
      <c r="L3952">
        <v>8</v>
      </c>
      <c r="M3952">
        <v>92979.54</v>
      </c>
      <c r="N3952">
        <v>0</v>
      </c>
      <c r="O3952">
        <v>21684.720000000001</v>
      </c>
    </row>
    <row r="3953" spans="1:15" x14ac:dyDescent="0.25">
      <c r="A3953" t="s">
        <v>3963</v>
      </c>
      <c r="B3953" t="s">
        <v>5962</v>
      </c>
      <c r="C3953" t="s">
        <v>7249</v>
      </c>
      <c r="D3953" t="s">
        <v>6662</v>
      </c>
      <c r="E3953" t="s">
        <v>6924</v>
      </c>
      <c r="F3953" t="s">
        <v>7094</v>
      </c>
      <c r="G3953" t="s">
        <v>7098</v>
      </c>
      <c r="H3953" t="s">
        <v>7114</v>
      </c>
      <c r="I3953" t="s">
        <v>7165</v>
      </c>
      <c r="J3953" t="s">
        <v>7177</v>
      </c>
      <c r="K3953" t="s">
        <v>7210</v>
      </c>
      <c r="L3953">
        <v>4</v>
      </c>
      <c r="M3953">
        <v>264530.76</v>
      </c>
      <c r="N3953">
        <v>0.25</v>
      </c>
      <c r="O3953">
        <v>3098.46</v>
      </c>
    </row>
    <row r="3954" spans="1:15" x14ac:dyDescent="0.25">
      <c r="A3954" t="s">
        <v>3964</v>
      </c>
      <c r="B3954" t="s">
        <v>5368</v>
      </c>
      <c r="C3954" t="s">
        <v>7238</v>
      </c>
      <c r="D3954" t="s">
        <v>6815</v>
      </c>
      <c r="E3954" t="s">
        <v>6957</v>
      </c>
      <c r="F3954" t="s">
        <v>7097</v>
      </c>
      <c r="G3954" t="s">
        <v>7107</v>
      </c>
      <c r="H3954" t="s">
        <v>7152</v>
      </c>
      <c r="I3954" t="s">
        <v>7163</v>
      </c>
      <c r="J3954" t="s">
        <v>7175</v>
      </c>
      <c r="K3954" t="s">
        <v>7205</v>
      </c>
      <c r="L3954">
        <v>2</v>
      </c>
      <c r="M3954">
        <v>5987.66</v>
      </c>
      <c r="N3954">
        <v>0.1</v>
      </c>
      <c r="O3954">
        <v>941.47</v>
      </c>
    </row>
    <row r="3955" spans="1:15" x14ac:dyDescent="0.25">
      <c r="A3955" t="s">
        <v>3965</v>
      </c>
      <c r="B3955" t="s">
        <v>5177</v>
      </c>
      <c r="C3955" t="s">
        <v>7255</v>
      </c>
      <c r="D3955" t="s">
        <v>6492</v>
      </c>
      <c r="E3955" t="s">
        <v>6971</v>
      </c>
      <c r="F3955" t="s">
        <v>7097</v>
      </c>
      <c r="G3955" t="s">
        <v>7110</v>
      </c>
      <c r="H3955" t="s">
        <v>7159</v>
      </c>
      <c r="I3955" t="s">
        <v>7163</v>
      </c>
      <c r="J3955" t="s">
        <v>7175</v>
      </c>
      <c r="K3955" t="s">
        <v>7205</v>
      </c>
      <c r="L3955">
        <v>1</v>
      </c>
      <c r="M3955">
        <v>2926.1</v>
      </c>
      <c r="N3955">
        <v>0.2</v>
      </c>
      <c r="O3955">
        <v>208.23</v>
      </c>
    </row>
    <row r="3956" spans="1:15" x14ac:dyDescent="0.25">
      <c r="A3956" t="s">
        <v>3966</v>
      </c>
      <c r="B3956" t="s">
        <v>5687</v>
      </c>
      <c r="C3956" t="s">
        <v>7226</v>
      </c>
      <c r="D3956" t="s">
        <v>6335</v>
      </c>
      <c r="E3956" t="s">
        <v>6975</v>
      </c>
      <c r="F3956" t="s">
        <v>7096</v>
      </c>
      <c r="G3956" t="s">
        <v>7113</v>
      </c>
      <c r="H3956" t="s">
        <v>7143</v>
      </c>
      <c r="I3956" t="s">
        <v>7165</v>
      </c>
      <c r="J3956" t="s">
        <v>7172</v>
      </c>
      <c r="K3956" t="s">
        <v>7208</v>
      </c>
      <c r="L3956">
        <v>2</v>
      </c>
      <c r="M3956">
        <v>5206.28</v>
      </c>
      <c r="N3956">
        <v>0</v>
      </c>
      <c r="O3956">
        <v>1031.72</v>
      </c>
    </row>
    <row r="3957" spans="1:15" x14ac:dyDescent="0.25">
      <c r="A3957" t="s">
        <v>3967</v>
      </c>
      <c r="B3957" t="s">
        <v>5062</v>
      </c>
      <c r="C3957" t="s">
        <v>7237</v>
      </c>
      <c r="D3957" t="s">
        <v>6249</v>
      </c>
      <c r="E3957" t="s">
        <v>7003</v>
      </c>
      <c r="F3957" t="s">
        <v>7097</v>
      </c>
      <c r="G3957" t="s">
        <v>7107</v>
      </c>
      <c r="H3957" t="s">
        <v>7152</v>
      </c>
      <c r="I3957" t="s">
        <v>7164</v>
      </c>
      <c r="J3957" t="s">
        <v>7170</v>
      </c>
      <c r="K3957" t="s">
        <v>7189</v>
      </c>
      <c r="L3957">
        <v>6</v>
      </c>
      <c r="M3957">
        <v>6449.1</v>
      </c>
      <c r="N3957">
        <v>0.25</v>
      </c>
      <c r="O3957">
        <v>1195.1199999999999</v>
      </c>
    </row>
    <row r="3958" spans="1:15" x14ac:dyDescent="0.25">
      <c r="A3958" t="s">
        <v>3968</v>
      </c>
      <c r="B3958" t="s">
        <v>5198</v>
      </c>
      <c r="C3958" t="s">
        <v>7253</v>
      </c>
      <c r="D3958" t="s">
        <v>6128</v>
      </c>
      <c r="E3958" t="s">
        <v>6927</v>
      </c>
      <c r="F3958" t="s">
        <v>7095</v>
      </c>
      <c r="G3958" t="s">
        <v>7109</v>
      </c>
      <c r="H3958" t="s">
        <v>7135</v>
      </c>
      <c r="I3958" t="s">
        <v>7163</v>
      </c>
      <c r="J3958" t="s">
        <v>7167</v>
      </c>
      <c r="K3958" t="s">
        <v>7179</v>
      </c>
      <c r="L3958">
        <v>6</v>
      </c>
      <c r="M3958">
        <v>14421.07</v>
      </c>
      <c r="N3958">
        <v>0.05</v>
      </c>
      <c r="O3958">
        <v>3497.99</v>
      </c>
    </row>
    <row r="3959" spans="1:15" x14ac:dyDescent="0.25">
      <c r="A3959" t="s">
        <v>3969</v>
      </c>
      <c r="B3959" t="s">
        <v>5318</v>
      </c>
      <c r="C3959" t="s">
        <v>7235</v>
      </c>
      <c r="D3959" t="s">
        <v>6776</v>
      </c>
      <c r="E3959" t="s">
        <v>7073</v>
      </c>
      <c r="F3959" t="s">
        <v>7096</v>
      </c>
      <c r="G3959" t="s">
        <v>7103</v>
      </c>
      <c r="H3959" t="s">
        <v>7158</v>
      </c>
      <c r="I3959" t="s">
        <v>7165</v>
      </c>
      <c r="J3959" t="s">
        <v>7172</v>
      </c>
      <c r="K3959" t="s">
        <v>7208</v>
      </c>
      <c r="L3959">
        <v>3</v>
      </c>
      <c r="M3959">
        <v>7408.68</v>
      </c>
      <c r="N3959">
        <v>0</v>
      </c>
      <c r="O3959">
        <v>1653.41</v>
      </c>
    </row>
    <row r="3960" spans="1:15" x14ac:dyDescent="0.25">
      <c r="A3960" t="s">
        <v>3970</v>
      </c>
      <c r="B3960" t="s">
        <v>5036</v>
      </c>
      <c r="C3960" t="s">
        <v>7231</v>
      </c>
      <c r="D3960" t="s">
        <v>6575</v>
      </c>
      <c r="E3960" t="s">
        <v>7004</v>
      </c>
      <c r="F3960" t="s">
        <v>7097</v>
      </c>
      <c r="G3960" t="s">
        <v>7104</v>
      </c>
      <c r="H3960" t="s">
        <v>7120</v>
      </c>
      <c r="I3960" t="s">
        <v>7163</v>
      </c>
      <c r="J3960" t="s">
        <v>7167</v>
      </c>
      <c r="K3960" t="s">
        <v>7187</v>
      </c>
      <c r="L3960">
        <v>5</v>
      </c>
      <c r="M3960">
        <v>7790.53</v>
      </c>
      <c r="N3960">
        <v>0</v>
      </c>
      <c r="O3960">
        <v>2175.9299999999998</v>
      </c>
    </row>
    <row r="3961" spans="1:15" x14ac:dyDescent="0.25">
      <c r="A3961" t="s">
        <v>3971</v>
      </c>
      <c r="B3961" t="s">
        <v>5193</v>
      </c>
      <c r="C3961" t="s">
        <v>7227</v>
      </c>
      <c r="D3961" t="s">
        <v>6768</v>
      </c>
      <c r="E3961" t="s">
        <v>6952</v>
      </c>
      <c r="F3961" t="s">
        <v>7096</v>
      </c>
      <c r="G3961" t="s">
        <v>7111</v>
      </c>
      <c r="H3961" t="s">
        <v>7145</v>
      </c>
      <c r="I3961" t="s">
        <v>7162</v>
      </c>
      <c r="J3961" t="s">
        <v>7168</v>
      </c>
      <c r="K3961" t="s">
        <v>7180</v>
      </c>
      <c r="L3961">
        <v>8</v>
      </c>
      <c r="M3961">
        <v>25865.15</v>
      </c>
      <c r="N3961">
        <v>0.1</v>
      </c>
      <c r="O3961">
        <v>3127.91</v>
      </c>
    </row>
    <row r="3962" spans="1:15" x14ac:dyDescent="0.25">
      <c r="A3962" t="s">
        <v>3972</v>
      </c>
      <c r="B3962" t="s">
        <v>6064</v>
      </c>
      <c r="C3962" t="s">
        <v>7254</v>
      </c>
      <c r="D3962" t="s">
        <v>6456</v>
      </c>
      <c r="E3962" t="s">
        <v>7065</v>
      </c>
      <c r="F3962" t="s">
        <v>7097</v>
      </c>
      <c r="G3962" t="s">
        <v>7110</v>
      </c>
      <c r="H3962" t="s">
        <v>7129</v>
      </c>
      <c r="I3962" t="s">
        <v>7164</v>
      </c>
      <c r="J3962" t="s">
        <v>7173</v>
      </c>
      <c r="K3962" t="s">
        <v>7186</v>
      </c>
      <c r="L3962">
        <v>2</v>
      </c>
      <c r="M3962">
        <v>6896.22</v>
      </c>
      <c r="N3962">
        <v>0.25</v>
      </c>
      <c r="O3962">
        <v>1088.3499999999999</v>
      </c>
    </row>
    <row r="3963" spans="1:15" x14ac:dyDescent="0.25">
      <c r="A3963" t="s">
        <v>3973</v>
      </c>
      <c r="B3963" t="s">
        <v>5712</v>
      </c>
      <c r="C3963" t="s">
        <v>7239</v>
      </c>
      <c r="D3963" t="s">
        <v>6548</v>
      </c>
      <c r="E3963" t="s">
        <v>6976</v>
      </c>
      <c r="F3963" t="s">
        <v>7097</v>
      </c>
      <c r="G3963" t="s">
        <v>7110</v>
      </c>
      <c r="H3963" t="s">
        <v>7155</v>
      </c>
      <c r="I3963" t="s">
        <v>7163</v>
      </c>
      <c r="J3963" t="s">
        <v>7171</v>
      </c>
      <c r="K3963" t="s">
        <v>7204</v>
      </c>
      <c r="L3963">
        <v>8</v>
      </c>
      <c r="M3963">
        <v>32835.199999999997</v>
      </c>
      <c r="N3963">
        <v>0.05</v>
      </c>
      <c r="O3963">
        <v>5157.51</v>
      </c>
    </row>
    <row r="3964" spans="1:15" x14ac:dyDescent="0.25">
      <c r="A3964" t="s">
        <v>3974</v>
      </c>
      <c r="B3964" t="s">
        <v>5037</v>
      </c>
      <c r="C3964" t="s">
        <v>7225</v>
      </c>
      <c r="D3964" t="s">
        <v>6881</v>
      </c>
      <c r="E3964" t="s">
        <v>7028</v>
      </c>
      <c r="F3964" t="s">
        <v>7095</v>
      </c>
      <c r="G3964" t="s">
        <v>7109</v>
      </c>
      <c r="H3964" t="s">
        <v>7127</v>
      </c>
      <c r="I3964" t="s">
        <v>7162</v>
      </c>
      <c r="J3964" t="s">
        <v>7168</v>
      </c>
      <c r="K3964" t="s">
        <v>7191</v>
      </c>
      <c r="L3964">
        <v>8</v>
      </c>
      <c r="M3964">
        <v>49526.86</v>
      </c>
      <c r="N3964">
        <v>0</v>
      </c>
      <c r="O3964">
        <v>10373</v>
      </c>
    </row>
    <row r="3965" spans="1:15" x14ac:dyDescent="0.25">
      <c r="A3965" t="s">
        <v>3975</v>
      </c>
      <c r="B3965" t="s">
        <v>5363</v>
      </c>
      <c r="C3965" t="s">
        <v>7242</v>
      </c>
      <c r="D3965" t="s">
        <v>6602</v>
      </c>
      <c r="E3965" t="s">
        <v>7068</v>
      </c>
      <c r="F3965" t="s">
        <v>7094</v>
      </c>
      <c r="G3965" t="s">
        <v>7098</v>
      </c>
      <c r="H3965" t="s">
        <v>7138</v>
      </c>
      <c r="I3965" t="s">
        <v>7163</v>
      </c>
      <c r="J3965" t="s">
        <v>7167</v>
      </c>
      <c r="K3965" t="s">
        <v>7187</v>
      </c>
      <c r="L3965">
        <v>5</v>
      </c>
      <c r="M3965">
        <v>7174.08</v>
      </c>
      <c r="N3965">
        <v>0</v>
      </c>
      <c r="O3965">
        <v>1970.51</v>
      </c>
    </row>
    <row r="3966" spans="1:15" x14ac:dyDescent="0.25">
      <c r="A3966" t="s">
        <v>3976</v>
      </c>
      <c r="B3966" t="s">
        <v>5460</v>
      </c>
      <c r="C3966" t="s">
        <v>7248</v>
      </c>
      <c r="D3966" t="s">
        <v>6507</v>
      </c>
      <c r="E3966" t="s">
        <v>7050</v>
      </c>
      <c r="F3966" t="s">
        <v>7096</v>
      </c>
      <c r="G3966" t="s">
        <v>7111</v>
      </c>
      <c r="H3966" t="s">
        <v>7131</v>
      </c>
      <c r="I3966" t="s">
        <v>7164</v>
      </c>
      <c r="J3966" t="s">
        <v>7170</v>
      </c>
      <c r="K3966" t="s">
        <v>7189</v>
      </c>
      <c r="L3966">
        <v>2</v>
      </c>
      <c r="M3966">
        <v>2366.04</v>
      </c>
      <c r="N3966">
        <v>0.2</v>
      </c>
      <c r="O3966">
        <v>595.46</v>
      </c>
    </row>
    <row r="3967" spans="1:15" x14ac:dyDescent="0.25">
      <c r="A3967" t="s">
        <v>3977</v>
      </c>
      <c r="B3967" t="s">
        <v>5274</v>
      </c>
      <c r="C3967" t="s">
        <v>7253</v>
      </c>
      <c r="D3967" t="s">
        <v>6212</v>
      </c>
      <c r="E3967" t="s">
        <v>6985</v>
      </c>
      <c r="F3967" t="s">
        <v>7094</v>
      </c>
      <c r="G3967" t="s">
        <v>7098</v>
      </c>
      <c r="H3967" t="s">
        <v>7156</v>
      </c>
      <c r="I3967" t="s">
        <v>7165</v>
      </c>
      <c r="J3967" t="s">
        <v>7177</v>
      </c>
      <c r="K3967" t="s">
        <v>7201</v>
      </c>
      <c r="L3967">
        <v>3</v>
      </c>
      <c r="M3967">
        <v>126972.05</v>
      </c>
      <c r="N3967">
        <v>0.2</v>
      </c>
      <c r="O3967">
        <v>13412.28</v>
      </c>
    </row>
    <row r="3968" spans="1:15" x14ac:dyDescent="0.25">
      <c r="A3968" t="s">
        <v>3978</v>
      </c>
      <c r="B3968" t="s">
        <v>5817</v>
      </c>
      <c r="C3968" t="s">
        <v>7243</v>
      </c>
      <c r="D3968" t="s">
        <v>6444</v>
      </c>
      <c r="E3968" t="s">
        <v>6927</v>
      </c>
      <c r="F3968" t="s">
        <v>7095</v>
      </c>
      <c r="G3968" t="s">
        <v>7109</v>
      </c>
      <c r="H3968" t="s">
        <v>7140</v>
      </c>
      <c r="I3968" t="s">
        <v>7164</v>
      </c>
      <c r="J3968" t="s">
        <v>7170</v>
      </c>
      <c r="K3968" t="s">
        <v>7189</v>
      </c>
      <c r="L3968">
        <v>2</v>
      </c>
      <c r="M3968">
        <v>2413.6</v>
      </c>
      <c r="N3968">
        <v>0.2</v>
      </c>
      <c r="O3968">
        <v>511.18</v>
      </c>
    </row>
    <row r="3969" spans="1:15" x14ac:dyDescent="0.25">
      <c r="A3969" t="s">
        <v>3979</v>
      </c>
      <c r="B3969" t="s">
        <v>6068</v>
      </c>
      <c r="C3969" t="s">
        <v>7253</v>
      </c>
      <c r="D3969" t="s">
        <v>6678</v>
      </c>
      <c r="E3969" t="s">
        <v>6911</v>
      </c>
      <c r="F3969" t="s">
        <v>7097</v>
      </c>
      <c r="G3969" t="s">
        <v>7105</v>
      </c>
      <c r="H3969" t="s">
        <v>7149</v>
      </c>
      <c r="I3969" t="s">
        <v>7162</v>
      </c>
      <c r="J3969" t="s">
        <v>7166</v>
      </c>
      <c r="K3969" t="s">
        <v>7178</v>
      </c>
      <c r="L3969">
        <v>4</v>
      </c>
      <c r="M3969">
        <v>62521.69</v>
      </c>
      <c r="N3969">
        <v>0</v>
      </c>
      <c r="O3969">
        <v>13732.6</v>
      </c>
    </row>
    <row r="3970" spans="1:15" x14ac:dyDescent="0.25">
      <c r="A3970" t="s">
        <v>3980</v>
      </c>
      <c r="B3970" t="s">
        <v>5729</v>
      </c>
      <c r="C3970" t="s">
        <v>7239</v>
      </c>
      <c r="D3970" t="s">
        <v>6444</v>
      </c>
      <c r="E3970" t="s">
        <v>6927</v>
      </c>
      <c r="F3970" t="s">
        <v>7094</v>
      </c>
      <c r="G3970" t="s">
        <v>7100</v>
      </c>
      <c r="H3970" t="s">
        <v>7136</v>
      </c>
      <c r="I3970" t="s">
        <v>7163</v>
      </c>
      <c r="J3970" t="s">
        <v>7171</v>
      </c>
      <c r="K3970" t="s">
        <v>7204</v>
      </c>
      <c r="L3970">
        <v>7</v>
      </c>
      <c r="M3970">
        <v>28895.26</v>
      </c>
      <c r="N3970">
        <v>0.1</v>
      </c>
      <c r="O3970">
        <v>3205.22</v>
      </c>
    </row>
    <row r="3971" spans="1:15" x14ac:dyDescent="0.25">
      <c r="A3971" t="s">
        <v>3981</v>
      </c>
      <c r="B3971" t="s">
        <v>5184</v>
      </c>
      <c r="C3971" t="s">
        <v>7250</v>
      </c>
      <c r="D3971" t="s">
        <v>6432</v>
      </c>
      <c r="E3971" t="s">
        <v>6992</v>
      </c>
      <c r="F3971" t="s">
        <v>7097</v>
      </c>
      <c r="G3971" t="s">
        <v>7104</v>
      </c>
      <c r="H3971" t="s">
        <v>7132</v>
      </c>
      <c r="I3971" t="s">
        <v>7162</v>
      </c>
      <c r="J3971" t="s">
        <v>7168</v>
      </c>
      <c r="K3971" t="s">
        <v>7180</v>
      </c>
      <c r="L3971">
        <v>1</v>
      </c>
      <c r="M3971">
        <v>3229.49</v>
      </c>
      <c r="N3971">
        <v>0.1</v>
      </c>
      <c r="O3971">
        <v>424.47</v>
      </c>
    </row>
    <row r="3972" spans="1:15" x14ac:dyDescent="0.25">
      <c r="A3972" t="s">
        <v>3982</v>
      </c>
      <c r="B3972" t="s">
        <v>5779</v>
      </c>
      <c r="C3972" t="s">
        <v>7229</v>
      </c>
      <c r="D3972" t="s">
        <v>6756</v>
      </c>
      <c r="E3972" t="s">
        <v>6969</v>
      </c>
      <c r="F3972" t="s">
        <v>7097</v>
      </c>
      <c r="G3972" t="s">
        <v>7110</v>
      </c>
      <c r="H3972" t="s">
        <v>7155</v>
      </c>
      <c r="I3972" t="s">
        <v>7164</v>
      </c>
      <c r="J3972" t="s">
        <v>7170</v>
      </c>
      <c r="K3972" t="s">
        <v>7213</v>
      </c>
      <c r="L3972">
        <v>7</v>
      </c>
      <c r="M3972">
        <v>17081.32</v>
      </c>
      <c r="N3972">
        <v>0.15</v>
      </c>
      <c r="O3972">
        <v>4689.03</v>
      </c>
    </row>
    <row r="3973" spans="1:15" x14ac:dyDescent="0.25">
      <c r="A3973" t="s">
        <v>3983</v>
      </c>
      <c r="B3973" t="s">
        <v>5746</v>
      </c>
      <c r="C3973" t="s">
        <v>7230</v>
      </c>
      <c r="D3973" t="s">
        <v>6669</v>
      </c>
      <c r="E3973" t="s">
        <v>6952</v>
      </c>
      <c r="F3973" t="s">
        <v>7097</v>
      </c>
      <c r="G3973" t="s">
        <v>7105</v>
      </c>
      <c r="H3973" t="s">
        <v>7149</v>
      </c>
      <c r="I3973" t="s">
        <v>7164</v>
      </c>
      <c r="J3973" t="s">
        <v>7173</v>
      </c>
      <c r="K3973" t="s">
        <v>7186</v>
      </c>
      <c r="L3973">
        <v>7</v>
      </c>
      <c r="M3973">
        <v>27496.89</v>
      </c>
      <c r="N3973">
        <v>0.15</v>
      </c>
      <c r="O3973">
        <v>6557.43</v>
      </c>
    </row>
    <row r="3974" spans="1:15" x14ac:dyDescent="0.25">
      <c r="A3974" t="s">
        <v>3984</v>
      </c>
      <c r="B3974" t="s">
        <v>5924</v>
      </c>
      <c r="C3974" t="s">
        <v>7254</v>
      </c>
      <c r="D3974" t="s">
        <v>6257</v>
      </c>
      <c r="E3974" t="s">
        <v>7008</v>
      </c>
      <c r="F3974" t="s">
        <v>7097</v>
      </c>
      <c r="G3974" t="s">
        <v>7104</v>
      </c>
      <c r="H3974" t="s">
        <v>7120</v>
      </c>
      <c r="I3974" t="s">
        <v>7163</v>
      </c>
      <c r="J3974" t="s">
        <v>7171</v>
      </c>
      <c r="K3974" t="s">
        <v>7209</v>
      </c>
      <c r="L3974">
        <v>4</v>
      </c>
      <c r="M3974">
        <v>7283.42</v>
      </c>
      <c r="N3974">
        <v>0</v>
      </c>
      <c r="O3974">
        <v>1498.89</v>
      </c>
    </row>
    <row r="3975" spans="1:15" x14ac:dyDescent="0.25">
      <c r="A3975" t="s">
        <v>3985</v>
      </c>
      <c r="B3975" t="s">
        <v>5600</v>
      </c>
      <c r="C3975" t="s">
        <v>7241</v>
      </c>
      <c r="D3975" t="s">
        <v>6893</v>
      </c>
      <c r="E3975" t="s">
        <v>7015</v>
      </c>
      <c r="F3975" t="s">
        <v>7095</v>
      </c>
      <c r="G3975" t="s">
        <v>7102</v>
      </c>
      <c r="H3975" t="s">
        <v>7147</v>
      </c>
      <c r="I3975" t="s">
        <v>7164</v>
      </c>
      <c r="J3975" t="s">
        <v>7170</v>
      </c>
      <c r="K3975" t="s">
        <v>7189</v>
      </c>
      <c r="L3975">
        <v>1</v>
      </c>
      <c r="M3975">
        <v>1168.1400000000001</v>
      </c>
      <c r="N3975">
        <v>0.25</v>
      </c>
      <c r="O3975">
        <v>191.76</v>
      </c>
    </row>
    <row r="3976" spans="1:15" x14ac:dyDescent="0.25">
      <c r="A3976" t="s">
        <v>3986</v>
      </c>
      <c r="B3976" t="s">
        <v>5239</v>
      </c>
      <c r="C3976" t="s">
        <v>7231</v>
      </c>
      <c r="D3976" t="s">
        <v>6760</v>
      </c>
      <c r="E3976" t="s">
        <v>7089</v>
      </c>
      <c r="F3976" t="s">
        <v>7094</v>
      </c>
      <c r="G3976" t="s">
        <v>7099</v>
      </c>
      <c r="H3976" t="s">
        <v>7125</v>
      </c>
      <c r="I3976" t="s">
        <v>7164</v>
      </c>
      <c r="J3976" t="s">
        <v>7170</v>
      </c>
      <c r="K3976" t="s">
        <v>7213</v>
      </c>
      <c r="L3976">
        <v>5</v>
      </c>
      <c r="M3976">
        <v>13025.79</v>
      </c>
      <c r="N3976">
        <v>0.1</v>
      </c>
      <c r="O3976">
        <v>3717.78</v>
      </c>
    </row>
    <row r="3977" spans="1:15" x14ac:dyDescent="0.25">
      <c r="A3977" t="s">
        <v>3987</v>
      </c>
      <c r="B3977" t="s">
        <v>5534</v>
      </c>
      <c r="C3977" t="s">
        <v>7240</v>
      </c>
      <c r="D3977" t="s">
        <v>6674</v>
      </c>
      <c r="E3977" t="s">
        <v>6975</v>
      </c>
      <c r="F3977" t="s">
        <v>7097</v>
      </c>
      <c r="G3977" t="s">
        <v>7110</v>
      </c>
      <c r="H3977" t="s">
        <v>7129</v>
      </c>
      <c r="I3977" t="s">
        <v>7163</v>
      </c>
      <c r="J3977" t="s">
        <v>7171</v>
      </c>
      <c r="K3977" t="s">
        <v>7184</v>
      </c>
      <c r="L3977">
        <v>8</v>
      </c>
      <c r="M3977">
        <v>59470.559999999998</v>
      </c>
      <c r="N3977">
        <v>0.05</v>
      </c>
      <c r="O3977">
        <v>8774.0300000000007</v>
      </c>
    </row>
    <row r="3978" spans="1:15" x14ac:dyDescent="0.25">
      <c r="A3978" t="s">
        <v>3988</v>
      </c>
      <c r="B3978" t="s">
        <v>5032</v>
      </c>
      <c r="C3978" t="s">
        <v>7224</v>
      </c>
      <c r="D3978" t="s">
        <v>6300</v>
      </c>
      <c r="E3978" t="s">
        <v>7025</v>
      </c>
      <c r="F3978" t="s">
        <v>7095</v>
      </c>
      <c r="G3978" t="s">
        <v>7109</v>
      </c>
      <c r="H3978" t="s">
        <v>7135</v>
      </c>
      <c r="I3978" t="s">
        <v>7162</v>
      </c>
      <c r="J3978" t="s">
        <v>7166</v>
      </c>
      <c r="K3978" t="s">
        <v>7192</v>
      </c>
      <c r="L3978">
        <v>1</v>
      </c>
      <c r="M3978">
        <v>5024.84</v>
      </c>
      <c r="N3978">
        <v>0.15</v>
      </c>
      <c r="O3978">
        <v>628.01</v>
      </c>
    </row>
    <row r="3979" spans="1:15" x14ac:dyDescent="0.25">
      <c r="A3979" t="s">
        <v>3989</v>
      </c>
      <c r="B3979" t="s">
        <v>6069</v>
      </c>
      <c r="C3979" t="s">
        <v>7246</v>
      </c>
      <c r="D3979" t="s">
        <v>6301</v>
      </c>
      <c r="E3979" t="s">
        <v>7026</v>
      </c>
      <c r="F3979" t="s">
        <v>7095</v>
      </c>
      <c r="G3979" t="s">
        <v>7108</v>
      </c>
      <c r="H3979" t="s">
        <v>7126</v>
      </c>
      <c r="I3979" t="s">
        <v>7162</v>
      </c>
      <c r="J3979" t="s">
        <v>7168</v>
      </c>
      <c r="K3979" t="s">
        <v>7191</v>
      </c>
      <c r="L3979">
        <v>4</v>
      </c>
      <c r="M3979">
        <v>26306.13</v>
      </c>
      <c r="N3979">
        <v>0</v>
      </c>
      <c r="O3979">
        <v>5246.7</v>
      </c>
    </row>
    <row r="3980" spans="1:15" x14ac:dyDescent="0.25">
      <c r="A3980" t="s">
        <v>3990</v>
      </c>
      <c r="B3980" t="s">
        <v>5536</v>
      </c>
      <c r="C3980" t="s">
        <v>7258</v>
      </c>
      <c r="D3980" t="s">
        <v>6221</v>
      </c>
      <c r="E3980" t="s">
        <v>6981</v>
      </c>
      <c r="F3980" t="s">
        <v>7094</v>
      </c>
      <c r="G3980" t="s">
        <v>7098</v>
      </c>
      <c r="H3980" t="s">
        <v>7138</v>
      </c>
      <c r="I3980" t="s">
        <v>7164</v>
      </c>
      <c r="J3980" t="s">
        <v>7174</v>
      </c>
      <c r="K3980" t="s">
        <v>7199</v>
      </c>
      <c r="L3980">
        <v>2</v>
      </c>
      <c r="M3980">
        <v>2425.5500000000002</v>
      </c>
      <c r="N3980">
        <v>0.25</v>
      </c>
      <c r="O3980">
        <v>166.94</v>
      </c>
    </row>
    <row r="3981" spans="1:15" x14ac:dyDescent="0.25">
      <c r="A3981" t="s">
        <v>3991</v>
      </c>
      <c r="B3981" t="s">
        <v>5094</v>
      </c>
      <c r="C3981" t="s">
        <v>7253</v>
      </c>
      <c r="D3981" t="s">
        <v>6550</v>
      </c>
      <c r="E3981" t="s">
        <v>7044</v>
      </c>
      <c r="F3981" t="s">
        <v>7095</v>
      </c>
      <c r="G3981" t="s">
        <v>7102</v>
      </c>
      <c r="H3981" t="s">
        <v>7147</v>
      </c>
      <c r="I3981" t="s">
        <v>7162</v>
      </c>
      <c r="J3981" t="s">
        <v>7168</v>
      </c>
      <c r="K3981" t="s">
        <v>7180</v>
      </c>
      <c r="L3981">
        <v>5</v>
      </c>
      <c r="M3981">
        <v>17478.54</v>
      </c>
      <c r="N3981">
        <v>0</v>
      </c>
      <c r="O3981">
        <v>3096.39</v>
      </c>
    </row>
    <row r="3982" spans="1:15" x14ac:dyDescent="0.25">
      <c r="A3982" t="s">
        <v>3992</v>
      </c>
      <c r="B3982" t="s">
        <v>5771</v>
      </c>
      <c r="C3982" t="s">
        <v>7256</v>
      </c>
      <c r="D3982" t="s">
        <v>6739</v>
      </c>
      <c r="E3982" t="s">
        <v>7031</v>
      </c>
      <c r="F3982" t="s">
        <v>7096</v>
      </c>
      <c r="G3982" t="s">
        <v>7112</v>
      </c>
      <c r="H3982" t="s">
        <v>7139</v>
      </c>
      <c r="I3982" t="s">
        <v>7163</v>
      </c>
      <c r="J3982" t="s">
        <v>7171</v>
      </c>
      <c r="K3982" t="s">
        <v>7184</v>
      </c>
      <c r="L3982">
        <v>6</v>
      </c>
      <c r="M3982">
        <v>34963.85</v>
      </c>
      <c r="N3982">
        <v>0.25</v>
      </c>
      <c r="O3982">
        <v>1204.98</v>
      </c>
    </row>
    <row r="3983" spans="1:15" x14ac:dyDescent="0.25">
      <c r="A3983" t="s">
        <v>3993</v>
      </c>
      <c r="B3983" t="s">
        <v>6027</v>
      </c>
      <c r="C3983" t="s">
        <v>7231</v>
      </c>
      <c r="D3983" t="s">
        <v>6385</v>
      </c>
      <c r="E3983" t="s">
        <v>7034</v>
      </c>
      <c r="F3983" t="s">
        <v>7094</v>
      </c>
      <c r="G3983" t="s">
        <v>7098</v>
      </c>
      <c r="H3983" t="s">
        <v>7156</v>
      </c>
      <c r="I3983" t="s">
        <v>7165</v>
      </c>
      <c r="J3983" t="s">
        <v>7177</v>
      </c>
      <c r="K3983" t="s">
        <v>7210</v>
      </c>
      <c r="L3983">
        <v>6</v>
      </c>
      <c r="M3983">
        <v>445570.39</v>
      </c>
      <c r="N3983">
        <v>0.15</v>
      </c>
      <c r="O3983">
        <v>35995.050000000003</v>
      </c>
    </row>
    <row r="3984" spans="1:15" x14ac:dyDescent="0.25">
      <c r="A3984" t="s">
        <v>3994</v>
      </c>
      <c r="B3984" t="s">
        <v>5970</v>
      </c>
      <c r="C3984" t="s">
        <v>7225</v>
      </c>
      <c r="D3984" t="s">
        <v>6384</v>
      </c>
      <c r="E3984" t="s">
        <v>6969</v>
      </c>
      <c r="F3984" t="s">
        <v>7097</v>
      </c>
      <c r="G3984" t="s">
        <v>7105</v>
      </c>
      <c r="H3984" t="s">
        <v>7149</v>
      </c>
      <c r="I3984" t="s">
        <v>7162</v>
      </c>
      <c r="J3984" t="s">
        <v>7169</v>
      </c>
      <c r="K3984" t="s">
        <v>7203</v>
      </c>
      <c r="L3984">
        <v>6</v>
      </c>
      <c r="M3984">
        <v>106950.33</v>
      </c>
      <c r="N3984">
        <v>0.2</v>
      </c>
      <c r="O3984">
        <v>10898.27</v>
      </c>
    </row>
    <row r="3985" spans="1:15" x14ac:dyDescent="0.25">
      <c r="A3985" t="s">
        <v>3995</v>
      </c>
      <c r="B3985" t="s">
        <v>5835</v>
      </c>
      <c r="C3985" t="s">
        <v>7258</v>
      </c>
      <c r="D3985" t="s">
        <v>6820</v>
      </c>
      <c r="E3985" t="s">
        <v>7060</v>
      </c>
      <c r="F3985" t="s">
        <v>7094</v>
      </c>
      <c r="G3985" t="s">
        <v>7099</v>
      </c>
      <c r="H3985" t="s">
        <v>7125</v>
      </c>
      <c r="I3985" t="s">
        <v>7165</v>
      </c>
      <c r="J3985" t="s">
        <v>7177</v>
      </c>
      <c r="K3985" t="s">
        <v>7198</v>
      </c>
      <c r="L3985">
        <v>2</v>
      </c>
      <c r="M3985">
        <v>120442.55</v>
      </c>
      <c r="N3985">
        <v>0.05</v>
      </c>
      <c r="O3985">
        <v>20199.689999999999</v>
      </c>
    </row>
    <row r="3986" spans="1:15" x14ac:dyDescent="0.25">
      <c r="A3986" t="s">
        <v>3996</v>
      </c>
      <c r="B3986" t="s">
        <v>5169</v>
      </c>
      <c r="C3986" t="s">
        <v>7226</v>
      </c>
      <c r="D3986" t="s">
        <v>6413</v>
      </c>
      <c r="E3986" t="s">
        <v>7052</v>
      </c>
      <c r="F3986" t="s">
        <v>7096</v>
      </c>
      <c r="G3986" t="s">
        <v>7103</v>
      </c>
      <c r="H3986" t="s">
        <v>7119</v>
      </c>
      <c r="I3986" t="s">
        <v>7164</v>
      </c>
      <c r="J3986" t="s">
        <v>7173</v>
      </c>
      <c r="K3986" t="s">
        <v>7186</v>
      </c>
      <c r="L3986">
        <v>6</v>
      </c>
      <c r="M3986">
        <v>23720.93</v>
      </c>
      <c r="N3986">
        <v>0.1</v>
      </c>
      <c r="O3986">
        <v>6271.66</v>
      </c>
    </row>
    <row r="3987" spans="1:15" x14ac:dyDescent="0.25">
      <c r="A3987" t="s">
        <v>3997</v>
      </c>
      <c r="B3987" t="s">
        <v>5469</v>
      </c>
      <c r="C3987" t="s">
        <v>7251</v>
      </c>
      <c r="D3987" t="s">
        <v>6580</v>
      </c>
      <c r="E3987" t="s">
        <v>7066</v>
      </c>
      <c r="F3987" t="s">
        <v>7096</v>
      </c>
      <c r="G3987" t="s">
        <v>7103</v>
      </c>
      <c r="H3987" t="s">
        <v>7119</v>
      </c>
      <c r="I3987" t="s">
        <v>7162</v>
      </c>
      <c r="J3987" t="s">
        <v>7166</v>
      </c>
      <c r="K3987" t="s">
        <v>7178</v>
      </c>
      <c r="L3987">
        <v>8</v>
      </c>
      <c r="M3987">
        <v>106707.88</v>
      </c>
      <c r="N3987">
        <v>0.1</v>
      </c>
      <c r="O3987">
        <v>17291.54</v>
      </c>
    </row>
    <row r="3988" spans="1:15" x14ac:dyDescent="0.25">
      <c r="A3988" t="s">
        <v>3998</v>
      </c>
      <c r="B3988" t="s">
        <v>5744</v>
      </c>
      <c r="C3988" t="s">
        <v>7241</v>
      </c>
      <c r="D3988" t="s">
        <v>6797</v>
      </c>
      <c r="E3988" t="s">
        <v>7071</v>
      </c>
      <c r="F3988" t="s">
        <v>7096</v>
      </c>
      <c r="G3988" t="s">
        <v>7103</v>
      </c>
      <c r="H3988" t="s">
        <v>7158</v>
      </c>
      <c r="I3988" t="s">
        <v>7165</v>
      </c>
      <c r="J3988" t="s">
        <v>7172</v>
      </c>
      <c r="K3988" t="s">
        <v>7185</v>
      </c>
      <c r="L3988">
        <v>1</v>
      </c>
      <c r="M3988">
        <v>4049.47</v>
      </c>
      <c r="N3988">
        <v>0.15</v>
      </c>
      <c r="O3988">
        <v>433.43</v>
      </c>
    </row>
    <row r="3989" spans="1:15" x14ac:dyDescent="0.25">
      <c r="A3989" t="s">
        <v>3999</v>
      </c>
      <c r="B3989" t="s">
        <v>5963</v>
      </c>
      <c r="C3989" t="s">
        <v>7228</v>
      </c>
      <c r="D3989" t="s">
        <v>6393</v>
      </c>
      <c r="E3989" t="s">
        <v>6942</v>
      </c>
      <c r="F3989" t="s">
        <v>7097</v>
      </c>
      <c r="G3989" t="s">
        <v>7105</v>
      </c>
      <c r="H3989" t="s">
        <v>7121</v>
      </c>
      <c r="I3989" t="s">
        <v>7162</v>
      </c>
      <c r="J3989" t="s">
        <v>7166</v>
      </c>
      <c r="K3989" t="s">
        <v>7178</v>
      </c>
      <c r="L3989">
        <v>2</v>
      </c>
      <c r="M3989">
        <v>29145.21</v>
      </c>
      <c r="N3989">
        <v>0.05</v>
      </c>
      <c r="O3989">
        <v>5835.16</v>
      </c>
    </row>
    <row r="3990" spans="1:15" x14ac:dyDescent="0.25">
      <c r="A3990" t="s">
        <v>4000</v>
      </c>
      <c r="B3990" t="s">
        <v>5380</v>
      </c>
      <c r="C3990" t="s">
        <v>7256</v>
      </c>
      <c r="D3990" t="s">
        <v>6186</v>
      </c>
      <c r="E3990" t="s">
        <v>6974</v>
      </c>
      <c r="F3990" t="s">
        <v>7097</v>
      </c>
      <c r="G3990" t="s">
        <v>7110</v>
      </c>
      <c r="H3990" t="s">
        <v>7129</v>
      </c>
      <c r="I3990" t="s">
        <v>7162</v>
      </c>
      <c r="J3990" t="s">
        <v>7168</v>
      </c>
      <c r="K3990" t="s">
        <v>7191</v>
      </c>
      <c r="L3990">
        <v>3</v>
      </c>
      <c r="M3990">
        <v>14358.4</v>
      </c>
      <c r="N3990">
        <v>0.25</v>
      </c>
      <c r="O3990">
        <v>835.91</v>
      </c>
    </row>
    <row r="3991" spans="1:15" x14ac:dyDescent="0.25">
      <c r="A3991" t="s">
        <v>4001</v>
      </c>
      <c r="B3991" t="s">
        <v>5716</v>
      </c>
      <c r="C3991" t="s">
        <v>7236</v>
      </c>
      <c r="D3991" t="s">
        <v>6550</v>
      </c>
      <c r="E3991" t="s">
        <v>7044</v>
      </c>
      <c r="F3991" t="s">
        <v>7094</v>
      </c>
      <c r="G3991" t="s">
        <v>7098</v>
      </c>
      <c r="H3991" t="s">
        <v>7114</v>
      </c>
      <c r="I3991" t="s">
        <v>7165</v>
      </c>
      <c r="J3991" t="s">
        <v>7172</v>
      </c>
      <c r="K3991" t="s">
        <v>7208</v>
      </c>
      <c r="L3991">
        <v>5</v>
      </c>
      <c r="M3991">
        <v>10976.3</v>
      </c>
      <c r="N3991">
        <v>0.1</v>
      </c>
      <c r="O3991">
        <v>1971.83</v>
      </c>
    </row>
    <row r="3992" spans="1:15" x14ac:dyDescent="0.25">
      <c r="A3992" t="s">
        <v>4002</v>
      </c>
      <c r="B3992" t="s">
        <v>5745</v>
      </c>
      <c r="C3992" t="s">
        <v>7224</v>
      </c>
      <c r="D3992" t="s">
        <v>6452</v>
      </c>
      <c r="E3992" t="s">
        <v>7062</v>
      </c>
      <c r="F3992" t="s">
        <v>7095</v>
      </c>
      <c r="G3992" t="s">
        <v>7108</v>
      </c>
      <c r="H3992" t="s">
        <v>7150</v>
      </c>
      <c r="I3992" t="s">
        <v>7162</v>
      </c>
      <c r="J3992" t="s">
        <v>7168</v>
      </c>
      <c r="K3992" t="s">
        <v>7180</v>
      </c>
      <c r="L3992">
        <v>4</v>
      </c>
      <c r="M3992">
        <v>11332.2</v>
      </c>
      <c r="N3992">
        <v>0.2</v>
      </c>
      <c r="O3992">
        <v>1358.84</v>
      </c>
    </row>
    <row r="3993" spans="1:15" x14ac:dyDescent="0.25">
      <c r="A3993" t="s">
        <v>4003</v>
      </c>
      <c r="B3993" t="s">
        <v>5056</v>
      </c>
      <c r="C3993" t="s">
        <v>7231</v>
      </c>
      <c r="D3993" t="s">
        <v>6478</v>
      </c>
      <c r="E3993" t="s">
        <v>6938</v>
      </c>
      <c r="F3993" t="s">
        <v>7096</v>
      </c>
      <c r="G3993" t="s">
        <v>7113</v>
      </c>
      <c r="H3993" t="s">
        <v>7143</v>
      </c>
      <c r="I3993" t="s">
        <v>7163</v>
      </c>
      <c r="J3993" t="s">
        <v>7167</v>
      </c>
      <c r="K3993" t="s">
        <v>7179</v>
      </c>
      <c r="L3993">
        <v>5</v>
      </c>
      <c r="M3993">
        <v>12905.87</v>
      </c>
      <c r="N3993">
        <v>0</v>
      </c>
      <c r="O3993">
        <v>3282.99</v>
      </c>
    </row>
    <row r="3994" spans="1:15" x14ac:dyDescent="0.25">
      <c r="A3994" t="s">
        <v>4004</v>
      </c>
      <c r="B3994" t="s">
        <v>5837</v>
      </c>
      <c r="C3994" t="s">
        <v>7258</v>
      </c>
      <c r="D3994" t="s">
        <v>6884</v>
      </c>
      <c r="E3994" t="s">
        <v>6925</v>
      </c>
      <c r="F3994" t="s">
        <v>7096</v>
      </c>
      <c r="G3994" t="s">
        <v>7113</v>
      </c>
      <c r="H3994" t="s">
        <v>7148</v>
      </c>
      <c r="I3994" t="s">
        <v>7165</v>
      </c>
      <c r="J3994" t="s">
        <v>7176</v>
      </c>
      <c r="K3994" t="s">
        <v>7195</v>
      </c>
      <c r="L3994">
        <v>5</v>
      </c>
      <c r="M3994">
        <v>49469.13</v>
      </c>
      <c r="N3994">
        <v>0.15</v>
      </c>
      <c r="O3994">
        <v>3639.52</v>
      </c>
    </row>
    <row r="3995" spans="1:15" x14ac:dyDescent="0.25">
      <c r="A3995" t="s">
        <v>4005</v>
      </c>
      <c r="B3995" t="s">
        <v>6070</v>
      </c>
      <c r="C3995" t="s">
        <v>7246</v>
      </c>
      <c r="D3995" t="s">
        <v>6109</v>
      </c>
      <c r="E3995" t="s">
        <v>6908</v>
      </c>
      <c r="F3995" t="s">
        <v>7097</v>
      </c>
      <c r="G3995" t="s">
        <v>7107</v>
      </c>
      <c r="H3995" t="s">
        <v>7123</v>
      </c>
      <c r="I3995" t="s">
        <v>7165</v>
      </c>
      <c r="J3995" t="s">
        <v>7177</v>
      </c>
      <c r="K3995" t="s">
        <v>7210</v>
      </c>
      <c r="L3995">
        <v>5</v>
      </c>
      <c r="M3995">
        <v>352161.8</v>
      </c>
      <c r="N3995">
        <v>0.2</v>
      </c>
      <c r="O3995">
        <v>21104.09</v>
      </c>
    </row>
    <row r="3996" spans="1:15" x14ac:dyDescent="0.25">
      <c r="A3996" t="s">
        <v>4006</v>
      </c>
      <c r="B3996" t="s">
        <v>5904</v>
      </c>
      <c r="C3996" t="s">
        <v>7238</v>
      </c>
      <c r="D3996" t="s">
        <v>6703</v>
      </c>
      <c r="E3996" t="s">
        <v>7015</v>
      </c>
      <c r="F3996" t="s">
        <v>7094</v>
      </c>
      <c r="G3996" t="s">
        <v>7098</v>
      </c>
      <c r="H3996" t="s">
        <v>7114</v>
      </c>
      <c r="I3996" t="s">
        <v>7163</v>
      </c>
      <c r="J3996" t="s">
        <v>7167</v>
      </c>
      <c r="K3996" t="s">
        <v>7179</v>
      </c>
      <c r="L3996">
        <v>4</v>
      </c>
      <c r="M3996">
        <v>9784.7099999999991</v>
      </c>
      <c r="N3996">
        <v>0</v>
      </c>
      <c r="O3996">
        <v>2501.1799999999998</v>
      </c>
    </row>
    <row r="3997" spans="1:15" x14ac:dyDescent="0.25">
      <c r="A3997" t="s">
        <v>4007</v>
      </c>
      <c r="B3997" t="s">
        <v>5269</v>
      </c>
      <c r="C3997" t="s">
        <v>7245</v>
      </c>
      <c r="D3997" t="s">
        <v>6542</v>
      </c>
      <c r="E3997" t="s">
        <v>6936</v>
      </c>
      <c r="F3997" t="s">
        <v>7096</v>
      </c>
      <c r="G3997" t="s">
        <v>7112</v>
      </c>
      <c r="H3997" t="s">
        <v>7154</v>
      </c>
      <c r="I3997" t="s">
        <v>7162</v>
      </c>
      <c r="J3997" t="s">
        <v>7168</v>
      </c>
      <c r="K3997" t="s">
        <v>7181</v>
      </c>
      <c r="L3997">
        <v>3</v>
      </c>
      <c r="M3997">
        <v>37083.03</v>
      </c>
      <c r="N3997">
        <v>0</v>
      </c>
      <c r="O3997">
        <v>8785.75</v>
      </c>
    </row>
    <row r="3998" spans="1:15" x14ac:dyDescent="0.25">
      <c r="A3998" t="s">
        <v>4008</v>
      </c>
      <c r="B3998" t="s">
        <v>5679</v>
      </c>
      <c r="C3998" t="s">
        <v>7237</v>
      </c>
      <c r="D3998" t="s">
        <v>6644</v>
      </c>
      <c r="E3998" t="s">
        <v>7009</v>
      </c>
      <c r="F3998" t="s">
        <v>7094</v>
      </c>
      <c r="G3998" t="s">
        <v>7100</v>
      </c>
      <c r="H3998" t="s">
        <v>7116</v>
      </c>
      <c r="I3998" t="s">
        <v>7163</v>
      </c>
      <c r="J3998" t="s">
        <v>7175</v>
      </c>
      <c r="K3998" t="s">
        <v>7205</v>
      </c>
      <c r="L3998">
        <v>2</v>
      </c>
      <c r="M3998">
        <v>5367.58</v>
      </c>
      <c r="N3998">
        <v>0.2</v>
      </c>
      <c r="O3998">
        <v>367.2</v>
      </c>
    </row>
    <row r="3999" spans="1:15" x14ac:dyDescent="0.25">
      <c r="A3999" t="s">
        <v>4009</v>
      </c>
      <c r="B3999" t="s">
        <v>5101</v>
      </c>
      <c r="C3999" t="s">
        <v>7251</v>
      </c>
      <c r="D3999" t="s">
        <v>6173</v>
      </c>
      <c r="E3999" t="s">
        <v>6963</v>
      </c>
      <c r="F3999" t="s">
        <v>7094</v>
      </c>
      <c r="G3999" t="s">
        <v>7100</v>
      </c>
      <c r="H3999" t="s">
        <v>7151</v>
      </c>
      <c r="I3999" t="s">
        <v>7163</v>
      </c>
      <c r="J3999" t="s">
        <v>7171</v>
      </c>
      <c r="K3999" t="s">
        <v>7209</v>
      </c>
      <c r="L3999">
        <v>3</v>
      </c>
      <c r="M3999">
        <v>4187.76</v>
      </c>
      <c r="N3999">
        <v>0.25</v>
      </c>
      <c r="O3999">
        <v>241.25</v>
      </c>
    </row>
    <row r="4000" spans="1:15" x14ac:dyDescent="0.25">
      <c r="A4000" t="s">
        <v>4010</v>
      </c>
      <c r="B4000" t="s">
        <v>5840</v>
      </c>
      <c r="C4000" t="s">
        <v>7249</v>
      </c>
      <c r="D4000" t="s">
        <v>6110</v>
      </c>
      <c r="E4000" t="s">
        <v>6909</v>
      </c>
      <c r="F4000" t="s">
        <v>7095</v>
      </c>
      <c r="G4000" t="s">
        <v>7102</v>
      </c>
      <c r="H4000" t="s">
        <v>7157</v>
      </c>
      <c r="I4000" t="s">
        <v>7164</v>
      </c>
      <c r="J4000" t="s">
        <v>7174</v>
      </c>
      <c r="K4000" t="s">
        <v>7196</v>
      </c>
      <c r="L4000">
        <v>2</v>
      </c>
      <c r="M4000">
        <v>6042.51</v>
      </c>
      <c r="N4000">
        <v>0.15</v>
      </c>
      <c r="O4000">
        <v>1164.8499999999999</v>
      </c>
    </row>
    <row r="4001" spans="1:15" x14ac:dyDescent="0.25">
      <c r="A4001" t="s">
        <v>4011</v>
      </c>
      <c r="B4001" t="s">
        <v>5690</v>
      </c>
      <c r="C4001" t="s">
        <v>7241</v>
      </c>
      <c r="D4001" t="s">
        <v>6105</v>
      </c>
      <c r="E4001" t="s">
        <v>6904</v>
      </c>
      <c r="F4001" t="s">
        <v>7094</v>
      </c>
      <c r="G4001" t="s">
        <v>7101</v>
      </c>
      <c r="H4001" t="s">
        <v>7117</v>
      </c>
      <c r="I4001" t="s">
        <v>7163</v>
      </c>
      <c r="J4001" t="s">
        <v>7171</v>
      </c>
      <c r="K4001" t="s">
        <v>7184</v>
      </c>
      <c r="L4001">
        <v>1</v>
      </c>
      <c r="M4001">
        <v>6180.36</v>
      </c>
      <c r="N4001">
        <v>0.2</v>
      </c>
      <c r="O4001">
        <v>411.03</v>
      </c>
    </row>
    <row r="4002" spans="1:15" x14ac:dyDescent="0.25">
      <c r="A4002" t="s">
        <v>4012</v>
      </c>
      <c r="B4002" t="s">
        <v>5315</v>
      </c>
      <c r="C4002" t="s">
        <v>7254</v>
      </c>
      <c r="D4002" t="s">
        <v>6483</v>
      </c>
      <c r="E4002" t="s">
        <v>6899</v>
      </c>
      <c r="F4002" t="s">
        <v>7097</v>
      </c>
      <c r="G4002" t="s">
        <v>7110</v>
      </c>
      <c r="H4002" t="s">
        <v>7159</v>
      </c>
      <c r="I4002" t="s">
        <v>7163</v>
      </c>
      <c r="J4002" t="s">
        <v>7167</v>
      </c>
      <c r="K4002" t="s">
        <v>7179</v>
      </c>
      <c r="L4002">
        <v>2</v>
      </c>
      <c r="M4002">
        <v>4664.87</v>
      </c>
      <c r="N4002">
        <v>0.05</v>
      </c>
      <c r="O4002">
        <v>1167.79</v>
      </c>
    </row>
    <row r="4003" spans="1:15" x14ac:dyDescent="0.25">
      <c r="A4003" t="s">
        <v>4013</v>
      </c>
      <c r="B4003" t="s">
        <v>6017</v>
      </c>
      <c r="C4003" t="s">
        <v>7237</v>
      </c>
      <c r="D4003" t="s">
        <v>6884</v>
      </c>
      <c r="E4003" t="s">
        <v>6925</v>
      </c>
      <c r="F4003" t="s">
        <v>7095</v>
      </c>
      <c r="G4003" t="s">
        <v>7102</v>
      </c>
      <c r="H4003" t="s">
        <v>7118</v>
      </c>
      <c r="I4003" t="s">
        <v>7163</v>
      </c>
      <c r="J4003" t="s">
        <v>7167</v>
      </c>
      <c r="K4003" t="s">
        <v>7187</v>
      </c>
      <c r="L4003">
        <v>6</v>
      </c>
      <c r="M4003">
        <v>9068.69</v>
      </c>
      <c r="N4003">
        <v>0</v>
      </c>
      <c r="O4003">
        <v>2960.18</v>
      </c>
    </row>
    <row r="4004" spans="1:15" x14ac:dyDescent="0.25">
      <c r="A4004" t="s">
        <v>4014</v>
      </c>
      <c r="B4004" t="s">
        <v>5932</v>
      </c>
      <c r="C4004" t="s">
        <v>7233</v>
      </c>
      <c r="D4004" t="s">
        <v>6735</v>
      </c>
      <c r="E4004" t="s">
        <v>6958</v>
      </c>
      <c r="F4004" t="s">
        <v>7096</v>
      </c>
      <c r="G4004" t="s">
        <v>7103</v>
      </c>
      <c r="H4004" t="s">
        <v>7119</v>
      </c>
      <c r="I4004" t="s">
        <v>7162</v>
      </c>
      <c r="J4004" t="s">
        <v>7168</v>
      </c>
      <c r="K4004" t="s">
        <v>7181</v>
      </c>
      <c r="L4004">
        <v>3</v>
      </c>
      <c r="M4004">
        <v>32024.16</v>
      </c>
      <c r="N4004">
        <v>0.1</v>
      </c>
      <c r="O4004">
        <v>5300.02</v>
      </c>
    </row>
    <row r="4005" spans="1:15" x14ac:dyDescent="0.25">
      <c r="A4005" t="s">
        <v>4015</v>
      </c>
      <c r="B4005" t="s">
        <v>5986</v>
      </c>
      <c r="C4005" t="s">
        <v>7228</v>
      </c>
      <c r="D4005" t="s">
        <v>6752</v>
      </c>
      <c r="E4005" t="s">
        <v>7036</v>
      </c>
      <c r="F4005" t="s">
        <v>7097</v>
      </c>
      <c r="G4005" t="s">
        <v>7110</v>
      </c>
      <c r="H4005" t="s">
        <v>7129</v>
      </c>
      <c r="I4005" t="s">
        <v>7164</v>
      </c>
      <c r="J4005" t="s">
        <v>7174</v>
      </c>
      <c r="K4005" t="s">
        <v>7188</v>
      </c>
      <c r="L4005">
        <v>7</v>
      </c>
      <c r="M4005">
        <v>16852.810000000001</v>
      </c>
      <c r="N4005">
        <v>0.15</v>
      </c>
      <c r="O4005">
        <v>2557.64</v>
      </c>
    </row>
    <row r="4006" spans="1:15" x14ac:dyDescent="0.25">
      <c r="A4006" t="s">
        <v>4016</v>
      </c>
      <c r="B4006" t="s">
        <v>5587</v>
      </c>
      <c r="C4006" t="s">
        <v>7238</v>
      </c>
      <c r="D4006" t="s">
        <v>6403</v>
      </c>
      <c r="E4006" t="s">
        <v>6980</v>
      </c>
      <c r="F4006" t="s">
        <v>7095</v>
      </c>
      <c r="G4006" t="s">
        <v>7108</v>
      </c>
      <c r="H4006" t="s">
        <v>7141</v>
      </c>
      <c r="I4006" t="s">
        <v>7162</v>
      </c>
      <c r="J4006" t="s">
        <v>7168</v>
      </c>
      <c r="K4006" t="s">
        <v>7191</v>
      </c>
      <c r="L4006">
        <v>1</v>
      </c>
      <c r="M4006">
        <v>5419.87</v>
      </c>
      <c r="N4006">
        <v>0.2</v>
      </c>
      <c r="O4006">
        <v>402.64</v>
      </c>
    </row>
    <row r="4007" spans="1:15" x14ac:dyDescent="0.25">
      <c r="A4007" t="s">
        <v>4017</v>
      </c>
      <c r="B4007" t="s">
        <v>5862</v>
      </c>
      <c r="C4007" t="s">
        <v>7238</v>
      </c>
      <c r="D4007" t="s">
        <v>6604</v>
      </c>
      <c r="E4007" t="s">
        <v>6918</v>
      </c>
      <c r="F4007" t="s">
        <v>7095</v>
      </c>
      <c r="G4007" t="s">
        <v>7108</v>
      </c>
      <c r="H4007" t="s">
        <v>7150</v>
      </c>
      <c r="I4007" t="s">
        <v>7164</v>
      </c>
      <c r="J4007" t="s">
        <v>7170</v>
      </c>
      <c r="K4007" t="s">
        <v>7183</v>
      </c>
      <c r="L4007">
        <v>3</v>
      </c>
      <c r="M4007">
        <v>14919.87</v>
      </c>
      <c r="N4007">
        <v>0</v>
      </c>
      <c r="O4007">
        <v>3710</v>
      </c>
    </row>
    <row r="4008" spans="1:15" x14ac:dyDescent="0.25">
      <c r="A4008" t="s">
        <v>4018</v>
      </c>
      <c r="B4008" t="s">
        <v>5079</v>
      </c>
      <c r="C4008" t="s">
        <v>7229</v>
      </c>
      <c r="D4008" t="s">
        <v>6345</v>
      </c>
      <c r="E4008" t="s">
        <v>6927</v>
      </c>
      <c r="F4008" t="s">
        <v>7097</v>
      </c>
      <c r="G4008" t="s">
        <v>7110</v>
      </c>
      <c r="H4008" t="s">
        <v>7129</v>
      </c>
      <c r="I4008" t="s">
        <v>7162</v>
      </c>
      <c r="J4008" t="s">
        <v>7168</v>
      </c>
      <c r="K4008" t="s">
        <v>7191</v>
      </c>
      <c r="L4008">
        <v>8</v>
      </c>
      <c r="M4008">
        <v>45996</v>
      </c>
      <c r="N4008">
        <v>0.1</v>
      </c>
      <c r="O4008">
        <v>6415.95</v>
      </c>
    </row>
    <row r="4009" spans="1:15" x14ac:dyDescent="0.25">
      <c r="A4009" t="s">
        <v>4019</v>
      </c>
      <c r="B4009" t="s">
        <v>5774</v>
      </c>
      <c r="C4009" t="s">
        <v>7249</v>
      </c>
      <c r="D4009" t="s">
        <v>6786</v>
      </c>
      <c r="E4009" t="s">
        <v>7057</v>
      </c>
      <c r="F4009" t="s">
        <v>7094</v>
      </c>
      <c r="G4009" t="s">
        <v>7099</v>
      </c>
      <c r="H4009" t="s">
        <v>7130</v>
      </c>
      <c r="I4009" t="s">
        <v>7162</v>
      </c>
      <c r="J4009" t="s">
        <v>7168</v>
      </c>
      <c r="K4009" t="s">
        <v>7191</v>
      </c>
      <c r="L4009">
        <v>5</v>
      </c>
      <c r="M4009">
        <v>33225.089999999997</v>
      </c>
      <c r="N4009">
        <v>0</v>
      </c>
      <c r="O4009">
        <v>6627.46</v>
      </c>
    </row>
    <row r="4010" spans="1:15" x14ac:dyDescent="0.25">
      <c r="A4010" t="s">
        <v>4020</v>
      </c>
      <c r="B4010" t="s">
        <v>5131</v>
      </c>
      <c r="C4010" t="s">
        <v>7248</v>
      </c>
      <c r="D4010" t="s">
        <v>6573</v>
      </c>
      <c r="E4010" t="s">
        <v>7063</v>
      </c>
      <c r="F4010" t="s">
        <v>7097</v>
      </c>
      <c r="G4010" t="s">
        <v>7110</v>
      </c>
      <c r="H4010" t="s">
        <v>7129</v>
      </c>
      <c r="I4010" t="s">
        <v>7163</v>
      </c>
      <c r="J4010" t="s">
        <v>7171</v>
      </c>
      <c r="K4010" t="s">
        <v>7209</v>
      </c>
      <c r="L4010">
        <v>6</v>
      </c>
      <c r="M4010">
        <v>8369.41</v>
      </c>
      <c r="N4010">
        <v>0.25</v>
      </c>
      <c r="O4010">
        <v>852.28</v>
      </c>
    </row>
    <row r="4011" spans="1:15" x14ac:dyDescent="0.25">
      <c r="A4011" t="s">
        <v>4021</v>
      </c>
      <c r="B4011" t="s">
        <v>5523</v>
      </c>
      <c r="C4011" t="s">
        <v>7251</v>
      </c>
      <c r="D4011" t="s">
        <v>6601</v>
      </c>
      <c r="E4011" t="s">
        <v>7015</v>
      </c>
      <c r="F4011" t="s">
        <v>7096</v>
      </c>
      <c r="G4011" t="s">
        <v>7111</v>
      </c>
      <c r="H4011" t="s">
        <v>7145</v>
      </c>
      <c r="I4011" t="s">
        <v>7165</v>
      </c>
      <c r="J4011" t="s">
        <v>7172</v>
      </c>
      <c r="K4011" t="s">
        <v>7208</v>
      </c>
      <c r="L4011">
        <v>8</v>
      </c>
      <c r="M4011">
        <v>15160.87</v>
      </c>
      <c r="N4011">
        <v>0.25</v>
      </c>
      <c r="O4011">
        <v>1325.66</v>
      </c>
    </row>
    <row r="4012" spans="1:15" x14ac:dyDescent="0.25">
      <c r="A4012" t="s">
        <v>4022</v>
      </c>
      <c r="B4012" t="s">
        <v>5078</v>
      </c>
      <c r="C4012" t="s">
        <v>7246</v>
      </c>
      <c r="D4012" t="s">
        <v>6216</v>
      </c>
      <c r="E4012" t="s">
        <v>6987</v>
      </c>
      <c r="F4012" t="s">
        <v>7094</v>
      </c>
      <c r="G4012" t="s">
        <v>7099</v>
      </c>
      <c r="H4012" t="s">
        <v>7130</v>
      </c>
      <c r="I4012" t="s">
        <v>7162</v>
      </c>
      <c r="J4012" t="s">
        <v>7166</v>
      </c>
      <c r="K4012" t="s">
        <v>7211</v>
      </c>
      <c r="L4012">
        <v>8</v>
      </c>
      <c r="M4012">
        <v>53618.85</v>
      </c>
      <c r="N4012">
        <v>0.1</v>
      </c>
      <c r="O4012">
        <v>7228.31</v>
      </c>
    </row>
    <row r="4013" spans="1:15" x14ac:dyDescent="0.25">
      <c r="A4013" t="s">
        <v>4023</v>
      </c>
      <c r="B4013" t="s">
        <v>5870</v>
      </c>
      <c r="C4013" t="s">
        <v>7227</v>
      </c>
      <c r="D4013" t="s">
        <v>6129</v>
      </c>
      <c r="E4013" t="s">
        <v>6928</v>
      </c>
      <c r="F4013" t="s">
        <v>7094</v>
      </c>
      <c r="G4013" t="s">
        <v>7101</v>
      </c>
      <c r="H4013" t="s">
        <v>7137</v>
      </c>
      <c r="I4013" t="s">
        <v>7163</v>
      </c>
      <c r="J4013" t="s">
        <v>7171</v>
      </c>
      <c r="K4013" t="s">
        <v>7204</v>
      </c>
      <c r="L4013">
        <v>4</v>
      </c>
      <c r="M4013">
        <v>17645.21</v>
      </c>
      <c r="N4013">
        <v>0</v>
      </c>
      <c r="O4013">
        <v>3314</v>
      </c>
    </row>
    <row r="4014" spans="1:15" x14ac:dyDescent="0.25">
      <c r="A4014" t="s">
        <v>4024</v>
      </c>
      <c r="B4014" t="s">
        <v>5607</v>
      </c>
      <c r="C4014" t="s">
        <v>7230</v>
      </c>
      <c r="D4014" t="s">
        <v>6823</v>
      </c>
      <c r="E4014" t="s">
        <v>6945</v>
      </c>
      <c r="F4014" t="s">
        <v>7095</v>
      </c>
      <c r="G4014" t="s">
        <v>7102</v>
      </c>
      <c r="H4014" t="s">
        <v>7157</v>
      </c>
      <c r="I4014" t="s">
        <v>7163</v>
      </c>
      <c r="J4014" t="s">
        <v>7171</v>
      </c>
      <c r="K4014" t="s">
        <v>7204</v>
      </c>
      <c r="L4014">
        <v>3</v>
      </c>
      <c r="M4014">
        <v>11974.17</v>
      </c>
      <c r="N4014">
        <v>0.15</v>
      </c>
      <c r="O4014">
        <v>1500.91</v>
      </c>
    </row>
    <row r="4015" spans="1:15" x14ac:dyDescent="0.25">
      <c r="A4015" t="s">
        <v>4025</v>
      </c>
      <c r="B4015" t="s">
        <v>5140</v>
      </c>
      <c r="C4015" t="s">
        <v>7258</v>
      </c>
      <c r="D4015" t="s">
        <v>6854</v>
      </c>
      <c r="E4015" t="s">
        <v>7067</v>
      </c>
      <c r="F4015" t="s">
        <v>7095</v>
      </c>
      <c r="G4015" t="s">
        <v>7109</v>
      </c>
      <c r="H4015" t="s">
        <v>7135</v>
      </c>
      <c r="I4015" t="s">
        <v>7163</v>
      </c>
      <c r="J4015" t="s">
        <v>7175</v>
      </c>
      <c r="K4015" t="s">
        <v>7197</v>
      </c>
      <c r="L4015">
        <v>8</v>
      </c>
      <c r="M4015">
        <v>44694.6</v>
      </c>
      <c r="N4015">
        <v>0.1</v>
      </c>
      <c r="O4015">
        <v>8689.91</v>
      </c>
    </row>
    <row r="4016" spans="1:15" x14ac:dyDescent="0.25">
      <c r="A4016" t="s">
        <v>4026</v>
      </c>
      <c r="B4016" t="s">
        <v>5134</v>
      </c>
      <c r="C4016" t="s">
        <v>7230</v>
      </c>
      <c r="D4016" t="s">
        <v>6778</v>
      </c>
      <c r="E4016" t="s">
        <v>6921</v>
      </c>
      <c r="F4016" t="s">
        <v>7095</v>
      </c>
      <c r="G4016" t="s">
        <v>7102</v>
      </c>
      <c r="H4016" t="s">
        <v>7157</v>
      </c>
      <c r="I4016" t="s">
        <v>7164</v>
      </c>
      <c r="J4016" t="s">
        <v>7174</v>
      </c>
      <c r="K4016" t="s">
        <v>7188</v>
      </c>
      <c r="L4016">
        <v>5</v>
      </c>
      <c r="M4016">
        <v>12520.58</v>
      </c>
      <c r="N4016">
        <v>0.1</v>
      </c>
      <c r="O4016">
        <v>2590.9899999999998</v>
      </c>
    </row>
    <row r="4017" spans="1:15" x14ac:dyDescent="0.25">
      <c r="A4017" t="s">
        <v>4027</v>
      </c>
      <c r="B4017" t="s">
        <v>5959</v>
      </c>
      <c r="C4017" t="s">
        <v>7256</v>
      </c>
      <c r="D4017" t="s">
        <v>6420</v>
      </c>
      <c r="E4017" t="s">
        <v>6947</v>
      </c>
      <c r="F4017" t="s">
        <v>7096</v>
      </c>
      <c r="G4017" t="s">
        <v>7112</v>
      </c>
      <c r="H4017" t="s">
        <v>7133</v>
      </c>
      <c r="I4017" t="s">
        <v>7165</v>
      </c>
      <c r="J4017" t="s">
        <v>7172</v>
      </c>
      <c r="K4017" t="s">
        <v>7212</v>
      </c>
      <c r="L4017">
        <v>6</v>
      </c>
      <c r="M4017">
        <v>15044.8</v>
      </c>
      <c r="N4017">
        <v>0.25</v>
      </c>
      <c r="O4017">
        <v>1433.61</v>
      </c>
    </row>
    <row r="4018" spans="1:15" x14ac:dyDescent="0.25">
      <c r="A4018" t="s">
        <v>4028</v>
      </c>
      <c r="B4018" t="s">
        <v>5928</v>
      </c>
      <c r="C4018" t="s">
        <v>7226</v>
      </c>
      <c r="D4018" t="s">
        <v>6385</v>
      </c>
      <c r="E4018" t="s">
        <v>7034</v>
      </c>
      <c r="F4018" t="s">
        <v>7095</v>
      </c>
      <c r="G4018" t="s">
        <v>7108</v>
      </c>
      <c r="H4018" t="s">
        <v>7126</v>
      </c>
      <c r="I4018" t="s">
        <v>7165</v>
      </c>
      <c r="J4018" t="s">
        <v>7177</v>
      </c>
      <c r="K4018" t="s">
        <v>7210</v>
      </c>
      <c r="L4018">
        <v>1</v>
      </c>
      <c r="M4018">
        <v>81688.679999999993</v>
      </c>
      <c r="N4018">
        <v>0.05</v>
      </c>
      <c r="O4018">
        <v>8732.35</v>
      </c>
    </row>
    <row r="4019" spans="1:15" x14ac:dyDescent="0.25">
      <c r="A4019" t="s">
        <v>4029</v>
      </c>
      <c r="B4019" t="s">
        <v>5626</v>
      </c>
      <c r="C4019" t="s">
        <v>7256</v>
      </c>
      <c r="D4019" t="s">
        <v>6378</v>
      </c>
      <c r="E4019" t="s">
        <v>6926</v>
      </c>
      <c r="F4019" t="s">
        <v>7096</v>
      </c>
      <c r="G4019" t="s">
        <v>7112</v>
      </c>
      <c r="H4019" t="s">
        <v>7133</v>
      </c>
      <c r="I4019" t="s">
        <v>7162</v>
      </c>
      <c r="J4019" t="s">
        <v>7166</v>
      </c>
      <c r="K4019" t="s">
        <v>7178</v>
      </c>
      <c r="L4019">
        <v>7</v>
      </c>
      <c r="M4019">
        <v>89245.71</v>
      </c>
      <c r="N4019">
        <v>0.15</v>
      </c>
      <c r="O4019">
        <v>14421.26</v>
      </c>
    </row>
    <row r="4020" spans="1:15" x14ac:dyDescent="0.25">
      <c r="A4020" t="s">
        <v>4030</v>
      </c>
      <c r="B4020" t="s">
        <v>5447</v>
      </c>
      <c r="C4020" t="s">
        <v>7224</v>
      </c>
      <c r="D4020" t="s">
        <v>6143</v>
      </c>
      <c r="E4020" t="s">
        <v>6941</v>
      </c>
      <c r="F4020" t="s">
        <v>7095</v>
      </c>
      <c r="G4020" t="s">
        <v>7102</v>
      </c>
      <c r="H4020" t="s">
        <v>7157</v>
      </c>
      <c r="I4020" t="s">
        <v>7165</v>
      </c>
      <c r="J4020" t="s">
        <v>7172</v>
      </c>
      <c r="K4020" t="s">
        <v>7185</v>
      </c>
      <c r="L4020">
        <v>7</v>
      </c>
      <c r="M4020">
        <v>35025.26</v>
      </c>
      <c r="N4020">
        <v>0</v>
      </c>
      <c r="O4020">
        <v>7092.3</v>
      </c>
    </row>
    <row r="4021" spans="1:15" x14ac:dyDescent="0.25">
      <c r="A4021" t="s">
        <v>4031</v>
      </c>
      <c r="B4021" t="s">
        <v>5271</v>
      </c>
      <c r="C4021" t="s">
        <v>7238</v>
      </c>
      <c r="D4021" t="s">
        <v>6843</v>
      </c>
      <c r="E4021" t="s">
        <v>6979</v>
      </c>
      <c r="F4021" t="s">
        <v>7097</v>
      </c>
      <c r="G4021" t="s">
        <v>7104</v>
      </c>
      <c r="H4021" t="s">
        <v>7120</v>
      </c>
      <c r="I4021" t="s">
        <v>7163</v>
      </c>
      <c r="J4021" t="s">
        <v>7171</v>
      </c>
      <c r="K4021" t="s">
        <v>7184</v>
      </c>
      <c r="L4021">
        <v>6</v>
      </c>
      <c r="M4021">
        <v>49722.84</v>
      </c>
      <c r="N4021">
        <v>0</v>
      </c>
      <c r="O4021">
        <v>7419.06</v>
      </c>
    </row>
    <row r="4022" spans="1:15" x14ac:dyDescent="0.25">
      <c r="A4022" t="s">
        <v>4032</v>
      </c>
      <c r="B4022" t="s">
        <v>5767</v>
      </c>
      <c r="C4022" t="s">
        <v>7251</v>
      </c>
      <c r="D4022" t="s">
        <v>6640</v>
      </c>
      <c r="E4022" t="s">
        <v>7032</v>
      </c>
      <c r="F4022" t="s">
        <v>7094</v>
      </c>
      <c r="G4022" t="s">
        <v>7098</v>
      </c>
      <c r="H4022" t="s">
        <v>7114</v>
      </c>
      <c r="I4022" t="s">
        <v>7165</v>
      </c>
      <c r="J4022" t="s">
        <v>7176</v>
      </c>
      <c r="K4022" t="s">
        <v>7202</v>
      </c>
      <c r="L4022">
        <v>1</v>
      </c>
      <c r="M4022">
        <v>18145.53</v>
      </c>
      <c r="N4022">
        <v>0</v>
      </c>
      <c r="O4022">
        <v>2429.4699999999998</v>
      </c>
    </row>
    <row r="4023" spans="1:15" x14ac:dyDescent="0.25">
      <c r="A4023" t="s">
        <v>4033</v>
      </c>
      <c r="B4023" t="s">
        <v>5291</v>
      </c>
      <c r="C4023" t="s">
        <v>7235</v>
      </c>
      <c r="D4023" t="s">
        <v>6844</v>
      </c>
      <c r="E4023" t="s">
        <v>6972</v>
      </c>
      <c r="F4023" t="s">
        <v>7094</v>
      </c>
      <c r="G4023" t="s">
        <v>7101</v>
      </c>
      <c r="H4023" t="s">
        <v>7137</v>
      </c>
      <c r="I4023" t="s">
        <v>7162</v>
      </c>
      <c r="J4023" t="s">
        <v>7166</v>
      </c>
      <c r="K4023" t="s">
        <v>7192</v>
      </c>
      <c r="L4023">
        <v>2</v>
      </c>
      <c r="M4023">
        <v>8814.2800000000007</v>
      </c>
      <c r="N4023">
        <v>0.25</v>
      </c>
      <c r="O4023">
        <v>548.23</v>
      </c>
    </row>
    <row r="4024" spans="1:15" x14ac:dyDescent="0.25">
      <c r="A4024" t="s">
        <v>4034</v>
      </c>
      <c r="B4024" t="s">
        <v>6005</v>
      </c>
      <c r="C4024" t="s">
        <v>7239</v>
      </c>
      <c r="D4024" t="s">
        <v>6686</v>
      </c>
      <c r="E4024" t="s">
        <v>7027</v>
      </c>
      <c r="F4024" t="s">
        <v>7095</v>
      </c>
      <c r="G4024" t="s">
        <v>7109</v>
      </c>
      <c r="H4024" t="s">
        <v>7140</v>
      </c>
      <c r="I4024" t="s">
        <v>7164</v>
      </c>
      <c r="J4024" t="s">
        <v>7170</v>
      </c>
      <c r="K4024" t="s">
        <v>7189</v>
      </c>
      <c r="L4024">
        <v>4</v>
      </c>
      <c r="M4024">
        <v>5032.72</v>
      </c>
      <c r="N4024">
        <v>0.2</v>
      </c>
      <c r="O4024">
        <v>1222.1199999999999</v>
      </c>
    </row>
    <row r="4025" spans="1:15" x14ac:dyDescent="0.25">
      <c r="A4025" t="s">
        <v>4035</v>
      </c>
      <c r="B4025" t="s">
        <v>5088</v>
      </c>
      <c r="C4025" t="s">
        <v>7252</v>
      </c>
      <c r="D4025" t="s">
        <v>6395</v>
      </c>
      <c r="E4025" t="s">
        <v>6997</v>
      </c>
      <c r="F4025" t="s">
        <v>7095</v>
      </c>
      <c r="G4025" t="s">
        <v>7109</v>
      </c>
      <c r="H4025" t="s">
        <v>7135</v>
      </c>
      <c r="I4025" t="s">
        <v>7164</v>
      </c>
      <c r="J4025" t="s">
        <v>7173</v>
      </c>
      <c r="K4025" t="s">
        <v>7206</v>
      </c>
      <c r="L4025">
        <v>6</v>
      </c>
      <c r="M4025">
        <v>12716.18</v>
      </c>
      <c r="N4025">
        <v>0</v>
      </c>
      <c r="O4025">
        <v>4193.1099999999997</v>
      </c>
    </row>
    <row r="4026" spans="1:15" x14ac:dyDescent="0.25">
      <c r="A4026" t="s">
        <v>4036</v>
      </c>
      <c r="B4026" t="s">
        <v>5255</v>
      </c>
      <c r="C4026" t="s">
        <v>7242</v>
      </c>
      <c r="D4026" t="s">
        <v>6097</v>
      </c>
      <c r="E4026" t="s">
        <v>6896</v>
      </c>
      <c r="F4026" t="s">
        <v>7094</v>
      </c>
      <c r="G4026" t="s">
        <v>7099</v>
      </c>
      <c r="H4026" t="s">
        <v>7115</v>
      </c>
      <c r="I4026" t="s">
        <v>7165</v>
      </c>
      <c r="J4026" t="s">
        <v>7176</v>
      </c>
      <c r="K4026" t="s">
        <v>7195</v>
      </c>
      <c r="L4026">
        <v>2</v>
      </c>
      <c r="M4026">
        <v>21961.51</v>
      </c>
      <c r="N4026">
        <v>0.1</v>
      </c>
      <c r="O4026">
        <v>1411.83</v>
      </c>
    </row>
    <row r="4027" spans="1:15" x14ac:dyDescent="0.25">
      <c r="A4027" t="s">
        <v>4037</v>
      </c>
      <c r="B4027" t="s">
        <v>5218</v>
      </c>
      <c r="C4027" t="s">
        <v>7248</v>
      </c>
      <c r="D4027" t="s">
        <v>6266</v>
      </c>
      <c r="E4027" t="s">
        <v>7012</v>
      </c>
      <c r="F4027" t="s">
        <v>7097</v>
      </c>
      <c r="G4027" t="s">
        <v>7107</v>
      </c>
      <c r="H4027" t="s">
        <v>7123</v>
      </c>
      <c r="I4027" t="s">
        <v>7163</v>
      </c>
      <c r="J4027" t="s">
        <v>7171</v>
      </c>
      <c r="K4027" t="s">
        <v>7204</v>
      </c>
      <c r="L4027">
        <v>7</v>
      </c>
      <c r="M4027">
        <v>22503.89</v>
      </c>
      <c r="N4027">
        <v>0.25</v>
      </c>
      <c r="O4027">
        <v>1484.76</v>
      </c>
    </row>
    <row r="4028" spans="1:15" x14ac:dyDescent="0.25">
      <c r="A4028" t="s">
        <v>4038</v>
      </c>
      <c r="B4028" t="s">
        <v>5128</v>
      </c>
      <c r="C4028" t="s">
        <v>7255</v>
      </c>
      <c r="D4028" t="s">
        <v>6863</v>
      </c>
      <c r="E4028" t="s">
        <v>7046</v>
      </c>
      <c r="F4028" t="s">
        <v>7097</v>
      </c>
      <c r="G4028" t="s">
        <v>7104</v>
      </c>
      <c r="H4028" t="s">
        <v>7160</v>
      </c>
      <c r="I4028" t="s">
        <v>7164</v>
      </c>
      <c r="J4028" t="s">
        <v>7174</v>
      </c>
      <c r="K4028" t="s">
        <v>7188</v>
      </c>
      <c r="L4028">
        <v>2</v>
      </c>
      <c r="M4028">
        <v>4833.5</v>
      </c>
      <c r="N4028">
        <v>0.15</v>
      </c>
      <c r="O4028">
        <v>784.16</v>
      </c>
    </row>
    <row r="4029" spans="1:15" x14ac:dyDescent="0.25">
      <c r="A4029" t="s">
        <v>4039</v>
      </c>
      <c r="B4029" t="s">
        <v>5153</v>
      </c>
      <c r="C4029" t="s">
        <v>7233</v>
      </c>
      <c r="D4029" t="s">
        <v>6520</v>
      </c>
      <c r="E4029" t="s">
        <v>6947</v>
      </c>
      <c r="F4029" t="s">
        <v>7095</v>
      </c>
      <c r="G4029" t="s">
        <v>7102</v>
      </c>
      <c r="H4029" t="s">
        <v>7157</v>
      </c>
      <c r="I4029" t="s">
        <v>7162</v>
      </c>
      <c r="J4029" t="s">
        <v>7166</v>
      </c>
      <c r="K4029" t="s">
        <v>7192</v>
      </c>
      <c r="L4029">
        <v>5</v>
      </c>
      <c r="M4029">
        <v>28786.23</v>
      </c>
      <c r="N4029">
        <v>0.05</v>
      </c>
      <c r="O4029">
        <v>4017.14</v>
      </c>
    </row>
    <row r="4030" spans="1:15" x14ac:dyDescent="0.25">
      <c r="A4030" t="s">
        <v>4040</v>
      </c>
      <c r="B4030" t="s">
        <v>5466</v>
      </c>
      <c r="C4030" t="s">
        <v>7258</v>
      </c>
      <c r="D4030" t="s">
        <v>6758</v>
      </c>
      <c r="E4030" t="s">
        <v>6961</v>
      </c>
      <c r="F4030" t="s">
        <v>7094</v>
      </c>
      <c r="G4030" t="s">
        <v>7099</v>
      </c>
      <c r="H4030" t="s">
        <v>7115</v>
      </c>
      <c r="I4030" t="s">
        <v>7164</v>
      </c>
      <c r="J4030" t="s">
        <v>7173</v>
      </c>
      <c r="K4030" t="s">
        <v>7186</v>
      </c>
      <c r="L4030">
        <v>3</v>
      </c>
      <c r="M4030">
        <v>11620.94</v>
      </c>
      <c r="N4030">
        <v>0.15</v>
      </c>
      <c r="O4030">
        <v>2078.83</v>
      </c>
    </row>
    <row r="4031" spans="1:15" x14ac:dyDescent="0.25">
      <c r="A4031" t="s">
        <v>4041</v>
      </c>
      <c r="B4031" t="s">
        <v>5988</v>
      </c>
      <c r="C4031" t="s">
        <v>7245</v>
      </c>
      <c r="D4031" t="s">
        <v>6154</v>
      </c>
      <c r="E4031" t="s">
        <v>6952</v>
      </c>
      <c r="F4031" t="s">
        <v>7096</v>
      </c>
      <c r="G4031" t="s">
        <v>7103</v>
      </c>
      <c r="H4031" t="s">
        <v>7119</v>
      </c>
      <c r="I4031" t="s">
        <v>7164</v>
      </c>
      <c r="J4031" t="s">
        <v>7170</v>
      </c>
      <c r="K4031" t="s">
        <v>7213</v>
      </c>
      <c r="L4031">
        <v>6</v>
      </c>
      <c r="M4031">
        <v>15352.61</v>
      </c>
      <c r="N4031">
        <v>0.05</v>
      </c>
      <c r="O4031">
        <v>4364.9799999999996</v>
      </c>
    </row>
    <row r="4032" spans="1:15" x14ac:dyDescent="0.25">
      <c r="A4032" t="s">
        <v>4042</v>
      </c>
      <c r="B4032" t="s">
        <v>5354</v>
      </c>
      <c r="C4032" t="s">
        <v>7234</v>
      </c>
      <c r="D4032" t="s">
        <v>6689</v>
      </c>
      <c r="E4032" t="s">
        <v>6992</v>
      </c>
      <c r="F4032" t="s">
        <v>7096</v>
      </c>
      <c r="G4032" t="s">
        <v>7113</v>
      </c>
      <c r="H4032" t="s">
        <v>7143</v>
      </c>
      <c r="I4032" t="s">
        <v>7163</v>
      </c>
      <c r="J4032" t="s">
        <v>7171</v>
      </c>
      <c r="K4032" t="s">
        <v>7184</v>
      </c>
      <c r="L4032">
        <v>7</v>
      </c>
      <c r="M4032">
        <v>46604.07</v>
      </c>
      <c r="N4032">
        <v>0.2</v>
      </c>
      <c r="O4032">
        <v>1499.37</v>
      </c>
    </row>
    <row r="4033" spans="1:15" x14ac:dyDescent="0.25">
      <c r="A4033" t="s">
        <v>4043</v>
      </c>
      <c r="B4033" t="s">
        <v>5238</v>
      </c>
      <c r="C4033" t="s">
        <v>7250</v>
      </c>
      <c r="D4033" t="s">
        <v>6279</v>
      </c>
      <c r="E4033" t="s">
        <v>6953</v>
      </c>
      <c r="F4033" t="s">
        <v>7095</v>
      </c>
      <c r="G4033" t="s">
        <v>7109</v>
      </c>
      <c r="H4033" t="s">
        <v>7140</v>
      </c>
      <c r="I4033" t="s">
        <v>7164</v>
      </c>
      <c r="J4033" t="s">
        <v>7173</v>
      </c>
      <c r="K4033" t="s">
        <v>7200</v>
      </c>
      <c r="L4033">
        <v>5</v>
      </c>
      <c r="M4033">
        <v>4663.01</v>
      </c>
      <c r="N4033">
        <v>0.25</v>
      </c>
      <c r="O4033">
        <v>1331.65</v>
      </c>
    </row>
    <row r="4034" spans="1:15" x14ac:dyDescent="0.25">
      <c r="A4034" t="s">
        <v>4044</v>
      </c>
      <c r="B4034" t="s">
        <v>5457</v>
      </c>
      <c r="C4034" t="s">
        <v>7238</v>
      </c>
      <c r="D4034" t="s">
        <v>6389</v>
      </c>
      <c r="E4034" t="s">
        <v>7050</v>
      </c>
      <c r="F4034" t="s">
        <v>7095</v>
      </c>
      <c r="G4034" t="s">
        <v>7106</v>
      </c>
      <c r="H4034" t="s">
        <v>7146</v>
      </c>
      <c r="I4034" t="s">
        <v>7163</v>
      </c>
      <c r="J4034" t="s">
        <v>7167</v>
      </c>
      <c r="K4034" t="s">
        <v>7187</v>
      </c>
      <c r="L4034">
        <v>7</v>
      </c>
      <c r="M4034">
        <v>9031.5499999999993</v>
      </c>
      <c r="N4034">
        <v>0.15</v>
      </c>
      <c r="O4034">
        <v>2132.38</v>
      </c>
    </row>
    <row r="4035" spans="1:15" x14ac:dyDescent="0.25">
      <c r="A4035" t="s">
        <v>4045</v>
      </c>
      <c r="B4035" t="s">
        <v>5511</v>
      </c>
      <c r="C4035" t="s">
        <v>7227</v>
      </c>
      <c r="D4035" t="s">
        <v>6513</v>
      </c>
      <c r="E4035" t="s">
        <v>7069</v>
      </c>
      <c r="F4035" t="s">
        <v>7095</v>
      </c>
      <c r="G4035" t="s">
        <v>7102</v>
      </c>
      <c r="H4035" t="s">
        <v>7147</v>
      </c>
      <c r="I4035" t="s">
        <v>7164</v>
      </c>
      <c r="J4035" t="s">
        <v>7174</v>
      </c>
      <c r="K4035" t="s">
        <v>7196</v>
      </c>
      <c r="L4035">
        <v>7</v>
      </c>
      <c r="M4035">
        <v>25359.75</v>
      </c>
      <c r="N4035">
        <v>0</v>
      </c>
      <c r="O4035">
        <v>6336.55</v>
      </c>
    </row>
    <row r="4036" spans="1:15" x14ac:dyDescent="0.25">
      <c r="A4036" t="s">
        <v>4046</v>
      </c>
      <c r="B4036" t="s">
        <v>5670</v>
      </c>
      <c r="C4036" t="s">
        <v>7233</v>
      </c>
      <c r="D4036" t="s">
        <v>6224</v>
      </c>
      <c r="E4036" t="s">
        <v>6950</v>
      </c>
      <c r="F4036" t="s">
        <v>7097</v>
      </c>
      <c r="G4036" t="s">
        <v>7110</v>
      </c>
      <c r="H4036" t="s">
        <v>7129</v>
      </c>
      <c r="I4036" t="s">
        <v>7162</v>
      </c>
      <c r="J4036" t="s">
        <v>7166</v>
      </c>
      <c r="K4036" t="s">
        <v>7211</v>
      </c>
      <c r="L4036">
        <v>3</v>
      </c>
      <c r="M4036">
        <v>23451.51</v>
      </c>
      <c r="N4036">
        <v>0</v>
      </c>
      <c r="O4036">
        <v>4240.8599999999997</v>
      </c>
    </row>
    <row r="4037" spans="1:15" x14ac:dyDescent="0.25">
      <c r="A4037" t="s">
        <v>4047</v>
      </c>
      <c r="B4037" t="s">
        <v>5842</v>
      </c>
      <c r="C4037" t="s">
        <v>7235</v>
      </c>
      <c r="D4037" t="s">
        <v>6250</v>
      </c>
      <c r="E4037" t="s">
        <v>6952</v>
      </c>
      <c r="F4037" t="s">
        <v>7097</v>
      </c>
      <c r="G4037" t="s">
        <v>7104</v>
      </c>
      <c r="H4037" t="s">
        <v>7132</v>
      </c>
      <c r="I4037" t="s">
        <v>7162</v>
      </c>
      <c r="J4037" t="s">
        <v>7169</v>
      </c>
      <c r="K4037" t="s">
        <v>7203</v>
      </c>
      <c r="L4037">
        <v>5</v>
      </c>
      <c r="M4037">
        <v>110687.16</v>
      </c>
      <c r="N4037">
        <v>0</v>
      </c>
      <c r="O4037">
        <v>18278.25</v>
      </c>
    </row>
    <row r="4038" spans="1:15" x14ac:dyDescent="0.25">
      <c r="A4038" t="s">
        <v>4048</v>
      </c>
      <c r="B4038" t="s">
        <v>5923</v>
      </c>
      <c r="C4038" t="s">
        <v>7234</v>
      </c>
      <c r="D4038" t="s">
        <v>6721</v>
      </c>
      <c r="E4038" t="s">
        <v>7086</v>
      </c>
      <c r="F4038" t="s">
        <v>7096</v>
      </c>
      <c r="G4038" t="s">
        <v>7113</v>
      </c>
      <c r="H4038" t="s">
        <v>7144</v>
      </c>
      <c r="I4038" t="s">
        <v>7164</v>
      </c>
      <c r="J4038" t="s">
        <v>7174</v>
      </c>
      <c r="K4038" t="s">
        <v>7199</v>
      </c>
      <c r="L4038">
        <v>2</v>
      </c>
      <c r="M4038">
        <v>3274.36</v>
      </c>
      <c r="N4038">
        <v>0</v>
      </c>
      <c r="O4038">
        <v>776.63</v>
      </c>
    </row>
    <row r="4039" spans="1:15" x14ac:dyDescent="0.25">
      <c r="A4039" t="s">
        <v>4049</v>
      </c>
      <c r="B4039" t="s">
        <v>5866</v>
      </c>
      <c r="C4039" t="s">
        <v>7256</v>
      </c>
      <c r="D4039" t="s">
        <v>6869</v>
      </c>
      <c r="E4039" t="s">
        <v>6974</v>
      </c>
      <c r="F4039" t="s">
        <v>7097</v>
      </c>
      <c r="G4039" t="s">
        <v>7107</v>
      </c>
      <c r="H4039" t="s">
        <v>7152</v>
      </c>
      <c r="I4039" t="s">
        <v>7165</v>
      </c>
      <c r="J4039" t="s">
        <v>7172</v>
      </c>
      <c r="K4039" t="s">
        <v>7185</v>
      </c>
      <c r="L4039">
        <v>2</v>
      </c>
      <c r="M4039">
        <v>10220.86</v>
      </c>
      <c r="N4039">
        <v>0</v>
      </c>
      <c r="O4039">
        <v>1931.57</v>
      </c>
    </row>
    <row r="4040" spans="1:15" x14ac:dyDescent="0.25">
      <c r="A4040" t="s">
        <v>4050</v>
      </c>
      <c r="B4040" t="s">
        <v>5300</v>
      </c>
      <c r="C4040" t="s">
        <v>7251</v>
      </c>
      <c r="D4040" t="s">
        <v>6400</v>
      </c>
      <c r="E4040" t="s">
        <v>7014</v>
      </c>
      <c r="F4040" t="s">
        <v>7094</v>
      </c>
      <c r="G4040" t="s">
        <v>7100</v>
      </c>
      <c r="H4040" t="s">
        <v>7116</v>
      </c>
      <c r="I4040" t="s">
        <v>7164</v>
      </c>
      <c r="J4040" t="s">
        <v>7173</v>
      </c>
      <c r="K4040" t="s">
        <v>7200</v>
      </c>
      <c r="L4040">
        <v>5</v>
      </c>
      <c r="M4040">
        <v>6077.7</v>
      </c>
      <c r="N4040">
        <v>0</v>
      </c>
      <c r="O4040">
        <v>2199.16</v>
      </c>
    </row>
    <row r="4041" spans="1:15" x14ac:dyDescent="0.25">
      <c r="A4041" t="s">
        <v>4051</v>
      </c>
      <c r="B4041" t="s">
        <v>5934</v>
      </c>
      <c r="C4041" t="s">
        <v>7239</v>
      </c>
      <c r="D4041" t="s">
        <v>6838</v>
      </c>
      <c r="E4041" t="s">
        <v>7005</v>
      </c>
      <c r="F4041" t="s">
        <v>7094</v>
      </c>
      <c r="G4041" t="s">
        <v>7101</v>
      </c>
      <c r="H4041" t="s">
        <v>7124</v>
      </c>
      <c r="I4041" t="s">
        <v>7163</v>
      </c>
      <c r="J4041" t="s">
        <v>7167</v>
      </c>
      <c r="K4041" t="s">
        <v>7179</v>
      </c>
      <c r="L4041">
        <v>4</v>
      </c>
      <c r="M4041">
        <v>10245.68</v>
      </c>
      <c r="N4041">
        <v>0</v>
      </c>
      <c r="O4041">
        <v>2939.5</v>
      </c>
    </row>
    <row r="4042" spans="1:15" x14ac:dyDescent="0.25">
      <c r="A4042" t="s">
        <v>4052</v>
      </c>
      <c r="B4042" t="s">
        <v>5408</v>
      </c>
      <c r="C4042" t="s">
        <v>7245</v>
      </c>
      <c r="D4042" t="s">
        <v>6289</v>
      </c>
      <c r="E4042" t="s">
        <v>7020</v>
      </c>
      <c r="F4042" t="s">
        <v>7097</v>
      </c>
      <c r="G4042" t="s">
        <v>7110</v>
      </c>
      <c r="H4042" t="s">
        <v>7129</v>
      </c>
      <c r="I4042" t="s">
        <v>7162</v>
      </c>
      <c r="J4042" t="s">
        <v>7168</v>
      </c>
      <c r="K4042" t="s">
        <v>7181</v>
      </c>
      <c r="L4042">
        <v>1</v>
      </c>
      <c r="M4042">
        <v>9006.74</v>
      </c>
      <c r="N4042">
        <v>0.25</v>
      </c>
      <c r="O4042">
        <v>1388.82</v>
      </c>
    </row>
    <row r="4043" spans="1:15" x14ac:dyDescent="0.25">
      <c r="A4043" t="s">
        <v>4053</v>
      </c>
      <c r="B4043" t="s">
        <v>5019</v>
      </c>
      <c r="C4043" t="s">
        <v>7240</v>
      </c>
      <c r="D4043" t="s">
        <v>6714</v>
      </c>
      <c r="E4043" t="s">
        <v>6921</v>
      </c>
      <c r="F4043" t="s">
        <v>7095</v>
      </c>
      <c r="G4043" t="s">
        <v>7106</v>
      </c>
      <c r="H4043" t="s">
        <v>7146</v>
      </c>
      <c r="I4043" t="s">
        <v>7165</v>
      </c>
      <c r="J4043" t="s">
        <v>7172</v>
      </c>
      <c r="K4043" t="s">
        <v>7212</v>
      </c>
      <c r="L4043">
        <v>2</v>
      </c>
      <c r="M4043">
        <v>6539.85</v>
      </c>
      <c r="N4043">
        <v>0.1</v>
      </c>
      <c r="O4043">
        <v>986.35</v>
      </c>
    </row>
    <row r="4044" spans="1:15" x14ac:dyDescent="0.25">
      <c r="A4044" t="s">
        <v>4054</v>
      </c>
      <c r="B4044" t="s">
        <v>5492</v>
      </c>
      <c r="C4044" t="s">
        <v>7245</v>
      </c>
      <c r="D4044" t="s">
        <v>6383</v>
      </c>
      <c r="E4044" t="s">
        <v>6944</v>
      </c>
      <c r="F4044" t="s">
        <v>7095</v>
      </c>
      <c r="G4044" t="s">
        <v>7106</v>
      </c>
      <c r="H4044" t="s">
        <v>7161</v>
      </c>
      <c r="I4044" t="s">
        <v>7164</v>
      </c>
      <c r="J4044" t="s">
        <v>7174</v>
      </c>
      <c r="K4044" t="s">
        <v>7199</v>
      </c>
      <c r="L4044">
        <v>1</v>
      </c>
      <c r="M4044">
        <v>1632.53</v>
      </c>
      <c r="N4044">
        <v>0</v>
      </c>
      <c r="O4044">
        <v>336.63</v>
      </c>
    </row>
    <row r="4045" spans="1:15" x14ac:dyDescent="0.25">
      <c r="A4045" t="s">
        <v>4055</v>
      </c>
      <c r="B4045" t="s">
        <v>5686</v>
      </c>
      <c r="C4045" t="s">
        <v>7230</v>
      </c>
      <c r="D4045" t="s">
        <v>6248</v>
      </c>
      <c r="E4045" t="s">
        <v>7002</v>
      </c>
      <c r="F4045" t="s">
        <v>7094</v>
      </c>
      <c r="G4045" t="s">
        <v>7098</v>
      </c>
      <c r="H4045" t="s">
        <v>7114</v>
      </c>
      <c r="I4045" t="s">
        <v>7163</v>
      </c>
      <c r="J4045" t="s">
        <v>7171</v>
      </c>
      <c r="K4045" t="s">
        <v>7209</v>
      </c>
      <c r="L4045">
        <v>2</v>
      </c>
      <c r="M4045">
        <v>3152.02</v>
      </c>
      <c r="N4045">
        <v>0.15</v>
      </c>
      <c r="O4045">
        <v>423.31</v>
      </c>
    </row>
    <row r="4046" spans="1:15" x14ac:dyDescent="0.25">
      <c r="A4046" t="s">
        <v>4056</v>
      </c>
      <c r="B4046" t="s">
        <v>5343</v>
      </c>
      <c r="C4046" t="s">
        <v>7239</v>
      </c>
      <c r="D4046" t="s">
        <v>6716</v>
      </c>
      <c r="E4046" t="s">
        <v>7028</v>
      </c>
      <c r="F4046" t="s">
        <v>7094</v>
      </c>
      <c r="G4046" t="s">
        <v>7101</v>
      </c>
      <c r="H4046" t="s">
        <v>7137</v>
      </c>
      <c r="I4046" t="s">
        <v>7164</v>
      </c>
      <c r="J4046" t="s">
        <v>7173</v>
      </c>
      <c r="K4046" t="s">
        <v>7206</v>
      </c>
      <c r="L4046">
        <v>1</v>
      </c>
      <c r="M4046">
        <v>2307.13</v>
      </c>
      <c r="N4046">
        <v>0</v>
      </c>
      <c r="O4046">
        <v>788.43</v>
      </c>
    </row>
    <row r="4047" spans="1:15" x14ac:dyDescent="0.25">
      <c r="A4047" t="s">
        <v>4057</v>
      </c>
      <c r="B4047" t="s">
        <v>5899</v>
      </c>
      <c r="C4047" t="s">
        <v>7229</v>
      </c>
      <c r="D4047" t="s">
        <v>6724</v>
      </c>
      <c r="E4047" t="s">
        <v>6983</v>
      </c>
      <c r="F4047" t="s">
        <v>7094</v>
      </c>
      <c r="G4047" t="s">
        <v>7098</v>
      </c>
      <c r="H4047" t="s">
        <v>7138</v>
      </c>
      <c r="I4047" t="s">
        <v>7165</v>
      </c>
      <c r="J4047" t="s">
        <v>7177</v>
      </c>
      <c r="K4047" t="s">
        <v>7198</v>
      </c>
      <c r="L4047">
        <v>4</v>
      </c>
      <c r="M4047">
        <v>270965.09000000003</v>
      </c>
      <c r="N4047">
        <v>0</v>
      </c>
      <c r="O4047">
        <v>46165.71</v>
      </c>
    </row>
    <row r="4048" spans="1:15" x14ac:dyDescent="0.25">
      <c r="A4048" t="s">
        <v>4058</v>
      </c>
      <c r="B4048" t="s">
        <v>5948</v>
      </c>
      <c r="C4048" t="s">
        <v>7230</v>
      </c>
      <c r="D4048" t="s">
        <v>6364</v>
      </c>
      <c r="E4048" t="s">
        <v>7046</v>
      </c>
      <c r="F4048" t="s">
        <v>7094</v>
      </c>
      <c r="G4048" t="s">
        <v>7099</v>
      </c>
      <c r="H4048" t="s">
        <v>7130</v>
      </c>
      <c r="I4048" t="s">
        <v>7164</v>
      </c>
      <c r="J4048" t="s">
        <v>7173</v>
      </c>
      <c r="K4048" t="s">
        <v>7186</v>
      </c>
      <c r="L4048">
        <v>8</v>
      </c>
      <c r="M4048">
        <v>30350.48</v>
      </c>
      <c r="N4048">
        <v>0.15</v>
      </c>
      <c r="O4048">
        <v>6405.84</v>
      </c>
    </row>
    <row r="4049" spans="1:15" x14ac:dyDescent="0.25">
      <c r="A4049" t="s">
        <v>4059</v>
      </c>
      <c r="B4049" t="s">
        <v>5603</v>
      </c>
      <c r="C4049" t="s">
        <v>7242</v>
      </c>
      <c r="D4049" t="s">
        <v>6634</v>
      </c>
      <c r="E4049" t="s">
        <v>6994</v>
      </c>
      <c r="F4049" t="s">
        <v>7097</v>
      </c>
      <c r="G4049" t="s">
        <v>7105</v>
      </c>
      <c r="H4049" t="s">
        <v>7128</v>
      </c>
      <c r="I4049" t="s">
        <v>7165</v>
      </c>
      <c r="J4049" t="s">
        <v>7172</v>
      </c>
      <c r="K4049" t="s">
        <v>7208</v>
      </c>
      <c r="L4049">
        <v>7</v>
      </c>
      <c r="M4049">
        <v>16701.22</v>
      </c>
      <c r="N4049">
        <v>0</v>
      </c>
      <c r="O4049">
        <v>3384.57</v>
      </c>
    </row>
    <row r="4050" spans="1:15" x14ac:dyDescent="0.25">
      <c r="A4050" t="s">
        <v>4060</v>
      </c>
      <c r="B4050" t="s">
        <v>5967</v>
      </c>
      <c r="C4050" t="s">
        <v>7240</v>
      </c>
      <c r="D4050" t="s">
        <v>6485</v>
      </c>
      <c r="E4050" t="s">
        <v>6980</v>
      </c>
      <c r="F4050" t="s">
        <v>7097</v>
      </c>
      <c r="G4050" t="s">
        <v>7105</v>
      </c>
      <c r="H4050" t="s">
        <v>7149</v>
      </c>
      <c r="I4050" t="s">
        <v>7163</v>
      </c>
      <c r="J4050" t="s">
        <v>7175</v>
      </c>
      <c r="K4050" t="s">
        <v>7190</v>
      </c>
      <c r="L4050">
        <v>6</v>
      </c>
      <c r="M4050">
        <v>10894.94</v>
      </c>
      <c r="N4050">
        <v>0.2</v>
      </c>
      <c r="O4050">
        <v>1612.5</v>
      </c>
    </row>
    <row r="4051" spans="1:15" x14ac:dyDescent="0.25">
      <c r="A4051" t="s">
        <v>4061</v>
      </c>
      <c r="B4051" t="s">
        <v>5067</v>
      </c>
      <c r="C4051" t="s">
        <v>7227</v>
      </c>
      <c r="D4051" t="s">
        <v>6474</v>
      </c>
      <c r="E4051" t="s">
        <v>6935</v>
      </c>
      <c r="F4051" t="s">
        <v>7094</v>
      </c>
      <c r="G4051" t="s">
        <v>7098</v>
      </c>
      <c r="H4051" t="s">
        <v>7114</v>
      </c>
      <c r="I4051" t="s">
        <v>7165</v>
      </c>
      <c r="J4051" t="s">
        <v>7176</v>
      </c>
      <c r="K4051" t="s">
        <v>7202</v>
      </c>
      <c r="L4051">
        <v>5</v>
      </c>
      <c r="M4051">
        <v>89125.33</v>
      </c>
      <c r="N4051">
        <v>0.05</v>
      </c>
      <c r="O4051">
        <v>11587.61</v>
      </c>
    </row>
    <row r="4052" spans="1:15" x14ac:dyDescent="0.25">
      <c r="A4052" t="s">
        <v>4062</v>
      </c>
      <c r="B4052" t="s">
        <v>5144</v>
      </c>
      <c r="C4052" t="s">
        <v>7255</v>
      </c>
      <c r="D4052" t="s">
        <v>6156</v>
      </c>
      <c r="E4052" t="s">
        <v>6937</v>
      </c>
      <c r="F4052" t="s">
        <v>7097</v>
      </c>
      <c r="G4052" t="s">
        <v>7110</v>
      </c>
      <c r="H4052" t="s">
        <v>7129</v>
      </c>
      <c r="I4052" t="s">
        <v>7165</v>
      </c>
      <c r="J4052" t="s">
        <v>7172</v>
      </c>
      <c r="K4052" t="s">
        <v>7212</v>
      </c>
      <c r="L4052">
        <v>5</v>
      </c>
      <c r="M4052">
        <v>16245.24</v>
      </c>
      <c r="N4052">
        <v>0.05</v>
      </c>
      <c r="O4052">
        <v>2796.02</v>
      </c>
    </row>
    <row r="4053" spans="1:15" x14ac:dyDescent="0.25">
      <c r="A4053" t="s">
        <v>4063</v>
      </c>
      <c r="B4053" t="s">
        <v>5116</v>
      </c>
      <c r="C4053" t="s">
        <v>7244</v>
      </c>
      <c r="D4053" t="s">
        <v>6379</v>
      </c>
      <c r="E4053" t="s">
        <v>7015</v>
      </c>
      <c r="F4053" t="s">
        <v>7094</v>
      </c>
      <c r="G4053" t="s">
        <v>7098</v>
      </c>
      <c r="H4053" t="s">
        <v>7156</v>
      </c>
      <c r="I4053" t="s">
        <v>7163</v>
      </c>
      <c r="J4053" t="s">
        <v>7171</v>
      </c>
      <c r="K4053" t="s">
        <v>7209</v>
      </c>
      <c r="L4053">
        <v>1</v>
      </c>
      <c r="M4053">
        <v>1708.2</v>
      </c>
      <c r="N4053">
        <v>0.05</v>
      </c>
      <c r="O4053">
        <v>282.06</v>
      </c>
    </row>
    <row r="4054" spans="1:15" x14ac:dyDescent="0.25">
      <c r="A4054" t="s">
        <v>4064</v>
      </c>
      <c r="B4054" t="s">
        <v>6050</v>
      </c>
      <c r="C4054" t="s">
        <v>7227</v>
      </c>
      <c r="D4054" t="s">
        <v>6203</v>
      </c>
      <c r="E4054" t="s">
        <v>6948</v>
      </c>
      <c r="F4054" t="s">
        <v>7096</v>
      </c>
      <c r="G4054" t="s">
        <v>7113</v>
      </c>
      <c r="H4054" t="s">
        <v>7143</v>
      </c>
      <c r="I4054" t="s">
        <v>7162</v>
      </c>
      <c r="J4054" t="s">
        <v>7169</v>
      </c>
      <c r="K4054" t="s">
        <v>7203</v>
      </c>
      <c r="L4054">
        <v>1</v>
      </c>
      <c r="M4054">
        <v>21554.82</v>
      </c>
      <c r="N4054">
        <v>0.05</v>
      </c>
      <c r="O4054">
        <v>3265.69</v>
      </c>
    </row>
    <row r="4055" spans="1:15" x14ac:dyDescent="0.25">
      <c r="A4055" t="s">
        <v>4065</v>
      </c>
      <c r="B4055" t="s">
        <v>5428</v>
      </c>
      <c r="C4055" t="s">
        <v>7243</v>
      </c>
      <c r="D4055" t="s">
        <v>6440</v>
      </c>
      <c r="E4055" t="s">
        <v>6913</v>
      </c>
      <c r="F4055" t="s">
        <v>7095</v>
      </c>
      <c r="G4055" t="s">
        <v>7102</v>
      </c>
      <c r="H4055" t="s">
        <v>7147</v>
      </c>
      <c r="I4055" t="s">
        <v>7164</v>
      </c>
      <c r="J4055" t="s">
        <v>7170</v>
      </c>
      <c r="K4055" t="s">
        <v>7189</v>
      </c>
      <c r="L4055">
        <v>2</v>
      </c>
      <c r="M4055">
        <v>2203.29</v>
      </c>
      <c r="N4055">
        <v>0.25</v>
      </c>
      <c r="O4055">
        <v>436.59</v>
      </c>
    </row>
    <row r="4056" spans="1:15" x14ac:dyDescent="0.25">
      <c r="A4056" t="s">
        <v>4066</v>
      </c>
      <c r="B4056" t="s">
        <v>5504</v>
      </c>
      <c r="C4056" t="s">
        <v>7253</v>
      </c>
      <c r="D4056" t="s">
        <v>6287</v>
      </c>
      <c r="E4056" t="s">
        <v>6975</v>
      </c>
      <c r="F4056" t="s">
        <v>7096</v>
      </c>
      <c r="G4056" t="s">
        <v>7113</v>
      </c>
      <c r="H4056" t="s">
        <v>7143</v>
      </c>
      <c r="I4056" t="s">
        <v>7164</v>
      </c>
      <c r="J4056" t="s">
        <v>7173</v>
      </c>
      <c r="K4056" t="s">
        <v>7186</v>
      </c>
      <c r="L4056">
        <v>4</v>
      </c>
      <c r="M4056">
        <v>17550</v>
      </c>
      <c r="N4056">
        <v>0</v>
      </c>
      <c r="O4056">
        <v>4890.08</v>
      </c>
    </row>
    <row r="4057" spans="1:15" x14ac:dyDescent="0.25">
      <c r="A4057" t="s">
        <v>4067</v>
      </c>
      <c r="B4057" t="s">
        <v>6071</v>
      </c>
      <c r="C4057" t="s">
        <v>7228</v>
      </c>
      <c r="D4057" t="s">
        <v>6799</v>
      </c>
      <c r="E4057" t="s">
        <v>6979</v>
      </c>
      <c r="F4057" t="s">
        <v>7094</v>
      </c>
      <c r="G4057" t="s">
        <v>7099</v>
      </c>
      <c r="H4057" t="s">
        <v>7130</v>
      </c>
      <c r="I4057" t="s">
        <v>7165</v>
      </c>
      <c r="J4057" t="s">
        <v>7176</v>
      </c>
      <c r="K4057" t="s">
        <v>7194</v>
      </c>
      <c r="L4057">
        <v>8</v>
      </c>
      <c r="M4057">
        <v>185452.02</v>
      </c>
      <c r="N4057">
        <v>0.05</v>
      </c>
      <c r="O4057">
        <v>25027.91</v>
      </c>
    </row>
    <row r="4058" spans="1:15" x14ac:dyDescent="0.25">
      <c r="A4058" t="s">
        <v>4068</v>
      </c>
      <c r="B4058" t="s">
        <v>5227</v>
      </c>
      <c r="C4058" t="s">
        <v>7259</v>
      </c>
      <c r="D4058" t="s">
        <v>6511</v>
      </c>
      <c r="E4058" t="s">
        <v>6953</v>
      </c>
      <c r="F4058" t="s">
        <v>7094</v>
      </c>
      <c r="G4058" t="s">
        <v>7101</v>
      </c>
      <c r="H4058" t="s">
        <v>7124</v>
      </c>
      <c r="I4058" t="s">
        <v>7165</v>
      </c>
      <c r="J4058" t="s">
        <v>7177</v>
      </c>
      <c r="K4058" t="s">
        <v>7201</v>
      </c>
      <c r="L4058">
        <v>3</v>
      </c>
      <c r="M4058">
        <v>152215.22</v>
      </c>
      <c r="N4058">
        <v>0</v>
      </c>
      <c r="O4058">
        <v>21998.16</v>
      </c>
    </row>
    <row r="4059" spans="1:15" x14ac:dyDescent="0.25">
      <c r="A4059" t="s">
        <v>4069</v>
      </c>
      <c r="B4059" t="s">
        <v>5156</v>
      </c>
      <c r="C4059" t="s">
        <v>7236</v>
      </c>
      <c r="D4059" t="s">
        <v>6894</v>
      </c>
      <c r="E4059" t="s">
        <v>6995</v>
      </c>
      <c r="F4059" t="s">
        <v>7094</v>
      </c>
      <c r="G4059" t="s">
        <v>7100</v>
      </c>
      <c r="H4059" t="s">
        <v>7151</v>
      </c>
      <c r="I4059" t="s">
        <v>7165</v>
      </c>
      <c r="J4059" t="s">
        <v>7176</v>
      </c>
      <c r="K4059" t="s">
        <v>7194</v>
      </c>
      <c r="L4059">
        <v>8</v>
      </c>
      <c r="M4059">
        <v>193608.55</v>
      </c>
      <c r="N4059">
        <v>0</v>
      </c>
      <c r="O4059">
        <v>33179.72</v>
      </c>
    </row>
    <row r="4060" spans="1:15" x14ac:dyDescent="0.25">
      <c r="A4060" t="s">
        <v>4070</v>
      </c>
      <c r="B4060" t="s">
        <v>5028</v>
      </c>
      <c r="C4060" t="s">
        <v>7245</v>
      </c>
      <c r="D4060" t="s">
        <v>6500</v>
      </c>
      <c r="E4060" t="s">
        <v>6923</v>
      </c>
      <c r="F4060" t="s">
        <v>7096</v>
      </c>
      <c r="G4060" t="s">
        <v>7113</v>
      </c>
      <c r="H4060" t="s">
        <v>7148</v>
      </c>
      <c r="I4060" t="s">
        <v>7163</v>
      </c>
      <c r="J4060" t="s">
        <v>7175</v>
      </c>
      <c r="K4060" t="s">
        <v>7197</v>
      </c>
      <c r="L4060">
        <v>8</v>
      </c>
      <c r="M4060">
        <v>50126.239999999998</v>
      </c>
      <c r="N4060">
        <v>0</v>
      </c>
      <c r="O4060">
        <v>11860.9</v>
      </c>
    </row>
    <row r="4061" spans="1:15" x14ac:dyDescent="0.25">
      <c r="A4061" t="s">
        <v>4071</v>
      </c>
      <c r="B4061" t="s">
        <v>5222</v>
      </c>
      <c r="C4061" t="s">
        <v>7225</v>
      </c>
      <c r="D4061" t="s">
        <v>6816</v>
      </c>
      <c r="E4061" t="s">
        <v>6999</v>
      </c>
      <c r="F4061" t="s">
        <v>7096</v>
      </c>
      <c r="G4061" t="s">
        <v>7103</v>
      </c>
      <c r="H4061" t="s">
        <v>7119</v>
      </c>
      <c r="I4061" t="s">
        <v>7162</v>
      </c>
      <c r="J4061" t="s">
        <v>7166</v>
      </c>
      <c r="K4061" t="s">
        <v>7211</v>
      </c>
      <c r="L4061">
        <v>2</v>
      </c>
      <c r="M4061">
        <v>15046.47</v>
      </c>
      <c r="N4061">
        <v>0</v>
      </c>
      <c r="O4061">
        <v>2681.12</v>
      </c>
    </row>
    <row r="4062" spans="1:15" x14ac:dyDescent="0.25">
      <c r="A4062" t="s">
        <v>4072</v>
      </c>
      <c r="B4062" t="s">
        <v>5572</v>
      </c>
      <c r="C4062" t="s">
        <v>7241</v>
      </c>
      <c r="D4062" t="s">
        <v>6097</v>
      </c>
      <c r="E4062" t="s">
        <v>6896</v>
      </c>
      <c r="F4062" t="s">
        <v>7095</v>
      </c>
      <c r="G4062" t="s">
        <v>7108</v>
      </c>
      <c r="H4062" t="s">
        <v>7141</v>
      </c>
      <c r="I4062" t="s">
        <v>7162</v>
      </c>
      <c r="J4062" t="s">
        <v>7166</v>
      </c>
      <c r="K4062" t="s">
        <v>7211</v>
      </c>
      <c r="L4062">
        <v>3</v>
      </c>
      <c r="M4062">
        <v>22561.759999999998</v>
      </c>
      <c r="N4062">
        <v>0</v>
      </c>
      <c r="O4062">
        <v>4704.96</v>
      </c>
    </row>
    <row r="4063" spans="1:15" x14ac:dyDescent="0.25">
      <c r="A4063" t="s">
        <v>4073</v>
      </c>
      <c r="B4063" t="s">
        <v>5163</v>
      </c>
      <c r="C4063" t="s">
        <v>7238</v>
      </c>
      <c r="D4063" t="s">
        <v>6235</v>
      </c>
      <c r="E4063" t="s">
        <v>6995</v>
      </c>
      <c r="F4063" t="s">
        <v>7097</v>
      </c>
      <c r="G4063" t="s">
        <v>7107</v>
      </c>
      <c r="H4063" t="s">
        <v>7152</v>
      </c>
      <c r="I4063" t="s">
        <v>7164</v>
      </c>
      <c r="J4063" t="s">
        <v>7174</v>
      </c>
      <c r="K4063" t="s">
        <v>7199</v>
      </c>
      <c r="L4063">
        <v>2</v>
      </c>
      <c r="M4063">
        <v>2617.31</v>
      </c>
      <c r="N4063">
        <v>0.15</v>
      </c>
      <c r="O4063">
        <v>503.97</v>
      </c>
    </row>
    <row r="4064" spans="1:15" x14ac:dyDescent="0.25">
      <c r="A4064" t="s">
        <v>4074</v>
      </c>
      <c r="B4064" t="s">
        <v>6072</v>
      </c>
      <c r="C4064" t="s">
        <v>7240</v>
      </c>
      <c r="D4064" t="s">
        <v>6867</v>
      </c>
      <c r="E4064" t="s">
        <v>6946</v>
      </c>
      <c r="F4064" t="s">
        <v>7094</v>
      </c>
      <c r="G4064" t="s">
        <v>7099</v>
      </c>
      <c r="H4064" t="s">
        <v>7125</v>
      </c>
      <c r="I4064" t="s">
        <v>7162</v>
      </c>
      <c r="J4064" t="s">
        <v>7166</v>
      </c>
      <c r="K4064" t="s">
        <v>7211</v>
      </c>
      <c r="L4064">
        <v>1</v>
      </c>
      <c r="M4064">
        <v>6584.76</v>
      </c>
      <c r="N4064">
        <v>0.1</v>
      </c>
      <c r="O4064">
        <v>1120.1500000000001</v>
      </c>
    </row>
    <row r="4065" spans="1:15" x14ac:dyDescent="0.25">
      <c r="A4065" t="s">
        <v>4075</v>
      </c>
      <c r="B4065" t="s">
        <v>5073</v>
      </c>
      <c r="C4065" t="s">
        <v>7255</v>
      </c>
      <c r="D4065" t="s">
        <v>6204</v>
      </c>
      <c r="E4065" t="s">
        <v>6958</v>
      </c>
      <c r="F4065" t="s">
        <v>7095</v>
      </c>
      <c r="G4065" t="s">
        <v>7106</v>
      </c>
      <c r="H4065" t="s">
        <v>7146</v>
      </c>
      <c r="I4065" t="s">
        <v>7162</v>
      </c>
      <c r="J4065" t="s">
        <v>7168</v>
      </c>
      <c r="K4065" t="s">
        <v>7180</v>
      </c>
      <c r="L4065">
        <v>8</v>
      </c>
      <c r="M4065">
        <v>21501.29</v>
      </c>
      <c r="N4065">
        <v>0.2</v>
      </c>
      <c r="O4065">
        <v>1638.5</v>
      </c>
    </row>
    <row r="4066" spans="1:15" x14ac:dyDescent="0.25">
      <c r="A4066" t="s">
        <v>4076</v>
      </c>
      <c r="B4066" t="s">
        <v>6072</v>
      </c>
      <c r="C4066" t="s">
        <v>7240</v>
      </c>
      <c r="D4066" t="s">
        <v>6414</v>
      </c>
      <c r="E4066" t="s">
        <v>6910</v>
      </c>
      <c r="F4066" t="s">
        <v>7097</v>
      </c>
      <c r="G4066" t="s">
        <v>7110</v>
      </c>
      <c r="H4066" t="s">
        <v>7159</v>
      </c>
      <c r="I4066" t="s">
        <v>7164</v>
      </c>
      <c r="J4066" t="s">
        <v>7173</v>
      </c>
      <c r="K4066" t="s">
        <v>7206</v>
      </c>
      <c r="L4066">
        <v>4</v>
      </c>
      <c r="M4066">
        <v>6683.59</v>
      </c>
      <c r="N4066">
        <v>0.25</v>
      </c>
      <c r="O4066">
        <v>1289.08</v>
      </c>
    </row>
    <row r="4067" spans="1:15" x14ac:dyDescent="0.25">
      <c r="A4067" t="s">
        <v>4077</v>
      </c>
      <c r="B4067" t="s">
        <v>5939</v>
      </c>
      <c r="C4067" t="s">
        <v>7242</v>
      </c>
      <c r="D4067" t="s">
        <v>6502</v>
      </c>
      <c r="E4067" t="s">
        <v>7055</v>
      </c>
      <c r="F4067" t="s">
        <v>7096</v>
      </c>
      <c r="G4067" t="s">
        <v>7111</v>
      </c>
      <c r="H4067" t="s">
        <v>7131</v>
      </c>
      <c r="I4067" t="s">
        <v>7163</v>
      </c>
      <c r="J4067" t="s">
        <v>7171</v>
      </c>
      <c r="K4067" t="s">
        <v>7204</v>
      </c>
      <c r="L4067">
        <v>3</v>
      </c>
      <c r="M4067">
        <v>13014.74</v>
      </c>
      <c r="N4067">
        <v>0.05</v>
      </c>
      <c r="O4067">
        <v>2185.85</v>
      </c>
    </row>
    <row r="4068" spans="1:15" x14ac:dyDescent="0.25">
      <c r="A4068" t="s">
        <v>4078</v>
      </c>
      <c r="B4068" t="s">
        <v>5866</v>
      </c>
      <c r="C4068" t="s">
        <v>7256</v>
      </c>
      <c r="D4068" t="s">
        <v>6254</v>
      </c>
      <c r="E4068" t="s">
        <v>7006</v>
      </c>
      <c r="F4068" t="s">
        <v>7094</v>
      </c>
      <c r="G4068" t="s">
        <v>7098</v>
      </c>
      <c r="H4068" t="s">
        <v>7156</v>
      </c>
      <c r="I4068" t="s">
        <v>7163</v>
      </c>
      <c r="J4068" t="s">
        <v>7167</v>
      </c>
      <c r="K4068" t="s">
        <v>7187</v>
      </c>
      <c r="L4068">
        <v>1</v>
      </c>
      <c r="M4068">
        <v>1298.54</v>
      </c>
      <c r="N4068">
        <v>0.1</v>
      </c>
      <c r="O4068">
        <v>378.82</v>
      </c>
    </row>
    <row r="4069" spans="1:15" x14ac:dyDescent="0.25">
      <c r="A4069" t="s">
        <v>4079</v>
      </c>
      <c r="B4069" t="s">
        <v>5904</v>
      </c>
      <c r="C4069" t="s">
        <v>7238</v>
      </c>
      <c r="D4069" t="s">
        <v>6180</v>
      </c>
      <c r="E4069" t="s">
        <v>6930</v>
      </c>
      <c r="F4069" t="s">
        <v>7096</v>
      </c>
      <c r="G4069" t="s">
        <v>7103</v>
      </c>
      <c r="H4069" t="s">
        <v>7134</v>
      </c>
      <c r="I4069" t="s">
        <v>7165</v>
      </c>
      <c r="J4069" t="s">
        <v>7176</v>
      </c>
      <c r="K4069" t="s">
        <v>7202</v>
      </c>
      <c r="L4069">
        <v>5</v>
      </c>
      <c r="M4069">
        <v>64877.53</v>
      </c>
      <c r="N4069">
        <v>0.25</v>
      </c>
      <c r="O4069">
        <v>-1483.51</v>
      </c>
    </row>
    <row r="4070" spans="1:15" x14ac:dyDescent="0.25">
      <c r="A4070" t="s">
        <v>4080</v>
      </c>
      <c r="B4070" t="s">
        <v>6073</v>
      </c>
      <c r="C4070" t="s">
        <v>7237</v>
      </c>
      <c r="D4070" t="s">
        <v>6677</v>
      </c>
      <c r="E4070" t="s">
        <v>7070</v>
      </c>
      <c r="F4070" t="s">
        <v>7096</v>
      </c>
      <c r="G4070" t="s">
        <v>7111</v>
      </c>
      <c r="H4070" t="s">
        <v>7145</v>
      </c>
      <c r="I4070" t="s">
        <v>7164</v>
      </c>
      <c r="J4070" t="s">
        <v>7174</v>
      </c>
      <c r="K4070" t="s">
        <v>7199</v>
      </c>
      <c r="L4070">
        <v>6</v>
      </c>
      <c r="M4070">
        <v>10079.59</v>
      </c>
      <c r="N4070">
        <v>0</v>
      </c>
      <c r="O4070">
        <v>2248.79</v>
      </c>
    </row>
    <row r="4071" spans="1:15" x14ac:dyDescent="0.25">
      <c r="A4071" t="s">
        <v>4081</v>
      </c>
      <c r="B4071" t="s">
        <v>5136</v>
      </c>
      <c r="C4071" t="s">
        <v>7242</v>
      </c>
      <c r="D4071" t="s">
        <v>6692</v>
      </c>
      <c r="E4071" t="s">
        <v>7046</v>
      </c>
      <c r="F4071" t="s">
        <v>7095</v>
      </c>
      <c r="G4071" t="s">
        <v>7106</v>
      </c>
      <c r="H4071" t="s">
        <v>7161</v>
      </c>
      <c r="I4071" t="s">
        <v>7162</v>
      </c>
      <c r="J4071" t="s">
        <v>7168</v>
      </c>
      <c r="K4071" t="s">
        <v>7191</v>
      </c>
      <c r="L4071">
        <v>8</v>
      </c>
      <c r="M4071">
        <v>46831.51</v>
      </c>
      <c r="N4071">
        <v>0.1</v>
      </c>
      <c r="O4071">
        <v>7416</v>
      </c>
    </row>
    <row r="4072" spans="1:15" x14ac:dyDescent="0.25">
      <c r="A4072" t="s">
        <v>4082</v>
      </c>
      <c r="B4072" t="s">
        <v>5832</v>
      </c>
      <c r="C4072" t="s">
        <v>7224</v>
      </c>
      <c r="D4072" t="s">
        <v>6542</v>
      </c>
      <c r="E4072" t="s">
        <v>6936</v>
      </c>
      <c r="F4072" t="s">
        <v>7097</v>
      </c>
      <c r="G4072" t="s">
        <v>7107</v>
      </c>
      <c r="H4072" t="s">
        <v>7153</v>
      </c>
      <c r="I4072" t="s">
        <v>7164</v>
      </c>
      <c r="J4072" t="s">
        <v>7170</v>
      </c>
      <c r="K4072" t="s">
        <v>7189</v>
      </c>
      <c r="L4072">
        <v>1</v>
      </c>
      <c r="M4072">
        <v>1084.94</v>
      </c>
      <c r="N4072">
        <v>0.25</v>
      </c>
      <c r="O4072">
        <v>191.66</v>
      </c>
    </row>
    <row r="4073" spans="1:15" x14ac:dyDescent="0.25">
      <c r="A4073" t="s">
        <v>4083</v>
      </c>
      <c r="B4073" t="s">
        <v>5558</v>
      </c>
      <c r="C4073" t="s">
        <v>7257</v>
      </c>
      <c r="D4073" t="s">
        <v>6851</v>
      </c>
      <c r="E4073" t="s">
        <v>7048</v>
      </c>
      <c r="F4073" t="s">
        <v>7094</v>
      </c>
      <c r="G4073" t="s">
        <v>7099</v>
      </c>
      <c r="H4073" t="s">
        <v>7125</v>
      </c>
      <c r="I4073" t="s">
        <v>7162</v>
      </c>
      <c r="J4073" t="s">
        <v>7166</v>
      </c>
      <c r="K4073" t="s">
        <v>7178</v>
      </c>
      <c r="L4073">
        <v>6</v>
      </c>
      <c r="M4073">
        <v>85720.53</v>
      </c>
      <c r="N4073">
        <v>0</v>
      </c>
      <c r="O4073">
        <v>16977.419999999998</v>
      </c>
    </row>
    <row r="4074" spans="1:15" x14ac:dyDescent="0.25">
      <c r="A4074" t="s">
        <v>4084</v>
      </c>
      <c r="B4074" t="s">
        <v>5543</v>
      </c>
      <c r="C4074" t="s">
        <v>7231</v>
      </c>
      <c r="D4074" t="s">
        <v>6730</v>
      </c>
      <c r="E4074" t="s">
        <v>7030</v>
      </c>
      <c r="F4074" t="s">
        <v>7096</v>
      </c>
      <c r="G4074" t="s">
        <v>7113</v>
      </c>
      <c r="H4074" t="s">
        <v>7148</v>
      </c>
      <c r="I4074" t="s">
        <v>7163</v>
      </c>
      <c r="J4074" t="s">
        <v>7167</v>
      </c>
      <c r="K4074" t="s">
        <v>7187</v>
      </c>
      <c r="L4074">
        <v>5</v>
      </c>
      <c r="M4074">
        <v>5792.6</v>
      </c>
      <c r="N4074">
        <v>0.25</v>
      </c>
      <c r="O4074">
        <v>864.52</v>
      </c>
    </row>
    <row r="4075" spans="1:15" x14ac:dyDescent="0.25">
      <c r="A4075" t="s">
        <v>4085</v>
      </c>
      <c r="B4075" t="s">
        <v>5510</v>
      </c>
      <c r="C4075" t="s">
        <v>7240</v>
      </c>
      <c r="D4075" t="s">
        <v>6609</v>
      </c>
      <c r="E4075" t="s">
        <v>7080</v>
      </c>
      <c r="F4075" t="s">
        <v>7095</v>
      </c>
      <c r="G4075" t="s">
        <v>7109</v>
      </c>
      <c r="H4075" t="s">
        <v>7135</v>
      </c>
      <c r="I4075" t="s">
        <v>7162</v>
      </c>
      <c r="J4075" t="s">
        <v>7168</v>
      </c>
      <c r="K4075" t="s">
        <v>7191</v>
      </c>
      <c r="L4075">
        <v>2</v>
      </c>
      <c r="M4075">
        <v>13119.92</v>
      </c>
      <c r="N4075">
        <v>0</v>
      </c>
      <c r="O4075">
        <v>2445</v>
      </c>
    </row>
    <row r="4076" spans="1:15" x14ac:dyDescent="0.25">
      <c r="A4076" t="s">
        <v>4086</v>
      </c>
      <c r="B4076" t="s">
        <v>5210</v>
      </c>
      <c r="C4076" t="s">
        <v>7234</v>
      </c>
      <c r="D4076" t="s">
        <v>6200</v>
      </c>
      <c r="E4076" t="s">
        <v>6959</v>
      </c>
      <c r="F4076" t="s">
        <v>7096</v>
      </c>
      <c r="G4076" t="s">
        <v>7111</v>
      </c>
      <c r="H4076" t="s">
        <v>7145</v>
      </c>
      <c r="I4076" t="s">
        <v>7165</v>
      </c>
      <c r="J4076" t="s">
        <v>7176</v>
      </c>
      <c r="K4076" t="s">
        <v>7202</v>
      </c>
      <c r="L4076">
        <v>1</v>
      </c>
      <c r="M4076">
        <v>14933.51</v>
      </c>
      <c r="N4076">
        <v>0.2</v>
      </c>
      <c r="O4076">
        <v>212</v>
      </c>
    </row>
    <row r="4077" spans="1:15" x14ac:dyDescent="0.25">
      <c r="A4077" t="s">
        <v>4087</v>
      </c>
      <c r="B4077" t="s">
        <v>5101</v>
      </c>
      <c r="C4077" t="s">
        <v>7251</v>
      </c>
      <c r="D4077" t="s">
        <v>6216</v>
      </c>
      <c r="E4077" t="s">
        <v>6987</v>
      </c>
      <c r="F4077" t="s">
        <v>7096</v>
      </c>
      <c r="G4077" t="s">
        <v>7111</v>
      </c>
      <c r="H4077" t="s">
        <v>7131</v>
      </c>
      <c r="I4077" t="s">
        <v>7163</v>
      </c>
      <c r="J4077" t="s">
        <v>7171</v>
      </c>
      <c r="K4077" t="s">
        <v>7184</v>
      </c>
      <c r="L4077">
        <v>1</v>
      </c>
      <c r="M4077">
        <v>7403.28</v>
      </c>
      <c r="N4077">
        <v>0.1</v>
      </c>
      <c r="O4077">
        <v>809.15</v>
      </c>
    </row>
    <row r="4078" spans="1:15" x14ac:dyDescent="0.25">
      <c r="A4078" t="s">
        <v>4088</v>
      </c>
      <c r="B4078" t="s">
        <v>6033</v>
      </c>
      <c r="C4078" t="s">
        <v>7231</v>
      </c>
      <c r="D4078" t="s">
        <v>6452</v>
      </c>
      <c r="E4078" t="s">
        <v>7062</v>
      </c>
      <c r="F4078" t="s">
        <v>7094</v>
      </c>
      <c r="G4078" t="s">
        <v>7100</v>
      </c>
      <c r="H4078" t="s">
        <v>7136</v>
      </c>
      <c r="I4078" t="s">
        <v>7162</v>
      </c>
      <c r="J4078" t="s">
        <v>7166</v>
      </c>
      <c r="K4078" t="s">
        <v>7178</v>
      </c>
      <c r="L4078">
        <v>7</v>
      </c>
      <c r="M4078">
        <v>104275.87</v>
      </c>
      <c r="N4078">
        <v>0.05</v>
      </c>
      <c r="O4078">
        <v>19674.79</v>
      </c>
    </row>
    <row r="4079" spans="1:15" x14ac:dyDescent="0.25">
      <c r="A4079" t="s">
        <v>4089</v>
      </c>
      <c r="B4079" t="s">
        <v>5075</v>
      </c>
      <c r="C4079" t="s">
        <v>7235</v>
      </c>
      <c r="D4079" t="s">
        <v>6695</v>
      </c>
      <c r="E4079" t="s">
        <v>7035</v>
      </c>
      <c r="F4079" t="s">
        <v>7094</v>
      </c>
      <c r="G4079" t="s">
        <v>7099</v>
      </c>
      <c r="H4079" t="s">
        <v>7125</v>
      </c>
      <c r="I4079" t="s">
        <v>7165</v>
      </c>
      <c r="J4079" t="s">
        <v>7177</v>
      </c>
      <c r="K4079" t="s">
        <v>7201</v>
      </c>
      <c r="L4079">
        <v>6</v>
      </c>
      <c r="M4079">
        <v>277191.5</v>
      </c>
      <c r="N4079">
        <v>0.15</v>
      </c>
      <c r="O4079">
        <v>29595.81</v>
      </c>
    </row>
    <row r="4080" spans="1:15" x14ac:dyDescent="0.25">
      <c r="A4080" t="s">
        <v>4090</v>
      </c>
      <c r="B4080" t="s">
        <v>6074</v>
      </c>
      <c r="C4080" t="s">
        <v>7231</v>
      </c>
      <c r="D4080" t="s">
        <v>6254</v>
      </c>
      <c r="E4080" t="s">
        <v>7006</v>
      </c>
      <c r="F4080" t="s">
        <v>7095</v>
      </c>
      <c r="G4080" t="s">
        <v>7106</v>
      </c>
      <c r="H4080" t="s">
        <v>7122</v>
      </c>
      <c r="I4080" t="s">
        <v>7163</v>
      </c>
      <c r="J4080" t="s">
        <v>7171</v>
      </c>
      <c r="K4080" t="s">
        <v>7184</v>
      </c>
      <c r="L4080">
        <v>7</v>
      </c>
      <c r="M4080">
        <v>50157.55</v>
      </c>
      <c r="N4080">
        <v>0.1</v>
      </c>
      <c r="O4080">
        <v>6414.98</v>
      </c>
    </row>
    <row r="4081" spans="1:15" x14ac:dyDescent="0.25">
      <c r="A4081" t="s">
        <v>4091</v>
      </c>
      <c r="B4081" t="s">
        <v>5365</v>
      </c>
      <c r="C4081" t="s">
        <v>7226</v>
      </c>
      <c r="D4081" t="s">
        <v>6365</v>
      </c>
      <c r="E4081" t="s">
        <v>6901</v>
      </c>
      <c r="F4081" t="s">
        <v>7096</v>
      </c>
      <c r="G4081" t="s">
        <v>7103</v>
      </c>
      <c r="H4081" t="s">
        <v>7119</v>
      </c>
      <c r="I4081" t="s">
        <v>7163</v>
      </c>
      <c r="J4081" t="s">
        <v>7175</v>
      </c>
      <c r="K4081" t="s">
        <v>7205</v>
      </c>
      <c r="L4081">
        <v>8</v>
      </c>
      <c r="M4081">
        <v>22638.240000000002</v>
      </c>
      <c r="N4081">
        <v>0.15</v>
      </c>
      <c r="O4081">
        <v>2592.83</v>
      </c>
    </row>
    <row r="4082" spans="1:15" x14ac:dyDescent="0.25">
      <c r="A4082" t="s">
        <v>4092</v>
      </c>
      <c r="B4082" t="s">
        <v>5231</v>
      </c>
      <c r="C4082" t="s">
        <v>7230</v>
      </c>
      <c r="D4082" t="s">
        <v>6256</v>
      </c>
      <c r="E4082" t="s">
        <v>7007</v>
      </c>
      <c r="F4082" t="s">
        <v>7094</v>
      </c>
      <c r="G4082" t="s">
        <v>7098</v>
      </c>
      <c r="H4082" t="s">
        <v>7138</v>
      </c>
      <c r="I4082" t="s">
        <v>7162</v>
      </c>
      <c r="J4082" t="s">
        <v>7169</v>
      </c>
      <c r="K4082" t="s">
        <v>7182</v>
      </c>
      <c r="L4082">
        <v>6</v>
      </c>
      <c r="M4082">
        <v>47193.14</v>
      </c>
      <c r="N4082">
        <v>0.15</v>
      </c>
      <c r="O4082">
        <v>6570.55</v>
      </c>
    </row>
    <row r="4083" spans="1:15" x14ac:dyDescent="0.25">
      <c r="A4083" t="s">
        <v>4093</v>
      </c>
      <c r="B4083" t="s">
        <v>5055</v>
      </c>
      <c r="C4083" t="s">
        <v>7228</v>
      </c>
      <c r="D4083" t="s">
        <v>6600</v>
      </c>
      <c r="E4083" t="s">
        <v>7010</v>
      </c>
      <c r="F4083" t="s">
        <v>7096</v>
      </c>
      <c r="G4083" t="s">
        <v>7112</v>
      </c>
      <c r="H4083" t="s">
        <v>7133</v>
      </c>
      <c r="I4083" t="s">
        <v>7164</v>
      </c>
      <c r="J4083" t="s">
        <v>7173</v>
      </c>
      <c r="K4083" t="s">
        <v>7206</v>
      </c>
      <c r="L4083">
        <v>2</v>
      </c>
      <c r="M4083">
        <v>3867.89</v>
      </c>
      <c r="N4083">
        <v>0.15</v>
      </c>
      <c r="O4083">
        <v>944.21</v>
      </c>
    </row>
    <row r="4084" spans="1:15" x14ac:dyDescent="0.25">
      <c r="A4084" t="s">
        <v>4094</v>
      </c>
      <c r="B4084" t="s">
        <v>5664</v>
      </c>
      <c r="C4084" t="s">
        <v>7237</v>
      </c>
      <c r="D4084" t="s">
        <v>6198</v>
      </c>
      <c r="E4084" t="s">
        <v>6978</v>
      </c>
      <c r="F4084" t="s">
        <v>7095</v>
      </c>
      <c r="G4084" t="s">
        <v>7102</v>
      </c>
      <c r="H4084" t="s">
        <v>7118</v>
      </c>
      <c r="I4084" t="s">
        <v>7165</v>
      </c>
      <c r="J4084" t="s">
        <v>7176</v>
      </c>
      <c r="K4084" t="s">
        <v>7194</v>
      </c>
      <c r="L4084">
        <v>1</v>
      </c>
      <c r="M4084">
        <v>24619.94</v>
      </c>
      <c r="N4084">
        <v>0</v>
      </c>
      <c r="O4084">
        <v>3730.06</v>
      </c>
    </row>
    <row r="4085" spans="1:15" x14ac:dyDescent="0.25">
      <c r="A4085" t="s">
        <v>4095</v>
      </c>
      <c r="B4085" t="s">
        <v>5507</v>
      </c>
      <c r="C4085" t="s">
        <v>7238</v>
      </c>
      <c r="D4085" t="s">
        <v>6697</v>
      </c>
      <c r="E4085" t="s">
        <v>7068</v>
      </c>
      <c r="F4085" t="s">
        <v>7094</v>
      </c>
      <c r="G4085" t="s">
        <v>7099</v>
      </c>
      <c r="H4085" t="s">
        <v>7130</v>
      </c>
      <c r="I4085" t="s">
        <v>7164</v>
      </c>
      <c r="J4085" t="s">
        <v>7170</v>
      </c>
      <c r="K4085" t="s">
        <v>7213</v>
      </c>
      <c r="L4085">
        <v>5</v>
      </c>
      <c r="M4085">
        <v>13430.74</v>
      </c>
      <c r="N4085">
        <v>0</v>
      </c>
      <c r="O4085">
        <v>4786.8599999999997</v>
      </c>
    </row>
    <row r="4086" spans="1:15" x14ac:dyDescent="0.25">
      <c r="A4086" t="s">
        <v>4096</v>
      </c>
      <c r="B4086" t="s">
        <v>5983</v>
      </c>
      <c r="C4086" t="s">
        <v>7229</v>
      </c>
      <c r="D4086" t="s">
        <v>6295</v>
      </c>
      <c r="E4086" t="s">
        <v>7021</v>
      </c>
      <c r="F4086" t="s">
        <v>7097</v>
      </c>
      <c r="G4086" t="s">
        <v>7105</v>
      </c>
      <c r="H4086" t="s">
        <v>7149</v>
      </c>
      <c r="I4086" t="s">
        <v>7165</v>
      </c>
      <c r="J4086" t="s">
        <v>7172</v>
      </c>
      <c r="K4086" t="s">
        <v>7185</v>
      </c>
      <c r="L4086">
        <v>4</v>
      </c>
      <c r="M4086">
        <v>19051.87</v>
      </c>
      <c r="N4086">
        <v>0.05</v>
      </c>
      <c r="O4086">
        <v>3339.58</v>
      </c>
    </row>
    <row r="4087" spans="1:15" x14ac:dyDescent="0.25">
      <c r="A4087" t="s">
        <v>4097</v>
      </c>
      <c r="B4087" t="s">
        <v>5208</v>
      </c>
      <c r="C4087" t="s">
        <v>7225</v>
      </c>
      <c r="D4087" t="s">
        <v>6735</v>
      </c>
      <c r="E4087" t="s">
        <v>6958</v>
      </c>
      <c r="F4087" t="s">
        <v>7096</v>
      </c>
      <c r="G4087" t="s">
        <v>7113</v>
      </c>
      <c r="H4087" t="s">
        <v>7143</v>
      </c>
      <c r="I4087" t="s">
        <v>7164</v>
      </c>
      <c r="J4087" t="s">
        <v>7174</v>
      </c>
      <c r="K4087" t="s">
        <v>7199</v>
      </c>
      <c r="L4087">
        <v>8</v>
      </c>
      <c r="M4087">
        <v>12482.88</v>
      </c>
      <c r="N4087">
        <v>0.05</v>
      </c>
      <c r="O4087">
        <v>2510.41</v>
      </c>
    </row>
    <row r="4088" spans="1:15" x14ac:dyDescent="0.25">
      <c r="A4088" t="s">
        <v>4098</v>
      </c>
      <c r="B4088" t="s">
        <v>5941</v>
      </c>
      <c r="C4088" t="s">
        <v>7259</v>
      </c>
      <c r="D4088" t="s">
        <v>6254</v>
      </c>
      <c r="E4088" t="s">
        <v>7006</v>
      </c>
      <c r="F4088" t="s">
        <v>7095</v>
      </c>
      <c r="G4088" t="s">
        <v>7106</v>
      </c>
      <c r="H4088" t="s">
        <v>7146</v>
      </c>
      <c r="I4088" t="s">
        <v>7164</v>
      </c>
      <c r="J4088" t="s">
        <v>7173</v>
      </c>
      <c r="K4088" t="s">
        <v>7186</v>
      </c>
      <c r="L4088">
        <v>1</v>
      </c>
      <c r="M4088">
        <v>3696.72</v>
      </c>
      <c r="N4088">
        <v>0.2</v>
      </c>
      <c r="O4088">
        <v>743.01</v>
      </c>
    </row>
    <row r="4089" spans="1:15" x14ac:dyDescent="0.25">
      <c r="A4089" t="s">
        <v>4099</v>
      </c>
      <c r="B4089" t="s">
        <v>5768</v>
      </c>
      <c r="C4089" t="s">
        <v>7259</v>
      </c>
      <c r="D4089" t="s">
        <v>6122</v>
      </c>
      <c r="E4089" t="s">
        <v>6921</v>
      </c>
      <c r="F4089" t="s">
        <v>7095</v>
      </c>
      <c r="G4089" t="s">
        <v>7102</v>
      </c>
      <c r="H4089" t="s">
        <v>7147</v>
      </c>
      <c r="I4089" t="s">
        <v>7164</v>
      </c>
      <c r="J4089" t="s">
        <v>7174</v>
      </c>
      <c r="K4089" t="s">
        <v>7188</v>
      </c>
      <c r="L4089">
        <v>6</v>
      </c>
      <c r="M4089">
        <v>17315.419999999998</v>
      </c>
      <c r="N4089">
        <v>0</v>
      </c>
      <c r="O4089">
        <v>4116.74</v>
      </c>
    </row>
    <row r="4090" spans="1:15" x14ac:dyDescent="0.25">
      <c r="A4090" t="s">
        <v>4100</v>
      </c>
      <c r="B4090" t="s">
        <v>5564</v>
      </c>
      <c r="C4090" t="s">
        <v>7244</v>
      </c>
      <c r="D4090" t="s">
        <v>6396</v>
      </c>
      <c r="E4090" t="s">
        <v>7027</v>
      </c>
      <c r="F4090" t="s">
        <v>7096</v>
      </c>
      <c r="G4090" t="s">
        <v>7111</v>
      </c>
      <c r="H4090" t="s">
        <v>7145</v>
      </c>
      <c r="I4090" t="s">
        <v>7162</v>
      </c>
      <c r="J4090" t="s">
        <v>7168</v>
      </c>
      <c r="K4090" t="s">
        <v>7181</v>
      </c>
      <c r="L4090">
        <v>2</v>
      </c>
      <c r="M4090">
        <v>22868.26</v>
      </c>
      <c r="N4090">
        <v>0.05</v>
      </c>
      <c r="O4090">
        <v>4410.37</v>
      </c>
    </row>
    <row r="4091" spans="1:15" x14ac:dyDescent="0.25">
      <c r="A4091" t="s">
        <v>4101</v>
      </c>
      <c r="B4091" t="s">
        <v>5782</v>
      </c>
      <c r="C4091" t="s">
        <v>7232</v>
      </c>
      <c r="D4091" t="s">
        <v>6380</v>
      </c>
      <c r="E4091" t="s">
        <v>6947</v>
      </c>
      <c r="F4091" t="s">
        <v>7095</v>
      </c>
      <c r="G4091" t="s">
        <v>7108</v>
      </c>
      <c r="H4091" t="s">
        <v>7126</v>
      </c>
      <c r="I4091" t="s">
        <v>7165</v>
      </c>
      <c r="J4091" t="s">
        <v>7172</v>
      </c>
      <c r="K4091" t="s">
        <v>7208</v>
      </c>
      <c r="L4091">
        <v>3</v>
      </c>
      <c r="M4091">
        <v>5503.16</v>
      </c>
      <c r="N4091">
        <v>0.25</v>
      </c>
      <c r="O4091">
        <v>618.83000000000004</v>
      </c>
    </row>
    <row r="4092" spans="1:15" x14ac:dyDescent="0.25">
      <c r="A4092" t="s">
        <v>4102</v>
      </c>
      <c r="B4092" t="s">
        <v>5887</v>
      </c>
      <c r="C4092" t="s">
        <v>7251</v>
      </c>
      <c r="D4092" t="s">
        <v>6111</v>
      </c>
      <c r="E4092" t="s">
        <v>6910</v>
      </c>
      <c r="F4092" t="s">
        <v>7096</v>
      </c>
      <c r="G4092" t="s">
        <v>7113</v>
      </c>
      <c r="H4092" t="s">
        <v>7148</v>
      </c>
      <c r="I4092" t="s">
        <v>7162</v>
      </c>
      <c r="J4092" t="s">
        <v>7166</v>
      </c>
      <c r="K4092" t="s">
        <v>7211</v>
      </c>
      <c r="L4092">
        <v>1</v>
      </c>
      <c r="M4092">
        <v>7667.89</v>
      </c>
      <c r="N4092">
        <v>0</v>
      </c>
      <c r="O4092">
        <v>1492.65</v>
      </c>
    </row>
    <row r="4093" spans="1:15" x14ac:dyDescent="0.25">
      <c r="A4093" t="s">
        <v>4103</v>
      </c>
      <c r="B4093" t="s">
        <v>5973</v>
      </c>
      <c r="C4093" t="s">
        <v>7235</v>
      </c>
      <c r="D4093" t="s">
        <v>6478</v>
      </c>
      <c r="E4093" t="s">
        <v>6938</v>
      </c>
      <c r="F4093" t="s">
        <v>7094</v>
      </c>
      <c r="G4093" t="s">
        <v>7098</v>
      </c>
      <c r="H4093" t="s">
        <v>7114</v>
      </c>
      <c r="I4093" t="s">
        <v>7163</v>
      </c>
      <c r="J4093" t="s">
        <v>7175</v>
      </c>
      <c r="K4093" t="s">
        <v>7190</v>
      </c>
      <c r="L4093">
        <v>1</v>
      </c>
      <c r="M4093">
        <v>2028.12</v>
      </c>
      <c r="N4093">
        <v>0.05</v>
      </c>
      <c r="O4093">
        <v>418.67</v>
      </c>
    </row>
    <row r="4094" spans="1:15" x14ac:dyDescent="0.25">
      <c r="A4094" t="s">
        <v>4104</v>
      </c>
      <c r="B4094" t="s">
        <v>5075</v>
      </c>
      <c r="C4094" t="s">
        <v>7235</v>
      </c>
      <c r="D4094" t="s">
        <v>6858</v>
      </c>
      <c r="E4094" t="s">
        <v>6949</v>
      </c>
      <c r="F4094" t="s">
        <v>7097</v>
      </c>
      <c r="G4094" t="s">
        <v>7110</v>
      </c>
      <c r="H4094" t="s">
        <v>7129</v>
      </c>
      <c r="I4094" t="s">
        <v>7165</v>
      </c>
      <c r="J4094" t="s">
        <v>7176</v>
      </c>
      <c r="K4094" t="s">
        <v>7194</v>
      </c>
      <c r="L4094">
        <v>5</v>
      </c>
      <c r="M4094">
        <v>92881.41</v>
      </c>
      <c r="N4094">
        <v>0.25</v>
      </c>
      <c r="O4094">
        <v>1580.37</v>
      </c>
    </row>
    <row r="4095" spans="1:15" x14ac:dyDescent="0.25">
      <c r="A4095" t="s">
        <v>4105</v>
      </c>
      <c r="B4095" t="s">
        <v>5714</v>
      </c>
      <c r="C4095" t="s">
        <v>7251</v>
      </c>
      <c r="D4095" t="s">
        <v>6610</v>
      </c>
      <c r="E4095" t="s">
        <v>7081</v>
      </c>
      <c r="F4095" t="s">
        <v>7095</v>
      </c>
      <c r="G4095" t="s">
        <v>7109</v>
      </c>
      <c r="H4095" t="s">
        <v>7127</v>
      </c>
      <c r="I4095" t="s">
        <v>7165</v>
      </c>
      <c r="J4095" t="s">
        <v>7176</v>
      </c>
      <c r="K4095" t="s">
        <v>7194</v>
      </c>
      <c r="L4095">
        <v>8</v>
      </c>
      <c r="M4095">
        <v>190581.14</v>
      </c>
      <c r="N4095">
        <v>0.05</v>
      </c>
      <c r="O4095">
        <v>28439.759999999998</v>
      </c>
    </row>
    <row r="4096" spans="1:15" x14ac:dyDescent="0.25">
      <c r="A4096" t="s">
        <v>4106</v>
      </c>
      <c r="B4096" t="s">
        <v>5756</v>
      </c>
      <c r="C4096" t="s">
        <v>7246</v>
      </c>
      <c r="D4096" t="s">
        <v>6639</v>
      </c>
      <c r="E4096" t="s">
        <v>7048</v>
      </c>
      <c r="F4096" t="s">
        <v>7094</v>
      </c>
      <c r="G4096" t="s">
        <v>7098</v>
      </c>
      <c r="H4096" t="s">
        <v>7114</v>
      </c>
      <c r="I4096" t="s">
        <v>7165</v>
      </c>
      <c r="J4096" t="s">
        <v>7176</v>
      </c>
      <c r="K4096" t="s">
        <v>7194</v>
      </c>
      <c r="L4096">
        <v>2</v>
      </c>
      <c r="M4096">
        <v>36335.99</v>
      </c>
      <c r="N4096">
        <v>0.25</v>
      </c>
      <c r="O4096">
        <v>3247.65</v>
      </c>
    </row>
    <row r="4097" spans="1:15" x14ac:dyDescent="0.25">
      <c r="A4097" t="s">
        <v>4107</v>
      </c>
      <c r="B4097" t="s">
        <v>5886</v>
      </c>
      <c r="C4097" t="s">
        <v>7259</v>
      </c>
      <c r="D4097" t="s">
        <v>6301</v>
      </c>
      <c r="E4097" t="s">
        <v>7026</v>
      </c>
      <c r="F4097" t="s">
        <v>7097</v>
      </c>
      <c r="G4097" t="s">
        <v>7105</v>
      </c>
      <c r="H4097" t="s">
        <v>7121</v>
      </c>
      <c r="I4097" t="s">
        <v>7164</v>
      </c>
      <c r="J4097" t="s">
        <v>7170</v>
      </c>
      <c r="K4097" t="s">
        <v>7189</v>
      </c>
      <c r="L4097">
        <v>1</v>
      </c>
      <c r="M4097">
        <v>1270.57</v>
      </c>
      <c r="N4097">
        <v>0.15</v>
      </c>
      <c r="O4097">
        <v>258.07</v>
      </c>
    </row>
    <row r="4098" spans="1:15" x14ac:dyDescent="0.25">
      <c r="A4098" t="s">
        <v>4108</v>
      </c>
      <c r="B4098" t="s">
        <v>5278</v>
      </c>
      <c r="C4098" t="s">
        <v>7227</v>
      </c>
      <c r="D4098" t="s">
        <v>6805</v>
      </c>
      <c r="E4098" t="s">
        <v>7074</v>
      </c>
      <c r="F4098" t="s">
        <v>7096</v>
      </c>
      <c r="G4098" t="s">
        <v>7111</v>
      </c>
      <c r="H4098" t="s">
        <v>7145</v>
      </c>
      <c r="I4098" t="s">
        <v>7164</v>
      </c>
      <c r="J4098" t="s">
        <v>7174</v>
      </c>
      <c r="K4098" t="s">
        <v>7196</v>
      </c>
      <c r="L4098">
        <v>8</v>
      </c>
      <c r="M4098">
        <v>26370.65</v>
      </c>
      <c r="N4098">
        <v>0.05</v>
      </c>
      <c r="O4098">
        <v>5668.09</v>
      </c>
    </row>
    <row r="4099" spans="1:15" x14ac:dyDescent="0.25">
      <c r="A4099" t="s">
        <v>4109</v>
      </c>
      <c r="B4099" t="s">
        <v>5919</v>
      </c>
      <c r="C4099" t="s">
        <v>7244</v>
      </c>
      <c r="D4099" t="s">
        <v>6438</v>
      </c>
      <c r="E4099" t="s">
        <v>6965</v>
      </c>
      <c r="F4099" t="s">
        <v>7096</v>
      </c>
      <c r="G4099" t="s">
        <v>7113</v>
      </c>
      <c r="H4099" t="s">
        <v>7148</v>
      </c>
      <c r="I4099" t="s">
        <v>7165</v>
      </c>
      <c r="J4099" t="s">
        <v>7172</v>
      </c>
      <c r="K4099" t="s">
        <v>7185</v>
      </c>
      <c r="L4099">
        <v>8</v>
      </c>
      <c r="M4099">
        <v>38251.96</v>
      </c>
      <c r="N4099">
        <v>0</v>
      </c>
      <c r="O4099">
        <v>7079.48</v>
      </c>
    </row>
    <row r="4100" spans="1:15" x14ac:dyDescent="0.25">
      <c r="A4100" t="s">
        <v>4110</v>
      </c>
      <c r="B4100" t="s">
        <v>5481</v>
      </c>
      <c r="C4100" t="s">
        <v>7247</v>
      </c>
      <c r="D4100" t="s">
        <v>6705</v>
      </c>
      <c r="E4100" t="s">
        <v>6907</v>
      </c>
      <c r="F4100" t="s">
        <v>7096</v>
      </c>
      <c r="G4100" t="s">
        <v>7112</v>
      </c>
      <c r="H4100" t="s">
        <v>7154</v>
      </c>
      <c r="I4100" t="s">
        <v>7165</v>
      </c>
      <c r="J4100" t="s">
        <v>7177</v>
      </c>
      <c r="K4100" t="s">
        <v>7198</v>
      </c>
      <c r="L4100">
        <v>1</v>
      </c>
      <c r="M4100">
        <v>57517.5</v>
      </c>
      <c r="N4100">
        <v>0.15</v>
      </c>
      <c r="O4100">
        <v>5822.93</v>
      </c>
    </row>
    <row r="4101" spans="1:15" x14ac:dyDescent="0.25">
      <c r="A4101" t="s">
        <v>4111</v>
      </c>
      <c r="B4101" t="s">
        <v>5281</v>
      </c>
      <c r="C4101" t="s">
        <v>7236</v>
      </c>
      <c r="D4101" t="s">
        <v>6164</v>
      </c>
      <c r="E4101" t="s">
        <v>6928</v>
      </c>
      <c r="F4101" t="s">
        <v>7096</v>
      </c>
      <c r="G4101" t="s">
        <v>7112</v>
      </c>
      <c r="H4101" t="s">
        <v>7139</v>
      </c>
      <c r="I4101" t="s">
        <v>7165</v>
      </c>
      <c r="J4101" t="s">
        <v>7176</v>
      </c>
      <c r="K4101" t="s">
        <v>7202</v>
      </c>
      <c r="L4101">
        <v>3</v>
      </c>
      <c r="M4101">
        <v>55214.47</v>
      </c>
      <c r="N4101">
        <v>0</v>
      </c>
      <c r="O4101">
        <v>7568.88</v>
      </c>
    </row>
    <row r="4102" spans="1:15" x14ac:dyDescent="0.25">
      <c r="A4102" t="s">
        <v>4112</v>
      </c>
      <c r="B4102" t="s">
        <v>5421</v>
      </c>
      <c r="C4102" t="s">
        <v>7245</v>
      </c>
      <c r="D4102" t="s">
        <v>6387</v>
      </c>
      <c r="E4102" t="s">
        <v>6967</v>
      </c>
      <c r="F4102" t="s">
        <v>7095</v>
      </c>
      <c r="G4102" t="s">
        <v>7109</v>
      </c>
      <c r="H4102" t="s">
        <v>7127</v>
      </c>
      <c r="I4102" t="s">
        <v>7165</v>
      </c>
      <c r="J4102" t="s">
        <v>7176</v>
      </c>
      <c r="K4102" t="s">
        <v>7202</v>
      </c>
      <c r="L4102">
        <v>2</v>
      </c>
      <c r="M4102">
        <v>28450.95</v>
      </c>
      <c r="N4102">
        <v>0.2</v>
      </c>
      <c r="O4102">
        <v>2016.77</v>
      </c>
    </row>
    <row r="4103" spans="1:15" x14ac:dyDescent="0.25">
      <c r="A4103" t="s">
        <v>4113</v>
      </c>
      <c r="B4103" t="s">
        <v>5790</v>
      </c>
      <c r="C4103" t="s">
        <v>7227</v>
      </c>
      <c r="D4103" t="s">
        <v>6218</v>
      </c>
      <c r="E4103" t="s">
        <v>6988</v>
      </c>
      <c r="F4103" t="s">
        <v>7097</v>
      </c>
      <c r="G4103" t="s">
        <v>7105</v>
      </c>
      <c r="H4103" t="s">
        <v>7128</v>
      </c>
      <c r="I4103" t="s">
        <v>7163</v>
      </c>
      <c r="J4103" t="s">
        <v>7167</v>
      </c>
      <c r="K4103" t="s">
        <v>7207</v>
      </c>
      <c r="L4103">
        <v>8</v>
      </c>
      <c r="M4103">
        <v>4591.09</v>
      </c>
      <c r="N4103">
        <v>0.25</v>
      </c>
      <c r="O4103">
        <v>861.9</v>
      </c>
    </row>
    <row r="4104" spans="1:15" x14ac:dyDescent="0.25">
      <c r="A4104" t="s">
        <v>4114</v>
      </c>
      <c r="B4104" t="s">
        <v>5286</v>
      </c>
      <c r="C4104" t="s">
        <v>7258</v>
      </c>
      <c r="D4104" t="s">
        <v>6824</v>
      </c>
      <c r="E4104" t="s">
        <v>7000</v>
      </c>
      <c r="F4104" t="s">
        <v>7097</v>
      </c>
      <c r="G4104" t="s">
        <v>7107</v>
      </c>
      <c r="H4104" t="s">
        <v>7123</v>
      </c>
      <c r="I4104" t="s">
        <v>7162</v>
      </c>
      <c r="J4104" t="s">
        <v>7168</v>
      </c>
      <c r="K4104" t="s">
        <v>7181</v>
      </c>
      <c r="L4104">
        <v>3</v>
      </c>
      <c r="M4104">
        <v>27797.21</v>
      </c>
      <c r="N4104">
        <v>0.2</v>
      </c>
      <c r="O4104">
        <v>4369.88</v>
      </c>
    </row>
    <row r="4105" spans="1:15" x14ac:dyDescent="0.25">
      <c r="A4105" t="s">
        <v>4115</v>
      </c>
      <c r="B4105" t="s">
        <v>6012</v>
      </c>
      <c r="C4105" t="s">
        <v>7254</v>
      </c>
      <c r="D4105" t="s">
        <v>6632</v>
      </c>
      <c r="E4105" t="s">
        <v>6895</v>
      </c>
      <c r="F4105" t="s">
        <v>7095</v>
      </c>
      <c r="G4105" t="s">
        <v>7102</v>
      </c>
      <c r="H4105" t="s">
        <v>7118</v>
      </c>
      <c r="I4105" t="s">
        <v>7163</v>
      </c>
      <c r="J4105" t="s">
        <v>7175</v>
      </c>
      <c r="K4105" t="s">
        <v>7197</v>
      </c>
      <c r="L4105">
        <v>2</v>
      </c>
      <c r="M4105">
        <v>12477.89</v>
      </c>
      <c r="N4105">
        <v>0</v>
      </c>
      <c r="O4105">
        <v>3214.88</v>
      </c>
    </row>
    <row r="4106" spans="1:15" x14ac:dyDescent="0.25">
      <c r="A4106" t="s">
        <v>4116</v>
      </c>
      <c r="B4106" t="s">
        <v>5381</v>
      </c>
      <c r="C4106" t="s">
        <v>7255</v>
      </c>
      <c r="D4106" t="s">
        <v>6520</v>
      </c>
      <c r="E4106" t="s">
        <v>6947</v>
      </c>
      <c r="F4106" t="s">
        <v>7095</v>
      </c>
      <c r="G4106" t="s">
        <v>7108</v>
      </c>
      <c r="H4106" t="s">
        <v>7141</v>
      </c>
      <c r="I4106" t="s">
        <v>7163</v>
      </c>
      <c r="J4106" t="s">
        <v>7175</v>
      </c>
      <c r="K4106" t="s">
        <v>7190</v>
      </c>
      <c r="L4106">
        <v>1</v>
      </c>
      <c r="M4106">
        <v>2245.34</v>
      </c>
      <c r="N4106">
        <v>0</v>
      </c>
      <c r="O4106">
        <v>460.06</v>
      </c>
    </row>
    <row r="4107" spans="1:15" x14ac:dyDescent="0.25">
      <c r="A4107" t="s">
        <v>4117</v>
      </c>
      <c r="B4107" t="s">
        <v>5601</v>
      </c>
      <c r="C4107" t="s">
        <v>7242</v>
      </c>
      <c r="D4107" t="s">
        <v>6324</v>
      </c>
      <c r="E4107" t="s">
        <v>6967</v>
      </c>
      <c r="F4107" t="s">
        <v>7094</v>
      </c>
      <c r="G4107" t="s">
        <v>7098</v>
      </c>
      <c r="H4107" t="s">
        <v>7156</v>
      </c>
      <c r="I4107" t="s">
        <v>7165</v>
      </c>
      <c r="J4107" t="s">
        <v>7177</v>
      </c>
      <c r="K4107" t="s">
        <v>7210</v>
      </c>
      <c r="L4107">
        <v>8</v>
      </c>
      <c r="M4107">
        <v>653602.67000000004</v>
      </c>
      <c r="N4107">
        <v>0.05</v>
      </c>
      <c r="O4107">
        <v>57721.279999999999</v>
      </c>
    </row>
    <row r="4108" spans="1:15" x14ac:dyDescent="0.25">
      <c r="A4108" t="s">
        <v>4118</v>
      </c>
      <c r="B4108" t="s">
        <v>5203</v>
      </c>
      <c r="C4108" t="s">
        <v>7228</v>
      </c>
      <c r="D4108" t="s">
        <v>6348</v>
      </c>
      <c r="E4108" t="s">
        <v>6970</v>
      </c>
      <c r="F4108" t="s">
        <v>7094</v>
      </c>
      <c r="G4108" t="s">
        <v>7098</v>
      </c>
      <c r="H4108" t="s">
        <v>7138</v>
      </c>
      <c r="I4108" t="s">
        <v>7162</v>
      </c>
      <c r="J4108" t="s">
        <v>7166</v>
      </c>
      <c r="K4108" t="s">
        <v>7211</v>
      </c>
      <c r="L4108">
        <v>4</v>
      </c>
      <c r="M4108">
        <v>27586.400000000001</v>
      </c>
      <c r="N4108">
        <v>0.05</v>
      </c>
      <c r="O4108">
        <v>4797.12</v>
      </c>
    </row>
    <row r="4109" spans="1:15" x14ac:dyDescent="0.25">
      <c r="A4109" t="s">
        <v>4119</v>
      </c>
      <c r="B4109" t="s">
        <v>6057</v>
      </c>
      <c r="C4109" t="s">
        <v>7228</v>
      </c>
      <c r="D4109" t="s">
        <v>6486</v>
      </c>
      <c r="E4109" t="s">
        <v>7014</v>
      </c>
      <c r="F4109" t="s">
        <v>7096</v>
      </c>
      <c r="G4109" t="s">
        <v>7103</v>
      </c>
      <c r="H4109" t="s">
        <v>7119</v>
      </c>
      <c r="I4109" t="s">
        <v>7162</v>
      </c>
      <c r="J4109" t="s">
        <v>7168</v>
      </c>
      <c r="K4109" t="s">
        <v>7191</v>
      </c>
      <c r="L4109">
        <v>3</v>
      </c>
      <c r="M4109">
        <v>19306.21</v>
      </c>
      <c r="N4109">
        <v>0</v>
      </c>
      <c r="O4109">
        <v>3950.52</v>
      </c>
    </row>
    <row r="4110" spans="1:15" x14ac:dyDescent="0.25">
      <c r="A4110" t="s">
        <v>4120</v>
      </c>
      <c r="B4110" t="s">
        <v>5235</v>
      </c>
      <c r="C4110" t="s">
        <v>7257</v>
      </c>
      <c r="D4110" t="s">
        <v>6867</v>
      </c>
      <c r="E4110" t="s">
        <v>6946</v>
      </c>
      <c r="F4110" t="s">
        <v>7097</v>
      </c>
      <c r="G4110" t="s">
        <v>7110</v>
      </c>
      <c r="H4110" t="s">
        <v>7159</v>
      </c>
      <c r="I4110" t="s">
        <v>7163</v>
      </c>
      <c r="J4110" t="s">
        <v>7175</v>
      </c>
      <c r="K4110" t="s">
        <v>7190</v>
      </c>
      <c r="L4110">
        <v>8</v>
      </c>
      <c r="M4110">
        <v>16397.68</v>
      </c>
      <c r="N4110">
        <v>0.05</v>
      </c>
      <c r="O4110">
        <v>2911.96</v>
      </c>
    </row>
    <row r="4111" spans="1:15" x14ac:dyDescent="0.25">
      <c r="A4111" t="s">
        <v>4121</v>
      </c>
      <c r="B4111" t="s">
        <v>5673</v>
      </c>
      <c r="C4111" t="s">
        <v>7259</v>
      </c>
      <c r="D4111" t="s">
        <v>6498</v>
      </c>
      <c r="E4111" t="s">
        <v>7003</v>
      </c>
      <c r="F4111" t="s">
        <v>7097</v>
      </c>
      <c r="G4111" t="s">
        <v>7105</v>
      </c>
      <c r="H4111" t="s">
        <v>7121</v>
      </c>
      <c r="I4111" t="s">
        <v>7165</v>
      </c>
      <c r="J4111" t="s">
        <v>7176</v>
      </c>
      <c r="K4111" t="s">
        <v>7194</v>
      </c>
      <c r="L4111">
        <v>7</v>
      </c>
      <c r="M4111">
        <v>166797.57</v>
      </c>
      <c r="N4111">
        <v>0</v>
      </c>
      <c r="O4111">
        <v>26082.83</v>
      </c>
    </row>
    <row r="4112" spans="1:15" x14ac:dyDescent="0.25">
      <c r="A4112" t="s">
        <v>4122</v>
      </c>
      <c r="B4112" t="s">
        <v>5232</v>
      </c>
      <c r="C4112" t="s">
        <v>7241</v>
      </c>
      <c r="D4112" t="s">
        <v>6487</v>
      </c>
      <c r="E4112" t="s">
        <v>7021</v>
      </c>
      <c r="F4112" t="s">
        <v>7096</v>
      </c>
      <c r="G4112" t="s">
        <v>7111</v>
      </c>
      <c r="H4112" t="s">
        <v>7142</v>
      </c>
      <c r="I4112" t="s">
        <v>7163</v>
      </c>
      <c r="J4112" t="s">
        <v>7171</v>
      </c>
      <c r="K4112" t="s">
        <v>7209</v>
      </c>
      <c r="L4112">
        <v>3</v>
      </c>
      <c r="M4112">
        <v>4134.67</v>
      </c>
      <c r="N4112">
        <v>0.25</v>
      </c>
      <c r="O4112">
        <v>236.86</v>
      </c>
    </row>
    <row r="4113" spans="1:15" x14ac:dyDescent="0.25">
      <c r="A4113" t="s">
        <v>4123</v>
      </c>
      <c r="B4113" t="s">
        <v>5972</v>
      </c>
      <c r="C4113" t="s">
        <v>7248</v>
      </c>
      <c r="D4113" t="s">
        <v>6348</v>
      </c>
      <c r="E4113" t="s">
        <v>6970</v>
      </c>
      <c r="F4113" t="s">
        <v>7097</v>
      </c>
      <c r="G4113" t="s">
        <v>7104</v>
      </c>
      <c r="H4113" t="s">
        <v>7160</v>
      </c>
      <c r="I4113" t="s">
        <v>7163</v>
      </c>
      <c r="J4113" t="s">
        <v>7171</v>
      </c>
      <c r="K4113" t="s">
        <v>7184</v>
      </c>
      <c r="L4113">
        <v>5</v>
      </c>
      <c r="M4113">
        <v>31493.05</v>
      </c>
      <c r="N4113">
        <v>0.25</v>
      </c>
      <c r="O4113">
        <v>1939.65</v>
      </c>
    </row>
    <row r="4114" spans="1:15" x14ac:dyDescent="0.25">
      <c r="A4114" t="s">
        <v>4124</v>
      </c>
      <c r="B4114" t="s">
        <v>5625</v>
      </c>
      <c r="C4114" t="s">
        <v>7256</v>
      </c>
      <c r="D4114" t="s">
        <v>6801</v>
      </c>
      <c r="E4114" t="s">
        <v>7078</v>
      </c>
      <c r="F4114" t="s">
        <v>7095</v>
      </c>
      <c r="G4114" t="s">
        <v>7108</v>
      </c>
      <c r="H4114" t="s">
        <v>7150</v>
      </c>
      <c r="I4114" t="s">
        <v>7164</v>
      </c>
      <c r="J4114" t="s">
        <v>7170</v>
      </c>
      <c r="K4114" t="s">
        <v>7189</v>
      </c>
      <c r="L4114">
        <v>2</v>
      </c>
      <c r="M4114">
        <v>3056.36</v>
      </c>
      <c r="N4114">
        <v>0</v>
      </c>
      <c r="O4114">
        <v>907.78</v>
      </c>
    </row>
    <row r="4115" spans="1:15" x14ac:dyDescent="0.25">
      <c r="A4115" t="s">
        <v>4125</v>
      </c>
      <c r="B4115" t="s">
        <v>5108</v>
      </c>
      <c r="C4115" t="s">
        <v>7234</v>
      </c>
      <c r="D4115" t="s">
        <v>6496</v>
      </c>
      <c r="E4115" t="s">
        <v>6975</v>
      </c>
      <c r="F4115" t="s">
        <v>7095</v>
      </c>
      <c r="G4115" t="s">
        <v>7106</v>
      </c>
      <c r="H4115" t="s">
        <v>7146</v>
      </c>
      <c r="I4115" t="s">
        <v>7162</v>
      </c>
      <c r="J4115" t="s">
        <v>7169</v>
      </c>
      <c r="K4115" t="s">
        <v>7182</v>
      </c>
      <c r="L4115">
        <v>8</v>
      </c>
      <c r="M4115">
        <v>52460.89</v>
      </c>
      <c r="N4115">
        <v>0.25</v>
      </c>
      <c r="O4115">
        <v>1316.13</v>
      </c>
    </row>
    <row r="4116" spans="1:15" x14ac:dyDescent="0.25">
      <c r="A4116" t="s">
        <v>4126</v>
      </c>
      <c r="B4116" t="s">
        <v>5818</v>
      </c>
      <c r="C4116" t="s">
        <v>7235</v>
      </c>
      <c r="D4116" t="s">
        <v>6860</v>
      </c>
      <c r="E4116" t="s">
        <v>6940</v>
      </c>
      <c r="F4116" t="s">
        <v>7096</v>
      </c>
      <c r="G4116" t="s">
        <v>7113</v>
      </c>
      <c r="H4116" t="s">
        <v>7143</v>
      </c>
      <c r="I4116" t="s">
        <v>7164</v>
      </c>
      <c r="J4116" t="s">
        <v>7173</v>
      </c>
      <c r="K4116" t="s">
        <v>7206</v>
      </c>
      <c r="L4116">
        <v>5</v>
      </c>
      <c r="M4116">
        <v>8327.58</v>
      </c>
      <c r="N4116">
        <v>0.25</v>
      </c>
      <c r="O4116">
        <v>1621.19</v>
      </c>
    </row>
    <row r="4117" spans="1:15" x14ac:dyDescent="0.25">
      <c r="A4117" t="s">
        <v>4127</v>
      </c>
      <c r="B4117" t="s">
        <v>5111</v>
      </c>
      <c r="C4117" t="s">
        <v>7258</v>
      </c>
      <c r="D4117" t="s">
        <v>6760</v>
      </c>
      <c r="E4117" t="s">
        <v>7089</v>
      </c>
      <c r="F4117" t="s">
        <v>7095</v>
      </c>
      <c r="G4117" t="s">
        <v>7108</v>
      </c>
      <c r="H4117" t="s">
        <v>7141</v>
      </c>
      <c r="I4117" t="s">
        <v>7165</v>
      </c>
      <c r="J4117" t="s">
        <v>7176</v>
      </c>
      <c r="K4117" t="s">
        <v>7195</v>
      </c>
      <c r="L4117">
        <v>1</v>
      </c>
      <c r="M4117">
        <v>9146.7999999999993</v>
      </c>
      <c r="N4117">
        <v>0.2</v>
      </c>
      <c r="O4117">
        <v>181.48</v>
      </c>
    </row>
    <row r="4118" spans="1:15" x14ac:dyDescent="0.25">
      <c r="A4118" t="s">
        <v>4128</v>
      </c>
      <c r="B4118" t="s">
        <v>6007</v>
      </c>
      <c r="C4118" t="s">
        <v>7235</v>
      </c>
      <c r="D4118" t="s">
        <v>6739</v>
      </c>
      <c r="E4118" t="s">
        <v>7031</v>
      </c>
      <c r="F4118" t="s">
        <v>7096</v>
      </c>
      <c r="G4118" t="s">
        <v>7113</v>
      </c>
      <c r="H4118" t="s">
        <v>7144</v>
      </c>
      <c r="I4118" t="s">
        <v>7164</v>
      </c>
      <c r="J4118" t="s">
        <v>7170</v>
      </c>
      <c r="K4118" t="s">
        <v>7213</v>
      </c>
      <c r="L4118">
        <v>3</v>
      </c>
      <c r="M4118">
        <v>8094.62</v>
      </c>
      <c r="N4118">
        <v>0</v>
      </c>
      <c r="O4118">
        <v>2911.5</v>
      </c>
    </row>
    <row r="4119" spans="1:15" x14ac:dyDescent="0.25">
      <c r="A4119" t="s">
        <v>4129</v>
      </c>
      <c r="B4119" t="s">
        <v>5072</v>
      </c>
      <c r="C4119" t="s">
        <v>7249</v>
      </c>
      <c r="D4119" t="s">
        <v>6340</v>
      </c>
      <c r="E4119" t="s">
        <v>7037</v>
      </c>
      <c r="F4119" t="s">
        <v>7094</v>
      </c>
      <c r="G4119" t="s">
        <v>7098</v>
      </c>
      <c r="H4119" t="s">
        <v>7156</v>
      </c>
      <c r="I4119" t="s">
        <v>7163</v>
      </c>
      <c r="J4119" t="s">
        <v>7167</v>
      </c>
      <c r="K4119" t="s">
        <v>7187</v>
      </c>
      <c r="L4119">
        <v>3</v>
      </c>
      <c r="M4119">
        <v>3463.21</v>
      </c>
      <c r="N4119">
        <v>0.25</v>
      </c>
      <c r="O4119">
        <v>644.01</v>
      </c>
    </row>
    <row r="4120" spans="1:15" x14ac:dyDescent="0.25">
      <c r="A4120" t="s">
        <v>4130</v>
      </c>
      <c r="B4120" t="s">
        <v>6075</v>
      </c>
      <c r="C4120" t="s">
        <v>7238</v>
      </c>
      <c r="D4120" t="s">
        <v>6576</v>
      </c>
      <c r="E4120" t="s">
        <v>7040</v>
      </c>
      <c r="F4120" t="s">
        <v>7096</v>
      </c>
      <c r="G4120" t="s">
        <v>7113</v>
      </c>
      <c r="H4120" t="s">
        <v>7143</v>
      </c>
      <c r="I4120" t="s">
        <v>7162</v>
      </c>
      <c r="J4120" t="s">
        <v>7169</v>
      </c>
      <c r="K4120" t="s">
        <v>7182</v>
      </c>
      <c r="L4120">
        <v>4</v>
      </c>
      <c r="M4120">
        <v>27539.57</v>
      </c>
      <c r="N4120">
        <v>0.25</v>
      </c>
      <c r="O4120">
        <v>1595.18</v>
      </c>
    </row>
    <row r="4121" spans="1:15" x14ac:dyDescent="0.25">
      <c r="A4121" t="s">
        <v>4131</v>
      </c>
      <c r="B4121" t="s">
        <v>5570</v>
      </c>
      <c r="C4121" t="s">
        <v>7229</v>
      </c>
      <c r="D4121" t="s">
        <v>6884</v>
      </c>
      <c r="E4121" t="s">
        <v>6925</v>
      </c>
      <c r="F4121" t="s">
        <v>7096</v>
      </c>
      <c r="G4121" t="s">
        <v>7112</v>
      </c>
      <c r="H4121" t="s">
        <v>7154</v>
      </c>
      <c r="I4121" t="s">
        <v>7165</v>
      </c>
      <c r="J4121" t="s">
        <v>7177</v>
      </c>
      <c r="K4121" t="s">
        <v>7210</v>
      </c>
      <c r="L4121">
        <v>8</v>
      </c>
      <c r="M4121">
        <v>640813.91</v>
      </c>
      <c r="N4121">
        <v>0.1</v>
      </c>
      <c r="O4121">
        <v>62289.2</v>
      </c>
    </row>
    <row r="4122" spans="1:15" x14ac:dyDescent="0.25">
      <c r="A4122" t="s">
        <v>4132</v>
      </c>
      <c r="B4122" t="s">
        <v>6060</v>
      </c>
      <c r="C4122" t="s">
        <v>7227</v>
      </c>
      <c r="D4122" t="s">
        <v>6346</v>
      </c>
      <c r="E4122" t="s">
        <v>7039</v>
      </c>
      <c r="F4122" t="s">
        <v>7097</v>
      </c>
      <c r="G4122" t="s">
        <v>7104</v>
      </c>
      <c r="H4122" t="s">
        <v>7160</v>
      </c>
      <c r="I4122" t="s">
        <v>7165</v>
      </c>
      <c r="J4122" t="s">
        <v>7172</v>
      </c>
      <c r="K4122" t="s">
        <v>7212</v>
      </c>
      <c r="L4122">
        <v>3</v>
      </c>
      <c r="M4122">
        <v>10047.59</v>
      </c>
      <c r="N4122">
        <v>0</v>
      </c>
      <c r="O4122">
        <v>1918.42</v>
      </c>
    </row>
    <row r="4123" spans="1:15" x14ac:dyDescent="0.25">
      <c r="A4123" t="s">
        <v>4133</v>
      </c>
      <c r="B4123" t="s">
        <v>5890</v>
      </c>
      <c r="C4123" t="s">
        <v>7248</v>
      </c>
      <c r="D4123" t="s">
        <v>6341</v>
      </c>
      <c r="E4123" t="s">
        <v>7038</v>
      </c>
      <c r="F4123" t="s">
        <v>7097</v>
      </c>
      <c r="G4123" t="s">
        <v>7104</v>
      </c>
      <c r="H4123" t="s">
        <v>7160</v>
      </c>
      <c r="I4123" t="s">
        <v>7163</v>
      </c>
      <c r="J4123" t="s">
        <v>7167</v>
      </c>
      <c r="K4123" t="s">
        <v>7179</v>
      </c>
      <c r="L4123">
        <v>6</v>
      </c>
      <c r="M4123">
        <v>15115.28</v>
      </c>
      <c r="N4123">
        <v>0</v>
      </c>
      <c r="O4123">
        <v>3837.88</v>
      </c>
    </row>
    <row r="4124" spans="1:15" x14ac:dyDescent="0.25">
      <c r="A4124" t="s">
        <v>4134</v>
      </c>
      <c r="B4124" t="s">
        <v>5518</v>
      </c>
      <c r="C4124" t="s">
        <v>7241</v>
      </c>
      <c r="D4124" t="s">
        <v>6558</v>
      </c>
      <c r="E4124" t="s">
        <v>7064</v>
      </c>
      <c r="F4124" t="s">
        <v>7095</v>
      </c>
      <c r="G4124" t="s">
        <v>7109</v>
      </c>
      <c r="H4124" t="s">
        <v>7135</v>
      </c>
      <c r="I4124" t="s">
        <v>7163</v>
      </c>
      <c r="J4124" t="s">
        <v>7167</v>
      </c>
      <c r="K4124" t="s">
        <v>7207</v>
      </c>
      <c r="L4124">
        <v>3</v>
      </c>
      <c r="M4124">
        <v>2489.2199999999998</v>
      </c>
      <c r="N4124">
        <v>0</v>
      </c>
      <c r="O4124">
        <v>790.81</v>
      </c>
    </row>
    <row r="4125" spans="1:15" x14ac:dyDescent="0.25">
      <c r="A4125" t="s">
        <v>4135</v>
      </c>
      <c r="B4125" t="s">
        <v>5712</v>
      </c>
      <c r="C4125" t="s">
        <v>7239</v>
      </c>
      <c r="D4125" t="s">
        <v>6839</v>
      </c>
      <c r="E4125" t="s">
        <v>7069</v>
      </c>
      <c r="F4125" t="s">
        <v>7097</v>
      </c>
      <c r="G4125" t="s">
        <v>7107</v>
      </c>
      <c r="H4125" t="s">
        <v>7152</v>
      </c>
      <c r="I4125" t="s">
        <v>7164</v>
      </c>
      <c r="J4125" t="s">
        <v>7170</v>
      </c>
      <c r="K4125" t="s">
        <v>7213</v>
      </c>
      <c r="L4125">
        <v>1</v>
      </c>
      <c r="M4125">
        <v>2698.96</v>
      </c>
      <c r="N4125">
        <v>0</v>
      </c>
      <c r="O4125">
        <v>851.27</v>
      </c>
    </row>
    <row r="4126" spans="1:15" x14ac:dyDescent="0.25">
      <c r="A4126" t="s">
        <v>4136</v>
      </c>
      <c r="B4126" t="s">
        <v>5280</v>
      </c>
      <c r="C4126" t="s">
        <v>7235</v>
      </c>
      <c r="D4126" t="s">
        <v>6272</v>
      </c>
      <c r="E4126" t="s">
        <v>7016</v>
      </c>
      <c r="F4126" t="s">
        <v>7095</v>
      </c>
      <c r="G4126" t="s">
        <v>7102</v>
      </c>
      <c r="H4126" t="s">
        <v>7147</v>
      </c>
      <c r="I4126" t="s">
        <v>7164</v>
      </c>
      <c r="J4126" t="s">
        <v>7173</v>
      </c>
      <c r="K4126" t="s">
        <v>7206</v>
      </c>
      <c r="L4126">
        <v>7</v>
      </c>
      <c r="M4126">
        <v>11936.47</v>
      </c>
      <c r="N4126">
        <v>0.2</v>
      </c>
      <c r="O4126">
        <v>3300.16</v>
      </c>
    </row>
    <row r="4127" spans="1:15" x14ac:dyDescent="0.25">
      <c r="A4127" t="s">
        <v>4137</v>
      </c>
      <c r="B4127" t="s">
        <v>5283</v>
      </c>
      <c r="C4127" t="s">
        <v>7235</v>
      </c>
      <c r="D4127" t="s">
        <v>6693</v>
      </c>
      <c r="E4127" t="s">
        <v>6958</v>
      </c>
      <c r="F4127" t="s">
        <v>7094</v>
      </c>
      <c r="G4127" t="s">
        <v>7100</v>
      </c>
      <c r="H4127" t="s">
        <v>7151</v>
      </c>
      <c r="I4127" t="s">
        <v>7163</v>
      </c>
      <c r="J4127" t="s">
        <v>7175</v>
      </c>
      <c r="K4127" t="s">
        <v>7205</v>
      </c>
      <c r="L4127">
        <v>4</v>
      </c>
      <c r="M4127">
        <v>11358.3</v>
      </c>
      <c r="N4127">
        <v>0.2</v>
      </c>
      <c r="O4127">
        <v>1433.87</v>
      </c>
    </row>
    <row r="4128" spans="1:15" x14ac:dyDescent="0.25">
      <c r="A4128" t="s">
        <v>4138</v>
      </c>
      <c r="B4128" t="s">
        <v>5608</v>
      </c>
      <c r="C4128" t="s">
        <v>7248</v>
      </c>
      <c r="D4128" t="s">
        <v>6175</v>
      </c>
      <c r="E4128" t="s">
        <v>6965</v>
      </c>
      <c r="F4128" t="s">
        <v>7096</v>
      </c>
      <c r="G4128" t="s">
        <v>7113</v>
      </c>
      <c r="H4128" t="s">
        <v>7148</v>
      </c>
      <c r="I4128" t="s">
        <v>7163</v>
      </c>
      <c r="J4128" t="s">
        <v>7171</v>
      </c>
      <c r="K4128" t="s">
        <v>7184</v>
      </c>
      <c r="L4128">
        <v>2</v>
      </c>
      <c r="M4128">
        <v>15732.81</v>
      </c>
      <c r="N4128">
        <v>0.05</v>
      </c>
      <c r="O4128">
        <v>1989.53</v>
      </c>
    </row>
    <row r="4129" spans="1:15" x14ac:dyDescent="0.25">
      <c r="A4129" t="s">
        <v>4139</v>
      </c>
      <c r="B4129" t="s">
        <v>5480</v>
      </c>
      <c r="C4129" t="s">
        <v>7254</v>
      </c>
      <c r="D4129" t="s">
        <v>6604</v>
      </c>
      <c r="E4129" t="s">
        <v>6918</v>
      </c>
      <c r="F4129" t="s">
        <v>7094</v>
      </c>
      <c r="G4129" t="s">
        <v>7099</v>
      </c>
      <c r="H4129" t="s">
        <v>7125</v>
      </c>
      <c r="I4129" t="s">
        <v>7164</v>
      </c>
      <c r="J4129" t="s">
        <v>7174</v>
      </c>
      <c r="K4129" t="s">
        <v>7188</v>
      </c>
      <c r="L4129">
        <v>2</v>
      </c>
      <c r="M4129">
        <v>5554.35</v>
      </c>
      <c r="N4129">
        <v>0.05</v>
      </c>
      <c r="O4129">
        <v>1135.3699999999999</v>
      </c>
    </row>
    <row r="4130" spans="1:15" x14ac:dyDescent="0.25">
      <c r="A4130" t="s">
        <v>4140</v>
      </c>
      <c r="B4130" t="s">
        <v>5274</v>
      </c>
      <c r="C4130" t="s">
        <v>7253</v>
      </c>
      <c r="D4130" t="s">
        <v>6525</v>
      </c>
      <c r="E4130" t="s">
        <v>7059</v>
      </c>
      <c r="F4130" t="s">
        <v>7097</v>
      </c>
      <c r="G4130" t="s">
        <v>7105</v>
      </c>
      <c r="H4130" t="s">
        <v>7128</v>
      </c>
      <c r="I4130" t="s">
        <v>7164</v>
      </c>
      <c r="J4130" t="s">
        <v>7174</v>
      </c>
      <c r="K4130" t="s">
        <v>7199</v>
      </c>
      <c r="L4130">
        <v>3</v>
      </c>
      <c r="M4130">
        <v>3855.44</v>
      </c>
      <c r="N4130">
        <v>0.2</v>
      </c>
      <c r="O4130">
        <v>454.23</v>
      </c>
    </row>
    <row r="4131" spans="1:15" x14ac:dyDescent="0.25">
      <c r="A4131" t="s">
        <v>4141</v>
      </c>
      <c r="B4131" t="s">
        <v>5415</v>
      </c>
      <c r="C4131" t="s">
        <v>7224</v>
      </c>
      <c r="D4131" t="s">
        <v>6865</v>
      </c>
      <c r="E4131" t="s">
        <v>7023</v>
      </c>
      <c r="F4131" t="s">
        <v>7095</v>
      </c>
      <c r="G4131" t="s">
        <v>7108</v>
      </c>
      <c r="H4131" t="s">
        <v>7141</v>
      </c>
      <c r="I4131" t="s">
        <v>7163</v>
      </c>
      <c r="J4131" t="s">
        <v>7175</v>
      </c>
      <c r="K4131" t="s">
        <v>7197</v>
      </c>
      <c r="L4131">
        <v>5</v>
      </c>
      <c r="M4131">
        <v>28018.23</v>
      </c>
      <c r="N4131">
        <v>0.1</v>
      </c>
      <c r="O4131">
        <v>5883.96</v>
      </c>
    </row>
    <row r="4132" spans="1:15" x14ac:dyDescent="0.25">
      <c r="A4132" t="s">
        <v>4142</v>
      </c>
      <c r="B4132" t="s">
        <v>5373</v>
      </c>
      <c r="C4132" t="s">
        <v>7259</v>
      </c>
      <c r="D4132" t="s">
        <v>6112</v>
      </c>
      <c r="E4132" t="s">
        <v>6911</v>
      </c>
      <c r="F4132" t="s">
        <v>7094</v>
      </c>
      <c r="G4132" t="s">
        <v>7098</v>
      </c>
      <c r="H4132" t="s">
        <v>7156</v>
      </c>
      <c r="I4132" t="s">
        <v>7163</v>
      </c>
      <c r="J4132" t="s">
        <v>7167</v>
      </c>
      <c r="K4132" t="s">
        <v>7207</v>
      </c>
      <c r="L4132">
        <v>3</v>
      </c>
      <c r="M4132">
        <v>2502.1799999999998</v>
      </c>
      <c r="N4132">
        <v>0</v>
      </c>
      <c r="O4132">
        <v>848.58</v>
      </c>
    </row>
    <row r="4133" spans="1:15" x14ac:dyDescent="0.25">
      <c r="A4133" t="s">
        <v>4143</v>
      </c>
      <c r="B4133" t="s">
        <v>5051</v>
      </c>
      <c r="C4133" t="s">
        <v>7233</v>
      </c>
      <c r="D4133" t="s">
        <v>6461</v>
      </c>
      <c r="E4133" t="s">
        <v>7006</v>
      </c>
      <c r="F4133" t="s">
        <v>7095</v>
      </c>
      <c r="G4133" t="s">
        <v>7106</v>
      </c>
      <c r="H4133" t="s">
        <v>7122</v>
      </c>
      <c r="I4133" t="s">
        <v>7165</v>
      </c>
      <c r="J4133" t="s">
        <v>7176</v>
      </c>
      <c r="K4133" t="s">
        <v>7202</v>
      </c>
      <c r="L4133">
        <v>5</v>
      </c>
      <c r="M4133">
        <v>72659.17</v>
      </c>
      <c r="N4133">
        <v>0.2</v>
      </c>
      <c r="O4133">
        <v>3888.04</v>
      </c>
    </row>
    <row r="4134" spans="1:15" x14ac:dyDescent="0.25">
      <c r="A4134" t="s">
        <v>4144</v>
      </c>
      <c r="B4134" t="s">
        <v>5104</v>
      </c>
      <c r="C4134" t="s">
        <v>7241</v>
      </c>
      <c r="D4134" t="s">
        <v>6374</v>
      </c>
      <c r="E4134" t="s">
        <v>7028</v>
      </c>
      <c r="F4134" t="s">
        <v>7095</v>
      </c>
      <c r="G4134" t="s">
        <v>7108</v>
      </c>
      <c r="H4134" t="s">
        <v>7150</v>
      </c>
      <c r="I4134" t="s">
        <v>7162</v>
      </c>
      <c r="J4134" t="s">
        <v>7169</v>
      </c>
      <c r="K4134" t="s">
        <v>7193</v>
      </c>
      <c r="L4134">
        <v>1</v>
      </c>
      <c r="M4134">
        <v>8664.83</v>
      </c>
      <c r="N4134">
        <v>0.2</v>
      </c>
      <c r="O4134">
        <v>819.63</v>
      </c>
    </row>
    <row r="4135" spans="1:15" x14ac:dyDescent="0.25">
      <c r="A4135" t="s">
        <v>4145</v>
      </c>
      <c r="B4135" t="s">
        <v>5202</v>
      </c>
      <c r="C4135" t="s">
        <v>7257</v>
      </c>
      <c r="D4135" t="s">
        <v>6485</v>
      </c>
      <c r="E4135" t="s">
        <v>6980</v>
      </c>
      <c r="F4135" t="s">
        <v>7096</v>
      </c>
      <c r="G4135" t="s">
        <v>7111</v>
      </c>
      <c r="H4135" t="s">
        <v>7131</v>
      </c>
      <c r="I4135" t="s">
        <v>7162</v>
      </c>
      <c r="J4135" t="s">
        <v>7169</v>
      </c>
      <c r="K4135" t="s">
        <v>7203</v>
      </c>
      <c r="L4135">
        <v>4</v>
      </c>
      <c r="M4135">
        <v>72758.679999999993</v>
      </c>
      <c r="N4135">
        <v>0.2</v>
      </c>
      <c r="O4135">
        <v>8082.41</v>
      </c>
    </row>
    <row r="4136" spans="1:15" x14ac:dyDescent="0.25">
      <c r="A4136" t="s">
        <v>4146</v>
      </c>
      <c r="B4136" t="s">
        <v>6010</v>
      </c>
      <c r="C4136" t="s">
        <v>7231</v>
      </c>
      <c r="D4136" t="s">
        <v>6623</v>
      </c>
      <c r="E4136" t="s">
        <v>6932</v>
      </c>
      <c r="F4136" t="s">
        <v>7095</v>
      </c>
      <c r="G4136" t="s">
        <v>7106</v>
      </c>
      <c r="H4136" t="s">
        <v>7161</v>
      </c>
      <c r="I4136" t="s">
        <v>7164</v>
      </c>
      <c r="J4136" t="s">
        <v>7174</v>
      </c>
      <c r="K4136" t="s">
        <v>7196</v>
      </c>
      <c r="L4136">
        <v>6</v>
      </c>
      <c r="M4136">
        <v>19265.14</v>
      </c>
      <c r="N4136">
        <v>0.1</v>
      </c>
      <c r="O4136">
        <v>4241.3</v>
      </c>
    </row>
    <row r="4137" spans="1:15" x14ac:dyDescent="0.25">
      <c r="A4137" t="s">
        <v>4147</v>
      </c>
      <c r="B4137" t="s">
        <v>6069</v>
      </c>
      <c r="C4137" t="s">
        <v>7246</v>
      </c>
      <c r="D4137" t="s">
        <v>6450</v>
      </c>
      <c r="E4137" t="s">
        <v>7061</v>
      </c>
      <c r="F4137" t="s">
        <v>7097</v>
      </c>
      <c r="G4137" t="s">
        <v>7110</v>
      </c>
      <c r="H4137" t="s">
        <v>7155</v>
      </c>
      <c r="I4137" t="s">
        <v>7162</v>
      </c>
      <c r="J4137" t="s">
        <v>7166</v>
      </c>
      <c r="K4137" t="s">
        <v>7178</v>
      </c>
      <c r="L4137">
        <v>8</v>
      </c>
      <c r="M4137">
        <v>85787.55</v>
      </c>
      <c r="N4137">
        <v>0.25</v>
      </c>
      <c r="O4137">
        <v>9887.24</v>
      </c>
    </row>
    <row r="4138" spans="1:15" x14ac:dyDescent="0.25">
      <c r="A4138" t="s">
        <v>4148</v>
      </c>
      <c r="B4138" t="s">
        <v>5757</v>
      </c>
      <c r="C4138" t="s">
        <v>7248</v>
      </c>
      <c r="D4138" t="s">
        <v>6792</v>
      </c>
      <c r="E4138" t="s">
        <v>7053</v>
      </c>
      <c r="F4138" t="s">
        <v>7096</v>
      </c>
      <c r="G4138" t="s">
        <v>7113</v>
      </c>
      <c r="H4138" t="s">
        <v>7148</v>
      </c>
      <c r="I4138" t="s">
        <v>7163</v>
      </c>
      <c r="J4138" t="s">
        <v>7171</v>
      </c>
      <c r="K4138" t="s">
        <v>7209</v>
      </c>
      <c r="L4138">
        <v>4</v>
      </c>
      <c r="M4138">
        <v>6879.11</v>
      </c>
      <c r="N4138">
        <v>0.05</v>
      </c>
      <c r="O4138">
        <v>1329.84</v>
      </c>
    </row>
    <row r="4139" spans="1:15" x14ac:dyDescent="0.25">
      <c r="A4139" t="s">
        <v>4149</v>
      </c>
      <c r="B4139" t="s">
        <v>5633</v>
      </c>
      <c r="C4139" t="s">
        <v>7230</v>
      </c>
      <c r="D4139" t="s">
        <v>6508</v>
      </c>
      <c r="E4139" t="s">
        <v>6986</v>
      </c>
      <c r="F4139" t="s">
        <v>7097</v>
      </c>
      <c r="G4139" t="s">
        <v>7104</v>
      </c>
      <c r="H4139" t="s">
        <v>7120</v>
      </c>
      <c r="I4139" t="s">
        <v>7164</v>
      </c>
      <c r="J4139" t="s">
        <v>7170</v>
      </c>
      <c r="K4139" t="s">
        <v>7183</v>
      </c>
      <c r="L4139">
        <v>5</v>
      </c>
      <c r="M4139">
        <v>23085.66</v>
      </c>
      <c r="N4139">
        <v>0.05</v>
      </c>
      <c r="O4139">
        <v>5770.25</v>
      </c>
    </row>
    <row r="4140" spans="1:15" x14ac:dyDescent="0.25">
      <c r="A4140" t="s">
        <v>4150</v>
      </c>
      <c r="B4140" t="s">
        <v>5346</v>
      </c>
      <c r="C4140" t="s">
        <v>7241</v>
      </c>
      <c r="D4140" t="s">
        <v>6137</v>
      </c>
      <c r="E4140" t="s">
        <v>6935</v>
      </c>
      <c r="F4140" t="s">
        <v>7097</v>
      </c>
      <c r="G4140" t="s">
        <v>7110</v>
      </c>
      <c r="H4140" t="s">
        <v>7155</v>
      </c>
      <c r="I4140" t="s">
        <v>7162</v>
      </c>
      <c r="J4140" t="s">
        <v>7166</v>
      </c>
      <c r="K4140" t="s">
        <v>7192</v>
      </c>
      <c r="L4140">
        <v>2</v>
      </c>
      <c r="M4140">
        <v>12496.78</v>
      </c>
      <c r="N4140">
        <v>0</v>
      </c>
      <c r="O4140">
        <v>2030.38</v>
      </c>
    </row>
    <row r="4141" spans="1:15" x14ac:dyDescent="0.25">
      <c r="A4141" t="s">
        <v>4151</v>
      </c>
      <c r="B4141" t="s">
        <v>5746</v>
      </c>
      <c r="C4141" t="s">
        <v>7230</v>
      </c>
      <c r="D4141" t="s">
        <v>6513</v>
      </c>
      <c r="E4141" t="s">
        <v>7069</v>
      </c>
      <c r="F4141" t="s">
        <v>7095</v>
      </c>
      <c r="G4141" t="s">
        <v>7102</v>
      </c>
      <c r="H4141" t="s">
        <v>7118</v>
      </c>
      <c r="I4141" t="s">
        <v>7163</v>
      </c>
      <c r="J4141" t="s">
        <v>7171</v>
      </c>
      <c r="K4141" t="s">
        <v>7209</v>
      </c>
      <c r="L4141">
        <v>7</v>
      </c>
      <c r="M4141">
        <v>9242.69</v>
      </c>
      <c r="N4141">
        <v>0.25</v>
      </c>
      <c r="O4141">
        <v>609.9</v>
      </c>
    </row>
    <row r="4142" spans="1:15" x14ac:dyDescent="0.25">
      <c r="A4142" t="s">
        <v>4152</v>
      </c>
      <c r="B4142" t="s">
        <v>5591</v>
      </c>
      <c r="C4142" t="s">
        <v>7250</v>
      </c>
      <c r="D4142" t="s">
        <v>6591</v>
      </c>
      <c r="E4142" t="s">
        <v>6970</v>
      </c>
      <c r="F4142" t="s">
        <v>7097</v>
      </c>
      <c r="G4142" t="s">
        <v>7110</v>
      </c>
      <c r="H4142" t="s">
        <v>7159</v>
      </c>
      <c r="I4142" t="s">
        <v>7162</v>
      </c>
      <c r="J4142" t="s">
        <v>7169</v>
      </c>
      <c r="K4142" t="s">
        <v>7203</v>
      </c>
      <c r="L4142">
        <v>8</v>
      </c>
      <c r="M4142">
        <v>146507.16</v>
      </c>
      <c r="N4142">
        <v>0.15</v>
      </c>
      <c r="O4142">
        <v>12019.65</v>
      </c>
    </row>
    <row r="4143" spans="1:15" x14ac:dyDescent="0.25">
      <c r="A4143" t="s">
        <v>4153</v>
      </c>
      <c r="B4143" t="s">
        <v>5474</v>
      </c>
      <c r="C4143" t="s">
        <v>7239</v>
      </c>
      <c r="D4143" t="s">
        <v>6374</v>
      </c>
      <c r="E4143" t="s">
        <v>7028</v>
      </c>
      <c r="F4143" t="s">
        <v>7095</v>
      </c>
      <c r="G4143" t="s">
        <v>7106</v>
      </c>
      <c r="H4143" t="s">
        <v>7146</v>
      </c>
      <c r="I4143" t="s">
        <v>7163</v>
      </c>
      <c r="J4143" t="s">
        <v>7171</v>
      </c>
      <c r="K4143" t="s">
        <v>7204</v>
      </c>
      <c r="L4143">
        <v>8</v>
      </c>
      <c r="M4143">
        <v>28198.67</v>
      </c>
      <c r="N4143">
        <v>0.25</v>
      </c>
      <c r="O4143">
        <v>588.79</v>
      </c>
    </row>
    <row r="4144" spans="1:15" x14ac:dyDescent="0.25">
      <c r="A4144" t="s">
        <v>4154</v>
      </c>
      <c r="B4144" t="s">
        <v>5069</v>
      </c>
      <c r="C4144" t="s">
        <v>7235</v>
      </c>
      <c r="D4144" t="s">
        <v>6246</v>
      </c>
      <c r="E4144" t="s">
        <v>7001</v>
      </c>
      <c r="F4144" t="s">
        <v>7097</v>
      </c>
      <c r="G4144" t="s">
        <v>7110</v>
      </c>
      <c r="H4144" t="s">
        <v>7129</v>
      </c>
      <c r="I4144" t="s">
        <v>7164</v>
      </c>
      <c r="J4144" t="s">
        <v>7174</v>
      </c>
      <c r="K4144" t="s">
        <v>7188</v>
      </c>
      <c r="L4144">
        <v>6</v>
      </c>
      <c r="M4144">
        <v>14795.82</v>
      </c>
      <c r="N4144">
        <v>0.15</v>
      </c>
      <c r="O4144">
        <v>2693.95</v>
      </c>
    </row>
    <row r="4145" spans="1:15" x14ac:dyDescent="0.25">
      <c r="A4145" t="s">
        <v>4155</v>
      </c>
      <c r="B4145" t="s">
        <v>5037</v>
      </c>
      <c r="C4145" t="s">
        <v>7225</v>
      </c>
      <c r="D4145" t="s">
        <v>6379</v>
      </c>
      <c r="E4145" t="s">
        <v>7015</v>
      </c>
      <c r="F4145" t="s">
        <v>7094</v>
      </c>
      <c r="G4145" t="s">
        <v>7099</v>
      </c>
      <c r="H4145" t="s">
        <v>7130</v>
      </c>
      <c r="I4145" t="s">
        <v>7165</v>
      </c>
      <c r="J4145" t="s">
        <v>7177</v>
      </c>
      <c r="K4145" t="s">
        <v>7201</v>
      </c>
      <c r="L4145">
        <v>6</v>
      </c>
      <c r="M4145">
        <v>310162.2</v>
      </c>
      <c r="N4145">
        <v>0.05</v>
      </c>
      <c r="O4145">
        <v>43659.09</v>
      </c>
    </row>
    <row r="4146" spans="1:15" x14ac:dyDescent="0.25">
      <c r="A4146" t="s">
        <v>4156</v>
      </c>
      <c r="B4146" t="s">
        <v>5422</v>
      </c>
      <c r="C4146" t="s">
        <v>7239</v>
      </c>
      <c r="D4146" t="s">
        <v>6267</v>
      </c>
      <c r="E4146" t="s">
        <v>7003</v>
      </c>
      <c r="F4146" t="s">
        <v>7097</v>
      </c>
      <c r="G4146" t="s">
        <v>7105</v>
      </c>
      <c r="H4146" t="s">
        <v>7149</v>
      </c>
      <c r="I4146" t="s">
        <v>7165</v>
      </c>
      <c r="J4146" t="s">
        <v>7172</v>
      </c>
      <c r="K4146" t="s">
        <v>7208</v>
      </c>
      <c r="L4146">
        <v>7</v>
      </c>
      <c r="M4146">
        <v>16922.12</v>
      </c>
      <c r="N4146">
        <v>0</v>
      </c>
      <c r="O4146">
        <v>3901.34</v>
      </c>
    </row>
    <row r="4147" spans="1:15" x14ac:dyDescent="0.25">
      <c r="A4147" t="s">
        <v>4157</v>
      </c>
      <c r="B4147" t="s">
        <v>5876</v>
      </c>
      <c r="C4147" t="s">
        <v>7255</v>
      </c>
      <c r="D4147" t="s">
        <v>6156</v>
      </c>
      <c r="E4147" t="s">
        <v>6937</v>
      </c>
      <c r="F4147" t="s">
        <v>7094</v>
      </c>
      <c r="G4147" t="s">
        <v>7100</v>
      </c>
      <c r="H4147" t="s">
        <v>7136</v>
      </c>
      <c r="I4147" t="s">
        <v>7165</v>
      </c>
      <c r="J4147" t="s">
        <v>7177</v>
      </c>
      <c r="K4147" t="s">
        <v>7201</v>
      </c>
      <c r="L4147">
        <v>7</v>
      </c>
      <c r="M4147">
        <v>353053.43</v>
      </c>
      <c r="N4147">
        <v>0</v>
      </c>
      <c r="O4147">
        <v>56522.3</v>
      </c>
    </row>
    <row r="4148" spans="1:15" x14ac:dyDescent="0.25">
      <c r="A4148" t="s">
        <v>4158</v>
      </c>
      <c r="B4148" t="s">
        <v>5918</v>
      </c>
      <c r="C4148" t="s">
        <v>7249</v>
      </c>
      <c r="D4148" t="s">
        <v>6442</v>
      </c>
      <c r="E4148" t="s">
        <v>7058</v>
      </c>
      <c r="F4148" t="s">
        <v>7096</v>
      </c>
      <c r="G4148" t="s">
        <v>7112</v>
      </c>
      <c r="H4148" t="s">
        <v>7154</v>
      </c>
      <c r="I4148" t="s">
        <v>7164</v>
      </c>
      <c r="J4148" t="s">
        <v>7174</v>
      </c>
      <c r="K4148" t="s">
        <v>7188</v>
      </c>
      <c r="L4148">
        <v>6</v>
      </c>
      <c r="M4148">
        <v>15653.44</v>
      </c>
      <c r="N4148">
        <v>0.05</v>
      </c>
      <c r="O4148">
        <v>2979.48</v>
      </c>
    </row>
    <row r="4149" spans="1:15" x14ac:dyDescent="0.25">
      <c r="A4149" t="s">
        <v>4159</v>
      </c>
      <c r="B4149" t="s">
        <v>5114</v>
      </c>
      <c r="C4149" t="s">
        <v>7228</v>
      </c>
      <c r="D4149" t="s">
        <v>6142</v>
      </c>
      <c r="E4149" t="s">
        <v>6940</v>
      </c>
      <c r="F4149" t="s">
        <v>7095</v>
      </c>
      <c r="G4149" t="s">
        <v>7102</v>
      </c>
      <c r="H4149" t="s">
        <v>7147</v>
      </c>
      <c r="I4149" t="s">
        <v>7163</v>
      </c>
      <c r="J4149" t="s">
        <v>7175</v>
      </c>
      <c r="K4149" t="s">
        <v>7190</v>
      </c>
      <c r="L4149">
        <v>2</v>
      </c>
      <c r="M4149">
        <v>3656.8</v>
      </c>
      <c r="N4149">
        <v>0.2</v>
      </c>
      <c r="O4149">
        <v>381.84</v>
      </c>
    </row>
    <row r="4150" spans="1:15" x14ac:dyDescent="0.25">
      <c r="A4150" t="s">
        <v>4160</v>
      </c>
      <c r="B4150" t="s">
        <v>6010</v>
      </c>
      <c r="C4150" t="s">
        <v>7231</v>
      </c>
      <c r="D4150" t="s">
        <v>6614</v>
      </c>
      <c r="E4150" t="s">
        <v>6926</v>
      </c>
      <c r="F4150" t="s">
        <v>7097</v>
      </c>
      <c r="G4150" t="s">
        <v>7110</v>
      </c>
      <c r="H4150" t="s">
        <v>7159</v>
      </c>
      <c r="I4150" t="s">
        <v>7163</v>
      </c>
      <c r="J4150" t="s">
        <v>7171</v>
      </c>
      <c r="K4150" t="s">
        <v>7204</v>
      </c>
      <c r="L4150">
        <v>3</v>
      </c>
      <c r="M4150">
        <v>12468.07</v>
      </c>
      <c r="N4150">
        <v>0.05</v>
      </c>
      <c r="O4150">
        <v>2039.79</v>
      </c>
    </row>
    <row r="4151" spans="1:15" x14ac:dyDescent="0.25">
      <c r="A4151" t="s">
        <v>4161</v>
      </c>
      <c r="B4151" t="s">
        <v>5620</v>
      </c>
      <c r="C4151" t="s">
        <v>7244</v>
      </c>
      <c r="D4151" t="s">
        <v>6789</v>
      </c>
      <c r="E4151" t="s">
        <v>6911</v>
      </c>
      <c r="F4151" t="s">
        <v>7094</v>
      </c>
      <c r="G4151" t="s">
        <v>7099</v>
      </c>
      <c r="H4151" t="s">
        <v>7125</v>
      </c>
      <c r="I4151" t="s">
        <v>7163</v>
      </c>
      <c r="J4151" t="s">
        <v>7167</v>
      </c>
      <c r="K4151" t="s">
        <v>7179</v>
      </c>
      <c r="L4151">
        <v>8</v>
      </c>
      <c r="M4151">
        <v>16009.03</v>
      </c>
      <c r="N4151">
        <v>0.2</v>
      </c>
      <c r="O4151">
        <v>3263.17</v>
      </c>
    </row>
    <row r="4152" spans="1:15" x14ac:dyDescent="0.25">
      <c r="A4152" t="s">
        <v>4162</v>
      </c>
      <c r="B4152" t="s">
        <v>5369</v>
      </c>
      <c r="C4152" t="s">
        <v>7224</v>
      </c>
      <c r="D4152" t="s">
        <v>6603</v>
      </c>
      <c r="E4152" t="s">
        <v>7017</v>
      </c>
      <c r="F4152" t="s">
        <v>7094</v>
      </c>
      <c r="G4152" t="s">
        <v>7098</v>
      </c>
      <c r="H4152" t="s">
        <v>7114</v>
      </c>
      <c r="I4152" t="s">
        <v>7163</v>
      </c>
      <c r="J4152" t="s">
        <v>7167</v>
      </c>
      <c r="K4152" t="s">
        <v>7179</v>
      </c>
      <c r="L4152">
        <v>7</v>
      </c>
      <c r="M4152">
        <v>15032.76</v>
      </c>
      <c r="N4152">
        <v>0.1</v>
      </c>
      <c r="O4152">
        <v>3547.71</v>
      </c>
    </row>
    <row r="4153" spans="1:15" x14ac:dyDescent="0.25">
      <c r="A4153" t="s">
        <v>4163</v>
      </c>
      <c r="B4153" t="s">
        <v>5670</v>
      </c>
      <c r="C4153" t="s">
        <v>7233</v>
      </c>
      <c r="D4153" t="s">
        <v>6631</v>
      </c>
      <c r="E4153" t="s">
        <v>7039</v>
      </c>
      <c r="F4153" t="s">
        <v>7095</v>
      </c>
      <c r="G4153" t="s">
        <v>7106</v>
      </c>
      <c r="H4153" t="s">
        <v>7146</v>
      </c>
      <c r="I4153" t="s">
        <v>7165</v>
      </c>
      <c r="J4153" t="s">
        <v>7176</v>
      </c>
      <c r="K4153" t="s">
        <v>7194</v>
      </c>
      <c r="L4153">
        <v>7</v>
      </c>
      <c r="M4153">
        <v>163692.1</v>
      </c>
      <c r="N4153">
        <v>0.05</v>
      </c>
      <c r="O4153">
        <v>20127.419999999998</v>
      </c>
    </row>
    <row r="4154" spans="1:15" x14ac:dyDescent="0.25">
      <c r="A4154" t="s">
        <v>4164</v>
      </c>
      <c r="B4154" t="s">
        <v>5817</v>
      </c>
      <c r="C4154" t="s">
        <v>7243</v>
      </c>
      <c r="D4154" t="s">
        <v>6866</v>
      </c>
      <c r="E4154" t="s">
        <v>7015</v>
      </c>
      <c r="F4154" t="s">
        <v>7096</v>
      </c>
      <c r="G4154" t="s">
        <v>7113</v>
      </c>
      <c r="H4154" t="s">
        <v>7148</v>
      </c>
      <c r="I4154" t="s">
        <v>7164</v>
      </c>
      <c r="J4154" t="s">
        <v>7173</v>
      </c>
      <c r="K4154" t="s">
        <v>7200</v>
      </c>
      <c r="L4154">
        <v>5</v>
      </c>
      <c r="M4154">
        <v>6104.62</v>
      </c>
      <c r="N4154">
        <v>0</v>
      </c>
      <c r="O4154">
        <v>2006.49</v>
      </c>
    </row>
    <row r="4155" spans="1:15" x14ac:dyDescent="0.25">
      <c r="A4155" t="s">
        <v>4165</v>
      </c>
      <c r="B4155" t="s">
        <v>5747</v>
      </c>
      <c r="C4155" t="s">
        <v>7232</v>
      </c>
      <c r="D4155" t="s">
        <v>6456</v>
      </c>
      <c r="E4155" t="s">
        <v>7065</v>
      </c>
      <c r="F4155" t="s">
        <v>7095</v>
      </c>
      <c r="G4155" t="s">
        <v>7106</v>
      </c>
      <c r="H4155" t="s">
        <v>7146</v>
      </c>
      <c r="I4155" t="s">
        <v>7163</v>
      </c>
      <c r="J4155" t="s">
        <v>7171</v>
      </c>
      <c r="K4155" t="s">
        <v>7204</v>
      </c>
      <c r="L4155">
        <v>1</v>
      </c>
      <c r="M4155">
        <v>4523.4799999999996</v>
      </c>
      <c r="N4155">
        <v>0</v>
      </c>
      <c r="O4155">
        <v>734.06</v>
      </c>
    </row>
    <row r="4156" spans="1:15" x14ac:dyDescent="0.25">
      <c r="A4156" t="s">
        <v>4166</v>
      </c>
      <c r="B4156" t="s">
        <v>5416</v>
      </c>
      <c r="C4156" t="s">
        <v>7259</v>
      </c>
      <c r="D4156" t="s">
        <v>6637</v>
      </c>
      <c r="E4156" t="s">
        <v>7026</v>
      </c>
      <c r="F4156" t="s">
        <v>7097</v>
      </c>
      <c r="G4156" t="s">
        <v>7105</v>
      </c>
      <c r="H4156" t="s">
        <v>7149</v>
      </c>
      <c r="I4156" t="s">
        <v>7162</v>
      </c>
      <c r="J4156" t="s">
        <v>7169</v>
      </c>
      <c r="K4156" t="s">
        <v>7193</v>
      </c>
      <c r="L4156">
        <v>2</v>
      </c>
      <c r="M4156">
        <v>18168.03</v>
      </c>
      <c r="N4156">
        <v>0.15</v>
      </c>
      <c r="O4156">
        <v>2272.5100000000002</v>
      </c>
    </row>
    <row r="4157" spans="1:15" x14ac:dyDescent="0.25">
      <c r="A4157" t="s">
        <v>4167</v>
      </c>
      <c r="B4157" t="s">
        <v>5720</v>
      </c>
      <c r="C4157" t="s">
        <v>7259</v>
      </c>
      <c r="D4157" t="s">
        <v>6265</v>
      </c>
      <c r="E4157" t="s">
        <v>7011</v>
      </c>
      <c r="F4157" t="s">
        <v>7097</v>
      </c>
      <c r="G4157" t="s">
        <v>7107</v>
      </c>
      <c r="H4157" t="s">
        <v>7152</v>
      </c>
      <c r="I4157" t="s">
        <v>7162</v>
      </c>
      <c r="J4157" t="s">
        <v>7169</v>
      </c>
      <c r="K4157" t="s">
        <v>7182</v>
      </c>
      <c r="L4157">
        <v>8</v>
      </c>
      <c r="M4157">
        <v>58926.879999999997</v>
      </c>
      <c r="N4157">
        <v>0.15</v>
      </c>
      <c r="O4157">
        <v>6245.97</v>
      </c>
    </row>
    <row r="4158" spans="1:15" x14ac:dyDescent="0.25">
      <c r="A4158" t="s">
        <v>4168</v>
      </c>
      <c r="B4158" t="s">
        <v>5599</v>
      </c>
      <c r="C4158" t="s">
        <v>7242</v>
      </c>
      <c r="D4158" t="s">
        <v>6536</v>
      </c>
      <c r="E4158" t="s">
        <v>7075</v>
      </c>
      <c r="F4158" t="s">
        <v>7096</v>
      </c>
      <c r="G4158" t="s">
        <v>7113</v>
      </c>
      <c r="H4158" t="s">
        <v>7143</v>
      </c>
      <c r="I4158" t="s">
        <v>7163</v>
      </c>
      <c r="J4158" t="s">
        <v>7167</v>
      </c>
      <c r="K4158" t="s">
        <v>7187</v>
      </c>
      <c r="L4158">
        <v>2</v>
      </c>
      <c r="M4158">
        <v>2430.66</v>
      </c>
      <c r="N4158">
        <v>0.15</v>
      </c>
      <c r="O4158">
        <v>586.15</v>
      </c>
    </row>
    <row r="4159" spans="1:15" x14ac:dyDescent="0.25">
      <c r="A4159" t="s">
        <v>4169</v>
      </c>
      <c r="B4159" t="s">
        <v>5178</v>
      </c>
      <c r="C4159" t="s">
        <v>7255</v>
      </c>
      <c r="D4159" t="s">
        <v>6795</v>
      </c>
      <c r="E4159" t="s">
        <v>7044</v>
      </c>
      <c r="F4159" t="s">
        <v>7094</v>
      </c>
      <c r="G4159" t="s">
        <v>7100</v>
      </c>
      <c r="H4159" t="s">
        <v>7151</v>
      </c>
      <c r="I4159" t="s">
        <v>7162</v>
      </c>
      <c r="J4159" t="s">
        <v>7166</v>
      </c>
      <c r="K4159" t="s">
        <v>7192</v>
      </c>
      <c r="L4159">
        <v>2</v>
      </c>
      <c r="M4159">
        <v>10976.71</v>
      </c>
      <c r="N4159">
        <v>0.05</v>
      </c>
      <c r="O4159">
        <v>1526.16</v>
      </c>
    </row>
    <row r="4160" spans="1:15" x14ac:dyDescent="0.25">
      <c r="A4160" t="s">
        <v>4170</v>
      </c>
      <c r="B4160" t="s">
        <v>5272</v>
      </c>
      <c r="C4160" t="s">
        <v>7227</v>
      </c>
      <c r="D4160" t="s">
        <v>6618</v>
      </c>
      <c r="E4160" t="s">
        <v>7006</v>
      </c>
      <c r="F4160" t="s">
        <v>7096</v>
      </c>
      <c r="G4160" t="s">
        <v>7103</v>
      </c>
      <c r="H4160" t="s">
        <v>7158</v>
      </c>
      <c r="I4160" t="s">
        <v>7165</v>
      </c>
      <c r="J4160" t="s">
        <v>7177</v>
      </c>
      <c r="K4160" t="s">
        <v>7201</v>
      </c>
      <c r="L4160">
        <v>4</v>
      </c>
      <c r="M4160">
        <v>201889.52</v>
      </c>
      <c r="N4160">
        <v>0</v>
      </c>
      <c r="O4160">
        <v>31905.119999999999</v>
      </c>
    </row>
    <row r="4161" spans="1:15" x14ac:dyDescent="0.25">
      <c r="A4161" t="s">
        <v>4171</v>
      </c>
      <c r="B4161" t="s">
        <v>5337</v>
      </c>
      <c r="C4161" t="s">
        <v>7228</v>
      </c>
      <c r="D4161" t="s">
        <v>6801</v>
      </c>
      <c r="E4161" t="s">
        <v>7078</v>
      </c>
      <c r="F4161" t="s">
        <v>7094</v>
      </c>
      <c r="G4161" t="s">
        <v>7099</v>
      </c>
      <c r="H4161" t="s">
        <v>7130</v>
      </c>
      <c r="I4161" t="s">
        <v>7164</v>
      </c>
      <c r="J4161" t="s">
        <v>7173</v>
      </c>
      <c r="K4161" t="s">
        <v>7186</v>
      </c>
      <c r="L4161">
        <v>8</v>
      </c>
      <c r="M4161">
        <v>30096.52</v>
      </c>
      <c r="N4161">
        <v>0.2</v>
      </c>
      <c r="O4161">
        <v>5278.95</v>
      </c>
    </row>
    <row r="4162" spans="1:15" x14ac:dyDescent="0.25">
      <c r="A4162" t="s">
        <v>4172</v>
      </c>
      <c r="B4162" t="s">
        <v>5054</v>
      </c>
      <c r="C4162" t="s">
        <v>7231</v>
      </c>
      <c r="D4162" t="s">
        <v>6646</v>
      </c>
      <c r="E4162" t="s">
        <v>6907</v>
      </c>
      <c r="F4162" t="s">
        <v>7094</v>
      </c>
      <c r="G4162" t="s">
        <v>7101</v>
      </c>
      <c r="H4162" t="s">
        <v>7137</v>
      </c>
      <c r="I4162" t="s">
        <v>7164</v>
      </c>
      <c r="J4162" t="s">
        <v>7173</v>
      </c>
      <c r="K4162" t="s">
        <v>7200</v>
      </c>
      <c r="L4162">
        <v>3</v>
      </c>
      <c r="M4162">
        <v>3398.55</v>
      </c>
      <c r="N4162">
        <v>0.05</v>
      </c>
      <c r="O4162">
        <v>1114.78</v>
      </c>
    </row>
    <row r="4163" spans="1:15" x14ac:dyDescent="0.25">
      <c r="A4163" t="s">
        <v>4173</v>
      </c>
      <c r="B4163" t="s">
        <v>5880</v>
      </c>
      <c r="C4163" t="s">
        <v>7227</v>
      </c>
      <c r="D4163" t="s">
        <v>6793</v>
      </c>
      <c r="E4163" t="s">
        <v>7059</v>
      </c>
      <c r="F4163" t="s">
        <v>7096</v>
      </c>
      <c r="G4163" t="s">
        <v>7111</v>
      </c>
      <c r="H4163" t="s">
        <v>7142</v>
      </c>
      <c r="I4163" t="s">
        <v>7165</v>
      </c>
      <c r="J4163" t="s">
        <v>7177</v>
      </c>
      <c r="K4163" t="s">
        <v>7198</v>
      </c>
      <c r="L4163">
        <v>8</v>
      </c>
      <c r="M4163">
        <v>533897.91</v>
      </c>
      <c r="N4163">
        <v>0</v>
      </c>
      <c r="O4163">
        <v>99815.55</v>
      </c>
    </row>
    <row r="4164" spans="1:15" x14ac:dyDescent="0.25">
      <c r="A4164" t="s">
        <v>4174</v>
      </c>
      <c r="B4164" t="s">
        <v>6076</v>
      </c>
      <c r="C4164" t="s">
        <v>7230</v>
      </c>
      <c r="D4164" t="s">
        <v>6525</v>
      </c>
      <c r="E4164" t="s">
        <v>7059</v>
      </c>
      <c r="F4164" t="s">
        <v>7097</v>
      </c>
      <c r="G4164" t="s">
        <v>7110</v>
      </c>
      <c r="H4164" t="s">
        <v>7155</v>
      </c>
      <c r="I4164" t="s">
        <v>7165</v>
      </c>
      <c r="J4164" t="s">
        <v>7176</v>
      </c>
      <c r="K4164" t="s">
        <v>7194</v>
      </c>
      <c r="L4164">
        <v>1</v>
      </c>
      <c r="M4164">
        <v>24254.21</v>
      </c>
      <c r="N4164">
        <v>0</v>
      </c>
      <c r="O4164">
        <v>4046.46</v>
      </c>
    </row>
    <row r="4165" spans="1:15" x14ac:dyDescent="0.25">
      <c r="A4165" t="s">
        <v>4175</v>
      </c>
      <c r="B4165" t="s">
        <v>5276</v>
      </c>
      <c r="C4165" t="s">
        <v>7250</v>
      </c>
      <c r="D4165" t="s">
        <v>6870</v>
      </c>
      <c r="E4165" t="s">
        <v>6937</v>
      </c>
      <c r="F4165" t="s">
        <v>7096</v>
      </c>
      <c r="G4165" t="s">
        <v>7113</v>
      </c>
      <c r="H4165" t="s">
        <v>7143</v>
      </c>
      <c r="I4165" t="s">
        <v>7164</v>
      </c>
      <c r="J4165" t="s">
        <v>7174</v>
      </c>
      <c r="K4165" t="s">
        <v>7199</v>
      </c>
      <c r="L4165">
        <v>5</v>
      </c>
      <c r="M4165">
        <v>7343.89</v>
      </c>
      <c r="N4165">
        <v>0.1</v>
      </c>
      <c r="O4165">
        <v>1276.25</v>
      </c>
    </row>
    <row r="4166" spans="1:15" x14ac:dyDescent="0.25">
      <c r="A4166" t="s">
        <v>4176</v>
      </c>
      <c r="B4166" t="s">
        <v>6060</v>
      </c>
      <c r="C4166" t="s">
        <v>7227</v>
      </c>
      <c r="D4166" t="s">
        <v>6840</v>
      </c>
      <c r="E4166" t="s">
        <v>6926</v>
      </c>
      <c r="F4166" t="s">
        <v>7096</v>
      </c>
      <c r="G4166" t="s">
        <v>7111</v>
      </c>
      <c r="H4166" t="s">
        <v>7142</v>
      </c>
      <c r="I4166" t="s">
        <v>7162</v>
      </c>
      <c r="J4166" t="s">
        <v>7168</v>
      </c>
      <c r="K4166" t="s">
        <v>7191</v>
      </c>
      <c r="L4166">
        <v>6</v>
      </c>
      <c r="M4166">
        <v>37087.43</v>
      </c>
      <c r="N4166">
        <v>0.05</v>
      </c>
      <c r="O4166">
        <v>6830.72</v>
      </c>
    </row>
    <row r="4167" spans="1:15" x14ac:dyDescent="0.25">
      <c r="A4167" t="s">
        <v>4177</v>
      </c>
      <c r="B4167" t="s">
        <v>5628</v>
      </c>
      <c r="C4167" t="s">
        <v>7245</v>
      </c>
      <c r="D4167" t="s">
        <v>6505</v>
      </c>
      <c r="E4167" t="s">
        <v>7039</v>
      </c>
      <c r="F4167" t="s">
        <v>7095</v>
      </c>
      <c r="G4167" t="s">
        <v>7109</v>
      </c>
      <c r="H4167" t="s">
        <v>7140</v>
      </c>
      <c r="I4167" t="s">
        <v>7165</v>
      </c>
      <c r="J4167" t="s">
        <v>7177</v>
      </c>
      <c r="K4167" t="s">
        <v>7198</v>
      </c>
      <c r="L4167">
        <v>4</v>
      </c>
      <c r="M4167">
        <v>253524.44</v>
      </c>
      <c r="N4167">
        <v>0.05</v>
      </c>
      <c r="O4167">
        <v>36925.089999999997</v>
      </c>
    </row>
    <row r="4168" spans="1:15" x14ac:dyDescent="0.25">
      <c r="A4168" t="s">
        <v>4178</v>
      </c>
      <c r="B4168" t="s">
        <v>5276</v>
      </c>
      <c r="C4168" t="s">
        <v>7250</v>
      </c>
      <c r="D4168" t="s">
        <v>6512</v>
      </c>
      <c r="E4168" t="s">
        <v>7009</v>
      </c>
      <c r="F4168" t="s">
        <v>7095</v>
      </c>
      <c r="G4168" t="s">
        <v>7102</v>
      </c>
      <c r="H4168" t="s">
        <v>7147</v>
      </c>
      <c r="I4168" t="s">
        <v>7163</v>
      </c>
      <c r="J4168" t="s">
        <v>7167</v>
      </c>
      <c r="K4168" t="s">
        <v>7207</v>
      </c>
      <c r="L4168">
        <v>4</v>
      </c>
      <c r="M4168">
        <v>2717.39</v>
      </c>
      <c r="N4168">
        <v>0.15</v>
      </c>
      <c r="O4168">
        <v>802.4</v>
      </c>
    </row>
    <row r="4169" spans="1:15" x14ac:dyDescent="0.25">
      <c r="A4169" t="s">
        <v>4179</v>
      </c>
      <c r="B4169" t="s">
        <v>5282</v>
      </c>
      <c r="C4169" t="s">
        <v>7242</v>
      </c>
      <c r="D4169" t="s">
        <v>6690</v>
      </c>
      <c r="E4169" t="s">
        <v>7027</v>
      </c>
      <c r="F4169" t="s">
        <v>7094</v>
      </c>
      <c r="G4169" t="s">
        <v>7098</v>
      </c>
      <c r="H4169" t="s">
        <v>7114</v>
      </c>
      <c r="I4169" t="s">
        <v>7162</v>
      </c>
      <c r="J4169" t="s">
        <v>7166</v>
      </c>
      <c r="K4169" t="s">
        <v>7192</v>
      </c>
      <c r="L4169">
        <v>4</v>
      </c>
      <c r="M4169">
        <v>19779.16</v>
      </c>
      <c r="N4169">
        <v>0.2</v>
      </c>
      <c r="O4169">
        <v>1139.6500000000001</v>
      </c>
    </row>
    <row r="4170" spans="1:15" x14ac:dyDescent="0.25">
      <c r="A4170" t="s">
        <v>4180</v>
      </c>
      <c r="B4170" t="s">
        <v>5521</v>
      </c>
      <c r="C4170" t="s">
        <v>7249</v>
      </c>
      <c r="D4170" t="s">
        <v>6681</v>
      </c>
      <c r="E4170" t="s">
        <v>7030</v>
      </c>
      <c r="F4170" t="s">
        <v>7095</v>
      </c>
      <c r="G4170" t="s">
        <v>7109</v>
      </c>
      <c r="H4170" t="s">
        <v>7140</v>
      </c>
      <c r="I4170" t="s">
        <v>7163</v>
      </c>
      <c r="J4170" t="s">
        <v>7175</v>
      </c>
      <c r="K4170" t="s">
        <v>7190</v>
      </c>
      <c r="L4170">
        <v>3</v>
      </c>
      <c r="M4170">
        <v>5739.22</v>
      </c>
      <c r="N4170">
        <v>0.15</v>
      </c>
      <c r="O4170">
        <v>727.98</v>
      </c>
    </row>
    <row r="4171" spans="1:15" x14ac:dyDescent="0.25">
      <c r="A4171" t="s">
        <v>4181</v>
      </c>
      <c r="B4171" t="s">
        <v>5423</v>
      </c>
      <c r="C4171" t="s">
        <v>7250</v>
      </c>
      <c r="D4171" t="s">
        <v>6575</v>
      </c>
      <c r="E4171" t="s">
        <v>7004</v>
      </c>
      <c r="F4171" t="s">
        <v>7096</v>
      </c>
      <c r="G4171" t="s">
        <v>7113</v>
      </c>
      <c r="H4171" t="s">
        <v>7143</v>
      </c>
      <c r="I4171" t="s">
        <v>7162</v>
      </c>
      <c r="J4171" t="s">
        <v>7169</v>
      </c>
      <c r="K4171" t="s">
        <v>7182</v>
      </c>
      <c r="L4171">
        <v>7</v>
      </c>
      <c r="M4171">
        <v>47244.49</v>
      </c>
      <c r="N4171">
        <v>0.25</v>
      </c>
      <c r="O4171">
        <v>5038.0200000000004</v>
      </c>
    </row>
    <row r="4172" spans="1:15" x14ac:dyDescent="0.25">
      <c r="A4172" t="s">
        <v>4182</v>
      </c>
      <c r="B4172" t="s">
        <v>5642</v>
      </c>
      <c r="C4172" t="s">
        <v>7225</v>
      </c>
      <c r="D4172" t="s">
        <v>6536</v>
      </c>
      <c r="E4172" t="s">
        <v>7075</v>
      </c>
      <c r="F4172" t="s">
        <v>7094</v>
      </c>
      <c r="G4172" t="s">
        <v>7101</v>
      </c>
      <c r="H4172" t="s">
        <v>7137</v>
      </c>
      <c r="I4172" t="s">
        <v>7163</v>
      </c>
      <c r="J4172" t="s">
        <v>7175</v>
      </c>
      <c r="K4172" t="s">
        <v>7190</v>
      </c>
      <c r="L4172">
        <v>5</v>
      </c>
      <c r="M4172">
        <v>7915.84</v>
      </c>
      <c r="N4172">
        <v>0.25</v>
      </c>
      <c r="O4172">
        <v>608.80999999999995</v>
      </c>
    </row>
    <row r="4173" spans="1:15" x14ac:dyDescent="0.25">
      <c r="A4173" t="s">
        <v>4183</v>
      </c>
      <c r="B4173" t="s">
        <v>5395</v>
      </c>
      <c r="C4173" t="s">
        <v>7249</v>
      </c>
      <c r="D4173" t="s">
        <v>6105</v>
      </c>
      <c r="E4173" t="s">
        <v>6904</v>
      </c>
      <c r="F4173" t="s">
        <v>7094</v>
      </c>
      <c r="G4173" t="s">
        <v>7101</v>
      </c>
      <c r="H4173" t="s">
        <v>7117</v>
      </c>
      <c r="I4173" t="s">
        <v>7165</v>
      </c>
      <c r="J4173" t="s">
        <v>7172</v>
      </c>
      <c r="K4173" t="s">
        <v>7208</v>
      </c>
      <c r="L4173">
        <v>1</v>
      </c>
      <c r="M4173">
        <v>2429.46</v>
      </c>
      <c r="N4173">
        <v>0</v>
      </c>
      <c r="O4173">
        <v>510.47</v>
      </c>
    </row>
    <row r="4174" spans="1:15" x14ac:dyDescent="0.25">
      <c r="A4174" t="s">
        <v>4184</v>
      </c>
      <c r="B4174" t="s">
        <v>5551</v>
      </c>
      <c r="C4174" t="s">
        <v>7249</v>
      </c>
      <c r="D4174" t="s">
        <v>6649</v>
      </c>
      <c r="E4174" t="s">
        <v>6977</v>
      </c>
      <c r="F4174" t="s">
        <v>7095</v>
      </c>
      <c r="G4174" t="s">
        <v>7106</v>
      </c>
      <c r="H4174" t="s">
        <v>7146</v>
      </c>
      <c r="I4174" t="s">
        <v>7165</v>
      </c>
      <c r="J4174" t="s">
        <v>7177</v>
      </c>
      <c r="K4174" t="s">
        <v>7198</v>
      </c>
      <c r="L4174">
        <v>3</v>
      </c>
      <c r="M4174">
        <v>152971.31</v>
      </c>
      <c r="N4174">
        <v>0.25</v>
      </c>
      <c r="O4174">
        <v>15721.04</v>
      </c>
    </row>
    <row r="4175" spans="1:15" x14ac:dyDescent="0.25">
      <c r="A4175" t="s">
        <v>4185</v>
      </c>
      <c r="B4175" t="s">
        <v>5875</v>
      </c>
      <c r="C4175" t="s">
        <v>7244</v>
      </c>
      <c r="D4175" t="s">
        <v>6786</v>
      </c>
      <c r="E4175" t="s">
        <v>7057</v>
      </c>
      <c r="F4175" t="s">
        <v>7096</v>
      </c>
      <c r="G4175" t="s">
        <v>7103</v>
      </c>
      <c r="H4175" t="s">
        <v>7158</v>
      </c>
      <c r="I4175" t="s">
        <v>7163</v>
      </c>
      <c r="J4175" t="s">
        <v>7167</v>
      </c>
      <c r="K4175" t="s">
        <v>7179</v>
      </c>
      <c r="L4175">
        <v>2</v>
      </c>
      <c r="M4175">
        <v>3917.32</v>
      </c>
      <c r="N4175">
        <v>0.25</v>
      </c>
      <c r="O4175">
        <v>445.46</v>
      </c>
    </row>
    <row r="4176" spans="1:15" x14ac:dyDescent="0.25">
      <c r="A4176" t="s">
        <v>4186</v>
      </c>
      <c r="B4176" t="s">
        <v>5802</v>
      </c>
      <c r="C4176" t="s">
        <v>7256</v>
      </c>
      <c r="D4176" t="s">
        <v>6389</v>
      </c>
      <c r="E4176" t="s">
        <v>7050</v>
      </c>
      <c r="F4176" t="s">
        <v>7096</v>
      </c>
      <c r="G4176" t="s">
        <v>7113</v>
      </c>
      <c r="H4176" t="s">
        <v>7143</v>
      </c>
      <c r="I4176" t="s">
        <v>7163</v>
      </c>
      <c r="J4176" t="s">
        <v>7167</v>
      </c>
      <c r="K4176" t="s">
        <v>7207</v>
      </c>
      <c r="L4176">
        <v>6</v>
      </c>
      <c r="M4176">
        <v>4406.6499999999996</v>
      </c>
      <c r="N4176">
        <v>0.1</v>
      </c>
      <c r="O4176">
        <v>1239.94</v>
      </c>
    </row>
    <row r="4177" spans="1:15" x14ac:dyDescent="0.25">
      <c r="A4177" t="s">
        <v>4187</v>
      </c>
      <c r="B4177" t="s">
        <v>5784</v>
      </c>
      <c r="C4177" t="s">
        <v>7242</v>
      </c>
      <c r="D4177" t="s">
        <v>6695</v>
      </c>
      <c r="E4177" t="s">
        <v>7035</v>
      </c>
      <c r="F4177" t="s">
        <v>7096</v>
      </c>
      <c r="G4177" t="s">
        <v>7113</v>
      </c>
      <c r="H4177" t="s">
        <v>7143</v>
      </c>
      <c r="I4177" t="s">
        <v>7165</v>
      </c>
      <c r="J4177" t="s">
        <v>7172</v>
      </c>
      <c r="K4177" t="s">
        <v>7185</v>
      </c>
      <c r="L4177">
        <v>1</v>
      </c>
      <c r="M4177">
        <v>4540.01</v>
      </c>
      <c r="N4177">
        <v>0.1</v>
      </c>
      <c r="O4177">
        <v>546.48</v>
      </c>
    </row>
    <row r="4178" spans="1:15" x14ac:dyDescent="0.25">
      <c r="A4178" t="s">
        <v>4188</v>
      </c>
      <c r="B4178" t="s">
        <v>5937</v>
      </c>
      <c r="C4178" t="s">
        <v>7231</v>
      </c>
      <c r="D4178" t="s">
        <v>6658</v>
      </c>
      <c r="E4178" t="s">
        <v>6964</v>
      </c>
      <c r="F4178" t="s">
        <v>7097</v>
      </c>
      <c r="G4178" t="s">
        <v>7107</v>
      </c>
      <c r="H4178" t="s">
        <v>7152</v>
      </c>
      <c r="I4178" t="s">
        <v>7162</v>
      </c>
      <c r="J4178" t="s">
        <v>7168</v>
      </c>
      <c r="K4178" t="s">
        <v>7180</v>
      </c>
      <c r="L4178">
        <v>7</v>
      </c>
      <c r="M4178">
        <v>22094.59</v>
      </c>
      <c r="N4178">
        <v>0.1</v>
      </c>
      <c r="O4178">
        <v>3335.74</v>
      </c>
    </row>
    <row r="4179" spans="1:15" x14ac:dyDescent="0.25">
      <c r="A4179" t="s">
        <v>4189</v>
      </c>
      <c r="B4179" t="s">
        <v>5898</v>
      </c>
      <c r="C4179" t="s">
        <v>7232</v>
      </c>
      <c r="D4179" t="s">
        <v>6173</v>
      </c>
      <c r="E4179" t="s">
        <v>6963</v>
      </c>
      <c r="F4179" t="s">
        <v>7095</v>
      </c>
      <c r="G4179" t="s">
        <v>7106</v>
      </c>
      <c r="H4179" t="s">
        <v>7122</v>
      </c>
      <c r="I4179" t="s">
        <v>7165</v>
      </c>
      <c r="J4179" t="s">
        <v>7176</v>
      </c>
      <c r="K4179" t="s">
        <v>7202</v>
      </c>
      <c r="L4179">
        <v>7</v>
      </c>
      <c r="M4179">
        <v>92902.56</v>
      </c>
      <c r="N4179">
        <v>0.25</v>
      </c>
      <c r="O4179">
        <v>1363.53</v>
      </c>
    </row>
    <row r="4180" spans="1:15" x14ac:dyDescent="0.25">
      <c r="A4180" t="s">
        <v>4190</v>
      </c>
      <c r="B4180" t="s">
        <v>5533</v>
      </c>
      <c r="C4180" t="s">
        <v>7254</v>
      </c>
      <c r="D4180" t="s">
        <v>6301</v>
      </c>
      <c r="E4180" t="s">
        <v>7026</v>
      </c>
      <c r="F4180" t="s">
        <v>7095</v>
      </c>
      <c r="G4180" t="s">
        <v>7109</v>
      </c>
      <c r="H4180" t="s">
        <v>7140</v>
      </c>
      <c r="I4180" t="s">
        <v>7164</v>
      </c>
      <c r="J4180" t="s">
        <v>7173</v>
      </c>
      <c r="K4180" t="s">
        <v>7200</v>
      </c>
      <c r="L4180">
        <v>8</v>
      </c>
      <c r="M4180">
        <v>8531.07</v>
      </c>
      <c r="N4180">
        <v>0.1</v>
      </c>
      <c r="O4180">
        <v>2908.11</v>
      </c>
    </row>
    <row r="4181" spans="1:15" x14ac:dyDescent="0.25">
      <c r="A4181" t="s">
        <v>4191</v>
      </c>
      <c r="B4181" t="s">
        <v>5695</v>
      </c>
      <c r="C4181" t="s">
        <v>7252</v>
      </c>
      <c r="D4181" t="s">
        <v>6860</v>
      </c>
      <c r="E4181" t="s">
        <v>6940</v>
      </c>
      <c r="F4181" t="s">
        <v>7094</v>
      </c>
      <c r="G4181" t="s">
        <v>7098</v>
      </c>
      <c r="H4181" t="s">
        <v>7138</v>
      </c>
      <c r="I4181" t="s">
        <v>7164</v>
      </c>
      <c r="J4181" t="s">
        <v>7170</v>
      </c>
      <c r="K4181" t="s">
        <v>7189</v>
      </c>
      <c r="L4181">
        <v>1</v>
      </c>
      <c r="M4181">
        <v>1531.8</v>
      </c>
      <c r="N4181">
        <v>0</v>
      </c>
      <c r="O4181">
        <v>465.95</v>
      </c>
    </row>
    <row r="4182" spans="1:15" x14ac:dyDescent="0.25">
      <c r="A4182" t="s">
        <v>4192</v>
      </c>
      <c r="B4182" t="s">
        <v>5217</v>
      </c>
      <c r="C4182" t="s">
        <v>7248</v>
      </c>
      <c r="D4182" t="s">
        <v>6381</v>
      </c>
      <c r="E4182" t="s">
        <v>6970</v>
      </c>
      <c r="F4182" t="s">
        <v>7097</v>
      </c>
      <c r="G4182" t="s">
        <v>7104</v>
      </c>
      <c r="H4182" t="s">
        <v>7160</v>
      </c>
      <c r="I4182" t="s">
        <v>7162</v>
      </c>
      <c r="J4182" t="s">
        <v>7169</v>
      </c>
      <c r="K4182" t="s">
        <v>7193</v>
      </c>
      <c r="L4182">
        <v>8</v>
      </c>
      <c r="M4182">
        <v>86249.01</v>
      </c>
      <c r="N4182">
        <v>0</v>
      </c>
      <c r="O4182">
        <v>17324</v>
      </c>
    </row>
    <row r="4183" spans="1:15" x14ac:dyDescent="0.25">
      <c r="A4183" t="s">
        <v>4193</v>
      </c>
      <c r="B4183" t="s">
        <v>5018</v>
      </c>
      <c r="C4183" t="s">
        <v>7244</v>
      </c>
      <c r="D4183" t="s">
        <v>6365</v>
      </c>
      <c r="E4183" t="s">
        <v>6901</v>
      </c>
      <c r="F4183" t="s">
        <v>7096</v>
      </c>
      <c r="G4183" t="s">
        <v>7112</v>
      </c>
      <c r="H4183" t="s">
        <v>7139</v>
      </c>
      <c r="I4183" t="s">
        <v>7163</v>
      </c>
      <c r="J4183" t="s">
        <v>7175</v>
      </c>
      <c r="K4183" t="s">
        <v>7190</v>
      </c>
      <c r="L4183">
        <v>7</v>
      </c>
      <c r="M4183">
        <v>14804.84</v>
      </c>
      <c r="N4183">
        <v>0</v>
      </c>
      <c r="O4183">
        <v>3489.87</v>
      </c>
    </row>
    <row r="4184" spans="1:15" x14ac:dyDescent="0.25">
      <c r="A4184" t="s">
        <v>4194</v>
      </c>
      <c r="B4184" t="s">
        <v>5852</v>
      </c>
      <c r="C4184" t="s">
        <v>7258</v>
      </c>
      <c r="D4184" t="s">
        <v>6446</v>
      </c>
      <c r="E4184" t="s">
        <v>7015</v>
      </c>
      <c r="F4184" t="s">
        <v>7095</v>
      </c>
      <c r="G4184" t="s">
        <v>7102</v>
      </c>
      <c r="H4184" t="s">
        <v>7118</v>
      </c>
      <c r="I4184" t="s">
        <v>7164</v>
      </c>
      <c r="J4184" t="s">
        <v>7174</v>
      </c>
      <c r="K4184" t="s">
        <v>7196</v>
      </c>
      <c r="L4184">
        <v>2</v>
      </c>
      <c r="M4184">
        <v>6810.29</v>
      </c>
      <c r="N4184">
        <v>0.05</v>
      </c>
      <c r="O4184">
        <v>1614.18</v>
      </c>
    </row>
    <row r="4185" spans="1:15" x14ac:dyDescent="0.25">
      <c r="A4185" t="s">
        <v>4195</v>
      </c>
      <c r="B4185" t="s">
        <v>6017</v>
      </c>
      <c r="C4185" t="s">
        <v>7237</v>
      </c>
      <c r="D4185" t="s">
        <v>6469</v>
      </c>
      <c r="E4185" t="s">
        <v>7061</v>
      </c>
      <c r="F4185" t="s">
        <v>7095</v>
      </c>
      <c r="G4185" t="s">
        <v>7108</v>
      </c>
      <c r="H4185" t="s">
        <v>7126</v>
      </c>
      <c r="I4185" t="s">
        <v>7165</v>
      </c>
      <c r="J4185" t="s">
        <v>7176</v>
      </c>
      <c r="K4185" t="s">
        <v>7202</v>
      </c>
      <c r="L4185">
        <v>1</v>
      </c>
      <c r="M4185">
        <v>15706.92</v>
      </c>
      <c r="N4185">
        <v>0.15</v>
      </c>
      <c r="O4185">
        <v>968.66</v>
      </c>
    </row>
    <row r="4186" spans="1:15" x14ac:dyDescent="0.25">
      <c r="A4186" t="s">
        <v>4196</v>
      </c>
      <c r="B4186" t="s">
        <v>5857</v>
      </c>
      <c r="C4186" t="s">
        <v>7245</v>
      </c>
      <c r="D4186" t="s">
        <v>6845</v>
      </c>
      <c r="E4186" t="s">
        <v>7042</v>
      </c>
      <c r="F4186" t="s">
        <v>7094</v>
      </c>
      <c r="G4186" t="s">
        <v>7098</v>
      </c>
      <c r="H4186" t="s">
        <v>7114</v>
      </c>
      <c r="I4186" t="s">
        <v>7163</v>
      </c>
      <c r="J4186" t="s">
        <v>7171</v>
      </c>
      <c r="K4186" t="s">
        <v>7204</v>
      </c>
      <c r="L4186">
        <v>7</v>
      </c>
      <c r="M4186">
        <v>24573.85</v>
      </c>
      <c r="N4186">
        <v>0.2</v>
      </c>
      <c r="O4186">
        <v>1542.68</v>
      </c>
    </row>
    <row r="4187" spans="1:15" x14ac:dyDescent="0.25">
      <c r="A4187" t="s">
        <v>4197</v>
      </c>
      <c r="B4187" t="s">
        <v>5766</v>
      </c>
      <c r="C4187" t="s">
        <v>7249</v>
      </c>
      <c r="D4187" t="s">
        <v>6562</v>
      </c>
      <c r="E4187" t="s">
        <v>7075</v>
      </c>
      <c r="F4187" t="s">
        <v>7094</v>
      </c>
      <c r="G4187" t="s">
        <v>7099</v>
      </c>
      <c r="H4187" t="s">
        <v>7130</v>
      </c>
      <c r="I4187" t="s">
        <v>7164</v>
      </c>
      <c r="J4187" t="s">
        <v>7174</v>
      </c>
      <c r="K4187" t="s">
        <v>7196</v>
      </c>
      <c r="L4187">
        <v>5</v>
      </c>
      <c r="M4187">
        <v>17136.62</v>
      </c>
      <c r="N4187">
        <v>0</v>
      </c>
      <c r="O4187">
        <v>3961.91</v>
      </c>
    </row>
    <row r="4188" spans="1:15" x14ac:dyDescent="0.25">
      <c r="A4188" t="s">
        <v>4198</v>
      </c>
      <c r="B4188" t="s">
        <v>5889</v>
      </c>
      <c r="C4188" t="s">
        <v>7259</v>
      </c>
      <c r="D4188" t="s">
        <v>6797</v>
      </c>
      <c r="E4188" t="s">
        <v>7071</v>
      </c>
      <c r="F4188" t="s">
        <v>7096</v>
      </c>
      <c r="G4188" t="s">
        <v>7111</v>
      </c>
      <c r="H4188" t="s">
        <v>7131</v>
      </c>
      <c r="I4188" t="s">
        <v>7163</v>
      </c>
      <c r="J4188" t="s">
        <v>7175</v>
      </c>
      <c r="K4188" t="s">
        <v>7205</v>
      </c>
      <c r="L4188">
        <v>5</v>
      </c>
      <c r="M4188">
        <v>13497.55</v>
      </c>
      <c r="N4188">
        <v>0.2</v>
      </c>
      <c r="O4188">
        <v>886.71</v>
      </c>
    </row>
    <row r="4189" spans="1:15" x14ac:dyDescent="0.25">
      <c r="A4189" t="s">
        <v>4199</v>
      </c>
      <c r="B4189" t="s">
        <v>5980</v>
      </c>
      <c r="C4189" t="s">
        <v>7245</v>
      </c>
      <c r="D4189" t="s">
        <v>6733</v>
      </c>
      <c r="E4189" t="s">
        <v>7087</v>
      </c>
      <c r="F4189" t="s">
        <v>7097</v>
      </c>
      <c r="G4189" t="s">
        <v>7105</v>
      </c>
      <c r="H4189" t="s">
        <v>7121</v>
      </c>
      <c r="I4189" t="s">
        <v>7163</v>
      </c>
      <c r="J4189" t="s">
        <v>7175</v>
      </c>
      <c r="K4189" t="s">
        <v>7205</v>
      </c>
      <c r="L4189">
        <v>3</v>
      </c>
      <c r="M4189">
        <v>10718.96</v>
      </c>
      <c r="N4189">
        <v>0</v>
      </c>
      <c r="O4189">
        <v>2200.7199999999998</v>
      </c>
    </row>
    <row r="4190" spans="1:15" x14ac:dyDescent="0.25">
      <c r="A4190" t="s">
        <v>4200</v>
      </c>
      <c r="B4190" t="s">
        <v>5695</v>
      </c>
      <c r="C4190" t="s">
        <v>7252</v>
      </c>
      <c r="D4190" t="s">
        <v>6113</v>
      </c>
      <c r="E4190" t="s">
        <v>6912</v>
      </c>
      <c r="F4190" t="s">
        <v>7097</v>
      </c>
      <c r="G4190" t="s">
        <v>7105</v>
      </c>
      <c r="H4190" t="s">
        <v>7149</v>
      </c>
      <c r="I4190" t="s">
        <v>7163</v>
      </c>
      <c r="J4190" t="s">
        <v>7171</v>
      </c>
      <c r="K4190" t="s">
        <v>7204</v>
      </c>
      <c r="L4190">
        <v>4</v>
      </c>
      <c r="M4190">
        <v>17592.95</v>
      </c>
      <c r="N4190">
        <v>0</v>
      </c>
      <c r="O4190">
        <v>3398.76</v>
      </c>
    </row>
    <row r="4191" spans="1:15" x14ac:dyDescent="0.25">
      <c r="A4191" t="s">
        <v>4201</v>
      </c>
      <c r="B4191" t="s">
        <v>5627</v>
      </c>
      <c r="C4191" t="s">
        <v>7247</v>
      </c>
      <c r="D4191" t="s">
        <v>6885</v>
      </c>
      <c r="E4191" t="s">
        <v>6959</v>
      </c>
      <c r="F4191" t="s">
        <v>7097</v>
      </c>
      <c r="G4191" t="s">
        <v>7105</v>
      </c>
      <c r="H4191" t="s">
        <v>7149</v>
      </c>
      <c r="I4191" t="s">
        <v>7164</v>
      </c>
      <c r="J4191" t="s">
        <v>7173</v>
      </c>
      <c r="K4191" t="s">
        <v>7186</v>
      </c>
      <c r="L4191">
        <v>7</v>
      </c>
      <c r="M4191">
        <v>27419.27</v>
      </c>
      <c r="N4191">
        <v>0.1</v>
      </c>
      <c r="O4191">
        <v>6685.62</v>
      </c>
    </row>
    <row r="4192" spans="1:15" x14ac:dyDescent="0.25">
      <c r="A4192" t="s">
        <v>4202</v>
      </c>
      <c r="B4192" t="s">
        <v>6008</v>
      </c>
      <c r="C4192" t="s">
        <v>7250</v>
      </c>
      <c r="D4192" t="s">
        <v>6195</v>
      </c>
      <c r="E4192" t="s">
        <v>6921</v>
      </c>
      <c r="F4192" t="s">
        <v>7095</v>
      </c>
      <c r="G4192" t="s">
        <v>7102</v>
      </c>
      <c r="H4192" t="s">
        <v>7147</v>
      </c>
      <c r="I4192" t="s">
        <v>7163</v>
      </c>
      <c r="J4192" t="s">
        <v>7171</v>
      </c>
      <c r="K4192" t="s">
        <v>7204</v>
      </c>
      <c r="L4192">
        <v>8</v>
      </c>
      <c r="M4192">
        <v>30208.43</v>
      </c>
      <c r="N4192">
        <v>0.15</v>
      </c>
      <c r="O4192">
        <v>2921.83</v>
      </c>
    </row>
    <row r="4193" spans="1:15" x14ac:dyDescent="0.25">
      <c r="A4193" t="s">
        <v>4203</v>
      </c>
      <c r="B4193" t="s">
        <v>5935</v>
      </c>
      <c r="C4193" t="s">
        <v>7229</v>
      </c>
      <c r="D4193" t="s">
        <v>6315</v>
      </c>
      <c r="E4193" t="s">
        <v>7008</v>
      </c>
      <c r="F4193" t="s">
        <v>7097</v>
      </c>
      <c r="G4193" t="s">
        <v>7110</v>
      </c>
      <c r="H4193" t="s">
        <v>7159</v>
      </c>
      <c r="I4193" t="s">
        <v>7162</v>
      </c>
      <c r="J4193" t="s">
        <v>7169</v>
      </c>
      <c r="K4193" t="s">
        <v>7193</v>
      </c>
      <c r="L4193">
        <v>2</v>
      </c>
      <c r="M4193">
        <v>19561.77</v>
      </c>
      <c r="N4193">
        <v>0.1</v>
      </c>
      <c r="O4193">
        <v>2558.42</v>
      </c>
    </row>
    <row r="4194" spans="1:15" x14ac:dyDescent="0.25">
      <c r="A4194" t="s">
        <v>4204</v>
      </c>
      <c r="B4194" t="s">
        <v>5433</v>
      </c>
      <c r="C4194" t="s">
        <v>7259</v>
      </c>
      <c r="D4194" t="s">
        <v>6333</v>
      </c>
      <c r="E4194" t="s">
        <v>6898</v>
      </c>
      <c r="F4194" t="s">
        <v>7097</v>
      </c>
      <c r="G4194" t="s">
        <v>7107</v>
      </c>
      <c r="H4194" t="s">
        <v>7153</v>
      </c>
      <c r="I4194" t="s">
        <v>7162</v>
      </c>
      <c r="J4194" t="s">
        <v>7169</v>
      </c>
      <c r="K4194" t="s">
        <v>7203</v>
      </c>
      <c r="L4194">
        <v>7</v>
      </c>
      <c r="M4194">
        <v>111582.54</v>
      </c>
      <c r="N4194">
        <v>0.25</v>
      </c>
      <c r="O4194">
        <v>7538.1</v>
      </c>
    </row>
    <row r="4195" spans="1:15" x14ac:dyDescent="0.25">
      <c r="A4195" t="s">
        <v>4205</v>
      </c>
      <c r="B4195" t="s">
        <v>5084</v>
      </c>
      <c r="C4195" t="s">
        <v>7253</v>
      </c>
      <c r="D4195" t="s">
        <v>6552</v>
      </c>
      <c r="E4195" t="s">
        <v>6948</v>
      </c>
      <c r="F4195" t="s">
        <v>7095</v>
      </c>
      <c r="G4195" t="s">
        <v>7106</v>
      </c>
      <c r="H4195" t="s">
        <v>7122</v>
      </c>
      <c r="I4195" t="s">
        <v>7165</v>
      </c>
      <c r="J4195" t="s">
        <v>7176</v>
      </c>
      <c r="K4195" t="s">
        <v>7195</v>
      </c>
      <c r="L4195">
        <v>8</v>
      </c>
      <c r="M4195">
        <v>82718.960000000006</v>
      </c>
      <c r="N4195">
        <v>0.15</v>
      </c>
      <c r="O4195">
        <v>7272.01</v>
      </c>
    </row>
    <row r="4196" spans="1:15" x14ac:dyDescent="0.25">
      <c r="A4196" t="s">
        <v>4206</v>
      </c>
      <c r="B4196" t="s">
        <v>5238</v>
      </c>
      <c r="C4196" t="s">
        <v>7250</v>
      </c>
      <c r="D4196" t="s">
        <v>6123</v>
      </c>
      <c r="E4196" t="s">
        <v>6922</v>
      </c>
      <c r="F4196" t="s">
        <v>7095</v>
      </c>
      <c r="G4196" t="s">
        <v>7108</v>
      </c>
      <c r="H4196" t="s">
        <v>7141</v>
      </c>
      <c r="I4196" t="s">
        <v>7165</v>
      </c>
      <c r="J4196" t="s">
        <v>7172</v>
      </c>
      <c r="K4196" t="s">
        <v>7185</v>
      </c>
      <c r="L4196">
        <v>7</v>
      </c>
      <c r="M4196">
        <v>30182.959999999999</v>
      </c>
      <c r="N4196">
        <v>0.15</v>
      </c>
      <c r="O4196">
        <v>2989.25</v>
      </c>
    </row>
    <row r="4197" spans="1:15" x14ac:dyDescent="0.25">
      <c r="A4197" t="s">
        <v>4207</v>
      </c>
      <c r="B4197" t="s">
        <v>5586</v>
      </c>
      <c r="C4197" t="s">
        <v>7253</v>
      </c>
      <c r="D4197" t="s">
        <v>6196</v>
      </c>
      <c r="E4197" t="s">
        <v>6919</v>
      </c>
      <c r="F4197" t="s">
        <v>7096</v>
      </c>
      <c r="G4197" t="s">
        <v>7113</v>
      </c>
      <c r="H4197" t="s">
        <v>7144</v>
      </c>
      <c r="I4197" t="s">
        <v>7162</v>
      </c>
      <c r="J4197" t="s">
        <v>7169</v>
      </c>
      <c r="K4197" t="s">
        <v>7182</v>
      </c>
      <c r="L4197">
        <v>1</v>
      </c>
      <c r="M4197">
        <v>9199.5300000000007</v>
      </c>
      <c r="N4197">
        <v>0</v>
      </c>
      <c r="O4197">
        <v>1615.54</v>
      </c>
    </row>
    <row r="4198" spans="1:15" x14ac:dyDescent="0.25">
      <c r="A4198" t="s">
        <v>4208</v>
      </c>
      <c r="B4198" t="s">
        <v>5630</v>
      </c>
      <c r="C4198" t="s">
        <v>7256</v>
      </c>
      <c r="D4198" t="s">
        <v>6552</v>
      </c>
      <c r="E4198" t="s">
        <v>6948</v>
      </c>
      <c r="F4198" t="s">
        <v>7096</v>
      </c>
      <c r="G4198" t="s">
        <v>7112</v>
      </c>
      <c r="H4198" t="s">
        <v>7154</v>
      </c>
      <c r="I4198" t="s">
        <v>7162</v>
      </c>
      <c r="J4198" t="s">
        <v>7166</v>
      </c>
      <c r="K4198" t="s">
        <v>7178</v>
      </c>
      <c r="L4198">
        <v>6</v>
      </c>
      <c r="M4198">
        <v>74106.259999999995</v>
      </c>
      <c r="N4198">
        <v>0.2</v>
      </c>
      <c r="O4198">
        <v>9205.48</v>
      </c>
    </row>
    <row r="4199" spans="1:15" x14ac:dyDescent="0.25">
      <c r="A4199" t="s">
        <v>4209</v>
      </c>
      <c r="B4199" t="s">
        <v>5459</v>
      </c>
      <c r="C4199" t="s">
        <v>7252</v>
      </c>
      <c r="D4199" t="s">
        <v>6616</v>
      </c>
      <c r="E4199" t="s">
        <v>7072</v>
      </c>
      <c r="F4199" t="s">
        <v>7096</v>
      </c>
      <c r="G4199" t="s">
        <v>7103</v>
      </c>
      <c r="H4199" t="s">
        <v>7158</v>
      </c>
      <c r="I4199" t="s">
        <v>7162</v>
      </c>
      <c r="J4199" t="s">
        <v>7168</v>
      </c>
      <c r="K4199" t="s">
        <v>7181</v>
      </c>
      <c r="L4199">
        <v>3</v>
      </c>
      <c r="M4199">
        <v>35045.57</v>
      </c>
      <c r="N4199">
        <v>0.05</v>
      </c>
      <c r="O4199">
        <v>6567.02</v>
      </c>
    </row>
    <row r="4200" spans="1:15" x14ac:dyDescent="0.25">
      <c r="A4200" t="s">
        <v>4210</v>
      </c>
      <c r="B4200" t="s">
        <v>5820</v>
      </c>
      <c r="C4200" t="s">
        <v>7227</v>
      </c>
      <c r="D4200" t="s">
        <v>6827</v>
      </c>
      <c r="E4200" t="s">
        <v>7024</v>
      </c>
      <c r="F4200" t="s">
        <v>7094</v>
      </c>
      <c r="G4200" t="s">
        <v>7100</v>
      </c>
      <c r="H4200" t="s">
        <v>7116</v>
      </c>
      <c r="I4200" t="s">
        <v>7162</v>
      </c>
      <c r="J4200" t="s">
        <v>7166</v>
      </c>
      <c r="K4200" t="s">
        <v>7178</v>
      </c>
      <c r="L4200">
        <v>6</v>
      </c>
      <c r="M4200">
        <v>87828.160000000003</v>
      </c>
      <c r="N4200">
        <v>0</v>
      </c>
      <c r="O4200">
        <v>18154.580000000002</v>
      </c>
    </row>
    <row r="4201" spans="1:15" x14ac:dyDescent="0.25">
      <c r="A4201" t="s">
        <v>4211</v>
      </c>
      <c r="B4201" t="s">
        <v>5892</v>
      </c>
      <c r="C4201" t="s">
        <v>7249</v>
      </c>
      <c r="D4201" t="s">
        <v>6381</v>
      </c>
      <c r="E4201" t="s">
        <v>6970</v>
      </c>
      <c r="F4201" t="s">
        <v>7095</v>
      </c>
      <c r="G4201" t="s">
        <v>7109</v>
      </c>
      <c r="H4201" t="s">
        <v>7127</v>
      </c>
      <c r="I4201" t="s">
        <v>7164</v>
      </c>
      <c r="J4201" t="s">
        <v>7170</v>
      </c>
      <c r="K4201" t="s">
        <v>7189</v>
      </c>
      <c r="L4201">
        <v>8</v>
      </c>
      <c r="M4201">
        <v>11517.65</v>
      </c>
      <c r="N4201">
        <v>0</v>
      </c>
      <c r="O4201">
        <v>3213.9</v>
      </c>
    </row>
    <row r="4202" spans="1:15" x14ac:dyDescent="0.25">
      <c r="A4202" t="s">
        <v>4212</v>
      </c>
      <c r="B4202" t="s">
        <v>5822</v>
      </c>
      <c r="C4202" t="s">
        <v>7250</v>
      </c>
      <c r="D4202" t="s">
        <v>6295</v>
      </c>
      <c r="E4202" t="s">
        <v>7021</v>
      </c>
      <c r="F4202" t="s">
        <v>7094</v>
      </c>
      <c r="G4202" t="s">
        <v>7100</v>
      </c>
      <c r="H4202" t="s">
        <v>7136</v>
      </c>
      <c r="I4202" t="s">
        <v>7164</v>
      </c>
      <c r="J4202" t="s">
        <v>7170</v>
      </c>
      <c r="K4202" t="s">
        <v>7189</v>
      </c>
      <c r="L4202">
        <v>7</v>
      </c>
      <c r="M4202">
        <v>10186.51</v>
      </c>
      <c r="N4202">
        <v>0</v>
      </c>
      <c r="O4202">
        <v>3242.65</v>
      </c>
    </row>
    <row r="4203" spans="1:15" x14ac:dyDescent="0.25">
      <c r="A4203" t="s">
        <v>4213</v>
      </c>
      <c r="B4203" t="s">
        <v>5059</v>
      </c>
      <c r="C4203" t="s">
        <v>7248</v>
      </c>
      <c r="D4203" t="s">
        <v>6199</v>
      </c>
      <c r="E4203" t="s">
        <v>6979</v>
      </c>
      <c r="F4203" t="s">
        <v>7096</v>
      </c>
      <c r="G4203" t="s">
        <v>7112</v>
      </c>
      <c r="H4203" t="s">
        <v>7139</v>
      </c>
      <c r="I4203" t="s">
        <v>7165</v>
      </c>
      <c r="J4203" t="s">
        <v>7176</v>
      </c>
      <c r="K4203" t="s">
        <v>7194</v>
      </c>
      <c r="L4203">
        <v>6</v>
      </c>
      <c r="M4203">
        <v>130974.76</v>
      </c>
      <c r="N4203">
        <v>0.15</v>
      </c>
      <c r="O4203">
        <v>10786.08</v>
      </c>
    </row>
    <row r="4204" spans="1:15" x14ac:dyDescent="0.25">
      <c r="A4204" t="s">
        <v>4214</v>
      </c>
      <c r="B4204" t="s">
        <v>5329</v>
      </c>
      <c r="C4204" t="s">
        <v>7240</v>
      </c>
      <c r="D4204" t="s">
        <v>6816</v>
      </c>
      <c r="E4204" t="s">
        <v>6999</v>
      </c>
      <c r="F4204" t="s">
        <v>7097</v>
      </c>
      <c r="G4204" t="s">
        <v>7105</v>
      </c>
      <c r="H4204" t="s">
        <v>7149</v>
      </c>
      <c r="I4204" t="s">
        <v>7162</v>
      </c>
      <c r="J4204" t="s">
        <v>7169</v>
      </c>
      <c r="K4204" t="s">
        <v>7193</v>
      </c>
      <c r="L4204">
        <v>7</v>
      </c>
      <c r="M4204">
        <v>65308.22</v>
      </c>
      <c r="N4204">
        <v>0.15</v>
      </c>
      <c r="O4204">
        <v>10374.99</v>
      </c>
    </row>
    <row r="4205" spans="1:15" x14ac:dyDescent="0.25">
      <c r="A4205" t="s">
        <v>4215</v>
      </c>
      <c r="B4205" t="s">
        <v>5175</v>
      </c>
      <c r="C4205" t="s">
        <v>7225</v>
      </c>
      <c r="D4205" t="s">
        <v>6704</v>
      </c>
      <c r="E4205" t="s">
        <v>7008</v>
      </c>
      <c r="F4205" t="s">
        <v>7094</v>
      </c>
      <c r="G4205" t="s">
        <v>7100</v>
      </c>
      <c r="H4205" t="s">
        <v>7136</v>
      </c>
      <c r="I4205" t="s">
        <v>7162</v>
      </c>
      <c r="J4205" t="s">
        <v>7169</v>
      </c>
      <c r="K4205" t="s">
        <v>7182</v>
      </c>
      <c r="L4205">
        <v>8</v>
      </c>
      <c r="M4205">
        <v>53619.69</v>
      </c>
      <c r="N4205">
        <v>0.25</v>
      </c>
      <c r="O4205">
        <v>3589.75</v>
      </c>
    </row>
    <row r="4206" spans="1:15" x14ac:dyDescent="0.25">
      <c r="A4206" t="s">
        <v>4216</v>
      </c>
      <c r="B4206" t="s">
        <v>5782</v>
      </c>
      <c r="C4206" t="s">
        <v>7232</v>
      </c>
      <c r="D4206" t="s">
        <v>6696</v>
      </c>
      <c r="E4206" t="s">
        <v>6984</v>
      </c>
      <c r="F4206" t="s">
        <v>7094</v>
      </c>
      <c r="G4206" t="s">
        <v>7098</v>
      </c>
      <c r="H4206" t="s">
        <v>7138</v>
      </c>
      <c r="I4206" t="s">
        <v>7165</v>
      </c>
      <c r="J4206" t="s">
        <v>7177</v>
      </c>
      <c r="K4206" t="s">
        <v>7198</v>
      </c>
      <c r="L4206">
        <v>7</v>
      </c>
      <c r="M4206">
        <v>371376.54</v>
      </c>
      <c r="N4206">
        <v>0.15</v>
      </c>
      <c r="O4206">
        <v>29756.9</v>
      </c>
    </row>
    <row r="4207" spans="1:15" x14ac:dyDescent="0.25">
      <c r="A4207" t="s">
        <v>4217</v>
      </c>
      <c r="B4207" t="s">
        <v>5105</v>
      </c>
      <c r="C4207" t="s">
        <v>7254</v>
      </c>
      <c r="D4207" t="s">
        <v>6510</v>
      </c>
      <c r="E4207" t="s">
        <v>7064</v>
      </c>
      <c r="F4207" t="s">
        <v>7094</v>
      </c>
      <c r="G4207" t="s">
        <v>7098</v>
      </c>
      <c r="H4207" t="s">
        <v>7114</v>
      </c>
      <c r="I4207" t="s">
        <v>7163</v>
      </c>
      <c r="J4207" t="s">
        <v>7167</v>
      </c>
      <c r="K4207" t="s">
        <v>7207</v>
      </c>
      <c r="L4207">
        <v>4</v>
      </c>
      <c r="M4207">
        <v>2892.5</v>
      </c>
      <c r="N4207">
        <v>0.1</v>
      </c>
      <c r="O4207">
        <v>924.43</v>
      </c>
    </row>
    <row r="4208" spans="1:15" x14ac:dyDescent="0.25">
      <c r="A4208" t="s">
        <v>4218</v>
      </c>
      <c r="B4208" t="s">
        <v>5404</v>
      </c>
      <c r="C4208" t="s">
        <v>7257</v>
      </c>
      <c r="D4208" t="s">
        <v>6850</v>
      </c>
      <c r="E4208" t="s">
        <v>6930</v>
      </c>
      <c r="F4208" t="s">
        <v>7097</v>
      </c>
      <c r="G4208" t="s">
        <v>7107</v>
      </c>
      <c r="H4208" t="s">
        <v>7123</v>
      </c>
      <c r="I4208" t="s">
        <v>7164</v>
      </c>
      <c r="J4208" t="s">
        <v>7174</v>
      </c>
      <c r="K4208" t="s">
        <v>7188</v>
      </c>
      <c r="L4208">
        <v>1</v>
      </c>
      <c r="M4208">
        <v>2172.12</v>
      </c>
      <c r="N4208">
        <v>0.2</v>
      </c>
      <c r="O4208">
        <v>360.59</v>
      </c>
    </row>
    <row r="4209" spans="1:15" x14ac:dyDescent="0.25">
      <c r="A4209" t="s">
        <v>4219</v>
      </c>
      <c r="B4209" t="s">
        <v>5117</v>
      </c>
      <c r="C4209" t="s">
        <v>7231</v>
      </c>
      <c r="D4209" t="s">
        <v>6300</v>
      </c>
      <c r="E4209" t="s">
        <v>7025</v>
      </c>
      <c r="F4209" t="s">
        <v>7097</v>
      </c>
      <c r="G4209" t="s">
        <v>7105</v>
      </c>
      <c r="H4209" t="s">
        <v>7128</v>
      </c>
      <c r="I4209" t="s">
        <v>7162</v>
      </c>
      <c r="J4209" t="s">
        <v>7169</v>
      </c>
      <c r="K4209" t="s">
        <v>7182</v>
      </c>
      <c r="L4209">
        <v>7</v>
      </c>
      <c r="M4209">
        <v>51061.14</v>
      </c>
      <c r="N4209">
        <v>0.2</v>
      </c>
      <c r="O4209">
        <v>5397.38</v>
      </c>
    </row>
    <row r="4210" spans="1:15" x14ac:dyDescent="0.25">
      <c r="A4210" t="s">
        <v>4220</v>
      </c>
      <c r="B4210" t="s">
        <v>5882</v>
      </c>
      <c r="C4210" t="s">
        <v>7241</v>
      </c>
      <c r="D4210" t="s">
        <v>6136</v>
      </c>
      <c r="E4210" t="s">
        <v>6934</v>
      </c>
      <c r="F4210" t="s">
        <v>7096</v>
      </c>
      <c r="G4210" t="s">
        <v>7103</v>
      </c>
      <c r="H4210" t="s">
        <v>7158</v>
      </c>
      <c r="I4210" t="s">
        <v>7163</v>
      </c>
      <c r="J4210" t="s">
        <v>7167</v>
      </c>
      <c r="K4210" t="s">
        <v>7179</v>
      </c>
      <c r="L4210">
        <v>8</v>
      </c>
      <c r="M4210">
        <v>16339.21</v>
      </c>
      <c r="N4210">
        <v>0.2</v>
      </c>
      <c r="O4210">
        <v>2668.47</v>
      </c>
    </row>
    <row r="4211" spans="1:15" x14ac:dyDescent="0.25">
      <c r="A4211" t="s">
        <v>4221</v>
      </c>
      <c r="B4211" t="s">
        <v>5131</v>
      </c>
      <c r="C4211" t="s">
        <v>7248</v>
      </c>
      <c r="D4211" t="s">
        <v>6418</v>
      </c>
      <c r="E4211" t="s">
        <v>6928</v>
      </c>
      <c r="F4211" t="s">
        <v>7097</v>
      </c>
      <c r="G4211" t="s">
        <v>7104</v>
      </c>
      <c r="H4211" t="s">
        <v>7160</v>
      </c>
      <c r="I4211" t="s">
        <v>7163</v>
      </c>
      <c r="J4211" t="s">
        <v>7175</v>
      </c>
      <c r="K4211" t="s">
        <v>7190</v>
      </c>
      <c r="L4211">
        <v>4</v>
      </c>
      <c r="M4211">
        <v>8389.0400000000009</v>
      </c>
      <c r="N4211">
        <v>0</v>
      </c>
      <c r="O4211">
        <v>1840.39</v>
      </c>
    </row>
    <row r="4212" spans="1:15" x14ac:dyDescent="0.25">
      <c r="A4212" t="s">
        <v>4222</v>
      </c>
      <c r="B4212" t="s">
        <v>5614</v>
      </c>
      <c r="C4212" t="s">
        <v>7250</v>
      </c>
      <c r="D4212" t="s">
        <v>6127</v>
      </c>
      <c r="E4212" t="s">
        <v>6926</v>
      </c>
      <c r="F4212" t="s">
        <v>7094</v>
      </c>
      <c r="G4212" t="s">
        <v>7098</v>
      </c>
      <c r="H4212" t="s">
        <v>7114</v>
      </c>
      <c r="I4212" t="s">
        <v>7163</v>
      </c>
      <c r="J4212" t="s">
        <v>7171</v>
      </c>
      <c r="K4212" t="s">
        <v>7204</v>
      </c>
      <c r="L4212">
        <v>4</v>
      </c>
      <c r="M4212">
        <v>17372.57</v>
      </c>
      <c r="N4212">
        <v>0</v>
      </c>
      <c r="O4212">
        <v>3247.72</v>
      </c>
    </row>
    <row r="4213" spans="1:15" x14ac:dyDescent="0.25">
      <c r="A4213" t="s">
        <v>4223</v>
      </c>
      <c r="B4213" t="s">
        <v>5735</v>
      </c>
      <c r="C4213" t="s">
        <v>7237</v>
      </c>
      <c r="D4213" t="s">
        <v>6855</v>
      </c>
      <c r="E4213" t="s">
        <v>6968</v>
      </c>
      <c r="F4213" t="s">
        <v>7096</v>
      </c>
      <c r="G4213" t="s">
        <v>7113</v>
      </c>
      <c r="H4213" t="s">
        <v>7148</v>
      </c>
      <c r="I4213" t="s">
        <v>7164</v>
      </c>
      <c r="J4213" t="s">
        <v>7174</v>
      </c>
      <c r="K4213" t="s">
        <v>7196</v>
      </c>
      <c r="L4213">
        <v>7</v>
      </c>
      <c r="M4213">
        <v>18179.22</v>
      </c>
      <c r="N4213">
        <v>0.25</v>
      </c>
      <c r="O4213">
        <v>3072.74</v>
      </c>
    </row>
    <row r="4214" spans="1:15" x14ac:dyDescent="0.25">
      <c r="A4214" t="s">
        <v>4224</v>
      </c>
      <c r="B4214" t="s">
        <v>5192</v>
      </c>
      <c r="C4214" t="s">
        <v>7247</v>
      </c>
      <c r="D4214" t="s">
        <v>6375</v>
      </c>
      <c r="E4214" t="s">
        <v>7048</v>
      </c>
      <c r="F4214" t="s">
        <v>7094</v>
      </c>
      <c r="G4214" t="s">
        <v>7098</v>
      </c>
      <c r="H4214" t="s">
        <v>7156</v>
      </c>
      <c r="I4214" t="s">
        <v>7162</v>
      </c>
      <c r="J4214" t="s">
        <v>7166</v>
      </c>
      <c r="K4214" t="s">
        <v>7178</v>
      </c>
      <c r="L4214">
        <v>7</v>
      </c>
      <c r="M4214">
        <v>76418.16</v>
      </c>
      <c r="N4214">
        <v>0.25</v>
      </c>
      <c r="O4214">
        <v>7028.9</v>
      </c>
    </row>
    <row r="4215" spans="1:15" x14ac:dyDescent="0.25">
      <c r="A4215" t="s">
        <v>4225</v>
      </c>
      <c r="B4215" t="s">
        <v>5091</v>
      </c>
      <c r="C4215" t="s">
        <v>7247</v>
      </c>
      <c r="D4215" t="s">
        <v>6265</v>
      </c>
      <c r="E4215" t="s">
        <v>7011</v>
      </c>
      <c r="F4215" t="s">
        <v>7095</v>
      </c>
      <c r="G4215" t="s">
        <v>7109</v>
      </c>
      <c r="H4215" t="s">
        <v>7140</v>
      </c>
      <c r="I4215" t="s">
        <v>7163</v>
      </c>
      <c r="J4215" t="s">
        <v>7171</v>
      </c>
      <c r="K4215" t="s">
        <v>7209</v>
      </c>
      <c r="L4215">
        <v>5</v>
      </c>
      <c r="M4215">
        <v>6565.47</v>
      </c>
      <c r="N4215">
        <v>0.25</v>
      </c>
      <c r="O4215">
        <v>495.65</v>
      </c>
    </row>
    <row r="4216" spans="1:15" x14ac:dyDescent="0.25">
      <c r="A4216" t="s">
        <v>4226</v>
      </c>
      <c r="B4216" t="s">
        <v>5542</v>
      </c>
      <c r="C4216" t="s">
        <v>7236</v>
      </c>
      <c r="D4216" t="s">
        <v>6546</v>
      </c>
      <c r="E4216" t="s">
        <v>7066</v>
      </c>
      <c r="F4216" t="s">
        <v>7097</v>
      </c>
      <c r="G4216" t="s">
        <v>7105</v>
      </c>
      <c r="H4216" t="s">
        <v>7128</v>
      </c>
      <c r="I4216" t="s">
        <v>7162</v>
      </c>
      <c r="J4216" t="s">
        <v>7169</v>
      </c>
      <c r="K4216" t="s">
        <v>7203</v>
      </c>
      <c r="L4216">
        <v>6</v>
      </c>
      <c r="M4216">
        <v>100493.36</v>
      </c>
      <c r="N4216">
        <v>0.2</v>
      </c>
      <c r="O4216">
        <v>9053.2199999999993</v>
      </c>
    </row>
    <row r="4217" spans="1:15" x14ac:dyDescent="0.25">
      <c r="A4217" t="s">
        <v>4227</v>
      </c>
      <c r="B4217" t="s">
        <v>5259</v>
      </c>
      <c r="C4217" t="s">
        <v>7233</v>
      </c>
      <c r="D4217" t="s">
        <v>6395</v>
      </c>
      <c r="E4217" t="s">
        <v>6997</v>
      </c>
      <c r="F4217" t="s">
        <v>7095</v>
      </c>
      <c r="G4217" t="s">
        <v>7102</v>
      </c>
      <c r="H4217" t="s">
        <v>7147</v>
      </c>
      <c r="I4217" t="s">
        <v>7162</v>
      </c>
      <c r="J4217" t="s">
        <v>7166</v>
      </c>
      <c r="K4217" t="s">
        <v>7192</v>
      </c>
      <c r="L4217">
        <v>8</v>
      </c>
      <c r="M4217">
        <v>44565.87</v>
      </c>
      <c r="N4217">
        <v>0.05</v>
      </c>
      <c r="O4217">
        <v>6839.95</v>
      </c>
    </row>
    <row r="4218" spans="1:15" x14ac:dyDescent="0.25">
      <c r="A4218" t="s">
        <v>4228</v>
      </c>
      <c r="B4218" t="s">
        <v>5222</v>
      </c>
      <c r="C4218" t="s">
        <v>7225</v>
      </c>
      <c r="D4218" t="s">
        <v>6322</v>
      </c>
      <c r="E4218" t="s">
        <v>6897</v>
      </c>
      <c r="F4218" t="s">
        <v>7096</v>
      </c>
      <c r="G4218" t="s">
        <v>7113</v>
      </c>
      <c r="H4218" t="s">
        <v>7144</v>
      </c>
      <c r="I4218" t="s">
        <v>7163</v>
      </c>
      <c r="J4218" t="s">
        <v>7171</v>
      </c>
      <c r="K4218" t="s">
        <v>7209</v>
      </c>
      <c r="L4218">
        <v>1</v>
      </c>
      <c r="M4218">
        <v>1619.91</v>
      </c>
      <c r="N4218">
        <v>0.1</v>
      </c>
      <c r="O4218">
        <v>228.71</v>
      </c>
    </row>
    <row r="4219" spans="1:15" x14ac:dyDescent="0.25">
      <c r="A4219" t="s">
        <v>4229</v>
      </c>
      <c r="B4219" t="s">
        <v>5631</v>
      </c>
      <c r="C4219" t="s">
        <v>7241</v>
      </c>
      <c r="D4219" t="s">
        <v>6778</v>
      </c>
      <c r="E4219" t="s">
        <v>6921</v>
      </c>
      <c r="F4219" t="s">
        <v>7094</v>
      </c>
      <c r="G4219" t="s">
        <v>7100</v>
      </c>
      <c r="H4219" t="s">
        <v>7116</v>
      </c>
      <c r="I4219" t="s">
        <v>7162</v>
      </c>
      <c r="J4219" t="s">
        <v>7169</v>
      </c>
      <c r="K4219" t="s">
        <v>7203</v>
      </c>
      <c r="L4219">
        <v>5</v>
      </c>
      <c r="M4219">
        <v>85861.47</v>
      </c>
      <c r="N4219">
        <v>0.25</v>
      </c>
      <c r="O4219">
        <v>1925.19</v>
      </c>
    </row>
    <row r="4220" spans="1:15" x14ac:dyDescent="0.25">
      <c r="A4220" t="s">
        <v>4230</v>
      </c>
      <c r="B4220" t="s">
        <v>5897</v>
      </c>
      <c r="C4220" t="s">
        <v>7249</v>
      </c>
      <c r="D4220" t="s">
        <v>6676</v>
      </c>
      <c r="E4220" t="s">
        <v>6961</v>
      </c>
      <c r="F4220" t="s">
        <v>7094</v>
      </c>
      <c r="G4220" t="s">
        <v>7099</v>
      </c>
      <c r="H4220" t="s">
        <v>7130</v>
      </c>
      <c r="I4220" t="s">
        <v>7162</v>
      </c>
      <c r="J4220" t="s">
        <v>7166</v>
      </c>
      <c r="K4220" t="s">
        <v>7211</v>
      </c>
      <c r="L4220">
        <v>3</v>
      </c>
      <c r="M4220">
        <v>20807.21</v>
      </c>
      <c r="N4220">
        <v>0.1</v>
      </c>
      <c r="O4220">
        <v>3016.01</v>
      </c>
    </row>
    <row r="4221" spans="1:15" x14ac:dyDescent="0.25">
      <c r="A4221" t="s">
        <v>4231</v>
      </c>
      <c r="B4221" t="s">
        <v>5234</v>
      </c>
      <c r="C4221" t="s">
        <v>7250</v>
      </c>
      <c r="D4221" t="s">
        <v>6151</v>
      </c>
      <c r="E4221" t="s">
        <v>6949</v>
      </c>
      <c r="F4221" t="s">
        <v>7096</v>
      </c>
      <c r="G4221" t="s">
        <v>7103</v>
      </c>
      <c r="H4221" t="s">
        <v>7134</v>
      </c>
      <c r="I4221" t="s">
        <v>7162</v>
      </c>
      <c r="J4221" t="s">
        <v>7169</v>
      </c>
      <c r="K4221" t="s">
        <v>7193</v>
      </c>
      <c r="L4221">
        <v>1</v>
      </c>
      <c r="M4221">
        <v>10040.64</v>
      </c>
      <c r="N4221">
        <v>0.05</v>
      </c>
      <c r="O4221">
        <v>1944.95</v>
      </c>
    </row>
    <row r="4222" spans="1:15" x14ac:dyDescent="0.25">
      <c r="A4222" t="s">
        <v>4232</v>
      </c>
      <c r="B4222" t="s">
        <v>5872</v>
      </c>
      <c r="C4222" t="s">
        <v>7236</v>
      </c>
      <c r="D4222" t="s">
        <v>6766</v>
      </c>
      <c r="E4222" t="s">
        <v>7020</v>
      </c>
      <c r="F4222" t="s">
        <v>7097</v>
      </c>
      <c r="G4222" t="s">
        <v>7105</v>
      </c>
      <c r="H4222" t="s">
        <v>7149</v>
      </c>
      <c r="I4222" t="s">
        <v>7165</v>
      </c>
      <c r="J4222" t="s">
        <v>7176</v>
      </c>
      <c r="K4222" t="s">
        <v>7202</v>
      </c>
      <c r="L4222">
        <v>8</v>
      </c>
      <c r="M4222">
        <v>141893.81</v>
      </c>
      <c r="N4222">
        <v>0.05</v>
      </c>
      <c r="O4222">
        <v>17586.73</v>
      </c>
    </row>
    <row r="4223" spans="1:15" x14ac:dyDescent="0.25">
      <c r="A4223" t="s">
        <v>4233</v>
      </c>
      <c r="B4223" t="s">
        <v>5939</v>
      </c>
      <c r="C4223" t="s">
        <v>7242</v>
      </c>
      <c r="D4223" t="s">
        <v>6866</v>
      </c>
      <c r="E4223" t="s">
        <v>7015</v>
      </c>
      <c r="F4223" t="s">
        <v>7095</v>
      </c>
      <c r="G4223" t="s">
        <v>7108</v>
      </c>
      <c r="H4223" t="s">
        <v>7141</v>
      </c>
      <c r="I4223" t="s">
        <v>7164</v>
      </c>
      <c r="J4223" t="s">
        <v>7174</v>
      </c>
      <c r="K4223" t="s">
        <v>7196</v>
      </c>
      <c r="L4223">
        <v>3</v>
      </c>
      <c r="M4223">
        <v>7594.38</v>
      </c>
      <c r="N4223">
        <v>0.25</v>
      </c>
      <c r="O4223">
        <v>1183.25</v>
      </c>
    </row>
    <row r="4224" spans="1:15" x14ac:dyDescent="0.25">
      <c r="A4224" t="s">
        <v>4234</v>
      </c>
      <c r="B4224" t="s">
        <v>5027</v>
      </c>
      <c r="C4224" t="s">
        <v>7252</v>
      </c>
      <c r="D4224" t="s">
        <v>6246</v>
      </c>
      <c r="E4224" t="s">
        <v>7001</v>
      </c>
      <c r="F4224" t="s">
        <v>7094</v>
      </c>
      <c r="G4224" t="s">
        <v>7100</v>
      </c>
      <c r="H4224" t="s">
        <v>7116</v>
      </c>
      <c r="I4224" t="s">
        <v>7162</v>
      </c>
      <c r="J4224" t="s">
        <v>7168</v>
      </c>
      <c r="K4224" t="s">
        <v>7180</v>
      </c>
      <c r="L4224">
        <v>5</v>
      </c>
      <c r="M4224">
        <v>17068.54</v>
      </c>
      <c r="N4224">
        <v>0.05</v>
      </c>
      <c r="O4224">
        <v>2962.88</v>
      </c>
    </row>
    <row r="4225" spans="1:15" x14ac:dyDescent="0.25">
      <c r="A4225" t="s">
        <v>4235</v>
      </c>
      <c r="B4225" t="s">
        <v>5836</v>
      </c>
      <c r="C4225" t="s">
        <v>7235</v>
      </c>
      <c r="D4225" t="s">
        <v>6518</v>
      </c>
      <c r="E4225" t="s">
        <v>6929</v>
      </c>
      <c r="F4225" t="s">
        <v>7097</v>
      </c>
      <c r="G4225" t="s">
        <v>7105</v>
      </c>
      <c r="H4225" t="s">
        <v>7128</v>
      </c>
      <c r="I4225" t="s">
        <v>7162</v>
      </c>
      <c r="J4225" t="s">
        <v>7168</v>
      </c>
      <c r="K4225" t="s">
        <v>7191</v>
      </c>
      <c r="L4225">
        <v>4</v>
      </c>
      <c r="M4225">
        <v>21169.89</v>
      </c>
      <c r="N4225">
        <v>0.15</v>
      </c>
      <c r="O4225">
        <v>2789.03</v>
      </c>
    </row>
    <row r="4226" spans="1:15" x14ac:dyDescent="0.25">
      <c r="A4226" t="s">
        <v>4236</v>
      </c>
      <c r="B4226" t="s">
        <v>5323</v>
      </c>
      <c r="C4226" t="s">
        <v>7259</v>
      </c>
      <c r="D4226" t="s">
        <v>6524</v>
      </c>
      <c r="E4226" t="s">
        <v>7025</v>
      </c>
      <c r="F4226" t="s">
        <v>7097</v>
      </c>
      <c r="G4226" t="s">
        <v>7104</v>
      </c>
      <c r="H4226" t="s">
        <v>7160</v>
      </c>
      <c r="I4226" t="s">
        <v>7163</v>
      </c>
      <c r="J4226" t="s">
        <v>7167</v>
      </c>
      <c r="K4226" t="s">
        <v>7179</v>
      </c>
      <c r="L4226">
        <v>2</v>
      </c>
      <c r="M4226">
        <v>5169.74</v>
      </c>
      <c r="N4226">
        <v>0</v>
      </c>
      <c r="O4226">
        <v>1314.5</v>
      </c>
    </row>
    <row r="4227" spans="1:15" x14ac:dyDescent="0.25">
      <c r="A4227" t="s">
        <v>4237</v>
      </c>
      <c r="B4227" t="s">
        <v>5499</v>
      </c>
      <c r="C4227" t="s">
        <v>7248</v>
      </c>
      <c r="D4227" t="s">
        <v>6229</v>
      </c>
      <c r="E4227" t="s">
        <v>6992</v>
      </c>
      <c r="F4227" t="s">
        <v>7094</v>
      </c>
      <c r="G4227" t="s">
        <v>7101</v>
      </c>
      <c r="H4227" t="s">
        <v>7137</v>
      </c>
      <c r="I4227" t="s">
        <v>7165</v>
      </c>
      <c r="J4227" t="s">
        <v>7172</v>
      </c>
      <c r="K4227" t="s">
        <v>7185</v>
      </c>
      <c r="L4227">
        <v>2</v>
      </c>
      <c r="M4227">
        <v>9953.3799999999992</v>
      </c>
      <c r="N4227">
        <v>0</v>
      </c>
      <c r="O4227">
        <v>1711.43</v>
      </c>
    </row>
    <row r="4228" spans="1:15" x14ac:dyDescent="0.25">
      <c r="A4228" t="s">
        <v>4238</v>
      </c>
      <c r="B4228" t="s">
        <v>5775</v>
      </c>
      <c r="C4228" t="s">
        <v>7225</v>
      </c>
      <c r="D4228" t="s">
        <v>6755</v>
      </c>
      <c r="E4228" t="s">
        <v>6996</v>
      </c>
      <c r="F4228" t="s">
        <v>7094</v>
      </c>
      <c r="G4228" t="s">
        <v>7099</v>
      </c>
      <c r="H4228" t="s">
        <v>7125</v>
      </c>
      <c r="I4228" t="s">
        <v>7164</v>
      </c>
      <c r="J4228" t="s">
        <v>7173</v>
      </c>
      <c r="K4228" t="s">
        <v>7186</v>
      </c>
      <c r="L4228">
        <v>8</v>
      </c>
      <c r="M4228">
        <v>27052.5</v>
      </c>
      <c r="N4228">
        <v>0.25</v>
      </c>
      <c r="O4228">
        <v>4322.41</v>
      </c>
    </row>
    <row r="4229" spans="1:15" x14ac:dyDescent="0.25">
      <c r="A4229" t="s">
        <v>4239</v>
      </c>
      <c r="B4229" t="s">
        <v>5091</v>
      </c>
      <c r="C4229" t="s">
        <v>7247</v>
      </c>
      <c r="D4229" t="s">
        <v>6688</v>
      </c>
      <c r="E4229" t="s">
        <v>6976</v>
      </c>
      <c r="F4229" t="s">
        <v>7094</v>
      </c>
      <c r="G4229" t="s">
        <v>7100</v>
      </c>
      <c r="H4229" t="s">
        <v>7116</v>
      </c>
      <c r="I4229" t="s">
        <v>7162</v>
      </c>
      <c r="J4229" t="s">
        <v>7169</v>
      </c>
      <c r="K4229" t="s">
        <v>7203</v>
      </c>
      <c r="L4229">
        <v>1</v>
      </c>
      <c r="M4229">
        <v>20157.02</v>
      </c>
      <c r="N4229">
        <v>0.05</v>
      </c>
      <c r="O4229">
        <v>2519.77</v>
      </c>
    </row>
    <row r="4230" spans="1:15" x14ac:dyDescent="0.25">
      <c r="A4230" t="s">
        <v>4240</v>
      </c>
      <c r="B4230" t="s">
        <v>5951</v>
      </c>
      <c r="C4230" t="s">
        <v>7224</v>
      </c>
      <c r="D4230" t="s">
        <v>6861</v>
      </c>
      <c r="E4230" t="s">
        <v>6971</v>
      </c>
      <c r="F4230" t="s">
        <v>7094</v>
      </c>
      <c r="G4230" t="s">
        <v>7099</v>
      </c>
      <c r="H4230" t="s">
        <v>7115</v>
      </c>
      <c r="I4230" t="s">
        <v>7165</v>
      </c>
      <c r="J4230" t="s">
        <v>7176</v>
      </c>
      <c r="K4230" t="s">
        <v>7195</v>
      </c>
      <c r="L4230">
        <v>7</v>
      </c>
      <c r="M4230">
        <v>82006.460000000006</v>
      </c>
      <c r="N4230">
        <v>0</v>
      </c>
      <c r="O4230">
        <v>9553.2000000000007</v>
      </c>
    </row>
    <row r="4231" spans="1:15" x14ac:dyDescent="0.25">
      <c r="A4231" t="s">
        <v>4241</v>
      </c>
      <c r="B4231" t="s">
        <v>5926</v>
      </c>
      <c r="C4231" t="s">
        <v>7250</v>
      </c>
      <c r="D4231" t="s">
        <v>6199</v>
      </c>
      <c r="E4231" t="s">
        <v>6979</v>
      </c>
      <c r="F4231" t="s">
        <v>7095</v>
      </c>
      <c r="G4231" t="s">
        <v>7108</v>
      </c>
      <c r="H4231" t="s">
        <v>7141</v>
      </c>
      <c r="I4231" t="s">
        <v>7165</v>
      </c>
      <c r="J4231" t="s">
        <v>7172</v>
      </c>
      <c r="K4231" t="s">
        <v>7212</v>
      </c>
      <c r="L4231">
        <v>5</v>
      </c>
      <c r="M4231">
        <v>17664.91</v>
      </c>
      <c r="N4231">
        <v>0</v>
      </c>
      <c r="O4231">
        <v>3846.54</v>
      </c>
    </row>
    <row r="4232" spans="1:15" x14ac:dyDescent="0.25">
      <c r="A4232" t="s">
        <v>4242</v>
      </c>
      <c r="B4232" t="s">
        <v>5717</v>
      </c>
      <c r="C4232" t="s">
        <v>7231</v>
      </c>
      <c r="D4232" t="s">
        <v>6399</v>
      </c>
      <c r="E4232" t="s">
        <v>6937</v>
      </c>
      <c r="F4232" t="s">
        <v>7095</v>
      </c>
      <c r="G4232" t="s">
        <v>7102</v>
      </c>
      <c r="H4232" t="s">
        <v>7118</v>
      </c>
      <c r="I4232" t="s">
        <v>7162</v>
      </c>
      <c r="J4232" t="s">
        <v>7166</v>
      </c>
      <c r="K4232" t="s">
        <v>7192</v>
      </c>
      <c r="L4232">
        <v>1</v>
      </c>
      <c r="M4232">
        <v>5017.3900000000003</v>
      </c>
      <c r="N4232">
        <v>0.2</v>
      </c>
      <c r="O4232">
        <v>496.07</v>
      </c>
    </row>
    <row r="4233" spans="1:15" x14ac:dyDescent="0.25">
      <c r="A4233" t="s">
        <v>4243</v>
      </c>
      <c r="B4233" t="s">
        <v>5605</v>
      </c>
      <c r="C4233" t="s">
        <v>7229</v>
      </c>
      <c r="D4233" t="s">
        <v>6188</v>
      </c>
      <c r="E4233" t="s">
        <v>6975</v>
      </c>
      <c r="F4233" t="s">
        <v>7097</v>
      </c>
      <c r="G4233" t="s">
        <v>7104</v>
      </c>
      <c r="H4233" t="s">
        <v>7132</v>
      </c>
      <c r="I4233" t="s">
        <v>7163</v>
      </c>
      <c r="J4233" t="s">
        <v>7171</v>
      </c>
      <c r="K4233" t="s">
        <v>7204</v>
      </c>
      <c r="L4233">
        <v>1</v>
      </c>
      <c r="M4233">
        <v>3471.48</v>
      </c>
      <c r="N4233">
        <v>0.25</v>
      </c>
      <c r="O4233">
        <v>165.99</v>
      </c>
    </row>
    <row r="4234" spans="1:15" x14ac:dyDescent="0.25">
      <c r="A4234" t="s">
        <v>4244</v>
      </c>
      <c r="B4234" t="s">
        <v>5281</v>
      </c>
      <c r="C4234" t="s">
        <v>7236</v>
      </c>
      <c r="D4234" t="s">
        <v>6149</v>
      </c>
      <c r="E4234" t="s">
        <v>6947</v>
      </c>
      <c r="F4234" t="s">
        <v>7095</v>
      </c>
      <c r="G4234" t="s">
        <v>7108</v>
      </c>
      <c r="H4234" t="s">
        <v>7141</v>
      </c>
      <c r="I4234" t="s">
        <v>7163</v>
      </c>
      <c r="J4234" t="s">
        <v>7171</v>
      </c>
      <c r="K4234" t="s">
        <v>7184</v>
      </c>
      <c r="L4234">
        <v>1</v>
      </c>
      <c r="M4234">
        <v>5758.43</v>
      </c>
      <c r="N4234">
        <v>0.25</v>
      </c>
      <c r="O4234">
        <v>84.05</v>
      </c>
    </row>
    <row r="4235" spans="1:15" x14ac:dyDescent="0.25">
      <c r="A4235" t="s">
        <v>4245</v>
      </c>
      <c r="B4235" t="s">
        <v>6077</v>
      </c>
      <c r="C4235" t="s">
        <v>7246</v>
      </c>
      <c r="D4235" t="s">
        <v>6186</v>
      </c>
      <c r="E4235" t="s">
        <v>6974</v>
      </c>
      <c r="F4235" t="s">
        <v>7095</v>
      </c>
      <c r="G4235" t="s">
        <v>7109</v>
      </c>
      <c r="H4235" t="s">
        <v>7135</v>
      </c>
      <c r="I4235" t="s">
        <v>7163</v>
      </c>
      <c r="J4235" t="s">
        <v>7167</v>
      </c>
      <c r="K4235" t="s">
        <v>7179</v>
      </c>
      <c r="L4235">
        <v>7</v>
      </c>
      <c r="M4235">
        <v>16279.73</v>
      </c>
      <c r="N4235">
        <v>0.1</v>
      </c>
      <c r="O4235">
        <v>3664.19</v>
      </c>
    </row>
    <row r="4236" spans="1:15" x14ac:dyDescent="0.25">
      <c r="A4236" t="s">
        <v>4246</v>
      </c>
      <c r="B4236" t="s">
        <v>5543</v>
      </c>
      <c r="C4236" t="s">
        <v>7231</v>
      </c>
      <c r="D4236" t="s">
        <v>6676</v>
      </c>
      <c r="E4236" t="s">
        <v>6961</v>
      </c>
      <c r="F4236" t="s">
        <v>7097</v>
      </c>
      <c r="G4236" t="s">
        <v>7104</v>
      </c>
      <c r="H4236" t="s">
        <v>7160</v>
      </c>
      <c r="I4236" t="s">
        <v>7164</v>
      </c>
      <c r="J4236" t="s">
        <v>7174</v>
      </c>
      <c r="K4236" t="s">
        <v>7188</v>
      </c>
      <c r="L4236">
        <v>7</v>
      </c>
      <c r="M4236">
        <v>18591.509999999998</v>
      </c>
      <c r="N4236">
        <v>0.05</v>
      </c>
      <c r="O4236">
        <v>3674.21</v>
      </c>
    </row>
    <row r="4237" spans="1:15" x14ac:dyDescent="0.25">
      <c r="A4237" t="s">
        <v>4247</v>
      </c>
      <c r="B4237" t="s">
        <v>5521</v>
      </c>
      <c r="C4237" t="s">
        <v>7249</v>
      </c>
      <c r="D4237" t="s">
        <v>6146</v>
      </c>
      <c r="E4237" t="s">
        <v>6944</v>
      </c>
      <c r="F4237" t="s">
        <v>7097</v>
      </c>
      <c r="G4237" t="s">
        <v>7104</v>
      </c>
      <c r="H4237" t="s">
        <v>7132</v>
      </c>
      <c r="I4237" t="s">
        <v>7164</v>
      </c>
      <c r="J4237" t="s">
        <v>7173</v>
      </c>
      <c r="K4237" t="s">
        <v>7206</v>
      </c>
      <c r="L4237">
        <v>3</v>
      </c>
      <c r="M4237">
        <v>5802.61</v>
      </c>
      <c r="N4237">
        <v>0.15</v>
      </c>
      <c r="O4237">
        <v>1524.22</v>
      </c>
    </row>
    <row r="4238" spans="1:15" x14ac:dyDescent="0.25">
      <c r="A4238" t="s">
        <v>4248</v>
      </c>
      <c r="B4238" t="s">
        <v>5689</v>
      </c>
      <c r="C4238" t="s">
        <v>7242</v>
      </c>
      <c r="D4238" t="s">
        <v>6779</v>
      </c>
      <c r="E4238" t="s">
        <v>7035</v>
      </c>
      <c r="F4238" t="s">
        <v>7096</v>
      </c>
      <c r="G4238" t="s">
        <v>7112</v>
      </c>
      <c r="H4238" t="s">
        <v>7154</v>
      </c>
      <c r="I4238" t="s">
        <v>7165</v>
      </c>
      <c r="J4238" t="s">
        <v>7176</v>
      </c>
      <c r="K4238" t="s">
        <v>7202</v>
      </c>
      <c r="L4238">
        <v>8</v>
      </c>
      <c r="M4238">
        <v>134868.48000000001</v>
      </c>
      <c r="N4238">
        <v>0.1</v>
      </c>
      <c r="O4238">
        <v>12838.4</v>
      </c>
    </row>
    <row r="4239" spans="1:15" x14ac:dyDescent="0.25">
      <c r="A4239" t="s">
        <v>4249</v>
      </c>
      <c r="B4239" t="s">
        <v>5046</v>
      </c>
      <c r="C4239" t="s">
        <v>7258</v>
      </c>
      <c r="D4239" t="s">
        <v>6711</v>
      </c>
      <c r="E4239" t="s">
        <v>7010</v>
      </c>
      <c r="F4239" t="s">
        <v>7094</v>
      </c>
      <c r="G4239" t="s">
        <v>7098</v>
      </c>
      <c r="H4239" t="s">
        <v>7138</v>
      </c>
      <c r="I4239" t="s">
        <v>7162</v>
      </c>
      <c r="J4239" t="s">
        <v>7168</v>
      </c>
      <c r="K4239" t="s">
        <v>7191</v>
      </c>
      <c r="L4239">
        <v>2</v>
      </c>
      <c r="M4239">
        <v>13407.43</v>
      </c>
      <c r="N4239">
        <v>0</v>
      </c>
      <c r="O4239">
        <v>2483.4699999999998</v>
      </c>
    </row>
    <row r="4240" spans="1:15" x14ac:dyDescent="0.25">
      <c r="A4240" t="s">
        <v>4250</v>
      </c>
      <c r="B4240" t="s">
        <v>5025</v>
      </c>
      <c r="C4240" t="s">
        <v>7250</v>
      </c>
      <c r="D4240" t="s">
        <v>6358</v>
      </c>
      <c r="E4240" t="s">
        <v>6970</v>
      </c>
      <c r="F4240" t="s">
        <v>7094</v>
      </c>
      <c r="G4240" t="s">
        <v>7100</v>
      </c>
      <c r="H4240" t="s">
        <v>7151</v>
      </c>
      <c r="I4240" t="s">
        <v>7163</v>
      </c>
      <c r="J4240" t="s">
        <v>7171</v>
      </c>
      <c r="K4240" t="s">
        <v>7209</v>
      </c>
      <c r="L4240">
        <v>2</v>
      </c>
      <c r="M4240">
        <v>2624.19</v>
      </c>
      <c r="N4240">
        <v>0.25</v>
      </c>
      <c r="O4240">
        <v>129.30000000000001</v>
      </c>
    </row>
    <row r="4241" spans="1:15" x14ac:dyDescent="0.25">
      <c r="A4241" t="s">
        <v>4251</v>
      </c>
      <c r="B4241" t="s">
        <v>5341</v>
      </c>
      <c r="C4241" t="s">
        <v>7249</v>
      </c>
      <c r="D4241" t="s">
        <v>6768</v>
      </c>
      <c r="E4241" t="s">
        <v>6952</v>
      </c>
      <c r="F4241" t="s">
        <v>7097</v>
      </c>
      <c r="G4241" t="s">
        <v>7104</v>
      </c>
      <c r="H4241" t="s">
        <v>7132</v>
      </c>
      <c r="I4241" t="s">
        <v>7162</v>
      </c>
      <c r="J4241" t="s">
        <v>7168</v>
      </c>
      <c r="K4241" t="s">
        <v>7180</v>
      </c>
      <c r="L4241">
        <v>1</v>
      </c>
      <c r="M4241">
        <v>3433.04</v>
      </c>
      <c r="N4241">
        <v>0</v>
      </c>
      <c r="O4241">
        <v>580.39</v>
      </c>
    </row>
    <row r="4242" spans="1:15" x14ac:dyDescent="0.25">
      <c r="A4242" t="s">
        <v>4252</v>
      </c>
      <c r="B4242" t="s">
        <v>5353</v>
      </c>
      <c r="C4242" t="s">
        <v>7253</v>
      </c>
      <c r="D4242" t="s">
        <v>6626</v>
      </c>
      <c r="E4242" t="s">
        <v>7083</v>
      </c>
      <c r="F4242" t="s">
        <v>7096</v>
      </c>
      <c r="G4242" t="s">
        <v>7113</v>
      </c>
      <c r="H4242" t="s">
        <v>7144</v>
      </c>
      <c r="I4242" t="s">
        <v>7162</v>
      </c>
      <c r="J4242" t="s">
        <v>7166</v>
      </c>
      <c r="K4242" t="s">
        <v>7178</v>
      </c>
      <c r="L4242">
        <v>6</v>
      </c>
      <c r="M4242">
        <v>84761.72</v>
      </c>
      <c r="N4242">
        <v>0.1</v>
      </c>
      <c r="O4242">
        <v>12334.06</v>
      </c>
    </row>
    <row r="4243" spans="1:15" x14ac:dyDescent="0.25">
      <c r="A4243" t="s">
        <v>4253</v>
      </c>
      <c r="B4243" t="s">
        <v>5930</v>
      </c>
      <c r="C4243" t="s">
        <v>7232</v>
      </c>
      <c r="D4243" t="s">
        <v>6568</v>
      </c>
      <c r="E4243" t="s">
        <v>6996</v>
      </c>
      <c r="F4243" t="s">
        <v>7097</v>
      </c>
      <c r="G4243" t="s">
        <v>7104</v>
      </c>
      <c r="H4243" t="s">
        <v>7160</v>
      </c>
      <c r="I4243" t="s">
        <v>7165</v>
      </c>
      <c r="J4243" t="s">
        <v>7176</v>
      </c>
      <c r="K4243" t="s">
        <v>7202</v>
      </c>
      <c r="L4243">
        <v>6</v>
      </c>
      <c r="M4243">
        <v>92495.55</v>
      </c>
      <c r="N4243">
        <v>0.15</v>
      </c>
      <c r="O4243">
        <v>8114.02</v>
      </c>
    </row>
    <row r="4244" spans="1:15" x14ac:dyDescent="0.25">
      <c r="A4244" t="s">
        <v>4254</v>
      </c>
      <c r="B4244" t="s">
        <v>6025</v>
      </c>
      <c r="C4244" t="s">
        <v>7246</v>
      </c>
      <c r="D4244" t="s">
        <v>6555</v>
      </c>
      <c r="E4244" t="s">
        <v>7008</v>
      </c>
      <c r="F4244" t="s">
        <v>7097</v>
      </c>
      <c r="G4244" t="s">
        <v>7104</v>
      </c>
      <c r="H4244" t="s">
        <v>7132</v>
      </c>
      <c r="I4244" t="s">
        <v>7164</v>
      </c>
      <c r="J4244" t="s">
        <v>7173</v>
      </c>
      <c r="K4244" t="s">
        <v>7200</v>
      </c>
      <c r="L4244">
        <v>6</v>
      </c>
      <c r="M4244">
        <v>6649.08</v>
      </c>
      <c r="N4244">
        <v>0.05</v>
      </c>
      <c r="O4244">
        <v>2253.5700000000002</v>
      </c>
    </row>
    <row r="4245" spans="1:15" x14ac:dyDescent="0.25">
      <c r="A4245" t="s">
        <v>4255</v>
      </c>
      <c r="B4245" t="s">
        <v>5958</v>
      </c>
      <c r="C4245" t="s">
        <v>7241</v>
      </c>
      <c r="D4245" t="s">
        <v>6253</v>
      </c>
      <c r="E4245" t="s">
        <v>7005</v>
      </c>
      <c r="F4245" t="s">
        <v>7097</v>
      </c>
      <c r="G4245" t="s">
        <v>7107</v>
      </c>
      <c r="H4245" t="s">
        <v>7123</v>
      </c>
      <c r="I4245" t="s">
        <v>7163</v>
      </c>
      <c r="J4245" t="s">
        <v>7167</v>
      </c>
      <c r="K4245" t="s">
        <v>7207</v>
      </c>
      <c r="L4245">
        <v>5</v>
      </c>
      <c r="M4245">
        <v>3544.98</v>
      </c>
      <c r="N4245">
        <v>0.15</v>
      </c>
      <c r="O4245">
        <v>966.75</v>
      </c>
    </row>
    <row r="4246" spans="1:15" x14ac:dyDescent="0.25">
      <c r="A4246" t="s">
        <v>4256</v>
      </c>
      <c r="B4246" t="s">
        <v>5376</v>
      </c>
      <c r="C4246" t="s">
        <v>7253</v>
      </c>
      <c r="D4246" t="s">
        <v>6781</v>
      </c>
      <c r="E4246" t="s">
        <v>7031</v>
      </c>
      <c r="F4246" t="s">
        <v>7097</v>
      </c>
      <c r="G4246" t="s">
        <v>7104</v>
      </c>
      <c r="H4246" t="s">
        <v>7160</v>
      </c>
      <c r="I4246" t="s">
        <v>7165</v>
      </c>
      <c r="J4246" t="s">
        <v>7177</v>
      </c>
      <c r="K4246" t="s">
        <v>7201</v>
      </c>
      <c r="L4246">
        <v>7</v>
      </c>
      <c r="M4246">
        <v>314255.44</v>
      </c>
      <c r="N4246">
        <v>0.1</v>
      </c>
      <c r="O4246">
        <v>32379.23</v>
      </c>
    </row>
    <row r="4247" spans="1:15" x14ac:dyDescent="0.25">
      <c r="A4247" t="s">
        <v>4257</v>
      </c>
      <c r="B4247" t="s">
        <v>5511</v>
      </c>
      <c r="C4247" t="s">
        <v>7227</v>
      </c>
      <c r="D4247" t="s">
        <v>6274</v>
      </c>
      <c r="E4247" t="s">
        <v>6995</v>
      </c>
      <c r="F4247" t="s">
        <v>7096</v>
      </c>
      <c r="G4247" t="s">
        <v>7112</v>
      </c>
      <c r="H4247" t="s">
        <v>7139</v>
      </c>
      <c r="I4247" t="s">
        <v>7165</v>
      </c>
      <c r="J4247" t="s">
        <v>7177</v>
      </c>
      <c r="K4247" t="s">
        <v>7201</v>
      </c>
      <c r="L4247">
        <v>7</v>
      </c>
      <c r="M4247">
        <v>263213.01</v>
      </c>
      <c r="N4247">
        <v>0.25</v>
      </c>
      <c r="O4247">
        <v>12438.79</v>
      </c>
    </row>
    <row r="4248" spans="1:15" x14ac:dyDescent="0.25">
      <c r="A4248" t="s">
        <v>4258</v>
      </c>
      <c r="B4248" t="s">
        <v>5587</v>
      </c>
      <c r="C4248" t="s">
        <v>7238</v>
      </c>
      <c r="D4248" t="s">
        <v>6241</v>
      </c>
      <c r="E4248" t="s">
        <v>6926</v>
      </c>
      <c r="F4248" t="s">
        <v>7095</v>
      </c>
      <c r="G4248" t="s">
        <v>7108</v>
      </c>
      <c r="H4248" t="s">
        <v>7141</v>
      </c>
      <c r="I4248" t="s">
        <v>7164</v>
      </c>
      <c r="J4248" t="s">
        <v>7173</v>
      </c>
      <c r="K4248" t="s">
        <v>7186</v>
      </c>
      <c r="L4248">
        <v>7</v>
      </c>
      <c r="M4248">
        <v>31492.52</v>
      </c>
      <c r="N4248">
        <v>0</v>
      </c>
      <c r="O4248">
        <v>8686.6200000000008</v>
      </c>
    </row>
    <row r="4249" spans="1:15" x14ac:dyDescent="0.25">
      <c r="A4249" t="s">
        <v>4259</v>
      </c>
      <c r="B4249" t="s">
        <v>5922</v>
      </c>
      <c r="C4249" t="s">
        <v>7231</v>
      </c>
      <c r="D4249" t="s">
        <v>6768</v>
      </c>
      <c r="E4249" t="s">
        <v>6952</v>
      </c>
      <c r="F4249" t="s">
        <v>7097</v>
      </c>
      <c r="G4249" t="s">
        <v>7110</v>
      </c>
      <c r="H4249" t="s">
        <v>7129</v>
      </c>
      <c r="I4249" t="s">
        <v>7162</v>
      </c>
      <c r="J4249" t="s">
        <v>7166</v>
      </c>
      <c r="K4249" t="s">
        <v>7178</v>
      </c>
      <c r="L4249">
        <v>3</v>
      </c>
      <c r="M4249">
        <v>46773.29</v>
      </c>
      <c r="N4249">
        <v>0</v>
      </c>
      <c r="O4249">
        <v>10479.99</v>
      </c>
    </row>
    <row r="4250" spans="1:15" x14ac:dyDescent="0.25">
      <c r="A4250" t="s">
        <v>4260</v>
      </c>
      <c r="B4250" t="s">
        <v>5361</v>
      </c>
      <c r="C4250" t="s">
        <v>7237</v>
      </c>
      <c r="D4250" t="s">
        <v>6280</v>
      </c>
      <c r="E4250" t="s">
        <v>6978</v>
      </c>
      <c r="F4250" t="s">
        <v>7096</v>
      </c>
      <c r="G4250" t="s">
        <v>7103</v>
      </c>
      <c r="H4250" t="s">
        <v>7158</v>
      </c>
      <c r="I4250" t="s">
        <v>7164</v>
      </c>
      <c r="J4250" t="s">
        <v>7174</v>
      </c>
      <c r="K4250" t="s">
        <v>7199</v>
      </c>
      <c r="L4250">
        <v>2</v>
      </c>
      <c r="M4250">
        <v>2760.29</v>
      </c>
      <c r="N4250">
        <v>0.15</v>
      </c>
      <c r="O4250">
        <v>476.51</v>
      </c>
    </row>
    <row r="4251" spans="1:15" x14ac:dyDescent="0.25">
      <c r="A4251" t="s">
        <v>4261</v>
      </c>
      <c r="B4251" t="s">
        <v>5297</v>
      </c>
      <c r="C4251" t="s">
        <v>7253</v>
      </c>
      <c r="D4251" t="s">
        <v>6596</v>
      </c>
      <c r="E4251" t="s">
        <v>6995</v>
      </c>
      <c r="F4251" t="s">
        <v>7094</v>
      </c>
      <c r="G4251" t="s">
        <v>7101</v>
      </c>
      <c r="H4251" t="s">
        <v>7117</v>
      </c>
      <c r="I4251" t="s">
        <v>7164</v>
      </c>
      <c r="J4251" t="s">
        <v>7174</v>
      </c>
      <c r="K4251" t="s">
        <v>7196</v>
      </c>
      <c r="L4251">
        <v>6</v>
      </c>
      <c r="M4251">
        <v>15287.95</v>
      </c>
      <c r="N4251">
        <v>0.25</v>
      </c>
      <c r="O4251">
        <v>2657.81</v>
      </c>
    </row>
    <row r="4252" spans="1:15" x14ac:dyDescent="0.25">
      <c r="A4252" t="s">
        <v>4262</v>
      </c>
      <c r="B4252" t="s">
        <v>5515</v>
      </c>
      <c r="C4252" t="s">
        <v>7234</v>
      </c>
      <c r="D4252" t="s">
        <v>6880</v>
      </c>
      <c r="E4252" t="s">
        <v>6928</v>
      </c>
      <c r="F4252" t="s">
        <v>7097</v>
      </c>
      <c r="G4252" t="s">
        <v>7110</v>
      </c>
      <c r="H4252" t="s">
        <v>7155</v>
      </c>
      <c r="I4252" t="s">
        <v>7163</v>
      </c>
      <c r="J4252" t="s">
        <v>7171</v>
      </c>
      <c r="K4252" t="s">
        <v>7204</v>
      </c>
      <c r="L4252">
        <v>8</v>
      </c>
      <c r="M4252">
        <v>34789.879999999997</v>
      </c>
      <c r="N4252">
        <v>0</v>
      </c>
      <c r="O4252">
        <v>6230.64</v>
      </c>
    </row>
    <row r="4253" spans="1:15" x14ac:dyDescent="0.25">
      <c r="A4253" t="s">
        <v>4263</v>
      </c>
      <c r="B4253" t="s">
        <v>5181</v>
      </c>
      <c r="C4253" t="s">
        <v>7258</v>
      </c>
      <c r="D4253" t="s">
        <v>6162</v>
      </c>
      <c r="E4253" t="s">
        <v>6958</v>
      </c>
      <c r="F4253" t="s">
        <v>7096</v>
      </c>
      <c r="G4253" t="s">
        <v>7111</v>
      </c>
      <c r="H4253" t="s">
        <v>7145</v>
      </c>
      <c r="I4253" t="s">
        <v>7162</v>
      </c>
      <c r="J4253" t="s">
        <v>7169</v>
      </c>
      <c r="K4253" t="s">
        <v>7182</v>
      </c>
      <c r="L4253">
        <v>4</v>
      </c>
      <c r="M4253">
        <v>27325.599999999999</v>
      </c>
      <c r="N4253">
        <v>0.25</v>
      </c>
      <c r="O4253">
        <v>928.89</v>
      </c>
    </row>
    <row r="4254" spans="1:15" x14ac:dyDescent="0.25">
      <c r="A4254" t="s">
        <v>4264</v>
      </c>
      <c r="B4254" t="s">
        <v>5092</v>
      </c>
      <c r="C4254" t="s">
        <v>7235</v>
      </c>
      <c r="D4254" t="s">
        <v>6746</v>
      </c>
      <c r="E4254" t="s">
        <v>6900</v>
      </c>
      <c r="F4254" t="s">
        <v>7097</v>
      </c>
      <c r="G4254" t="s">
        <v>7105</v>
      </c>
      <c r="H4254" t="s">
        <v>7149</v>
      </c>
      <c r="I4254" t="s">
        <v>7162</v>
      </c>
      <c r="J4254" t="s">
        <v>7168</v>
      </c>
      <c r="K4254" t="s">
        <v>7180</v>
      </c>
      <c r="L4254">
        <v>6</v>
      </c>
      <c r="M4254">
        <v>17550.96</v>
      </c>
      <c r="N4254">
        <v>0.2</v>
      </c>
      <c r="O4254">
        <v>970.08</v>
      </c>
    </row>
    <row r="4255" spans="1:15" x14ac:dyDescent="0.25">
      <c r="A4255" t="s">
        <v>4265</v>
      </c>
      <c r="B4255" t="s">
        <v>5668</v>
      </c>
      <c r="C4255" t="s">
        <v>7234</v>
      </c>
      <c r="D4255" t="s">
        <v>6819</v>
      </c>
      <c r="E4255" t="s">
        <v>6903</v>
      </c>
      <c r="F4255" t="s">
        <v>7097</v>
      </c>
      <c r="G4255" t="s">
        <v>7110</v>
      </c>
      <c r="H4255" t="s">
        <v>7129</v>
      </c>
      <c r="I4255" t="s">
        <v>7164</v>
      </c>
      <c r="J4255" t="s">
        <v>7174</v>
      </c>
      <c r="K4255" t="s">
        <v>7199</v>
      </c>
      <c r="L4255">
        <v>8</v>
      </c>
      <c r="M4255">
        <v>11570.37</v>
      </c>
      <c r="N4255">
        <v>0.05</v>
      </c>
      <c r="O4255">
        <v>2272.96</v>
      </c>
    </row>
    <row r="4256" spans="1:15" x14ac:dyDescent="0.25">
      <c r="A4256" t="s">
        <v>4266</v>
      </c>
      <c r="B4256" t="s">
        <v>5690</v>
      </c>
      <c r="C4256" t="s">
        <v>7241</v>
      </c>
      <c r="D4256" t="s">
        <v>6406</v>
      </c>
      <c r="E4256" t="s">
        <v>6916</v>
      </c>
      <c r="F4256" t="s">
        <v>7094</v>
      </c>
      <c r="G4256" t="s">
        <v>7101</v>
      </c>
      <c r="H4256" t="s">
        <v>7117</v>
      </c>
      <c r="I4256" t="s">
        <v>7163</v>
      </c>
      <c r="J4256" t="s">
        <v>7171</v>
      </c>
      <c r="K4256" t="s">
        <v>7209</v>
      </c>
      <c r="L4256">
        <v>8</v>
      </c>
      <c r="M4256">
        <v>13553.22</v>
      </c>
      <c r="N4256">
        <v>0.05</v>
      </c>
      <c r="O4256">
        <v>2465.64</v>
      </c>
    </row>
    <row r="4257" spans="1:15" x14ac:dyDescent="0.25">
      <c r="A4257" t="s">
        <v>4267</v>
      </c>
      <c r="B4257" t="s">
        <v>5483</v>
      </c>
      <c r="C4257" t="s">
        <v>7235</v>
      </c>
      <c r="D4257" t="s">
        <v>6555</v>
      </c>
      <c r="E4257" t="s">
        <v>7008</v>
      </c>
      <c r="F4257" t="s">
        <v>7097</v>
      </c>
      <c r="G4257" t="s">
        <v>7110</v>
      </c>
      <c r="H4257" t="s">
        <v>7129</v>
      </c>
      <c r="I4257" t="s">
        <v>7164</v>
      </c>
      <c r="J4257" t="s">
        <v>7170</v>
      </c>
      <c r="K4257" t="s">
        <v>7213</v>
      </c>
      <c r="L4257">
        <v>6</v>
      </c>
      <c r="M4257">
        <v>16105.03</v>
      </c>
      <c r="N4257">
        <v>0</v>
      </c>
      <c r="O4257">
        <v>5274.49</v>
      </c>
    </row>
    <row r="4258" spans="1:15" x14ac:dyDescent="0.25">
      <c r="A4258" t="s">
        <v>4268</v>
      </c>
      <c r="B4258" t="s">
        <v>5406</v>
      </c>
      <c r="C4258" t="s">
        <v>7255</v>
      </c>
      <c r="D4258" t="s">
        <v>6829</v>
      </c>
      <c r="E4258" t="s">
        <v>7010</v>
      </c>
      <c r="F4258" t="s">
        <v>7097</v>
      </c>
      <c r="G4258" t="s">
        <v>7110</v>
      </c>
      <c r="H4258" t="s">
        <v>7155</v>
      </c>
      <c r="I4258" t="s">
        <v>7165</v>
      </c>
      <c r="J4258" t="s">
        <v>7177</v>
      </c>
      <c r="K4258" t="s">
        <v>7198</v>
      </c>
      <c r="L4258">
        <v>7</v>
      </c>
      <c r="M4258">
        <v>446413.08</v>
      </c>
      <c r="N4258">
        <v>0</v>
      </c>
      <c r="O4258">
        <v>73390.41</v>
      </c>
    </row>
    <row r="4259" spans="1:15" x14ac:dyDescent="0.25">
      <c r="A4259" t="s">
        <v>4269</v>
      </c>
      <c r="B4259" t="s">
        <v>5671</v>
      </c>
      <c r="C4259" t="s">
        <v>7242</v>
      </c>
      <c r="D4259" t="s">
        <v>6860</v>
      </c>
      <c r="E4259" t="s">
        <v>6940</v>
      </c>
      <c r="F4259" t="s">
        <v>7096</v>
      </c>
      <c r="G4259" t="s">
        <v>7112</v>
      </c>
      <c r="H4259" t="s">
        <v>7154</v>
      </c>
      <c r="I4259" t="s">
        <v>7163</v>
      </c>
      <c r="J4259" t="s">
        <v>7175</v>
      </c>
      <c r="K4259" t="s">
        <v>7205</v>
      </c>
      <c r="L4259">
        <v>2</v>
      </c>
      <c r="M4259">
        <v>6520.95</v>
      </c>
      <c r="N4259">
        <v>0.05</v>
      </c>
      <c r="O4259">
        <v>1072.26</v>
      </c>
    </row>
    <row r="4260" spans="1:15" x14ac:dyDescent="0.25">
      <c r="A4260" t="s">
        <v>4270</v>
      </c>
      <c r="B4260" t="s">
        <v>5021</v>
      </c>
      <c r="C4260" t="s">
        <v>7231</v>
      </c>
      <c r="D4260" t="s">
        <v>6361</v>
      </c>
      <c r="E4260" t="s">
        <v>6897</v>
      </c>
      <c r="F4260" t="s">
        <v>7094</v>
      </c>
      <c r="G4260" t="s">
        <v>7099</v>
      </c>
      <c r="H4260" t="s">
        <v>7130</v>
      </c>
      <c r="I4260" t="s">
        <v>7164</v>
      </c>
      <c r="J4260" t="s">
        <v>7170</v>
      </c>
      <c r="K4260" t="s">
        <v>7183</v>
      </c>
      <c r="L4260">
        <v>2</v>
      </c>
      <c r="M4260">
        <v>9438.61</v>
      </c>
      <c r="N4260">
        <v>0.05</v>
      </c>
      <c r="O4260">
        <v>2247.9</v>
      </c>
    </row>
    <row r="4261" spans="1:15" x14ac:dyDescent="0.25">
      <c r="A4261" t="s">
        <v>4271</v>
      </c>
      <c r="B4261" t="s">
        <v>6015</v>
      </c>
      <c r="C4261" t="s">
        <v>7242</v>
      </c>
      <c r="D4261" t="s">
        <v>6620</v>
      </c>
      <c r="E4261" t="s">
        <v>7009</v>
      </c>
      <c r="F4261" t="s">
        <v>7095</v>
      </c>
      <c r="G4261" t="s">
        <v>7102</v>
      </c>
      <c r="H4261" t="s">
        <v>7118</v>
      </c>
      <c r="I4261" t="s">
        <v>7162</v>
      </c>
      <c r="J4261" t="s">
        <v>7166</v>
      </c>
      <c r="K4261" t="s">
        <v>7178</v>
      </c>
      <c r="L4261">
        <v>5</v>
      </c>
      <c r="M4261">
        <v>76678.75</v>
      </c>
      <c r="N4261">
        <v>0</v>
      </c>
      <c r="O4261">
        <v>15352.58</v>
      </c>
    </row>
    <row r="4262" spans="1:15" x14ac:dyDescent="0.25">
      <c r="A4262" t="s">
        <v>4272</v>
      </c>
      <c r="B4262" t="s">
        <v>5629</v>
      </c>
      <c r="C4262" t="s">
        <v>7256</v>
      </c>
      <c r="D4262" t="s">
        <v>6125</v>
      </c>
      <c r="E4262" t="s">
        <v>6924</v>
      </c>
      <c r="F4262" t="s">
        <v>7097</v>
      </c>
      <c r="G4262" t="s">
        <v>7107</v>
      </c>
      <c r="H4262" t="s">
        <v>7152</v>
      </c>
      <c r="I4262" t="s">
        <v>7165</v>
      </c>
      <c r="J4262" t="s">
        <v>7177</v>
      </c>
      <c r="K4262" t="s">
        <v>7198</v>
      </c>
      <c r="L4262">
        <v>6</v>
      </c>
      <c r="M4262">
        <v>355996.61</v>
      </c>
      <c r="N4262">
        <v>0.1</v>
      </c>
      <c r="O4262">
        <v>43982.79</v>
      </c>
    </row>
    <row r="4263" spans="1:15" x14ac:dyDescent="0.25">
      <c r="A4263" t="s">
        <v>4273</v>
      </c>
      <c r="B4263" t="s">
        <v>5749</v>
      </c>
      <c r="C4263" t="s">
        <v>7239</v>
      </c>
      <c r="D4263" t="s">
        <v>6857</v>
      </c>
      <c r="E4263" t="s">
        <v>6907</v>
      </c>
      <c r="F4263" t="s">
        <v>7095</v>
      </c>
      <c r="G4263" t="s">
        <v>7108</v>
      </c>
      <c r="H4263" t="s">
        <v>7126</v>
      </c>
      <c r="I4263" t="s">
        <v>7164</v>
      </c>
      <c r="J4263" t="s">
        <v>7174</v>
      </c>
      <c r="K4263" t="s">
        <v>7199</v>
      </c>
      <c r="L4263">
        <v>6</v>
      </c>
      <c r="M4263">
        <v>9149.3799999999992</v>
      </c>
      <c r="N4263">
        <v>0.05</v>
      </c>
      <c r="O4263">
        <v>1858.74</v>
      </c>
    </row>
    <row r="4264" spans="1:15" x14ac:dyDescent="0.25">
      <c r="A4264" t="s">
        <v>4274</v>
      </c>
      <c r="B4264" t="s">
        <v>5842</v>
      </c>
      <c r="C4264" t="s">
        <v>7235</v>
      </c>
      <c r="D4264" t="s">
        <v>6412</v>
      </c>
      <c r="E4264" t="s">
        <v>6967</v>
      </c>
      <c r="F4264" t="s">
        <v>7097</v>
      </c>
      <c r="G4264" t="s">
        <v>7105</v>
      </c>
      <c r="H4264" t="s">
        <v>7121</v>
      </c>
      <c r="I4264" t="s">
        <v>7163</v>
      </c>
      <c r="J4264" t="s">
        <v>7175</v>
      </c>
      <c r="K4264" t="s">
        <v>7205</v>
      </c>
      <c r="L4264">
        <v>2</v>
      </c>
      <c r="M4264">
        <v>5443.7</v>
      </c>
      <c r="N4264">
        <v>0.25</v>
      </c>
      <c r="O4264">
        <v>634.67999999999995</v>
      </c>
    </row>
    <row r="4265" spans="1:15" x14ac:dyDescent="0.25">
      <c r="A4265" t="s">
        <v>4275</v>
      </c>
      <c r="B4265" t="s">
        <v>5040</v>
      </c>
      <c r="C4265" t="s">
        <v>7253</v>
      </c>
      <c r="D4265" t="s">
        <v>6850</v>
      </c>
      <c r="E4265" t="s">
        <v>6930</v>
      </c>
      <c r="F4265" t="s">
        <v>7097</v>
      </c>
      <c r="G4265" t="s">
        <v>7105</v>
      </c>
      <c r="H4265" t="s">
        <v>7149</v>
      </c>
      <c r="I4265" t="s">
        <v>7164</v>
      </c>
      <c r="J4265" t="s">
        <v>7174</v>
      </c>
      <c r="K4265" t="s">
        <v>7196</v>
      </c>
      <c r="L4265">
        <v>8</v>
      </c>
      <c r="M4265">
        <v>21660.59</v>
      </c>
      <c r="N4265">
        <v>0.2</v>
      </c>
      <c r="O4265">
        <v>4301.3599999999997</v>
      </c>
    </row>
    <row r="4266" spans="1:15" x14ac:dyDescent="0.25">
      <c r="A4266" t="s">
        <v>4276</v>
      </c>
      <c r="B4266" t="s">
        <v>5087</v>
      </c>
      <c r="C4266" t="s">
        <v>7245</v>
      </c>
      <c r="D4266" t="s">
        <v>6814</v>
      </c>
      <c r="E4266" t="s">
        <v>6972</v>
      </c>
      <c r="F4266" t="s">
        <v>7096</v>
      </c>
      <c r="G4266" t="s">
        <v>7112</v>
      </c>
      <c r="H4266" t="s">
        <v>7133</v>
      </c>
      <c r="I4266" t="s">
        <v>7163</v>
      </c>
      <c r="J4266" t="s">
        <v>7175</v>
      </c>
      <c r="K4266" t="s">
        <v>7190</v>
      </c>
      <c r="L4266">
        <v>6</v>
      </c>
      <c r="M4266">
        <v>12851.66</v>
      </c>
      <c r="N4266">
        <v>0</v>
      </c>
      <c r="O4266">
        <v>2758.19</v>
      </c>
    </row>
    <row r="4267" spans="1:15" x14ac:dyDescent="0.25">
      <c r="A4267" t="s">
        <v>4277</v>
      </c>
      <c r="B4267" t="s">
        <v>5382</v>
      </c>
      <c r="C4267" t="s">
        <v>7243</v>
      </c>
      <c r="D4267" t="s">
        <v>6151</v>
      </c>
      <c r="E4267" t="s">
        <v>6949</v>
      </c>
      <c r="F4267" t="s">
        <v>7095</v>
      </c>
      <c r="G4267" t="s">
        <v>7109</v>
      </c>
      <c r="H4267" t="s">
        <v>7127</v>
      </c>
      <c r="I4267" t="s">
        <v>7165</v>
      </c>
      <c r="J4267" t="s">
        <v>7172</v>
      </c>
      <c r="K4267" t="s">
        <v>7208</v>
      </c>
      <c r="L4267">
        <v>8</v>
      </c>
      <c r="M4267">
        <v>19422.009999999998</v>
      </c>
      <c r="N4267">
        <v>0</v>
      </c>
      <c r="O4267">
        <v>4266.84</v>
      </c>
    </row>
    <row r="4268" spans="1:15" x14ac:dyDescent="0.25">
      <c r="A4268" t="s">
        <v>4278</v>
      </c>
      <c r="B4268" t="s">
        <v>6078</v>
      </c>
      <c r="C4268" t="s">
        <v>7249</v>
      </c>
      <c r="D4268" t="s">
        <v>6462</v>
      </c>
      <c r="E4268" t="s">
        <v>6939</v>
      </c>
      <c r="F4268" t="s">
        <v>7094</v>
      </c>
      <c r="G4268" t="s">
        <v>7101</v>
      </c>
      <c r="H4268" t="s">
        <v>7117</v>
      </c>
      <c r="I4268" t="s">
        <v>7162</v>
      </c>
      <c r="J4268" t="s">
        <v>7168</v>
      </c>
      <c r="K4268" t="s">
        <v>7180</v>
      </c>
      <c r="L4268">
        <v>4</v>
      </c>
      <c r="M4268">
        <v>10423.06</v>
      </c>
      <c r="N4268">
        <v>0.25</v>
      </c>
      <c r="O4268">
        <v>302.13</v>
      </c>
    </row>
    <row r="4269" spans="1:15" x14ac:dyDescent="0.25">
      <c r="A4269" t="s">
        <v>4279</v>
      </c>
      <c r="B4269" t="s">
        <v>5693</v>
      </c>
      <c r="C4269" t="s">
        <v>7254</v>
      </c>
      <c r="D4269" t="s">
        <v>6661</v>
      </c>
      <c r="E4269" t="s">
        <v>7043</v>
      </c>
      <c r="F4269" t="s">
        <v>7096</v>
      </c>
      <c r="G4269" t="s">
        <v>7112</v>
      </c>
      <c r="H4269" t="s">
        <v>7133</v>
      </c>
      <c r="I4269" t="s">
        <v>7165</v>
      </c>
      <c r="J4269" t="s">
        <v>7177</v>
      </c>
      <c r="K4269" t="s">
        <v>7201</v>
      </c>
      <c r="L4269">
        <v>4</v>
      </c>
      <c r="M4269">
        <v>191886.28</v>
      </c>
      <c r="N4269">
        <v>0.05</v>
      </c>
      <c r="O4269">
        <v>21593.69</v>
      </c>
    </row>
    <row r="4270" spans="1:15" x14ac:dyDescent="0.25">
      <c r="A4270" t="s">
        <v>4280</v>
      </c>
      <c r="B4270" t="s">
        <v>5904</v>
      </c>
      <c r="C4270" t="s">
        <v>7238</v>
      </c>
      <c r="D4270" t="s">
        <v>6181</v>
      </c>
      <c r="E4270" t="s">
        <v>6953</v>
      </c>
      <c r="F4270" t="s">
        <v>7095</v>
      </c>
      <c r="G4270" t="s">
        <v>7106</v>
      </c>
      <c r="H4270" t="s">
        <v>7122</v>
      </c>
      <c r="I4270" t="s">
        <v>7164</v>
      </c>
      <c r="J4270" t="s">
        <v>7173</v>
      </c>
      <c r="K4270" t="s">
        <v>7186</v>
      </c>
      <c r="L4270">
        <v>8</v>
      </c>
      <c r="M4270">
        <v>36967.919999999998</v>
      </c>
      <c r="N4270">
        <v>0</v>
      </c>
      <c r="O4270">
        <v>9515.7900000000009</v>
      </c>
    </row>
    <row r="4271" spans="1:15" x14ac:dyDescent="0.25">
      <c r="A4271" t="s">
        <v>4281</v>
      </c>
      <c r="B4271" t="s">
        <v>6027</v>
      </c>
      <c r="C4271" t="s">
        <v>7231</v>
      </c>
      <c r="D4271" t="s">
        <v>6639</v>
      </c>
      <c r="E4271" t="s">
        <v>7048</v>
      </c>
      <c r="F4271" t="s">
        <v>7096</v>
      </c>
      <c r="G4271" t="s">
        <v>7113</v>
      </c>
      <c r="H4271" t="s">
        <v>7148</v>
      </c>
      <c r="I4271" t="s">
        <v>7163</v>
      </c>
      <c r="J4271" t="s">
        <v>7171</v>
      </c>
      <c r="K4271" t="s">
        <v>7209</v>
      </c>
      <c r="L4271">
        <v>7</v>
      </c>
      <c r="M4271">
        <v>9036.0300000000007</v>
      </c>
      <c r="N4271">
        <v>0.25</v>
      </c>
      <c r="O4271">
        <v>1234.45</v>
      </c>
    </row>
    <row r="4272" spans="1:15" x14ac:dyDescent="0.25">
      <c r="A4272" t="s">
        <v>4282</v>
      </c>
      <c r="B4272" t="s">
        <v>5984</v>
      </c>
      <c r="C4272" t="s">
        <v>7241</v>
      </c>
      <c r="D4272" t="s">
        <v>6749</v>
      </c>
      <c r="E4272" t="s">
        <v>6968</v>
      </c>
      <c r="F4272" t="s">
        <v>7094</v>
      </c>
      <c r="G4272" t="s">
        <v>7101</v>
      </c>
      <c r="H4272" t="s">
        <v>7137</v>
      </c>
      <c r="I4272" t="s">
        <v>7165</v>
      </c>
      <c r="J4272" t="s">
        <v>7172</v>
      </c>
      <c r="K4272" t="s">
        <v>7212</v>
      </c>
      <c r="L4272">
        <v>2</v>
      </c>
      <c r="M4272">
        <v>6752.89</v>
      </c>
      <c r="N4272">
        <v>0.05</v>
      </c>
      <c r="O4272">
        <v>1336.27</v>
      </c>
    </row>
    <row r="4273" spans="1:15" x14ac:dyDescent="0.25">
      <c r="A4273" t="s">
        <v>4283</v>
      </c>
      <c r="B4273" t="s">
        <v>6079</v>
      </c>
      <c r="C4273" t="s">
        <v>7228</v>
      </c>
      <c r="D4273" t="s">
        <v>6735</v>
      </c>
      <c r="E4273" t="s">
        <v>6958</v>
      </c>
      <c r="F4273" t="s">
        <v>7097</v>
      </c>
      <c r="G4273" t="s">
        <v>7107</v>
      </c>
      <c r="H4273" t="s">
        <v>7152</v>
      </c>
      <c r="I4273" t="s">
        <v>7165</v>
      </c>
      <c r="J4273" t="s">
        <v>7172</v>
      </c>
      <c r="K4273" t="s">
        <v>7208</v>
      </c>
      <c r="L4273">
        <v>7</v>
      </c>
      <c r="M4273">
        <v>16491.82</v>
      </c>
      <c r="N4273">
        <v>0.05</v>
      </c>
      <c r="O4273">
        <v>3487.14</v>
      </c>
    </row>
    <row r="4274" spans="1:15" x14ac:dyDescent="0.25">
      <c r="A4274" t="s">
        <v>4284</v>
      </c>
      <c r="B4274" t="s">
        <v>6080</v>
      </c>
      <c r="C4274" t="s">
        <v>7251</v>
      </c>
      <c r="D4274" t="s">
        <v>6254</v>
      </c>
      <c r="E4274" t="s">
        <v>7006</v>
      </c>
      <c r="F4274" t="s">
        <v>7095</v>
      </c>
      <c r="G4274" t="s">
        <v>7108</v>
      </c>
      <c r="H4274" t="s">
        <v>7126</v>
      </c>
      <c r="I4274" t="s">
        <v>7163</v>
      </c>
      <c r="J4274" t="s">
        <v>7171</v>
      </c>
      <c r="K4274" t="s">
        <v>7204</v>
      </c>
      <c r="L4274">
        <v>7</v>
      </c>
      <c r="M4274">
        <v>31626.06</v>
      </c>
      <c r="N4274">
        <v>0</v>
      </c>
      <c r="O4274">
        <v>5873.59</v>
      </c>
    </row>
    <row r="4275" spans="1:15" x14ac:dyDescent="0.25">
      <c r="A4275" t="s">
        <v>4285</v>
      </c>
      <c r="B4275" t="s">
        <v>5664</v>
      </c>
      <c r="C4275" t="s">
        <v>7237</v>
      </c>
      <c r="D4275" t="s">
        <v>6111</v>
      </c>
      <c r="E4275" t="s">
        <v>6910</v>
      </c>
      <c r="F4275" t="s">
        <v>7095</v>
      </c>
      <c r="G4275" t="s">
        <v>7106</v>
      </c>
      <c r="H4275" t="s">
        <v>7146</v>
      </c>
      <c r="I4275" t="s">
        <v>7163</v>
      </c>
      <c r="J4275" t="s">
        <v>7167</v>
      </c>
      <c r="K4275" t="s">
        <v>7207</v>
      </c>
      <c r="L4275">
        <v>4</v>
      </c>
      <c r="M4275">
        <v>2759.79</v>
      </c>
      <c r="N4275">
        <v>0.15</v>
      </c>
      <c r="O4275">
        <v>821.42</v>
      </c>
    </row>
    <row r="4276" spans="1:15" x14ac:dyDescent="0.25">
      <c r="A4276" t="s">
        <v>4286</v>
      </c>
      <c r="B4276" t="s">
        <v>5563</v>
      </c>
      <c r="C4276" t="s">
        <v>7230</v>
      </c>
      <c r="D4276" t="s">
        <v>6624</v>
      </c>
      <c r="E4276" t="s">
        <v>6916</v>
      </c>
      <c r="F4276" t="s">
        <v>7094</v>
      </c>
      <c r="G4276" t="s">
        <v>7098</v>
      </c>
      <c r="H4276" t="s">
        <v>7114</v>
      </c>
      <c r="I4276" t="s">
        <v>7163</v>
      </c>
      <c r="J4276" t="s">
        <v>7175</v>
      </c>
      <c r="K4276" t="s">
        <v>7190</v>
      </c>
      <c r="L4276">
        <v>6</v>
      </c>
      <c r="M4276">
        <v>13327.36</v>
      </c>
      <c r="N4276">
        <v>0</v>
      </c>
      <c r="O4276">
        <v>2907.64</v>
      </c>
    </row>
    <row r="4277" spans="1:15" x14ac:dyDescent="0.25">
      <c r="A4277" t="s">
        <v>4287</v>
      </c>
      <c r="B4277" t="s">
        <v>5783</v>
      </c>
      <c r="C4277" t="s">
        <v>7238</v>
      </c>
      <c r="D4277" t="s">
        <v>6251</v>
      </c>
      <c r="E4277" t="s">
        <v>6971</v>
      </c>
      <c r="F4277" t="s">
        <v>7095</v>
      </c>
      <c r="G4277" t="s">
        <v>7109</v>
      </c>
      <c r="H4277" t="s">
        <v>7140</v>
      </c>
      <c r="I4277" t="s">
        <v>7164</v>
      </c>
      <c r="J4277" t="s">
        <v>7170</v>
      </c>
      <c r="K4277" t="s">
        <v>7213</v>
      </c>
      <c r="L4277">
        <v>4</v>
      </c>
      <c r="M4277">
        <v>10070.379999999999</v>
      </c>
      <c r="N4277">
        <v>0.1</v>
      </c>
      <c r="O4277">
        <v>3165.18</v>
      </c>
    </row>
    <row r="4278" spans="1:15" x14ac:dyDescent="0.25">
      <c r="A4278" t="s">
        <v>4288</v>
      </c>
      <c r="B4278" t="s">
        <v>5220</v>
      </c>
      <c r="C4278" t="s">
        <v>7246</v>
      </c>
      <c r="D4278" t="s">
        <v>6185</v>
      </c>
      <c r="E4278" t="s">
        <v>6973</v>
      </c>
      <c r="F4278" t="s">
        <v>7097</v>
      </c>
      <c r="G4278" t="s">
        <v>7107</v>
      </c>
      <c r="H4278" t="s">
        <v>7153</v>
      </c>
      <c r="I4278" t="s">
        <v>7162</v>
      </c>
      <c r="J4278" t="s">
        <v>7168</v>
      </c>
      <c r="K4278" t="s">
        <v>7181</v>
      </c>
      <c r="L4278">
        <v>2</v>
      </c>
      <c r="M4278">
        <v>23338.799999999999</v>
      </c>
      <c r="N4278">
        <v>0</v>
      </c>
      <c r="O4278">
        <v>5339.74</v>
      </c>
    </row>
    <row r="4279" spans="1:15" x14ac:dyDescent="0.25">
      <c r="A4279" t="s">
        <v>4289</v>
      </c>
      <c r="B4279" t="s">
        <v>5990</v>
      </c>
      <c r="C4279" t="s">
        <v>7256</v>
      </c>
      <c r="D4279" t="s">
        <v>6599</v>
      </c>
      <c r="E4279" t="s">
        <v>7080</v>
      </c>
      <c r="F4279" t="s">
        <v>7095</v>
      </c>
      <c r="G4279" t="s">
        <v>7106</v>
      </c>
      <c r="H4279" t="s">
        <v>7161</v>
      </c>
      <c r="I4279" t="s">
        <v>7164</v>
      </c>
      <c r="J4279" t="s">
        <v>7173</v>
      </c>
      <c r="K4279" t="s">
        <v>7200</v>
      </c>
      <c r="L4279">
        <v>5</v>
      </c>
      <c r="M4279">
        <v>5835.14</v>
      </c>
      <c r="N4279">
        <v>0.05</v>
      </c>
      <c r="O4279">
        <v>2058.17</v>
      </c>
    </row>
    <row r="4280" spans="1:15" x14ac:dyDescent="0.25">
      <c r="A4280" t="s">
        <v>4290</v>
      </c>
      <c r="B4280" t="s">
        <v>5090</v>
      </c>
      <c r="C4280" t="s">
        <v>7252</v>
      </c>
      <c r="D4280" t="s">
        <v>6552</v>
      </c>
      <c r="E4280" t="s">
        <v>6948</v>
      </c>
      <c r="F4280" t="s">
        <v>7096</v>
      </c>
      <c r="G4280" t="s">
        <v>7113</v>
      </c>
      <c r="H4280" t="s">
        <v>7144</v>
      </c>
      <c r="I4280" t="s">
        <v>7162</v>
      </c>
      <c r="J4280" t="s">
        <v>7169</v>
      </c>
      <c r="K4280" t="s">
        <v>7203</v>
      </c>
      <c r="L4280">
        <v>4</v>
      </c>
      <c r="M4280">
        <v>76244.639999999999</v>
      </c>
      <c r="N4280">
        <v>0.15</v>
      </c>
      <c r="O4280">
        <v>7486.61</v>
      </c>
    </row>
    <row r="4281" spans="1:15" x14ac:dyDescent="0.25">
      <c r="A4281" t="s">
        <v>4291</v>
      </c>
      <c r="B4281" t="s">
        <v>6025</v>
      </c>
      <c r="C4281" t="s">
        <v>7246</v>
      </c>
      <c r="D4281" t="s">
        <v>6873</v>
      </c>
      <c r="E4281" t="s">
        <v>7044</v>
      </c>
      <c r="F4281" t="s">
        <v>7097</v>
      </c>
      <c r="G4281" t="s">
        <v>7110</v>
      </c>
      <c r="H4281" t="s">
        <v>7155</v>
      </c>
      <c r="I4281" t="s">
        <v>7162</v>
      </c>
      <c r="J4281" t="s">
        <v>7166</v>
      </c>
      <c r="K4281" t="s">
        <v>7211</v>
      </c>
      <c r="L4281">
        <v>2</v>
      </c>
      <c r="M4281">
        <v>13627.52</v>
      </c>
      <c r="N4281">
        <v>0.05</v>
      </c>
      <c r="O4281">
        <v>2595</v>
      </c>
    </row>
    <row r="4282" spans="1:15" x14ac:dyDescent="0.25">
      <c r="A4282" t="s">
        <v>4292</v>
      </c>
      <c r="B4282" t="s">
        <v>5722</v>
      </c>
      <c r="C4282" t="s">
        <v>7250</v>
      </c>
      <c r="D4282" t="s">
        <v>6650</v>
      </c>
      <c r="E4282" t="s">
        <v>6946</v>
      </c>
      <c r="F4282" t="s">
        <v>7097</v>
      </c>
      <c r="G4282" t="s">
        <v>7105</v>
      </c>
      <c r="H4282" t="s">
        <v>7149</v>
      </c>
      <c r="I4282" t="s">
        <v>7162</v>
      </c>
      <c r="J4282" t="s">
        <v>7169</v>
      </c>
      <c r="K4282" t="s">
        <v>7203</v>
      </c>
      <c r="L4282">
        <v>8</v>
      </c>
      <c r="M4282">
        <v>184139.75</v>
      </c>
      <c r="N4282">
        <v>0</v>
      </c>
      <c r="O4282">
        <v>28406.959999999999</v>
      </c>
    </row>
    <row r="4283" spans="1:15" x14ac:dyDescent="0.25">
      <c r="A4283" t="s">
        <v>4293</v>
      </c>
      <c r="B4283" t="s">
        <v>5699</v>
      </c>
      <c r="C4283" t="s">
        <v>7233</v>
      </c>
      <c r="D4283" t="s">
        <v>6893</v>
      </c>
      <c r="E4283" t="s">
        <v>7015</v>
      </c>
      <c r="F4283" t="s">
        <v>7097</v>
      </c>
      <c r="G4283" t="s">
        <v>7107</v>
      </c>
      <c r="H4283" t="s">
        <v>7153</v>
      </c>
      <c r="I4283" t="s">
        <v>7162</v>
      </c>
      <c r="J4283" t="s">
        <v>7168</v>
      </c>
      <c r="K4283" t="s">
        <v>7191</v>
      </c>
      <c r="L4283">
        <v>3</v>
      </c>
      <c r="M4283">
        <v>19920.7</v>
      </c>
      <c r="N4283">
        <v>0</v>
      </c>
      <c r="O4283">
        <v>3855.25</v>
      </c>
    </row>
    <row r="4284" spans="1:15" x14ac:dyDescent="0.25">
      <c r="A4284" t="s">
        <v>4294</v>
      </c>
      <c r="B4284" t="s">
        <v>5396</v>
      </c>
      <c r="C4284" t="s">
        <v>7227</v>
      </c>
      <c r="D4284" t="s">
        <v>6804</v>
      </c>
      <c r="E4284" t="s">
        <v>6939</v>
      </c>
      <c r="F4284" t="s">
        <v>7094</v>
      </c>
      <c r="G4284" t="s">
        <v>7099</v>
      </c>
      <c r="H4284" t="s">
        <v>7125</v>
      </c>
      <c r="I4284" t="s">
        <v>7162</v>
      </c>
      <c r="J4284" t="s">
        <v>7168</v>
      </c>
      <c r="K4284" t="s">
        <v>7191</v>
      </c>
      <c r="L4284">
        <v>3</v>
      </c>
      <c r="M4284">
        <v>16334.81</v>
      </c>
      <c r="N4284">
        <v>0.15</v>
      </c>
      <c r="O4284">
        <v>2285.84</v>
      </c>
    </row>
    <row r="4285" spans="1:15" x14ac:dyDescent="0.25">
      <c r="A4285" t="s">
        <v>4295</v>
      </c>
      <c r="B4285" t="s">
        <v>5686</v>
      </c>
      <c r="C4285" t="s">
        <v>7230</v>
      </c>
      <c r="D4285" t="s">
        <v>6394</v>
      </c>
      <c r="E4285" t="s">
        <v>6900</v>
      </c>
      <c r="F4285" t="s">
        <v>7096</v>
      </c>
      <c r="G4285" t="s">
        <v>7111</v>
      </c>
      <c r="H4285" t="s">
        <v>7142</v>
      </c>
      <c r="I4285" t="s">
        <v>7162</v>
      </c>
      <c r="J4285" t="s">
        <v>7166</v>
      </c>
      <c r="K4285" t="s">
        <v>7192</v>
      </c>
      <c r="L4285">
        <v>3</v>
      </c>
      <c r="M4285">
        <v>17630.95</v>
      </c>
      <c r="N4285">
        <v>0</v>
      </c>
      <c r="O4285">
        <v>3242.14</v>
      </c>
    </row>
    <row r="4286" spans="1:15" x14ac:dyDescent="0.25">
      <c r="A4286" t="s">
        <v>4296</v>
      </c>
      <c r="B4286" t="s">
        <v>5050</v>
      </c>
      <c r="C4286" t="s">
        <v>7252</v>
      </c>
      <c r="D4286" t="s">
        <v>6820</v>
      </c>
      <c r="E4286" t="s">
        <v>7060</v>
      </c>
      <c r="F4286" t="s">
        <v>7097</v>
      </c>
      <c r="G4286" t="s">
        <v>7104</v>
      </c>
      <c r="H4286" t="s">
        <v>7132</v>
      </c>
      <c r="I4286" t="s">
        <v>7165</v>
      </c>
      <c r="J4286" t="s">
        <v>7172</v>
      </c>
      <c r="K4286" t="s">
        <v>7212</v>
      </c>
      <c r="L4286">
        <v>8</v>
      </c>
      <c r="M4286">
        <v>24661.26</v>
      </c>
      <c r="N4286">
        <v>0.15</v>
      </c>
      <c r="O4286">
        <v>3276.9</v>
      </c>
    </row>
    <row r="4287" spans="1:15" x14ac:dyDescent="0.25">
      <c r="A4287" t="s">
        <v>4297</v>
      </c>
      <c r="B4287" t="s">
        <v>5282</v>
      </c>
      <c r="C4287" t="s">
        <v>7242</v>
      </c>
      <c r="D4287" t="s">
        <v>6215</v>
      </c>
      <c r="E4287" t="s">
        <v>6899</v>
      </c>
      <c r="F4287" t="s">
        <v>7097</v>
      </c>
      <c r="G4287" t="s">
        <v>7104</v>
      </c>
      <c r="H4287" t="s">
        <v>7160</v>
      </c>
      <c r="I4287" t="s">
        <v>7165</v>
      </c>
      <c r="J4287" t="s">
        <v>7176</v>
      </c>
      <c r="K4287" t="s">
        <v>7202</v>
      </c>
      <c r="L4287">
        <v>7</v>
      </c>
      <c r="M4287">
        <v>104942.08</v>
      </c>
      <c r="N4287">
        <v>0.15</v>
      </c>
      <c r="O4287">
        <v>8905.1</v>
      </c>
    </row>
    <row r="4288" spans="1:15" x14ac:dyDescent="0.25">
      <c r="A4288" t="s">
        <v>4298</v>
      </c>
      <c r="B4288" t="s">
        <v>5298</v>
      </c>
      <c r="C4288" t="s">
        <v>7247</v>
      </c>
      <c r="D4288" t="s">
        <v>6614</v>
      </c>
      <c r="E4288" t="s">
        <v>6926</v>
      </c>
      <c r="F4288" t="s">
        <v>7094</v>
      </c>
      <c r="G4288" t="s">
        <v>7098</v>
      </c>
      <c r="H4288" t="s">
        <v>7156</v>
      </c>
      <c r="I4288" t="s">
        <v>7164</v>
      </c>
      <c r="J4288" t="s">
        <v>7170</v>
      </c>
      <c r="K4288" t="s">
        <v>7183</v>
      </c>
      <c r="L4288">
        <v>1</v>
      </c>
      <c r="M4288">
        <v>4846.13</v>
      </c>
      <c r="N4288">
        <v>0</v>
      </c>
      <c r="O4288">
        <v>1370.24</v>
      </c>
    </row>
    <row r="4289" spans="1:15" x14ac:dyDescent="0.25">
      <c r="A4289" t="s">
        <v>4299</v>
      </c>
      <c r="B4289" t="s">
        <v>5679</v>
      </c>
      <c r="C4289" t="s">
        <v>7237</v>
      </c>
      <c r="D4289" t="s">
        <v>6247</v>
      </c>
      <c r="E4289" t="s">
        <v>6935</v>
      </c>
      <c r="F4289" t="s">
        <v>7097</v>
      </c>
      <c r="G4289" t="s">
        <v>7107</v>
      </c>
      <c r="H4289" t="s">
        <v>7123</v>
      </c>
      <c r="I4289" t="s">
        <v>7163</v>
      </c>
      <c r="J4289" t="s">
        <v>7171</v>
      </c>
      <c r="K4289" t="s">
        <v>7209</v>
      </c>
      <c r="L4289">
        <v>8</v>
      </c>
      <c r="M4289">
        <v>13933.42</v>
      </c>
      <c r="N4289">
        <v>0</v>
      </c>
      <c r="O4289">
        <v>2563.86</v>
      </c>
    </row>
    <row r="4290" spans="1:15" x14ac:dyDescent="0.25">
      <c r="A4290" t="s">
        <v>4300</v>
      </c>
      <c r="B4290" t="s">
        <v>5913</v>
      </c>
      <c r="C4290" t="s">
        <v>7252</v>
      </c>
      <c r="D4290" t="s">
        <v>6454</v>
      </c>
      <c r="E4290" t="s">
        <v>7064</v>
      </c>
      <c r="F4290" t="s">
        <v>7095</v>
      </c>
      <c r="G4290" t="s">
        <v>7106</v>
      </c>
      <c r="H4290" t="s">
        <v>7146</v>
      </c>
      <c r="I4290" t="s">
        <v>7163</v>
      </c>
      <c r="J4290" t="s">
        <v>7175</v>
      </c>
      <c r="K4290" t="s">
        <v>7205</v>
      </c>
      <c r="L4290">
        <v>3</v>
      </c>
      <c r="M4290">
        <v>8300</v>
      </c>
      <c r="N4290">
        <v>0.2</v>
      </c>
      <c r="O4290">
        <v>621.82000000000005</v>
      </c>
    </row>
    <row r="4291" spans="1:15" x14ac:dyDescent="0.25">
      <c r="A4291" t="s">
        <v>4301</v>
      </c>
      <c r="B4291" t="s">
        <v>5184</v>
      </c>
      <c r="C4291" t="s">
        <v>7250</v>
      </c>
      <c r="D4291" t="s">
        <v>6204</v>
      </c>
      <c r="E4291" t="s">
        <v>6958</v>
      </c>
      <c r="F4291" t="s">
        <v>7095</v>
      </c>
      <c r="G4291" t="s">
        <v>7109</v>
      </c>
      <c r="H4291" t="s">
        <v>7127</v>
      </c>
      <c r="I4291" t="s">
        <v>7162</v>
      </c>
      <c r="J4291" t="s">
        <v>7168</v>
      </c>
      <c r="K4291" t="s">
        <v>7181</v>
      </c>
      <c r="L4291">
        <v>7</v>
      </c>
      <c r="M4291">
        <v>72164.22</v>
      </c>
      <c r="N4291">
        <v>0.15</v>
      </c>
      <c r="O4291">
        <v>13406.43</v>
      </c>
    </row>
    <row r="4292" spans="1:15" x14ac:dyDescent="0.25">
      <c r="A4292" t="s">
        <v>4302</v>
      </c>
      <c r="B4292" t="s">
        <v>5323</v>
      </c>
      <c r="C4292" t="s">
        <v>7259</v>
      </c>
      <c r="D4292" t="s">
        <v>6838</v>
      </c>
      <c r="E4292" t="s">
        <v>7005</v>
      </c>
      <c r="F4292" t="s">
        <v>7096</v>
      </c>
      <c r="G4292" t="s">
        <v>7103</v>
      </c>
      <c r="H4292" t="s">
        <v>7134</v>
      </c>
      <c r="I4292" t="s">
        <v>7163</v>
      </c>
      <c r="J4292" t="s">
        <v>7167</v>
      </c>
      <c r="K4292" t="s">
        <v>7207</v>
      </c>
      <c r="L4292">
        <v>4</v>
      </c>
      <c r="M4292">
        <v>2566.3000000000002</v>
      </c>
      <c r="N4292">
        <v>0.2</v>
      </c>
      <c r="O4292">
        <v>758.06</v>
      </c>
    </row>
    <row r="4293" spans="1:15" x14ac:dyDescent="0.25">
      <c r="A4293" t="s">
        <v>4303</v>
      </c>
      <c r="B4293" t="s">
        <v>5444</v>
      </c>
      <c r="C4293" t="s">
        <v>7257</v>
      </c>
      <c r="D4293" t="s">
        <v>6870</v>
      </c>
      <c r="E4293" t="s">
        <v>6937</v>
      </c>
      <c r="F4293" t="s">
        <v>7095</v>
      </c>
      <c r="G4293" t="s">
        <v>7102</v>
      </c>
      <c r="H4293" t="s">
        <v>7157</v>
      </c>
      <c r="I4293" t="s">
        <v>7163</v>
      </c>
      <c r="J4293" t="s">
        <v>7171</v>
      </c>
      <c r="K4293" t="s">
        <v>7204</v>
      </c>
      <c r="L4293">
        <v>4</v>
      </c>
      <c r="M4293">
        <v>13800.2</v>
      </c>
      <c r="N4293">
        <v>0.2</v>
      </c>
      <c r="O4293">
        <v>924.93</v>
      </c>
    </row>
    <row r="4294" spans="1:15" x14ac:dyDescent="0.25">
      <c r="A4294" t="s">
        <v>4304</v>
      </c>
      <c r="B4294" t="s">
        <v>5060</v>
      </c>
      <c r="C4294" t="s">
        <v>7228</v>
      </c>
      <c r="D4294" t="s">
        <v>6355</v>
      </c>
      <c r="E4294" t="s">
        <v>6990</v>
      </c>
      <c r="F4294" t="s">
        <v>7097</v>
      </c>
      <c r="G4294" t="s">
        <v>7104</v>
      </c>
      <c r="H4294" t="s">
        <v>7132</v>
      </c>
      <c r="I4294" t="s">
        <v>7165</v>
      </c>
      <c r="J4294" t="s">
        <v>7177</v>
      </c>
      <c r="K4294" t="s">
        <v>7201</v>
      </c>
      <c r="L4294">
        <v>7</v>
      </c>
      <c r="M4294">
        <v>378510.78</v>
      </c>
      <c r="N4294">
        <v>0</v>
      </c>
      <c r="O4294">
        <v>53492</v>
      </c>
    </row>
    <row r="4295" spans="1:15" x14ac:dyDescent="0.25">
      <c r="A4295" t="s">
        <v>4305</v>
      </c>
      <c r="B4295" t="s">
        <v>5929</v>
      </c>
      <c r="C4295" t="s">
        <v>7234</v>
      </c>
      <c r="D4295" t="s">
        <v>6136</v>
      </c>
      <c r="E4295" t="s">
        <v>6934</v>
      </c>
      <c r="F4295" t="s">
        <v>7094</v>
      </c>
      <c r="G4295" t="s">
        <v>7101</v>
      </c>
      <c r="H4295" t="s">
        <v>7117</v>
      </c>
      <c r="I4295" t="s">
        <v>7162</v>
      </c>
      <c r="J4295" t="s">
        <v>7169</v>
      </c>
      <c r="K4295" t="s">
        <v>7193</v>
      </c>
      <c r="L4295">
        <v>7</v>
      </c>
      <c r="M4295">
        <v>72507.16</v>
      </c>
      <c r="N4295">
        <v>0.1</v>
      </c>
      <c r="O4295">
        <v>11928.8</v>
      </c>
    </row>
    <row r="4296" spans="1:15" x14ac:dyDescent="0.25">
      <c r="A4296" t="s">
        <v>4306</v>
      </c>
      <c r="B4296" t="s">
        <v>6081</v>
      </c>
      <c r="C4296" t="s">
        <v>7238</v>
      </c>
      <c r="D4296" t="s">
        <v>6415</v>
      </c>
      <c r="E4296" t="s">
        <v>6912</v>
      </c>
      <c r="F4296" t="s">
        <v>7095</v>
      </c>
      <c r="G4296" t="s">
        <v>7106</v>
      </c>
      <c r="H4296" t="s">
        <v>7122</v>
      </c>
      <c r="I4296" t="s">
        <v>7165</v>
      </c>
      <c r="J4296" t="s">
        <v>7177</v>
      </c>
      <c r="K4296" t="s">
        <v>7198</v>
      </c>
      <c r="L4296">
        <v>2</v>
      </c>
      <c r="M4296">
        <v>132761.07999999999</v>
      </c>
      <c r="N4296">
        <v>0</v>
      </c>
      <c r="O4296">
        <v>23201.74</v>
      </c>
    </row>
    <row r="4297" spans="1:15" x14ac:dyDescent="0.25">
      <c r="A4297" t="s">
        <v>4307</v>
      </c>
      <c r="B4297" t="s">
        <v>5400</v>
      </c>
      <c r="C4297" t="s">
        <v>7242</v>
      </c>
      <c r="D4297" t="s">
        <v>6722</v>
      </c>
      <c r="E4297" t="s">
        <v>7077</v>
      </c>
      <c r="F4297" t="s">
        <v>7095</v>
      </c>
      <c r="G4297" t="s">
        <v>7108</v>
      </c>
      <c r="H4297" t="s">
        <v>7150</v>
      </c>
      <c r="I4297" t="s">
        <v>7162</v>
      </c>
      <c r="J4297" t="s">
        <v>7169</v>
      </c>
      <c r="K4297" t="s">
        <v>7203</v>
      </c>
      <c r="L4297">
        <v>6</v>
      </c>
      <c r="M4297">
        <v>108667.04</v>
      </c>
      <c r="N4297">
        <v>0.2</v>
      </c>
      <c r="O4297">
        <v>4982.51</v>
      </c>
    </row>
    <row r="4298" spans="1:15" x14ac:dyDescent="0.25">
      <c r="A4298" t="s">
        <v>4308</v>
      </c>
      <c r="B4298" t="s">
        <v>6082</v>
      </c>
      <c r="C4298" t="s">
        <v>7231</v>
      </c>
      <c r="D4298" t="s">
        <v>6518</v>
      </c>
      <c r="E4298" t="s">
        <v>6929</v>
      </c>
      <c r="F4298" t="s">
        <v>7096</v>
      </c>
      <c r="G4298" t="s">
        <v>7103</v>
      </c>
      <c r="H4298" t="s">
        <v>7119</v>
      </c>
      <c r="I4298" t="s">
        <v>7165</v>
      </c>
      <c r="J4298" t="s">
        <v>7176</v>
      </c>
      <c r="K4298" t="s">
        <v>7195</v>
      </c>
      <c r="L4298">
        <v>1</v>
      </c>
      <c r="M4298">
        <v>9861.64</v>
      </c>
      <c r="N4298">
        <v>0.2</v>
      </c>
      <c r="O4298">
        <v>331.44</v>
      </c>
    </row>
    <row r="4299" spans="1:15" x14ac:dyDescent="0.25">
      <c r="A4299" t="s">
        <v>4309</v>
      </c>
      <c r="B4299" t="s">
        <v>5672</v>
      </c>
      <c r="C4299" t="s">
        <v>7252</v>
      </c>
      <c r="D4299" t="s">
        <v>6290</v>
      </c>
      <c r="E4299" t="s">
        <v>6904</v>
      </c>
      <c r="F4299" t="s">
        <v>7096</v>
      </c>
      <c r="G4299" t="s">
        <v>7103</v>
      </c>
      <c r="H4299" t="s">
        <v>7134</v>
      </c>
      <c r="I4299" t="s">
        <v>7162</v>
      </c>
      <c r="J4299" t="s">
        <v>7166</v>
      </c>
      <c r="K4299" t="s">
        <v>7192</v>
      </c>
      <c r="L4299">
        <v>5</v>
      </c>
      <c r="M4299">
        <v>29267.55</v>
      </c>
      <c r="N4299">
        <v>0</v>
      </c>
      <c r="O4299">
        <v>4577.2700000000004</v>
      </c>
    </row>
    <row r="4300" spans="1:15" x14ac:dyDescent="0.25">
      <c r="A4300" t="s">
        <v>4310</v>
      </c>
      <c r="B4300" t="s">
        <v>6083</v>
      </c>
      <c r="C4300" t="s">
        <v>7240</v>
      </c>
      <c r="D4300" t="s">
        <v>6152</v>
      </c>
      <c r="E4300" t="s">
        <v>6950</v>
      </c>
      <c r="F4300" t="s">
        <v>7095</v>
      </c>
      <c r="G4300" t="s">
        <v>7106</v>
      </c>
      <c r="H4300" t="s">
        <v>7161</v>
      </c>
      <c r="I4300" t="s">
        <v>7165</v>
      </c>
      <c r="J4300" t="s">
        <v>7176</v>
      </c>
      <c r="K4300" t="s">
        <v>7194</v>
      </c>
      <c r="L4300">
        <v>7</v>
      </c>
      <c r="M4300">
        <v>173674.58</v>
      </c>
      <c r="N4300">
        <v>0</v>
      </c>
      <c r="O4300">
        <v>29239.95</v>
      </c>
    </row>
    <row r="4301" spans="1:15" x14ac:dyDescent="0.25">
      <c r="A4301" t="s">
        <v>4311</v>
      </c>
      <c r="B4301" t="s">
        <v>5571</v>
      </c>
      <c r="C4301" t="s">
        <v>7253</v>
      </c>
      <c r="D4301" t="s">
        <v>6175</v>
      </c>
      <c r="E4301" t="s">
        <v>6965</v>
      </c>
      <c r="F4301" t="s">
        <v>7097</v>
      </c>
      <c r="G4301" t="s">
        <v>7107</v>
      </c>
      <c r="H4301" t="s">
        <v>7152</v>
      </c>
      <c r="I4301" t="s">
        <v>7164</v>
      </c>
      <c r="J4301" t="s">
        <v>7173</v>
      </c>
      <c r="K4301" t="s">
        <v>7186</v>
      </c>
      <c r="L4301">
        <v>2</v>
      </c>
      <c r="M4301">
        <v>8228.6299999999992</v>
      </c>
      <c r="N4301">
        <v>0.05</v>
      </c>
      <c r="O4301">
        <v>2142.64</v>
      </c>
    </row>
    <row r="4302" spans="1:15" x14ac:dyDescent="0.25">
      <c r="A4302" t="s">
        <v>4312</v>
      </c>
      <c r="B4302" t="s">
        <v>5912</v>
      </c>
      <c r="C4302" t="s">
        <v>7236</v>
      </c>
      <c r="D4302" t="s">
        <v>6427</v>
      </c>
      <c r="E4302" t="s">
        <v>7023</v>
      </c>
      <c r="F4302" t="s">
        <v>7095</v>
      </c>
      <c r="G4302" t="s">
        <v>7109</v>
      </c>
      <c r="H4302" t="s">
        <v>7127</v>
      </c>
      <c r="I4302" t="s">
        <v>7164</v>
      </c>
      <c r="J4302" t="s">
        <v>7173</v>
      </c>
      <c r="K4302" t="s">
        <v>7186</v>
      </c>
      <c r="L4302">
        <v>2</v>
      </c>
      <c r="M4302">
        <v>7014.34</v>
      </c>
      <c r="N4302">
        <v>0.2</v>
      </c>
      <c r="O4302">
        <v>1501.74</v>
      </c>
    </row>
    <row r="4303" spans="1:15" x14ac:dyDescent="0.25">
      <c r="A4303" t="s">
        <v>4313</v>
      </c>
      <c r="B4303" t="s">
        <v>5914</v>
      </c>
      <c r="C4303" t="s">
        <v>7251</v>
      </c>
      <c r="D4303" t="s">
        <v>6408</v>
      </c>
      <c r="E4303" t="s">
        <v>6991</v>
      </c>
      <c r="F4303" t="s">
        <v>7096</v>
      </c>
      <c r="G4303" t="s">
        <v>7111</v>
      </c>
      <c r="H4303" t="s">
        <v>7145</v>
      </c>
      <c r="I4303" t="s">
        <v>7164</v>
      </c>
      <c r="J4303" t="s">
        <v>7173</v>
      </c>
      <c r="K4303" t="s">
        <v>7200</v>
      </c>
      <c r="L4303">
        <v>3</v>
      </c>
      <c r="M4303">
        <v>2676.22</v>
      </c>
      <c r="N4303">
        <v>0.25</v>
      </c>
      <c r="O4303">
        <v>625.08000000000004</v>
      </c>
    </row>
    <row r="4304" spans="1:15" x14ac:dyDescent="0.25">
      <c r="A4304" t="s">
        <v>4314</v>
      </c>
      <c r="B4304" t="s">
        <v>5597</v>
      </c>
      <c r="C4304" t="s">
        <v>7246</v>
      </c>
      <c r="D4304" t="s">
        <v>6535</v>
      </c>
      <c r="E4304" t="s">
        <v>7074</v>
      </c>
      <c r="F4304" t="s">
        <v>7094</v>
      </c>
      <c r="G4304" t="s">
        <v>7098</v>
      </c>
      <c r="H4304" t="s">
        <v>7156</v>
      </c>
      <c r="I4304" t="s">
        <v>7162</v>
      </c>
      <c r="J4304" t="s">
        <v>7169</v>
      </c>
      <c r="K4304" t="s">
        <v>7193</v>
      </c>
      <c r="L4304">
        <v>7</v>
      </c>
      <c r="M4304">
        <v>79673.83</v>
      </c>
      <c r="N4304">
        <v>0</v>
      </c>
      <c r="O4304">
        <v>14424.68</v>
      </c>
    </row>
    <row r="4305" spans="1:15" x14ac:dyDescent="0.25">
      <c r="A4305" t="s">
        <v>4315</v>
      </c>
      <c r="B4305" t="s">
        <v>5332</v>
      </c>
      <c r="C4305" t="s">
        <v>7241</v>
      </c>
      <c r="D4305" t="s">
        <v>6386</v>
      </c>
      <c r="E4305" t="s">
        <v>6961</v>
      </c>
      <c r="F4305" t="s">
        <v>7095</v>
      </c>
      <c r="G4305" t="s">
        <v>7108</v>
      </c>
      <c r="H4305" t="s">
        <v>7126</v>
      </c>
      <c r="I4305" t="s">
        <v>7164</v>
      </c>
      <c r="J4305" t="s">
        <v>7174</v>
      </c>
      <c r="K4305" t="s">
        <v>7196</v>
      </c>
      <c r="L4305">
        <v>7</v>
      </c>
      <c r="M4305">
        <v>21140.17</v>
      </c>
      <c r="N4305">
        <v>0.15</v>
      </c>
      <c r="O4305">
        <v>3316.68</v>
      </c>
    </row>
    <row r="4306" spans="1:15" x14ac:dyDescent="0.25">
      <c r="A4306" t="s">
        <v>4316</v>
      </c>
      <c r="B4306" t="s">
        <v>5626</v>
      </c>
      <c r="C4306" t="s">
        <v>7256</v>
      </c>
      <c r="D4306" t="s">
        <v>6712</v>
      </c>
      <c r="E4306" t="s">
        <v>6916</v>
      </c>
      <c r="F4306" t="s">
        <v>7094</v>
      </c>
      <c r="G4306" t="s">
        <v>7099</v>
      </c>
      <c r="H4306" t="s">
        <v>7115</v>
      </c>
      <c r="I4306" t="s">
        <v>7165</v>
      </c>
      <c r="J4306" t="s">
        <v>7172</v>
      </c>
      <c r="K4306" t="s">
        <v>7185</v>
      </c>
      <c r="L4306">
        <v>2</v>
      </c>
      <c r="M4306">
        <v>9652.41</v>
      </c>
      <c r="N4306">
        <v>0</v>
      </c>
      <c r="O4306">
        <v>1932.71</v>
      </c>
    </row>
    <row r="4307" spans="1:15" x14ac:dyDescent="0.25">
      <c r="A4307" t="s">
        <v>4317</v>
      </c>
      <c r="B4307" t="s">
        <v>5566</v>
      </c>
      <c r="C4307" t="s">
        <v>7257</v>
      </c>
      <c r="D4307" t="s">
        <v>6614</v>
      </c>
      <c r="E4307" t="s">
        <v>6926</v>
      </c>
      <c r="F4307" t="s">
        <v>7095</v>
      </c>
      <c r="G4307" t="s">
        <v>7106</v>
      </c>
      <c r="H4307" t="s">
        <v>7161</v>
      </c>
      <c r="I4307" t="s">
        <v>7165</v>
      </c>
      <c r="J4307" t="s">
        <v>7172</v>
      </c>
      <c r="K4307" t="s">
        <v>7212</v>
      </c>
      <c r="L4307">
        <v>1</v>
      </c>
      <c r="M4307">
        <v>3327.8</v>
      </c>
      <c r="N4307">
        <v>0</v>
      </c>
      <c r="O4307">
        <v>661.31</v>
      </c>
    </row>
    <row r="4308" spans="1:15" x14ac:dyDescent="0.25">
      <c r="A4308" t="s">
        <v>4318</v>
      </c>
      <c r="B4308" t="s">
        <v>5885</v>
      </c>
      <c r="C4308" t="s">
        <v>7233</v>
      </c>
      <c r="D4308" t="s">
        <v>6178</v>
      </c>
      <c r="E4308" t="s">
        <v>6968</v>
      </c>
      <c r="F4308" t="s">
        <v>7096</v>
      </c>
      <c r="G4308" t="s">
        <v>7111</v>
      </c>
      <c r="H4308" t="s">
        <v>7145</v>
      </c>
      <c r="I4308" t="s">
        <v>7165</v>
      </c>
      <c r="J4308" t="s">
        <v>7172</v>
      </c>
      <c r="K4308" t="s">
        <v>7212</v>
      </c>
      <c r="L4308">
        <v>2</v>
      </c>
      <c r="M4308">
        <v>6978.43</v>
      </c>
      <c r="N4308">
        <v>0</v>
      </c>
      <c r="O4308">
        <v>1321.92</v>
      </c>
    </row>
    <row r="4309" spans="1:15" x14ac:dyDescent="0.25">
      <c r="A4309" t="s">
        <v>4319</v>
      </c>
      <c r="B4309" t="s">
        <v>5745</v>
      </c>
      <c r="C4309" t="s">
        <v>7224</v>
      </c>
      <c r="D4309" t="s">
        <v>6316</v>
      </c>
      <c r="E4309" t="s">
        <v>6920</v>
      </c>
      <c r="F4309" t="s">
        <v>7094</v>
      </c>
      <c r="G4309" t="s">
        <v>7098</v>
      </c>
      <c r="H4309" t="s">
        <v>7114</v>
      </c>
      <c r="I4309" t="s">
        <v>7162</v>
      </c>
      <c r="J4309" t="s">
        <v>7166</v>
      </c>
      <c r="K4309" t="s">
        <v>7192</v>
      </c>
      <c r="L4309">
        <v>8</v>
      </c>
      <c r="M4309">
        <v>48150.64</v>
      </c>
      <c r="N4309">
        <v>0</v>
      </c>
      <c r="O4309">
        <v>8837.3799999999992</v>
      </c>
    </row>
    <row r="4310" spans="1:15" x14ac:dyDescent="0.25">
      <c r="A4310" t="s">
        <v>4320</v>
      </c>
      <c r="B4310" t="s">
        <v>5585</v>
      </c>
      <c r="C4310" t="s">
        <v>7229</v>
      </c>
      <c r="D4310" t="s">
        <v>6778</v>
      </c>
      <c r="E4310" t="s">
        <v>6921</v>
      </c>
      <c r="F4310" t="s">
        <v>7096</v>
      </c>
      <c r="G4310" t="s">
        <v>7113</v>
      </c>
      <c r="H4310" t="s">
        <v>7144</v>
      </c>
      <c r="I4310" t="s">
        <v>7163</v>
      </c>
      <c r="J4310" t="s">
        <v>7171</v>
      </c>
      <c r="K4310" t="s">
        <v>7184</v>
      </c>
      <c r="L4310">
        <v>4</v>
      </c>
      <c r="M4310">
        <v>27608.880000000001</v>
      </c>
      <c r="N4310">
        <v>0.1</v>
      </c>
      <c r="O4310">
        <v>3706.41</v>
      </c>
    </row>
    <row r="4311" spans="1:15" x14ac:dyDescent="0.25">
      <c r="A4311" t="s">
        <v>4321</v>
      </c>
      <c r="B4311" t="s">
        <v>6084</v>
      </c>
      <c r="C4311" t="s">
        <v>7225</v>
      </c>
      <c r="D4311" t="s">
        <v>6162</v>
      </c>
      <c r="E4311" t="s">
        <v>6958</v>
      </c>
      <c r="F4311" t="s">
        <v>7094</v>
      </c>
      <c r="G4311" t="s">
        <v>7100</v>
      </c>
      <c r="H4311" t="s">
        <v>7116</v>
      </c>
      <c r="I4311" t="s">
        <v>7165</v>
      </c>
      <c r="J4311" t="s">
        <v>7176</v>
      </c>
      <c r="K4311" t="s">
        <v>7202</v>
      </c>
      <c r="L4311">
        <v>6</v>
      </c>
      <c r="M4311">
        <v>97932.73</v>
      </c>
      <c r="N4311">
        <v>0.1</v>
      </c>
      <c r="O4311">
        <v>7727.72</v>
      </c>
    </row>
    <row r="4312" spans="1:15" x14ac:dyDescent="0.25">
      <c r="A4312" t="s">
        <v>4322</v>
      </c>
      <c r="B4312" t="s">
        <v>5774</v>
      </c>
      <c r="C4312" t="s">
        <v>7249</v>
      </c>
      <c r="D4312" t="s">
        <v>6468</v>
      </c>
      <c r="E4312" t="s">
        <v>6990</v>
      </c>
      <c r="F4312" t="s">
        <v>7097</v>
      </c>
      <c r="G4312" t="s">
        <v>7110</v>
      </c>
      <c r="H4312" t="s">
        <v>7159</v>
      </c>
      <c r="I4312" t="s">
        <v>7165</v>
      </c>
      <c r="J4312" t="s">
        <v>7176</v>
      </c>
      <c r="K4312" t="s">
        <v>7194</v>
      </c>
      <c r="L4312">
        <v>2</v>
      </c>
      <c r="M4312">
        <v>42136.9</v>
      </c>
      <c r="N4312">
        <v>0.15</v>
      </c>
      <c r="O4312">
        <v>4396.28</v>
      </c>
    </row>
    <row r="4313" spans="1:15" x14ac:dyDescent="0.25">
      <c r="A4313" t="s">
        <v>4323</v>
      </c>
      <c r="B4313" t="s">
        <v>5212</v>
      </c>
      <c r="C4313" t="s">
        <v>7258</v>
      </c>
      <c r="D4313" t="s">
        <v>6493</v>
      </c>
      <c r="E4313" t="s">
        <v>6898</v>
      </c>
      <c r="F4313" t="s">
        <v>7094</v>
      </c>
      <c r="G4313" t="s">
        <v>7100</v>
      </c>
      <c r="H4313" t="s">
        <v>7151</v>
      </c>
      <c r="I4313" t="s">
        <v>7163</v>
      </c>
      <c r="J4313" t="s">
        <v>7171</v>
      </c>
      <c r="K4313" t="s">
        <v>7204</v>
      </c>
      <c r="L4313">
        <v>6</v>
      </c>
      <c r="M4313">
        <v>26633.22</v>
      </c>
      <c r="N4313">
        <v>0.05</v>
      </c>
      <c r="O4313">
        <v>4790.46</v>
      </c>
    </row>
    <row r="4314" spans="1:15" x14ac:dyDescent="0.25">
      <c r="A4314" t="s">
        <v>4324</v>
      </c>
      <c r="B4314" t="s">
        <v>5857</v>
      </c>
      <c r="C4314" t="s">
        <v>7245</v>
      </c>
      <c r="D4314" t="s">
        <v>6240</v>
      </c>
      <c r="E4314" t="s">
        <v>6999</v>
      </c>
      <c r="F4314" t="s">
        <v>7094</v>
      </c>
      <c r="G4314" t="s">
        <v>7098</v>
      </c>
      <c r="H4314" t="s">
        <v>7138</v>
      </c>
      <c r="I4314" t="s">
        <v>7165</v>
      </c>
      <c r="J4314" t="s">
        <v>7176</v>
      </c>
      <c r="K4314" t="s">
        <v>7202</v>
      </c>
      <c r="L4314">
        <v>6</v>
      </c>
      <c r="M4314">
        <v>80035.95</v>
      </c>
      <c r="N4314">
        <v>0.25</v>
      </c>
      <c r="O4314">
        <v>3709</v>
      </c>
    </row>
    <row r="4315" spans="1:15" x14ac:dyDescent="0.25">
      <c r="A4315" t="s">
        <v>4325</v>
      </c>
      <c r="B4315" t="s">
        <v>5318</v>
      </c>
      <c r="C4315" t="s">
        <v>7235</v>
      </c>
      <c r="D4315" t="s">
        <v>6874</v>
      </c>
      <c r="E4315" t="s">
        <v>6962</v>
      </c>
      <c r="F4315" t="s">
        <v>7096</v>
      </c>
      <c r="G4315" t="s">
        <v>7103</v>
      </c>
      <c r="H4315" t="s">
        <v>7119</v>
      </c>
      <c r="I4315" t="s">
        <v>7162</v>
      </c>
      <c r="J4315" t="s">
        <v>7166</v>
      </c>
      <c r="K4315" t="s">
        <v>7178</v>
      </c>
      <c r="L4315">
        <v>7</v>
      </c>
      <c r="M4315">
        <v>81444.31</v>
      </c>
      <c r="N4315">
        <v>0.2</v>
      </c>
      <c r="O4315">
        <v>13555.61</v>
      </c>
    </row>
    <row r="4316" spans="1:15" x14ac:dyDescent="0.25">
      <c r="A4316" t="s">
        <v>4326</v>
      </c>
      <c r="B4316" t="s">
        <v>5041</v>
      </c>
      <c r="C4316" t="s">
        <v>7230</v>
      </c>
      <c r="D4316" t="s">
        <v>6520</v>
      </c>
      <c r="E4316" t="s">
        <v>6947</v>
      </c>
      <c r="F4316" t="s">
        <v>7094</v>
      </c>
      <c r="G4316" t="s">
        <v>7100</v>
      </c>
      <c r="H4316" t="s">
        <v>7116</v>
      </c>
      <c r="I4316" t="s">
        <v>7162</v>
      </c>
      <c r="J4316" t="s">
        <v>7166</v>
      </c>
      <c r="K4316" t="s">
        <v>7192</v>
      </c>
      <c r="L4316">
        <v>4</v>
      </c>
      <c r="M4316">
        <v>17655.830000000002</v>
      </c>
      <c r="N4316">
        <v>0.25</v>
      </c>
      <c r="O4316">
        <v>765.81</v>
      </c>
    </row>
    <row r="4317" spans="1:15" x14ac:dyDescent="0.25">
      <c r="A4317" t="s">
        <v>4327</v>
      </c>
      <c r="B4317" t="s">
        <v>5925</v>
      </c>
      <c r="C4317" t="s">
        <v>7241</v>
      </c>
      <c r="D4317" t="s">
        <v>6550</v>
      </c>
      <c r="E4317" t="s">
        <v>7044</v>
      </c>
      <c r="F4317" t="s">
        <v>7094</v>
      </c>
      <c r="G4317" t="s">
        <v>7098</v>
      </c>
      <c r="H4317" t="s">
        <v>7138</v>
      </c>
      <c r="I4317" t="s">
        <v>7163</v>
      </c>
      <c r="J4317" t="s">
        <v>7175</v>
      </c>
      <c r="K4317" t="s">
        <v>7190</v>
      </c>
      <c r="L4317">
        <v>8</v>
      </c>
      <c r="M4317">
        <v>16803.23</v>
      </c>
      <c r="N4317">
        <v>0.05</v>
      </c>
      <c r="O4317">
        <v>2975.4</v>
      </c>
    </row>
    <row r="4318" spans="1:15" x14ac:dyDescent="0.25">
      <c r="A4318" t="s">
        <v>4328</v>
      </c>
      <c r="B4318" t="s">
        <v>5663</v>
      </c>
      <c r="C4318" t="s">
        <v>7257</v>
      </c>
      <c r="D4318" t="s">
        <v>6362</v>
      </c>
      <c r="E4318" t="s">
        <v>7035</v>
      </c>
      <c r="F4318" t="s">
        <v>7096</v>
      </c>
      <c r="G4318" t="s">
        <v>7112</v>
      </c>
      <c r="H4318" t="s">
        <v>7154</v>
      </c>
      <c r="I4318" t="s">
        <v>7163</v>
      </c>
      <c r="J4318" t="s">
        <v>7175</v>
      </c>
      <c r="K4318" t="s">
        <v>7197</v>
      </c>
      <c r="L4318">
        <v>7</v>
      </c>
      <c r="M4318">
        <v>38257.449999999997</v>
      </c>
      <c r="N4318">
        <v>0.05</v>
      </c>
      <c r="O4318">
        <v>8881.9699999999993</v>
      </c>
    </row>
    <row r="4319" spans="1:15" x14ac:dyDescent="0.25">
      <c r="A4319" t="s">
        <v>4329</v>
      </c>
      <c r="B4319" t="s">
        <v>6015</v>
      </c>
      <c r="C4319" t="s">
        <v>7242</v>
      </c>
      <c r="D4319" t="s">
        <v>6467</v>
      </c>
      <c r="E4319" t="s">
        <v>6996</v>
      </c>
      <c r="F4319" t="s">
        <v>7095</v>
      </c>
      <c r="G4319" t="s">
        <v>7108</v>
      </c>
      <c r="H4319" t="s">
        <v>7126</v>
      </c>
      <c r="I4319" t="s">
        <v>7162</v>
      </c>
      <c r="J4319" t="s">
        <v>7166</v>
      </c>
      <c r="K4319" t="s">
        <v>7178</v>
      </c>
      <c r="L4319">
        <v>8</v>
      </c>
      <c r="M4319">
        <v>98984.6</v>
      </c>
      <c r="N4319">
        <v>0.15</v>
      </c>
      <c r="O4319">
        <v>11715.32</v>
      </c>
    </row>
    <row r="4320" spans="1:15" x14ac:dyDescent="0.25">
      <c r="A4320" t="s">
        <v>4330</v>
      </c>
      <c r="B4320" t="s">
        <v>6046</v>
      </c>
      <c r="C4320" t="s">
        <v>7236</v>
      </c>
      <c r="D4320" t="s">
        <v>6549</v>
      </c>
      <c r="E4320" t="s">
        <v>7040</v>
      </c>
      <c r="F4320" t="s">
        <v>7097</v>
      </c>
      <c r="G4320" t="s">
        <v>7105</v>
      </c>
      <c r="H4320" t="s">
        <v>7121</v>
      </c>
      <c r="I4320" t="s">
        <v>7162</v>
      </c>
      <c r="J4320" t="s">
        <v>7166</v>
      </c>
      <c r="K4320" t="s">
        <v>7192</v>
      </c>
      <c r="L4320">
        <v>1</v>
      </c>
      <c r="M4320">
        <v>6090.44</v>
      </c>
      <c r="N4320">
        <v>0</v>
      </c>
      <c r="O4320">
        <v>984.16</v>
      </c>
    </row>
    <row r="4321" spans="1:15" x14ac:dyDescent="0.25">
      <c r="A4321" t="s">
        <v>4331</v>
      </c>
      <c r="B4321" t="s">
        <v>6010</v>
      </c>
      <c r="C4321" t="s">
        <v>7231</v>
      </c>
      <c r="D4321" t="s">
        <v>6297</v>
      </c>
      <c r="E4321" t="s">
        <v>7023</v>
      </c>
      <c r="F4321" t="s">
        <v>7094</v>
      </c>
      <c r="G4321" t="s">
        <v>7101</v>
      </c>
      <c r="H4321" t="s">
        <v>7124</v>
      </c>
      <c r="I4321" t="s">
        <v>7163</v>
      </c>
      <c r="J4321" t="s">
        <v>7171</v>
      </c>
      <c r="K4321" t="s">
        <v>7184</v>
      </c>
      <c r="L4321">
        <v>5</v>
      </c>
      <c r="M4321">
        <v>39857.839999999997</v>
      </c>
      <c r="N4321">
        <v>0</v>
      </c>
      <c r="O4321">
        <v>5834.09</v>
      </c>
    </row>
    <row r="4322" spans="1:15" x14ac:dyDescent="0.25">
      <c r="A4322" t="s">
        <v>4332</v>
      </c>
      <c r="B4322" t="s">
        <v>5382</v>
      </c>
      <c r="C4322" t="s">
        <v>7243</v>
      </c>
      <c r="D4322" t="s">
        <v>6299</v>
      </c>
      <c r="E4322" t="s">
        <v>7024</v>
      </c>
      <c r="F4322" t="s">
        <v>7095</v>
      </c>
      <c r="G4322" t="s">
        <v>7108</v>
      </c>
      <c r="H4322" t="s">
        <v>7126</v>
      </c>
      <c r="I4322" t="s">
        <v>7163</v>
      </c>
      <c r="J4322" t="s">
        <v>7175</v>
      </c>
      <c r="K4322" t="s">
        <v>7190</v>
      </c>
      <c r="L4322">
        <v>8</v>
      </c>
      <c r="M4322">
        <v>15642.55</v>
      </c>
      <c r="N4322">
        <v>0.15</v>
      </c>
      <c r="O4322">
        <v>2311.98</v>
      </c>
    </row>
    <row r="4323" spans="1:15" x14ac:dyDescent="0.25">
      <c r="A4323" t="s">
        <v>4333</v>
      </c>
      <c r="B4323" t="s">
        <v>5839</v>
      </c>
      <c r="C4323" t="s">
        <v>7237</v>
      </c>
      <c r="D4323" t="s">
        <v>6807</v>
      </c>
      <c r="E4323" t="s">
        <v>6917</v>
      </c>
      <c r="F4323" t="s">
        <v>7096</v>
      </c>
      <c r="G4323" t="s">
        <v>7103</v>
      </c>
      <c r="H4323" t="s">
        <v>7134</v>
      </c>
      <c r="I4323" t="s">
        <v>7162</v>
      </c>
      <c r="J4323" t="s">
        <v>7168</v>
      </c>
      <c r="K4323" t="s">
        <v>7191</v>
      </c>
      <c r="L4323">
        <v>4</v>
      </c>
      <c r="M4323">
        <v>25273.56</v>
      </c>
      <c r="N4323">
        <v>0</v>
      </c>
      <c r="O4323">
        <v>5332.6</v>
      </c>
    </row>
    <row r="4324" spans="1:15" x14ac:dyDescent="0.25">
      <c r="A4324" t="s">
        <v>4334</v>
      </c>
      <c r="B4324" t="s">
        <v>6012</v>
      </c>
      <c r="C4324" t="s">
        <v>7254</v>
      </c>
      <c r="D4324" t="s">
        <v>6876</v>
      </c>
      <c r="E4324" t="s">
        <v>6909</v>
      </c>
      <c r="F4324" t="s">
        <v>7097</v>
      </c>
      <c r="G4324" t="s">
        <v>7105</v>
      </c>
      <c r="H4324" t="s">
        <v>7121</v>
      </c>
      <c r="I4324" t="s">
        <v>7162</v>
      </c>
      <c r="J4324" t="s">
        <v>7169</v>
      </c>
      <c r="K4324" t="s">
        <v>7203</v>
      </c>
      <c r="L4324">
        <v>8</v>
      </c>
      <c r="M4324">
        <v>177813.28</v>
      </c>
      <c r="N4324">
        <v>0</v>
      </c>
      <c r="O4324">
        <v>27292.83</v>
      </c>
    </row>
    <row r="4325" spans="1:15" x14ac:dyDescent="0.25">
      <c r="A4325" t="s">
        <v>4335</v>
      </c>
      <c r="B4325" t="s">
        <v>5963</v>
      </c>
      <c r="C4325" t="s">
        <v>7228</v>
      </c>
      <c r="D4325" t="s">
        <v>6561</v>
      </c>
      <c r="E4325" t="s">
        <v>6956</v>
      </c>
      <c r="F4325" t="s">
        <v>7097</v>
      </c>
      <c r="G4325" t="s">
        <v>7104</v>
      </c>
      <c r="H4325" t="s">
        <v>7120</v>
      </c>
      <c r="I4325" t="s">
        <v>7164</v>
      </c>
      <c r="J4325" t="s">
        <v>7174</v>
      </c>
      <c r="K4325" t="s">
        <v>7188</v>
      </c>
      <c r="L4325">
        <v>6</v>
      </c>
      <c r="M4325">
        <v>15801.73</v>
      </c>
      <c r="N4325">
        <v>0.1</v>
      </c>
      <c r="O4325">
        <v>2914.27</v>
      </c>
    </row>
    <row r="4326" spans="1:15" x14ac:dyDescent="0.25">
      <c r="A4326" t="s">
        <v>4336</v>
      </c>
      <c r="B4326" t="s">
        <v>5963</v>
      </c>
      <c r="C4326" t="s">
        <v>7228</v>
      </c>
      <c r="D4326" t="s">
        <v>6854</v>
      </c>
      <c r="E4326" t="s">
        <v>7067</v>
      </c>
      <c r="F4326" t="s">
        <v>7095</v>
      </c>
      <c r="G4326" t="s">
        <v>7106</v>
      </c>
      <c r="H4326" t="s">
        <v>7146</v>
      </c>
      <c r="I4326" t="s">
        <v>7165</v>
      </c>
      <c r="J4326" t="s">
        <v>7177</v>
      </c>
      <c r="K4326" t="s">
        <v>7210</v>
      </c>
      <c r="L4326">
        <v>3</v>
      </c>
      <c r="M4326">
        <v>184703.33</v>
      </c>
      <c r="N4326">
        <v>0.25</v>
      </c>
      <c r="O4326">
        <v>3242.83</v>
      </c>
    </row>
    <row r="4327" spans="1:15" x14ac:dyDescent="0.25">
      <c r="A4327" t="s">
        <v>4337</v>
      </c>
      <c r="B4327" t="s">
        <v>5426</v>
      </c>
      <c r="C4327" t="s">
        <v>7226</v>
      </c>
      <c r="D4327" t="s">
        <v>6338</v>
      </c>
      <c r="E4327" t="s">
        <v>6936</v>
      </c>
      <c r="F4327" t="s">
        <v>7097</v>
      </c>
      <c r="G4327" t="s">
        <v>7104</v>
      </c>
      <c r="H4327" t="s">
        <v>7120</v>
      </c>
      <c r="I4327" t="s">
        <v>7165</v>
      </c>
      <c r="J4327" t="s">
        <v>7172</v>
      </c>
      <c r="K4327" t="s">
        <v>7212</v>
      </c>
      <c r="L4327">
        <v>7</v>
      </c>
      <c r="M4327">
        <v>24922.41</v>
      </c>
      <c r="N4327">
        <v>0</v>
      </c>
      <c r="O4327">
        <v>4655.2299999999996</v>
      </c>
    </row>
    <row r="4328" spans="1:15" x14ac:dyDescent="0.25">
      <c r="A4328" t="s">
        <v>4338</v>
      </c>
      <c r="B4328" t="s">
        <v>5767</v>
      </c>
      <c r="C4328" t="s">
        <v>7251</v>
      </c>
      <c r="D4328" t="s">
        <v>6406</v>
      </c>
      <c r="E4328" t="s">
        <v>6916</v>
      </c>
      <c r="F4328" t="s">
        <v>7095</v>
      </c>
      <c r="G4328" t="s">
        <v>7102</v>
      </c>
      <c r="H4328" t="s">
        <v>7147</v>
      </c>
      <c r="I4328" t="s">
        <v>7165</v>
      </c>
      <c r="J4328" t="s">
        <v>7172</v>
      </c>
      <c r="K4328" t="s">
        <v>7185</v>
      </c>
      <c r="L4328">
        <v>6</v>
      </c>
      <c r="M4328">
        <v>23366.28</v>
      </c>
      <c r="N4328">
        <v>0.25</v>
      </c>
      <c r="O4328">
        <v>1796.49</v>
      </c>
    </row>
    <row r="4329" spans="1:15" x14ac:dyDescent="0.25">
      <c r="A4329" t="s">
        <v>4339</v>
      </c>
      <c r="B4329" t="s">
        <v>5147</v>
      </c>
      <c r="C4329" t="s">
        <v>7246</v>
      </c>
      <c r="D4329" t="s">
        <v>6118</v>
      </c>
      <c r="E4329" t="s">
        <v>6917</v>
      </c>
      <c r="F4329" t="s">
        <v>7095</v>
      </c>
      <c r="G4329" t="s">
        <v>7102</v>
      </c>
      <c r="H4329" t="s">
        <v>7147</v>
      </c>
      <c r="I4329" t="s">
        <v>7165</v>
      </c>
      <c r="J4329" t="s">
        <v>7176</v>
      </c>
      <c r="K4329" t="s">
        <v>7202</v>
      </c>
      <c r="L4329">
        <v>1</v>
      </c>
      <c r="M4329">
        <v>17943.75</v>
      </c>
      <c r="N4329">
        <v>0</v>
      </c>
      <c r="O4329">
        <v>2684.45</v>
      </c>
    </row>
    <row r="4330" spans="1:15" x14ac:dyDescent="0.25">
      <c r="A4330" t="s">
        <v>4340</v>
      </c>
      <c r="B4330" t="s">
        <v>6029</v>
      </c>
      <c r="C4330" t="s">
        <v>7225</v>
      </c>
      <c r="D4330" t="s">
        <v>6146</v>
      </c>
      <c r="E4330" t="s">
        <v>6944</v>
      </c>
      <c r="F4330" t="s">
        <v>7095</v>
      </c>
      <c r="G4330" t="s">
        <v>7108</v>
      </c>
      <c r="H4330" t="s">
        <v>7141</v>
      </c>
      <c r="I4330" t="s">
        <v>7165</v>
      </c>
      <c r="J4330" t="s">
        <v>7172</v>
      </c>
      <c r="K4330" t="s">
        <v>7185</v>
      </c>
      <c r="L4330">
        <v>3</v>
      </c>
      <c r="M4330">
        <v>12910.81</v>
      </c>
      <c r="N4330">
        <v>0.15</v>
      </c>
      <c r="O4330">
        <v>1096.19</v>
      </c>
    </row>
    <row r="4331" spans="1:15" x14ac:dyDescent="0.25">
      <c r="A4331" t="s">
        <v>4341</v>
      </c>
      <c r="B4331" t="s">
        <v>5166</v>
      </c>
      <c r="C4331" t="s">
        <v>7254</v>
      </c>
      <c r="D4331" t="s">
        <v>6363</v>
      </c>
      <c r="E4331" t="s">
        <v>6898</v>
      </c>
      <c r="F4331" t="s">
        <v>7094</v>
      </c>
      <c r="G4331" t="s">
        <v>7099</v>
      </c>
      <c r="H4331" t="s">
        <v>7130</v>
      </c>
      <c r="I4331" t="s">
        <v>7162</v>
      </c>
      <c r="J4331" t="s">
        <v>7166</v>
      </c>
      <c r="K4331" t="s">
        <v>7192</v>
      </c>
      <c r="L4331">
        <v>3</v>
      </c>
      <c r="M4331">
        <v>17503.759999999998</v>
      </c>
      <c r="N4331">
        <v>0</v>
      </c>
      <c r="O4331">
        <v>3080.23</v>
      </c>
    </row>
    <row r="4332" spans="1:15" x14ac:dyDescent="0.25">
      <c r="A4332" t="s">
        <v>4342</v>
      </c>
      <c r="B4332" t="s">
        <v>5278</v>
      </c>
      <c r="C4332" t="s">
        <v>7227</v>
      </c>
      <c r="D4332" t="s">
        <v>6537</v>
      </c>
      <c r="E4332" t="s">
        <v>6973</v>
      </c>
      <c r="F4332" t="s">
        <v>7097</v>
      </c>
      <c r="G4332" t="s">
        <v>7110</v>
      </c>
      <c r="H4332" t="s">
        <v>7129</v>
      </c>
      <c r="I4332" t="s">
        <v>7163</v>
      </c>
      <c r="J4332" t="s">
        <v>7167</v>
      </c>
      <c r="K4332" t="s">
        <v>7179</v>
      </c>
      <c r="L4332">
        <v>4</v>
      </c>
      <c r="M4332">
        <v>8775.15</v>
      </c>
      <c r="N4332">
        <v>0.15</v>
      </c>
      <c r="O4332">
        <v>1675.92</v>
      </c>
    </row>
    <row r="4333" spans="1:15" x14ac:dyDescent="0.25">
      <c r="A4333" t="s">
        <v>4343</v>
      </c>
      <c r="B4333" t="s">
        <v>5061</v>
      </c>
      <c r="C4333" t="s">
        <v>7229</v>
      </c>
      <c r="D4333" t="s">
        <v>6766</v>
      </c>
      <c r="E4333" t="s">
        <v>7020</v>
      </c>
      <c r="F4333" t="s">
        <v>7096</v>
      </c>
      <c r="G4333" t="s">
        <v>7103</v>
      </c>
      <c r="H4333" t="s">
        <v>7134</v>
      </c>
      <c r="I4333" t="s">
        <v>7162</v>
      </c>
      <c r="J4333" t="s">
        <v>7168</v>
      </c>
      <c r="K4333" t="s">
        <v>7180</v>
      </c>
      <c r="L4333">
        <v>1</v>
      </c>
      <c r="M4333">
        <v>2814.38</v>
      </c>
      <c r="N4333">
        <v>0.2</v>
      </c>
      <c r="O4333">
        <v>277.70999999999998</v>
      </c>
    </row>
    <row r="4334" spans="1:15" x14ac:dyDescent="0.25">
      <c r="A4334" t="s">
        <v>4344</v>
      </c>
      <c r="B4334" t="s">
        <v>5033</v>
      </c>
      <c r="C4334" t="s">
        <v>7235</v>
      </c>
      <c r="D4334" t="s">
        <v>6483</v>
      </c>
      <c r="E4334" t="s">
        <v>6899</v>
      </c>
      <c r="F4334" t="s">
        <v>7096</v>
      </c>
      <c r="G4334" t="s">
        <v>7113</v>
      </c>
      <c r="H4334" t="s">
        <v>7148</v>
      </c>
      <c r="I4334" t="s">
        <v>7164</v>
      </c>
      <c r="J4334" t="s">
        <v>7170</v>
      </c>
      <c r="K4334" t="s">
        <v>7183</v>
      </c>
      <c r="L4334">
        <v>5</v>
      </c>
      <c r="M4334">
        <v>18766.830000000002</v>
      </c>
      <c r="N4334">
        <v>0.25</v>
      </c>
      <c r="O4334">
        <v>3108.89</v>
      </c>
    </row>
    <row r="4335" spans="1:15" x14ac:dyDescent="0.25">
      <c r="A4335" t="s">
        <v>4345</v>
      </c>
      <c r="B4335" t="s">
        <v>5849</v>
      </c>
      <c r="C4335" t="s">
        <v>7226</v>
      </c>
      <c r="D4335" t="s">
        <v>6526</v>
      </c>
      <c r="E4335" t="s">
        <v>6910</v>
      </c>
      <c r="F4335" t="s">
        <v>7094</v>
      </c>
      <c r="G4335" t="s">
        <v>7099</v>
      </c>
      <c r="H4335" t="s">
        <v>7125</v>
      </c>
      <c r="I4335" t="s">
        <v>7165</v>
      </c>
      <c r="J4335" t="s">
        <v>7177</v>
      </c>
      <c r="K4335" t="s">
        <v>7210</v>
      </c>
      <c r="L4335">
        <v>5</v>
      </c>
      <c r="M4335">
        <v>320854.59000000003</v>
      </c>
      <c r="N4335">
        <v>0.25</v>
      </c>
      <c r="O4335">
        <v>1591.87</v>
      </c>
    </row>
    <row r="4336" spans="1:15" x14ac:dyDescent="0.25">
      <c r="A4336" t="s">
        <v>4346</v>
      </c>
      <c r="B4336" t="s">
        <v>5116</v>
      </c>
      <c r="C4336" t="s">
        <v>7244</v>
      </c>
      <c r="D4336" t="s">
        <v>6164</v>
      </c>
      <c r="E4336" t="s">
        <v>6928</v>
      </c>
      <c r="F4336" t="s">
        <v>7094</v>
      </c>
      <c r="G4336" t="s">
        <v>7099</v>
      </c>
      <c r="H4336" t="s">
        <v>7130</v>
      </c>
      <c r="I4336" t="s">
        <v>7165</v>
      </c>
      <c r="J4336" t="s">
        <v>7176</v>
      </c>
      <c r="K4336" t="s">
        <v>7202</v>
      </c>
      <c r="L4336">
        <v>1</v>
      </c>
      <c r="M4336">
        <v>12831.36</v>
      </c>
      <c r="N4336">
        <v>0.25</v>
      </c>
      <c r="O4336">
        <v>700.34</v>
      </c>
    </row>
    <row r="4337" spans="1:15" x14ac:dyDescent="0.25">
      <c r="A4337" t="s">
        <v>4347</v>
      </c>
      <c r="B4337" t="s">
        <v>5592</v>
      </c>
      <c r="C4337" t="s">
        <v>7257</v>
      </c>
      <c r="D4337" t="s">
        <v>6646</v>
      </c>
      <c r="E4337" t="s">
        <v>6907</v>
      </c>
      <c r="F4337" t="s">
        <v>7095</v>
      </c>
      <c r="G4337" t="s">
        <v>7109</v>
      </c>
      <c r="H4337" t="s">
        <v>7127</v>
      </c>
      <c r="I4337" t="s">
        <v>7165</v>
      </c>
      <c r="J4337" t="s">
        <v>7176</v>
      </c>
      <c r="K4337" t="s">
        <v>7195</v>
      </c>
      <c r="L4337">
        <v>8</v>
      </c>
      <c r="M4337">
        <v>80867.320000000007</v>
      </c>
      <c r="N4337">
        <v>0.15</v>
      </c>
      <c r="O4337">
        <v>2115.48</v>
      </c>
    </row>
    <row r="4338" spans="1:15" x14ac:dyDescent="0.25">
      <c r="A4338" t="s">
        <v>4348</v>
      </c>
      <c r="B4338" t="s">
        <v>5841</v>
      </c>
      <c r="C4338" t="s">
        <v>7236</v>
      </c>
      <c r="D4338" t="s">
        <v>6813</v>
      </c>
      <c r="E4338" t="s">
        <v>7057</v>
      </c>
      <c r="F4338" t="s">
        <v>7096</v>
      </c>
      <c r="G4338" t="s">
        <v>7113</v>
      </c>
      <c r="H4338" t="s">
        <v>7144</v>
      </c>
      <c r="I4338" t="s">
        <v>7164</v>
      </c>
      <c r="J4338" t="s">
        <v>7173</v>
      </c>
      <c r="K4338" t="s">
        <v>7206</v>
      </c>
      <c r="L4338">
        <v>5</v>
      </c>
      <c r="M4338">
        <v>11381.6</v>
      </c>
      <c r="N4338">
        <v>0</v>
      </c>
      <c r="O4338">
        <v>3348.43</v>
      </c>
    </row>
    <row r="4339" spans="1:15" x14ac:dyDescent="0.25">
      <c r="A4339" t="s">
        <v>4349</v>
      </c>
      <c r="B4339" t="s">
        <v>5231</v>
      </c>
      <c r="C4339" t="s">
        <v>7230</v>
      </c>
      <c r="D4339" t="s">
        <v>6697</v>
      </c>
      <c r="E4339" t="s">
        <v>7068</v>
      </c>
      <c r="F4339" t="s">
        <v>7097</v>
      </c>
      <c r="G4339" t="s">
        <v>7110</v>
      </c>
      <c r="H4339" t="s">
        <v>7129</v>
      </c>
      <c r="I4339" t="s">
        <v>7164</v>
      </c>
      <c r="J4339" t="s">
        <v>7174</v>
      </c>
      <c r="K4339" t="s">
        <v>7188</v>
      </c>
      <c r="L4339">
        <v>2</v>
      </c>
      <c r="M4339">
        <v>4319.3100000000004</v>
      </c>
      <c r="N4339">
        <v>0.25</v>
      </c>
      <c r="O4339">
        <v>711.5</v>
      </c>
    </row>
    <row r="4340" spans="1:15" x14ac:dyDescent="0.25">
      <c r="A4340" t="s">
        <v>4350</v>
      </c>
      <c r="B4340" t="s">
        <v>5624</v>
      </c>
      <c r="C4340" t="s">
        <v>7226</v>
      </c>
      <c r="D4340" t="s">
        <v>6839</v>
      </c>
      <c r="E4340" t="s">
        <v>7069</v>
      </c>
      <c r="F4340" t="s">
        <v>7094</v>
      </c>
      <c r="G4340" t="s">
        <v>7098</v>
      </c>
      <c r="H4340" t="s">
        <v>7114</v>
      </c>
      <c r="I4340" t="s">
        <v>7164</v>
      </c>
      <c r="J4340" t="s">
        <v>7173</v>
      </c>
      <c r="K4340" t="s">
        <v>7186</v>
      </c>
      <c r="L4340">
        <v>7</v>
      </c>
      <c r="M4340">
        <v>30343.05</v>
      </c>
      <c r="N4340">
        <v>0</v>
      </c>
      <c r="O4340">
        <v>7979.17</v>
      </c>
    </row>
    <row r="4341" spans="1:15" x14ac:dyDescent="0.25">
      <c r="A4341" t="s">
        <v>4351</v>
      </c>
      <c r="B4341" t="s">
        <v>5657</v>
      </c>
      <c r="C4341" t="s">
        <v>7255</v>
      </c>
      <c r="D4341" t="s">
        <v>6890</v>
      </c>
      <c r="E4341" t="s">
        <v>6965</v>
      </c>
      <c r="F4341" t="s">
        <v>7096</v>
      </c>
      <c r="G4341" t="s">
        <v>7113</v>
      </c>
      <c r="H4341" t="s">
        <v>7148</v>
      </c>
      <c r="I4341" t="s">
        <v>7165</v>
      </c>
      <c r="J4341" t="s">
        <v>7176</v>
      </c>
      <c r="K4341" t="s">
        <v>7194</v>
      </c>
      <c r="L4341">
        <v>7</v>
      </c>
      <c r="M4341">
        <v>169316.22</v>
      </c>
      <c r="N4341">
        <v>0</v>
      </c>
      <c r="O4341">
        <v>26194.45</v>
      </c>
    </row>
    <row r="4342" spans="1:15" x14ac:dyDescent="0.25">
      <c r="A4342" t="s">
        <v>4352</v>
      </c>
      <c r="B4342" t="s">
        <v>5996</v>
      </c>
      <c r="C4342" t="s">
        <v>7257</v>
      </c>
      <c r="D4342" t="s">
        <v>6145</v>
      </c>
      <c r="E4342" t="s">
        <v>6943</v>
      </c>
      <c r="F4342" t="s">
        <v>7095</v>
      </c>
      <c r="G4342" t="s">
        <v>7106</v>
      </c>
      <c r="H4342" t="s">
        <v>7146</v>
      </c>
      <c r="I4342" t="s">
        <v>7162</v>
      </c>
      <c r="J4342" t="s">
        <v>7169</v>
      </c>
      <c r="K4342" t="s">
        <v>7203</v>
      </c>
      <c r="L4342">
        <v>2</v>
      </c>
      <c r="M4342">
        <v>32774.410000000003</v>
      </c>
      <c r="N4342">
        <v>0.25</v>
      </c>
      <c r="O4342">
        <v>2171.06</v>
      </c>
    </row>
    <row r="4343" spans="1:15" x14ac:dyDescent="0.25">
      <c r="A4343" t="s">
        <v>4353</v>
      </c>
      <c r="B4343" t="s">
        <v>5118</v>
      </c>
      <c r="C4343" t="s">
        <v>7226</v>
      </c>
      <c r="D4343" t="s">
        <v>6784</v>
      </c>
      <c r="E4343" t="s">
        <v>6951</v>
      </c>
      <c r="F4343" t="s">
        <v>7095</v>
      </c>
      <c r="G4343" t="s">
        <v>7108</v>
      </c>
      <c r="H4343" t="s">
        <v>7141</v>
      </c>
      <c r="I4343" t="s">
        <v>7163</v>
      </c>
      <c r="J4343" t="s">
        <v>7175</v>
      </c>
      <c r="K4343" t="s">
        <v>7205</v>
      </c>
      <c r="L4343">
        <v>5</v>
      </c>
      <c r="M4343">
        <v>13097.26</v>
      </c>
      <c r="N4343">
        <v>0.25</v>
      </c>
      <c r="O4343">
        <v>552.87</v>
      </c>
    </row>
    <row r="4344" spans="1:15" x14ac:dyDescent="0.25">
      <c r="A4344" t="s">
        <v>4354</v>
      </c>
      <c r="B4344" t="s">
        <v>5493</v>
      </c>
      <c r="C4344" t="s">
        <v>7248</v>
      </c>
      <c r="D4344" t="s">
        <v>6147</v>
      </c>
      <c r="E4344" t="s">
        <v>6945</v>
      </c>
      <c r="F4344" t="s">
        <v>7097</v>
      </c>
      <c r="G4344" t="s">
        <v>7107</v>
      </c>
      <c r="H4344" t="s">
        <v>7153</v>
      </c>
      <c r="I4344" t="s">
        <v>7165</v>
      </c>
      <c r="J4344" t="s">
        <v>7177</v>
      </c>
      <c r="K4344" t="s">
        <v>7210</v>
      </c>
      <c r="L4344">
        <v>6</v>
      </c>
      <c r="M4344">
        <v>392527.68</v>
      </c>
      <c r="N4344">
        <v>0.2</v>
      </c>
      <c r="O4344">
        <v>27561.41</v>
      </c>
    </row>
    <row r="4345" spans="1:15" x14ac:dyDescent="0.25">
      <c r="A4345" t="s">
        <v>4355</v>
      </c>
      <c r="B4345" t="s">
        <v>5895</v>
      </c>
      <c r="C4345" t="s">
        <v>7257</v>
      </c>
      <c r="D4345" t="s">
        <v>6785</v>
      </c>
      <c r="E4345" t="s">
        <v>7062</v>
      </c>
      <c r="F4345" t="s">
        <v>7097</v>
      </c>
      <c r="G4345" t="s">
        <v>7107</v>
      </c>
      <c r="H4345" t="s">
        <v>7123</v>
      </c>
      <c r="I4345" t="s">
        <v>7163</v>
      </c>
      <c r="J4345" t="s">
        <v>7171</v>
      </c>
      <c r="K4345" t="s">
        <v>7204</v>
      </c>
      <c r="L4345">
        <v>4</v>
      </c>
      <c r="M4345">
        <v>13831.48</v>
      </c>
      <c r="N4345">
        <v>0.25</v>
      </c>
      <c r="O4345">
        <v>1237.94</v>
      </c>
    </row>
    <row r="4346" spans="1:15" x14ac:dyDescent="0.25">
      <c r="A4346" t="s">
        <v>4356</v>
      </c>
      <c r="B4346" t="s">
        <v>5176</v>
      </c>
      <c r="C4346" t="s">
        <v>7247</v>
      </c>
      <c r="D4346" t="s">
        <v>6147</v>
      </c>
      <c r="E4346" t="s">
        <v>6945</v>
      </c>
      <c r="F4346" t="s">
        <v>7094</v>
      </c>
      <c r="G4346" t="s">
        <v>7099</v>
      </c>
      <c r="H4346" t="s">
        <v>7130</v>
      </c>
      <c r="I4346" t="s">
        <v>7164</v>
      </c>
      <c r="J4346" t="s">
        <v>7173</v>
      </c>
      <c r="K4346" t="s">
        <v>7186</v>
      </c>
      <c r="L4346">
        <v>2</v>
      </c>
      <c r="M4346">
        <v>6507.39</v>
      </c>
      <c r="N4346">
        <v>0.25</v>
      </c>
      <c r="O4346">
        <v>1239.75</v>
      </c>
    </row>
    <row r="4347" spans="1:15" x14ac:dyDescent="0.25">
      <c r="A4347" t="s">
        <v>4357</v>
      </c>
      <c r="B4347" t="s">
        <v>5284</v>
      </c>
      <c r="C4347" t="s">
        <v>7247</v>
      </c>
      <c r="D4347" t="s">
        <v>6252</v>
      </c>
      <c r="E4347" t="s">
        <v>7004</v>
      </c>
      <c r="F4347" t="s">
        <v>7096</v>
      </c>
      <c r="G4347" t="s">
        <v>7103</v>
      </c>
      <c r="H4347" t="s">
        <v>7158</v>
      </c>
      <c r="I4347" t="s">
        <v>7165</v>
      </c>
      <c r="J4347" t="s">
        <v>7176</v>
      </c>
      <c r="K4347" t="s">
        <v>7194</v>
      </c>
      <c r="L4347">
        <v>2</v>
      </c>
      <c r="M4347">
        <v>45274.41</v>
      </c>
      <c r="N4347">
        <v>0.1</v>
      </c>
      <c r="O4347">
        <v>5819.12</v>
      </c>
    </row>
    <row r="4348" spans="1:15" x14ac:dyDescent="0.25">
      <c r="A4348" t="s">
        <v>4358</v>
      </c>
      <c r="B4348" t="s">
        <v>5085</v>
      </c>
      <c r="C4348" t="s">
        <v>7240</v>
      </c>
      <c r="D4348" t="s">
        <v>6336</v>
      </c>
      <c r="E4348" t="s">
        <v>6912</v>
      </c>
      <c r="F4348" t="s">
        <v>7096</v>
      </c>
      <c r="G4348" t="s">
        <v>7103</v>
      </c>
      <c r="H4348" t="s">
        <v>7119</v>
      </c>
      <c r="I4348" t="s">
        <v>7165</v>
      </c>
      <c r="J4348" t="s">
        <v>7172</v>
      </c>
      <c r="K4348" t="s">
        <v>7208</v>
      </c>
      <c r="L4348">
        <v>4</v>
      </c>
      <c r="M4348">
        <v>9498.7099999999991</v>
      </c>
      <c r="N4348">
        <v>0.05</v>
      </c>
      <c r="O4348">
        <v>1889.35</v>
      </c>
    </row>
    <row r="4349" spans="1:15" x14ac:dyDescent="0.25">
      <c r="A4349" t="s">
        <v>4359</v>
      </c>
      <c r="B4349" t="s">
        <v>5788</v>
      </c>
      <c r="C4349" t="s">
        <v>7239</v>
      </c>
      <c r="D4349" t="s">
        <v>6284</v>
      </c>
      <c r="E4349" t="s">
        <v>6895</v>
      </c>
      <c r="F4349" t="s">
        <v>7097</v>
      </c>
      <c r="G4349" t="s">
        <v>7104</v>
      </c>
      <c r="H4349" t="s">
        <v>7132</v>
      </c>
      <c r="I4349" t="s">
        <v>7162</v>
      </c>
      <c r="J4349" t="s">
        <v>7168</v>
      </c>
      <c r="K4349" t="s">
        <v>7181</v>
      </c>
      <c r="L4349">
        <v>1</v>
      </c>
      <c r="M4349">
        <v>12597.43</v>
      </c>
      <c r="N4349">
        <v>0</v>
      </c>
      <c r="O4349">
        <v>2546.6</v>
      </c>
    </row>
    <row r="4350" spans="1:15" x14ac:dyDescent="0.25">
      <c r="A4350" t="s">
        <v>4360</v>
      </c>
      <c r="B4350" t="s">
        <v>5550</v>
      </c>
      <c r="C4350" t="s">
        <v>7242</v>
      </c>
      <c r="D4350" t="s">
        <v>6442</v>
      </c>
      <c r="E4350" t="s">
        <v>7058</v>
      </c>
      <c r="F4350" t="s">
        <v>7095</v>
      </c>
      <c r="G4350" t="s">
        <v>7106</v>
      </c>
      <c r="H4350" t="s">
        <v>7146</v>
      </c>
      <c r="I4350" t="s">
        <v>7165</v>
      </c>
      <c r="J4350" t="s">
        <v>7172</v>
      </c>
      <c r="K4350" t="s">
        <v>7212</v>
      </c>
      <c r="L4350">
        <v>4</v>
      </c>
      <c r="M4350">
        <v>13683.64</v>
      </c>
      <c r="N4350">
        <v>0</v>
      </c>
      <c r="O4350">
        <v>2672.03</v>
      </c>
    </row>
    <row r="4351" spans="1:15" x14ac:dyDescent="0.25">
      <c r="A4351" t="s">
        <v>4361</v>
      </c>
      <c r="B4351" t="s">
        <v>5956</v>
      </c>
      <c r="C4351" t="s">
        <v>7232</v>
      </c>
      <c r="D4351" t="s">
        <v>6219</v>
      </c>
      <c r="E4351" t="s">
        <v>6989</v>
      </c>
      <c r="F4351" t="s">
        <v>7095</v>
      </c>
      <c r="G4351" t="s">
        <v>7106</v>
      </c>
      <c r="H4351" t="s">
        <v>7146</v>
      </c>
      <c r="I4351" t="s">
        <v>7163</v>
      </c>
      <c r="J4351" t="s">
        <v>7171</v>
      </c>
      <c r="K4351" t="s">
        <v>7184</v>
      </c>
      <c r="L4351">
        <v>1</v>
      </c>
      <c r="M4351">
        <v>5712.77</v>
      </c>
      <c r="N4351">
        <v>0.25</v>
      </c>
      <c r="O4351">
        <v>499.87</v>
      </c>
    </row>
    <row r="4352" spans="1:15" x14ac:dyDescent="0.25">
      <c r="A4352" t="s">
        <v>4362</v>
      </c>
      <c r="B4352" t="s">
        <v>5651</v>
      </c>
      <c r="C4352" t="s">
        <v>7225</v>
      </c>
      <c r="D4352" t="s">
        <v>6715</v>
      </c>
      <c r="E4352" t="s">
        <v>7059</v>
      </c>
      <c r="F4352" t="s">
        <v>7094</v>
      </c>
      <c r="G4352" t="s">
        <v>7098</v>
      </c>
      <c r="H4352" t="s">
        <v>7156</v>
      </c>
      <c r="I4352" t="s">
        <v>7165</v>
      </c>
      <c r="J4352" t="s">
        <v>7176</v>
      </c>
      <c r="K4352" t="s">
        <v>7194</v>
      </c>
      <c r="L4352">
        <v>2</v>
      </c>
      <c r="M4352">
        <v>41922.129999999997</v>
      </c>
      <c r="N4352">
        <v>0.15</v>
      </c>
      <c r="O4352">
        <v>3249.86</v>
      </c>
    </row>
    <row r="4353" spans="1:15" x14ac:dyDescent="0.25">
      <c r="A4353" t="s">
        <v>4363</v>
      </c>
      <c r="B4353" t="s">
        <v>5847</v>
      </c>
      <c r="C4353" t="s">
        <v>7246</v>
      </c>
      <c r="D4353" t="s">
        <v>6206</v>
      </c>
      <c r="E4353" t="s">
        <v>6981</v>
      </c>
      <c r="F4353" t="s">
        <v>7097</v>
      </c>
      <c r="G4353" t="s">
        <v>7105</v>
      </c>
      <c r="H4353" t="s">
        <v>7128</v>
      </c>
      <c r="I4353" t="s">
        <v>7163</v>
      </c>
      <c r="J4353" t="s">
        <v>7171</v>
      </c>
      <c r="K4353" t="s">
        <v>7184</v>
      </c>
      <c r="L4353">
        <v>1</v>
      </c>
      <c r="M4353">
        <v>7346.05</v>
      </c>
      <c r="N4353">
        <v>0.1</v>
      </c>
      <c r="O4353">
        <v>996.08</v>
      </c>
    </row>
    <row r="4354" spans="1:15" x14ac:dyDescent="0.25">
      <c r="A4354" t="s">
        <v>4364</v>
      </c>
      <c r="B4354" t="s">
        <v>5967</v>
      </c>
      <c r="C4354" t="s">
        <v>7240</v>
      </c>
      <c r="D4354" t="s">
        <v>6694</v>
      </c>
      <c r="E4354" t="s">
        <v>6938</v>
      </c>
      <c r="F4354" t="s">
        <v>7096</v>
      </c>
      <c r="G4354" t="s">
        <v>7113</v>
      </c>
      <c r="H4354" t="s">
        <v>7144</v>
      </c>
      <c r="I4354" t="s">
        <v>7162</v>
      </c>
      <c r="J4354" t="s">
        <v>7169</v>
      </c>
      <c r="K4354" t="s">
        <v>7182</v>
      </c>
      <c r="L4354">
        <v>8</v>
      </c>
      <c r="M4354">
        <v>72222.7</v>
      </c>
      <c r="N4354">
        <v>0</v>
      </c>
      <c r="O4354">
        <v>14088.53</v>
      </c>
    </row>
    <row r="4355" spans="1:15" x14ac:dyDescent="0.25">
      <c r="A4355" t="s">
        <v>4365</v>
      </c>
      <c r="B4355" t="s">
        <v>5571</v>
      </c>
      <c r="C4355" t="s">
        <v>7253</v>
      </c>
      <c r="D4355" t="s">
        <v>6413</v>
      </c>
      <c r="E4355" t="s">
        <v>7052</v>
      </c>
      <c r="F4355" t="s">
        <v>7097</v>
      </c>
      <c r="G4355" t="s">
        <v>7105</v>
      </c>
      <c r="H4355" t="s">
        <v>7149</v>
      </c>
      <c r="I4355" t="s">
        <v>7163</v>
      </c>
      <c r="J4355" t="s">
        <v>7167</v>
      </c>
      <c r="K4355" t="s">
        <v>7187</v>
      </c>
      <c r="L4355">
        <v>4</v>
      </c>
      <c r="M4355">
        <v>4401.3500000000004</v>
      </c>
      <c r="N4355">
        <v>0.25</v>
      </c>
      <c r="O4355">
        <v>592.80999999999995</v>
      </c>
    </row>
    <row r="4356" spans="1:15" x14ac:dyDescent="0.25">
      <c r="A4356" t="s">
        <v>4366</v>
      </c>
      <c r="B4356" t="s">
        <v>5375</v>
      </c>
      <c r="C4356" t="s">
        <v>7244</v>
      </c>
      <c r="D4356" t="s">
        <v>6638</v>
      </c>
      <c r="E4356" t="s">
        <v>6971</v>
      </c>
      <c r="F4356" t="s">
        <v>7094</v>
      </c>
      <c r="G4356" t="s">
        <v>7098</v>
      </c>
      <c r="H4356" t="s">
        <v>7156</v>
      </c>
      <c r="I4356" t="s">
        <v>7163</v>
      </c>
      <c r="J4356" t="s">
        <v>7171</v>
      </c>
      <c r="K4356" t="s">
        <v>7204</v>
      </c>
      <c r="L4356">
        <v>4</v>
      </c>
      <c r="M4356">
        <v>13595.45</v>
      </c>
      <c r="N4356">
        <v>0.25</v>
      </c>
      <c r="O4356">
        <v>450.28</v>
      </c>
    </row>
    <row r="4357" spans="1:15" x14ac:dyDescent="0.25">
      <c r="A4357" t="s">
        <v>4367</v>
      </c>
      <c r="B4357" t="s">
        <v>6051</v>
      </c>
      <c r="C4357" t="s">
        <v>7251</v>
      </c>
      <c r="D4357" t="s">
        <v>6363</v>
      </c>
      <c r="E4357" t="s">
        <v>6898</v>
      </c>
      <c r="F4357" t="s">
        <v>7097</v>
      </c>
      <c r="G4357" t="s">
        <v>7107</v>
      </c>
      <c r="H4357" t="s">
        <v>7123</v>
      </c>
      <c r="I4357" t="s">
        <v>7165</v>
      </c>
      <c r="J4357" t="s">
        <v>7172</v>
      </c>
      <c r="K4357" t="s">
        <v>7212</v>
      </c>
      <c r="L4357">
        <v>5</v>
      </c>
      <c r="M4357">
        <v>17459.87</v>
      </c>
      <c r="N4357">
        <v>0</v>
      </c>
      <c r="O4357">
        <v>3746.36</v>
      </c>
    </row>
    <row r="4358" spans="1:15" x14ac:dyDescent="0.25">
      <c r="A4358" t="s">
        <v>4368</v>
      </c>
      <c r="B4358" t="s">
        <v>5259</v>
      </c>
      <c r="C4358" t="s">
        <v>7233</v>
      </c>
      <c r="D4358" t="s">
        <v>6481</v>
      </c>
      <c r="E4358" t="s">
        <v>6935</v>
      </c>
      <c r="F4358" t="s">
        <v>7097</v>
      </c>
      <c r="G4358" t="s">
        <v>7105</v>
      </c>
      <c r="H4358" t="s">
        <v>7121</v>
      </c>
      <c r="I4358" t="s">
        <v>7163</v>
      </c>
      <c r="J4358" t="s">
        <v>7175</v>
      </c>
      <c r="K4358" t="s">
        <v>7205</v>
      </c>
      <c r="L4358">
        <v>7</v>
      </c>
      <c r="M4358">
        <v>25278.49</v>
      </c>
      <c r="N4358">
        <v>0</v>
      </c>
      <c r="O4358">
        <v>4992.68</v>
      </c>
    </row>
    <row r="4359" spans="1:15" x14ac:dyDescent="0.25">
      <c r="A4359" t="s">
        <v>4369</v>
      </c>
      <c r="B4359" t="s">
        <v>5201</v>
      </c>
      <c r="C4359" t="s">
        <v>7246</v>
      </c>
      <c r="D4359" t="s">
        <v>6334</v>
      </c>
      <c r="E4359" t="s">
        <v>6967</v>
      </c>
      <c r="F4359" t="s">
        <v>7095</v>
      </c>
      <c r="G4359" t="s">
        <v>7108</v>
      </c>
      <c r="H4359" t="s">
        <v>7141</v>
      </c>
      <c r="I4359" t="s">
        <v>7165</v>
      </c>
      <c r="J4359" t="s">
        <v>7177</v>
      </c>
      <c r="K4359" t="s">
        <v>7201</v>
      </c>
      <c r="L4359">
        <v>1</v>
      </c>
      <c r="M4359">
        <v>40421.300000000003</v>
      </c>
      <c r="N4359">
        <v>0.25</v>
      </c>
      <c r="O4359">
        <v>2038.84</v>
      </c>
    </row>
    <row r="4360" spans="1:15" x14ac:dyDescent="0.25">
      <c r="A4360" t="s">
        <v>4370</v>
      </c>
      <c r="B4360" t="s">
        <v>5025</v>
      </c>
      <c r="C4360" t="s">
        <v>7250</v>
      </c>
      <c r="D4360" t="s">
        <v>6439</v>
      </c>
      <c r="E4360" t="s">
        <v>6932</v>
      </c>
      <c r="F4360" t="s">
        <v>7095</v>
      </c>
      <c r="G4360" t="s">
        <v>7102</v>
      </c>
      <c r="H4360" t="s">
        <v>7157</v>
      </c>
      <c r="I4360" t="s">
        <v>7163</v>
      </c>
      <c r="J4360" t="s">
        <v>7167</v>
      </c>
      <c r="K4360" t="s">
        <v>7179</v>
      </c>
      <c r="L4360">
        <v>2</v>
      </c>
      <c r="M4360">
        <v>3971.35</v>
      </c>
      <c r="N4360">
        <v>0.2</v>
      </c>
      <c r="O4360">
        <v>736.16</v>
      </c>
    </row>
    <row r="4361" spans="1:15" x14ac:dyDescent="0.25">
      <c r="A4361" t="s">
        <v>4371</v>
      </c>
      <c r="B4361" t="s">
        <v>5022</v>
      </c>
      <c r="C4361" t="s">
        <v>7252</v>
      </c>
      <c r="D4361" t="s">
        <v>6646</v>
      </c>
      <c r="E4361" t="s">
        <v>6907</v>
      </c>
      <c r="F4361" t="s">
        <v>7096</v>
      </c>
      <c r="G4361" t="s">
        <v>7112</v>
      </c>
      <c r="H4361" t="s">
        <v>7139</v>
      </c>
      <c r="I4361" t="s">
        <v>7165</v>
      </c>
      <c r="J4361" t="s">
        <v>7176</v>
      </c>
      <c r="K4361" t="s">
        <v>7202</v>
      </c>
      <c r="L4361">
        <v>8</v>
      </c>
      <c r="M4361">
        <v>138305.76</v>
      </c>
      <c r="N4361">
        <v>0</v>
      </c>
      <c r="O4361">
        <v>17495.04</v>
      </c>
    </row>
    <row r="4362" spans="1:15" x14ac:dyDescent="0.25">
      <c r="A4362" t="s">
        <v>4372</v>
      </c>
      <c r="B4362" t="s">
        <v>5947</v>
      </c>
      <c r="C4362" t="s">
        <v>7232</v>
      </c>
      <c r="D4362" t="s">
        <v>6806</v>
      </c>
      <c r="E4362" t="s">
        <v>6908</v>
      </c>
      <c r="F4362" t="s">
        <v>7094</v>
      </c>
      <c r="G4362" t="s">
        <v>7098</v>
      </c>
      <c r="H4362" t="s">
        <v>7138</v>
      </c>
      <c r="I4362" t="s">
        <v>7163</v>
      </c>
      <c r="J4362" t="s">
        <v>7175</v>
      </c>
      <c r="K4362" t="s">
        <v>7205</v>
      </c>
      <c r="L4362">
        <v>3</v>
      </c>
      <c r="M4362">
        <v>8227.9599999999991</v>
      </c>
      <c r="N4362">
        <v>0.25</v>
      </c>
      <c r="O4362">
        <v>692.58</v>
      </c>
    </row>
    <row r="4363" spans="1:15" x14ac:dyDescent="0.25">
      <c r="A4363" t="s">
        <v>4373</v>
      </c>
      <c r="B4363" t="s">
        <v>5294</v>
      </c>
      <c r="C4363" t="s">
        <v>7254</v>
      </c>
      <c r="D4363" t="s">
        <v>6456</v>
      </c>
      <c r="E4363" t="s">
        <v>7065</v>
      </c>
      <c r="F4363" t="s">
        <v>7095</v>
      </c>
      <c r="G4363" t="s">
        <v>7102</v>
      </c>
      <c r="H4363" t="s">
        <v>7157</v>
      </c>
      <c r="I4363" t="s">
        <v>7165</v>
      </c>
      <c r="J4363" t="s">
        <v>7177</v>
      </c>
      <c r="K4363" t="s">
        <v>7198</v>
      </c>
      <c r="L4363">
        <v>4</v>
      </c>
      <c r="M4363">
        <v>256027.65</v>
      </c>
      <c r="N4363">
        <v>0</v>
      </c>
      <c r="O4363">
        <v>48832.54</v>
      </c>
    </row>
    <row r="4364" spans="1:15" x14ac:dyDescent="0.25">
      <c r="A4364" t="s">
        <v>4374</v>
      </c>
      <c r="B4364" t="s">
        <v>5333</v>
      </c>
      <c r="C4364" t="s">
        <v>7243</v>
      </c>
      <c r="D4364" t="s">
        <v>6637</v>
      </c>
      <c r="E4364" t="s">
        <v>7026</v>
      </c>
      <c r="F4364" t="s">
        <v>7097</v>
      </c>
      <c r="G4364" t="s">
        <v>7105</v>
      </c>
      <c r="H4364" t="s">
        <v>7121</v>
      </c>
      <c r="I4364" t="s">
        <v>7163</v>
      </c>
      <c r="J4364" t="s">
        <v>7167</v>
      </c>
      <c r="K4364" t="s">
        <v>7207</v>
      </c>
      <c r="L4364">
        <v>4</v>
      </c>
      <c r="M4364">
        <v>2282.41</v>
      </c>
      <c r="N4364">
        <v>0.25</v>
      </c>
      <c r="O4364">
        <v>572.17999999999995</v>
      </c>
    </row>
    <row r="4365" spans="1:15" x14ac:dyDescent="0.25">
      <c r="A4365" t="s">
        <v>4375</v>
      </c>
      <c r="B4365" t="s">
        <v>5160</v>
      </c>
      <c r="C4365" t="s">
        <v>7251</v>
      </c>
      <c r="D4365" t="s">
        <v>6755</v>
      </c>
      <c r="E4365" t="s">
        <v>6996</v>
      </c>
      <c r="F4365" t="s">
        <v>7096</v>
      </c>
      <c r="G4365" t="s">
        <v>7113</v>
      </c>
      <c r="H4365" t="s">
        <v>7148</v>
      </c>
      <c r="I4365" t="s">
        <v>7162</v>
      </c>
      <c r="J4365" t="s">
        <v>7168</v>
      </c>
      <c r="K4365" t="s">
        <v>7181</v>
      </c>
      <c r="L4365">
        <v>1</v>
      </c>
      <c r="M4365">
        <v>12254.36</v>
      </c>
      <c r="N4365">
        <v>0</v>
      </c>
      <c r="O4365">
        <v>2740.68</v>
      </c>
    </row>
    <row r="4366" spans="1:15" x14ac:dyDescent="0.25">
      <c r="A4366" t="s">
        <v>4376</v>
      </c>
      <c r="B4366" t="s">
        <v>5555</v>
      </c>
      <c r="C4366" t="s">
        <v>7246</v>
      </c>
      <c r="D4366" t="s">
        <v>6213</v>
      </c>
      <c r="E4366" t="s">
        <v>6986</v>
      </c>
      <c r="F4366" t="s">
        <v>7097</v>
      </c>
      <c r="G4366" t="s">
        <v>7107</v>
      </c>
      <c r="H4366" t="s">
        <v>7123</v>
      </c>
      <c r="I4366" t="s">
        <v>7165</v>
      </c>
      <c r="J4366" t="s">
        <v>7176</v>
      </c>
      <c r="K4366" t="s">
        <v>7202</v>
      </c>
      <c r="L4366">
        <v>8</v>
      </c>
      <c r="M4366">
        <v>112049.86</v>
      </c>
      <c r="N4366">
        <v>0.25</v>
      </c>
      <c r="O4366">
        <v>4637.6400000000003</v>
      </c>
    </row>
    <row r="4367" spans="1:15" x14ac:dyDescent="0.25">
      <c r="A4367" t="s">
        <v>4377</v>
      </c>
      <c r="B4367" t="s">
        <v>5851</v>
      </c>
      <c r="C4367" t="s">
        <v>7233</v>
      </c>
      <c r="D4367" t="s">
        <v>6149</v>
      </c>
      <c r="E4367" t="s">
        <v>6947</v>
      </c>
      <c r="F4367" t="s">
        <v>7097</v>
      </c>
      <c r="G4367" t="s">
        <v>7104</v>
      </c>
      <c r="H4367" t="s">
        <v>7120</v>
      </c>
      <c r="I4367" t="s">
        <v>7164</v>
      </c>
      <c r="J4367" t="s">
        <v>7170</v>
      </c>
      <c r="K4367" t="s">
        <v>7189</v>
      </c>
      <c r="L4367">
        <v>1</v>
      </c>
      <c r="M4367">
        <v>1550.11</v>
      </c>
      <c r="N4367">
        <v>0</v>
      </c>
      <c r="O4367">
        <v>463.96</v>
      </c>
    </row>
    <row r="4368" spans="1:15" x14ac:dyDescent="0.25">
      <c r="A4368" t="s">
        <v>4378</v>
      </c>
      <c r="B4368" t="s">
        <v>5863</v>
      </c>
      <c r="C4368" t="s">
        <v>7224</v>
      </c>
      <c r="D4368" t="s">
        <v>6345</v>
      </c>
      <c r="E4368" t="s">
        <v>6927</v>
      </c>
      <c r="F4368" t="s">
        <v>7095</v>
      </c>
      <c r="G4368" t="s">
        <v>7109</v>
      </c>
      <c r="H4368" t="s">
        <v>7140</v>
      </c>
      <c r="I4368" t="s">
        <v>7163</v>
      </c>
      <c r="J4368" t="s">
        <v>7167</v>
      </c>
      <c r="K4368" t="s">
        <v>7207</v>
      </c>
      <c r="L4368">
        <v>1</v>
      </c>
      <c r="M4368">
        <v>751.71</v>
      </c>
      <c r="N4368">
        <v>0.05</v>
      </c>
      <c r="O4368">
        <v>265.54000000000002</v>
      </c>
    </row>
    <row r="4369" spans="1:15" x14ac:dyDescent="0.25">
      <c r="A4369" t="s">
        <v>4379</v>
      </c>
      <c r="B4369" t="s">
        <v>5820</v>
      </c>
      <c r="C4369" t="s">
        <v>7227</v>
      </c>
      <c r="D4369" t="s">
        <v>6615</v>
      </c>
      <c r="E4369" t="s">
        <v>6996</v>
      </c>
      <c r="F4369" t="s">
        <v>7094</v>
      </c>
      <c r="G4369" t="s">
        <v>7101</v>
      </c>
      <c r="H4369" t="s">
        <v>7137</v>
      </c>
      <c r="I4369" t="s">
        <v>7162</v>
      </c>
      <c r="J4369" t="s">
        <v>7166</v>
      </c>
      <c r="K4369" t="s">
        <v>7211</v>
      </c>
      <c r="L4369">
        <v>7</v>
      </c>
      <c r="M4369">
        <v>46451.89</v>
      </c>
      <c r="N4369">
        <v>0.15</v>
      </c>
      <c r="O4369">
        <v>5825.07</v>
      </c>
    </row>
    <row r="4370" spans="1:15" x14ac:dyDescent="0.25">
      <c r="A4370" t="s">
        <v>4380</v>
      </c>
      <c r="B4370" t="s">
        <v>5513</v>
      </c>
      <c r="C4370" t="s">
        <v>7247</v>
      </c>
      <c r="D4370" t="s">
        <v>6639</v>
      </c>
      <c r="E4370" t="s">
        <v>7048</v>
      </c>
      <c r="F4370" t="s">
        <v>7096</v>
      </c>
      <c r="G4370" t="s">
        <v>7103</v>
      </c>
      <c r="H4370" t="s">
        <v>7119</v>
      </c>
      <c r="I4370" t="s">
        <v>7163</v>
      </c>
      <c r="J4370" t="s">
        <v>7167</v>
      </c>
      <c r="K4370" t="s">
        <v>7179</v>
      </c>
      <c r="L4370">
        <v>6</v>
      </c>
      <c r="M4370">
        <v>15146.59</v>
      </c>
      <c r="N4370">
        <v>0</v>
      </c>
      <c r="O4370">
        <v>4237.6899999999996</v>
      </c>
    </row>
    <row r="4371" spans="1:15" x14ac:dyDescent="0.25">
      <c r="A4371" t="s">
        <v>4381</v>
      </c>
      <c r="B4371" t="s">
        <v>5835</v>
      </c>
      <c r="C4371" t="s">
        <v>7258</v>
      </c>
      <c r="D4371" t="s">
        <v>6764</v>
      </c>
      <c r="E4371" t="s">
        <v>6995</v>
      </c>
      <c r="F4371" t="s">
        <v>7094</v>
      </c>
      <c r="G4371" t="s">
        <v>7101</v>
      </c>
      <c r="H4371" t="s">
        <v>7124</v>
      </c>
      <c r="I4371" t="s">
        <v>7165</v>
      </c>
      <c r="J4371" t="s">
        <v>7177</v>
      </c>
      <c r="K4371" t="s">
        <v>7201</v>
      </c>
      <c r="L4371">
        <v>8</v>
      </c>
      <c r="M4371">
        <v>355162.66</v>
      </c>
      <c r="N4371">
        <v>0.15</v>
      </c>
      <c r="O4371">
        <v>39121.919999999998</v>
      </c>
    </row>
    <row r="4372" spans="1:15" x14ac:dyDescent="0.25">
      <c r="A4372" t="s">
        <v>4382</v>
      </c>
      <c r="B4372" t="s">
        <v>5530</v>
      </c>
      <c r="C4372" t="s">
        <v>7254</v>
      </c>
      <c r="D4372" t="s">
        <v>6678</v>
      </c>
      <c r="E4372" t="s">
        <v>6911</v>
      </c>
      <c r="F4372" t="s">
        <v>7095</v>
      </c>
      <c r="G4372" t="s">
        <v>7108</v>
      </c>
      <c r="H4372" t="s">
        <v>7126</v>
      </c>
      <c r="I4372" t="s">
        <v>7163</v>
      </c>
      <c r="J4372" t="s">
        <v>7175</v>
      </c>
      <c r="K4372" t="s">
        <v>7197</v>
      </c>
      <c r="L4372">
        <v>6</v>
      </c>
      <c r="M4372">
        <v>37053.32</v>
      </c>
      <c r="N4372">
        <v>0</v>
      </c>
      <c r="O4372">
        <v>8843.84</v>
      </c>
    </row>
    <row r="4373" spans="1:15" x14ac:dyDescent="0.25">
      <c r="A4373" t="s">
        <v>4383</v>
      </c>
      <c r="B4373" t="s">
        <v>5408</v>
      </c>
      <c r="C4373" t="s">
        <v>7245</v>
      </c>
      <c r="D4373" t="s">
        <v>6208</v>
      </c>
      <c r="E4373" t="s">
        <v>6959</v>
      </c>
      <c r="F4373" t="s">
        <v>7095</v>
      </c>
      <c r="G4373" t="s">
        <v>7102</v>
      </c>
      <c r="H4373" t="s">
        <v>7118</v>
      </c>
      <c r="I4373" t="s">
        <v>7164</v>
      </c>
      <c r="J4373" t="s">
        <v>7170</v>
      </c>
      <c r="K4373" t="s">
        <v>7183</v>
      </c>
      <c r="L4373">
        <v>2</v>
      </c>
      <c r="M4373">
        <v>8706.3799999999992</v>
      </c>
      <c r="N4373">
        <v>0.15</v>
      </c>
      <c r="O4373">
        <v>1686.11</v>
      </c>
    </row>
    <row r="4374" spans="1:15" x14ac:dyDescent="0.25">
      <c r="A4374" t="s">
        <v>4384</v>
      </c>
      <c r="B4374" t="s">
        <v>5356</v>
      </c>
      <c r="C4374" t="s">
        <v>7232</v>
      </c>
      <c r="D4374" t="s">
        <v>6863</v>
      </c>
      <c r="E4374" t="s">
        <v>7046</v>
      </c>
      <c r="F4374" t="s">
        <v>7096</v>
      </c>
      <c r="G4374" t="s">
        <v>7103</v>
      </c>
      <c r="H4374" t="s">
        <v>7134</v>
      </c>
      <c r="I4374" t="s">
        <v>7164</v>
      </c>
      <c r="J4374" t="s">
        <v>7173</v>
      </c>
      <c r="K4374" t="s">
        <v>7200</v>
      </c>
      <c r="L4374">
        <v>4</v>
      </c>
      <c r="M4374">
        <v>3922.06</v>
      </c>
      <c r="N4374">
        <v>0.15</v>
      </c>
      <c r="O4374">
        <v>1095.43</v>
      </c>
    </row>
    <row r="4375" spans="1:15" x14ac:dyDescent="0.25">
      <c r="A4375" t="s">
        <v>4385</v>
      </c>
      <c r="B4375" t="s">
        <v>6037</v>
      </c>
      <c r="C4375" t="s">
        <v>7244</v>
      </c>
      <c r="D4375" t="s">
        <v>6833</v>
      </c>
      <c r="E4375" t="s">
        <v>7024</v>
      </c>
      <c r="F4375" t="s">
        <v>7095</v>
      </c>
      <c r="G4375" t="s">
        <v>7109</v>
      </c>
      <c r="H4375" t="s">
        <v>7135</v>
      </c>
      <c r="I4375" t="s">
        <v>7162</v>
      </c>
      <c r="J4375" t="s">
        <v>7168</v>
      </c>
      <c r="K4375" t="s">
        <v>7191</v>
      </c>
      <c r="L4375">
        <v>4</v>
      </c>
      <c r="M4375">
        <v>25530.68</v>
      </c>
      <c r="N4375">
        <v>0.05</v>
      </c>
      <c r="O4375">
        <v>4623.83</v>
      </c>
    </row>
    <row r="4376" spans="1:15" x14ac:dyDescent="0.25">
      <c r="A4376" t="s">
        <v>4386</v>
      </c>
      <c r="B4376" t="s">
        <v>5078</v>
      </c>
      <c r="C4376" t="s">
        <v>7246</v>
      </c>
      <c r="D4376" t="s">
        <v>6692</v>
      </c>
      <c r="E4376" t="s">
        <v>7046</v>
      </c>
      <c r="F4376" t="s">
        <v>7094</v>
      </c>
      <c r="G4376" t="s">
        <v>7099</v>
      </c>
      <c r="H4376" t="s">
        <v>7125</v>
      </c>
      <c r="I4376" t="s">
        <v>7165</v>
      </c>
      <c r="J4376" t="s">
        <v>7177</v>
      </c>
      <c r="K4376" t="s">
        <v>7201</v>
      </c>
      <c r="L4376">
        <v>3</v>
      </c>
      <c r="M4376">
        <v>147825.88</v>
      </c>
      <c r="N4376">
        <v>0.05</v>
      </c>
      <c r="O4376">
        <v>19899.28</v>
      </c>
    </row>
    <row r="4377" spans="1:15" x14ac:dyDescent="0.25">
      <c r="A4377" t="s">
        <v>4387</v>
      </c>
      <c r="B4377" t="s">
        <v>5647</v>
      </c>
      <c r="C4377" t="s">
        <v>7244</v>
      </c>
      <c r="D4377" t="s">
        <v>6184</v>
      </c>
      <c r="E4377" t="s">
        <v>6972</v>
      </c>
      <c r="F4377" t="s">
        <v>7094</v>
      </c>
      <c r="G4377" t="s">
        <v>7100</v>
      </c>
      <c r="H4377" t="s">
        <v>7151</v>
      </c>
      <c r="I4377" t="s">
        <v>7162</v>
      </c>
      <c r="J4377" t="s">
        <v>7166</v>
      </c>
      <c r="K4377" t="s">
        <v>7211</v>
      </c>
      <c r="L4377">
        <v>4</v>
      </c>
      <c r="M4377">
        <v>30004.65</v>
      </c>
      <c r="N4377">
        <v>0</v>
      </c>
      <c r="O4377">
        <v>5406.6</v>
      </c>
    </row>
    <row r="4378" spans="1:15" x14ac:dyDescent="0.25">
      <c r="A4378" t="s">
        <v>4388</v>
      </c>
      <c r="B4378" t="s">
        <v>5479</v>
      </c>
      <c r="C4378" t="s">
        <v>7228</v>
      </c>
      <c r="D4378" t="s">
        <v>6395</v>
      </c>
      <c r="E4378" t="s">
        <v>6997</v>
      </c>
      <c r="F4378" t="s">
        <v>7095</v>
      </c>
      <c r="G4378" t="s">
        <v>7102</v>
      </c>
      <c r="H4378" t="s">
        <v>7147</v>
      </c>
      <c r="I4378" t="s">
        <v>7164</v>
      </c>
      <c r="J4378" t="s">
        <v>7173</v>
      </c>
      <c r="K4378" t="s">
        <v>7200</v>
      </c>
      <c r="L4378">
        <v>2</v>
      </c>
      <c r="M4378">
        <v>2004.8</v>
      </c>
      <c r="N4378">
        <v>0.2</v>
      </c>
      <c r="O4378">
        <v>644.11</v>
      </c>
    </row>
    <row r="4379" spans="1:15" x14ac:dyDescent="0.25">
      <c r="A4379" t="s">
        <v>4389</v>
      </c>
      <c r="B4379" t="s">
        <v>5655</v>
      </c>
      <c r="C4379" t="s">
        <v>7228</v>
      </c>
      <c r="D4379" t="s">
        <v>6759</v>
      </c>
      <c r="E4379" t="s">
        <v>7038</v>
      </c>
      <c r="F4379" t="s">
        <v>7096</v>
      </c>
      <c r="G4379" t="s">
        <v>7103</v>
      </c>
      <c r="H4379" t="s">
        <v>7119</v>
      </c>
      <c r="I4379" t="s">
        <v>7163</v>
      </c>
      <c r="J4379" t="s">
        <v>7175</v>
      </c>
      <c r="K4379" t="s">
        <v>7205</v>
      </c>
      <c r="L4379">
        <v>4</v>
      </c>
      <c r="M4379">
        <v>14394.55</v>
      </c>
      <c r="N4379">
        <v>0</v>
      </c>
      <c r="O4379">
        <v>2971.24</v>
      </c>
    </row>
    <row r="4380" spans="1:15" x14ac:dyDescent="0.25">
      <c r="A4380" t="s">
        <v>4390</v>
      </c>
      <c r="B4380" t="s">
        <v>5684</v>
      </c>
      <c r="C4380" t="s">
        <v>7242</v>
      </c>
      <c r="D4380" t="s">
        <v>6656</v>
      </c>
      <c r="E4380" t="s">
        <v>6968</v>
      </c>
      <c r="F4380" t="s">
        <v>7095</v>
      </c>
      <c r="G4380" t="s">
        <v>7102</v>
      </c>
      <c r="H4380" t="s">
        <v>7157</v>
      </c>
      <c r="I4380" t="s">
        <v>7163</v>
      </c>
      <c r="J4380" t="s">
        <v>7171</v>
      </c>
      <c r="K4380" t="s">
        <v>7184</v>
      </c>
      <c r="L4380">
        <v>1</v>
      </c>
      <c r="M4380">
        <v>6850.5</v>
      </c>
      <c r="N4380">
        <v>0.15</v>
      </c>
      <c r="O4380">
        <v>830.55</v>
      </c>
    </row>
    <row r="4381" spans="1:15" x14ac:dyDescent="0.25">
      <c r="A4381" t="s">
        <v>4391</v>
      </c>
      <c r="B4381" t="s">
        <v>5127</v>
      </c>
      <c r="C4381" t="s">
        <v>7231</v>
      </c>
      <c r="D4381" t="s">
        <v>6729</v>
      </c>
      <c r="E4381" t="s">
        <v>6914</v>
      </c>
      <c r="F4381" t="s">
        <v>7096</v>
      </c>
      <c r="G4381" t="s">
        <v>7111</v>
      </c>
      <c r="H4381" t="s">
        <v>7145</v>
      </c>
      <c r="I4381" t="s">
        <v>7163</v>
      </c>
      <c r="J4381" t="s">
        <v>7167</v>
      </c>
      <c r="K4381" t="s">
        <v>7179</v>
      </c>
      <c r="L4381">
        <v>3</v>
      </c>
      <c r="M4381">
        <v>7167.56</v>
      </c>
      <c r="N4381">
        <v>0</v>
      </c>
      <c r="O4381">
        <v>1983.95</v>
      </c>
    </row>
    <row r="4382" spans="1:15" x14ac:dyDescent="0.25">
      <c r="A4382" t="s">
        <v>4392</v>
      </c>
      <c r="B4382" t="s">
        <v>5142</v>
      </c>
      <c r="C4382" t="s">
        <v>7254</v>
      </c>
      <c r="D4382" t="s">
        <v>6801</v>
      </c>
      <c r="E4382" t="s">
        <v>7078</v>
      </c>
      <c r="F4382" t="s">
        <v>7097</v>
      </c>
      <c r="G4382" t="s">
        <v>7104</v>
      </c>
      <c r="H4382" t="s">
        <v>7132</v>
      </c>
      <c r="I4382" t="s">
        <v>7164</v>
      </c>
      <c r="J4382" t="s">
        <v>7170</v>
      </c>
      <c r="K4382" t="s">
        <v>7213</v>
      </c>
      <c r="L4382">
        <v>1</v>
      </c>
      <c r="M4382">
        <v>2006.51</v>
      </c>
      <c r="N4382">
        <v>0.25</v>
      </c>
      <c r="O4382">
        <v>482.46</v>
      </c>
    </row>
    <row r="4383" spans="1:15" x14ac:dyDescent="0.25">
      <c r="A4383" t="s">
        <v>4393</v>
      </c>
      <c r="B4383" t="s">
        <v>5314</v>
      </c>
      <c r="C4383" t="s">
        <v>7250</v>
      </c>
      <c r="D4383" t="s">
        <v>6545</v>
      </c>
      <c r="E4383" t="s">
        <v>7076</v>
      </c>
      <c r="F4383" t="s">
        <v>7096</v>
      </c>
      <c r="G4383" t="s">
        <v>7111</v>
      </c>
      <c r="H4383" t="s">
        <v>7131</v>
      </c>
      <c r="I4383" t="s">
        <v>7164</v>
      </c>
      <c r="J4383" t="s">
        <v>7174</v>
      </c>
      <c r="K4383" t="s">
        <v>7188</v>
      </c>
      <c r="L4383">
        <v>3</v>
      </c>
      <c r="M4383">
        <v>7463.96</v>
      </c>
      <c r="N4383">
        <v>0.1</v>
      </c>
      <c r="O4383">
        <v>1678.33</v>
      </c>
    </row>
    <row r="4384" spans="1:15" x14ac:dyDescent="0.25">
      <c r="A4384" t="s">
        <v>4394</v>
      </c>
      <c r="B4384" t="s">
        <v>5289</v>
      </c>
      <c r="C4384" t="s">
        <v>7233</v>
      </c>
      <c r="D4384" t="s">
        <v>6348</v>
      </c>
      <c r="E4384" t="s">
        <v>6970</v>
      </c>
      <c r="F4384" t="s">
        <v>7094</v>
      </c>
      <c r="G4384" t="s">
        <v>7099</v>
      </c>
      <c r="H4384" t="s">
        <v>7125</v>
      </c>
      <c r="I4384" t="s">
        <v>7164</v>
      </c>
      <c r="J4384" t="s">
        <v>7174</v>
      </c>
      <c r="K4384" t="s">
        <v>7199</v>
      </c>
      <c r="L4384">
        <v>3</v>
      </c>
      <c r="M4384">
        <v>3751.58</v>
      </c>
      <c r="N4384">
        <v>0.25</v>
      </c>
      <c r="O4384">
        <v>531.79999999999995</v>
      </c>
    </row>
    <row r="4385" spans="1:15" x14ac:dyDescent="0.25">
      <c r="A4385" t="s">
        <v>4395</v>
      </c>
      <c r="B4385" t="s">
        <v>5308</v>
      </c>
      <c r="C4385" t="s">
        <v>7234</v>
      </c>
      <c r="D4385" t="s">
        <v>6428</v>
      </c>
      <c r="E4385" t="s">
        <v>6954</v>
      </c>
      <c r="F4385" t="s">
        <v>7096</v>
      </c>
      <c r="G4385" t="s">
        <v>7112</v>
      </c>
      <c r="H4385" t="s">
        <v>7139</v>
      </c>
      <c r="I4385" t="s">
        <v>7162</v>
      </c>
      <c r="J4385" t="s">
        <v>7169</v>
      </c>
      <c r="K4385" t="s">
        <v>7203</v>
      </c>
      <c r="L4385">
        <v>7</v>
      </c>
      <c r="M4385">
        <v>126168.43</v>
      </c>
      <c r="N4385">
        <v>0.2</v>
      </c>
      <c r="O4385">
        <v>4258</v>
      </c>
    </row>
    <row r="4386" spans="1:15" x14ac:dyDescent="0.25">
      <c r="A4386" t="s">
        <v>4396</v>
      </c>
      <c r="B4386" t="s">
        <v>5183</v>
      </c>
      <c r="C4386" t="s">
        <v>7236</v>
      </c>
      <c r="D4386" t="s">
        <v>6858</v>
      </c>
      <c r="E4386" t="s">
        <v>6949</v>
      </c>
      <c r="F4386" t="s">
        <v>7094</v>
      </c>
      <c r="G4386" t="s">
        <v>7100</v>
      </c>
      <c r="H4386" t="s">
        <v>7136</v>
      </c>
      <c r="I4386" t="s">
        <v>7164</v>
      </c>
      <c r="J4386" t="s">
        <v>7174</v>
      </c>
      <c r="K4386" t="s">
        <v>7199</v>
      </c>
      <c r="L4386">
        <v>4</v>
      </c>
      <c r="M4386">
        <v>4932.5200000000004</v>
      </c>
      <c r="N4386">
        <v>0.25</v>
      </c>
      <c r="O4386">
        <v>660.11</v>
      </c>
    </row>
    <row r="4387" spans="1:15" x14ac:dyDescent="0.25">
      <c r="A4387" t="s">
        <v>4397</v>
      </c>
      <c r="B4387" t="s">
        <v>5807</v>
      </c>
      <c r="C4387" t="s">
        <v>7238</v>
      </c>
      <c r="D4387" t="s">
        <v>6247</v>
      </c>
      <c r="E4387" t="s">
        <v>6935</v>
      </c>
      <c r="F4387" t="s">
        <v>7096</v>
      </c>
      <c r="G4387" t="s">
        <v>7103</v>
      </c>
      <c r="H4387" t="s">
        <v>7158</v>
      </c>
      <c r="I4387" t="s">
        <v>7164</v>
      </c>
      <c r="J4387" t="s">
        <v>7170</v>
      </c>
      <c r="K4387" t="s">
        <v>7189</v>
      </c>
      <c r="L4387">
        <v>6</v>
      </c>
      <c r="M4387">
        <v>9297.68</v>
      </c>
      <c r="N4387">
        <v>0</v>
      </c>
      <c r="O4387">
        <v>3050.17</v>
      </c>
    </row>
    <row r="4388" spans="1:15" x14ac:dyDescent="0.25">
      <c r="A4388" t="s">
        <v>4398</v>
      </c>
      <c r="B4388" t="s">
        <v>5858</v>
      </c>
      <c r="C4388" t="s">
        <v>7256</v>
      </c>
      <c r="D4388" t="s">
        <v>6801</v>
      </c>
      <c r="E4388" t="s">
        <v>7078</v>
      </c>
      <c r="F4388" t="s">
        <v>7095</v>
      </c>
      <c r="G4388" t="s">
        <v>7106</v>
      </c>
      <c r="H4388" t="s">
        <v>7146</v>
      </c>
      <c r="I4388" t="s">
        <v>7165</v>
      </c>
      <c r="J4388" t="s">
        <v>7177</v>
      </c>
      <c r="K4388" t="s">
        <v>7201</v>
      </c>
      <c r="L4388">
        <v>6</v>
      </c>
      <c r="M4388">
        <v>291139.71999999997</v>
      </c>
      <c r="N4388">
        <v>0.1</v>
      </c>
      <c r="O4388">
        <v>25179.93</v>
      </c>
    </row>
    <row r="4389" spans="1:15" x14ac:dyDescent="0.25">
      <c r="A4389" t="s">
        <v>4399</v>
      </c>
      <c r="B4389" t="s">
        <v>5723</v>
      </c>
      <c r="C4389" t="s">
        <v>7232</v>
      </c>
      <c r="D4389" t="s">
        <v>6803</v>
      </c>
      <c r="E4389" t="s">
        <v>6916</v>
      </c>
      <c r="F4389" t="s">
        <v>7095</v>
      </c>
      <c r="G4389" t="s">
        <v>7102</v>
      </c>
      <c r="H4389" t="s">
        <v>7147</v>
      </c>
      <c r="I4389" t="s">
        <v>7164</v>
      </c>
      <c r="J4389" t="s">
        <v>7170</v>
      </c>
      <c r="K4389" t="s">
        <v>7189</v>
      </c>
      <c r="L4389">
        <v>6</v>
      </c>
      <c r="M4389">
        <v>9248.16</v>
      </c>
      <c r="N4389">
        <v>0</v>
      </c>
      <c r="O4389">
        <v>2650.73</v>
      </c>
    </row>
    <row r="4390" spans="1:15" x14ac:dyDescent="0.25">
      <c r="A4390" t="s">
        <v>4400</v>
      </c>
      <c r="B4390" t="s">
        <v>5897</v>
      </c>
      <c r="C4390" t="s">
        <v>7249</v>
      </c>
      <c r="D4390" t="s">
        <v>6231</v>
      </c>
      <c r="E4390" t="s">
        <v>6994</v>
      </c>
      <c r="F4390" t="s">
        <v>7095</v>
      </c>
      <c r="G4390" t="s">
        <v>7102</v>
      </c>
      <c r="H4390" t="s">
        <v>7147</v>
      </c>
      <c r="I4390" t="s">
        <v>7162</v>
      </c>
      <c r="J4390" t="s">
        <v>7169</v>
      </c>
      <c r="K4390" t="s">
        <v>7193</v>
      </c>
      <c r="L4390">
        <v>6</v>
      </c>
      <c r="M4390">
        <v>65330.18</v>
      </c>
      <c r="N4390">
        <v>0</v>
      </c>
      <c r="O4390">
        <v>13502.51</v>
      </c>
    </row>
    <row r="4391" spans="1:15" x14ac:dyDescent="0.25">
      <c r="A4391" t="s">
        <v>4401</v>
      </c>
      <c r="B4391" t="s">
        <v>5303</v>
      </c>
      <c r="C4391" t="s">
        <v>7246</v>
      </c>
      <c r="D4391" t="s">
        <v>6377</v>
      </c>
      <c r="E4391" t="s">
        <v>7028</v>
      </c>
      <c r="F4391" t="s">
        <v>7095</v>
      </c>
      <c r="G4391" t="s">
        <v>7109</v>
      </c>
      <c r="H4391" t="s">
        <v>7140</v>
      </c>
      <c r="I4391" t="s">
        <v>7163</v>
      </c>
      <c r="J4391" t="s">
        <v>7175</v>
      </c>
      <c r="K4391" t="s">
        <v>7205</v>
      </c>
      <c r="L4391">
        <v>7</v>
      </c>
      <c r="M4391">
        <v>23910.99</v>
      </c>
      <c r="N4391">
        <v>0</v>
      </c>
      <c r="O4391">
        <v>4337.5</v>
      </c>
    </row>
    <row r="4392" spans="1:15" x14ac:dyDescent="0.25">
      <c r="A4392" t="s">
        <v>4402</v>
      </c>
      <c r="B4392" t="s">
        <v>5336</v>
      </c>
      <c r="C4392" t="s">
        <v>7259</v>
      </c>
      <c r="D4392" t="s">
        <v>6848</v>
      </c>
      <c r="E4392" t="s">
        <v>6902</v>
      </c>
      <c r="F4392" t="s">
        <v>7096</v>
      </c>
      <c r="G4392" t="s">
        <v>7103</v>
      </c>
      <c r="H4392" t="s">
        <v>7158</v>
      </c>
      <c r="I4392" t="s">
        <v>7163</v>
      </c>
      <c r="J4392" t="s">
        <v>7175</v>
      </c>
      <c r="K4392" t="s">
        <v>7197</v>
      </c>
      <c r="L4392">
        <v>8</v>
      </c>
      <c r="M4392">
        <v>39248.870000000003</v>
      </c>
      <c r="N4392">
        <v>0.2</v>
      </c>
      <c r="O4392">
        <v>4905.84</v>
      </c>
    </row>
    <row r="4393" spans="1:15" x14ac:dyDescent="0.25">
      <c r="A4393" t="s">
        <v>4403</v>
      </c>
      <c r="B4393" t="s">
        <v>5106</v>
      </c>
      <c r="C4393" t="s">
        <v>7248</v>
      </c>
      <c r="D4393" t="s">
        <v>6651</v>
      </c>
      <c r="E4393" t="s">
        <v>7022</v>
      </c>
      <c r="F4393" t="s">
        <v>7096</v>
      </c>
      <c r="G4393" t="s">
        <v>7111</v>
      </c>
      <c r="H4393" t="s">
        <v>7145</v>
      </c>
      <c r="I4393" t="s">
        <v>7163</v>
      </c>
      <c r="J4393" t="s">
        <v>7167</v>
      </c>
      <c r="K4393" t="s">
        <v>7179</v>
      </c>
      <c r="L4393">
        <v>1</v>
      </c>
      <c r="M4393">
        <v>1858.09</v>
      </c>
      <c r="N4393">
        <v>0.25</v>
      </c>
      <c r="O4393">
        <v>302.14999999999998</v>
      </c>
    </row>
    <row r="4394" spans="1:15" x14ac:dyDescent="0.25">
      <c r="A4394" t="s">
        <v>4404</v>
      </c>
      <c r="B4394" t="s">
        <v>5291</v>
      </c>
      <c r="C4394" t="s">
        <v>7235</v>
      </c>
      <c r="D4394" t="s">
        <v>6815</v>
      </c>
      <c r="E4394" t="s">
        <v>6957</v>
      </c>
      <c r="F4394" t="s">
        <v>7096</v>
      </c>
      <c r="G4394" t="s">
        <v>7113</v>
      </c>
      <c r="H4394" t="s">
        <v>7144</v>
      </c>
      <c r="I4394" t="s">
        <v>7162</v>
      </c>
      <c r="J4394" t="s">
        <v>7168</v>
      </c>
      <c r="K4394" t="s">
        <v>7180</v>
      </c>
      <c r="L4394">
        <v>1</v>
      </c>
      <c r="M4394">
        <v>2889.74</v>
      </c>
      <c r="N4394">
        <v>0.2</v>
      </c>
      <c r="O4394">
        <v>302.77</v>
      </c>
    </row>
    <row r="4395" spans="1:15" x14ac:dyDescent="0.25">
      <c r="A4395" t="s">
        <v>4405</v>
      </c>
      <c r="B4395" t="s">
        <v>5213</v>
      </c>
      <c r="C4395" t="s">
        <v>7226</v>
      </c>
      <c r="D4395" t="s">
        <v>6606</v>
      </c>
      <c r="E4395" t="s">
        <v>7009</v>
      </c>
      <c r="F4395" t="s">
        <v>7094</v>
      </c>
      <c r="G4395" t="s">
        <v>7100</v>
      </c>
      <c r="H4395" t="s">
        <v>7116</v>
      </c>
      <c r="I4395" t="s">
        <v>7163</v>
      </c>
      <c r="J4395" t="s">
        <v>7171</v>
      </c>
      <c r="K4395" t="s">
        <v>7184</v>
      </c>
      <c r="L4395">
        <v>7</v>
      </c>
      <c r="M4395">
        <v>51032.86</v>
      </c>
      <c r="N4395">
        <v>0.05</v>
      </c>
      <c r="O4395">
        <v>7276.87</v>
      </c>
    </row>
    <row r="4396" spans="1:15" x14ac:dyDescent="0.25">
      <c r="A4396" t="s">
        <v>4406</v>
      </c>
      <c r="B4396" t="s">
        <v>5596</v>
      </c>
      <c r="C4396" t="s">
        <v>7227</v>
      </c>
      <c r="D4396" t="s">
        <v>6731</v>
      </c>
      <c r="E4396" t="s">
        <v>7074</v>
      </c>
      <c r="F4396" t="s">
        <v>7095</v>
      </c>
      <c r="G4396" t="s">
        <v>7106</v>
      </c>
      <c r="H4396" t="s">
        <v>7122</v>
      </c>
      <c r="I4396" t="s">
        <v>7162</v>
      </c>
      <c r="J4396" t="s">
        <v>7168</v>
      </c>
      <c r="K4396" t="s">
        <v>7180</v>
      </c>
      <c r="L4396">
        <v>2</v>
      </c>
      <c r="M4396">
        <v>5800.85</v>
      </c>
      <c r="N4396">
        <v>0.2</v>
      </c>
      <c r="O4396">
        <v>391.82</v>
      </c>
    </row>
    <row r="4397" spans="1:15" x14ac:dyDescent="0.25">
      <c r="A4397" t="s">
        <v>4407</v>
      </c>
      <c r="B4397" t="s">
        <v>6085</v>
      </c>
      <c r="C4397" t="s">
        <v>7256</v>
      </c>
      <c r="D4397" t="s">
        <v>6595</v>
      </c>
      <c r="E4397" t="s">
        <v>6910</v>
      </c>
      <c r="F4397" t="s">
        <v>7096</v>
      </c>
      <c r="G4397" t="s">
        <v>7112</v>
      </c>
      <c r="H4397" t="s">
        <v>7154</v>
      </c>
      <c r="I4397" t="s">
        <v>7163</v>
      </c>
      <c r="J4397" t="s">
        <v>7167</v>
      </c>
      <c r="K4397" t="s">
        <v>7207</v>
      </c>
      <c r="L4397">
        <v>7</v>
      </c>
      <c r="M4397">
        <v>5473.13</v>
      </c>
      <c r="N4397">
        <v>0.05</v>
      </c>
      <c r="O4397">
        <v>1660.29</v>
      </c>
    </row>
    <row r="4398" spans="1:15" x14ac:dyDescent="0.25">
      <c r="A4398" t="s">
        <v>4408</v>
      </c>
      <c r="B4398" t="s">
        <v>5439</v>
      </c>
      <c r="C4398" t="s">
        <v>7224</v>
      </c>
      <c r="D4398" t="s">
        <v>6467</v>
      </c>
      <c r="E4398" t="s">
        <v>6996</v>
      </c>
      <c r="F4398" t="s">
        <v>7097</v>
      </c>
      <c r="G4398" t="s">
        <v>7105</v>
      </c>
      <c r="H4398" t="s">
        <v>7121</v>
      </c>
      <c r="I4398" t="s">
        <v>7164</v>
      </c>
      <c r="J4398" t="s">
        <v>7174</v>
      </c>
      <c r="K4398" t="s">
        <v>7196</v>
      </c>
      <c r="L4398">
        <v>7</v>
      </c>
      <c r="M4398">
        <v>21029.07</v>
      </c>
      <c r="N4398">
        <v>0.1</v>
      </c>
      <c r="O4398">
        <v>4139.1499999999996</v>
      </c>
    </row>
    <row r="4399" spans="1:15" x14ac:dyDescent="0.25">
      <c r="A4399" t="s">
        <v>4409</v>
      </c>
      <c r="B4399" t="s">
        <v>5163</v>
      </c>
      <c r="C4399" t="s">
        <v>7238</v>
      </c>
      <c r="D4399" t="s">
        <v>6501</v>
      </c>
      <c r="E4399" t="s">
        <v>6933</v>
      </c>
      <c r="F4399" t="s">
        <v>7094</v>
      </c>
      <c r="G4399" t="s">
        <v>7100</v>
      </c>
      <c r="H4399" t="s">
        <v>7151</v>
      </c>
      <c r="I4399" t="s">
        <v>7164</v>
      </c>
      <c r="J4399" t="s">
        <v>7173</v>
      </c>
      <c r="K4399" t="s">
        <v>7186</v>
      </c>
      <c r="L4399">
        <v>3</v>
      </c>
      <c r="M4399">
        <v>13459.7</v>
      </c>
      <c r="N4399">
        <v>0.05</v>
      </c>
      <c r="O4399">
        <v>3258.7</v>
      </c>
    </row>
    <row r="4400" spans="1:15" x14ac:dyDescent="0.25">
      <c r="A4400" t="s">
        <v>4410</v>
      </c>
      <c r="B4400" t="s">
        <v>5130</v>
      </c>
      <c r="C4400" t="s">
        <v>7238</v>
      </c>
      <c r="D4400" t="s">
        <v>6617</v>
      </c>
      <c r="E4400" t="s">
        <v>7082</v>
      </c>
      <c r="F4400" t="s">
        <v>7096</v>
      </c>
      <c r="G4400" t="s">
        <v>7103</v>
      </c>
      <c r="H4400" t="s">
        <v>7119</v>
      </c>
      <c r="I4400" t="s">
        <v>7164</v>
      </c>
      <c r="J4400" t="s">
        <v>7173</v>
      </c>
      <c r="K4400" t="s">
        <v>7206</v>
      </c>
      <c r="L4400">
        <v>4</v>
      </c>
      <c r="M4400">
        <v>8365</v>
      </c>
      <c r="N4400">
        <v>0</v>
      </c>
      <c r="O4400">
        <v>2494.3000000000002</v>
      </c>
    </row>
    <row r="4401" spans="1:15" x14ac:dyDescent="0.25">
      <c r="A4401" t="s">
        <v>4411</v>
      </c>
      <c r="B4401" t="s">
        <v>5367</v>
      </c>
      <c r="C4401" t="s">
        <v>7257</v>
      </c>
      <c r="D4401" t="s">
        <v>6882</v>
      </c>
      <c r="E4401" t="s">
        <v>6990</v>
      </c>
      <c r="F4401" t="s">
        <v>7097</v>
      </c>
      <c r="G4401" t="s">
        <v>7110</v>
      </c>
      <c r="H4401" t="s">
        <v>7129</v>
      </c>
      <c r="I4401" t="s">
        <v>7165</v>
      </c>
      <c r="J4401" t="s">
        <v>7172</v>
      </c>
      <c r="K4401" t="s">
        <v>7208</v>
      </c>
      <c r="L4401">
        <v>1</v>
      </c>
      <c r="M4401">
        <v>2395.5700000000002</v>
      </c>
      <c r="N4401">
        <v>0</v>
      </c>
      <c r="O4401">
        <v>529.01</v>
      </c>
    </row>
    <row r="4402" spans="1:15" x14ac:dyDescent="0.25">
      <c r="A4402" t="s">
        <v>4412</v>
      </c>
      <c r="B4402" t="s">
        <v>5430</v>
      </c>
      <c r="C4402" t="s">
        <v>7232</v>
      </c>
      <c r="D4402" t="s">
        <v>6298</v>
      </c>
      <c r="E4402" t="s">
        <v>6932</v>
      </c>
      <c r="F4402" t="s">
        <v>7095</v>
      </c>
      <c r="G4402" t="s">
        <v>7102</v>
      </c>
      <c r="H4402" t="s">
        <v>7147</v>
      </c>
      <c r="I4402" t="s">
        <v>7164</v>
      </c>
      <c r="J4402" t="s">
        <v>7170</v>
      </c>
      <c r="K4402" t="s">
        <v>7189</v>
      </c>
      <c r="L4402">
        <v>8</v>
      </c>
      <c r="M4402">
        <v>9586.4500000000007</v>
      </c>
      <c r="N4402">
        <v>0.2</v>
      </c>
      <c r="O4402">
        <v>2237.25</v>
      </c>
    </row>
    <row r="4403" spans="1:15" x14ac:dyDescent="0.25">
      <c r="A4403" t="s">
        <v>4413</v>
      </c>
      <c r="B4403" t="s">
        <v>6031</v>
      </c>
      <c r="C4403" t="s">
        <v>7237</v>
      </c>
      <c r="D4403" t="s">
        <v>6249</v>
      </c>
      <c r="E4403" t="s">
        <v>7003</v>
      </c>
      <c r="F4403" t="s">
        <v>7094</v>
      </c>
      <c r="G4403" t="s">
        <v>7099</v>
      </c>
      <c r="H4403" t="s">
        <v>7130</v>
      </c>
      <c r="I4403" t="s">
        <v>7162</v>
      </c>
      <c r="J4403" t="s">
        <v>7169</v>
      </c>
      <c r="K4403" t="s">
        <v>7193</v>
      </c>
      <c r="L4403">
        <v>2</v>
      </c>
      <c r="M4403">
        <v>19246.07</v>
      </c>
      <c r="N4403">
        <v>0.15</v>
      </c>
      <c r="O4403">
        <v>2354.41</v>
      </c>
    </row>
    <row r="4404" spans="1:15" x14ac:dyDescent="0.25">
      <c r="A4404" t="s">
        <v>4414</v>
      </c>
      <c r="B4404" t="s">
        <v>5258</v>
      </c>
      <c r="C4404" t="s">
        <v>7243</v>
      </c>
      <c r="D4404" t="s">
        <v>6228</v>
      </c>
      <c r="E4404" t="s">
        <v>6959</v>
      </c>
      <c r="F4404" t="s">
        <v>7094</v>
      </c>
      <c r="G4404" t="s">
        <v>7098</v>
      </c>
      <c r="H4404" t="s">
        <v>7138</v>
      </c>
      <c r="I4404" t="s">
        <v>7165</v>
      </c>
      <c r="J4404" t="s">
        <v>7172</v>
      </c>
      <c r="K4404" t="s">
        <v>7212</v>
      </c>
      <c r="L4404">
        <v>7</v>
      </c>
      <c r="M4404">
        <v>20858.21</v>
      </c>
      <c r="N4404">
        <v>0.15</v>
      </c>
      <c r="O4404">
        <v>2302.31</v>
      </c>
    </row>
    <row r="4405" spans="1:15" x14ac:dyDescent="0.25">
      <c r="A4405" t="s">
        <v>4415</v>
      </c>
      <c r="B4405" t="s">
        <v>5332</v>
      </c>
      <c r="C4405" t="s">
        <v>7241</v>
      </c>
      <c r="D4405" t="s">
        <v>6527</v>
      </c>
      <c r="E4405" t="s">
        <v>6988</v>
      </c>
      <c r="F4405" t="s">
        <v>7095</v>
      </c>
      <c r="G4405" t="s">
        <v>7108</v>
      </c>
      <c r="H4405" t="s">
        <v>7150</v>
      </c>
      <c r="I4405" t="s">
        <v>7163</v>
      </c>
      <c r="J4405" t="s">
        <v>7171</v>
      </c>
      <c r="K4405" t="s">
        <v>7184</v>
      </c>
      <c r="L4405">
        <v>2</v>
      </c>
      <c r="M4405">
        <v>12402.64</v>
      </c>
      <c r="N4405">
        <v>0.2</v>
      </c>
      <c r="O4405">
        <v>1217.9100000000001</v>
      </c>
    </row>
    <row r="4406" spans="1:15" x14ac:dyDescent="0.25">
      <c r="A4406" t="s">
        <v>4416</v>
      </c>
      <c r="B4406" t="s">
        <v>5267</v>
      </c>
      <c r="C4406" t="s">
        <v>7247</v>
      </c>
      <c r="D4406" t="s">
        <v>6265</v>
      </c>
      <c r="E4406" t="s">
        <v>7011</v>
      </c>
      <c r="F4406" t="s">
        <v>7095</v>
      </c>
      <c r="G4406" t="s">
        <v>7108</v>
      </c>
      <c r="H4406" t="s">
        <v>7141</v>
      </c>
      <c r="I4406" t="s">
        <v>7165</v>
      </c>
      <c r="J4406" t="s">
        <v>7172</v>
      </c>
      <c r="K4406" t="s">
        <v>7208</v>
      </c>
      <c r="L4406">
        <v>7</v>
      </c>
      <c r="M4406">
        <v>16427.240000000002</v>
      </c>
      <c r="N4406">
        <v>0.1</v>
      </c>
      <c r="O4406">
        <v>3055.49</v>
      </c>
    </row>
    <row r="4407" spans="1:15" x14ac:dyDescent="0.25">
      <c r="A4407" t="s">
        <v>4417</v>
      </c>
      <c r="B4407" t="s">
        <v>5546</v>
      </c>
      <c r="C4407" t="s">
        <v>7234</v>
      </c>
      <c r="D4407" t="s">
        <v>6590</v>
      </c>
      <c r="E4407" t="s">
        <v>6927</v>
      </c>
      <c r="F4407" t="s">
        <v>7097</v>
      </c>
      <c r="G4407" t="s">
        <v>7105</v>
      </c>
      <c r="H4407" t="s">
        <v>7121</v>
      </c>
      <c r="I4407" t="s">
        <v>7163</v>
      </c>
      <c r="J4407" t="s">
        <v>7175</v>
      </c>
      <c r="K4407" t="s">
        <v>7190</v>
      </c>
      <c r="L4407">
        <v>6</v>
      </c>
      <c r="M4407">
        <v>11663.98</v>
      </c>
      <c r="N4407">
        <v>0.15</v>
      </c>
      <c r="O4407">
        <v>1510.2</v>
      </c>
    </row>
    <row r="4408" spans="1:15" x14ac:dyDescent="0.25">
      <c r="A4408" t="s">
        <v>4418</v>
      </c>
      <c r="B4408" t="s">
        <v>5304</v>
      </c>
      <c r="C4408" t="s">
        <v>7230</v>
      </c>
      <c r="D4408" t="s">
        <v>6418</v>
      </c>
      <c r="E4408" t="s">
        <v>6928</v>
      </c>
      <c r="F4408" t="s">
        <v>7095</v>
      </c>
      <c r="G4408" t="s">
        <v>7108</v>
      </c>
      <c r="H4408" t="s">
        <v>7150</v>
      </c>
      <c r="I4408" t="s">
        <v>7163</v>
      </c>
      <c r="J4408" t="s">
        <v>7171</v>
      </c>
      <c r="K4408" t="s">
        <v>7204</v>
      </c>
      <c r="L4408">
        <v>3</v>
      </c>
      <c r="M4408">
        <v>10832.32</v>
      </c>
      <c r="N4408">
        <v>0.2</v>
      </c>
      <c r="O4408">
        <v>1081.47</v>
      </c>
    </row>
    <row r="4409" spans="1:15" x14ac:dyDescent="0.25">
      <c r="A4409" t="s">
        <v>4419</v>
      </c>
      <c r="B4409" t="s">
        <v>6018</v>
      </c>
      <c r="C4409" t="s">
        <v>7230</v>
      </c>
      <c r="D4409" t="s">
        <v>6098</v>
      </c>
      <c r="E4409" t="s">
        <v>6897</v>
      </c>
      <c r="F4409" t="s">
        <v>7096</v>
      </c>
      <c r="G4409" t="s">
        <v>7113</v>
      </c>
      <c r="H4409" t="s">
        <v>7144</v>
      </c>
      <c r="I4409" t="s">
        <v>7162</v>
      </c>
      <c r="J4409" t="s">
        <v>7169</v>
      </c>
      <c r="K4409" t="s">
        <v>7193</v>
      </c>
      <c r="L4409">
        <v>1</v>
      </c>
      <c r="M4409">
        <v>9364.65</v>
      </c>
      <c r="N4409">
        <v>0.15</v>
      </c>
      <c r="O4409">
        <v>1055.52</v>
      </c>
    </row>
    <row r="4410" spans="1:15" x14ac:dyDescent="0.25">
      <c r="A4410" t="s">
        <v>4420</v>
      </c>
      <c r="B4410" t="s">
        <v>5039</v>
      </c>
      <c r="C4410" t="s">
        <v>7237</v>
      </c>
      <c r="D4410" t="s">
        <v>6126</v>
      </c>
      <c r="E4410" t="s">
        <v>6925</v>
      </c>
      <c r="F4410" t="s">
        <v>7097</v>
      </c>
      <c r="G4410" t="s">
        <v>7104</v>
      </c>
      <c r="H4410" t="s">
        <v>7160</v>
      </c>
      <c r="I4410" t="s">
        <v>7165</v>
      </c>
      <c r="J4410" t="s">
        <v>7176</v>
      </c>
      <c r="K4410" t="s">
        <v>7195</v>
      </c>
      <c r="L4410">
        <v>6</v>
      </c>
      <c r="M4410">
        <v>69913.53</v>
      </c>
      <c r="N4410">
        <v>0</v>
      </c>
      <c r="O4410">
        <v>7604.44</v>
      </c>
    </row>
    <row r="4411" spans="1:15" x14ac:dyDescent="0.25">
      <c r="A4411" t="s">
        <v>4421</v>
      </c>
      <c r="B4411" t="s">
        <v>6086</v>
      </c>
      <c r="C4411" t="s">
        <v>7227</v>
      </c>
      <c r="D4411" t="s">
        <v>6684</v>
      </c>
      <c r="E4411" t="s">
        <v>6947</v>
      </c>
      <c r="F4411" t="s">
        <v>7096</v>
      </c>
      <c r="G4411" t="s">
        <v>7113</v>
      </c>
      <c r="H4411" t="s">
        <v>7148</v>
      </c>
      <c r="I4411" t="s">
        <v>7162</v>
      </c>
      <c r="J4411" t="s">
        <v>7166</v>
      </c>
      <c r="K4411" t="s">
        <v>7211</v>
      </c>
      <c r="L4411">
        <v>1</v>
      </c>
      <c r="M4411">
        <v>5646.05</v>
      </c>
      <c r="N4411">
        <v>0.25</v>
      </c>
      <c r="O4411">
        <v>208.24</v>
      </c>
    </row>
    <row r="4412" spans="1:15" x14ac:dyDescent="0.25">
      <c r="A4412" t="s">
        <v>4422</v>
      </c>
      <c r="B4412" t="s">
        <v>5535</v>
      </c>
      <c r="C4412" t="s">
        <v>7242</v>
      </c>
      <c r="D4412" t="s">
        <v>6531</v>
      </c>
      <c r="E4412" t="s">
        <v>6979</v>
      </c>
      <c r="F4412" t="s">
        <v>7097</v>
      </c>
      <c r="G4412" t="s">
        <v>7107</v>
      </c>
      <c r="H4412" t="s">
        <v>7153</v>
      </c>
      <c r="I4412" t="s">
        <v>7162</v>
      </c>
      <c r="J4412" t="s">
        <v>7168</v>
      </c>
      <c r="K4412" t="s">
        <v>7181</v>
      </c>
      <c r="L4412">
        <v>7</v>
      </c>
      <c r="M4412">
        <v>83796.81</v>
      </c>
      <c r="N4412">
        <v>0</v>
      </c>
      <c r="O4412">
        <v>19808.240000000002</v>
      </c>
    </row>
    <row r="4413" spans="1:15" x14ac:dyDescent="0.25">
      <c r="A4413" t="s">
        <v>4423</v>
      </c>
      <c r="B4413" t="s">
        <v>5741</v>
      </c>
      <c r="C4413" t="s">
        <v>7228</v>
      </c>
      <c r="D4413" t="s">
        <v>6863</v>
      </c>
      <c r="E4413" t="s">
        <v>7046</v>
      </c>
      <c r="F4413" t="s">
        <v>7094</v>
      </c>
      <c r="G4413" t="s">
        <v>7100</v>
      </c>
      <c r="H4413" t="s">
        <v>7151</v>
      </c>
      <c r="I4413" t="s">
        <v>7163</v>
      </c>
      <c r="J4413" t="s">
        <v>7175</v>
      </c>
      <c r="K4413" t="s">
        <v>7205</v>
      </c>
      <c r="L4413">
        <v>5</v>
      </c>
      <c r="M4413">
        <v>15391.16</v>
      </c>
      <c r="N4413">
        <v>0.1</v>
      </c>
      <c r="O4413">
        <v>1966.64</v>
      </c>
    </row>
    <row r="4414" spans="1:15" x14ac:dyDescent="0.25">
      <c r="A4414" t="s">
        <v>4424</v>
      </c>
      <c r="B4414" t="s">
        <v>5927</v>
      </c>
      <c r="C4414" t="s">
        <v>7246</v>
      </c>
      <c r="D4414" t="s">
        <v>6693</v>
      </c>
      <c r="E4414" t="s">
        <v>6958</v>
      </c>
      <c r="F4414" t="s">
        <v>7094</v>
      </c>
      <c r="G4414" t="s">
        <v>7100</v>
      </c>
      <c r="H4414" t="s">
        <v>7116</v>
      </c>
      <c r="I4414" t="s">
        <v>7164</v>
      </c>
      <c r="J4414" t="s">
        <v>7170</v>
      </c>
      <c r="K4414" t="s">
        <v>7213</v>
      </c>
      <c r="L4414">
        <v>8</v>
      </c>
      <c r="M4414">
        <v>17802.93</v>
      </c>
      <c r="N4414">
        <v>0.2</v>
      </c>
      <c r="O4414">
        <v>3690.5</v>
      </c>
    </row>
    <row r="4415" spans="1:15" x14ac:dyDescent="0.25">
      <c r="A4415" t="s">
        <v>4425</v>
      </c>
      <c r="B4415" t="s">
        <v>5920</v>
      </c>
      <c r="C4415" t="s">
        <v>7231</v>
      </c>
      <c r="D4415" t="s">
        <v>6642</v>
      </c>
      <c r="E4415" t="s">
        <v>6993</v>
      </c>
      <c r="F4415" t="s">
        <v>7095</v>
      </c>
      <c r="G4415" t="s">
        <v>7106</v>
      </c>
      <c r="H4415" t="s">
        <v>7122</v>
      </c>
      <c r="I4415" t="s">
        <v>7163</v>
      </c>
      <c r="J4415" t="s">
        <v>7167</v>
      </c>
      <c r="K4415" t="s">
        <v>7179</v>
      </c>
      <c r="L4415">
        <v>6</v>
      </c>
      <c r="M4415">
        <v>13336.2</v>
      </c>
      <c r="N4415">
        <v>0.15</v>
      </c>
      <c r="O4415">
        <v>2570.58</v>
      </c>
    </row>
    <row r="4416" spans="1:15" x14ac:dyDescent="0.25">
      <c r="A4416" t="s">
        <v>4426</v>
      </c>
      <c r="B4416" t="s">
        <v>5216</v>
      </c>
      <c r="C4416" t="s">
        <v>7234</v>
      </c>
      <c r="D4416" t="s">
        <v>6771</v>
      </c>
      <c r="E4416" t="s">
        <v>6974</v>
      </c>
      <c r="F4416" t="s">
        <v>7097</v>
      </c>
      <c r="G4416" t="s">
        <v>7110</v>
      </c>
      <c r="H4416" t="s">
        <v>7129</v>
      </c>
      <c r="I4416" t="s">
        <v>7165</v>
      </c>
      <c r="J4416" t="s">
        <v>7176</v>
      </c>
      <c r="K4416" t="s">
        <v>7194</v>
      </c>
      <c r="L4416">
        <v>6</v>
      </c>
      <c r="M4416">
        <v>127523.21</v>
      </c>
      <c r="N4416">
        <v>0.15</v>
      </c>
      <c r="O4416">
        <v>12193.54</v>
      </c>
    </row>
    <row r="4417" spans="1:15" x14ac:dyDescent="0.25">
      <c r="A4417" t="s">
        <v>4427</v>
      </c>
      <c r="B4417" t="s">
        <v>5216</v>
      </c>
      <c r="C4417" t="s">
        <v>7234</v>
      </c>
      <c r="D4417" t="s">
        <v>6102</v>
      </c>
      <c r="E4417" t="s">
        <v>6901</v>
      </c>
      <c r="F4417" t="s">
        <v>7097</v>
      </c>
      <c r="G4417" t="s">
        <v>7105</v>
      </c>
      <c r="H4417" t="s">
        <v>7149</v>
      </c>
      <c r="I4417" t="s">
        <v>7165</v>
      </c>
      <c r="J4417" t="s">
        <v>7177</v>
      </c>
      <c r="K4417" t="s">
        <v>7198</v>
      </c>
      <c r="L4417">
        <v>3</v>
      </c>
      <c r="M4417">
        <v>150174.76999999999</v>
      </c>
      <c r="N4417">
        <v>0.25</v>
      </c>
      <c r="O4417">
        <v>10973.24</v>
      </c>
    </row>
    <row r="4418" spans="1:15" x14ac:dyDescent="0.25">
      <c r="A4418" t="s">
        <v>4428</v>
      </c>
      <c r="B4418" t="s">
        <v>5369</v>
      </c>
      <c r="C4418" t="s">
        <v>7224</v>
      </c>
      <c r="D4418" t="s">
        <v>6455</v>
      </c>
      <c r="E4418" t="s">
        <v>6955</v>
      </c>
      <c r="F4418" t="s">
        <v>7096</v>
      </c>
      <c r="G4418" t="s">
        <v>7103</v>
      </c>
      <c r="H4418" t="s">
        <v>7134</v>
      </c>
      <c r="I4418" t="s">
        <v>7162</v>
      </c>
      <c r="J4418" t="s">
        <v>7166</v>
      </c>
      <c r="K4418" t="s">
        <v>7178</v>
      </c>
      <c r="L4418">
        <v>6</v>
      </c>
      <c r="M4418">
        <v>87518.9</v>
      </c>
      <c r="N4418">
        <v>0.05</v>
      </c>
      <c r="O4418">
        <v>15078.89</v>
      </c>
    </row>
    <row r="4419" spans="1:15" x14ac:dyDescent="0.25">
      <c r="A4419" t="s">
        <v>4429</v>
      </c>
      <c r="B4419" t="s">
        <v>6037</v>
      </c>
      <c r="C4419" t="s">
        <v>7244</v>
      </c>
      <c r="D4419" t="s">
        <v>6518</v>
      </c>
      <c r="E4419" t="s">
        <v>6929</v>
      </c>
      <c r="F4419" t="s">
        <v>7097</v>
      </c>
      <c r="G4419" t="s">
        <v>7107</v>
      </c>
      <c r="H4419" t="s">
        <v>7153</v>
      </c>
      <c r="I4419" t="s">
        <v>7165</v>
      </c>
      <c r="J4419" t="s">
        <v>7177</v>
      </c>
      <c r="K4419" t="s">
        <v>7210</v>
      </c>
      <c r="L4419">
        <v>7</v>
      </c>
      <c r="M4419">
        <v>447429.33</v>
      </c>
      <c r="N4419">
        <v>0.25</v>
      </c>
      <c r="O4419">
        <v>7789.68</v>
      </c>
    </row>
    <row r="4420" spans="1:15" x14ac:dyDescent="0.25">
      <c r="A4420" t="s">
        <v>4430</v>
      </c>
      <c r="B4420" t="s">
        <v>5194</v>
      </c>
      <c r="C4420" t="s">
        <v>7257</v>
      </c>
      <c r="D4420" t="s">
        <v>6552</v>
      </c>
      <c r="E4420" t="s">
        <v>6948</v>
      </c>
      <c r="F4420" t="s">
        <v>7095</v>
      </c>
      <c r="G4420" t="s">
        <v>7106</v>
      </c>
      <c r="H4420" t="s">
        <v>7146</v>
      </c>
      <c r="I4420" t="s">
        <v>7164</v>
      </c>
      <c r="J4420" t="s">
        <v>7170</v>
      </c>
      <c r="K4420" t="s">
        <v>7183</v>
      </c>
      <c r="L4420">
        <v>7</v>
      </c>
      <c r="M4420">
        <v>35251.620000000003</v>
      </c>
      <c r="N4420">
        <v>0</v>
      </c>
      <c r="O4420">
        <v>9379.7800000000007</v>
      </c>
    </row>
    <row r="4421" spans="1:15" x14ac:dyDescent="0.25">
      <c r="A4421" t="s">
        <v>4431</v>
      </c>
      <c r="B4421" t="s">
        <v>5271</v>
      </c>
      <c r="C4421" t="s">
        <v>7238</v>
      </c>
      <c r="D4421" t="s">
        <v>6545</v>
      </c>
      <c r="E4421" t="s">
        <v>7076</v>
      </c>
      <c r="F4421" t="s">
        <v>7094</v>
      </c>
      <c r="G4421" t="s">
        <v>7099</v>
      </c>
      <c r="H4421" t="s">
        <v>7130</v>
      </c>
      <c r="I4421" t="s">
        <v>7165</v>
      </c>
      <c r="J4421" t="s">
        <v>7176</v>
      </c>
      <c r="K4421" t="s">
        <v>7194</v>
      </c>
      <c r="L4421">
        <v>6</v>
      </c>
      <c r="M4421">
        <v>130203.2</v>
      </c>
      <c r="N4421">
        <v>0.15</v>
      </c>
      <c r="O4421">
        <v>13971.18</v>
      </c>
    </row>
    <row r="4422" spans="1:15" x14ac:dyDescent="0.25">
      <c r="A4422" t="s">
        <v>4432</v>
      </c>
      <c r="B4422" t="s">
        <v>5162</v>
      </c>
      <c r="C4422" t="s">
        <v>7229</v>
      </c>
      <c r="D4422" t="s">
        <v>6401</v>
      </c>
      <c r="E4422" t="s">
        <v>6915</v>
      </c>
      <c r="F4422" t="s">
        <v>7095</v>
      </c>
      <c r="G4422" t="s">
        <v>7109</v>
      </c>
      <c r="H4422" t="s">
        <v>7140</v>
      </c>
      <c r="I4422" t="s">
        <v>7163</v>
      </c>
      <c r="J4422" t="s">
        <v>7167</v>
      </c>
      <c r="K4422" t="s">
        <v>7187</v>
      </c>
      <c r="L4422">
        <v>3</v>
      </c>
      <c r="M4422">
        <v>3971.31</v>
      </c>
      <c r="N4422">
        <v>0.1</v>
      </c>
      <c r="O4422">
        <v>968.55</v>
      </c>
    </row>
    <row r="4423" spans="1:15" x14ac:dyDescent="0.25">
      <c r="A4423" t="s">
        <v>4433</v>
      </c>
      <c r="B4423" t="s">
        <v>5450</v>
      </c>
      <c r="C4423" t="s">
        <v>7244</v>
      </c>
      <c r="D4423" t="s">
        <v>6279</v>
      </c>
      <c r="E4423" t="s">
        <v>6953</v>
      </c>
      <c r="F4423" t="s">
        <v>7094</v>
      </c>
      <c r="G4423" t="s">
        <v>7099</v>
      </c>
      <c r="H4423" t="s">
        <v>7125</v>
      </c>
      <c r="I4423" t="s">
        <v>7162</v>
      </c>
      <c r="J4423" t="s">
        <v>7166</v>
      </c>
      <c r="K4423" t="s">
        <v>7178</v>
      </c>
      <c r="L4423">
        <v>5</v>
      </c>
      <c r="M4423">
        <v>66710.009999999995</v>
      </c>
      <c r="N4423">
        <v>0.15</v>
      </c>
      <c r="O4423">
        <v>11677.1</v>
      </c>
    </row>
    <row r="4424" spans="1:15" x14ac:dyDescent="0.25">
      <c r="A4424" t="s">
        <v>4434</v>
      </c>
      <c r="B4424" t="s">
        <v>5795</v>
      </c>
      <c r="C4424" t="s">
        <v>7236</v>
      </c>
      <c r="D4424" t="s">
        <v>6459</v>
      </c>
      <c r="E4424" t="s">
        <v>7064</v>
      </c>
      <c r="F4424" t="s">
        <v>7097</v>
      </c>
      <c r="G4424" t="s">
        <v>7105</v>
      </c>
      <c r="H4424" t="s">
        <v>7149</v>
      </c>
      <c r="I4424" t="s">
        <v>7164</v>
      </c>
      <c r="J4424" t="s">
        <v>7173</v>
      </c>
      <c r="K4424" t="s">
        <v>7186</v>
      </c>
      <c r="L4424">
        <v>4</v>
      </c>
      <c r="M4424">
        <v>16953.02</v>
      </c>
      <c r="N4424">
        <v>0.05</v>
      </c>
      <c r="O4424">
        <v>4321.83</v>
      </c>
    </row>
    <row r="4425" spans="1:15" x14ac:dyDescent="0.25">
      <c r="A4425" t="s">
        <v>4435</v>
      </c>
      <c r="B4425" t="s">
        <v>6076</v>
      </c>
      <c r="C4425" t="s">
        <v>7230</v>
      </c>
      <c r="D4425" t="s">
        <v>6406</v>
      </c>
      <c r="E4425" t="s">
        <v>6916</v>
      </c>
      <c r="F4425" t="s">
        <v>7097</v>
      </c>
      <c r="G4425" t="s">
        <v>7107</v>
      </c>
      <c r="H4425" t="s">
        <v>7153</v>
      </c>
      <c r="I4425" t="s">
        <v>7163</v>
      </c>
      <c r="J4425" t="s">
        <v>7171</v>
      </c>
      <c r="K4425" t="s">
        <v>7209</v>
      </c>
      <c r="L4425">
        <v>1</v>
      </c>
      <c r="M4425">
        <v>1717.22</v>
      </c>
      <c r="N4425">
        <v>0</v>
      </c>
      <c r="O4425">
        <v>321.38</v>
      </c>
    </row>
    <row r="4426" spans="1:15" x14ac:dyDescent="0.25">
      <c r="A4426" t="s">
        <v>4436</v>
      </c>
      <c r="B4426" t="s">
        <v>5187</v>
      </c>
      <c r="C4426" t="s">
        <v>7238</v>
      </c>
      <c r="D4426" t="s">
        <v>6721</v>
      </c>
      <c r="E4426" t="s">
        <v>7086</v>
      </c>
      <c r="F4426" t="s">
        <v>7094</v>
      </c>
      <c r="G4426" t="s">
        <v>7100</v>
      </c>
      <c r="H4426" t="s">
        <v>7136</v>
      </c>
      <c r="I4426" t="s">
        <v>7162</v>
      </c>
      <c r="J4426" t="s">
        <v>7168</v>
      </c>
      <c r="K4426" t="s">
        <v>7181</v>
      </c>
      <c r="L4426">
        <v>4</v>
      </c>
      <c r="M4426">
        <v>41691.49</v>
      </c>
      <c r="N4426">
        <v>0.15</v>
      </c>
      <c r="O4426">
        <v>7003.62</v>
      </c>
    </row>
    <row r="4427" spans="1:15" x14ac:dyDescent="0.25">
      <c r="A4427" t="s">
        <v>4437</v>
      </c>
      <c r="B4427" t="s">
        <v>5811</v>
      </c>
      <c r="C4427" t="s">
        <v>7232</v>
      </c>
      <c r="D4427" t="s">
        <v>6282</v>
      </c>
      <c r="E4427" t="s">
        <v>7018</v>
      </c>
      <c r="F4427" t="s">
        <v>7097</v>
      </c>
      <c r="G4427" t="s">
        <v>7104</v>
      </c>
      <c r="H4427" t="s">
        <v>7132</v>
      </c>
      <c r="I4427" t="s">
        <v>7163</v>
      </c>
      <c r="J4427" t="s">
        <v>7171</v>
      </c>
      <c r="K4427" t="s">
        <v>7184</v>
      </c>
      <c r="L4427">
        <v>2</v>
      </c>
      <c r="M4427">
        <v>12419.02</v>
      </c>
      <c r="N4427">
        <v>0.25</v>
      </c>
      <c r="O4427">
        <v>131.37</v>
      </c>
    </row>
    <row r="4428" spans="1:15" x14ac:dyDescent="0.25">
      <c r="A4428" t="s">
        <v>4438</v>
      </c>
      <c r="B4428" t="s">
        <v>5514</v>
      </c>
      <c r="C4428" t="s">
        <v>7237</v>
      </c>
      <c r="D4428" t="s">
        <v>6213</v>
      </c>
      <c r="E4428" t="s">
        <v>6986</v>
      </c>
      <c r="F4428" t="s">
        <v>7095</v>
      </c>
      <c r="G4428" t="s">
        <v>7102</v>
      </c>
      <c r="H4428" t="s">
        <v>7157</v>
      </c>
      <c r="I4428" t="s">
        <v>7165</v>
      </c>
      <c r="J4428" t="s">
        <v>7176</v>
      </c>
      <c r="K4428" t="s">
        <v>7194</v>
      </c>
      <c r="L4428">
        <v>4</v>
      </c>
      <c r="M4428">
        <v>81123.839999999997</v>
      </c>
      <c r="N4428">
        <v>0.15</v>
      </c>
      <c r="O4428">
        <v>7746.52</v>
      </c>
    </row>
    <row r="4429" spans="1:15" x14ac:dyDescent="0.25">
      <c r="A4429" t="s">
        <v>4439</v>
      </c>
      <c r="B4429" t="s">
        <v>5849</v>
      </c>
      <c r="C4429" t="s">
        <v>7226</v>
      </c>
      <c r="D4429" t="s">
        <v>6336</v>
      </c>
      <c r="E4429" t="s">
        <v>6912</v>
      </c>
      <c r="F4429" t="s">
        <v>7095</v>
      </c>
      <c r="G4429" t="s">
        <v>7102</v>
      </c>
      <c r="H4429" t="s">
        <v>7147</v>
      </c>
      <c r="I4429" t="s">
        <v>7163</v>
      </c>
      <c r="J4429" t="s">
        <v>7171</v>
      </c>
      <c r="K4429" t="s">
        <v>7204</v>
      </c>
      <c r="L4429">
        <v>8</v>
      </c>
      <c r="M4429">
        <v>34636.03</v>
      </c>
      <c r="N4429">
        <v>0</v>
      </c>
      <c r="O4429">
        <v>6644.9</v>
      </c>
    </row>
    <row r="4430" spans="1:15" x14ac:dyDescent="0.25">
      <c r="A4430" t="s">
        <v>4440</v>
      </c>
      <c r="B4430" t="s">
        <v>5439</v>
      </c>
      <c r="C4430" t="s">
        <v>7224</v>
      </c>
      <c r="D4430" t="s">
        <v>6405</v>
      </c>
      <c r="E4430" t="s">
        <v>7027</v>
      </c>
      <c r="F4430" t="s">
        <v>7094</v>
      </c>
      <c r="G4430" t="s">
        <v>7098</v>
      </c>
      <c r="H4430" t="s">
        <v>7156</v>
      </c>
      <c r="I4430" t="s">
        <v>7165</v>
      </c>
      <c r="J4430" t="s">
        <v>7177</v>
      </c>
      <c r="K4430" t="s">
        <v>7198</v>
      </c>
      <c r="L4430">
        <v>3</v>
      </c>
      <c r="M4430">
        <v>155423.07</v>
      </c>
      <c r="N4430">
        <v>0.2</v>
      </c>
      <c r="O4430">
        <v>8956.5499999999993</v>
      </c>
    </row>
    <row r="4431" spans="1:15" x14ac:dyDescent="0.25">
      <c r="A4431" t="s">
        <v>4441</v>
      </c>
      <c r="B4431" t="s">
        <v>5021</v>
      </c>
      <c r="C4431" t="s">
        <v>7231</v>
      </c>
      <c r="D4431" t="s">
        <v>6725</v>
      </c>
      <c r="E4431" t="s">
        <v>6949</v>
      </c>
      <c r="F4431" t="s">
        <v>7094</v>
      </c>
      <c r="G4431" t="s">
        <v>7098</v>
      </c>
      <c r="H4431" t="s">
        <v>7114</v>
      </c>
      <c r="I4431" t="s">
        <v>7163</v>
      </c>
      <c r="J4431" t="s">
        <v>7167</v>
      </c>
      <c r="K4431" t="s">
        <v>7179</v>
      </c>
      <c r="L4431">
        <v>6</v>
      </c>
      <c r="M4431">
        <v>14036.39</v>
      </c>
      <c r="N4431">
        <v>0.1</v>
      </c>
      <c r="O4431">
        <v>3170.29</v>
      </c>
    </row>
    <row r="4432" spans="1:15" x14ac:dyDescent="0.25">
      <c r="A4432" t="s">
        <v>4442</v>
      </c>
      <c r="B4432" t="s">
        <v>5091</v>
      </c>
      <c r="C4432" t="s">
        <v>7247</v>
      </c>
      <c r="D4432" t="s">
        <v>6679</v>
      </c>
      <c r="E4432" t="s">
        <v>7058</v>
      </c>
      <c r="F4432" t="s">
        <v>7095</v>
      </c>
      <c r="G4432" t="s">
        <v>7102</v>
      </c>
      <c r="H4432" t="s">
        <v>7147</v>
      </c>
      <c r="I4432" t="s">
        <v>7165</v>
      </c>
      <c r="J4432" t="s">
        <v>7177</v>
      </c>
      <c r="K4432" t="s">
        <v>7198</v>
      </c>
      <c r="L4432">
        <v>5</v>
      </c>
      <c r="M4432">
        <v>309313.76</v>
      </c>
      <c r="N4432">
        <v>0</v>
      </c>
      <c r="O4432">
        <v>59411.26</v>
      </c>
    </row>
    <row r="4433" spans="1:15" x14ac:dyDescent="0.25">
      <c r="A4433" t="s">
        <v>4443</v>
      </c>
      <c r="B4433" t="s">
        <v>5760</v>
      </c>
      <c r="C4433" t="s">
        <v>7227</v>
      </c>
      <c r="D4433" t="s">
        <v>6654</v>
      </c>
      <c r="E4433" t="s">
        <v>7041</v>
      </c>
      <c r="F4433" t="s">
        <v>7094</v>
      </c>
      <c r="G4433" t="s">
        <v>7101</v>
      </c>
      <c r="H4433" t="s">
        <v>7137</v>
      </c>
      <c r="I4433" t="s">
        <v>7162</v>
      </c>
      <c r="J4433" t="s">
        <v>7166</v>
      </c>
      <c r="K4433" t="s">
        <v>7192</v>
      </c>
      <c r="L4433">
        <v>5</v>
      </c>
      <c r="M4433">
        <v>27625.49</v>
      </c>
      <c r="N4433">
        <v>0.1</v>
      </c>
      <c r="O4433">
        <v>3966.47</v>
      </c>
    </row>
    <row r="4434" spans="1:15" x14ac:dyDescent="0.25">
      <c r="A4434" t="s">
        <v>4444</v>
      </c>
      <c r="B4434" t="s">
        <v>5245</v>
      </c>
      <c r="C4434" t="s">
        <v>7237</v>
      </c>
      <c r="D4434" t="s">
        <v>6380</v>
      </c>
      <c r="E4434" t="s">
        <v>6947</v>
      </c>
      <c r="F4434" t="s">
        <v>7094</v>
      </c>
      <c r="G4434" t="s">
        <v>7100</v>
      </c>
      <c r="H4434" t="s">
        <v>7116</v>
      </c>
      <c r="I4434" t="s">
        <v>7164</v>
      </c>
      <c r="J4434" t="s">
        <v>7174</v>
      </c>
      <c r="K4434" t="s">
        <v>7199</v>
      </c>
      <c r="L4434">
        <v>4</v>
      </c>
      <c r="M4434">
        <v>6387.76</v>
      </c>
      <c r="N4434">
        <v>0</v>
      </c>
      <c r="O4434">
        <v>1518.73</v>
      </c>
    </row>
    <row r="4435" spans="1:15" x14ac:dyDescent="0.25">
      <c r="A4435" t="s">
        <v>4445</v>
      </c>
      <c r="B4435" t="s">
        <v>5287</v>
      </c>
      <c r="C4435" t="s">
        <v>7254</v>
      </c>
      <c r="D4435" t="s">
        <v>6139</v>
      </c>
      <c r="E4435" t="s">
        <v>6937</v>
      </c>
      <c r="F4435" t="s">
        <v>7094</v>
      </c>
      <c r="G4435" t="s">
        <v>7100</v>
      </c>
      <c r="H4435" t="s">
        <v>7151</v>
      </c>
      <c r="I4435" t="s">
        <v>7164</v>
      </c>
      <c r="J4435" t="s">
        <v>7173</v>
      </c>
      <c r="K4435" t="s">
        <v>7200</v>
      </c>
      <c r="L4435">
        <v>6</v>
      </c>
      <c r="M4435">
        <v>6579.13</v>
      </c>
      <c r="N4435">
        <v>0.05</v>
      </c>
      <c r="O4435">
        <v>2099.04</v>
      </c>
    </row>
    <row r="4436" spans="1:15" x14ac:dyDescent="0.25">
      <c r="A4436" t="s">
        <v>4446</v>
      </c>
      <c r="B4436" t="s">
        <v>5423</v>
      </c>
      <c r="C4436" t="s">
        <v>7250</v>
      </c>
      <c r="D4436" t="s">
        <v>6232</v>
      </c>
      <c r="E4436" t="s">
        <v>6982</v>
      </c>
      <c r="F4436" t="s">
        <v>7096</v>
      </c>
      <c r="G4436" t="s">
        <v>7112</v>
      </c>
      <c r="H4436" t="s">
        <v>7139</v>
      </c>
      <c r="I4436" t="s">
        <v>7165</v>
      </c>
      <c r="J4436" t="s">
        <v>7176</v>
      </c>
      <c r="K4436" t="s">
        <v>7202</v>
      </c>
      <c r="L4436">
        <v>6</v>
      </c>
      <c r="M4436">
        <v>88002.11</v>
      </c>
      <c r="N4436">
        <v>0.15</v>
      </c>
      <c r="O4436">
        <v>3830.58</v>
      </c>
    </row>
    <row r="4437" spans="1:15" x14ac:dyDescent="0.25">
      <c r="A4437" t="s">
        <v>4447</v>
      </c>
      <c r="B4437" t="s">
        <v>5987</v>
      </c>
      <c r="C4437" t="s">
        <v>7251</v>
      </c>
      <c r="D4437" t="s">
        <v>6533</v>
      </c>
      <c r="E4437" t="s">
        <v>7073</v>
      </c>
      <c r="F4437" t="s">
        <v>7095</v>
      </c>
      <c r="G4437" t="s">
        <v>7102</v>
      </c>
      <c r="H4437" t="s">
        <v>7147</v>
      </c>
      <c r="I4437" t="s">
        <v>7162</v>
      </c>
      <c r="J4437" t="s">
        <v>7169</v>
      </c>
      <c r="K4437" t="s">
        <v>7182</v>
      </c>
      <c r="L4437">
        <v>4</v>
      </c>
      <c r="M4437">
        <v>34228.050000000003</v>
      </c>
      <c r="N4437">
        <v>0.05</v>
      </c>
      <c r="O4437">
        <v>5108.26</v>
      </c>
    </row>
    <row r="4438" spans="1:15" x14ac:dyDescent="0.25">
      <c r="A4438" t="s">
        <v>4448</v>
      </c>
      <c r="B4438" t="s">
        <v>5773</v>
      </c>
      <c r="C4438" t="s">
        <v>7247</v>
      </c>
      <c r="D4438" t="s">
        <v>6836</v>
      </c>
      <c r="E4438" t="s">
        <v>7055</v>
      </c>
      <c r="F4438" t="s">
        <v>7096</v>
      </c>
      <c r="G4438" t="s">
        <v>7111</v>
      </c>
      <c r="H4438" t="s">
        <v>7131</v>
      </c>
      <c r="I4438" t="s">
        <v>7164</v>
      </c>
      <c r="J4438" t="s">
        <v>7174</v>
      </c>
      <c r="K4438" t="s">
        <v>7188</v>
      </c>
      <c r="L4438">
        <v>6</v>
      </c>
      <c r="M4438">
        <v>13474.54</v>
      </c>
      <c r="N4438">
        <v>0.2</v>
      </c>
      <c r="O4438">
        <v>1862.36</v>
      </c>
    </row>
    <row r="4439" spans="1:15" x14ac:dyDescent="0.25">
      <c r="A4439" t="s">
        <v>4449</v>
      </c>
      <c r="B4439" t="s">
        <v>5802</v>
      </c>
      <c r="C4439" t="s">
        <v>7256</v>
      </c>
      <c r="D4439" t="s">
        <v>6191</v>
      </c>
      <c r="E4439" t="s">
        <v>6927</v>
      </c>
      <c r="F4439" t="s">
        <v>7095</v>
      </c>
      <c r="G4439" t="s">
        <v>7102</v>
      </c>
      <c r="H4439" t="s">
        <v>7157</v>
      </c>
      <c r="I4439" t="s">
        <v>7165</v>
      </c>
      <c r="J4439" t="s">
        <v>7172</v>
      </c>
      <c r="K4439" t="s">
        <v>7208</v>
      </c>
      <c r="L4439">
        <v>2</v>
      </c>
      <c r="M4439">
        <v>4432.3100000000004</v>
      </c>
      <c r="N4439">
        <v>0.15</v>
      </c>
      <c r="O4439">
        <v>783.16</v>
      </c>
    </row>
    <row r="4440" spans="1:15" x14ac:dyDescent="0.25">
      <c r="A4440" t="s">
        <v>4450</v>
      </c>
      <c r="B4440" t="s">
        <v>5431</v>
      </c>
      <c r="C4440" t="s">
        <v>7237</v>
      </c>
      <c r="D4440" t="s">
        <v>6645</v>
      </c>
      <c r="E4440" t="s">
        <v>7002</v>
      </c>
      <c r="F4440" t="s">
        <v>7096</v>
      </c>
      <c r="G4440" t="s">
        <v>7112</v>
      </c>
      <c r="H4440" t="s">
        <v>7154</v>
      </c>
      <c r="I4440" t="s">
        <v>7164</v>
      </c>
      <c r="J4440" t="s">
        <v>7170</v>
      </c>
      <c r="K4440" t="s">
        <v>7189</v>
      </c>
      <c r="L4440">
        <v>7</v>
      </c>
      <c r="M4440">
        <v>9311.2999999999993</v>
      </c>
      <c r="N4440">
        <v>0.15</v>
      </c>
      <c r="O4440">
        <v>2086.81</v>
      </c>
    </row>
    <row r="4441" spans="1:15" x14ac:dyDescent="0.25">
      <c r="A4441" t="s">
        <v>4451</v>
      </c>
      <c r="B4441" t="s">
        <v>5363</v>
      </c>
      <c r="C4441" t="s">
        <v>7242</v>
      </c>
      <c r="D4441" t="s">
        <v>6840</v>
      </c>
      <c r="E4441" t="s">
        <v>6926</v>
      </c>
      <c r="F4441" t="s">
        <v>7094</v>
      </c>
      <c r="G4441" t="s">
        <v>7098</v>
      </c>
      <c r="H4441" t="s">
        <v>7138</v>
      </c>
      <c r="I4441" t="s">
        <v>7164</v>
      </c>
      <c r="J4441" t="s">
        <v>7173</v>
      </c>
      <c r="K4441" t="s">
        <v>7186</v>
      </c>
      <c r="L4441">
        <v>5</v>
      </c>
      <c r="M4441">
        <v>22761.31</v>
      </c>
      <c r="N4441">
        <v>0</v>
      </c>
      <c r="O4441">
        <v>6249.46</v>
      </c>
    </row>
    <row r="4442" spans="1:15" x14ac:dyDescent="0.25">
      <c r="A4442" t="s">
        <v>4452</v>
      </c>
      <c r="B4442" t="s">
        <v>5446</v>
      </c>
      <c r="C4442" t="s">
        <v>7255</v>
      </c>
      <c r="D4442" t="s">
        <v>6276</v>
      </c>
      <c r="E4442" t="s">
        <v>6961</v>
      </c>
      <c r="F4442" t="s">
        <v>7096</v>
      </c>
      <c r="G4442" t="s">
        <v>7112</v>
      </c>
      <c r="H4442" t="s">
        <v>7139</v>
      </c>
      <c r="I4442" t="s">
        <v>7163</v>
      </c>
      <c r="J4442" t="s">
        <v>7175</v>
      </c>
      <c r="K4442" t="s">
        <v>7197</v>
      </c>
      <c r="L4442">
        <v>4</v>
      </c>
      <c r="M4442">
        <v>18666.78</v>
      </c>
      <c r="N4442">
        <v>0.25</v>
      </c>
      <c r="O4442">
        <v>1899.12</v>
      </c>
    </row>
    <row r="4443" spans="1:15" x14ac:dyDescent="0.25">
      <c r="A4443" t="s">
        <v>4453</v>
      </c>
      <c r="B4443" t="s">
        <v>5368</v>
      </c>
      <c r="C4443" t="s">
        <v>7238</v>
      </c>
      <c r="D4443" t="s">
        <v>6098</v>
      </c>
      <c r="E4443" t="s">
        <v>6897</v>
      </c>
      <c r="F4443" t="s">
        <v>7094</v>
      </c>
      <c r="G4443" t="s">
        <v>7101</v>
      </c>
      <c r="H4443" t="s">
        <v>7117</v>
      </c>
      <c r="I4443" t="s">
        <v>7164</v>
      </c>
      <c r="J4443" t="s">
        <v>7170</v>
      </c>
      <c r="K4443" t="s">
        <v>7183</v>
      </c>
      <c r="L4443">
        <v>8</v>
      </c>
      <c r="M4443">
        <v>38735.370000000003</v>
      </c>
      <c r="N4443">
        <v>0</v>
      </c>
      <c r="O4443">
        <v>9577.9699999999993</v>
      </c>
    </row>
    <row r="4444" spans="1:15" x14ac:dyDescent="0.25">
      <c r="A4444" t="s">
        <v>4454</v>
      </c>
      <c r="B4444" t="s">
        <v>5251</v>
      </c>
      <c r="C4444" t="s">
        <v>7232</v>
      </c>
      <c r="D4444" t="s">
        <v>6218</v>
      </c>
      <c r="E4444" t="s">
        <v>6988</v>
      </c>
      <c r="F4444" t="s">
        <v>7094</v>
      </c>
      <c r="G4444" t="s">
        <v>7101</v>
      </c>
      <c r="H4444" t="s">
        <v>7117</v>
      </c>
      <c r="I4444" t="s">
        <v>7163</v>
      </c>
      <c r="J4444" t="s">
        <v>7175</v>
      </c>
      <c r="K4444" t="s">
        <v>7190</v>
      </c>
      <c r="L4444">
        <v>7</v>
      </c>
      <c r="M4444">
        <v>11867.15</v>
      </c>
      <c r="N4444">
        <v>0.25</v>
      </c>
      <c r="O4444">
        <v>1027.2</v>
      </c>
    </row>
    <row r="4445" spans="1:15" x14ac:dyDescent="0.25">
      <c r="A4445" t="s">
        <v>4455</v>
      </c>
      <c r="B4445" t="s">
        <v>5261</v>
      </c>
      <c r="C4445" t="s">
        <v>7236</v>
      </c>
      <c r="D4445" t="s">
        <v>6444</v>
      </c>
      <c r="E4445" t="s">
        <v>6927</v>
      </c>
      <c r="F4445" t="s">
        <v>7096</v>
      </c>
      <c r="G4445" t="s">
        <v>7112</v>
      </c>
      <c r="H4445" t="s">
        <v>7133</v>
      </c>
      <c r="I4445" t="s">
        <v>7165</v>
      </c>
      <c r="J4445" t="s">
        <v>7172</v>
      </c>
      <c r="K4445" t="s">
        <v>7212</v>
      </c>
      <c r="L4445">
        <v>7</v>
      </c>
      <c r="M4445">
        <v>24771.279999999999</v>
      </c>
      <c r="N4445">
        <v>0</v>
      </c>
      <c r="O4445">
        <v>4858.07</v>
      </c>
    </row>
    <row r="4446" spans="1:15" x14ac:dyDescent="0.25">
      <c r="A4446" t="s">
        <v>4456</v>
      </c>
      <c r="B4446" t="s">
        <v>5508</v>
      </c>
      <c r="C4446" t="s">
        <v>7242</v>
      </c>
      <c r="D4446" t="s">
        <v>6172</v>
      </c>
      <c r="E4446" t="s">
        <v>6962</v>
      </c>
      <c r="F4446" t="s">
        <v>7094</v>
      </c>
      <c r="G4446" t="s">
        <v>7100</v>
      </c>
      <c r="H4446" t="s">
        <v>7116</v>
      </c>
      <c r="I4446" t="s">
        <v>7165</v>
      </c>
      <c r="J4446" t="s">
        <v>7177</v>
      </c>
      <c r="K4446" t="s">
        <v>7201</v>
      </c>
      <c r="L4446">
        <v>7</v>
      </c>
      <c r="M4446">
        <v>336095.95</v>
      </c>
      <c r="N4446">
        <v>0.05</v>
      </c>
      <c r="O4446">
        <v>40206.639999999999</v>
      </c>
    </row>
    <row r="4447" spans="1:15" x14ac:dyDescent="0.25">
      <c r="A4447" t="s">
        <v>4457</v>
      </c>
      <c r="B4447" t="s">
        <v>5990</v>
      </c>
      <c r="C4447" t="s">
        <v>7256</v>
      </c>
      <c r="D4447" t="s">
        <v>6222</v>
      </c>
      <c r="E4447" t="s">
        <v>6990</v>
      </c>
      <c r="F4447" t="s">
        <v>7095</v>
      </c>
      <c r="G4447" t="s">
        <v>7106</v>
      </c>
      <c r="H4447" t="s">
        <v>7122</v>
      </c>
      <c r="I4447" t="s">
        <v>7163</v>
      </c>
      <c r="J4447" t="s">
        <v>7171</v>
      </c>
      <c r="K4447" t="s">
        <v>7204</v>
      </c>
      <c r="L4447">
        <v>5</v>
      </c>
      <c r="M4447">
        <v>19822.79</v>
      </c>
      <c r="N4447">
        <v>0.15</v>
      </c>
      <c r="O4447">
        <v>1702.1</v>
      </c>
    </row>
    <row r="4448" spans="1:15" x14ac:dyDescent="0.25">
      <c r="A4448" t="s">
        <v>4458</v>
      </c>
      <c r="B4448" t="s">
        <v>6059</v>
      </c>
      <c r="C4448" t="s">
        <v>7226</v>
      </c>
      <c r="D4448" t="s">
        <v>6113</v>
      </c>
      <c r="E4448" t="s">
        <v>6912</v>
      </c>
      <c r="F4448" t="s">
        <v>7097</v>
      </c>
      <c r="G4448" t="s">
        <v>7105</v>
      </c>
      <c r="H4448" t="s">
        <v>7121</v>
      </c>
      <c r="I4448" t="s">
        <v>7163</v>
      </c>
      <c r="J4448" t="s">
        <v>7175</v>
      </c>
      <c r="K4448" t="s">
        <v>7205</v>
      </c>
      <c r="L4448">
        <v>7</v>
      </c>
      <c r="M4448">
        <v>20683.34</v>
      </c>
      <c r="N4448">
        <v>0.15</v>
      </c>
      <c r="O4448">
        <v>2739.56</v>
      </c>
    </row>
    <row r="4449" spans="1:15" x14ac:dyDescent="0.25">
      <c r="A4449" t="s">
        <v>4459</v>
      </c>
      <c r="B4449" t="s">
        <v>5291</v>
      </c>
      <c r="C4449" t="s">
        <v>7235</v>
      </c>
      <c r="D4449" t="s">
        <v>6649</v>
      </c>
      <c r="E4449" t="s">
        <v>6977</v>
      </c>
      <c r="F4449" t="s">
        <v>7095</v>
      </c>
      <c r="G4449" t="s">
        <v>7106</v>
      </c>
      <c r="H4449" t="s">
        <v>7122</v>
      </c>
      <c r="I4449" t="s">
        <v>7165</v>
      </c>
      <c r="J4449" t="s">
        <v>7177</v>
      </c>
      <c r="K4449" t="s">
        <v>7210</v>
      </c>
      <c r="L4449">
        <v>3</v>
      </c>
      <c r="M4449">
        <v>248881.78</v>
      </c>
      <c r="N4449">
        <v>0.05</v>
      </c>
      <c r="O4449">
        <v>25231.279999999999</v>
      </c>
    </row>
    <row r="4450" spans="1:15" x14ac:dyDescent="0.25">
      <c r="A4450" t="s">
        <v>4460</v>
      </c>
      <c r="B4450" t="s">
        <v>5485</v>
      </c>
      <c r="C4450" t="s">
        <v>7234</v>
      </c>
      <c r="D4450" t="s">
        <v>6600</v>
      </c>
      <c r="E4450" t="s">
        <v>7010</v>
      </c>
      <c r="F4450" t="s">
        <v>7095</v>
      </c>
      <c r="G4450" t="s">
        <v>7109</v>
      </c>
      <c r="H4450" t="s">
        <v>7127</v>
      </c>
      <c r="I4450" t="s">
        <v>7163</v>
      </c>
      <c r="J4450" t="s">
        <v>7175</v>
      </c>
      <c r="K4450" t="s">
        <v>7190</v>
      </c>
      <c r="L4450">
        <v>4</v>
      </c>
      <c r="M4450">
        <v>8564.39</v>
      </c>
      <c r="N4450">
        <v>0.05</v>
      </c>
      <c r="O4450">
        <v>1744.63</v>
      </c>
    </row>
    <row r="4451" spans="1:15" x14ac:dyDescent="0.25">
      <c r="A4451" t="s">
        <v>4461</v>
      </c>
      <c r="B4451" t="s">
        <v>5644</v>
      </c>
      <c r="C4451" t="s">
        <v>7253</v>
      </c>
      <c r="D4451" t="s">
        <v>6333</v>
      </c>
      <c r="E4451" t="s">
        <v>6898</v>
      </c>
      <c r="F4451" t="s">
        <v>7095</v>
      </c>
      <c r="G4451" t="s">
        <v>7106</v>
      </c>
      <c r="H4451" t="s">
        <v>7146</v>
      </c>
      <c r="I4451" t="s">
        <v>7162</v>
      </c>
      <c r="J4451" t="s">
        <v>7168</v>
      </c>
      <c r="K4451" t="s">
        <v>7181</v>
      </c>
      <c r="L4451">
        <v>3</v>
      </c>
      <c r="M4451">
        <v>33128.19</v>
      </c>
      <c r="N4451">
        <v>0.1</v>
      </c>
      <c r="O4451">
        <v>6184.25</v>
      </c>
    </row>
    <row r="4452" spans="1:15" x14ac:dyDescent="0.25">
      <c r="A4452" t="s">
        <v>4462</v>
      </c>
      <c r="B4452" t="s">
        <v>5274</v>
      </c>
      <c r="C4452" t="s">
        <v>7253</v>
      </c>
      <c r="D4452" t="s">
        <v>6884</v>
      </c>
      <c r="E4452" t="s">
        <v>6925</v>
      </c>
      <c r="F4452" t="s">
        <v>7094</v>
      </c>
      <c r="G4452" t="s">
        <v>7098</v>
      </c>
      <c r="H4452" t="s">
        <v>7114</v>
      </c>
      <c r="I4452" t="s">
        <v>7163</v>
      </c>
      <c r="J4452" t="s">
        <v>7167</v>
      </c>
      <c r="K4452" t="s">
        <v>7207</v>
      </c>
      <c r="L4452">
        <v>4</v>
      </c>
      <c r="M4452">
        <v>3340.72</v>
      </c>
      <c r="N4452">
        <v>0</v>
      </c>
      <c r="O4452">
        <v>1271.8800000000001</v>
      </c>
    </row>
    <row r="4453" spans="1:15" x14ac:dyDescent="0.25">
      <c r="A4453" t="s">
        <v>4463</v>
      </c>
      <c r="B4453" t="s">
        <v>5215</v>
      </c>
      <c r="C4453" t="s">
        <v>7247</v>
      </c>
      <c r="D4453" t="s">
        <v>6512</v>
      </c>
      <c r="E4453" t="s">
        <v>7009</v>
      </c>
      <c r="F4453" t="s">
        <v>7096</v>
      </c>
      <c r="G4453" t="s">
        <v>7112</v>
      </c>
      <c r="H4453" t="s">
        <v>7133</v>
      </c>
      <c r="I4453" t="s">
        <v>7163</v>
      </c>
      <c r="J4453" t="s">
        <v>7167</v>
      </c>
      <c r="K4453" t="s">
        <v>7187</v>
      </c>
      <c r="L4453">
        <v>2</v>
      </c>
      <c r="M4453">
        <v>2917.77</v>
      </c>
      <c r="N4453">
        <v>0</v>
      </c>
      <c r="O4453">
        <v>797.12</v>
      </c>
    </row>
    <row r="4454" spans="1:15" x14ac:dyDescent="0.25">
      <c r="A4454" t="s">
        <v>4464</v>
      </c>
      <c r="B4454" t="s">
        <v>5597</v>
      </c>
      <c r="C4454" t="s">
        <v>7246</v>
      </c>
      <c r="D4454" t="s">
        <v>6843</v>
      </c>
      <c r="E4454" t="s">
        <v>6979</v>
      </c>
      <c r="F4454" t="s">
        <v>7096</v>
      </c>
      <c r="G4454" t="s">
        <v>7112</v>
      </c>
      <c r="H4454" t="s">
        <v>7133</v>
      </c>
      <c r="I4454" t="s">
        <v>7164</v>
      </c>
      <c r="J4454" t="s">
        <v>7170</v>
      </c>
      <c r="K4454" t="s">
        <v>7189</v>
      </c>
      <c r="L4454">
        <v>5</v>
      </c>
      <c r="M4454">
        <v>7480.29</v>
      </c>
      <c r="N4454">
        <v>0</v>
      </c>
      <c r="O4454">
        <v>2244.9699999999998</v>
      </c>
    </row>
    <row r="4455" spans="1:15" x14ac:dyDescent="0.25">
      <c r="A4455" t="s">
        <v>4465</v>
      </c>
      <c r="B4455" t="s">
        <v>5811</v>
      </c>
      <c r="C4455" t="s">
        <v>7232</v>
      </c>
      <c r="D4455" t="s">
        <v>6208</v>
      </c>
      <c r="E4455" t="s">
        <v>6959</v>
      </c>
      <c r="F4455" t="s">
        <v>7097</v>
      </c>
      <c r="G4455" t="s">
        <v>7107</v>
      </c>
      <c r="H4455" t="s">
        <v>7153</v>
      </c>
      <c r="I4455" t="s">
        <v>7165</v>
      </c>
      <c r="J4455" t="s">
        <v>7176</v>
      </c>
      <c r="K4455" t="s">
        <v>7202</v>
      </c>
      <c r="L4455">
        <v>4</v>
      </c>
      <c r="M4455">
        <v>68824.66</v>
      </c>
      <c r="N4455">
        <v>0</v>
      </c>
      <c r="O4455">
        <v>9901.75</v>
      </c>
    </row>
    <row r="4456" spans="1:15" x14ac:dyDescent="0.25">
      <c r="A4456" t="s">
        <v>4466</v>
      </c>
      <c r="B4456" t="s">
        <v>5653</v>
      </c>
      <c r="C4456" t="s">
        <v>7227</v>
      </c>
      <c r="D4456" t="s">
        <v>6643</v>
      </c>
      <c r="E4456" t="s">
        <v>7035</v>
      </c>
      <c r="F4456" t="s">
        <v>7095</v>
      </c>
      <c r="G4456" t="s">
        <v>7109</v>
      </c>
      <c r="H4456" t="s">
        <v>7135</v>
      </c>
      <c r="I4456" t="s">
        <v>7165</v>
      </c>
      <c r="J4456" t="s">
        <v>7176</v>
      </c>
      <c r="K4456" t="s">
        <v>7202</v>
      </c>
      <c r="L4456">
        <v>4</v>
      </c>
      <c r="M4456">
        <v>55551</v>
      </c>
      <c r="N4456">
        <v>0.25</v>
      </c>
      <c r="O4456">
        <v>686.04</v>
      </c>
    </row>
    <row r="4457" spans="1:15" x14ac:dyDescent="0.25">
      <c r="A4457" t="s">
        <v>4467</v>
      </c>
      <c r="B4457" t="s">
        <v>5324</v>
      </c>
      <c r="C4457" t="s">
        <v>7242</v>
      </c>
      <c r="D4457" t="s">
        <v>6151</v>
      </c>
      <c r="E4457" t="s">
        <v>6949</v>
      </c>
      <c r="F4457" t="s">
        <v>7094</v>
      </c>
      <c r="G4457" t="s">
        <v>7101</v>
      </c>
      <c r="H4457" t="s">
        <v>7137</v>
      </c>
      <c r="I4457" t="s">
        <v>7162</v>
      </c>
      <c r="J4457" t="s">
        <v>7166</v>
      </c>
      <c r="K4457" t="s">
        <v>7178</v>
      </c>
      <c r="L4457">
        <v>4</v>
      </c>
      <c r="M4457">
        <v>47751.79</v>
      </c>
      <c r="N4457">
        <v>0.2</v>
      </c>
      <c r="O4457">
        <v>5779.26</v>
      </c>
    </row>
    <row r="4458" spans="1:15" x14ac:dyDescent="0.25">
      <c r="A4458" t="s">
        <v>4468</v>
      </c>
      <c r="B4458" t="s">
        <v>5641</v>
      </c>
      <c r="C4458" t="s">
        <v>7242</v>
      </c>
      <c r="D4458" t="s">
        <v>6333</v>
      </c>
      <c r="E4458" t="s">
        <v>6898</v>
      </c>
      <c r="F4458" t="s">
        <v>7095</v>
      </c>
      <c r="G4458" t="s">
        <v>7102</v>
      </c>
      <c r="H4458" t="s">
        <v>7147</v>
      </c>
      <c r="I4458" t="s">
        <v>7165</v>
      </c>
      <c r="J4458" t="s">
        <v>7177</v>
      </c>
      <c r="K4458" t="s">
        <v>7210</v>
      </c>
      <c r="L4458">
        <v>4</v>
      </c>
      <c r="M4458">
        <v>354011.55</v>
      </c>
      <c r="N4458">
        <v>0</v>
      </c>
      <c r="O4458">
        <v>47135.57</v>
      </c>
    </row>
    <row r="4459" spans="1:15" x14ac:dyDescent="0.25">
      <c r="A4459" t="s">
        <v>4469</v>
      </c>
      <c r="B4459" t="s">
        <v>5853</v>
      </c>
      <c r="C4459" t="s">
        <v>7258</v>
      </c>
      <c r="D4459" t="s">
        <v>6602</v>
      </c>
      <c r="E4459" t="s">
        <v>7068</v>
      </c>
      <c r="F4459" t="s">
        <v>7096</v>
      </c>
      <c r="G4459" t="s">
        <v>7112</v>
      </c>
      <c r="H4459" t="s">
        <v>7154</v>
      </c>
      <c r="I4459" t="s">
        <v>7165</v>
      </c>
      <c r="J4459" t="s">
        <v>7177</v>
      </c>
      <c r="K4459" t="s">
        <v>7210</v>
      </c>
      <c r="L4459">
        <v>8</v>
      </c>
      <c r="M4459">
        <v>570953.65</v>
      </c>
      <c r="N4459">
        <v>0.2</v>
      </c>
      <c r="O4459">
        <v>37719.47</v>
      </c>
    </row>
    <row r="4460" spans="1:15" x14ac:dyDescent="0.25">
      <c r="A4460" t="s">
        <v>4470</v>
      </c>
      <c r="B4460" t="s">
        <v>6087</v>
      </c>
      <c r="C4460" t="s">
        <v>7236</v>
      </c>
      <c r="D4460" t="s">
        <v>6671</v>
      </c>
      <c r="E4460" t="s">
        <v>7081</v>
      </c>
      <c r="F4460" t="s">
        <v>7094</v>
      </c>
      <c r="G4460" t="s">
        <v>7100</v>
      </c>
      <c r="H4460" t="s">
        <v>7136</v>
      </c>
      <c r="I4460" t="s">
        <v>7162</v>
      </c>
      <c r="J4460" t="s">
        <v>7169</v>
      </c>
      <c r="K4460" t="s">
        <v>7203</v>
      </c>
      <c r="L4460">
        <v>6</v>
      </c>
      <c r="M4460">
        <v>114300.91</v>
      </c>
      <c r="N4460">
        <v>0.1</v>
      </c>
      <c r="O4460">
        <v>13640.03</v>
      </c>
    </row>
    <row r="4461" spans="1:15" x14ac:dyDescent="0.25">
      <c r="A4461" t="s">
        <v>4471</v>
      </c>
      <c r="B4461" t="s">
        <v>5196</v>
      </c>
      <c r="C4461" t="s">
        <v>7235</v>
      </c>
      <c r="D4461" t="s">
        <v>6225</v>
      </c>
      <c r="E4461" t="s">
        <v>6921</v>
      </c>
      <c r="F4461" t="s">
        <v>7097</v>
      </c>
      <c r="G4461" t="s">
        <v>7110</v>
      </c>
      <c r="H4461" t="s">
        <v>7155</v>
      </c>
      <c r="I4461" t="s">
        <v>7163</v>
      </c>
      <c r="J4461" t="s">
        <v>7175</v>
      </c>
      <c r="K4461" t="s">
        <v>7205</v>
      </c>
      <c r="L4461">
        <v>2</v>
      </c>
      <c r="M4461">
        <v>6444.68</v>
      </c>
      <c r="N4461">
        <v>0.1</v>
      </c>
      <c r="O4461">
        <v>927.57</v>
      </c>
    </row>
    <row r="4462" spans="1:15" x14ac:dyDescent="0.25">
      <c r="A4462" t="s">
        <v>4472</v>
      </c>
      <c r="B4462" t="s">
        <v>5346</v>
      </c>
      <c r="C4462" t="s">
        <v>7241</v>
      </c>
      <c r="D4462" t="s">
        <v>6465</v>
      </c>
      <c r="E4462" t="s">
        <v>7067</v>
      </c>
      <c r="F4462" t="s">
        <v>7096</v>
      </c>
      <c r="G4462" t="s">
        <v>7112</v>
      </c>
      <c r="H4462" t="s">
        <v>7154</v>
      </c>
      <c r="I4462" t="s">
        <v>7163</v>
      </c>
      <c r="J4462" t="s">
        <v>7167</v>
      </c>
      <c r="K4462" t="s">
        <v>7179</v>
      </c>
      <c r="L4462">
        <v>6</v>
      </c>
      <c r="M4462">
        <v>14067.31</v>
      </c>
      <c r="N4462">
        <v>0.1</v>
      </c>
      <c r="O4462">
        <v>3257.16</v>
      </c>
    </row>
    <row r="4463" spans="1:15" x14ac:dyDescent="0.25">
      <c r="A4463" t="s">
        <v>4473</v>
      </c>
      <c r="B4463" t="s">
        <v>6008</v>
      </c>
      <c r="C4463" t="s">
        <v>7250</v>
      </c>
      <c r="D4463" t="s">
        <v>6446</v>
      </c>
      <c r="E4463" t="s">
        <v>7015</v>
      </c>
      <c r="F4463" t="s">
        <v>7095</v>
      </c>
      <c r="G4463" t="s">
        <v>7102</v>
      </c>
      <c r="H4463" t="s">
        <v>7157</v>
      </c>
      <c r="I4463" t="s">
        <v>7164</v>
      </c>
      <c r="J4463" t="s">
        <v>7174</v>
      </c>
      <c r="K4463" t="s">
        <v>7188</v>
      </c>
      <c r="L4463">
        <v>8</v>
      </c>
      <c r="M4463">
        <v>20124.52</v>
      </c>
      <c r="N4463">
        <v>0.1</v>
      </c>
      <c r="O4463">
        <v>3990.21</v>
      </c>
    </row>
    <row r="4464" spans="1:15" x14ac:dyDescent="0.25">
      <c r="A4464" t="s">
        <v>4474</v>
      </c>
      <c r="B4464" t="s">
        <v>5644</v>
      </c>
      <c r="C4464" t="s">
        <v>7253</v>
      </c>
      <c r="D4464" t="s">
        <v>6283</v>
      </c>
      <c r="E4464" t="s">
        <v>6902</v>
      </c>
      <c r="F4464" t="s">
        <v>7097</v>
      </c>
      <c r="G4464" t="s">
        <v>7107</v>
      </c>
      <c r="H4464" t="s">
        <v>7123</v>
      </c>
      <c r="I4464" t="s">
        <v>7164</v>
      </c>
      <c r="J4464" t="s">
        <v>7173</v>
      </c>
      <c r="K4464" t="s">
        <v>7186</v>
      </c>
      <c r="L4464">
        <v>7</v>
      </c>
      <c r="M4464">
        <v>25792.65</v>
      </c>
      <c r="N4464">
        <v>0.15</v>
      </c>
      <c r="O4464">
        <v>4976.1499999999996</v>
      </c>
    </row>
    <row r="4465" spans="1:15" x14ac:dyDescent="0.25">
      <c r="A4465" t="s">
        <v>4475</v>
      </c>
      <c r="B4465" t="s">
        <v>5992</v>
      </c>
      <c r="C4465" t="s">
        <v>7225</v>
      </c>
      <c r="D4465" t="s">
        <v>6567</v>
      </c>
      <c r="E4465" t="s">
        <v>6921</v>
      </c>
      <c r="F4465" t="s">
        <v>7094</v>
      </c>
      <c r="G4465" t="s">
        <v>7100</v>
      </c>
      <c r="H4465" t="s">
        <v>7151</v>
      </c>
      <c r="I4465" t="s">
        <v>7163</v>
      </c>
      <c r="J4465" t="s">
        <v>7175</v>
      </c>
      <c r="K4465" t="s">
        <v>7205</v>
      </c>
      <c r="L4465">
        <v>2</v>
      </c>
      <c r="M4465">
        <v>5722.58</v>
      </c>
      <c r="N4465">
        <v>0.2</v>
      </c>
      <c r="O4465">
        <v>609.99</v>
      </c>
    </row>
    <row r="4466" spans="1:15" x14ac:dyDescent="0.25">
      <c r="A4466" t="s">
        <v>4476</v>
      </c>
      <c r="B4466" t="s">
        <v>5420</v>
      </c>
      <c r="C4466" t="s">
        <v>7252</v>
      </c>
      <c r="D4466" t="s">
        <v>6510</v>
      </c>
      <c r="E4466" t="s">
        <v>7064</v>
      </c>
      <c r="F4466" t="s">
        <v>7096</v>
      </c>
      <c r="G4466" t="s">
        <v>7112</v>
      </c>
      <c r="H4466" t="s">
        <v>7133</v>
      </c>
      <c r="I4466" t="s">
        <v>7162</v>
      </c>
      <c r="J4466" t="s">
        <v>7169</v>
      </c>
      <c r="K4466" t="s">
        <v>7193</v>
      </c>
      <c r="L4466">
        <v>6</v>
      </c>
      <c r="M4466">
        <v>64832.52</v>
      </c>
      <c r="N4466">
        <v>0.05</v>
      </c>
      <c r="O4466">
        <v>12743.82</v>
      </c>
    </row>
    <row r="4467" spans="1:15" x14ac:dyDescent="0.25">
      <c r="A4467" t="s">
        <v>4477</v>
      </c>
      <c r="B4467" t="s">
        <v>5523</v>
      </c>
      <c r="C4467" t="s">
        <v>7251</v>
      </c>
      <c r="D4467" t="s">
        <v>6377</v>
      </c>
      <c r="E4467" t="s">
        <v>7028</v>
      </c>
      <c r="F4467" t="s">
        <v>7097</v>
      </c>
      <c r="G4467" t="s">
        <v>7105</v>
      </c>
      <c r="H4467" t="s">
        <v>7121</v>
      </c>
      <c r="I4467" t="s">
        <v>7162</v>
      </c>
      <c r="J4467" t="s">
        <v>7168</v>
      </c>
      <c r="K4467" t="s">
        <v>7191</v>
      </c>
      <c r="L4467">
        <v>4</v>
      </c>
      <c r="M4467">
        <v>26359.29</v>
      </c>
      <c r="N4467">
        <v>0</v>
      </c>
      <c r="O4467">
        <v>5207.3500000000004</v>
      </c>
    </row>
    <row r="4468" spans="1:15" x14ac:dyDescent="0.25">
      <c r="A4468" t="s">
        <v>4478</v>
      </c>
      <c r="B4468" t="s">
        <v>5563</v>
      </c>
      <c r="C4468" t="s">
        <v>7230</v>
      </c>
      <c r="D4468" t="s">
        <v>6473</v>
      </c>
      <c r="E4468" t="s">
        <v>7056</v>
      </c>
      <c r="F4468" t="s">
        <v>7097</v>
      </c>
      <c r="G4468" t="s">
        <v>7110</v>
      </c>
      <c r="H4468" t="s">
        <v>7129</v>
      </c>
      <c r="I4468" t="s">
        <v>7162</v>
      </c>
      <c r="J4468" t="s">
        <v>7169</v>
      </c>
      <c r="K4468" t="s">
        <v>7193</v>
      </c>
      <c r="L4468">
        <v>6</v>
      </c>
      <c r="M4468">
        <v>64438.16</v>
      </c>
      <c r="N4468">
        <v>0.05</v>
      </c>
      <c r="O4468">
        <v>10959.94</v>
      </c>
    </row>
    <row r="4469" spans="1:15" x14ac:dyDescent="0.25">
      <c r="A4469" t="s">
        <v>4479</v>
      </c>
      <c r="B4469" t="s">
        <v>6069</v>
      </c>
      <c r="C4469" t="s">
        <v>7246</v>
      </c>
      <c r="D4469" t="s">
        <v>6161</v>
      </c>
      <c r="E4469" t="s">
        <v>6957</v>
      </c>
      <c r="F4469" t="s">
        <v>7097</v>
      </c>
      <c r="G4469" t="s">
        <v>7110</v>
      </c>
      <c r="H4469" t="s">
        <v>7155</v>
      </c>
      <c r="I4469" t="s">
        <v>7165</v>
      </c>
      <c r="J4469" t="s">
        <v>7177</v>
      </c>
      <c r="K4469" t="s">
        <v>7210</v>
      </c>
      <c r="L4469">
        <v>2</v>
      </c>
      <c r="M4469">
        <v>129985.81</v>
      </c>
      <c r="N4469">
        <v>0.25</v>
      </c>
      <c r="O4469">
        <v>1002.51</v>
      </c>
    </row>
    <row r="4470" spans="1:15" x14ac:dyDescent="0.25">
      <c r="A4470" t="s">
        <v>4480</v>
      </c>
      <c r="B4470" t="s">
        <v>5794</v>
      </c>
      <c r="C4470" t="s">
        <v>7257</v>
      </c>
      <c r="D4470" t="s">
        <v>6578</v>
      </c>
      <c r="E4470" t="s">
        <v>6925</v>
      </c>
      <c r="F4470" t="s">
        <v>7094</v>
      </c>
      <c r="G4470" t="s">
        <v>7099</v>
      </c>
      <c r="H4470" t="s">
        <v>7125</v>
      </c>
      <c r="I4470" t="s">
        <v>7164</v>
      </c>
      <c r="J4470" t="s">
        <v>7173</v>
      </c>
      <c r="K4470" t="s">
        <v>7206</v>
      </c>
      <c r="L4470">
        <v>5</v>
      </c>
      <c r="M4470">
        <v>8956.1200000000008</v>
      </c>
      <c r="N4470">
        <v>0.15</v>
      </c>
      <c r="O4470">
        <v>2006.75</v>
      </c>
    </row>
    <row r="4471" spans="1:15" x14ac:dyDescent="0.25">
      <c r="A4471" t="s">
        <v>4481</v>
      </c>
      <c r="B4471" t="s">
        <v>5678</v>
      </c>
      <c r="C4471" t="s">
        <v>7236</v>
      </c>
      <c r="D4471" t="s">
        <v>6818</v>
      </c>
      <c r="E4471" t="s">
        <v>7079</v>
      </c>
      <c r="F4471" t="s">
        <v>7095</v>
      </c>
      <c r="G4471" t="s">
        <v>7102</v>
      </c>
      <c r="H4471" t="s">
        <v>7157</v>
      </c>
      <c r="I4471" t="s">
        <v>7165</v>
      </c>
      <c r="J4471" t="s">
        <v>7176</v>
      </c>
      <c r="K4471" t="s">
        <v>7195</v>
      </c>
      <c r="L4471">
        <v>8</v>
      </c>
      <c r="M4471">
        <v>73953.27</v>
      </c>
      <c r="N4471">
        <v>0.25</v>
      </c>
      <c r="O4471">
        <v>2096.2600000000002</v>
      </c>
    </row>
    <row r="4472" spans="1:15" x14ac:dyDescent="0.25">
      <c r="A4472" t="s">
        <v>4482</v>
      </c>
      <c r="B4472" t="s">
        <v>5769</v>
      </c>
      <c r="C4472" t="s">
        <v>7235</v>
      </c>
      <c r="D4472" t="s">
        <v>6732</v>
      </c>
      <c r="E4472" t="s">
        <v>6943</v>
      </c>
      <c r="F4472" t="s">
        <v>7094</v>
      </c>
      <c r="G4472" t="s">
        <v>7098</v>
      </c>
      <c r="H4472" t="s">
        <v>7114</v>
      </c>
      <c r="I4472" t="s">
        <v>7163</v>
      </c>
      <c r="J4472" t="s">
        <v>7175</v>
      </c>
      <c r="K4472" t="s">
        <v>7205</v>
      </c>
      <c r="L4472">
        <v>1</v>
      </c>
      <c r="M4472">
        <v>2900.81</v>
      </c>
      <c r="N4472">
        <v>0.15</v>
      </c>
      <c r="O4472">
        <v>343.18</v>
      </c>
    </row>
    <row r="4473" spans="1:15" x14ac:dyDescent="0.25">
      <c r="A4473" t="s">
        <v>4483</v>
      </c>
      <c r="B4473" t="s">
        <v>6040</v>
      </c>
      <c r="C4473" t="s">
        <v>7247</v>
      </c>
      <c r="D4473" t="s">
        <v>6798</v>
      </c>
      <c r="E4473" t="s">
        <v>7086</v>
      </c>
      <c r="F4473" t="s">
        <v>7096</v>
      </c>
      <c r="G4473" t="s">
        <v>7111</v>
      </c>
      <c r="H4473" t="s">
        <v>7145</v>
      </c>
      <c r="I4473" t="s">
        <v>7165</v>
      </c>
      <c r="J4473" t="s">
        <v>7172</v>
      </c>
      <c r="K4473" t="s">
        <v>7185</v>
      </c>
      <c r="L4473">
        <v>7</v>
      </c>
      <c r="M4473">
        <v>35208.75</v>
      </c>
      <c r="N4473">
        <v>0</v>
      </c>
      <c r="O4473">
        <v>6132.24</v>
      </c>
    </row>
    <row r="4474" spans="1:15" x14ac:dyDescent="0.25">
      <c r="A4474" t="s">
        <v>4484</v>
      </c>
      <c r="B4474" t="s">
        <v>5484</v>
      </c>
      <c r="C4474" t="s">
        <v>7249</v>
      </c>
      <c r="D4474" t="s">
        <v>6145</v>
      </c>
      <c r="E4474" t="s">
        <v>6943</v>
      </c>
      <c r="F4474" t="s">
        <v>7094</v>
      </c>
      <c r="G4474" t="s">
        <v>7099</v>
      </c>
      <c r="H4474" t="s">
        <v>7125</v>
      </c>
      <c r="I4474" t="s">
        <v>7163</v>
      </c>
      <c r="J4474" t="s">
        <v>7175</v>
      </c>
      <c r="K4474" t="s">
        <v>7190</v>
      </c>
      <c r="L4474">
        <v>1</v>
      </c>
      <c r="M4474">
        <v>2238.92</v>
      </c>
      <c r="N4474">
        <v>0</v>
      </c>
      <c r="O4474">
        <v>493.63</v>
      </c>
    </row>
    <row r="4475" spans="1:15" x14ac:dyDescent="0.25">
      <c r="A4475" t="s">
        <v>4485</v>
      </c>
      <c r="B4475" t="s">
        <v>6063</v>
      </c>
      <c r="C4475" t="s">
        <v>7229</v>
      </c>
      <c r="D4475" t="s">
        <v>6185</v>
      </c>
      <c r="E4475" t="s">
        <v>6973</v>
      </c>
      <c r="F4475" t="s">
        <v>7097</v>
      </c>
      <c r="G4475" t="s">
        <v>7107</v>
      </c>
      <c r="H4475" t="s">
        <v>7123</v>
      </c>
      <c r="I4475" t="s">
        <v>7164</v>
      </c>
      <c r="J4475" t="s">
        <v>7174</v>
      </c>
      <c r="K4475" t="s">
        <v>7199</v>
      </c>
      <c r="L4475">
        <v>3</v>
      </c>
      <c r="M4475">
        <v>3989.93</v>
      </c>
      <c r="N4475">
        <v>0.2</v>
      </c>
      <c r="O4475">
        <v>481.89</v>
      </c>
    </row>
    <row r="4476" spans="1:15" x14ac:dyDescent="0.25">
      <c r="A4476" t="s">
        <v>4486</v>
      </c>
      <c r="B4476" t="s">
        <v>6088</v>
      </c>
      <c r="C4476" t="s">
        <v>7233</v>
      </c>
      <c r="D4476" t="s">
        <v>6663</v>
      </c>
      <c r="E4476" t="s">
        <v>6908</v>
      </c>
      <c r="F4476" t="s">
        <v>7094</v>
      </c>
      <c r="G4476" t="s">
        <v>7100</v>
      </c>
      <c r="H4476" t="s">
        <v>7116</v>
      </c>
      <c r="I4476" t="s">
        <v>7162</v>
      </c>
      <c r="J4476" t="s">
        <v>7168</v>
      </c>
      <c r="K4476" t="s">
        <v>7181</v>
      </c>
      <c r="L4476">
        <v>7</v>
      </c>
      <c r="M4476">
        <v>82430.710000000006</v>
      </c>
      <c r="N4476">
        <v>0</v>
      </c>
      <c r="O4476">
        <v>17454.5</v>
      </c>
    </row>
    <row r="4477" spans="1:15" x14ac:dyDescent="0.25">
      <c r="A4477" t="s">
        <v>4487</v>
      </c>
      <c r="B4477" t="s">
        <v>5394</v>
      </c>
      <c r="C4477" t="s">
        <v>7239</v>
      </c>
      <c r="D4477" t="s">
        <v>6157</v>
      </c>
      <c r="E4477" t="s">
        <v>6953</v>
      </c>
      <c r="F4477" t="s">
        <v>7096</v>
      </c>
      <c r="G4477" t="s">
        <v>7111</v>
      </c>
      <c r="H4477" t="s">
        <v>7145</v>
      </c>
      <c r="I4477" t="s">
        <v>7165</v>
      </c>
      <c r="J4477" t="s">
        <v>7177</v>
      </c>
      <c r="K4477" t="s">
        <v>7210</v>
      </c>
      <c r="L4477">
        <v>5</v>
      </c>
      <c r="M4477">
        <v>415600.09</v>
      </c>
      <c r="N4477">
        <v>0</v>
      </c>
      <c r="O4477">
        <v>52358.01</v>
      </c>
    </row>
    <row r="4478" spans="1:15" x14ac:dyDescent="0.25">
      <c r="A4478" t="s">
        <v>4488</v>
      </c>
      <c r="B4478" t="s">
        <v>5459</v>
      </c>
      <c r="C4478" t="s">
        <v>7252</v>
      </c>
      <c r="D4478" t="s">
        <v>6193</v>
      </c>
      <c r="E4478" t="s">
        <v>6977</v>
      </c>
      <c r="F4478" t="s">
        <v>7097</v>
      </c>
      <c r="G4478" t="s">
        <v>7110</v>
      </c>
      <c r="H4478" t="s">
        <v>7159</v>
      </c>
      <c r="I4478" t="s">
        <v>7162</v>
      </c>
      <c r="J4478" t="s">
        <v>7166</v>
      </c>
      <c r="K4478" t="s">
        <v>7178</v>
      </c>
      <c r="L4478">
        <v>2</v>
      </c>
      <c r="M4478">
        <v>27793.3</v>
      </c>
      <c r="N4478">
        <v>0.1</v>
      </c>
      <c r="O4478">
        <v>4514.0200000000004</v>
      </c>
    </row>
    <row r="4479" spans="1:15" x14ac:dyDescent="0.25">
      <c r="A4479" t="s">
        <v>4489</v>
      </c>
      <c r="B4479" t="s">
        <v>5543</v>
      </c>
      <c r="C4479" t="s">
        <v>7231</v>
      </c>
      <c r="D4479" t="s">
        <v>6805</v>
      </c>
      <c r="E4479" t="s">
        <v>7074</v>
      </c>
      <c r="F4479" t="s">
        <v>7096</v>
      </c>
      <c r="G4479" t="s">
        <v>7103</v>
      </c>
      <c r="H4479" t="s">
        <v>7119</v>
      </c>
      <c r="I4479" t="s">
        <v>7165</v>
      </c>
      <c r="J4479" t="s">
        <v>7172</v>
      </c>
      <c r="K4479" t="s">
        <v>7208</v>
      </c>
      <c r="L4479">
        <v>7</v>
      </c>
      <c r="M4479">
        <v>17032.22</v>
      </c>
      <c r="N4479">
        <v>0</v>
      </c>
      <c r="O4479">
        <v>3603</v>
      </c>
    </row>
    <row r="4480" spans="1:15" x14ac:dyDescent="0.25">
      <c r="A4480" t="s">
        <v>4490</v>
      </c>
      <c r="B4480" t="s">
        <v>5352</v>
      </c>
      <c r="C4480" t="s">
        <v>7252</v>
      </c>
      <c r="D4480" t="s">
        <v>6463</v>
      </c>
      <c r="E4480" t="s">
        <v>7066</v>
      </c>
      <c r="F4480" t="s">
        <v>7097</v>
      </c>
      <c r="G4480" t="s">
        <v>7107</v>
      </c>
      <c r="H4480" t="s">
        <v>7123</v>
      </c>
      <c r="I4480" t="s">
        <v>7164</v>
      </c>
      <c r="J4480" t="s">
        <v>7170</v>
      </c>
      <c r="K4480" t="s">
        <v>7213</v>
      </c>
      <c r="L4480">
        <v>6</v>
      </c>
      <c r="M4480">
        <v>17470.830000000002</v>
      </c>
      <c r="N4480">
        <v>0</v>
      </c>
      <c r="O4480">
        <v>6120.03</v>
      </c>
    </row>
    <row r="4481" spans="1:15" x14ac:dyDescent="0.25">
      <c r="A4481" t="s">
        <v>4491</v>
      </c>
      <c r="B4481" t="s">
        <v>5363</v>
      </c>
      <c r="C4481" t="s">
        <v>7242</v>
      </c>
      <c r="D4481" t="s">
        <v>6177</v>
      </c>
      <c r="E4481" t="s">
        <v>6967</v>
      </c>
      <c r="F4481" t="s">
        <v>7096</v>
      </c>
      <c r="G4481" t="s">
        <v>7113</v>
      </c>
      <c r="H4481" t="s">
        <v>7148</v>
      </c>
      <c r="I4481" t="s">
        <v>7163</v>
      </c>
      <c r="J4481" t="s">
        <v>7175</v>
      </c>
      <c r="K4481" t="s">
        <v>7190</v>
      </c>
      <c r="L4481">
        <v>1</v>
      </c>
      <c r="M4481">
        <v>1632.32</v>
      </c>
      <c r="N4481">
        <v>0.25</v>
      </c>
      <c r="O4481">
        <v>183.34</v>
      </c>
    </row>
    <row r="4482" spans="1:15" x14ac:dyDescent="0.25">
      <c r="A4482" t="s">
        <v>4492</v>
      </c>
      <c r="B4482" t="s">
        <v>5371</v>
      </c>
      <c r="C4482" t="s">
        <v>7259</v>
      </c>
      <c r="D4482" t="s">
        <v>6564</v>
      </c>
      <c r="E4482" t="s">
        <v>6997</v>
      </c>
      <c r="F4482" t="s">
        <v>7096</v>
      </c>
      <c r="G4482" t="s">
        <v>7112</v>
      </c>
      <c r="H4482" t="s">
        <v>7139</v>
      </c>
      <c r="I4482" t="s">
        <v>7164</v>
      </c>
      <c r="J4482" t="s">
        <v>7173</v>
      </c>
      <c r="K4482" t="s">
        <v>7206</v>
      </c>
      <c r="L4482">
        <v>6</v>
      </c>
      <c r="M4482">
        <v>12901.73</v>
      </c>
      <c r="N4482">
        <v>0</v>
      </c>
      <c r="O4482">
        <v>4167.82</v>
      </c>
    </row>
    <row r="4483" spans="1:15" x14ac:dyDescent="0.25">
      <c r="A4483" t="s">
        <v>4493</v>
      </c>
      <c r="B4483" t="s">
        <v>5085</v>
      </c>
      <c r="C4483" t="s">
        <v>7240</v>
      </c>
      <c r="D4483" t="s">
        <v>6312</v>
      </c>
      <c r="E4483" t="s">
        <v>6905</v>
      </c>
      <c r="F4483" t="s">
        <v>7097</v>
      </c>
      <c r="G4483" t="s">
        <v>7104</v>
      </c>
      <c r="H4483" t="s">
        <v>7120</v>
      </c>
      <c r="I4483" t="s">
        <v>7164</v>
      </c>
      <c r="J4483" t="s">
        <v>7173</v>
      </c>
      <c r="K4483" t="s">
        <v>7186</v>
      </c>
      <c r="L4483">
        <v>1</v>
      </c>
      <c r="M4483">
        <v>3515.58</v>
      </c>
      <c r="N4483">
        <v>0.2</v>
      </c>
      <c r="O4483">
        <v>562.87</v>
      </c>
    </row>
    <row r="4484" spans="1:15" x14ac:dyDescent="0.25">
      <c r="A4484" t="s">
        <v>4494</v>
      </c>
      <c r="B4484" t="s">
        <v>6067</v>
      </c>
      <c r="C4484" t="s">
        <v>7232</v>
      </c>
      <c r="D4484" t="s">
        <v>6355</v>
      </c>
      <c r="E4484" t="s">
        <v>6990</v>
      </c>
      <c r="F4484" t="s">
        <v>7095</v>
      </c>
      <c r="G4484" t="s">
        <v>7109</v>
      </c>
      <c r="H4484" t="s">
        <v>7135</v>
      </c>
      <c r="I4484" t="s">
        <v>7162</v>
      </c>
      <c r="J4484" t="s">
        <v>7169</v>
      </c>
      <c r="K4484" t="s">
        <v>7182</v>
      </c>
      <c r="L4484">
        <v>5</v>
      </c>
      <c r="M4484">
        <v>36834.5</v>
      </c>
      <c r="N4484">
        <v>0.2</v>
      </c>
      <c r="O4484">
        <v>3923.73</v>
      </c>
    </row>
    <row r="4485" spans="1:15" x14ac:dyDescent="0.25">
      <c r="A4485" t="s">
        <v>4495</v>
      </c>
      <c r="B4485" t="s">
        <v>5455</v>
      </c>
      <c r="C4485" t="s">
        <v>7254</v>
      </c>
      <c r="D4485" t="s">
        <v>6345</v>
      </c>
      <c r="E4485" t="s">
        <v>6927</v>
      </c>
      <c r="F4485" t="s">
        <v>7096</v>
      </c>
      <c r="G4485" t="s">
        <v>7112</v>
      </c>
      <c r="H4485" t="s">
        <v>7139</v>
      </c>
      <c r="I4485" t="s">
        <v>7165</v>
      </c>
      <c r="J4485" t="s">
        <v>7177</v>
      </c>
      <c r="K4485" t="s">
        <v>7210</v>
      </c>
      <c r="L4485">
        <v>2</v>
      </c>
      <c r="M4485">
        <v>123330.4</v>
      </c>
      <c r="N4485">
        <v>0.25</v>
      </c>
      <c r="O4485">
        <v>-1231.97</v>
      </c>
    </row>
    <row r="4486" spans="1:15" x14ac:dyDescent="0.25">
      <c r="A4486" t="s">
        <v>4496</v>
      </c>
      <c r="B4486" t="s">
        <v>5247</v>
      </c>
      <c r="C4486" t="s">
        <v>7240</v>
      </c>
      <c r="D4486" t="s">
        <v>6658</v>
      </c>
      <c r="E4486" t="s">
        <v>6964</v>
      </c>
      <c r="F4486" t="s">
        <v>7094</v>
      </c>
      <c r="G4486" t="s">
        <v>7098</v>
      </c>
      <c r="H4486" t="s">
        <v>7156</v>
      </c>
      <c r="I4486" t="s">
        <v>7165</v>
      </c>
      <c r="J4486" t="s">
        <v>7172</v>
      </c>
      <c r="K4486" t="s">
        <v>7185</v>
      </c>
      <c r="L4486">
        <v>2</v>
      </c>
      <c r="M4486">
        <v>8755.7099999999991</v>
      </c>
      <c r="N4486">
        <v>0.15</v>
      </c>
      <c r="O4486">
        <v>967.89</v>
      </c>
    </row>
    <row r="4487" spans="1:15" x14ac:dyDescent="0.25">
      <c r="A4487" t="s">
        <v>4497</v>
      </c>
      <c r="B4487" t="s">
        <v>5974</v>
      </c>
      <c r="C4487" t="s">
        <v>7239</v>
      </c>
      <c r="D4487" t="s">
        <v>6482</v>
      </c>
      <c r="E4487" t="s">
        <v>7044</v>
      </c>
      <c r="F4487" t="s">
        <v>7096</v>
      </c>
      <c r="G4487" t="s">
        <v>7111</v>
      </c>
      <c r="H4487" t="s">
        <v>7131</v>
      </c>
      <c r="I4487" t="s">
        <v>7162</v>
      </c>
      <c r="J4487" t="s">
        <v>7169</v>
      </c>
      <c r="K4487" t="s">
        <v>7182</v>
      </c>
      <c r="L4487">
        <v>7</v>
      </c>
      <c r="M4487">
        <v>61852.34</v>
      </c>
      <c r="N4487">
        <v>0</v>
      </c>
      <c r="O4487">
        <v>10318.67</v>
      </c>
    </row>
    <row r="4488" spans="1:15" x14ac:dyDescent="0.25">
      <c r="A4488" t="s">
        <v>4498</v>
      </c>
      <c r="B4488" t="s">
        <v>5547</v>
      </c>
      <c r="C4488" t="s">
        <v>7250</v>
      </c>
      <c r="D4488" t="s">
        <v>6302</v>
      </c>
      <c r="E4488" t="s">
        <v>7027</v>
      </c>
      <c r="F4488" t="s">
        <v>7095</v>
      </c>
      <c r="G4488" t="s">
        <v>7102</v>
      </c>
      <c r="H4488" t="s">
        <v>7147</v>
      </c>
      <c r="I4488" t="s">
        <v>7165</v>
      </c>
      <c r="J4488" t="s">
        <v>7176</v>
      </c>
      <c r="K4488" t="s">
        <v>7195</v>
      </c>
      <c r="L4488">
        <v>3</v>
      </c>
      <c r="M4488">
        <v>28204.07</v>
      </c>
      <c r="N4488">
        <v>0.2</v>
      </c>
      <c r="O4488">
        <v>626.15</v>
      </c>
    </row>
    <row r="4489" spans="1:15" x14ac:dyDescent="0.25">
      <c r="A4489" t="s">
        <v>4499</v>
      </c>
      <c r="B4489" t="s">
        <v>5078</v>
      </c>
      <c r="C4489" t="s">
        <v>7246</v>
      </c>
      <c r="D4489" t="s">
        <v>6324</v>
      </c>
      <c r="E4489" t="s">
        <v>6967</v>
      </c>
      <c r="F4489" t="s">
        <v>7097</v>
      </c>
      <c r="G4489" t="s">
        <v>7107</v>
      </c>
      <c r="H4489" t="s">
        <v>7123</v>
      </c>
      <c r="I4489" t="s">
        <v>7162</v>
      </c>
      <c r="J4489" t="s">
        <v>7168</v>
      </c>
      <c r="K4489" t="s">
        <v>7181</v>
      </c>
      <c r="L4489">
        <v>2</v>
      </c>
      <c r="M4489">
        <v>19812.169999999998</v>
      </c>
      <c r="N4489">
        <v>0.15</v>
      </c>
      <c r="O4489">
        <v>2596.14</v>
      </c>
    </row>
    <row r="4490" spans="1:15" x14ac:dyDescent="0.25">
      <c r="A4490" t="s">
        <v>4500</v>
      </c>
      <c r="B4490" t="s">
        <v>5750</v>
      </c>
      <c r="C4490" t="s">
        <v>7240</v>
      </c>
      <c r="D4490" t="s">
        <v>6242</v>
      </c>
      <c r="E4490" t="s">
        <v>7000</v>
      </c>
      <c r="F4490" t="s">
        <v>7095</v>
      </c>
      <c r="G4490" t="s">
        <v>7109</v>
      </c>
      <c r="H4490" t="s">
        <v>7135</v>
      </c>
      <c r="I4490" t="s">
        <v>7163</v>
      </c>
      <c r="J4490" t="s">
        <v>7167</v>
      </c>
      <c r="K4490" t="s">
        <v>7187</v>
      </c>
      <c r="L4490">
        <v>8</v>
      </c>
      <c r="M4490">
        <v>10691.98</v>
      </c>
      <c r="N4490">
        <v>0.1</v>
      </c>
      <c r="O4490">
        <v>2687.34</v>
      </c>
    </row>
    <row r="4491" spans="1:15" x14ac:dyDescent="0.25">
      <c r="A4491" t="s">
        <v>4501</v>
      </c>
      <c r="B4491" t="s">
        <v>5629</v>
      </c>
      <c r="C4491" t="s">
        <v>7256</v>
      </c>
      <c r="D4491" t="s">
        <v>6706</v>
      </c>
      <c r="E4491" t="s">
        <v>6976</v>
      </c>
      <c r="F4491" t="s">
        <v>7097</v>
      </c>
      <c r="G4491" t="s">
        <v>7107</v>
      </c>
      <c r="H4491" t="s">
        <v>7123</v>
      </c>
      <c r="I4491" t="s">
        <v>7162</v>
      </c>
      <c r="J4491" t="s">
        <v>7169</v>
      </c>
      <c r="K4491" t="s">
        <v>7182</v>
      </c>
      <c r="L4491">
        <v>4</v>
      </c>
      <c r="M4491">
        <v>37605.35</v>
      </c>
      <c r="N4491">
        <v>0</v>
      </c>
      <c r="O4491">
        <v>6856.96</v>
      </c>
    </row>
    <row r="4492" spans="1:15" x14ac:dyDescent="0.25">
      <c r="A4492" t="s">
        <v>4502</v>
      </c>
      <c r="B4492" t="s">
        <v>5645</v>
      </c>
      <c r="C4492" t="s">
        <v>7246</v>
      </c>
      <c r="D4492" t="s">
        <v>6751</v>
      </c>
      <c r="E4492" t="s">
        <v>6950</v>
      </c>
      <c r="F4492" t="s">
        <v>7095</v>
      </c>
      <c r="G4492" t="s">
        <v>7106</v>
      </c>
      <c r="H4492" t="s">
        <v>7122</v>
      </c>
      <c r="I4492" t="s">
        <v>7164</v>
      </c>
      <c r="J4492" t="s">
        <v>7173</v>
      </c>
      <c r="K4492" t="s">
        <v>7206</v>
      </c>
      <c r="L4492">
        <v>7</v>
      </c>
      <c r="M4492">
        <v>15726.25</v>
      </c>
      <c r="N4492">
        <v>0</v>
      </c>
      <c r="O4492">
        <v>4992.55</v>
      </c>
    </row>
    <row r="4493" spans="1:15" x14ac:dyDescent="0.25">
      <c r="A4493" t="s">
        <v>4503</v>
      </c>
      <c r="B4493" t="s">
        <v>6013</v>
      </c>
      <c r="C4493" t="s">
        <v>7258</v>
      </c>
      <c r="D4493" t="s">
        <v>6202</v>
      </c>
      <c r="E4493" t="s">
        <v>6980</v>
      </c>
      <c r="F4493" t="s">
        <v>7095</v>
      </c>
      <c r="G4493" t="s">
        <v>7109</v>
      </c>
      <c r="H4493" t="s">
        <v>7135</v>
      </c>
      <c r="I4493" t="s">
        <v>7165</v>
      </c>
      <c r="J4493" t="s">
        <v>7172</v>
      </c>
      <c r="K4493" t="s">
        <v>7212</v>
      </c>
      <c r="L4493">
        <v>2</v>
      </c>
      <c r="M4493">
        <v>6845.09</v>
      </c>
      <c r="N4493">
        <v>0.05</v>
      </c>
      <c r="O4493">
        <v>1094.6300000000001</v>
      </c>
    </row>
    <row r="4494" spans="1:15" x14ac:dyDescent="0.25">
      <c r="A4494" t="s">
        <v>4504</v>
      </c>
      <c r="B4494" t="s">
        <v>5965</v>
      </c>
      <c r="C4494" t="s">
        <v>7230</v>
      </c>
      <c r="D4494" t="s">
        <v>6229</v>
      </c>
      <c r="E4494" t="s">
        <v>6992</v>
      </c>
      <c r="F4494" t="s">
        <v>7094</v>
      </c>
      <c r="G4494" t="s">
        <v>7099</v>
      </c>
      <c r="H4494" t="s">
        <v>7115</v>
      </c>
      <c r="I4494" t="s">
        <v>7162</v>
      </c>
      <c r="J4494" t="s">
        <v>7166</v>
      </c>
      <c r="K4494" t="s">
        <v>7178</v>
      </c>
      <c r="L4494">
        <v>7</v>
      </c>
      <c r="M4494">
        <v>86224.86</v>
      </c>
      <c r="N4494">
        <v>0.15</v>
      </c>
      <c r="O4494">
        <v>9925.4</v>
      </c>
    </row>
    <row r="4495" spans="1:15" x14ac:dyDescent="0.25">
      <c r="A4495" t="s">
        <v>4505</v>
      </c>
      <c r="B4495" t="s">
        <v>5235</v>
      </c>
      <c r="C4495" t="s">
        <v>7257</v>
      </c>
      <c r="D4495" t="s">
        <v>6118</v>
      </c>
      <c r="E4495" t="s">
        <v>6917</v>
      </c>
      <c r="F4495" t="s">
        <v>7096</v>
      </c>
      <c r="G4495" t="s">
        <v>7112</v>
      </c>
      <c r="H4495" t="s">
        <v>7139</v>
      </c>
      <c r="I4495" t="s">
        <v>7163</v>
      </c>
      <c r="J4495" t="s">
        <v>7167</v>
      </c>
      <c r="K4495" t="s">
        <v>7179</v>
      </c>
      <c r="L4495">
        <v>8</v>
      </c>
      <c r="M4495">
        <v>19283.02</v>
      </c>
      <c r="N4495">
        <v>0</v>
      </c>
      <c r="O4495">
        <v>4912.46</v>
      </c>
    </row>
    <row r="4496" spans="1:15" x14ac:dyDescent="0.25">
      <c r="A4496" t="s">
        <v>4506</v>
      </c>
      <c r="B4496" t="s">
        <v>6089</v>
      </c>
      <c r="C4496" t="s">
        <v>7254</v>
      </c>
      <c r="D4496" t="s">
        <v>6286</v>
      </c>
      <c r="E4496" t="s">
        <v>6949</v>
      </c>
      <c r="F4496" t="s">
        <v>7095</v>
      </c>
      <c r="G4496" t="s">
        <v>7106</v>
      </c>
      <c r="H4496" t="s">
        <v>7146</v>
      </c>
      <c r="I4496" t="s">
        <v>7162</v>
      </c>
      <c r="J4496" t="s">
        <v>7166</v>
      </c>
      <c r="K4496" t="s">
        <v>7192</v>
      </c>
      <c r="L4496">
        <v>4</v>
      </c>
      <c r="M4496">
        <v>21626.880000000001</v>
      </c>
      <c r="N4496">
        <v>0.1</v>
      </c>
      <c r="O4496">
        <v>2969.98</v>
      </c>
    </row>
    <row r="4497" spans="1:15" x14ac:dyDescent="0.25">
      <c r="A4497" t="s">
        <v>4507</v>
      </c>
      <c r="B4497" t="s">
        <v>6071</v>
      </c>
      <c r="C4497" t="s">
        <v>7228</v>
      </c>
      <c r="D4497" t="s">
        <v>6233</v>
      </c>
      <c r="E4497" t="s">
        <v>6911</v>
      </c>
      <c r="F4497" t="s">
        <v>7095</v>
      </c>
      <c r="G4497" t="s">
        <v>7106</v>
      </c>
      <c r="H4497" t="s">
        <v>7161</v>
      </c>
      <c r="I4497" t="s">
        <v>7163</v>
      </c>
      <c r="J4497" t="s">
        <v>7167</v>
      </c>
      <c r="K4497" t="s">
        <v>7179</v>
      </c>
      <c r="L4497">
        <v>8</v>
      </c>
      <c r="M4497">
        <v>19210.95</v>
      </c>
      <c r="N4497">
        <v>0.05</v>
      </c>
      <c r="O4497">
        <v>4806.8900000000003</v>
      </c>
    </row>
    <row r="4498" spans="1:15" x14ac:dyDescent="0.25">
      <c r="A4498" t="s">
        <v>4508</v>
      </c>
      <c r="B4498" t="s">
        <v>5394</v>
      </c>
      <c r="C4498" t="s">
        <v>7239</v>
      </c>
      <c r="D4498" t="s">
        <v>6729</v>
      </c>
      <c r="E4498" t="s">
        <v>6914</v>
      </c>
      <c r="F4498" t="s">
        <v>7096</v>
      </c>
      <c r="G4498" t="s">
        <v>7103</v>
      </c>
      <c r="H4498" t="s">
        <v>7158</v>
      </c>
      <c r="I4498" t="s">
        <v>7162</v>
      </c>
      <c r="J4498" t="s">
        <v>7166</v>
      </c>
      <c r="K4498" t="s">
        <v>7178</v>
      </c>
      <c r="L4498">
        <v>2</v>
      </c>
      <c r="M4498">
        <v>29532.55</v>
      </c>
      <c r="N4498">
        <v>0</v>
      </c>
      <c r="O4498">
        <v>6409.88</v>
      </c>
    </row>
    <row r="4499" spans="1:15" x14ac:dyDescent="0.25">
      <c r="A4499" t="s">
        <v>4509</v>
      </c>
      <c r="B4499" t="s">
        <v>5568</v>
      </c>
      <c r="C4499" t="s">
        <v>7247</v>
      </c>
      <c r="D4499" t="s">
        <v>6497</v>
      </c>
      <c r="E4499" t="s">
        <v>6938</v>
      </c>
      <c r="F4499" t="s">
        <v>7095</v>
      </c>
      <c r="G4499" t="s">
        <v>7106</v>
      </c>
      <c r="H4499" t="s">
        <v>7146</v>
      </c>
      <c r="I4499" t="s">
        <v>7162</v>
      </c>
      <c r="J4499" t="s">
        <v>7168</v>
      </c>
      <c r="K4499" t="s">
        <v>7181</v>
      </c>
      <c r="L4499">
        <v>4</v>
      </c>
      <c r="M4499">
        <v>36972.28</v>
      </c>
      <c r="N4499">
        <v>0.2</v>
      </c>
      <c r="O4499">
        <v>5151.24</v>
      </c>
    </row>
    <row r="4500" spans="1:15" x14ac:dyDescent="0.25">
      <c r="A4500" t="s">
        <v>4510</v>
      </c>
      <c r="B4500" t="s">
        <v>5476</v>
      </c>
      <c r="C4500" t="s">
        <v>7225</v>
      </c>
      <c r="D4500" t="s">
        <v>6119</v>
      </c>
      <c r="E4500" t="s">
        <v>6918</v>
      </c>
      <c r="F4500" t="s">
        <v>7095</v>
      </c>
      <c r="G4500" t="s">
        <v>7108</v>
      </c>
      <c r="H4500" t="s">
        <v>7126</v>
      </c>
      <c r="I4500" t="s">
        <v>7164</v>
      </c>
      <c r="J4500" t="s">
        <v>7170</v>
      </c>
      <c r="K4500" t="s">
        <v>7213</v>
      </c>
      <c r="L4500">
        <v>8</v>
      </c>
      <c r="M4500">
        <v>19793.36</v>
      </c>
      <c r="N4500">
        <v>0.1</v>
      </c>
      <c r="O4500">
        <v>5587.71</v>
      </c>
    </row>
    <row r="4501" spans="1:15" x14ac:dyDescent="0.25">
      <c r="A4501" t="s">
        <v>4511</v>
      </c>
      <c r="B4501" t="s">
        <v>5895</v>
      </c>
      <c r="C4501" t="s">
        <v>7257</v>
      </c>
      <c r="D4501" t="s">
        <v>6272</v>
      </c>
      <c r="E4501" t="s">
        <v>7016</v>
      </c>
      <c r="F4501" t="s">
        <v>7095</v>
      </c>
      <c r="G4501" t="s">
        <v>7102</v>
      </c>
      <c r="H4501" t="s">
        <v>7118</v>
      </c>
      <c r="I4501" t="s">
        <v>7163</v>
      </c>
      <c r="J4501" t="s">
        <v>7175</v>
      </c>
      <c r="K4501" t="s">
        <v>7197</v>
      </c>
      <c r="L4501">
        <v>6</v>
      </c>
      <c r="M4501">
        <v>27575.67</v>
      </c>
      <c r="N4501">
        <v>0.25</v>
      </c>
      <c r="O4501">
        <v>4543.55</v>
      </c>
    </row>
    <row r="4502" spans="1:15" x14ac:dyDescent="0.25">
      <c r="A4502" t="s">
        <v>4512</v>
      </c>
      <c r="B4502" t="s">
        <v>6028</v>
      </c>
      <c r="C4502" t="s">
        <v>7237</v>
      </c>
      <c r="D4502" t="s">
        <v>6842</v>
      </c>
      <c r="E4502" t="s">
        <v>6918</v>
      </c>
      <c r="F4502" t="s">
        <v>7097</v>
      </c>
      <c r="G4502" t="s">
        <v>7104</v>
      </c>
      <c r="H4502" t="s">
        <v>7120</v>
      </c>
      <c r="I4502" t="s">
        <v>7163</v>
      </c>
      <c r="J4502" t="s">
        <v>7175</v>
      </c>
      <c r="K4502" t="s">
        <v>7197</v>
      </c>
      <c r="L4502">
        <v>5</v>
      </c>
      <c r="M4502">
        <v>26433.02</v>
      </c>
      <c r="N4502">
        <v>0.15</v>
      </c>
      <c r="O4502">
        <v>4462.07</v>
      </c>
    </row>
    <row r="4503" spans="1:15" x14ac:dyDescent="0.25">
      <c r="A4503" t="s">
        <v>4513</v>
      </c>
      <c r="B4503" t="s">
        <v>5590</v>
      </c>
      <c r="C4503" t="s">
        <v>7253</v>
      </c>
      <c r="D4503" t="s">
        <v>6885</v>
      </c>
      <c r="E4503" t="s">
        <v>6959</v>
      </c>
      <c r="F4503" t="s">
        <v>7095</v>
      </c>
      <c r="G4503" t="s">
        <v>7106</v>
      </c>
      <c r="H4503" t="s">
        <v>7146</v>
      </c>
      <c r="I4503" t="s">
        <v>7165</v>
      </c>
      <c r="J4503" t="s">
        <v>7177</v>
      </c>
      <c r="K4503" t="s">
        <v>7198</v>
      </c>
      <c r="L4503">
        <v>4</v>
      </c>
      <c r="M4503">
        <v>255390.76</v>
      </c>
      <c r="N4503">
        <v>0</v>
      </c>
      <c r="O4503">
        <v>42600.800000000003</v>
      </c>
    </row>
    <row r="4504" spans="1:15" x14ac:dyDescent="0.25">
      <c r="A4504" t="s">
        <v>4514</v>
      </c>
      <c r="B4504" t="s">
        <v>5447</v>
      </c>
      <c r="C4504" t="s">
        <v>7224</v>
      </c>
      <c r="D4504" t="s">
        <v>6211</v>
      </c>
      <c r="E4504" t="s">
        <v>6984</v>
      </c>
      <c r="F4504" t="s">
        <v>7094</v>
      </c>
      <c r="G4504" t="s">
        <v>7099</v>
      </c>
      <c r="H4504" t="s">
        <v>7115</v>
      </c>
      <c r="I4504" t="s">
        <v>7163</v>
      </c>
      <c r="J4504" t="s">
        <v>7167</v>
      </c>
      <c r="K4504" t="s">
        <v>7207</v>
      </c>
      <c r="L4504">
        <v>1</v>
      </c>
      <c r="M4504">
        <v>680.1</v>
      </c>
      <c r="N4504">
        <v>0.15</v>
      </c>
      <c r="O4504">
        <v>164.33</v>
      </c>
    </row>
    <row r="4505" spans="1:15" x14ac:dyDescent="0.25">
      <c r="A4505" t="s">
        <v>4515</v>
      </c>
      <c r="B4505" t="s">
        <v>5468</v>
      </c>
      <c r="C4505" t="s">
        <v>7257</v>
      </c>
      <c r="D4505" t="s">
        <v>6231</v>
      </c>
      <c r="E4505" t="s">
        <v>6994</v>
      </c>
      <c r="F4505" t="s">
        <v>7095</v>
      </c>
      <c r="G4505" t="s">
        <v>7106</v>
      </c>
      <c r="H4505" t="s">
        <v>7161</v>
      </c>
      <c r="I4505" t="s">
        <v>7165</v>
      </c>
      <c r="J4505" t="s">
        <v>7176</v>
      </c>
      <c r="K4505" t="s">
        <v>7195</v>
      </c>
      <c r="L4505">
        <v>5</v>
      </c>
      <c r="M4505">
        <v>43398.879999999997</v>
      </c>
      <c r="N4505">
        <v>0.25</v>
      </c>
      <c r="O4505">
        <v>-270.66000000000003</v>
      </c>
    </row>
    <row r="4506" spans="1:15" x14ac:dyDescent="0.25">
      <c r="A4506" t="s">
        <v>4516</v>
      </c>
      <c r="B4506" t="s">
        <v>5544</v>
      </c>
      <c r="C4506" t="s">
        <v>7242</v>
      </c>
      <c r="D4506" t="s">
        <v>6370</v>
      </c>
      <c r="E4506" t="s">
        <v>7000</v>
      </c>
      <c r="F4506" t="s">
        <v>7094</v>
      </c>
      <c r="G4506" t="s">
        <v>7099</v>
      </c>
      <c r="H4506" t="s">
        <v>7115</v>
      </c>
      <c r="I4506" t="s">
        <v>7162</v>
      </c>
      <c r="J4506" t="s">
        <v>7166</v>
      </c>
      <c r="K4506" t="s">
        <v>7192</v>
      </c>
      <c r="L4506">
        <v>3</v>
      </c>
      <c r="M4506">
        <v>15829.19</v>
      </c>
      <c r="N4506">
        <v>0.15</v>
      </c>
      <c r="O4506">
        <v>1443.5</v>
      </c>
    </row>
    <row r="4507" spans="1:15" x14ac:dyDescent="0.25">
      <c r="A4507" t="s">
        <v>4517</v>
      </c>
      <c r="B4507" t="s">
        <v>5070</v>
      </c>
      <c r="C4507" t="s">
        <v>7233</v>
      </c>
      <c r="D4507" t="s">
        <v>6404</v>
      </c>
      <c r="E4507" t="s">
        <v>7040</v>
      </c>
      <c r="F4507" t="s">
        <v>7097</v>
      </c>
      <c r="G4507" t="s">
        <v>7110</v>
      </c>
      <c r="H4507" t="s">
        <v>7159</v>
      </c>
      <c r="I4507" t="s">
        <v>7163</v>
      </c>
      <c r="J4507" t="s">
        <v>7167</v>
      </c>
      <c r="K4507" t="s">
        <v>7207</v>
      </c>
      <c r="L4507">
        <v>3</v>
      </c>
      <c r="M4507">
        <v>1775</v>
      </c>
      <c r="N4507">
        <v>0.25</v>
      </c>
      <c r="O4507">
        <v>468.75</v>
      </c>
    </row>
    <row r="4508" spans="1:15" x14ac:dyDescent="0.25">
      <c r="A4508" t="s">
        <v>4518</v>
      </c>
      <c r="B4508" t="s">
        <v>5094</v>
      </c>
      <c r="C4508" t="s">
        <v>7253</v>
      </c>
      <c r="D4508" t="s">
        <v>6579</v>
      </c>
      <c r="E4508" t="s">
        <v>7023</v>
      </c>
      <c r="F4508" t="s">
        <v>7094</v>
      </c>
      <c r="G4508" t="s">
        <v>7098</v>
      </c>
      <c r="H4508" t="s">
        <v>7138</v>
      </c>
      <c r="I4508" t="s">
        <v>7164</v>
      </c>
      <c r="J4508" t="s">
        <v>7173</v>
      </c>
      <c r="K4508" t="s">
        <v>7200</v>
      </c>
      <c r="L4508">
        <v>7</v>
      </c>
      <c r="M4508">
        <v>6006.39</v>
      </c>
      <c r="N4508">
        <v>0.25</v>
      </c>
      <c r="O4508">
        <v>1513.13</v>
      </c>
    </row>
    <row r="4509" spans="1:15" x14ac:dyDescent="0.25">
      <c r="A4509" t="s">
        <v>4519</v>
      </c>
      <c r="B4509" t="s">
        <v>5183</v>
      </c>
      <c r="C4509" t="s">
        <v>7236</v>
      </c>
      <c r="D4509" t="s">
        <v>6579</v>
      </c>
      <c r="E4509" t="s">
        <v>7023</v>
      </c>
      <c r="F4509" t="s">
        <v>7096</v>
      </c>
      <c r="G4509" t="s">
        <v>7103</v>
      </c>
      <c r="H4509" t="s">
        <v>7134</v>
      </c>
      <c r="I4509" t="s">
        <v>7165</v>
      </c>
      <c r="J4509" t="s">
        <v>7176</v>
      </c>
      <c r="K4509" t="s">
        <v>7202</v>
      </c>
      <c r="L4509">
        <v>8</v>
      </c>
      <c r="M4509">
        <v>108368.86</v>
      </c>
      <c r="N4509">
        <v>0.25</v>
      </c>
      <c r="O4509">
        <v>3257.54</v>
      </c>
    </row>
    <row r="4510" spans="1:15" x14ac:dyDescent="0.25">
      <c r="A4510" t="s">
        <v>4520</v>
      </c>
      <c r="B4510" t="s">
        <v>5701</v>
      </c>
      <c r="C4510" t="s">
        <v>7235</v>
      </c>
      <c r="D4510" t="s">
        <v>6594</v>
      </c>
      <c r="E4510" t="s">
        <v>7008</v>
      </c>
      <c r="F4510" t="s">
        <v>7095</v>
      </c>
      <c r="G4510" t="s">
        <v>7106</v>
      </c>
      <c r="H4510" t="s">
        <v>7146</v>
      </c>
      <c r="I4510" t="s">
        <v>7163</v>
      </c>
      <c r="J4510" t="s">
        <v>7171</v>
      </c>
      <c r="K4510" t="s">
        <v>7209</v>
      </c>
      <c r="L4510">
        <v>6</v>
      </c>
      <c r="M4510">
        <v>8161.48</v>
      </c>
      <c r="N4510">
        <v>0.25</v>
      </c>
      <c r="O4510">
        <v>311.63</v>
      </c>
    </row>
    <row r="4511" spans="1:15" x14ac:dyDescent="0.25">
      <c r="A4511" t="s">
        <v>4521</v>
      </c>
      <c r="B4511" t="s">
        <v>5417</v>
      </c>
      <c r="C4511" t="s">
        <v>7227</v>
      </c>
      <c r="D4511" t="s">
        <v>6243</v>
      </c>
      <c r="E4511" t="s">
        <v>6980</v>
      </c>
      <c r="F4511" t="s">
        <v>7095</v>
      </c>
      <c r="G4511" t="s">
        <v>7109</v>
      </c>
      <c r="H4511" t="s">
        <v>7140</v>
      </c>
      <c r="I4511" t="s">
        <v>7162</v>
      </c>
      <c r="J4511" t="s">
        <v>7169</v>
      </c>
      <c r="K4511" t="s">
        <v>7193</v>
      </c>
      <c r="L4511">
        <v>7</v>
      </c>
      <c r="M4511">
        <v>72504.08</v>
      </c>
      <c r="N4511">
        <v>0.1</v>
      </c>
      <c r="O4511">
        <v>12808.93</v>
      </c>
    </row>
    <row r="4512" spans="1:15" x14ac:dyDescent="0.25">
      <c r="A4512" t="s">
        <v>4522</v>
      </c>
      <c r="B4512" t="s">
        <v>5260</v>
      </c>
      <c r="C4512" t="s">
        <v>7241</v>
      </c>
      <c r="D4512" t="s">
        <v>6724</v>
      </c>
      <c r="E4512" t="s">
        <v>6983</v>
      </c>
      <c r="F4512" t="s">
        <v>7095</v>
      </c>
      <c r="G4512" t="s">
        <v>7108</v>
      </c>
      <c r="H4512" t="s">
        <v>7126</v>
      </c>
      <c r="I4512" t="s">
        <v>7165</v>
      </c>
      <c r="J4512" t="s">
        <v>7177</v>
      </c>
      <c r="K4512" t="s">
        <v>7198</v>
      </c>
      <c r="L4512">
        <v>6</v>
      </c>
      <c r="M4512">
        <v>344695.74</v>
      </c>
      <c r="N4512">
        <v>0.15</v>
      </c>
      <c r="O4512">
        <v>42456.23</v>
      </c>
    </row>
    <row r="4513" spans="1:15" x14ac:dyDescent="0.25">
      <c r="A4513" t="s">
        <v>4523</v>
      </c>
      <c r="B4513" t="s">
        <v>5082</v>
      </c>
      <c r="C4513" t="s">
        <v>7259</v>
      </c>
      <c r="D4513" t="s">
        <v>6673</v>
      </c>
      <c r="E4513" t="s">
        <v>6919</v>
      </c>
      <c r="F4513" t="s">
        <v>7094</v>
      </c>
      <c r="G4513" t="s">
        <v>7101</v>
      </c>
      <c r="H4513" t="s">
        <v>7117</v>
      </c>
      <c r="I4513" t="s">
        <v>7164</v>
      </c>
      <c r="J4513" t="s">
        <v>7174</v>
      </c>
      <c r="K4513" t="s">
        <v>7199</v>
      </c>
      <c r="L4513">
        <v>1</v>
      </c>
      <c r="M4513">
        <v>1152.68</v>
      </c>
      <c r="N4513">
        <v>0.25</v>
      </c>
      <c r="O4513">
        <v>147.31</v>
      </c>
    </row>
    <row r="4514" spans="1:15" x14ac:dyDescent="0.25">
      <c r="A4514" t="s">
        <v>4524</v>
      </c>
      <c r="B4514" t="s">
        <v>5704</v>
      </c>
      <c r="C4514" t="s">
        <v>7240</v>
      </c>
      <c r="D4514" t="s">
        <v>6365</v>
      </c>
      <c r="E4514" t="s">
        <v>6901</v>
      </c>
      <c r="F4514" t="s">
        <v>7094</v>
      </c>
      <c r="G4514" t="s">
        <v>7098</v>
      </c>
      <c r="H4514" t="s">
        <v>7114</v>
      </c>
      <c r="I4514" t="s">
        <v>7162</v>
      </c>
      <c r="J4514" t="s">
        <v>7169</v>
      </c>
      <c r="K4514" t="s">
        <v>7193</v>
      </c>
      <c r="L4514">
        <v>8</v>
      </c>
      <c r="M4514">
        <v>77949.789999999994</v>
      </c>
      <c r="N4514">
        <v>0.15</v>
      </c>
      <c r="O4514">
        <v>10651.79</v>
      </c>
    </row>
    <row r="4515" spans="1:15" x14ac:dyDescent="0.25">
      <c r="A4515" t="s">
        <v>4525</v>
      </c>
      <c r="B4515" t="s">
        <v>5312</v>
      </c>
      <c r="C4515" t="s">
        <v>7255</v>
      </c>
      <c r="D4515" t="s">
        <v>6725</v>
      </c>
      <c r="E4515" t="s">
        <v>6949</v>
      </c>
      <c r="F4515" t="s">
        <v>7094</v>
      </c>
      <c r="G4515" t="s">
        <v>7098</v>
      </c>
      <c r="H4515" t="s">
        <v>7138</v>
      </c>
      <c r="I4515" t="s">
        <v>7164</v>
      </c>
      <c r="J4515" t="s">
        <v>7170</v>
      </c>
      <c r="K4515" t="s">
        <v>7213</v>
      </c>
      <c r="L4515">
        <v>5</v>
      </c>
      <c r="M4515">
        <v>12816.09</v>
      </c>
      <c r="N4515">
        <v>0.1</v>
      </c>
      <c r="O4515">
        <v>3369.35</v>
      </c>
    </row>
    <row r="4516" spans="1:15" x14ac:dyDescent="0.25">
      <c r="A4516" t="s">
        <v>4526</v>
      </c>
      <c r="B4516" t="s">
        <v>5609</v>
      </c>
      <c r="C4516" t="s">
        <v>7242</v>
      </c>
      <c r="D4516" t="s">
        <v>6177</v>
      </c>
      <c r="E4516" t="s">
        <v>6967</v>
      </c>
      <c r="F4516" t="s">
        <v>7097</v>
      </c>
      <c r="G4516" t="s">
        <v>7107</v>
      </c>
      <c r="H4516" t="s">
        <v>7153</v>
      </c>
      <c r="I4516" t="s">
        <v>7164</v>
      </c>
      <c r="J4516" t="s">
        <v>7173</v>
      </c>
      <c r="K4516" t="s">
        <v>7200</v>
      </c>
      <c r="L4516">
        <v>7</v>
      </c>
      <c r="M4516">
        <v>6125.35</v>
      </c>
      <c r="N4516">
        <v>0.25</v>
      </c>
      <c r="O4516">
        <v>1438.32</v>
      </c>
    </row>
    <row r="4517" spans="1:15" x14ac:dyDescent="0.25">
      <c r="A4517" t="s">
        <v>4527</v>
      </c>
      <c r="B4517" t="s">
        <v>5384</v>
      </c>
      <c r="C4517" t="s">
        <v>7229</v>
      </c>
      <c r="D4517" t="s">
        <v>6838</v>
      </c>
      <c r="E4517" t="s">
        <v>7005</v>
      </c>
      <c r="F4517" t="s">
        <v>7094</v>
      </c>
      <c r="G4517" t="s">
        <v>7100</v>
      </c>
      <c r="H4517" t="s">
        <v>7151</v>
      </c>
      <c r="I4517" t="s">
        <v>7165</v>
      </c>
      <c r="J4517" t="s">
        <v>7177</v>
      </c>
      <c r="K4517" t="s">
        <v>7210</v>
      </c>
      <c r="L4517">
        <v>2</v>
      </c>
      <c r="M4517">
        <v>158601.62</v>
      </c>
      <c r="N4517">
        <v>0.05</v>
      </c>
      <c r="O4517">
        <v>16926.34</v>
      </c>
    </row>
    <row r="4518" spans="1:15" x14ac:dyDescent="0.25">
      <c r="A4518" t="s">
        <v>4528</v>
      </c>
      <c r="B4518" t="s">
        <v>5661</v>
      </c>
      <c r="C4518" t="s">
        <v>7244</v>
      </c>
      <c r="D4518" t="s">
        <v>6691</v>
      </c>
      <c r="E4518" t="s">
        <v>7032</v>
      </c>
      <c r="F4518" t="s">
        <v>7096</v>
      </c>
      <c r="G4518" t="s">
        <v>7111</v>
      </c>
      <c r="H4518" t="s">
        <v>7131</v>
      </c>
      <c r="I4518" t="s">
        <v>7164</v>
      </c>
      <c r="J4518" t="s">
        <v>7174</v>
      </c>
      <c r="K4518" t="s">
        <v>7196</v>
      </c>
      <c r="L4518">
        <v>8</v>
      </c>
      <c r="M4518">
        <v>27651.07</v>
      </c>
      <c r="N4518">
        <v>0</v>
      </c>
      <c r="O4518">
        <v>6641.65</v>
      </c>
    </row>
    <row r="4519" spans="1:15" x14ac:dyDescent="0.25">
      <c r="A4519" t="s">
        <v>4529</v>
      </c>
      <c r="B4519" t="s">
        <v>5526</v>
      </c>
      <c r="C4519" t="s">
        <v>7227</v>
      </c>
      <c r="D4519" t="s">
        <v>6576</v>
      </c>
      <c r="E4519" t="s">
        <v>7040</v>
      </c>
      <c r="F4519" t="s">
        <v>7095</v>
      </c>
      <c r="G4519" t="s">
        <v>7108</v>
      </c>
      <c r="H4519" t="s">
        <v>7141</v>
      </c>
      <c r="I4519" t="s">
        <v>7165</v>
      </c>
      <c r="J4519" t="s">
        <v>7172</v>
      </c>
      <c r="K4519" t="s">
        <v>7208</v>
      </c>
      <c r="L4519">
        <v>7</v>
      </c>
      <c r="M4519">
        <v>16909.98</v>
      </c>
      <c r="N4519">
        <v>0.05</v>
      </c>
      <c r="O4519">
        <v>3378.86</v>
      </c>
    </row>
    <row r="4520" spans="1:15" x14ac:dyDescent="0.25">
      <c r="A4520" t="s">
        <v>4530</v>
      </c>
      <c r="B4520" t="s">
        <v>5049</v>
      </c>
      <c r="C4520" t="s">
        <v>7247</v>
      </c>
      <c r="D4520" t="s">
        <v>6779</v>
      </c>
      <c r="E4520" t="s">
        <v>7035</v>
      </c>
      <c r="F4520" t="s">
        <v>7096</v>
      </c>
      <c r="G4520" t="s">
        <v>7103</v>
      </c>
      <c r="H4520" t="s">
        <v>7158</v>
      </c>
      <c r="I4520" t="s">
        <v>7165</v>
      </c>
      <c r="J4520" t="s">
        <v>7177</v>
      </c>
      <c r="K4520" t="s">
        <v>7198</v>
      </c>
      <c r="L4520">
        <v>2</v>
      </c>
      <c r="M4520">
        <v>133757.25</v>
      </c>
      <c r="N4520">
        <v>0</v>
      </c>
      <c r="O4520">
        <v>21780.37</v>
      </c>
    </row>
    <row r="4521" spans="1:15" x14ac:dyDescent="0.25">
      <c r="A4521" t="s">
        <v>4531</v>
      </c>
      <c r="B4521" t="s">
        <v>5871</v>
      </c>
      <c r="C4521" t="s">
        <v>7236</v>
      </c>
      <c r="D4521" t="s">
        <v>6334</v>
      </c>
      <c r="E4521" t="s">
        <v>6967</v>
      </c>
      <c r="F4521" t="s">
        <v>7097</v>
      </c>
      <c r="G4521" t="s">
        <v>7107</v>
      </c>
      <c r="H4521" t="s">
        <v>7153</v>
      </c>
      <c r="I4521" t="s">
        <v>7165</v>
      </c>
      <c r="J4521" t="s">
        <v>7176</v>
      </c>
      <c r="K4521" t="s">
        <v>7194</v>
      </c>
      <c r="L4521">
        <v>4</v>
      </c>
      <c r="M4521">
        <v>82149.33</v>
      </c>
      <c r="N4521">
        <v>0.15</v>
      </c>
      <c r="O4521">
        <v>8315.77</v>
      </c>
    </row>
    <row r="4522" spans="1:15" x14ac:dyDescent="0.25">
      <c r="A4522" t="s">
        <v>4532</v>
      </c>
      <c r="B4522" t="s">
        <v>6007</v>
      </c>
      <c r="C4522" t="s">
        <v>7235</v>
      </c>
      <c r="D4522" t="s">
        <v>6869</v>
      </c>
      <c r="E4522" t="s">
        <v>6974</v>
      </c>
      <c r="F4522" t="s">
        <v>7095</v>
      </c>
      <c r="G4522" t="s">
        <v>7108</v>
      </c>
      <c r="H4522" t="s">
        <v>7141</v>
      </c>
      <c r="I4522" t="s">
        <v>7164</v>
      </c>
      <c r="J4522" t="s">
        <v>7173</v>
      </c>
      <c r="K4522" t="s">
        <v>7186</v>
      </c>
      <c r="L4522">
        <v>2</v>
      </c>
      <c r="M4522">
        <v>7257.08</v>
      </c>
      <c r="N4522">
        <v>0.2</v>
      </c>
      <c r="O4522">
        <v>1423.7</v>
      </c>
    </row>
    <row r="4523" spans="1:15" x14ac:dyDescent="0.25">
      <c r="A4523" t="s">
        <v>4533</v>
      </c>
      <c r="B4523" t="s">
        <v>5186</v>
      </c>
      <c r="C4523" t="s">
        <v>7248</v>
      </c>
      <c r="D4523" t="s">
        <v>6879</v>
      </c>
      <c r="E4523" t="s">
        <v>7007</v>
      </c>
      <c r="F4523" t="s">
        <v>7096</v>
      </c>
      <c r="G4523" t="s">
        <v>7112</v>
      </c>
      <c r="H4523" t="s">
        <v>7133</v>
      </c>
      <c r="I4523" t="s">
        <v>7164</v>
      </c>
      <c r="J4523" t="s">
        <v>7173</v>
      </c>
      <c r="K4523" t="s">
        <v>7206</v>
      </c>
      <c r="L4523">
        <v>1</v>
      </c>
      <c r="M4523">
        <v>1830.09</v>
      </c>
      <c r="N4523">
        <v>0.2</v>
      </c>
      <c r="O4523">
        <v>463.95</v>
      </c>
    </row>
    <row r="4524" spans="1:15" x14ac:dyDescent="0.25">
      <c r="A4524" t="s">
        <v>4534</v>
      </c>
      <c r="B4524" t="s">
        <v>5251</v>
      </c>
      <c r="C4524" t="s">
        <v>7232</v>
      </c>
      <c r="D4524" t="s">
        <v>6224</v>
      </c>
      <c r="E4524" t="s">
        <v>6950</v>
      </c>
      <c r="F4524" t="s">
        <v>7094</v>
      </c>
      <c r="G4524" t="s">
        <v>7099</v>
      </c>
      <c r="H4524" t="s">
        <v>7125</v>
      </c>
      <c r="I4524" t="s">
        <v>7164</v>
      </c>
      <c r="J4524" t="s">
        <v>7173</v>
      </c>
      <c r="K4524" t="s">
        <v>7186</v>
      </c>
      <c r="L4524">
        <v>1</v>
      </c>
      <c r="M4524">
        <v>3969.75</v>
      </c>
      <c r="N4524">
        <v>0.15</v>
      </c>
      <c r="O4524">
        <v>860.32</v>
      </c>
    </row>
    <row r="4525" spans="1:15" x14ac:dyDescent="0.25">
      <c r="A4525" t="s">
        <v>4535</v>
      </c>
      <c r="B4525" t="s">
        <v>5848</v>
      </c>
      <c r="C4525" t="s">
        <v>7255</v>
      </c>
      <c r="D4525" t="s">
        <v>6631</v>
      </c>
      <c r="E4525" t="s">
        <v>7039</v>
      </c>
      <c r="F4525" t="s">
        <v>7096</v>
      </c>
      <c r="G4525" t="s">
        <v>7112</v>
      </c>
      <c r="H4525" t="s">
        <v>7154</v>
      </c>
      <c r="I4525" t="s">
        <v>7162</v>
      </c>
      <c r="J4525" t="s">
        <v>7168</v>
      </c>
      <c r="K4525" t="s">
        <v>7191</v>
      </c>
      <c r="L4525">
        <v>2</v>
      </c>
      <c r="M4525">
        <v>11665.65</v>
      </c>
      <c r="N4525">
        <v>0.1</v>
      </c>
      <c r="O4525">
        <v>1488.1</v>
      </c>
    </row>
    <row r="4526" spans="1:15" x14ac:dyDescent="0.25">
      <c r="A4526" t="s">
        <v>4536</v>
      </c>
      <c r="B4526" t="s">
        <v>5403</v>
      </c>
      <c r="C4526" t="s">
        <v>7228</v>
      </c>
      <c r="D4526" t="s">
        <v>6566</v>
      </c>
      <c r="E4526" t="s">
        <v>6910</v>
      </c>
      <c r="F4526" t="s">
        <v>7097</v>
      </c>
      <c r="G4526" t="s">
        <v>7110</v>
      </c>
      <c r="H4526" t="s">
        <v>7129</v>
      </c>
      <c r="I4526" t="s">
        <v>7165</v>
      </c>
      <c r="J4526" t="s">
        <v>7177</v>
      </c>
      <c r="K4526" t="s">
        <v>7201</v>
      </c>
      <c r="L4526">
        <v>1</v>
      </c>
      <c r="M4526">
        <v>49715.79</v>
      </c>
      <c r="N4526">
        <v>0.05</v>
      </c>
      <c r="O4526">
        <v>5672.02</v>
      </c>
    </row>
    <row r="4527" spans="1:15" x14ac:dyDescent="0.25">
      <c r="A4527" t="s">
        <v>4537</v>
      </c>
      <c r="B4527" t="s">
        <v>5903</v>
      </c>
      <c r="C4527" t="s">
        <v>7240</v>
      </c>
      <c r="D4527" t="s">
        <v>6888</v>
      </c>
      <c r="E4527" t="s">
        <v>6918</v>
      </c>
      <c r="F4527" t="s">
        <v>7097</v>
      </c>
      <c r="G4527" t="s">
        <v>7107</v>
      </c>
      <c r="H4527" t="s">
        <v>7153</v>
      </c>
      <c r="I4527" t="s">
        <v>7163</v>
      </c>
      <c r="J4527" t="s">
        <v>7175</v>
      </c>
      <c r="K4527" t="s">
        <v>7197</v>
      </c>
      <c r="L4527">
        <v>1</v>
      </c>
      <c r="M4527">
        <v>4898.32</v>
      </c>
      <c r="N4527">
        <v>0.15</v>
      </c>
      <c r="O4527">
        <v>787.46</v>
      </c>
    </row>
    <row r="4528" spans="1:15" x14ac:dyDescent="0.25">
      <c r="A4528" t="s">
        <v>4538</v>
      </c>
      <c r="B4528" t="s">
        <v>5848</v>
      </c>
      <c r="C4528" t="s">
        <v>7255</v>
      </c>
      <c r="D4528" t="s">
        <v>6136</v>
      </c>
      <c r="E4528" t="s">
        <v>6934</v>
      </c>
      <c r="F4528" t="s">
        <v>7094</v>
      </c>
      <c r="G4528" t="s">
        <v>7099</v>
      </c>
      <c r="H4528" t="s">
        <v>7115</v>
      </c>
      <c r="I4528" t="s">
        <v>7163</v>
      </c>
      <c r="J4528" t="s">
        <v>7175</v>
      </c>
      <c r="K4528" t="s">
        <v>7197</v>
      </c>
      <c r="L4528">
        <v>8</v>
      </c>
      <c r="M4528">
        <v>45961.24</v>
      </c>
      <c r="N4528">
        <v>0.05</v>
      </c>
      <c r="O4528">
        <v>9841.91</v>
      </c>
    </row>
    <row r="4529" spans="1:15" x14ac:dyDescent="0.25">
      <c r="A4529" t="s">
        <v>4539</v>
      </c>
      <c r="B4529" t="s">
        <v>5594</v>
      </c>
      <c r="C4529" t="s">
        <v>7234</v>
      </c>
      <c r="D4529" t="s">
        <v>6478</v>
      </c>
      <c r="E4529" t="s">
        <v>6938</v>
      </c>
      <c r="F4529" t="s">
        <v>7094</v>
      </c>
      <c r="G4529" t="s">
        <v>7099</v>
      </c>
      <c r="H4529" t="s">
        <v>7115</v>
      </c>
      <c r="I4529" t="s">
        <v>7164</v>
      </c>
      <c r="J4529" t="s">
        <v>7174</v>
      </c>
      <c r="K4529" t="s">
        <v>7188</v>
      </c>
      <c r="L4529">
        <v>7</v>
      </c>
      <c r="M4529">
        <v>16019.96</v>
      </c>
      <c r="N4529">
        <v>0.2</v>
      </c>
      <c r="O4529">
        <v>2750.73</v>
      </c>
    </row>
    <row r="4530" spans="1:15" x14ac:dyDescent="0.25">
      <c r="A4530" t="s">
        <v>4540</v>
      </c>
      <c r="B4530" t="s">
        <v>5952</v>
      </c>
      <c r="C4530" t="s">
        <v>7243</v>
      </c>
      <c r="D4530" t="s">
        <v>6287</v>
      </c>
      <c r="E4530" t="s">
        <v>6975</v>
      </c>
      <c r="F4530" t="s">
        <v>7096</v>
      </c>
      <c r="G4530" t="s">
        <v>7112</v>
      </c>
      <c r="H4530" t="s">
        <v>7139</v>
      </c>
      <c r="I4530" t="s">
        <v>7163</v>
      </c>
      <c r="J4530" t="s">
        <v>7167</v>
      </c>
      <c r="K4530" t="s">
        <v>7207</v>
      </c>
      <c r="L4530">
        <v>2</v>
      </c>
      <c r="M4530">
        <v>1595.03</v>
      </c>
      <c r="N4530">
        <v>0</v>
      </c>
      <c r="O4530">
        <v>572.79999999999995</v>
      </c>
    </row>
    <row r="4531" spans="1:15" x14ac:dyDescent="0.25">
      <c r="A4531" t="s">
        <v>4541</v>
      </c>
      <c r="B4531" t="s">
        <v>5069</v>
      </c>
      <c r="C4531" t="s">
        <v>7235</v>
      </c>
      <c r="D4531" t="s">
        <v>6265</v>
      </c>
      <c r="E4531" t="s">
        <v>7011</v>
      </c>
      <c r="F4531" t="s">
        <v>7094</v>
      </c>
      <c r="G4531" t="s">
        <v>7100</v>
      </c>
      <c r="H4531" t="s">
        <v>7116</v>
      </c>
      <c r="I4531" t="s">
        <v>7165</v>
      </c>
      <c r="J4531" t="s">
        <v>7172</v>
      </c>
      <c r="K4531" t="s">
        <v>7212</v>
      </c>
      <c r="L4531">
        <v>1</v>
      </c>
      <c r="M4531">
        <v>2888.33</v>
      </c>
      <c r="N4531">
        <v>0.2</v>
      </c>
      <c r="O4531">
        <v>438.88</v>
      </c>
    </row>
    <row r="4532" spans="1:15" x14ac:dyDescent="0.25">
      <c r="A4532" t="s">
        <v>4542</v>
      </c>
      <c r="B4532" t="s">
        <v>5895</v>
      </c>
      <c r="C4532" t="s">
        <v>7257</v>
      </c>
      <c r="D4532" t="s">
        <v>6702</v>
      </c>
      <c r="E4532" t="s">
        <v>6999</v>
      </c>
      <c r="F4532" t="s">
        <v>7096</v>
      </c>
      <c r="G4532" t="s">
        <v>7103</v>
      </c>
      <c r="H4532" t="s">
        <v>7119</v>
      </c>
      <c r="I4532" t="s">
        <v>7162</v>
      </c>
      <c r="J4532" t="s">
        <v>7169</v>
      </c>
      <c r="K4532" t="s">
        <v>7182</v>
      </c>
      <c r="L4532">
        <v>6</v>
      </c>
      <c r="M4532">
        <v>53443.05</v>
      </c>
      <c r="N4532">
        <v>0.05</v>
      </c>
      <c r="O4532">
        <v>7675.02</v>
      </c>
    </row>
    <row r="4533" spans="1:15" x14ac:dyDescent="0.25">
      <c r="A4533" t="s">
        <v>4543</v>
      </c>
      <c r="B4533" t="s">
        <v>5067</v>
      </c>
      <c r="C4533" t="s">
        <v>7227</v>
      </c>
      <c r="D4533" t="s">
        <v>6525</v>
      </c>
      <c r="E4533" t="s">
        <v>7059</v>
      </c>
      <c r="F4533" t="s">
        <v>7094</v>
      </c>
      <c r="G4533" t="s">
        <v>7101</v>
      </c>
      <c r="H4533" t="s">
        <v>7137</v>
      </c>
      <c r="I4533" t="s">
        <v>7163</v>
      </c>
      <c r="J4533" t="s">
        <v>7171</v>
      </c>
      <c r="K4533" t="s">
        <v>7184</v>
      </c>
      <c r="L4533">
        <v>2</v>
      </c>
      <c r="M4533">
        <v>12960.08</v>
      </c>
      <c r="N4533">
        <v>0.15</v>
      </c>
      <c r="O4533">
        <v>870.36</v>
      </c>
    </row>
    <row r="4534" spans="1:15" x14ac:dyDescent="0.25">
      <c r="A4534" t="s">
        <v>4544</v>
      </c>
      <c r="B4534" t="s">
        <v>5938</v>
      </c>
      <c r="C4534" t="s">
        <v>7257</v>
      </c>
      <c r="D4534" t="s">
        <v>6125</v>
      </c>
      <c r="E4534" t="s">
        <v>6924</v>
      </c>
      <c r="F4534" t="s">
        <v>7095</v>
      </c>
      <c r="G4534" t="s">
        <v>7102</v>
      </c>
      <c r="H4534" t="s">
        <v>7157</v>
      </c>
      <c r="I4534" t="s">
        <v>7163</v>
      </c>
      <c r="J4534" t="s">
        <v>7167</v>
      </c>
      <c r="K4534" t="s">
        <v>7187</v>
      </c>
      <c r="L4534">
        <v>1</v>
      </c>
      <c r="M4534">
        <v>1477.7</v>
      </c>
      <c r="N4534">
        <v>0.05</v>
      </c>
      <c r="O4534">
        <v>421.15</v>
      </c>
    </row>
    <row r="4535" spans="1:15" x14ac:dyDescent="0.25">
      <c r="A4535" t="s">
        <v>4545</v>
      </c>
      <c r="B4535" t="s">
        <v>5399</v>
      </c>
      <c r="C4535" t="s">
        <v>7244</v>
      </c>
      <c r="D4535" t="s">
        <v>6774</v>
      </c>
      <c r="E4535" t="s">
        <v>6981</v>
      </c>
      <c r="F4535" t="s">
        <v>7096</v>
      </c>
      <c r="G4535" t="s">
        <v>7113</v>
      </c>
      <c r="H4535" t="s">
        <v>7143</v>
      </c>
      <c r="I4535" t="s">
        <v>7165</v>
      </c>
      <c r="J4535" t="s">
        <v>7176</v>
      </c>
      <c r="K4535" t="s">
        <v>7194</v>
      </c>
      <c r="L4535">
        <v>5</v>
      </c>
      <c r="M4535">
        <v>123197.34</v>
      </c>
      <c r="N4535">
        <v>0.05</v>
      </c>
      <c r="O4535">
        <v>17829.650000000001</v>
      </c>
    </row>
    <row r="4536" spans="1:15" x14ac:dyDescent="0.25">
      <c r="A4536" t="s">
        <v>4546</v>
      </c>
      <c r="B4536" t="s">
        <v>5230</v>
      </c>
      <c r="C4536" t="s">
        <v>7231</v>
      </c>
      <c r="D4536" t="s">
        <v>6819</v>
      </c>
      <c r="E4536" t="s">
        <v>6903</v>
      </c>
      <c r="F4536" t="s">
        <v>7097</v>
      </c>
      <c r="G4536" t="s">
        <v>7105</v>
      </c>
      <c r="H4536" t="s">
        <v>7121</v>
      </c>
      <c r="I4536" t="s">
        <v>7164</v>
      </c>
      <c r="J4536" t="s">
        <v>7174</v>
      </c>
      <c r="K4536" t="s">
        <v>7199</v>
      </c>
      <c r="L4536">
        <v>1</v>
      </c>
      <c r="M4536">
        <v>1148.01</v>
      </c>
      <c r="N4536">
        <v>0.25</v>
      </c>
      <c r="O4536">
        <v>89.02</v>
      </c>
    </row>
    <row r="4537" spans="1:15" x14ac:dyDescent="0.25">
      <c r="A4537" t="s">
        <v>4547</v>
      </c>
      <c r="B4537" t="s">
        <v>5579</v>
      </c>
      <c r="C4537" t="s">
        <v>7233</v>
      </c>
      <c r="D4537" t="s">
        <v>6429</v>
      </c>
      <c r="E4537" t="s">
        <v>7055</v>
      </c>
      <c r="F4537" t="s">
        <v>7095</v>
      </c>
      <c r="G4537" t="s">
        <v>7108</v>
      </c>
      <c r="H4537" t="s">
        <v>7141</v>
      </c>
      <c r="I4537" t="s">
        <v>7164</v>
      </c>
      <c r="J4537" t="s">
        <v>7170</v>
      </c>
      <c r="K4537" t="s">
        <v>7183</v>
      </c>
      <c r="L4537">
        <v>7</v>
      </c>
      <c r="M4537">
        <v>35522.080000000002</v>
      </c>
      <c r="N4537">
        <v>0</v>
      </c>
      <c r="O4537">
        <v>8909.3799999999992</v>
      </c>
    </row>
    <row r="4538" spans="1:15" x14ac:dyDescent="0.25">
      <c r="A4538" t="s">
        <v>4548</v>
      </c>
      <c r="B4538" t="s">
        <v>5926</v>
      </c>
      <c r="C4538" t="s">
        <v>7250</v>
      </c>
      <c r="D4538" t="s">
        <v>6603</v>
      </c>
      <c r="E4538" t="s">
        <v>7017</v>
      </c>
      <c r="F4538" t="s">
        <v>7095</v>
      </c>
      <c r="G4538" t="s">
        <v>7106</v>
      </c>
      <c r="H4538" t="s">
        <v>7161</v>
      </c>
      <c r="I4538" t="s">
        <v>7163</v>
      </c>
      <c r="J4538" t="s">
        <v>7167</v>
      </c>
      <c r="K4538" t="s">
        <v>7187</v>
      </c>
      <c r="L4538">
        <v>1</v>
      </c>
      <c r="M4538">
        <v>1404.09</v>
      </c>
      <c r="N4538">
        <v>0.1</v>
      </c>
      <c r="O4538">
        <v>357.08</v>
      </c>
    </row>
    <row r="4539" spans="1:15" x14ac:dyDescent="0.25">
      <c r="A4539" t="s">
        <v>4549</v>
      </c>
      <c r="B4539" t="s">
        <v>5650</v>
      </c>
      <c r="C4539" t="s">
        <v>7251</v>
      </c>
      <c r="D4539" t="s">
        <v>6619</v>
      </c>
      <c r="E4539" t="s">
        <v>6987</v>
      </c>
      <c r="F4539" t="s">
        <v>7095</v>
      </c>
      <c r="G4539" t="s">
        <v>7108</v>
      </c>
      <c r="H4539" t="s">
        <v>7126</v>
      </c>
      <c r="I4539" t="s">
        <v>7165</v>
      </c>
      <c r="J4539" t="s">
        <v>7176</v>
      </c>
      <c r="K4539" t="s">
        <v>7202</v>
      </c>
      <c r="L4539">
        <v>6</v>
      </c>
      <c r="M4539">
        <v>98067.26</v>
      </c>
      <c r="N4539">
        <v>0.1</v>
      </c>
      <c r="O4539">
        <v>9161.9599999999991</v>
      </c>
    </row>
    <row r="4540" spans="1:15" x14ac:dyDescent="0.25">
      <c r="A4540" t="s">
        <v>4550</v>
      </c>
      <c r="B4540" t="s">
        <v>5387</v>
      </c>
      <c r="C4540" t="s">
        <v>7248</v>
      </c>
      <c r="D4540" t="s">
        <v>6243</v>
      </c>
      <c r="E4540" t="s">
        <v>6980</v>
      </c>
      <c r="F4540" t="s">
        <v>7097</v>
      </c>
      <c r="G4540" t="s">
        <v>7110</v>
      </c>
      <c r="H4540" t="s">
        <v>7155</v>
      </c>
      <c r="I4540" t="s">
        <v>7164</v>
      </c>
      <c r="J4540" t="s">
        <v>7173</v>
      </c>
      <c r="K4540" t="s">
        <v>7206</v>
      </c>
      <c r="L4540">
        <v>8</v>
      </c>
      <c r="M4540">
        <v>14561.74</v>
      </c>
      <c r="N4540">
        <v>0.15</v>
      </c>
      <c r="O4540">
        <v>3559.79</v>
      </c>
    </row>
    <row r="4541" spans="1:15" x14ac:dyDescent="0.25">
      <c r="A4541" t="s">
        <v>4551</v>
      </c>
      <c r="B4541" t="s">
        <v>5423</v>
      </c>
      <c r="C4541" t="s">
        <v>7250</v>
      </c>
      <c r="D4541" t="s">
        <v>6575</v>
      </c>
      <c r="E4541" t="s">
        <v>7004</v>
      </c>
      <c r="F4541" t="s">
        <v>7097</v>
      </c>
      <c r="G4541" t="s">
        <v>7107</v>
      </c>
      <c r="H4541" t="s">
        <v>7152</v>
      </c>
      <c r="I4541" t="s">
        <v>7162</v>
      </c>
      <c r="J4541" t="s">
        <v>7168</v>
      </c>
      <c r="K4541" t="s">
        <v>7180</v>
      </c>
      <c r="L4541">
        <v>2</v>
      </c>
      <c r="M4541">
        <v>5395.12</v>
      </c>
      <c r="N4541">
        <v>0.25</v>
      </c>
      <c r="O4541">
        <v>385.88</v>
      </c>
    </row>
    <row r="4542" spans="1:15" x14ac:dyDescent="0.25">
      <c r="A4542" t="s">
        <v>4552</v>
      </c>
      <c r="B4542" t="s">
        <v>5401</v>
      </c>
      <c r="C4542" t="s">
        <v>7225</v>
      </c>
      <c r="D4542" t="s">
        <v>6453</v>
      </c>
      <c r="E4542" t="s">
        <v>7063</v>
      </c>
      <c r="F4542" t="s">
        <v>7095</v>
      </c>
      <c r="G4542" t="s">
        <v>7106</v>
      </c>
      <c r="H4542" t="s">
        <v>7146</v>
      </c>
      <c r="I4542" t="s">
        <v>7165</v>
      </c>
      <c r="J4542" t="s">
        <v>7176</v>
      </c>
      <c r="K4542" t="s">
        <v>7194</v>
      </c>
      <c r="L4542">
        <v>8</v>
      </c>
      <c r="M4542">
        <v>207183.21</v>
      </c>
      <c r="N4542">
        <v>0</v>
      </c>
      <c r="O4542">
        <v>33182.03</v>
      </c>
    </row>
    <row r="4543" spans="1:15" x14ac:dyDescent="0.25">
      <c r="A4543" t="s">
        <v>4553</v>
      </c>
      <c r="B4543" t="s">
        <v>5794</v>
      </c>
      <c r="C4543" t="s">
        <v>7257</v>
      </c>
      <c r="D4543" t="s">
        <v>6291</v>
      </c>
      <c r="E4543" t="s">
        <v>6969</v>
      </c>
      <c r="F4543" t="s">
        <v>7096</v>
      </c>
      <c r="G4543" t="s">
        <v>7112</v>
      </c>
      <c r="H4543" t="s">
        <v>7139</v>
      </c>
      <c r="I4543" t="s">
        <v>7164</v>
      </c>
      <c r="J4543" t="s">
        <v>7174</v>
      </c>
      <c r="K4543" t="s">
        <v>7188</v>
      </c>
      <c r="L4543">
        <v>3</v>
      </c>
      <c r="M4543">
        <v>6270.01</v>
      </c>
      <c r="N4543">
        <v>0.25</v>
      </c>
      <c r="O4543">
        <v>525.29</v>
      </c>
    </row>
    <row r="4544" spans="1:15" x14ac:dyDescent="0.25">
      <c r="A4544" t="s">
        <v>4554</v>
      </c>
      <c r="B4544" t="s">
        <v>5202</v>
      </c>
      <c r="C4544" t="s">
        <v>7257</v>
      </c>
      <c r="D4544" t="s">
        <v>6715</v>
      </c>
      <c r="E4544" t="s">
        <v>7059</v>
      </c>
      <c r="F4544" t="s">
        <v>7094</v>
      </c>
      <c r="G4544" t="s">
        <v>7100</v>
      </c>
      <c r="H4544" t="s">
        <v>7136</v>
      </c>
      <c r="I4544" t="s">
        <v>7162</v>
      </c>
      <c r="J4544" t="s">
        <v>7169</v>
      </c>
      <c r="K4544" t="s">
        <v>7193</v>
      </c>
      <c r="L4544">
        <v>1</v>
      </c>
      <c r="M4544">
        <v>10632.68</v>
      </c>
      <c r="N4544">
        <v>0</v>
      </c>
      <c r="O4544">
        <v>2204.8200000000002</v>
      </c>
    </row>
    <row r="4545" spans="1:15" x14ac:dyDescent="0.25">
      <c r="A4545" t="s">
        <v>4555</v>
      </c>
      <c r="B4545" t="s">
        <v>5709</v>
      </c>
      <c r="C4545" t="s">
        <v>7240</v>
      </c>
      <c r="D4545" t="s">
        <v>6192</v>
      </c>
      <c r="E4545" t="s">
        <v>6908</v>
      </c>
      <c r="F4545" t="s">
        <v>7096</v>
      </c>
      <c r="G4545" t="s">
        <v>7103</v>
      </c>
      <c r="H4545" t="s">
        <v>7134</v>
      </c>
      <c r="I4545" t="s">
        <v>7164</v>
      </c>
      <c r="J4545" t="s">
        <v>7173</v>
      </c>
      <c r="K4545" t="s">
        <v>7206</v>
      </c>
      <c r="L4545">
        <v>2</v>
      </c>
      <c r="M4545">
        <v>3898.61</v>
      </c>
      <c r="N4545">
        <v>0.15</v>
      </c>
      <c r="O4545">
        <v>921.55</v>
      </c>
    </row>
    <row r="4546" spans="1:15" x14ac:dyDescent="0.25">
      <c r="A4546" t="s">
        <v>4556</v>
      </c>
      <c r="B4546" t="s">
        <v>5602</v>
      </c>
      <c r="C4546" t="s">
        <v>7225</v>
      </c>
      <c r="D4546" t="s">
        <v>6716</v>
      </c>
      <c r="E4546" t="s">
        <v>7028</v>
      </c>
      <c r="F4546" t="s">
        <v>7097</v>
      </c>
      <c r="G4546" t="s">
        <v>7107</v>
      </c>
      <c r="H4546" t="s">
        <v>7123</v>
      </c>
      <c r="I4546" t="s">
        <v>7163</v>
      </c>
      <c r="J4546" t="s">
        <v>7175</v>
      </c>
      <c r="K4546" t="s">
        <v>7205</v>
      </c>
      <c r="L4546">
        <v>4</v>
      </c>
      <c r="M4546">
        <v>13765.68</v>
      </c>
      <c r="N4546">
        <v>0.05</v>
      </c>
      <c r="O4546">
        <v>2557.4899999999998</v>
      </c>
    </row>
    <row r="4547" spans="1:15" x14ac:dyDescent="0.25">
      <c r="A4547" t="s">
        <v>4557</v>
      </c>
      <c r="B4547" t="s">
        <v>5491</v>
      </c>
      <c r="C4547" t="s">
        <v>7229</v>
      </c>
      <c r="D4547" t="s">
        <v>6298</v>
      </c>
      <c r="E4547" t="s">
        <v>6932</v>
      </c>
      <c r="F4547" t="s">
        <v>7095</v>
      </c>
      <c r="G4547" t="s">
        <v>7106</v>
      </c>
      <c r="H4547" t="s">
        <v>7161</v>
      </c>
      <c r="I4547" t="s">
        <v>7165</v>
      </c>
      <c r="J4547" t="s">
        <v>7172</v>
      </c>
      <c r="K4547" t="s">
        <v>7212</v>
      </c>
      <c r="L4547">
        <v>4</v>
      </c>
      <c r="M4547">
        <v>13830.18</v>
      </c>
      <c r="N4547">
        <v>0</v>
      </c>
      <c r="O4547">
        <v>2550.6999999999998</v>
      </c>
    </row>
    <row r="4548" spans="1:15" x14ac:dyDescent="0.25">
      <c r="A4548" t="s">
        <v>4558</v>
      </c>
      <c r="B4548" t="s">
        <v>5999</v>
      </c>
      <c r="C4548" t="s">
        <v>7226</v>
      </c>
      <c r="D4548" t="s">
        <v>6634</v>
      </c>
      <c r="E4548" t="s">
        <v>6994</v>
      </c>
      <c r="F4548" t="s">
        <v>7095</v>
      </c>
      <c r="G4548" t="s">
        <v>7108</v>
      </c>
      <c r="H4548" t="s">
        <v>7141</v>
      </c>
      <c r="I4548" t="s">
        <v>7163</v>
      </c>
      <c r="J4548" t="s">
        <v>7171</v>
      </c>
      <c r="K4548" t="s">
        <v>7184</v>
      </c>
      <c r="L4548">
        <v>7</v>
      </c>
      <c r="M4548">
        <v>56837</v>
      </c>
      <c r="N4548">
        <v>0</v>
      </c>
      <c r="O4548">
        <v>8270.2800000000007</v>
      </c>
    </row>
    <row r="4549" spans="1:15" x14ac:dyDescent="0.25">
      <c r="A4549" t="s">
        <v>4559</v>
      </c>
      <c r="B4549" t="s">
        <v>5160</v>
      </c>
      <c r="C4549" t="s">
        <v>7251</v>
      </c>
      <c r="D4549" t="s">
        <v>6467</v>
      </c>
      <c r="E4549" t="s">
        <v>6996</v>
      </c>
      <c r="F4549" t="s">
        <v>7097</v>
      </c>
      <c r="G4549" t="s">
        <v>7105</v>
      </c>
      <c r="H4549" t="s">
        <v>7149</v>
      </c>
      <c r="I4549" t="s">
        <v>7165</v>
      </c>
      <c r="J4549" t="s">
        <v>7177</v>
      </c>
      <c r="K4549" t="s">
        <v>7198</v>
      </c>
      <c r="L4549">
        <v>2</v>
      </c>
      <c r="M4549">
        <v>106698.16</v>
      </c>
      <c r="N4549">
        <v>0.15</v>
      </c>
      <c r="O4549">
        <v>9431.8700000000008</v>
      </c>
    </row>
    <row r="4550" spans="1:15" x14ac:dyDescent="0.25">
      <c r="A4550" t="s">
        <v>4560</v>
      </c>
      <c r="B4550" t="s">
        <v>5050</v>
      </c>
      <c r="C4550" t="s">
        <v>7252</v>
      </c>
      <c r="D4550" t="s">
        <v>6403</v>
      </c>
      <c r="E4550" t="s">
        <v>6980</v>
      </c>
      <c r="F4550" t="s">
        <v>7096</v>
      </c>
      <c r="G4550" t="s">
        <v>7113</v>
      </c>
      <c r="H4550" t="s">
        <v>7144</v>
      </c>
      <c r="I4550" t="s">
        <v>7165</v>
      </c>
      <c r="J4550" t="s">
        <v>7176</v>
      </c>
      <c r="K4550" t="s">
        <v>7194</v>
      </c>
      <c r="L4550">
        <v>2</v>
      </c>
      <c r="M4550">
        <v>48019.21</v>
      </c>
      <c r="N4550">
        <v>0</v>
      </c>
      <c r="O4550">
        <v>8394</v>
      </c>
    </row>
    <row r="4551" spans="1:15" x14ac:dyDescent="0.25">
      <c r="A4551" t="s">
        <v>4561</v>
      </c>
      <c r="B4551" t="s">
        <v>5113</v>
      </c>
      <c r="C4551" t="s">
        <v>7234</v>
      </c>
      <c r="D4551" t="s">
        <v>6544</v>
      </c>
      <c r="E4551" t="s">
        <v>7037</v>
      </c>
      <c r="F4551" t="s">
        <v>7095</v>
      </c>
      <c r="G4551" t="s">
        <v>7109</v>
      </c>
      <c r="H4551" t="s">
        <v>7127</v>
      </c>
      <c r="I4551" t="s">
        <v>7165</v>
      </c>
      <c r="J4551" t="s">
        <v>7177</v>
      </c>
      <c r="K4551" t="s">
        <v>7210</v>
      </c>
      <c r="L4551">
        <v>2</v>
      </c>
      <c r="M4551">
        <v>150302.23000000001</v>
      </c>
      <c r="N4551">
        <v>0.15</v>
      </c>
      <c r="O4551">
        <v>11956.75</v>
      </c>
    </row>
    <row r="4552" spans="1:15" x14ac:dyDescent="0.25">
      <c r="A4552" t="s">
        <v>4562</v>
      </c>
      <c r="B4552" t="s">
        <v>5807</v>
      </c>
      <c r="C4552" t="s">
        <v>7238</v>
      </c>
      <c r="D4552" t="s">
        <v>6187</v>
      </c>
      <c r="E4552" t="s">
        <v>6944</v>
      </c>
      <c r="F4552" t="s">
        <v>7096</v>
      </c>
      <c r="G4552" t="s">
        <v>7103</v>
      </c>
      <c r="H4552" t="s">
        <v>7134</v>
      </c>
      <c r="I4552" t="s">
        <v>7163</v>
      </c>
      <c r="J4552" t="s">
        <v>7167</v>
      </c>
      <c r="K4552" t="s">
        <v>7207</v>
      </c>
      <c r="L4552">
        <v>7</v>
      </c>
      <c r="M4552">
        <v>5512.54</v>
      </c>
      <c r="N4552">
        <v>0</v>
      </c>
      <c r="O4552">
        <v>2058</v>
      </c>
    </row>
    <row r="4553" spans="1:15" x14ac:dyDescent="0.25">
      <c r="A4553" t="s">
        <v>4563</v>
      </c>
      <c r="B4553" t="s">
        <v>5392</v>
      </c>
      <c r="C4553" t="s">
        <v>7259</v>
      </c>
      <c r="D4553" t="s">
        <v>6722</v>
      </c>
      <c r="E4553" t="s">
        <v>7077</v>
      </c>
      <c r="F4553" t="s">
        <v>7097</v>
      </c>
      <c r="G4553" t="s">
        <v>7110</v>
      </c>
      <c r="H4553" t="s">
        <v>7159</v>
      </c>
      <c r="I4553" t="s">
        <v>7162</v>
      </c>
      <c r="J4553" t="s">
        <v>7166</v>
      </c>
      <c r="K4553" t="s">
        <v>7178</v>
      </c>
      <c r="L4553">
        <v>8</v>
      </c>
      <c r="M4553">
        <v>93776.55</v>
      </c>
      <c r="N4553">
        <v>0.2</v>
      </c>
      <c r="O4553">
        <v>11223.29</v>
      </c>
    </row>
    <row r="4554" spans="1:15" x14ac:dyDescent="0.25">
      <c r="A4554" t="s">
        <v>4564</v>
      </c>
      <c r="B4554" t="s">
        <v>5386</v>
      </c>
      <c r="C4554" t="s">
        <v>7235</v>
      </c>
      <c r="D4554" t="s">
        <v>6214</v>
      </c>
      <c r="E4554" t="s">
        <v>6966</v>
      </c>
      <c r="F4554" t="s">
        <v>7095</v>
      </c>
      <c r="G4554" t="s">
        <v>7106</v>
      </c>
      <c r="H4554" t="s">
        <v>7122</v>
      </c>
      <c r="I4554" t="s">
        <v>7165</v>
      </c>
      <c r="J4554" t="s">
        <v>7176</v>
      </c>
      <c r="K4554" t="s">
        <v>7202</v>
      </c>
      <c r="L4554">
        <v>3</v>
      </c>
      <c r="M4554">
        <v>53752.3</v>
      </c>
      <c r="N4554">
        <v>0.05</v>
      </c>
      <c r="O4554">
        <v>7343.04</v>
      </c>
    </row>
    <row r="4555" spans="1:15" x14ac:dyDescent="0.25">
      <c r="A4555" t="s">
        <v>4565</v>
      </c>
      <c r="B4555" t="s">
        <v>6005</v>
      </c>
      <c r="C4555" t="s">
        <v>7239</v>
      </c>
      <c r="D4555" t="s">
        <v>6436</v>
      </c>
      <c r="E4555" t="s">
        <v>6913</v>
      </c>
      <c r="F4555" t="s">
        <v>7096</v>
      </c>
      <c r="G4555" t="s">
        <v>7103</v>
      </c>
      <c r="H4555" t="s">
        <v>7158</v>
      </c>
      <c r="I4555" t="s">
        <v>7162</v>
      </c>
      <c r="J4555" t="s">
        <v>7168</v>
      </c>
      <c r="K4555" t="s">
        <v>7181</v>
      </c>
      <c r="L4555">
        <v>4</v>
      </c>
      <c r="M4555">
        <v>39549.800000000003</v>
      </c>
      <c r="N4555">
        <v>0.2</v>
      </c>
      <c r="O4555">
        <v>3591.5</v>
      </c>
    </row>
    <row r="4556" spans="1:15" x14ac:dyDescent="0.25">
      <c r="A4556" t="s">
        <v>4566</v>
      </c>
      <c r="B4556" t="s">
        <v>5690</v>
      </c>
      <c r="C4556" t="s">
        <v>7241</v>
      </c>
      <c r="D4556" t="s">
        <v>6731</v>
      </c>
      <c r="E4556" t="s">
        <v>7074</v>
      </c>
      <c r="F4556" t="s">
        <v>7094</v>
      </c>
      <c r="G4556" t="s">
        <v>7099</v>
      </c>
      <c r="H4556" t="s">
        <v>7130</v>
      </c>
      <c r="I4556" t="s">
        <v>7165</v>
      </c>
      <c r="J4556" t="s">
        <v>7177</v>
      </c>
      <c r="K4556" t="s">
        <v>7198</v>
      </c>
      <c r="L4556">
        <v>3</v>
      </c>
      <c r="M4556">
        <v>179921.87</v>
      </c>
      <c r="N4556">
        <v>0.1</v>
      </c>
      <c r="O4556">
        <v>29458.67</v>
      </c>
    </row>
    <row r="4557" spans="1:15" x14ac:dyDescent="0.25">
      <c r="A4557" t="s">
        <v>4567</v>
      </c>
      <c r="B4557" t="s">
        <v>5719</v>
      </c>
      <c r="C4557" t="s">
        <v>7246</v>
      </c>
      <c r="D4557" t="s">
        <v>6604</v>
      </c>
      <c r="E4557" t="s">
        <v>6918</v>
      </c>
      <c r="F4557" t="s">
        <v>7097</v>
      </c>
      <c r="G4557" t="s">
        <v>7105</v>
      </c>
      <c r="H4557" t="s">
        <v>7128</v>
      </c>
      <c r="I4557" t="s">
        <v>7163</v>
      </c>
      <c r="J4557" t="s">
        <v>7167</v>
      </c>
      <c r="K4557" t="s">
        <v>7179</v>
      </c>
      <c r="L4557">
        <v>3</v>
      </c>
      <c r="M4557">
        <v>7600.78</v>
      </c>
      <c r="N4557">
        <v>0</v>
      </c>
      <c r="O4557">
        <v>2170.7199999999998</v>
      </c>
    </row>
    <row r="4558" spans="1:15" x14ac:dyDescent="0.25">
      <c r="A4558" t="s">
        <v>4568</v>
      </c>
      <c r="B4558" t="s">
        <v>6090</v>
      </c>
      <c r="C4558" t="s">
        <v>7239</v>
      </c>
      <c r="D4558" t="s">
        <v>6154</v>
      </c>
      <c r="E4558" t="s">
        <v>6952</v>
      </c>
      <c r="F4558" t="s">
        <v>7096</v>
      </c>
      <c r="G4558" t="s">
        <v>7111</v>
      </c>
      <c r="H4558" t="s">
        <v>7131</v>
      </c>
      <c r="I4558" t="s">
        <v>7165</v>
      </c>
      <c r="J4558" t="s">
        <v>7176</v>
      </c>
      <c r="K4558" t="s">
        <v>7202</v>
      </c>
      <c r="L4558">
        <v>2</v>
      </c>
      <c r="M4558">
        <v>37640.699999999997</v>
      </c>
      <c r="N4558">
        <v>0</v>
      </c>
      <c r="O4558">
        <v>5156.25</v>
      </c>
    </row>
    <row r="4559" spans="1:15" x14ac:dyDescent="0.25">
      <c r="A4559" t="s">
        <v>4569</v>
      </c>
      <c r="B4559" t="s">
        <v>5090</v>
      </c>
      <c r="C4559" t="s">
        <v>7252</v>
      </c>
      <c r="D4559" t="s">
        <v>6128</v>
      </c>
      <c r="E4559" t="s">
        <v>6927</v>
      </c>
      <c r="F4559" t="s">
        <v>7094</v>
      </c>
      <c r="G4559" t="s">
        <v>7099</v>
      </c>
      <c r="H4559" t="s">
        <v>7125</v>
      </c>
      <c r="I4559" t="s">
        <v>7164</v>
      </c>
      <c r="J4559" t="s">
        <v>7170</v>
      </c>
      <c r="K4559" t="s">
        <v>7189</v>
      </c>
      <c r="L4559">
        <v>7</v>
      </c>
      <c r="M4559">
        <v>8270.98</v>
      </c>
      <c r="N4559">
        <v>0.2</v>
      </c>
      <c r="O4559">
        <v>2073.7800000000002</v>
      </c>
    </row>
    <row r="4560" spans="1:15" x14ac:dyDescent="0.25">
      <c r="A4560" t="s">
        <v>4570</v>
      </c>
      <c r="B4560" t="s">
        <v>5121</v>
      </c>
      <c r="C4560" t="s">
        <v>7238</v>
      </c>
      <c r="D4560" t="s">
        <v>6627</v>
      </c>
      <c r="E4560" t="s">
        <v>6991</v>
      </c>
      <c r="F4560" t="s">
        <v>7094</v>
      </c>
      <c r="G4560" t="s">
        <v>7101</v>
      </c>
      <c r="H4560" t="s">
        <v>7124</v>
      </c>
      <c r="I4560" t="s">
        <v>7162</v>
      </c>
      <c r="J4560" t="s">
        <v>7168</v>
      </c>
      <c r="K4560" t="s">
        <v>7180</v>
      </c>
      <c r="L4560">
        <v>4</v>
      </c>
      <c r="M4560">
        <v>10577.38</v>
      </c>
      <c r="N4560">
        <v>0.25</v>
      </c>
      <c r="O4560">
        <v>1070.72</v>
      </c>
    </row>
    <row r="4561" spans="1:15" x14ac:dyDescent="0.25">
      <c r="A4561" t="s">
        <v>4571</v>
      </c>
      <c r="B4561" t="s">
        <v>5913</v>
      </c>
      <c r="C4561" t="s">
        <v>7252</v>
      </c>
      <c r="D4561" t="s">
        <v>6854</v>
      </c>
      <c r="E4561" t="s">
        <v>7067</v>
      </c>
      <c r="F4561" t="s">
        <v>7094</v>
      </c>
      <c r="G4561" t="s">
        <v>7100</v>
      </c>
      <c r="H4561" t="s">
        <v>7151</v>
      </c>
      <c r="I4561" t="s">
        <v>7164</v>
      </c>
      <c r="J4561" t="s">
        <v>7174</v>
      </c>
      <c r="K4561" t="s">
        <v>7199</v>
      </c>
      <c r="L4561">
        <v>1</v>
      </c>
      <c r="M4561">
        <v>1479.31</v>
      </c>
      <c r="N4561">
        <v>0.1</v>
      </c>
      <c r="O4561">
        <v>281.01</v>
      </c>
    </row>
    <row r="4562" spans="1:15" x14ac:dyDescent="0.25">
      <c r="A4562" t="s">
        <v>4572</v>
      </c>
      <c r="B4562" t="s">
        <v>5454</v>
      </c>
      <c r="C4562" t="s">
        <v>7244</v>
      </c>
      <c r="D4562" t="s">
        <v>6290</v>
      </c>
      <c r="E4562" t="s">
        <v>6904</v>
      </c>
      <c r="F4562" t="s">
        <v>7095</v>
      </c>
      <c r="G4562" t="s">
        <v>7102</v>
      </c>
      <c r="H4562" t="s">
        <v>7157</v>
      </c>
      <c r="I4562" t="s">
        <v>7163</v>
      </c>
      <c r="J4562" t="s">
        <v>7175</v>
      </c>
      <c r="K4562" t="s">
        <v>7190</v>
      </c>
      <c r="L4562">
        <v>4</v>
      </c>
      <c r="M4562">
        <v>7369.68</v>
      </c>
      <c r="N4562">
        <v>0.15</v>
      </c>
      <c r="O4562">
        <v>1008.75</v>
      </c>
    </row>
    <row r="4563" spans="1:15" x14ac:dyDescent="0.25">
      <c r="A4563" t="s">
        <v>4573</v>
      </c>
      <c r="B4563" t="s">
        <v>5729</v>
      </c>
      <c r="C4563" t="s">
        <v>7239</v>
      </c>
      <c r="D4563" t="s">
        <v>6440</v>
      </c>
      <c r="E4563" t="s">
        <v>6913</v>
      </c>
      <c r="F4563" t="s">
        <v>7095</v>
      </c>
      <c r="G4563" t="s">
        <v>7102</v>
      </c>
      <c r="H4563" t="s">
        <v>7118</v>
      </c>
      <c r="I4563" t="s">
        <v>7165</v>
      </c>
      <c r="J4563" t="s">
        <v>7176</v>
      </c>
      <c r="K4563" t="s">
        <v>7195</v>
      </c>
      <c r="L4563">
        <v>5</v>
      </c>
      <c r="M4563">
        <v>58047.27</v>
      </c>
      <c r="N4563">
        <v>0.05</v>
      </c>
      <c r="O4563">
        <v>5656.06</v>
      </c>
    </row>
    <row r="4564" spans="1:15" x14ac:dyDescent="0.25">
      <c r="A4564" t="s">
        <v>4574</v>
      </c>
      <c r="B4564" t="s">
        <v>5387</v>
      </c>
      <c r="C4564" t="s">
        <v>7248</v>
      </c>
      <c r="D4564" t="s">
        <v>6332</v>
      </c>
      <c r="E4564" t="s">
        <v>6922</v>
      </c>
      <c r="F4564" t="s">
        <v>7097</v>
      </c>
      <c r="G4564" t="s">
        <v>7105</v>
      </c>
      <c r="H4564" t="s">
        <v>7121</v>
      </c>
      <c r="I4564" t="s">
        <v>7164</v>
      </c>
      <c r="J4564" t="s">
        <v>7174</v>
      </c>
      <c r="K4564" t="s">
        <v>7188</v>
      </c>
      <c r="L4564">
        <v>2</v>
      </c>
      <c r="M4564">
        <v>4597.2700000000004</v>
      </c>
      <c r="N4564">
        <v>0.15</v>
      </c>
      <c r="O4564">
        <v>911.21</v>
      </c>
    </row>
    <row r="4565" spans="1:15" x14ac:dyDescent="0.25">
      <c r="A4565" t="s">
        <v>4575</v>
      </c>
      <c r="B4565" t="s">
        <v>5057</v>
      </c>
      <c r="C4565" t="s">
        <v>7240</v>
      </c>
      <c r="D4565" t="s">
        <v>6156</v>
      </c>
      <c r="E4565" t="s">
        <v>6937</v>
      </c>
      <c r="F4565" t="s">
        <v>7095</v>
      </c>
      <c r="G4565" t="s">
        <v>7108</v>
      </c>
      <c r="H4565" t="s">
        <v>7150</v>
      </c>
      <c r="I4565" t="s">
        <v>7164</v>
      </c>
      <c r="J4565" t="s">
        <v>7174</v>
      </c>
      <c r="K4565" t="s">
        <v>7188</v>
      </c>
      <c r="L4565">
        <v>6</v>
      </c>
      <c r="M4565">
        <v>12807.71</v>
      </c>
      <c r="N4565">
        <v>0.25</v>
      </c>
      <c r="O4565">
        <v>1350.85</v>
      </c>
    </row>
    <row r="4566" spans="1:15" x14ac:dyDescent="0.25">
      <c r="A4566" t="s">
        <v>4576</v>
      </c>
      <c r="B4566" t="s">
        <v>6023</v>
      </c>
      <c r="C4566" t="s">
        <v>7258</v>
      </c>
      <c r="D4566" t="s">
        <v>6634</v>
      </c>
      <c r="E4566" t="s">
        <v>6994</v>
      </c>
      <c r="F4566" t="s">
        <v>7095</v>
      </c>
      <c r="G4566" t="s">
        <v>7108</v>
      </c>
      <c r="H4566" t="s">
        <v>7126</v>
      </c>
      <c r="I4566" t="s">
        <v>7164</v>
      </c>
      <c r="J4566" t="s">
        <v>7173</v>
      </c>
      <c r="K4566" t="s">
        <v>7200</v>
      </c>
      <c r="L4566">
        <v>6</v>
      </c>
      <c r="M4566">
        <v>6247.01</v>
      </c>
      <c r="N4566">
        <v>0.1</v>
      </c>
      <c r="O4566">
        <v>1694.5</v>
      </c>
    </row>
    <row r="4567" spans="1:15" x14ac:dyDescent="0.25">
      <c r="A4567" t="s">
        <v>4577</v>
      </c>
      <c r="B4567" t="s">
        <v>5701</v>
      </c>
      <c r="C4567" t="s">
        <v>7235</v>
      </c>
      <c r="D4567" t="s">
        <v>6842</v>
      </c>
      <c r="E4567" t="s">
        <v>6918</v>
      </c>
      <c r="F4567" t="s">
        <v>7097</v>
      </c>
      <c r="G4567" t="s">
        <v>7105</v>
      </c>
      <c r="H4567" t="s">
        <v>7121</v>
      </c>
      <c r="I4567" t="s">
        <v>7162</v>
      </c>
      <c r="J4567" t="s">
        <v>7168</v>
      </c>
      <c r="K4567" t="s">
        <v>7181</v>
      </c>
      <c r="L4567">
        <v>2</v>
      </c>
      <c r="M4567">
        <v>22194.22</v>
      </c>
      <c r="N4567">
        <v>0.05</v>
      </c>
      <c r="O4567">
        <v>4315.96</v>
      </c>
    </row>
    <row r="4568" spans="1:15" x14ac:dyDescent="0.25">
      <c r="A4568" t="s">
        <v>4578</v>
      </c>
      <c r="B4568" t="s">
        <v>5091</v>
      </c>
      <c r="C4568" t="s">
        <v>7247</v>
      </c>
      <c r="D4568" t="s">
        <v>6365</v>
      </c>
      <c r="E4568" t="s">
        <v>6901</v>
      </c>
      <c r="F4568" t="s">
        <v>7097</v>
      </c>
      <c r="G4568" t="s">
        <v>7110</v>
      </c>
      <c r="H4568" t="s">
        <v>7159</v>
      </c>
      <c r="I4568" t="s">
        <v>7164</v>
      </c>
      <c r="J4568" t="s">
        <v>7170</v>
      </c>
      <c r="K4568" t="s">
        <v>7189</v>
      </c>
      <c r="L4568">
        <v>6</v>
      </c>
      <c r="M4568">
        <v>7505.16</v>
      </c>
      <c r="N4568">
        <v>0.2</v>
      </c>
      <c r="O4568">
        <v>1388.19</v>
      </c>
    </row>
    <row r="4569" spans="1:15" x14ac:dyDescent="0.25">
      <c r="A4569" t="s">
        <v>4579</v>
      </c>
      <c r="B4569" t="s">
        <v>5820</v>
      </c>
      <c r="C4569" t="s">
        <v>7227</v>
      </c>
      <c r="D4569" t="s">
        <v>6195</v>
      </c>
      <c r="E4569" t="s">
        <v>6921</v>
      </c>
      <c r="F4569" t="s">
        <v>7094</v>
      </c>
      <c r="G4569" t="s">
        <v>7101</v>
      </c>
      <c r="H4569" t="s">
        <v>7117</v>
      </c>
      <c r="I4569" t="s">
        <v>7165</v>
      </c>
      <c r="J4569" t="s">
        <v>7177</v>
      </c>
      <c r="K4569" t="s">
        <v>7201</v>
      </c>
      <c r="L4569">
        <v>8</v>
      </c>
      <c r="M4569">
        <v>344804.51</v>
      </c>
      <c r="N4569">
        <v>0.2</v>
      </c>
      <c r="O4569">
        <v>31001.66</v>
      </c>
    </row>
    <row r="4570" spans="1:15" x14ac:dyDescent="0.25">
      <c r="A4570" t="s">
        <v>4580</v>
      </c>
      <c r="B4570" t="s">
        <v>5491</v>
      </c>
      <c r="C4570" t="s">
        <v>7229</v>
      </c>
      <c r="D4570" t="s">
        <v>6857</v>
      </c>
      <c r="E4570" t="s">
        <v>6907</v>
      </c>
      <c r="F4570" t="s">
        <v>7097</v>
      </c>
      <c r="G4570" t="s">
        <v>7110</v>
      </c>
      <c r="H4570" t="s">
        <v>7129</v>
      </c>
      <c r="I4570" t="s">
        <v>7162</v>
      </c>
      <c r="J4570" t="s">
        <v>7166</v>
      </c>
      <c r="K4570" t="s">
        <v>7178</v>
      </c>
      <c r="L4570">
        <v>7</v>
      </c>
      <c r="M4570">
        <v>100284.12</v>
      </c>
      <c r="N4570">
        <v>0</v>
      </c>
      <c r="O4570">
        <v>23033.18</v>
      </c>
    </row>
    <row r="4571" spans="1:15" x14ac:dyDescent="0.25">
      <c r="A4571" t="s">
        <v>4581</v>
      </c>
      <c r="B4571" t="s">
        <v>5311</v>
      </c>
      <c r="C4571" t="s">
        <v>7227</v>
      </c>
      <c r="D4571" t="s">
        <v>6348</v>
      </c>
      <c r="E4571" t="s">
        <v>6970</v>
      </c>
      <c r="F4571" t="s">
        <v>7097</v>
      </c>
      <c r="G4571" t="s">
        <v>7110</v>
      </c>
      <c r="H4571" t="s">
        <v>7129</v>
      </c>
      <c r="I4571" t="s">
        <v>7162</v>
      </c>
      <c r="J4571" t="s">
        <v>7169</v>
      </c>
      <c r="K4571" t="s">
        <v>7193</v>
      </c>
      <c r="L4571">
        <v>2</v>
      </c>
      <c r="M4571">
        <v>19336.84</v>
      </c>
      <c r="N4571">
        <v>0.15</v>
      </c>
      <c r="O4571">
        <v>3140.04</v>
      </c>
    </row>
    <row r="4572" spans="1:15" x14ac:dyDescent="0.25">
      <c r="A4572" t="s">
        <v>4582</v>
      </c>
      <c r="B4572" t="s">
        <v>5206</v>
      </c>
      <c r="C4572" t="s">
        <v>7236</v>
      </c>
      <c r="D4572" t="s">
        <v>6121</v>
      </c>
      <c r="E4572" t="s">
        <v>6920</v>
      </c>
      <c r="F4572" t="s">
        <v>7096</v>
      </c>
      <c r="G4572" t="s">
        <v>7111</v>
      </c>
      <c r="H4572" t="s">
        <v>7142</v>
      </c>
      <c r="I4572" t="s">
        <v>7164</v>
      </c>
      <c r="J4572" t="s">
        <v>7174</v>
      </c>
      <c r="K4572" t="s">
        <v>7199</v>
      </c>
      <c r="L4572">
        <v>6</v>
      </c>
      <c r="M4572">
        <v>8673.94</v>
      </c>
      <c r="N4572">
        <v>0.05</v>
      </c>
      <c r="O4572">
        <v>1796.84</v>
      </c>
    </row>
    <row r="4573" spans="1:15" x14ac:dyDescent="0.25">
      <c r="A4573" t="s">
        <v>4583</v>
      </c>
      <c r="B4573" t="s">
        <v>5879</v>
      </c>
      <c r="C4573" t="s">
        <v>7239</v>
      </c>
      <c r="D4573" t="s">
        <v>6448</v>
      </c>
      <c r="E4573" t="s">
        <v>6916</v>
      </c>
      <c r="F4573" t="s">
        <v>7097</v>
      </c>
      <c r="G4573" t="s">
        <v>7104</v>
      </c>
      <c r="H4573" t="s">
        <v>7132</v>
      </c>
      <c r="I4573" t="s">
        <v>7162</v>
      </c>
      <c r="J4573" t="s">
        <v>7166</v>
      </c>
      <c r="K4573" t="s">
        <v>7192</v>
      </c>
      <c r="L4573">
        <v>6</v>
      </c>
      <c r="M4573">
        <v>33273.370000000003</v>
      </c>
      <c r="N4573">
        <v>0.1</v>
      </c>
      <c r="O4573">
        <v>3710.21</v>
      </c>
    </row>
    <row r="4574" spans="1:15" x14ac:dyDescent="0.25">
      <c r="A4574" t="s">
        <v>4584</v>
      </c>
      <c r="B4574" t="s">
        <v>5119</v>
      </c>
      <c r="C4574" t="s">
        <v>7247</v>
      </c>
      <c r="D4574" t="s">
        <v>6388</v>
      </c>
      <c r="E4574" t="s">
        <v>7005</v>
      </c>
      <c r="F4574" t="s">
        <v>7094</v>
      </c>
      <c r="G4574" t="s">
        <v>7101</v>
      </c>
      <c r="H4574" t="s">
        <v>7124</v>
      </c>
      <c r="I4574" t="s">
        <v>7162</v>
      </c>
      <c r="J4574" t="s">
        <v>7166</v>
      </c>
      <c r="K4574" t="s">
        <v>7211</v>
      </c>
      <c r="L4574">
        <v>2</v>
      </c>
      <c r="M4574">
        <v>13921.01</v>
      </c>
      <c r="N4574">
        <v>0.05</v>
      </c>
      <c r="O4574">
        <v>2544.69</v>
      </c>
    </row>
    <row r="4575" spans="1:15" x14ac:dyDescent="0.25">
      <c r="A4575" t="s">
        <v>4585</v>
      </c>
      <c r="B4575" t="s">
        <v>5921</v>
      </c>
      <c r="C4575" t="s">
        <v>7242</v>
      </c>
      <c r="D4575" t="s">
        <v>6305</v>
      </c>
      <c r="E4575" t="s">
        <v>7029</v>
      </c>
      <c r="F4575" t="s">
        <v>7095</v>
      </c>
      <c r="G4575" t="s">
        <v>7102</v>
      </c>
      <c r="H4575" t="s">
        <v>7157</v>
      </c>
      <c r="I4575" t="s">
        <v>7162</v>
      </c>
      <c r="J4575" t="s">
        <v>7169</v>
      </c>
      <c r="K4575" t="s">
        <v>7182</v>
      </c>
      <c r="L4575">
        <v>2</v>
      </c>
      <c r="M4575">
        <v>16688.900000000001</v>
      </c>
      <c r="N4575">
        <v>0.05</v>
      </c>
      <c r="O4575">
        <v>2414.94</v>
      </c>
    </row>
    <row r="4576" spans="1:15" x14ac:dyDescent="0.25">
      <c r="A4576" t="s">
        <v>4586</v>
      </c>
      <c r="B4576" t="s">
        <v>5516</v>
      </c>
      <c r="C4576" t="s">
        <v>7255</v>
      </c>
      <c r="D4576" t="s">
        <v>6538</v>
      </c>
      <c r="E4576" t="s">
        <v>7061</v>
      </c>
      <c r="F4576" t="s">
        <v>7095</v>
      </c>
      <c r="G4576" t="s">
        <v>7108</v>
      </c>
      <c r="H4576" t="s">
        <v>7150</v>
      </c>
      <c r="I4576" t="s">
        <v>7165</v>
      </c>
      <c r="J4576" t="s">
        <v>7176</v>
      </c>
      <c r="K4576" t="s">
        <v>7202</v>
      </c>
      <c r="L4576">
        <v>3</v>
      </c>
      <c r="M4576">
        <v>51696.33</v>
      </c>
      <c r="N4576">
        <v>0</v>
      </c>
      <c r="O4576">
        <v>7507.79</v>
      </c>
    </row>
    <row r="4577" spans="1:15" x14ac:dyDescent="0.25">
      <c r="A4577" t="s">
        <v>4587</v>
      </c>
      <c r="B4577" t="s">
        <v>5771</v>
      </c>
      <c r="C4577" t="s">
        <v>7256</v>
      </c>
      <c r="D4577" t="s">
        <v>6209</v>
      </c>
      <c r="E4577" t="s">
        <v>6983</v>
      </c>
      <c r="F4577" t="s">
        <v>7095</v>
      </c>
      <c r="G4577" t="s">
        <v>7109</v>
      </c>
      <c r="H4577" t="s">
        <v>7140</v>
      </c>
      <c r="I4577" t="s">
        <v>7165</v>
      </c>
      <c r="J4577" t="s">
        <v>7176</v>
      </c>
      <c r="K4577" t="s">
        <v>7202</v>
      </c>
      <c r="L4577">
        <v>6</v>
      </c>
      <c r="M4577">
        <v>89459.520000000004</v>
      </c>
      <c r="N4577">
        <v>0.15</v>
      </c>
      <c r="O4577">
        <v>6223</v>
      </c>
    </row>
    <row r="4578" spans="1:15" x14ac:dyDescent="0.25">
      <c r="A4578" t="s">
        <v>4588</v>
      </c>
      <c r="B4578" t="s">
        <v>6029</v>
      </c>
      <c r="C4578" t="s">
        <v>7225</v>
      </c>
      <c r="D4578" t="s">
        <v>6590</v>
      </c>
      <c r="E4578" t="s">
        <v>6927</v>
      </c>
      <c r="F4578" t="s">
        <v>7097</v>
      </c>
      <c r="G4578" t="s">
        <v>7110</v>
      </c>
      <c r="H4578" t="s">
        <v>7129</v>
      </c>
      <c r="I4578" t="s">
        <v>7162</v>
      </c>
      <c r="J4578" t="s">
        <v>7168</v>
      </c>
      <c r="K4578" t="s">
        <v>7181</v>
      </c>
      <c r="L4578">
        <v>1</v>
      </c>
      <c r="M4578">
        <v>12260.98</v>
      </c>
      <c r="N4578">
        <v>0</v>
      </c>
      <c r="O4578">
        <v>2900.79</v>
      </c>
    </row>
    <row r="4579" spans="1:15" x14ac:dyDescent="0.25">
      <c r="A4579" t="s">
        <v>4589</v>
      </c>
      <c r="B4579" t="s">
        <v>5314</v>
      </c>
      <c r="C4579" t="s">
        <v>7250</v>
      </c>
      <c r="D4579" t="s">
        <v>6150</v>
      </c>
      <c r="E4579" t="s">
        <v>6948</v>
      </c>
      <c r="F4579" t="s">
        <v>7096</v>
      </c>
      <c r="G4579" t="s">
        <v>7103</v>
      </c>
      <c r="H4579" t="s">
        <v>7119</v>
      </c>
      <c r="I4579" t="s">
        <v>7163</v>
      </c>
      <c r="J4579" t="s">
        <v>7167</v>
      </c>
      <c r="K4579" t="s">
        <v>7187</v>
      </c>
      <c r="L4579">
        <v>3</v>
      </c>
      <c r="M4579">
        <v>3696.72</v>
      </c>
      <c r="N4579">
        <v>0.15</v>
      </c>
      <c r="O4579">
        <v>805.07</v>
      </c>
    </row>
    <row r="4580" spans="1:15" x14ac:dyDescent="0.25">
      <c r="A4580" t="s">
        <v>4590</v>
      </c>
      <c r="B4580" t="s">
        <v>5800</v>
      </c>
      <c r="C4580" t="s">
        <v>7233</v>
      </c>
      <c r="D4580" t="s">
        <v>6835</v>
      </c>
      <c r="E4580" t="s">
        <v>7092</v>
      </c>
      <c r="F4580" t="s">
        <v>7097</v>
      </c>
      <c r="G4580" t="s">
        <v>7105</v>
      </c>
      <c r="H4580" t="s">
        <v>7128</v>
      </c>
      <c r="I4580" t="s">
        <v>7162</v>
      </c>
      <c r="J4580" t="s">
        <v>7166</v>
      </c>
      <c r="K4580" t="s">
        <v>7192</v>
      </c>
      <c r="L4580">
        <v>5</v>
      </c>
      <c r="M4580">
        <v>25904.44</v>
      </c>
      <c r="N4580">
        <v>0.15</v>
      </c>
      <c r="O4580">
        <v>3248.58</v>
      </c>
    </row>
    <row r="4581" spans="1:15" x14ac:dyDescent="0.25">
      <c r="A4581" t="s">
        <v>4591</v>
      </c>
      <c r="B4581" t="s">
        <v>5174</v>
      </c>
      <c r="C4581" t="s">
        <v>7231</v>
      </c>
      <c r="D4581" t="s">
        <v>6421</v>
      </c>
      <c r="E4581" t="s">
        <v>7054</v>
      </c>
      <c r="F4581" t="s">
        <v>7097</v>
      </c>
      <c r="G4581" t="s">
        <v>7107</v>
      </c>
      <c r="H4581" t="s">
        <v>7153</v>
      </c>
      <c r="I4581" t="s">
        <v>7165</v>
      </c>
      <c r="J4581" t="s">
        <v>7176</v>
      </c>
      <c r="K4581" t="s">
        <v>7194</v>
      </c>
      <c r="L4581">
        <v>6</v>
      </c>
      <c r="M4581">
        <v>143276.95000000001</v>
      </c>
      <c r="N4581">
        <v>0</v>
      </c>
      <c r="O4581">
        <v>21648.560000000001</v>
      </c>
    </row>
    <row r="4582" spans="1:15" x14ac:dyDescent="0.25">
      <c r="A4582" t="s">
        <v>4592</v>
      </c>
      <c r="B4582" t="s">
        <v>5546</v>
      </c>
      <c r="C4582" t="s">
        <v>7234</v>
      </c>
      <c r="D4582" t="s">
        <v>6361</v>
      </c>
      <c r="E4582" t="s">
        <v>6897</v>
      </c>
      <c r="F4582" t="s">
        <v>7096</v>
      </c>
      <c r="G4582" t="s">
        <v>7113</v>
      </c>
      <c r="H4582" t="s">
        <v>7143</v>
      </c>
      <c r="I4582" t="s">
        <v>7163</v>
      </c>
      <c r="J4582" t="s">
        <v>7167</v>
      </c>
      <c r="K4582" t="s">
        <v>7187</v>
      </c>
      <c r="L4582">
        <v>8</v>
      </c>
      <c r="M4582">
        <v>11911.43</v>
      </c>
      <c r="N4582">
        <v>0</v>
      </c>
      <c r="O4582">
        <v>3870.53</v>
      </c>
    </row>
    <row r="4583" spans="1:15" x14ac:dyDescent="0.25">
      <c r="A4583" t="s">
        <v>4593</v>
      </c>
      <c r="B4583" t="s">
        <v>5537</v>
      </c>
      <c r="C4583" t="s">
        <v>7228</v>
      </c>
      <c r="D4583" t="s">
        <v>6591</v>
      </c>
      <c r="E4583" t="s">
        <v>6970</v>
      </c>
      <c r="F4583" t="s">
        <v>7097</v>
      </c>
      <c r="G4583" t="s">
        <v>7110</v>
      </c>
      <c r="H4583" t="s">
        <v>7129</v>
      </c>
      <c r="I4583" t="s">
        <v>7165</v>
      </c>
      <c r="J4583" t="s">
        <v>7177</v>
      </c>
      <c r="K4583" t="s">
        <v>7210</v>
      </c>
      <c r="L4583">
        <v>3</v>
      </c>
      <c r="M4583">
        <v>245297.79</v>
      </c>
      <c r="N4583">
        <v>0</v>
      </c>
      <c r="O4583">
        <v>30360.39</v>
      </c>
    </row>
    <row r="4584" spans="1:15" x14ac:dyDescent="0.25">
      <c r="A4584" t="s">
        <v>4594</v>
      </c>
      <c r="B4584" t="s">
        <v>5943</v>
      </c>
      <c r="C4584" t="s">
        <v>7256</v>
      </c>
      <c r="D4584" t="s">
        <v>6597</v>
      </c>
      <c r="E4584" t="s">
        <v>6911</v>
      </c>
      <c r="F4584" t="s">
        <v>7094</v>
      </c>
      <c r="G4584" t="s">
        <v>7099</v>
      </c>
      <c r="H4584" t="s">
        <v>7125</v>
      </c>
      <c r="I4584" t="s">
        <v>7164</v>
      </c>
      <c r="J4584" t="s">
        <v>7170</v>
      </c>
      <c r="K4584" t="s">
        <v>7213</v>
      </c>
      <c r="L4584">
        <v>3</v>
      </c>
      <c r="M4584">
        <v>8313.19</v>
      </c>
      <c r="N4584">
        <v>0</v>
      </c>
      <c r="O4584">
        <v>2959.92</v>
      </c>
    </row>
    <row r="4585" spans="1:15" x14ac:dyDescent="0.25">
      <c r="A4585" t="s">
        <v>4595</v>
      </c>
      <c r="B4585" t="s">
        <v>5270</v>
      </c>
      <c r="C4585" t="s">
        <v>7255</v>
      </c>
      <c r="D4585" t="s">
        <v>6561</v>
      </c>
      <c r="E4585" t="s">
        <v>6956</v>
      </c>
      <c r="F4585" t="s">
        <v>7095</v>
      </c>
      <c r="G4585" t="s">
        <v>7108</v>
      </c>
      <c r="H4585" t="s">
        <v>7126</v>
      </c>
      <c r="I4585" t="s">
        <v>7162</v>
      </c>
      <c r="J4585" t="s">
        <v>7166</v>
      </c>
      <c r="K4585" t="s">
        <v>7192</v>
      </c>
      <c r="L4585">
        <v>5</v>
      </c>
      <c r="M4585">
        <v>22201.62</v>
      </c>
      <c r="N4585">
        <v>0.25</v>
      </c>
      <c r="O4585">
        <v>1611.08</v>
      </c>
    </row>
    <row r="4586" spans="1:15" x14ac:dyDescent="0.25">
      <c r="A4586" t="s">
        <v>4596</v>
      </c>
      <c r="B4586" t="s">
        <v>6040</v>
      </c>
      <c r="C4586" t="s">
        <v>7247</v>
      </c>
      <c r="D4586" t="s">
        <v>6298</v>
      </c>
      <c r="E4586" t="s">
        <v>6932</v>
      </c>
      <c r="F4586" t="s">
        <v>7097</v>
      </c>
      <c r="G4586" t="s">
        <v>7105</v>
      </c>
      <c r="H4586" t="s">
        <v>7121</v>
      </c>
      <c r="I4586" t="s">
        <v>7162</v>
      </c>
      <c r="J4586" t="s">
        <v>7169</v>
      </c>
      <c r="K4586" t="s">
        <v>7193</v>
      </c>
      <c r="L4586">
        <v>5</v>
      </c>
      <c r="M4586">
        <v>41572.69</v>
      </c>
      <c r="N4586">
        <v>0.25</v>
      </c>
      <c r="O4586">
        <v>5329.42</v>
      </c>
    </row>
    <row r="4587" spans="1:15" x14ac:dyDescent="0.25">
      <c r="A4587" t="s">
        <v>4597</v>
      </c>
      <c r="B4587" t="s">
        <v>5998</v>
      </c>
      <c r="C4587" t="s">
        <v>7232</v>
      </c>
      <c r="D4587" t="s">
        <v>6665</v>
      </c>
      <c r="E4587" t="s">
        <v>6908</v>
      </c>
      <c r="F4587" t="s">
        <v>7096</v>
      </c>
      <c r="G4587" t="s">
        <v>7103</v>
      </c>
      <c r="H4587" t="s">
        <v>7134</v>
      </c>
      <c r="I4587" t="s">
        <v>7165</v>
      </c>
      <c r="J4587" t="s">
        <v>7176</v>
      </c>
      <c r="K4587" t="s">
        <v>7202</v>
      </c>
      <c r="L4587">
        <v>7</v>
      </c>
      <c r="M4587">
        <v>102598.34</v>
      </c>
      <c r="N4587">
        <v>0.2</v>
      </c>
      <c r="O4587">
        <v>1631.38</v>
      </c>
    </row>
    <row r="4588" spans="1:15" x14ac:dyDescent="0.25">
      <c r="A4588" t="s">
        <v>4598</v>
      </c>
      <c r="B4588" t="s">
        <v>5616</v>
      </c>
      <c r="C4588" t="s">
        <v>7237</v>
      </c>
      <c r="D4588" t="s">
        <v>6318</v>
      </c>
      <c r="E4588" t="s">
        <v>6970</v>
      </c>
      <c r="F4588" t="s">
        <v>7095</v>
      </c>
      <c r="G4588" t="s">
        <v>7108</v>
      </c>
      <c r="H4588" t="s">
        <v>7150</v>
      </c>
      <c r="I4588" t="s">
        <v>7162</v>
      </c>
      <c r="J4588" t="s">
        <v>7168</v>
      </c>
      <c r="K4588" t="s">
        <v>7180</v>
      </c>
      <c r="L4588">
        <v>3</v>
      </c>
      <c r="M4588">
        <v>8157.5</v>
      </c>
      <c r="N4588">
        <v>0.2</v>
      </c>
      <c r="O4588">
        <v>378.02</v>
      </c>
    </row>
    <row r="4589" spans="1:15" x14ac:dyDescent="0.25">
      <c r="A4589" t="s">
        <v>4599</v>
      </c>
      <c r="B4589" t="s">
        <v>5343</v>
      </c>
      <c r="C4589" t="s">
        <v>7239</v>
      </c>
      <c r="D4589" t="s">
        <v>6261</v>
      </c>
      <c r="E4589" t="s">
        <v>6987</v>
      </c>
      <c r="F4589" t="s">
        <v>7096</v>
      </c>
      <c r="G4589" t="s">
        <v>7111</v>
      </c>
      <c r="H4589" t="s">
        <v>7142</v>
      </c>
      <c r="I4589" t="s">
        <v>7163</v>
      </c>
      <c r="J4589" t="s">
        <v>7171</v>
      </c>
      <c r="K4589" t="s">
        <v>7184</v>
      </c>
      <c r="L4589">
        <v>3</v>
      </c>
      <c r="M4589">
        <v>22490.37</v>
      </c>
      <c r="N4589">
        <v>0.1</v>
      </c>
      <c r="O4589">
        <v>2591.8200000000002</v>
      </c>
    </row>
    <row r="4590" spans="1:15" x14ac:dyDescent="0.25">
      <c r="A4590" t="s">
        <v>4600</v>
      </c>
      <c r="B4590" t="s">
        <v>5021</v>
      </c>
      <c r="C4590" t="s">
        <v>7231</v>
      </c>
      <c r="D4590" t="s">
        <v>6535</v>
      </c>
      <c r="E4590" t="s">
        <v>7074</v>
      </c>
      <c r="F4590" t="s">
        <v>7097</v>
      </c>
      <c r="G4590" t="s">
        <v>7110</v>
      </c>
      <c r="H4590" t="s">
        <v>7129</v>
      </c>
      <c r="I4590" t="s">
        <v>7164</v>
      </c>
      <c r="J4590" t="s">
        <v>7173</v>
      </c>
      <c r="K4590" t="s">
        <v>7206</v>
      </c>
      <c r="L4590">
        <v>4</v>
      </c>
      <c r="M4590">
        <v>7786.47</v>
      </c>
      <c r="N4590">
        <v>0.15</v>
      </c>
      <c r="O4590">
        <v>2002.49</v>
      </c>
    </row>
    <row r="4591" spans="1:15" x14ac:dyDescent="0.25">
      <c r="A4591" t="s">
        <v>4601</v>
      </c>
      <c r="B4591" t="s">
        <v>5447</v>
      </c>
      <c r="C4591" t="s">
        <v>7224</v>
      </c>
      <c r="D4591" t="s">
        <v>6815</v>
      </c>
      <c r="E4591" t="s">
        <v>6957</v>
      </c>
      <c r="F4591" t="s">
        <v>7095</v>
      </c>
      <c r="G4591" t="s">
        <v>7108</v>
      </c>
      <c r="H4591" t="s">
        <v>7141</v>
      </c>
      <c r="I4591" t="s">
        <v>7165</v>
      </c>
      <c r="J4591" t="s">
        <v>7177</v>
      </c>
      <c r="K4591" t="s">
        <v>7210</v>
      </c>
      <c r="L4591">
        <v>1</v>
      </c>
      <c r="M4591">
        <v>67039.7</v>
      </c>
      <c r="N4591">
        <v>0.2</v>
      </c>
      <c r="O4591">
        <v>4241.75</v>
      </c>
    </row>
    <row r="4592" spans="1:15" x14ac:dyDescent="0.25">
      <c r="A4592" t="s">
        <v>4602</v>
      </c>
      <c r="B4592" t="s">
        <v>5925</v>
      </c>
      <c r="C4592" t="s">
        <v>7241</v>
      </c>
      <c r="D4592" t="s">
        <v>6587</v>
      </c>
      <c r="E4592" t="s">
        <v>6976</v>
      </c>
      <c r="F4592" t="s">
        <v>7095</v>
      </c>
      <c r="G4592" t="s">
        <v>7109</v>
      </c>
      <c r="H4592" t="s">
        <v>7135</v>
      </c>
      <c r="I4592" t="s">
        <v>7165</v>
      </c>
      <c r="J4592" t="s">
        <v>7177</v>
      </c>
      <c r="K4592" t="s">
        <v>7201</v>
      </c>
      <c r="L4592">
        <v>2</v>
      </c>
      <c r="M4592">
        <v>93922.71</v>
      </c>
      <c r="N4592">
        <v>0.05</v>
      </c>
      <c r="O4592">
        <v>12566.96</v>
      </c>
    </row>
    <row r="4593" spans="1:15" x14ac:dyDescent="0.25">
      <c r="A4593" t="s">
        <v>4603</v>
      </c>
      <c r="B4593" t="s">
        <v>5935</v>
      </c>
      <c r="C4593" t="s">
        <v>7229</v>
      </c>
      <c r="D4593" t="s">
        <v>6674</v>
      </c>
      <c r="E4593" t="s">
        <v>6975</v>
      </c>
      <c r="F4593" t="s">
        <v>7096</v>
      </c>
      <c r="G4593" t="s">
        <v>7113</v>
      </c>
      <c r="H4593" t="s">
        <v>7148</v>
      </c>
      <c r="I4593" t="s">
        <v>7164</v>
      </c>
      <c r="J4593" t="s">
        <v>7174</v>
      </c>
      <c r="K4593" t="s">
        <v>7188</v>
      </c>
      <c r="L4593">
        <v>3</v>
      </c>
      <c r="M4593">
        <v>8476.89</v>
      </c>
      <c r="N4593">
        <v>0</v>
      </c>
      <c r="O4593">
        <v>1912.19</v>
      </c>
    </row>
    <row r="4594" spans="1:15" x14ac:dyDescent="0.25">
      <c r="A4594" t="s">
        <v>4604</v>
      </c>
      <c r="B4594" t="s">
        <v>5909</v>
      </c>
      <c r="C4594" t="s">
        <v>7245</v>
      </c>
      <c r="D4594" t="s">
        <v>6649</v>
      </c>
      <c r="E4594" t="s">
        <v>6977</v>
      </c>
      <c r="F4594" t="s">
        <v>7097</v>
      </c>
      <c r="G4594" t="s">
        <v>7105</v>
      </c>
      <c r="H4594" t="s">
        <v>7149</v>
      </c>
      <c r="I4594" t="s">
        <v>7164</v>
      </c>
      <c r="J4594" t="s">
        <v>7174</v>
      </c>
      <c r="K4594" t="s">
        <v>7196</v>
      </c>
      <c r="L4594">
        <v>5</v>
      </c>
      <c r="M4594">
        <v>13968.76</v>
      </c>
      <c r="N4594">
        <v>0.2</v>
      </c>
      <c r="O4594">
        <v>2218.66</v>
      </c>
    </row>
    <row r="4595" spans="1:15" x14ac:dyDescent="0.25">
      <c r="A4595" t="s">
        <v>4605</v>
      </c>
      <c r="B4595" t="s">
        <v>5437</v>
      </c>
      <c r="C4595" t="s">
        <v>7258</v>
      </c>
      <c r="D4595" t="s">
        <v>6134</v>
      </c>
      <c r="E4595" t="s">
        <v>6932</v>
      </c>
      <c r="F4595" t="s">
        <v>7096</v>
      </c>
      <c r="G4595" t="s">
        <v>7112</v>
      </c>
      <c r="H4595" t="s">
        <v>7133</v>
      </c>
      <c r="I4595" t="s">
        <v>7165</v>
      </c>
      <c r="J4595" t="s">
        <v>7177</v>
      </c>
      <c r="K4595" t="s">
        <v>7210</v>
      </c>
      <c r="L4595">
        <v>3</v>
      </c>
      <c r="M4595">
        <v>199943.19</v>
      </c>
      <c r="N4595">
        <v>0.25</v>
      </c>
      <c r="O4595">
        <v>3222.29</v>
      </c>
    </row>
    <row r="4596" spans="1:15" x14ac:dyDescent="0.25">
      <c r="A4596" t="s">
        <v>4606</v>
      </c>
      <c r="B4596" t="s">
        <v>5949</v>
      </c>
      <c r="C4596" t="s">
        <v>7256</v>
      </c>
      <c r="D4596" t="s">
        <v>6774</v>
      </c>
      <c r="E4596" t="s">
        <v>6981</v>
      </c>
      <c r="F4596" t="s">
        <v>7096</v>
      </c>
      <c r="G4596" t="s">
        <v>7113</v>
      </c>
      <c r="H4596" t="s">
        <v>7148</v>
      </c>
      <c r="I4596" t="s">
        <v>7163</v>
      </c>
      <c r="J4596" t="s">
        <v>7175</v>
      </c>
      <c r="K4596" t="s">
        <v>7197</v>
      </c>
      <c r="L4596">
        <v>8</v>
      </c>
      <c r="M4596">
        <v>47504.42</v>
      </c>
      <c r="N4596">
        <v>0.05</v>
      </c>
      <c r="O4596">
        <v>10641.33</v>
      </c>
    </row>
    <row r="4597" spans="1:15" x14ac:dyDescent="0.25">
      <c r="A4597" t="s">
        <v>4607</v>
      </c>
      <c r="B4597" t="s">
        <v>5827</v>
      </c>
      <c r="C4597" t="s">
        <v>7231</v>
      </c>
      <c r="D4597" t="s">
        <v>6343</v>
      </c>
      <c r="E4597" t="s">
        <v>6907</v>
      </c>
      <c r="F4597" t="s">
        <v>7096</v>
      </c>
      <c r="G4597" t="s">
        <v>7111</v>
      </c>
      <c r="H4597" t="s">
        <v>7142</v>
      </c>
      <c r="I4597" t="s">
        <v>7163</v>
      </c>
      <c r="J4597" t="s">
        <v>7171</v>
      </c>
      <c r="K4597" t="s">
        <v>7184</v>
      </c>
      <c r="L4597">
        <v>5</v>
      </c>
      <c r="M4597">
        <v>39588.28</v>
      </c>
      <c r="N4597">
        <v>0</v>
      </c>
      <c r="O4597">
        <v>6594.97</v>
      </c>
    </row>
    <row r="4598" spans="1:15" x14ac:dyDescent="0.25">
      <c r="A4598" t="s">
        <v>4608</v>
      </c>
      <c r="B4598" t="s">
        <v>5706</v>
      </c>
      <c r="C4598" t="s">
        <v>7226</v>
      </c>
      <c r="D4598" t="s">
        <v>6519</v>
      </c>
      <c r="E4598" t="s">
        <v>7071</v>
      </c>
      <c r="F4598" t="s">
        <v>7095</v>
      </c>
      <c r="G4598" t="s">
        <v>7108</v>
      </c>
      <c r="H4598" t="s">
        <v>7126</v>
      </c>
      <c r="I4598" t="s">
        <v>7164</v>
      </c>
      <c r="J4598" t="s">
        <v>7173</v>
      </c>
      <c r="K4598" t="s">
        <v>7206</v>
      </c>
      <c r="L4598">
        <v>2</v>
      </c>
      <c r="M4598">
        <v>3968.77</v>
      </c>
      <c r="N4598">
        <v>0.1</v>
      </c>
      <c r="O4598">
        <v>1133.73</v>
      </c>
    </row>
    <row r="4599" spans="1:15" x14ac:dyDescent="0.25">
      <c r="A4599" t="s">
        <v>4609</v>
      </c>
      <c r="B4599" t="s">
        <v>5505</v>
      </c>
      <c r="C4599" t="s">
        <v>7226</v>
      </c>
      <c r="D4599" t="s">
        <v>6752</v>
      </c>
      <c r="E4599" t="s">
        <v>7036</v>
      </c>
      <c r="F4599" t="s">
        <v>7094</v>
      </c>
      <c r="G4599" t="s">
        <v>7098</v>
      </c>
      <c r="H4599" t="s">
        <v>7138</v>
      </c>
      <c r="I4599" t="s">
        <v>7162</v>
      </c>
      <c r="J4599" t="s">
        <v>7168</v>
      </c>
      <c r="K4599" t="s">
        <v>7180</v>
      </c>
      <c r="L4599">
        <v>2</v>
      </c>
      <c r="M4599">
        <v>6735.79</v>
      </c>
      <c r="N4599">
        <v>0</v>
      </c>
      <c r="O4599">
        <v>1131.3399999999999</v>
      </c>
    </row>
    <row r="4600" spans="1:15" x14ac:dyDescent="0.25">
      <c r="A4600" t="s">
        <v>4610</v>
      </c>
      <c r="B4600" t="s">
        <v>5338</v>
      </c>
      <c r="C4600" t="s">
        <v>7232</v>
      </c>
      <c r="D4600" t="s">
        <v>6830</v>
      </c>
      <c r="E4600" t="s">
        <v>6967</v>
      </c>
      <c r="F4600" t="s">
        <v>7094</v>
      </c>
      <c r="G4600" t="s">
        <v>7099</v>
      </c>
      <c r="H4600" t="s">
        <v>7125</v>
      </c>
      <c r="I4600" t="s">
        <v>7165</v>
      </c>
      <c r="J4600" t="s">
        <v>7177</v>
      </c>
      <c r="K4600" t="s">
        <v>7198</v>
      </c>
      <c r="L4600">
        <v>1</v>
      </c>
      <c r="M4600">
        <v>62333.34</v>
      </c>
      <c r="N4600">
        <v>0</v>
      </c>
      <c r="O4600">
        <v>11908.05</v>
      </c>
    </row>
    <row r="4601" spans="1:15" x14ac:dyDescent="0.25">
      <c r="A4601" t="s">
        <v>4611</v>
      </c>
      <c r="B4601" t="s">
        <v>5332</v>
      </c>
      <c r="C4601" t="s">
        <v>7241</v>
      </c>
      <c r="D4601" t="s">
        <v>6354</v>
      </c>
      <c r="E4601" t="s">
        <v>6943</v>
      </c>
      <c r="F4601" t="s">
        <v>7095</v>
      </c>
      <c r="G4601" t="s">
        <v>7102</v>
      </c>
      <c r="H4601" t="s">
        <v>7157</v>
      </c>
      <c r="I4601" t="s">
        <v>7165</v>
      </c>
      <c r="J4601" t="s">
        <v>7177</v>
      </c>
      <c r="K4601" t="s">
        <v>7210</v>
      </c>
      <c r="L4601">
        <v>8</v>
      </c>
      <c r="M4601">
        <v>574311.93999999994</v>
      </c>
      <c r="N4601">
        <v>0.15</v>
      </c>
      <c r="O4601">
        <v>20266.2</v>
      </c>
    </row>
    <row r="4602" spans="1:15" x14ac:dyDescent="0.25">
      <c r="A4602" t="s">
        <v>4612</v>
      </c>
      <c r="B4602" t="s">
        <v>5574</v>
      </c>
      <c r="C4602" t="s">
        <v>7257</v>
      </c>
      <c r="D4602" t="s">
        <v>6745</v>
      </c>
      <c r="E4602" t="s">
        <v>6938</v>
      </c>
      <c r="F4602" t="s">
        <v>7094</v>
      </c>
      <c r="G4602" t="s">
        <v>7099</v>
      </c>
      <c r="H4602" t="s">
        <v>7130</v>
      </c>
      <c r="I4602" t="s">
        <v>7165</v>
      </c>
      <c r="J4602" t="s">
        <v>7176</v>
      </c>
      <c r="K4602" t="s">
        <v>7194</v>
      </c>
      <c r="L4602">
        <v>6</v>
      </c>
      <c r="M4602">
        <v>114676.5</v>
      </c>
      <c r="N4602">
        <v>0.25</v>
      </c>
      <c r="O4602">
        <v>10083.6</v>
      </c>
    </row>
    <row r="4603" spans="1:15" x14ac:dyDescent="0.25">
      <c r="A4603" t="s">
        <v>4613</v>
      </c>
      <c r="B4603" t="s">
        <v>5288</v>
      </c>
      <c r="C4603" t="s">
        <v>7236</v>
      </c>
      <c r="D4603" t="s">
        <v>6817</v>
      </c>
      <c r="E4603" t="s">
        <v>7043</v>
      </c>
      <c r="F4603" t="s">
        <v>7097</v>
      </c>
      <c r="G4603" t="s">
        <v>7105</v>
      </c>
      <c r="H4603" t="s">
        <v>7121</v>
      </c>
      <c r="I4603" t="s">
        <v>7162</v>
      </c>
      <c r="J4603" t="s">
        <v>7166</v>
      </c>
      <c r="K4603" t="s">
        <v>7192</v>
      </c>
      <c r="L4603">
        <v>6</v>
      </c>
      <c r="M4603">
        <v>31652.29</v>
      </c>
      <c r="N4603">
        <v>0.1</v>
      </c>
      <c r="O4603">
        <v>4513.6499999999996</v>
      </c>
    </row>
    <row r="4604" spans="1:15" x14ac:dyDescent="0.25">
      <c r="A4604" t="s">
        <v>4614</v>
      </c>
      <c r="B4604" t="s">
        <v>5598</v>
      </c>
      <c r="C4604" t="s">
        <v>7252</v>
      </c>
      <c r="D4604" t="s">
        <v>6281</v>
      </c>
      <c r="E4604" t="s">
        <v>6932</v>
      </c>
      <c r="F4604" t="s">
        <v>7095</v>
      </c>
      <c r="G4604" t="s">
        <v>7106</v>
      </c>
      <c r="H4604" t="s">
        <v>7161</v>
      </c>
      <c r="I4604" t="s">
        <v>7164</v>
      </c>
      <c r="J4604" t="s">
        <v>7174</v>
      </c>
      <c r="K4604" t="s">
        <v>7188</v>
      </c>
      <c r="L4604">
        <v>1</v>
      </c>
      <c r="M4604">
        <v>2768.13</v>
      </c>
      <c r="N4604">
        <v>0</v>
      </c>
      <c r="O4604">
        <v>681.53</v>
      </c>
    </row>
    <row r="4605" spans="1:15" x14ac:dyDescent="0.25">
      <c r="A4605" t="s">
        <v>4615</v>
      </c>
      <c r="B4605" t="s">
        <v>5114</v>
      </c>
      <c r="C4605" t="s">
        <v>7228</v>
      </c>
      <c r="D4605" t="s">
        <v>6316</v>
      </c>
      <c r="E4605" t="s">
        <v>6920</v>
      </c>
      <c r="F4605" t="s">
        <v>7096</v>
      </c>
      <c r="G4605" t="s">
        <v>7103</v>
      </c>
      <c r="H4605" t="s">
        <v>7158</v>
      </c>
      <c r="I4605" t="s">
        <v>7162</v>
      </c>
      <c r="J4605" t="s">
        <v>7168</v>
      </c>
      <c r="K4605" t="s">
        <v>7180</v>
      </c>
      <c r="L4605">
        <v>3</v>
      </c>
      <c r="M4605">
        <v>8888.51</v>
      </c>
      <c r="N4605">
        <v>0.15</v>
      </c>
      <c r="O4605">
        <v>1257.21</v>
      </c>
    </row>
    <row r="4606" spans="1:15" x14ac:dyDescent="0.25">
      <c r="A4606" t="s">
        <v>4616</v>
      </c>
      <c r="B4606" t="s">
        <v>5311</v>
      </c>
      <c r="C4606" t="s">
        <v>7227</v>
      </c>
      <c r="D4606" t="s">
        <v>6699</v>
      </c>
      <c r="E4606" t="s">
        <v>6928</v>
      </c>
      <c r="F4606" t="s">
        <v>7096</v>
      </c>
      <c r="G4606" t="s">
        <v>7112</v>
      </c>
      <c r="H4606" t="s">
        <v>7154</v>
      </c>
      <c r="I4606" t="s">
        <v>7163</v>
      </c>
      <c r="J4606" t="s">
        <v>7167</v>
      </c>
      <c r="K4606" t="s">
        <v>7187</v>
      </c>
      <c r="L4606">
        <v>4</v>
      </c>
      <c r="M4606">
        <v>4713.3</v>
      </c>
      <c r="N4606">
        <v>0.25</v>
      </c>
      <c r="O4606">
        <v>729.49</v>
      </c>
    </row>
    <row r="4607" spans="1:15" x14ac:dyDescent="0.25">
      <c r="A4607" t="s">
        <v>4617</v>
      </c>
      <c r="B4607" t="s">
        <v>5375</v>
      </c>
      <c r="C4607" t="s">
        <v>7244</v>
      </c>
      <c r="D4607" t="s">
        <v>6170</v>
      </c>
      <c r="E4607" t="s">
        <v>6960</v>
      </c>
      <c r="F4607" t="s">
        <v>7095</v>
      </c>
      <c r="G4607" t="s">
        <v>7109</v>
      </c>
      <c r="H4607" t="s">
        <v>7127</v>
      </c>
      <c r="I4607" t="s">
        <v>7162</v>
      </c>
      <c r="J4607" t="s">
        <v>7169</v>
      </c>
      <c r="K4607" t="s">
        <v>7193</v>
      </c>
      <c r="L4607">
        <v>1</v>
      </c>
      <c r="M4607">
        <v>8536.99</v>
      </c>
      <c r="N4607">
        <v>0.2</v>
      </c>
      <c r="O4607">
        <v>1022.26</v>
      </c>
    </row>
    <row r="4608" spans="1:15" x14ac:dyDescent="0.25">
      <c r="A4608" t="s">
        <v>4618</v>
      </c>
      <c r="B4608" t="s">
        <v>6085</v>
      </c>
      <c r="C4608" t="s">
        <v>7256</v>
      </c>
      <c r="D4608" t="s">
        <v>6328</v>
      </c>
      <c r="E4608" t="s">
        <v>7034</v>
      </c>
      <c r="F4608" t="s">
        <v>7097</v>
      </c>
      <c r="G4608" t="s">
        <v>7110</v>
      </c>
      <c r="H4608" t="s">
        <v>7129</v>
      </c>
      <c r="I4608" t="s">
        <v>7164</v>
      </c>
      <c r="J4608" t="s">
        <v>7170</v>
      </c>
      <c r="K4608" t="s">
        <v>7213</v>
      </c>
      <c r="L4608">
        <v>3</v>
      </c>
      <c r="M4608">
        <v>7573.26</v>
      </c>
      <c r="N4608">
        <v>0.1</v>
      </c>
      <c r="O4608">
        <v>2092.11</v>
      </c>
    </row>
    <row r="4609" spans="1:15" x14ac:dyDescent="0.25">
      <c r="A4609" t="s">
        <v>4619</v>
      </c>
      <c r="B4609" t="s">
        <v>5864</v>
      </c>
      <c r="C4609" t="s">
        <v>7240</v>
      </c>
      <c r="D4609" t="s">
        <v>6231</v>
      </c>
      <c r="E4609" t="s">
        <v>6994</v>
      </c>
      <c r="F4609" t="s">
        <v>7095</v>
      </c>
      <c r="G4609" t="s">
        <v>7109</v>
      </c>
      <c r="H4609" t="s">
        <v>7127</v>
      </c>
      <c r="I4609" t="s">
        <v>7164</v>
      </c>
      <c r="J4609" t="s">
        <v>7170</v>
      </c>
      <c r="K4609" t="s">
        <v>7183</v>
      </c>
      <c r="L4609">
        <v>1</v>
      </c>
      <c r="M4609">
        <v>4648.51</v>
      </c>
      <c r="N4609">
        <v>0.05</v>
      </c>
      <c r="O4609">
        <v>1130.77</v>
      </c>
    </row>
    <row r="4610" spans="1:15" x14ac:dyDescent="0.25">
      <c r="A4610" t="s">
        <v>4620</v>
      </c>
      <c r="B4610" t="s">
        <v>5257</v>
      </c>
      <c r="C4610" t="s">
        <v>7230</v>
      </c>
      <c r="D4610" t="s">
        <v>6839</v>
      </c>
      <c r="E4610" t="s">
        <v>7069</v>
      </c>
      <c r="F4610" t="s">
        <v>7096</v>
      </c>
      <c r="G4610" t="s">
        <v>7112</v>
      </c>
      <c r="H4610" t="s">
        <v>7133</v>
      </c>
      <c r="I4610" t="s">
        <v>7165</v>
      </c>
      <c r="J4610" t="s">
        <v>7172</v>
      </c>
      <c r="K4610" t="s">
        <v>7208</v>
      </c>
      <c r="L4610">
        <v>4</v>
      </c>
      <c r="M4610">
        <v>8014.06</v>
      </c>
      <c r="N4610">
        <v>0.2</v>
      </c>
      <c r="O4610">
        <v>1404.69</v>
      </c>
    </row>
    <row r="4611" spans="1:15" x14ac:dyDescent="0.25">
      <c r="A4611" t="s">
        <v>4621</v>
      </c>
      <c r="B4611" t="s">
        <v>6076</v>
      </c>
      <c r="C4611" t="s">
        <v>7230</v>
      </c>
      <c r="D4611" t="s">
        <v>6846</v>
      </c>
      <c r="E4611" t="s">
        <v>7093</v>
      </c>
      <c r="F4611" t="s">
        <v>7096</v>
      </c>
      <c r="G4611" t="s">
        <v>7112</v>
      </c>
      <c r="H4611" t="s">
        <v>7133</v>
      </c>
      <c r="I4611" t="s">
        <v>7163</v>
      </c>
      <c r="J4611" t="s">
        <v>7167</v>
      </c>
      <c r="K4611" t="s">
        <v>7207</v>
      </c>
      <c r="L4611">
        <v>3</v>
      </c>
      <c r="M4611">
        <v>1875.47</v>
      </c>
      <c r="N4611">
        <v>0.2</v>
      </c>
      <c r="O4611">
        <v>496.29</v>
      </c>
    </row>
    <row r="4612" spans="1:15" x14ac:dyDescent="0.25">
      <c r="A4612" t="s">
        <v>4622</v>
      </c>
      <c r="B4612" t="s">
        <v>5166</v>
      </c>
      <c r="C4612" t="s">
        <v>7254</v>
      </c>
      <c r="D4612" t="s">
        <v>6282</v>
      </c>
      <c r="E4612" t="s">
        <v>7018</v>
      </c>
      <c r="F4612" t="s">
        <v>7094</v>
      </c>
      <c r="G4612" t="s">
        <v>7100</v>
      </c>
      <c r="H4612" t="s">
        <v>7116</v>
      </c>
      <c r="I4612" t="s">
        <v>7165</v>
      </c>
      <c r="J4612" t="s">
        <v>7176</v>
      </c>
      <c r="K4612" t="s">
        <v>7195</v>
      </c>
      <c r="L4612">
        <v>2</v>
      </c>
      <c r="M4612">
        <v>21866.61</v>
      </c>
      <c r="N4612">
        <v>0.1</v>
      </c>
      <c r="O4612">
        <v>2069.5500000000002</v>
      </c>
    </row>
    <row r="4613" spans="1:15" x14ac:dyDescent="0.25">
      <c r="A4613" t="s">
        <v>4623</v>
      </c>
      <c r="B4613" t="s">
        <v>5555</v>
      </c>
      <c r="C4613" t="s">
        <v>7246</v>
      </c>
      <c r="D4613" t="s">
        <v>6188</v>
      </c>
      <c r="E4613" t="s">
        <v>6975</v>
      </c>
      <c r="F4613" t="s">
        <v>7094</v>
      </c>
      <c r="G4613" t="s">
        <v>7100</v>
      </c>
      <c r="H4613" t="s">
        <v>7116</v>
      </c>
      <c r="I4613" t="s">
        <v>7162</v>
      </c>
      <c r="J4613" t="s">
        <v>7166</v>
      </c>
      <c r="K4613" t="s">
        <v>7211</v>
      </c>
      <c r="L4613">
        <v>4</v>
      </c>
      <c r="M4613">
        <v>27813.279999999999</v>
      </c>
      <c r="N4613">
        <v>0.05</v>
      </c>
      <c r="O4613">
        <v>5169.5200000000004</v>
      </c>
    </row>
    <row r="4614" spans="1:15" x14ac:dyDescent="0.25">
      <c r="A4614" t="s">
        <v>4624</v>
      </c>
      <c r="B4614" t="s">
        <v>5425</v>
      </c>
      <c r="C4614" t="s">
        <v>7224</v>
      </c>
      <c r="D4614" t="s">
        <v>6550</v>
      </c>
      <c r="E4614" t="s">
        <v>7044</v>
      </c>
      <c r="F4614" t="s">
        <v>7094</v>
      </c>
      <c r="G4614" t="s">
        <v>7099</v>
      </c>
      <c r="H4614" t="s">
        <v>7125</v>
      </c>
      <c r="I4614" t="s">
        <v>7164</v>
      </c>
      <c r="J4614" t="s">
        <v>7174</v>
      </c>
      <c r="K4614" t="s">
        <v>7199</v>
      </c>
      <c r="L4614">
        <v>3</v>
      </c>
      <c r="M4614">
        <v>3711.01</v>
      </c>
      <c r="N4614">
        <v>0.2</v>
      </c>
      <c r="O4614">
        <v>400.92</v>
      </c>
    </row>
    <row r="4615" spans="1:15" x14ac:dyDescent="0.25">
      <c r="A4615" t="s">
        <v>4625</v>
      </c>
      <c r="B4615" t="s">
        <v>5625</v>
      </c>
      <c r="C4615" t="s">
        <v>7256</v>
      </c>
      <c r="D4615" t="s">
        <v>6805</v>
      </c>
      <c r="E4615" t="s">
        <v>7074</v>
      </c>
      <c r="F4615" t="s">
        <v>7095</v>
      </c>
      <c r="G4615" t="s">
        <v>7102</v>
      </c>
      <c r="H4615" t="s">
        <v>7157</v>
      </c>
      <c r="I4615" t="s">
        <v>7165</v>
      </c>
      <c r="J4615" t="s">
        <v>7172</v>
      </c>
      <c r="K4615" t="s">
        <v>7185</v>
      </c>
      <c r="L4615">
        <v>8</v>
      </c>
      <c r="M4615">
        <v>38181.589999999997</v>
      </c>
      <c r="N4615">
        <v>0</v>
      </c>
      <c r="O4615">
        <v>7640.57</v>
      </c>
    </row>
    <row r="4616" spans="1:15" x14ac:dyDescent="0.25">
      <c r="A4616" t="s">
        <v>4626</v>
      </c>
      <c r="B4616" t="s">
        <v>5668</v>
      </c>
      <c r="C4616" t="s">
        <v>7234</v>
      </c>
      <c r="D4616" t="s">
        <v>6700</v>
      </c>
      <c r="E4616" t="s">
        <v>7030</v>
      </c>
      <c r="F4616" t="s">
        <v>7094</v>
      </c>
      <c r="G4616" t="s">
        <v>7099</v>
      </c>
      <c r="H4616" t="s">
        <v>7130</v>
      </c>
      <c r="I4616" t="s">
        <v>7162</v>
      </c>
      <c r="J4616" t="s">
        <v>7166</v>
      </c>
      <c r="K4616" t="s">
        <v>7192</v>
      </c>
      <c r="L4616">
        <v>6</v>
      </c>
      <c r="M4616">
        <v>30081.49</v>
      </c>
      <c r="N4616">
        <v>0.2</v>
      </c>
      <c r="O4616">
        <v>1421.06</v>
      </c>
    </row>
    <row r="4617" spans="1:15" x14ac:dyDescent="0.25">
      <c r="A4617" t="s">
        <v>4627</v>
      </c>
      <c r="B4617" t="s">
        <v>5056</v>
      </c>
      <c r="C4617" t="s">
        <v>7231</v>
      </c>
      <c r="D4617" t="s">
        <v>6775</v>
      </c>
      <c r="E4617" t="s">
        <v>7010</v>
      </c>
      <c r="F4617" t="s">
        <v>7095</v>
      </c>
      <c r="G4617" t="s">
        <v>7108</v>
      </c>
      <c r="H4617" t="s">
        <v>7150</v>
      </c>
      <c r="I4617" t="s">
        <v>7163</v>
      </c>
      <c r="J4617" t="s">
        <v>7171</v>
      </c>
      <c r="K4617" t="s">
        <v>7204</v>
      </c>
      <c r="L4617">
        <v>8</v>
      </c>
      <c r="M4617">
        <v>36771.910000000003</v>
      </c>
      <c r="N4617">
        <v>0</v>
      </c>
      <c r="O4617">
        <v>7268.3</v>
      </c>
    </row>
    <row r="4618" spans="1:15" x14ac:dyDescent="0.25">
      <c r="A4618" t="s">
        <v>4628</v>
      </c>
      <c r="B4618" t="s">
        <v>5246</v>
      </c>
      <c r="C4618" t="s">
        <v>7256</v>
      </c>
      <c r="D4618" t="s">
        <v>6670</v>
      </c>
      <c r="E4618" t="s">
        <v>6942</v>
      </c>
      <c r="F4618" t="s">
        <v>7095</v>
      </c>
      <c r="G4618" t="s">
        <v>7108</v>
      </c>
      <c r="H4618" t="s">
        <v>7126</v>
      </c>
      <c r="I4618" t="s">
        <v>7162</v>
      </c>
      <c r="J4618" t="s">
        <v>7169</v>
      </c>
      <c r="K4618" t="s">
        <v>7203</v>
      </c>
      <c r="L4618">
        <v>8</v>
      </c>
      <c r="M4618">
        <v>167760.43</v>
      </c>
      <c r="N4618">
        <v>0</v>
      </c>
      <c r="O4618">
        <v>26922.79</v>
      </c>
    </row>
    <row r="4619" spans="1:15" x14ac:dyDescent="0.25">
      <c r="A4619" t="s">
        <v>4629</v>
      </c>
      <c r="B4619" t="s">
        <v>5951</v>
      </c>
      <c r="C4619" t="s">
        <v>7224</v>
      </c>
      <c r="D4619" t="s">
        <v>6180</v>
      </c>
      <c r="E4619" t="s">
        <v>6930</v>
      </c>
      <c r="F4619" t="s">
        <v>7094</v>
      </c>
      <c r="G4619" t="s">
        <v>7101</v>
      </c>
      <c r="H4619" t="s">
        <v>7137</v>
      </c>
      <c r="I4619" t="s">
        <v>7162</v>
      </c>
      <c r="J4619" t="s">
        <v>7168</v>
      </c>
      <c r="K4619" t="s">
        <v>7181</v>
      </c>
      <c r="L4619">
        <v>1</v>
      </c>
      <c r="M4619">
        <v>9364.14</v>
      </c>
      <c r="N4619">
        <v>0.25</v>
      </c>
      <c r="O4619">
        <v>494.31</v>
      </c>
    </row>
    <row r="4620" spans="1:15" x14ac:dyDescent="0.25">
      <c r="A4620" t="s">
        <v>4630</v>
      </c>
      <c r="B4620" t="s">
        <v>5183</v>
      </c>
      <c r="C4620" t="s">
        <v>7236</v>
      </c>
      <c r="D4620" t="s">
        <v>6654</v>
      </c>
      <c r="E4620" t="s">
        <v>7041</v>
      </c>
      <c r="F4620" t="s">
        <v>7094</v>
      </c>
      <c r="G4620" t="s">
        <v>7099</v>
      </c>
      <c r="H4620" t="s">
        <v>7115</v>
      </c>
      <c r="I4620" t="s">
        <v>7163</v>
      </c>
      <c r="J4620" t="s">
        <v>7175</v>
      </c>
      <c r="K4620" t="s">
        <v>7197</v>
      </c>
      <c r="L4620">
        <v>7</v>
      </c>
      <c r="M4620">
        <v>34151.699999999997</v>
      </c>
      <c r="N4620">
        <v>0.2</v>
      </c>
      <c r="O4620">
        <v>5028.05</v>
      </c>
    </row>
    <row r="4621" spans="1:15" x14ac:dyDescent="0.25">
      <c r="A4621" t="s">
        <v>4631</v>
      </c>
      <c r="B4621" t="s">
        <v>5920</v>
      </c>
      <c r="C4621" t="s">
        <v>7231</v>
      </c>
      <c r="D4621" t="s">
        <v>6097</v>
      </c>
      <c r="E4621" t="s">
        <v>6896</v>
      </c>
      <c r="F4621" t="s">
        <v>7096</v>
      </c>
      <c r="G4621" t="s">
        <v>7103</v>
      </c>
      <c r="H4621" t="s">
        <v>7119</v>
      </c>
      <c r="I4621" t="s">
        <v>7164</v>
      </c>
      <c r="J4621" t="s">
        <v>7170</v>
      </c>
      <c r="K4621" t="s">
        <v>7213</v>
      </c>
      <c r="L4621">
        <v>4</v>
      </c>
      <c r="M4621">
        <v>11012.28</v>
      </c>
      <c r="N4621">
        <v>0</v>
      </c>
      <c r="O4621">
        <v>3528.41</v>
      </c>
    </row>
    <row r="4622" spans="1:15" x14ac:dyDescent="0.25">
      <c r="A4622" t="s">
        <v>4632</v>
      </c>
      <c r="B4622" t="s">
        <v>5188</v>
      </c>
      <c r="C4622" t="s">
        <v>7245</v>
      </c>
      <c r="D4622" t="s">
        <v>6873</v>
      </c>
      <c r="E4622" t="s">
        <v>7044</v>
      </c>
      <c r="F4622" t="s">
        <v>7094</v>
      </c>
      <c r="G4622" t="s">
        <v>7100</v>
      </c>
      <c r="H4622" t="s">
        <v>7136</v>
      </c>
      <c r="I4622" t="s">
        <v>7164</v>
      </c>
      <c r="J4622" t="s">
        <v>7174</v>
      </c>
      <c r="K4622" t="s">
        <v>7196</v>
      </c>
      <c r="L4622">
        <v>6</v>
      </c>
      <c r="M4622">
        <v>19077.93</v>
      </c>
      <c r="N4622">
        <v>0.1</v>
      </c>
      <c r="O4622">
        <v>4341.6499999999996</v>
      </c>
    </row>
    <row r="4623" spans="1:15" x14ac:dyDescent="0.25">
      <c r="A4623" t="s">
        <v>4633</v>
      </c>
      <c r="B4623" t="s">
        <v>5806</v>
      </c>
      <c r="C4623" t="s">
        <v>7227</v>
      </c>
      <c r="D4623" t="s">
        <v>6211</v>
      </c>
      <c r="E4623" t="s">
        <v>6984</v>
      </c>
      <c r="F4623" t="s">
        <v>7094</v>
      </c>
      <c r="G4623" t="s">
        <v>7101</v>
      </c>
      <c r="H4623" t="s">
        <v>7124</v>
      </c>
      <c r="I4623" t="s">
        <v>7165</v>
      </c>
      <c r="J4623" t="s">
        <v>7176</v>
      </c>
      <c r="K4623" t="s">
        <v>7195</v>
      </c>
      <c r="L4623">
        <v>1</v>
      </c>
      <c r="M4623">
        <v>10914.05</v>
      </c>
      <c r="N4623">
        <v>0.1</v>
      </c>
      <c r="O4623">
        <v>823.91</v>
      </c>
    </row>
    <row r="4624" spans="1:15" x14ac:dyDescent="0.25">
      <c r="A4624" t="s">
        <v>4634</v>
      </c>
      <c r="B4624" t="s">
        <v>5717</v>
      </c>
      <c r="C4624" t="s">
        <v>7231</v>
      </c>
      <c r="D4624" t="s">
        <v>6669</v>
      </c>
      <c r="E4624" t="s">
        <v>6952</v>
      </c>
      <c r="F4624" t="s">
        <v>7094</v>
      </c>
      <c r="G4624" t="s">
        <v>7100</v>
      </c>
      <c r="H4624" t="s">
        <v>7151</v>
      </c>
      <c r="I4624" t="s">
        <v>7162</v>
      </c>
      <c r="J4624" t="s">
        <v>7166</v>
      </c>
      <c r="K4624" t="s">
        <v>7178</v>
      </c>
      <c r="L4624">
        <v>7</v>
      </c>
      <c r="M4624">
        <v>108885.8</v>
      </c>
      <c r="N4624">
        <v>0</v>
      </c>
      <c r="O4624">
        <v>24685.96</v>
      </c>
    </row>
    <row r="4625" spans="1:15" x14ac:dyDescent="0.25">
      <c r="A4625" t="s">
        <v>4635</v>
      </c>
      <c r="B4625" t="s">
        <v>5888</v>
      </c>
      <c r="C4625" t="s">
        <v>7251</v>
      </c>
      <c r="D4625" t="s">
        <v>6391</v>
      </c>
      <c r="E4625" t="s">
        <v>7001</v>
      </c>
      <c r="F4625" t="s">
        <v>7097</v>
      </c>
      <c r="G4625" t="s">
        <v>7107</v>
      </c>
      <c r="H4625" t="s">
        <v>7123</v>
      </c>
      <c r="I4625" t="s">
        <v>7165</v>
      </c>
      <c r="J4625" t="s">
        <v>7176</v>
      </c>
      <c r="K4625" t="s">
        <v>7202</v>
      </c>
      <c r="L4625">
        <v>8</v>
      </c>
      <c r="M4625">
        <v>138688.68</v>
      </c>
      <c r="N4625">
        <v>0.05</v>
      </c>
      <c r="O4625">
        <v>16395.47</v>
      </c>
    </row>
    <row r="4626" spans="1:15" x14ac:dyDescent="0.25">
      <c r="A4626" t="s">
        <v>4636</v>
      </c>
      <c r="B4626" t="s">
        <v>5203</v>
      </c>
      <c r="C4626" t="s">
        <v>7228</v>
      </c>
      <c r="D4626" t="s">
        <v>6658</v>
      </c>
      <c r="E4626" t="s">
        <v>6964</v>
      </c>
      <c r="F4626" t="s">
        <v>7096</v>
      </c>
      <c r="G4626" t="s">
        <v>7111</v>
      </c>
      <c r="H4626" t="s">
        <v>7145</v>
      </c>
      <c r="I4626" t="s">
        <v>7165</v>
      </c>
      <c r="J4626" t="s">
        <v>7176</v>
      </c>
      <c r="K4626" t="s">
        <v>7194</v>
      </c>
      <c r="L4626">
        <v>8</v>
      </c>
      <c r="M4626">
        <v>156858.64000000001</v>
      </c>
      <c r="N4626">
        <v>0.2</v>
      </c>
      <c r="O4626">
        <v>14044.76</v>
      </c>
    </row>
    <row r="4627" spans="1:15" x14ac:dyDescent="0.25">
      <c r="A4627" t="s">
        <v>4637</v>
      </c>
      <c r="B4627" t="s">
        <v>5824</v>
      </c>
      <c r="C4627" t="s">
        <v>7253</v>
      </c>
      <c r="D4627" t="s">
        <v>6401</v>
      </c>
      <c r="E4627" t="s">
        <v>6915</v>
      </c>
      <c r="F4627" t="s">
        <v>7097</v>
      </c>
      <c r="G4627" t="s">
        <v>7105</v>
      </c>
      <c r="H4627" t="s">
        <v>7121</v>
      </c>
      <c r="I4627" t="s">
        <v>7163</v>
      </c>
      <c r="J4627" t="s">
        <v>7175</v>
      </c>
      <c r="K4627" t="s">
        <v>7205</v>
      </c>
      <c r="L4627">
        <v>8</v>
      </c>
      <c r="M4627">
        <v>24742.94</v>
      </c>
      <c r="N4627">
        <v>0.15</v>
      </c>
      <c r="O4627">
        <v>2685.03</v>
      </c>
    </row>
    <row r="4628" spans="1:15" x14ac:dyDescent="0.25">
      <c r="A4628" t="s">
        <v>4638</v>
      </c>
      <c r="B4628" t="s">
        <v>5800</v>
      </c>
      <c r="C4628" t="s">
        <v>7233</v>
      </c>
      <c r="D4628" t="s">
        <v>6371</v>
      </c>
      <c r="E4628" t="s">
        <v>7040</v>
      </c>
      <c r="F4628" t="s">
        <v>7094</v>
      </c>
      <c r="G4628" t="s">
        <v>7098</v>
      </c>
      <c r="H4628" t="s">
        <v>7138</v>
      </c>
      <c r="I4628" t="s">
        <v>7162</v>
      </c>
      <c r="J4628" t="s">
        <v>7168</v>
      </c>
      <c r="K4628" t="s">
        <v>7181</v>
      </c>
      <c r="L4628">
        <v>1</v>
      </c>
      <c r="M4628">
        <v>12072.07</v>
      </c>
      <c r="N4628">
        <v>0</v>
      </c>
      <c r="O4628">
        <v>2454.36</v>
      </c>
    </row>
    <row r="4629" spans="1:15" x14ac:dyDescent="0.25">
      <c r="A4629" t="s">
        <v>4639</v>
      </c>
      <c r="B4629" t="s">
        <v>5371</v>
      </c>
      <c r="C4629" t="s">
        <v>7259</v>
      </c>
      <c r="D4629" t="s">
        <v>6531</v>
      </c>
      <c r="E4629" t="s">
        <v>6979</v>
      </c>
      <c r="F4629" t="s">
        <v>7097</v>
      </c>
      <c r="G4629" t="s">
        <v>7104</v>
      </c>
      <c r="H4629" t="s">
        <v>7160</v>
      </c>
      <c r="I4629" t="s">
        <v>7164</v>
      </c>
      <c r="J4629" t="s">
        <v>7174</v>
      </c>
      <c r="K4629" t="s">
        <v>7196</v>
      </c>
      <c r="L4629">
        <v>4</v>
      </c>
      <c r="M4629">
        <v>12049.21</v>
      </c>
      <c r="N4629">
        <v>0.15</v>
      </c>
      <c r="O4629">
        <v>2692.36</v>
      </c>
    </row>
    <row r="4630" spans="1:15" x14ac:dyDescent="0.25">
      <c r="A4630" t="s">
        <v>4640</v>
      </c>
      <c r="B4630" t="s">
        <v>5872</v>
      </c>
      <c r="C4630" t="s">
        <v>7236</v>
      </c>
      <c r="D4630" t="s">
        <v>6413</v>
      </c>
      <c r="E4630" t="s">
        <v>7052</v>
      </c>
      <c r="F4630" t="s">
        <v>7094</v>
      </c>
      <c r="G4630" t="s">
        <v>7098</v>
      </c>
      <c r="H4630" t="s">
        <v>7156</v>
      </c>
      <c r="I4630" t="s">
        <v>7162</v>
      </c>
      <c r="J4630" t="s">
        <v>7168</v>
      </c>
      <c r="K4630" t="s">
        <v>7191</v>
      </c>
      <c r="L4630">
        <v>8</v>
      </c>
      <c r="M4630">
        <v>40435.39</v>
      </c>
      <c r="N4630">
        <v>0.2</v>
      </c>
      <c r="O4630">
        <v>5812.4</v>
      </c>
    </row>
    <row r="4631" spans="1:15" x14ac:dyDescent="0.25">
      <c r="A4631" t="s">
        <v>4641</v>
      </c>
      <c r="B4631" t="s">
        <v>6019</v>
      </c>
      <c r="C4631" t="s">
        <v>7245</v>
      </c>
      <c r="D4631" t="s">
        <v>6472</v>
      </c>
      <c r="E4631" t="s">
        <v>6935</v>
      </c>
      <c r="F4631" t="s">
        <v>7095</v>
      </c>
      <c r="G4631" t="s">
        <v>7109</v>
      </c>
      <c r="H4631" t="s">
        <v>7127</v>
      </c>
      <c r="I4631" t="s">
        <v>7163</v>
      </c>
      <c r="J4631" t="s">
        <v>7167</v>
      </c>
      <c r="K4631" t="s">
        <v>7179</v>
      </c>
      <c r="L4631">
        <v>8</v>
      </c>
      <c r="M4631">
        <v>19276.25</v>
      </c>
      <c r="N4631">
        <v>0</v>
      </c>
      <c r="O4631">
        <v>5291.3</v>
      </c>
    </row>
    <row r="4632" spans="1:15" x14ac:dyDescent="0.25">
      <c r="A4632" t="s">
        <v>4642</v>
      </c>
      <c r="B4632" t="s">
        <v>5898</v>
      </c>
      <c r="C4632" t="s">
        <v>7232</v>
      </c>
      <c r="D4632" t="s">
        <v>6491</v>
      </c>
      <c r="E4632" t="s">
        <v>7042</v>
      </c>
      <c r="F4632" t="s">
        <v>7097</v>
      </c>
      <c r="G4632" t="s">
        <v>7110</v>
      </c>
      <c r="H4632" t="s">
        <v>7129</v>
      </c>
      <c r="I4632" t="s">
        <v>7162</v>
      </c>
      <c r="J4632" t="s">
        <v>7169</v>
      </c>
      <c r="K4632" t="s">
        <v>7193</v>
      </c>
      <c r="L4632">
        <v>7</v>
      </c>
      <c r="M4632">
        <v>79881.52</v>
      </c>
      <c r="N4632">
        <v>0</v>
      </c>
      <c r="O4632">
        <v>14503.27</v>
      </c>
    </row>
    <row r="4633" spans="1:15" x14ac:dyDescent="0.25">
      <c r="A4633" t="s">
        <v>4643</v>
      </c>
      <c r="B4633" t="s">
        <v>5146</v>
      </c>
      <c r="C4633" t="s">
        <v>7245</v>
      </c>
      <c r="D4633" t="s">
        <v>6246</v>
      </c>
      <c r="E4633" t="s">
        <v>7001</v>
      </c>
      <c r="F4633" t="s">
        <v>7095</v>
      </c>
      <c r="G4633" t="s">
        <v>7102</v>
      </c>
      <c r="H4633" t="s">
        <v>7157</v>
      </c>
      <c r="I4633" t="s">
        <v>7163</v>
      </c>
      <c r="J4633" t="s">
        <v>7171</v>
      </c>
      <c r="K4633" t="s">
        <v>7204</v>
      </c>
      <c r="L4633">
        <v>4</v>
      </c>
      <c r="M4633">
        <v>14632.28</v>
      </c>
      <c r="N4633">
        <v>0.15</v>
      </c>
      <c r="O4633">
        <v>1593.93</v>
      </c>
    </row>
    <row r="4634" spans="1:15" x14ac:dyDescent="0.25">
      <c r="A4634" t="s">
        <v>4644</v>
      </c>
      <c r="B4634" t="s">
        <v>6014</v>
      </c>
      <c r="C4634" t="s">
        <v>7243</v>
      </c>
      <c r="D4634" t="s">
        <v>6224</v>
      </c>
      <c r="E4634" t="s">
        <v>6950</v>
      </c>
      <c r="F4634" t="s">
        <v>7096</v>
      </c>
      <c r="G4634" t="s">
        <v>7103</v>
      </c>
      <c r="H4634" t="s">
        <v>7119</v>
      </c>
      <c r="I4634" t="s">
        <v>7163</v>
      </c>
      <c r="J4634" t="s">
        <v>7167</v>
      </c>
      <c r="K4634" t="s">
        <v>7179</v>
      </c>
      <c r="L4634">
        <v>7</v>
      </c>
      <c r="M4634">
        <v>13614.97</v>
      </c>
      <c r="N4634">
        <v>0.25</v>
      </c>
      <c r="O4634">
        <v>2637.14</v>
      </c>
    </row>
    <row r="4635" spans="1:15" x14ac:dyDescent="0.25">
      <c r="A4635" t="s">
        <v>4645</v>
      </c>
      <c r="B4635" t="s">
        <v>5901</v>
      </c>
      <c r="C4635" t="s">
        <v>7248</v>
      </c>
      <c r="D4635" t="s">
        <v>6467</v>
      </c>
      <c r="E4635" t="s">
        <v>6996</v>
      </c>
      <c r="F4635" t="s">
        <v>7097</v>
      </c>
      <c r="G4635" t="s">
        <v>7104</v>
      </c>
      <c r="H4635" t="s">
        <v>7120</v>
      </c>
      <c r="I4635" t="s">
        <v>7165</v>
      </c>
      <c r="J4635" t="s">
        <v>7176</v>
      </c>
      <c r="K4635" t="s">
        <v>7194</v>
      </c>
      <c r="L4635">
        <v>5</v>
      </c>
      <c r="M4635">
        <v>96664.78</v>
      </c>
      <c r="N4635">
        <v>0.2</v>
      </c>
      <c r="O4635">
        <v>4315.4399999999996</v>
      </c>
    </row>
    <row r="4636" spans="1:15" x14ac:dyDescent="0.25">
      <c r="A4636" t="s">
        <v>4646</v>
      </c>
      <c r="B4636" t="s">
        <v>5552</v>
      </c>
      <c r="C4636" t="s">
        <v>7241</v>
      </c>
      <c r="D4636" t="s">
        <v>6372</v>
      </c>
      <c r="E4636" t="s">
        <v>6917</v>
      </c>
      <c r="F4636" t="s">
        <v>7094</v>
      </c>
      <c r="G4636" t="s">
        <v>7099</v>
      </c>
      <c r="H4636" t="s">
        <v>7115</v>
      </c>
      <c r="I4636" t="s">
        <v>7165</v>
      </c>
      <c r="J4636" t="s">
        <v>7172</v>
      </c>
      <c r="K4636" t="s">
        <v>7185</v>
      </c>
      <c r="L4636">
        <v>1</v>
      </c>
      <c r="M4636">
        <v>4247.59</v>
      </c>
      <c r="N4636">
        <v>0.15</v>
      </c>
      <c r="O4636">
        <v>539.44000000000005</v>
      </c>
    </row>
    <row r="4637" spans="1:15" x14ac:dyDescent="0.25">
      <c r="A4637" t="s">
        <v>4647</v>
      </c>
      <c r="B4637" t="s">
        <v>5814</v>
      </c>
      <c r="C4637" t="s">
        <v>7233</v>
      </c>
      <c r="D4637" t="s">
        <v>6583</v>
      </c>
      <c r="E4637" t="s">
        <v>7065</v>
      </c>
      <c r="F4637" t="s">
        <v>7094</v>
      </c>
      <c r="G4637" t="s">
        <v>7100</v>
      </c>
      <c r="H4637" t="s">
        <v>7136</v>
      </c>
      <c r="I4637" t="s">
        <v>7163</v>
      </c>
      <c r="J4637" t="s">
        <v>7171</v>
      </c>
      <c r="K4637" t="s">
        <v>7184</v>
      </c>
      <c r="L4637">
        <v>6</v>
      </c>
      <c r="M4637">
        <v>46150.27</v>
      </c>
      <c r="N4637">
        <v>0</v>
      </c>
      <c r="O4637">
        <v>8052.59</v>
      </c>
    </row>
    <row r="4638" spans="1:15" x14ac:dyDescent="0.25">
      <c r="A4638" t="s">
        <v>4648</v>
      </c>
      <c r="B4638" t="s">
        <v>5166</v>
      </c>
      <c r="C4638" t="s">
        <v>7254</v>
      </c>
      <c r="D4638" t="s">
        <v>6334</v>
      </c>
      <c r="E4638" t="s">
        <v>6967</v>
      </c>
      <c r="F4638" t="s">
        <v>7094</v>
      </c>
      <c r="G4638" t="s">
        <v>7099</v>
      </c>
      <c r="H4638" t="s">
        <v>7130</v>
      </c>
      <c r="I4638" t="s">
        <v>7164</v>
      </c>
      <c r="J4638" t="s">
        <v>7173</v>
      </c>
      <c r="K4638" t="s">
        <v>7206</v>
      </c>
      <c r="L4638">
        <v>2</v>
      </c>
      <c r="M4638">
        <v>3479.91</v>
      </c>
      <c r="N4638">
        <v>0.2</v>
      </c>
      <c r="O4638">
        <v>637.02</v>
      </c>
    </row>
    <row r="4639" spans="1:15" x14ac:dyDescent="0.25">
      <c r="A4639" t="s">
        <v>4649</v>
      </c>
      <c r="B4639" t="s">
        <v>5797</v>
      </c>
      <c r="C4639" t="s">
        <v>7250</v>
      </c>
      <c r="D4639" t="s">
        <v>6657</v>
      </c>
      <c r="E4639" t="s">
        <v>6997</v>
      </c>
      <c r="F4639" t="s">
        <v>7096</v>
      </c>
      <c r="G4639" t="s">
        <v>7103</v>
      </c>
      <c r="H4639" t="s">
        <v>7158</v>
      </c>
      <c r="I4639" t="s">
        <v>7163</v>
      </c>
      <c r="J4639" t="s">
        <v>7171</v>
      </c>
      <c r="K4639" t="s">
        <v>7184</v>
      </c>
      <c r="L4639">
        <v>8</v>
      </c>
      <c r="M4639">
        <v>55351.29</v>
      </c>
      <c r="N4639">
        <v>0.1</v>
      </c>
      <c r="O4639">
        <v>6455.12</v>
      </c>
    </row>
    <row r="4640" spans="1:15" x14ac:dyDescent="0.25">
      <c r="A4640" t="s">
        <v>4650</v>
      </c>
      <c r="B4640" t="s">
        <v>5051</v>
      </c>
      <c r="C4640" t="s">
        <v>7233</v>
      </c>
      <c r="D4640" t="s">
        <v>6644</v>
      </c>
      <c r="E4640" t="s">
        <v>7009</v>
      </c>
      <c r="F4640" t="s">
        <v>7095</v>
      </c>
      <c r="G4640" t="s">
        <v>7106</v>
      </c>
      <c r="H4640" t="s">
        <v>7161</v>
      </c>
      <c r="I4640" t="s">
        <v>7164</v>
      </c>
      <c r="J4640" t="s">
        <v>7170</v>
      </c>
      <c r="K4640" t="s">
        <v>7183</v>
      </c>
      <c r="L4640">
        <v>6</v>
      </c>
      <c r="M4640">
        <v>24975.38</v>
      </c>
      <c r="N4640">
        <v>0.2</v>
      </c>
      <c r="O4640">
        <v>5177.79</v>
      </c>
    </row>
    <row r="4641" spans="1:15" x14ac:dyDescent="0.25">
      <c r="A4641" t="s">
        <v>4651</v>
      </c>
      <c r="B4641" t="s">
        <v>5254</v>
      </c>
      <c r="C4641" t="s">
        <v>7235</v>
      </c>
      <c r="D4641" t="s">
        <v>6334</v>
      </c>
      <c r="E4641" t="s">
        <v>6967</v>
      </c>
      <c r="F4641" t="s">
        <v>7094</v>
      </c>
      <c r="G4641" t="s">
        <v>7098</v>
      </c>
      <c r="H4641" t="s">
        <v>7138</v>
      </c>
      <c r="I4641" t="s">
        <v>7163</v>
      </c>
      <c r="J4641" t="s">
        <v>7167</v>
      </c>
      <c r="K4641" t="s">
        <v>7207</v>
      </c>
      <c r="L4641">
        <v>8</v>
      </c>
      <c r="M4641">
        <v>6353.34</v>
      </c>
      <c r="N4641">
        <v>0</v>
      </c>
      <c r="O4641">
        <v>2435.86</v>
      </c>
    </row>
    <row r="4642" spans="1:15" x14ac:dyDescent="0.25">
      <c r="A4642" t="s">
        <v>4652</v>
      </c>
      <c r="B4642" t="s">
        <v>5809</v>
      </c>
      <c r="C4642" t="s">
        <v>7257</v>
      </c>
      <c r="D4642" t="s">
        <v>6169</v>
      </c>
      <c r="E4642" t="s">
        <v>6939</v>
      </c>
      <c r="F4642" t="s">
        <v>7097</v>
      </c>
      <c r="G4642" t="s">
        <v>7105</v>
      </c>
      <c r="H4642" t="s">
        <v>7128</v>
      </c>
      <c r="I4642" t="s">
        <v>7162</v>
      </c>
      <c r="J4642" t="s">
        <v>7166</v>
      </c>
      <c r="K4642" t="s">
        <v>7211</v>
      </c>
      <c r="L4642">
        <v>6</v>
      </c>
      <c r="M4642">
        <v>46152.6</v>
      </c>
      <c r="N4642">
        <v>0</v>
      </c>
      <c r="O4642">
        <v>9495.2000000000007</v>
      </c>
    </row>
    <row r="4643" spans="1:15" x14ac:dyDescent="0.25">
      <c r="A4643" t="s">
        <v>4653</v>
      </c>
      <c r="B4643" t="s">
        <v>5901</v>
      </c>
      <c r="C4643" t="s">
        <v>7248</v>
      </c>
      <c r="D4643" t="s">
        <v>6587</v>
      </c>
      <c r="E4643" t="s">
        <v>6976</v>
      </c>
      <c r="F4643" t="s">
        <v>7097</v>
      </c>
      <c r="G4643" t="s">
        <v>7107</v>
      </c>
      <c r="H4643" t="s">
        <v>7153</v>
      </c>
      <c r="I4643" t="s">
        <v>7165</v>
      </c>
      <c r="J4643" t="s">
        <v>7177</v>
      </c>
      <c r="K4643" t="s">
        <v>7210</v>
      </c>
      <c r="L4643">
        <v>8</v>
      </c>
      <c r="M4643">
        <v>562767.14</v>
      </c>
      <c r="N4643">
        <v>0.15</v>
      </c>
      <c r="O4643">
        <v>24641.63</v>
      </c>
    </row>
    <row r="4644" spans="1:15" x14ac:dyDescent="0.25">
      <c r="A4644" t="s">
        <v>4654</v>
      </c>
      <c r="B4644" t="s">
        <v>6080</v>
      </c>
      <c r="C4644" t="s">
        <v>7251</v>
      </c>
      <c r="D4644" t="s">
        <v>6629</v>
      </c>
      <c r="E4644" t="s">
        <v>6984</v>
      </c>
      <c r="F4644" t="s">
        <v>7096</v>
      </c>
      <c r="G4644" t="s">
        <v>7111</v>
      </c>
      <c r="H4644" t="s">
        <v>7145</v>
      </c>
      <c r="I4644" t="s">
        <v>7164</v>
      </c>
      <c r="J4644" t="s">
        <v>7173</v>
      </c>
      <c r="K4644" t="s">
        <v>7186</v>
      </c>
      <c r="L4644">
        <v>8</v>
      </c>
      <c r="M4644">
        <v>29505.91</v>
      </c>
      <c r="N4644">
        <v>0.2</v>
      </c>
      <c r="O4644">
        <v>5897.28</v>
      </c>
    </row>
    <row r="4645" spans="1:15" x14ac:dyDescent="0.25">
      <c r="A4645" t="s">
        <v>4655</v>
      </c>
      <c r="B4645" t="s">
        <v>5832</v>
      </c>
      <c r="C4645" t="s">
        <v>7224</v>
      </c>
      <c r="D4645" t="s">
        <v>6304</v>
      </c>
      <c r="E4645" t="s">
        <v>6958</v>
      </c>
      <c r="F4645" t="s">
        <v>7097</v>
      </c>
      <c r="G4645" t="s">
        <v>7110</v>
      </c>
      <c r="H4645" t="s">
        <v>7159</v>
      </c>
      <c r="I4645" t="s">
        <v>7162</v>
      </c>
      <c r="J4645" t="s">
        <v>7168</v>
      </c>
      <c r="K4645" t="s">
        <v>7180</v>
      </c>
      <c r="L4645">
        <v>5</v>
      </c>
      <c r="M4645">
        <v>13707.54</v>
      </c>
      <c r="N4645">
        <v>0.2</v>
      </c>
      <c r="O4645">
        <v>1421.18</v>
      </c>
    </row>
    <row r="4646" spans="1:15" x14ac:dyDescent="0.25">
      <c r="A4646" t="s">
        <v>4656</v>
      </c>
      <c r="B4646" t="s">
        <v>5905</v>
      </c>
      <c r="C4646" t="s">
        <v>7228</v>
      </c>
      <c r="D4646" t="s">
        <v>6215</v>
      </c>
      <c r="E4646" t="s">
        <v>6899</v>
      </c>
      <c r="F4646" t="s">
        <v>7095</v>
      </c>
      <c r="G4646" t="s">
        <v>7102</v>
      </c>
      <c r="H4646" t="s">
        <v>7118</v>
      </c>
      <c r="I4646" t="s">
        <v>7163</v>
      </c>
      <c r="J4646" t="s">
        <v>7167</v>
      </c>
      <c r="K4646" t="s">
        <v>7179</v>
      </c>
      <c r="L4646">
        <v>3</v>
      </c>
      <c r="M4646">
        <v>6970.17</v>
      </c>
      <c r="N4646">
        <v>0.05</v>
      </c>
      <c r="O4646">
        <v>1795.06</v>
      </c>
    </row>
    <row r="4647" spans="1:15" x14ac:dyDescent="0.25">
      <c r="A4647" t="s">
        <v>4657</v>
      </c>
      <c r="B4647" t="s">
        <v>6091</v>
      </c>
      <c r="C4647" t="s">
        <v>7241</v>
      </c>
      <c r="D4647" t="s">
        <v>6612</v>
      </c>
      <c r="E4647" t="s">
        <v>7002</v>
      </c>
      <c r="F4647" t="s">
        <v>7097</v>
      </c>
      <c r="G4647" t="s">
        <v>7105</v>
      </c>
      <c r="H4647" t="s">
        <v>7128</v>
      </c>
      <c r="I4647" t="s">
        <v>7165</v>
      </c>
      <c r="J4647" t="s">
        <v>7177</v>
      </c>
      <c r="K4647" t="s">
        <v>7201</v>
      </c>
      <c r="L4647">
        <v>7</v>
      </c>
      <c r="M4647">
        <v>329842.46000000002</v>
      </c>
      <c r="N4647">
        <v>0.1</v>
      </c>
      <c r="O4647">
        <v>31998.84</v>
      </c>
    </row>
    <row r="4648" spans="1:15" x14ac:dyDescent="0.25">
      <c r="A4648" t="s">
        <v>4658</v>
      </c>
      <c r="B4648" t="s">
        <v>5069</v>
      </c>
      <c r="C4648" t="s">
        <v>7235</v>
      </c>
      <c r="D4648" t="s">
        <v>6173</v>
      </c>
      <c r="E4648" t="s">
        <v>6963</v>
      </c>
      <c r="F4648" t="s">
        <v>7097</v>
      </c>
      <c r="G4648" t="s">
        <v>7110</v>
      </c>
      <c r="H4648" t="s">
        <v>7155</v>
      </c>
      <c r="I4648" t="s">
        <v>7163</v>
      </c>
      <c r="J4648" t="s">
        <v>7167</v>
      </c>
      <c r="K4648" t="s">
        <v>7207</v>
      </c>
      <c r="L4648">
        <v>3</v>
      </c>
      <c r="M4648">
        <v>2388.63</v>
      </c>
      <c r="N4648">
        <v>0</v>
      </c>
      <c r="O4648">
        <v>846.19</v>
      </c>
    </row>
    <row r="4649" spans="1:15" x14ac:dyDescent="0.25">
      <c r="A4649" t="s">
        <v>4659</v>
      </c>
      <c r="B4649" t="s">
        <v>5923</v>
      </c>
      <c r="C4649" t="s">
        <v>7234</v>
      </c>
      <c r="D4649" t="s">
        <v>6500</v>
      </c>
      <c r="E4649" t="s">
        <v>6923</v>
      </c>
      <c r="F4649" t="s">
        <v>7097</v>
      </c>
      <c r="G4649" t="s">
        <v>7105</v>
      </c>
      <c r="H4649" t="s">
        <v>7149</v>
      </c>
      <c r="I4649" t="s">
        <v>7163</v>
      </c>
      <c r="J4649" t="s">
        <v>7167</v>
      </c>
      <c r="K4649" t="s">
        <v>7187</v>
      </c>
      <c r="L4649">
        <v>2</v>
      </c>
      <c r="M4649">
        <v>3000.09</v>
      </c>
      <c r="N4649">
        <v>0</v>
      </c>
      <c r="O4649">
        <v>980.39</v>
      </c>
    </row>
    <row r="4650" spans="1:15" x14ac:dyDescent="0.25">
      <c r="A4650" t="s">
        <v>4660</v>
      </c>
      <c r="B4650" t="s">
        <v>5687</v>
      </c>
      <c r="C4650" t="s">
        <v>7226</v>
      </c>
      <c r="D4650" t="s">
        <v>6324</v>
      </c>
      <c r="E4650" t="s">
        <v>6967</v>
      </c>
      <c r="F4650" t="s">
        <v>7094</v>
      </c>
      <c r="G4650" t="s">
        <v>7098</v>
      </c>
      <c r="H4650" t="s">
        <v>7138</v>
      </c>
      <c r="I4650" t="s">
        <v>7165</v>
      </c>
      <c r="J4650" t="s">
        <v>7177</v>
      </c>
      <c r="K4650" t="s">
        <v>7201</v>
      </c>
      <c r="L4650">
        <v>8</v>
      </c>
      <c r="M4650">
        <v>396597.86</v>
      </c>
      <c r="N4650">
        <v>0</v>
      </c>
      <c r="O4650">
        <v>58166.31</v>
      </c>
    </row>
    <row r="4651" spans="1:15" x14ac:dyDescent="0.25">
      <c r="A4651" t="s">
        <v>4661</v>
      </c>
      <c r="B4651" t="s">
        <v>5270</v>
      </c>
      <c r="C4651" t="s">
        <v>7255</v>
      </c>
      <c r="D4651" t="s">
        <v>6353</v>
      </c>
      <c r="E4651" t="s">
        <v>6942</v>
      </c>
      <c r="F4651" t="s">
        <v>7097</v>
      </c>
      <c r="G4651" t="s">
        <v>7110</v>
      </c>
      <c r="H4651" t="s">
        <v>7159</v>
      </c>
      <c r="I4651" t="s">
        <v>7164</v>
      </c>
      <c r="J4651" t="s">
        <v>7170</v>
      </c>
      <c r="K4651" t="s">
        <v>7213</v>
      </c>
      <c r="L4651">
        <v>5</v>
      </c>
      <c r="M4651">
        <v>12940.66</v>
      </c>
      <c r="N4651">
        <v>0.05</v>
      </c>
      <c r="O4651">
        <v>4305.87</v>
      </c>
    </row>
    <row r="4652" spans="1:15" x14ac:dyDescent="0.25">
      <c r="A4652" t="s">
        <v>4662</v>
      </c>
      <c r="B4652" t="s">
        <v>5856</v>
      </c>
      <c r="C4652" t="s">
        <v>7256</v>
      </c>
      <c r="D4652" t="s">
        <v>6508</v>
      </c>
      <c r="E4652" t="s">
        <v>6986</v>
      </c>
      <c r="F4652" t="s">
        <v>7095</v>
      </c>
      <c r="G4652" t="s">
        <v>7109</v>
      </c>
      <c r="H4652" t="s">
        <v>7127</v>
      </c>
      <c r="I4652" t="s">
        <v>7165</v>
      </c>
      <c r="J4652" t="s">
        <v>7176</v>
      </c>
      <c r="K4652" t="s">
        <v>7194</v>
      </c>
      <c r="L4652">
        <v>3</v>
      </c>
      <c r="M4652">
        <v>71573.47</v>
      </c>
      <c r="N4652">
        <v>0</v>
      </c>
      <c r="O4652">
        <v>10413.24</v>
      </c>
    </row>
    <row r="4653" spans="1:15" x14ac:dyDescent="0.25">
      <c r="A4653" t="s">
        <v>4663</v>
      </c>
      <c r="B4653" t="s">
        <v>6080</v>
      </c>
      <c r="C4653" t="s">
        <v>7251</v>
      </c>
      <c r="D4653" t="s">
        <v>6641</v>
      </c>
      <c r="E4653" t="s">
        <v>7076</v>
      </c>
      <c r="F4653" t="s">
        <v>7097</v>
      </c>
      <c r="G4653" t="s">
        <v>7110</v>
      </c>
      <c r="H4653" t="s">
        <v>7155</v>
      </c>
      <c r="I4653" t="s">
        <v>7163</v>
      </c>
      <c r="J4653" t="s">
        <v>7167</v>
      </c>
      <c r="K4653" t="s">
        <v>7179</v>
      </c>
      <c r="L4653">
        <v>7</v>
      </c>
      <c r="M4653">
        <v>16398.419999999998</v>
      </c>
      <c r="N4653">
        <v>0.1</v>
      </c>
      <c r="O4653">
        <v>3593.42</v>
      </c>
    </row>
    <row r="4654" spans="1:15" x14ac:dyDescent="0.25">
      <c r="A4654" t="s">
        <v>4664</v>
      </c>
      <c r="B4654" t="s">
        <v>5431</v>
      </c>
      <c r="C4654" t="s">
        <v>7237</v>
      </c>
      <c r="D4654" t="s">
        <v>6710</v>
      </c>
      <c r="E4654" t="s">
        <v>7056</v>
      </c>
      <c r="F4654" t="s">
        <v>7097</v>
      </c>
      <c r="G4654" t="s">
        <v>7105</v>
      </c>
      <c r="H4654" t="s">
        <v>7121</v>
      </c>
      <c r="I4654" t="s">
        <v>7164</v>
      </c>
      <c r="J4654" t="s">
        <v>7173</v>
      </c>
      <c r="K4654" t="s">
        <v>7186</v>
      </c>
      <c r="L4654">
        <v>4</v>
      </c>
      <c r="M4654">
        <v>15957.51</v>
      </c>
      <c r="N4654">
        <v>0.1</v>
      </c>
      <c r="O4654">
        <v>3866.95</v>
      </c>
    </row>
    <row r="4655" spans="1:15" x14ac:dyDescent="0.25">
      <c r="A4655" t="s">
        <v>4665</v>
      </c>
      <c r="B4655" t="s">
        <v>5718</v>
      </c>
      <c r="C4655" t="s">
        <v>7232</v>
      </c>
      <c r="D4655" t="s">
        <v>6719</v>
      </c>
      <c r="E4655" t="s">
        <v>6952</v>
      </c>
      <c r="F4655" t="s">
        <v>7095</v>
      </c>
      <c r="G4655" t="s">
        <v>7109</v>
      </c>
      <c r="H4655" t="s">
        <v>7135</v>
      </c>
      <c r="I4655" t="s">
        <v>7165</v>
      </c>
      <c r="J4655" t="s">
        <v>7172</v>
      </c>
      <c r="K4655" t="s">
        <v>7185</v>
      </c>
      <c r="L4655">
        <v>7</v>
      </c>
      <c r="M4655">
        <v>31699.59</v>
      </c>
      <c r="N4655">
        <v>0.1</v>
      </c>
      <c r="O4655">
        <v>4532.16</v>
      </c>
    </row>
    <row r="4656" spans="1:15" x14ac:dyDescent="0.25">
      <c r="A4656" t="s">
        <v>4666</v>
      </c>
      <c r="B4656" t="s">
        <v>6079</v>
      </c>
      <c r="C4656" t="s">
        <v>7228</v>
      </c>
      <c r="D4656" t="s">
        <v>6777</v>
      </c>
      <c r="E4656" t="s">
        <v>6899</v>
      </c>
      <c r="F4656" t="s">
        <v>7095</v>
      </c>
      <c r="G4656" t="s">
        <v>7109</v>
      </c>
      <c r="H4656" t="s">
        <v>7127</v>
      </c>
      <c r="I4656" t="s">
        <v>7162</v>
      </c>
      <c r="J4656" t="s">
        <v>7168</v>
      </c>
      <c r="K4656" t="s">
        <v>7181</v>
      </c>
      <c r="L4656">
        <v>5</v>
      </c>
      <c r="M4656">
        <v>52271.49</v>
      </c>
      <c r="N4656">
        <v>0.15</v>
      </c>
      <c r="O4656">
        <v>8929.4699999999993</v>
      </c>
    </row>
    <row r="4657" spans="1:15" x14ac:dyDescent="0.25">
      <c r="A4657" t="s">
        <v>4667</v>
      </c>
      <c r="B4657" t="s">
        <v>6000</v>
      </c>
      <c r="C4657" t="s">
        <v>7239</v>
      </c>
      <c r="D4657" t="s">
        <v>6781</v>
      </c>
      <c r="E4657" t="s">
        <v>7031</v>
      </c>
      <c r="F4657" t="s">
        <v>7095</v>
      </c>
      <c r="G4657" t="s">
        <v>7109</v>
      </c>
      <c r="H4657" t="s">
        <v>7135</v>
      </c>
      <c r="I4657" t="s">
        <v>7163</v>
      </c>
      <c r="J4657" t="s">
        <v>7167</v>
      </c>
      <c r="K4657" t="s">
        <v>7179</v>
      </c>
      <c r="L4657">
        <v>6</v>
      </c>
      <c r="M4657">
        <v>12367.79</v>
      </c>
      <c r="N4657">
        <v>0.2</v>
      </c>
      <c r="O4657">
        <v>2022.45</v>
      </c>
    </row>
    <row r="4658" spans="1:15" x14ac:dyDescent="0.25">
      <c r="A4658" t="s">
        <v>4668</v>
      </c>
      <c r="B4658" t="s">
        <v>5221</v>
      </c>
      <c r="C4658" t="s">
        <v>7224</v>
      </c>
      <c r="D4658" t="s">
        <v>6118</v>
      </c>
      <c r="E4658" t="s">
        <v>6917</v>
      </c>
      <c r="F4658" t="s">
        <v>7097</v>
      </c>
      <c r="G4658" t="s">
        <v>7107</v>
      </c>
      <c r="H4658" t="s">
        <v>7123</v>
      </c>
      <c r="I4658" t="s">
        <v>7164</v>
      </c>
      <c r="J4658" t="s">
        <v>7173</v>
      </c>
      <c r="K4658" t="s">
        <v>7186</v>
      </c>
      <c r="L4658">
        <v>8</v>
      </c>
      <c r="M4658">
        <v>29704.18</v>
      </c>
      <c r="N4658">
        <v>0.2</v>
      </c>
      <c r="O4658">
        <v>5358.09</v>
      </c>
    </row>
    <row r="4659" spans="1:15" x14ac:dyDescent="0.25">
      <c r="A4659" t="s">
        <v>4669</v>
      </c>
      <c r="B4659" t="s">
        <v>5243</v>
      </c>
      <c r="C4659" t="s">
        <v>7252</v>
      </c>
      <c r="D4659" t="s">
        <v>6428</v>
      </c>
      <c r="E4659" t="s">
        <v>6954</v>
      </c>
      <c r="F4659" t="s">
        <v>7096</v>
      </c>
      <c r="G4659" t="s">
        <v>7113</v>
      </c>
      <c r="H4659" t="s">
        <v>7148</v>
      </c>
      <c r="I4659" t="s">
        <v>7162</v>
      </c>
      <c r="J4659" t="s">
        <v>7168</v>
      </c>
      <c r="K4659" t="s">
        <v>7180</v>
      </c>
      <c r="L4659">
        <v>4</v>
      </c>
      <c r="M4659">
        <v>11549.17</v>
      </c>
      <c r="N4659">
        <v>0.2</v>
      </c>
      <c r="O4659">
        <v>958.37</v>
      </c>
    </row>
    <row r="4660" spans="1:15" x14ac:dyDescent="0.25">
      <c r="A4660" t="s">
        <v>4670</v>
      </c>
      <c r="B4660" t="s">
        <v>5165</v>
      </c>
      <c r="C4660" t="s">
        <v>7229</v>
      </c>
      <c r="D4660" t="s">
        <v>6809</v>
      </c>
      <c r="E4660" t="s">
        <v>7043</v>
      </c>
      <c r="F4660" t="s">
        <v>7094</v>
      </c>
      <c r="G4660" t="s">
        <v>7098</v>
      </c>
      <c r="H4660" t="s">
        <v>7156</v>
      </c>
      <c r="I4660" t="s">
        <v>7164</v>
      </c>
      <c r="J4660" t="s">
        <v>7174</v>
      </c>
      <c r="K4660" t="s">
        <v>7199</v>
      </c>
      <c r="L4660">
        <v>6</v>
      </c>
      <c r="M4660">
        <v>9234.18</v>
      </c>
      <c r="N4660">
        <v>0.05</v>
      </c>
      <c r="O4660">
        <v>1688.38</v>
      </c>
    </row>
    <row r="4661" spans="1:15" x14ac:dyDescent="0.25">
      <c r="A4661" t="s">
        <v>4671</v>
      </c>
      <c r="B4661" t="s">
        <v>6092</v>
      </c>
      <c r="C4661" t="s">
        <v>7255</v>
      </c>
      <c r="D4661" t="s">
        <v>6159</v>
      </c>
      <c r="E4661" t="s">
        <v>6955</v>
      </c>
      <c r="F4661" t="s">
        <v>7094</v>
      </c>
      <c r="G4661" t="s">
        <v>7098</v>
      </c>
      <c r="H4661" t="s">
        <v>7156</v>
      </c>
      <c r="I4661" t="s">
        <v>7163</v>
      </c>
      <c r="J4661" t="s">
        <v>7175</v>
      </c>
      <c r="K4661" t="s">
        <v>7190</v>
      </c>
      <c r="L4661">
        <v>3</v>
      </c>
      <c r="M4661">
        <v>6678.36</v>
      </c>
      <c r="N4661">
        <v>0</v>
      </c>
      <c r="O4661">
        <v>1464.82</v>
      </c>
    </row>
    <row r="4662" spans="1:15" x14ac:dyDescent="0.25">
      <c r="A4662" t="s">
        <v>4672</v>
      </c>
      <c r="B4662" t="s">
        <v>5877</v>
      </c>
      <c r="C4662" t="s">
        <v>7236</v>
      </c>
      <c r="D4662" t="s">
        <v>6527</v>
      </c>
      <c r="E4662" t="s">
        <v>6988</v>
      </c>
      <c r="F4662" t="s">
        <v>7096</v>
      </c>
      <c r="G4662" t="s">
        <v>7113</v>
      </c>
      <c r="H4662" t="s">
        <v>7148</v>
      </c>
      <c r="I4662" t="s">
        <v>7163</v>
      </c>
      <c r="J4662" t="s">
        <v>7171</v>
      </c>
      <c r="K4662" t="s">
        <v>7209</v>
      </c>
      <c r="L4662">
        <v>1</v>
      </c>
      <c r="M4662">
        <v>1608.05</v>
      </c>
      <c r="N4662">
        <v>0.1</v>
      </c>
      <c r="O4662">
        <v>254.52</v>
      </c>
    </row>
    <row r="4663" spans="1:15" x14ac:dyDescent="0.25">
      <c r="A4663" t="s">
        <v>4673</v>
      </c>
      <c r="B4663" t="s">
        <v>5206</v>
      </c>
      <c r="C4663" t="s">
        <v>7236</v>
      </c>
      <c r="D4663" t="s">
        <v>6136</v>
      </c>
      <c r="E4663" t="s">
        <v>6934</v>
      </c>
      <c r="F4663" t="s">
        <v>7097</v>
      </c>
      <c r="G4663" t="s">
        <v>7105</v>
      </c>
      <c r="H4663" t="s">
        <v>7121</v>
      </c>
      <c r="I4663" t="s">
        <v>7163</v>
      </c>
      <c r="J4663" t="s">
        <v>7167</v>
      </c>
      <c r="K4663" t="s">
        <v>7187</v>
      </c>
      <c r="L4663">
        <v>3</v>
      </c>
      <c r="M4663">
        <v>4002.04</v>
      </c>
      <c r="N4663">
        <v>0.15</v>
      </c>
      <c r="O4663">
        <v>1001.31</v>
      </c>
    </row>
    <row r="4664" spans="1:15" x14ac:dyDescent="0.25">
      <c r="A4664" t="s">
        <v>4674</v>
      </c>
      <c r="B4664" t="s">
        <v>6087</v>
      </c>
      <c r="C4664" t="s">
        <v>7236</v>
      </c>
      <c r="D4664" t="s">
        <v>6104</v>
      </c>
      <c r="E4664" t="s">
        <v>6903</v>
      </c>
      <c r="F4664" t="s">
        <v>7094</v>
      </c>
      <c r="G4664" t="s">
        <v>7101</v>
      </c>
      <c r="H4664" t="s">
        <v>7117</v>
      </c>
      <c r="I4664" t="s">
        <v>7164</v>
      </c>
      <c r="J4664" t="s">
        <v>7174</v>
      </c>
      <c r="K4664" t="s">
        <v>7199</v>
      </c>
      <c r="L4664">
        <v>6</v>
      </c>
      <c r="M4664">
        <v>8892.76</v>
      </c>
      <c r="N4664">
        <v>0.05</v>
      </c>
      <c r="O4664">
        <v>1614.94</v>
      </c>
    </row>
    <row r="4665" spans="1:15" x14ac:dyDescent="0.25">
      <c r="A4665" t="s">
        <v>4675</v>
      </c>
      <c r="B4665" t="s">
        <v>5587</v>
      </c>
      <c r="C4665" t="s">
        <v>7238</v>
      </c>
      <c r="D4665" t="s">
        <v>6410</v>
      </c>
      <c r="E4665" t="s">
        <v>6950</v>
      </c>
      <c r="F4665" t="s">
        <v>7096</v>
      </c>
      <c r="G4665" t="s">
        <v>7113</v>
      </c>
      <c r="H4665" t="s">
        <v>7148</v>
      </c>
      <c r="I4665" t="s">
        <v>7164</v>
      </c>
      <c r="J4665" t="s">
        <v>7174</v>
      </c>
      <c r="K4665" t="s">
        <v>7199</v>
      </c>
      <c r="L4665">
        <v>5</v>
      </c>
      <c r="M4665">
        <v>6664.51</v>
      </c>
      <c r="N4665">
        <v>0.15</v>
      </c>
      <c r="O4665">
        <v>786.35</v>
      </c>
    </row>
    <row r="4666" spans="1:15" x14ac:dyDescent="0.25">
      <c r="A4666" t="s">
        <v>4676</v>
      </c>
      <c r="B4666" t="s">
        <v>5938</v>
      </c>
      <c r="C4666" t="s">
        <v>7257</v>
      </c>
      <c r="D4666" t="s">
        <v>6463</v>
      </c>
      <c r="E4666" t="s">
        <v>7066</v>
      </c>
      <c r="F4666" t="s">
        <v>7094</v>
      </c>
      <c r="G4666" t="s">
        <v>7098</v>
      </c>
      <c r="H4666" t="s">
        <v>7138</v>
      </c>
      <c r="I4666" t="s">
        <v>7163</v>
      </c>
      <c r="J4666" t="s">
        <v>7171</v>
      </c>
      <c r="K4666" t="s">
        <v>7209</v>
      </c>
      <c r="L4666">
        <v>3</v>
      </c>
      <c r="M4666">
        <v>5582.2</v>
      </c>
      <c r="N4666">
        <v>0</v>
      </c>
      <c r="O4666">
        <v>1084.4000000000001</v>
      </c>
    </row>
    <row r="4667" spans="1:15" x14ac:dyDescent="0.25">
      <c r="A4667" t="s">
        <v>4677</v>
      </c>
      <c r="B4667" t="s">
        <v>5544</v>
      </c>
      <c r="C4667" t="s">
        <v>7242</v>
      </c>
      <c r="D4667" t="s">
        <v>6729</v>
      </c>
      <c r="E4667" t="s">
        <v>6914</v>
      </c>
      <c r="F4667" t="s">
        <v>7096</v>
      </c>
      <c r="G4667" t="s">
        <v>7113</v>
      </c>
      <c r="H4667" t="s">
        <v>7144</v>
      </c>
      <c r="I4667" t="s">
        <v>7163</v>
      </c>
      <c r="J4667" t="s">
        <v>7171</v>
      </c>
      <c r="K4667" t="s">
        <v>7184</v>
      </c>
      <c r="L4667">
        <v>4</v>
      </c>
      <c r="M4667">
        <v>27839.93</v>
      </c>
      <c r="N4667">
        <v>0.15</v>
      </c>
      <c r="O4667">
        <v>2686.08</v>
      </c>
    </row>
    <row r="4668" spans="1:15" x14ac:dyDescent="0.25">
      <c r="A4668" t="s">
        <v>4678</v>
      </c>
      <c r="B4668" t="s">
        <v>5517</v>
      </c>
      <c r="C4668" t="s">
        <v>7229</v>
      </c>
      <c r="D4668" t="s">
        <v>6276</v>
      </c>
      <c r="E4668" t="s">
        <v>6961</v>
      </c>
      <c r="F4668" t="s">
        <v>7097</v>
      </c>
      <c r="G4668" t="s">
        <v>7104</v>
      </c>
      <c r="H4668" t="s">
        <v>7120</v>
      </c>
      <c r="I4668" t="s">
        <v>7164</v>
      </c>
      <c r="J4668" t="s">
        <v>7174</v>
      </c>
      <c r="K4668" t="s">
        <v>7199</v>
      </c>
      <c r="L4668">
        <v>2</v>
      </c>
      <c r="M4668">
        <v>2843.88</v>
      </c>
      <c r="N4668">
        <v>0.1</v>
      </c>
      <c r="O4668">
        <v>526.12</v>
      </c>
    </row>
    <row r="4669" spans="1:15" x14ac:dyDescent="0.25">
      <c r="A4669" t="s">
        <v>4679</v>
      </c>
      <c r="B4669" t="s">
        <v>5387</v>
      </c>
      <c r="C4669" t="s">
        <v>7248</v>
      </c>
      <c r="D4669" t="s">
        <v>6889</v>
      </c>
      <c r="E4669" t="s">
        <v>6918</v>
      </c>
      <c r="F4669" t="s">
        <v>7097</v>
      </c>
      <c r="G4669" t="s">
        <v>7104</v>
      </c>
      <c r="H4669" t="s">
        <v>7132</v>
      </c>
      <c r="I4669" t="s">
        <v>7163</v>
      </c>
      <c r="J4669" t="s">
        <v>7171</v>
      </c>
      <c r="K4669" t="s">
        <v>7209</v>
      </c>
      <c r="L4669">
        <v>2</v>
      </c>
      <c r="M4669">
        <v>2803.81</v>
      </c>
      <c r="N4669">
        <v>0.25</v>
      </c>
      <c r="O4669">
        <v>265</v>
      </c>
    </row>
    <row r="4670" spans="1:15" x14ac:dyDescent="0.25">
      <c r="A4670" t="s">
        <v>4680</v>
      </c>
      <c r="B4670" t="s">
        <v>5193</v>
      </c>
      <c r="C4670" t="s">
        <v>7227</v>
      </c>
      <c r="D4670" t="s">
        <v>6461</v>
      </c>
      <c r="E4670" t="s">
        <v>7006</v>
      </c>
      <c r="F4670" t="s">
        <v>7094</v>
      </c>
      <c r="G4670" t="s">
        <v>7101</v>
      </c>
      <c r="H4670" t="s">
        <v>7137</v>
      </c>
      <c r="I4670" t="s">
        <v>7165</v>
      </c>
      <c r="J4670" t="s">
        <v>7172</v>
      </c>
      <c r="K4670" t="s">
        <v>7185</v>
      </c>
      <c r="L4670">
        <v>8</v>
      </c>
      <c r="M4670">
        <v>39888.58</v>
      </c>
      <c r="N4670">
        <v>0.05</v>
      </c>
      <c r="O4670">
        <v>6436.51</v>
      </c>
    </row>
    <row r="4671" spans="1:15" x14ac:dyDescent="0.25">
      <c r="A4671" t="s">
        <v>4681</v>
      </c>
      <c r="B4671" t="s">
        <v>5720</v>
      </c>
      <c r="C4671" t="s">
        <v>7259</v>
      </c>
      <c r="D4671" t="s">
        <v>6703</v>
      </c>
      <c r="E4671" t="s">
        <v>7015</v>
      </c>
      <c r="F4671" t="s">
        <v>7097</v>
      </c>
      <c r="G4671" t="s">
        <v>7105</v>
      </c>
      <c r="H4671" t="s">
        <v>7149</v>
      </c>
      <c r="I4671" t="s">
        <v>7163</v>
      </c>
      <c r="J4671" t="s">
        <v>7167</v>
      </c>
      <c r="K4671" t="s">
        <v>7207</v>
      </c>
      <c r="L4671">
        <v>1</v>
      </c>
      <c r="M4671">
        <v>673.52</v>
      </c>
      <c r="N4671">
        <v>0.15</v>
      </c>
      <c r="O4671">
        <v>210.4</v>
      </c>
    </row>
    <row r="4672" spans="1:15" x14ac:dyDescent="0.25">
      <c r="A4672" t="s">
        <v>4682</v>
      </c>
      <c r="B4672" t="s">
        <v>6036</v>
      </c>
      <c r="C4672" t="s">
        <v>7253</v>
      </c>
      <c r="D4672" t="s">
        <v>6531</v>
      </c>
      <c r="E4672" t="s">
        <v>6979</v>
      </c>
      <c r="F4672" t="s">
        <v>7096</v>
      </c>
      <c r="G4672" t="s">
        <v>7113</v>
      </c>
      <c r="H4672" t="s">
        <v>7144</v>
      </c>
      <c r="I4672" t="s">
        <v>7164</v>
      </c>
      <c r="J4672" t="s">
        <v>7174</v>
      </c>
      <c r="K4672" t="s">
        <v>7188</v>
      </c>
      <c r="L4672">
        <v>4</v>
      </c>
      <c r="M4672">
        <v>8131.78</v>
      </c>
      <c r="N4672">
        <v>0.25</v>
      </c>
      <c r="O4672">
        <v>1047.3399999999999</v>
      </c>
    </row>
    <row r="4673" spans="1:15" x14ac:dyDescent="0.25">
      <c r="A4673" t="s">
        <v>4683</v>
      </c>
      <c r="B4673" t="s">
        <v>5446</v>
      </c>
      <c r="C4673" t="s">
        <v>7255</v>
      </c>
      <c r="D4673" t="s">
        <v>6544</v>
      </c>
      <c r="E4673" t="s">
        <v>7037</v>
      </c>
      <c r="F4673" t="s">
        <v>7095</v>
      </c>
      <c r="G4673" t="s">
        <v>7108</v>
      </c>
      <c r="H4673" t="s">
        <v>7150</v>
      </c>
      <c r="I4673" t="s">
        <v>7164</v>
      </c>
      <c r="J4673" t="s">
        <v>7170</v>
      </c>
      <c r="K4673" t="s">
        <v>7183</v>
      </c>
      <c r="L4673">
        <v>8</v>
      </c>
      <c r="M4673">
        <v>39587.300000000003</v>
      </c>
      <c r="N4673">
        <v>0</v>
      </c>
      <c r="O4673">
        <v>10982.99</v>
      </c>
    </row>
    <row r="4674" spans="1:15" x14ac:dyDescent="0.25">
      <c r="A4674" t="s">
        <v>4684</v>
      </c>
      <c r="B4674" t="s">
        <v>5418</v>
      </c>
      <c r="C4674" t="s">
        <v>7252</v>
      </c>
      <c r="D4674" t="s">
        <v>6694</v>
      </c>
      <c r="E4674" t="s">
        <v>6938</v>
      </c>
      <c r="F4674" t="s">
        <v>7094</v>
      </c>
      <c r="G4674" t="s">
        <v>7098</v>
      </c>
      <c r="H4674" t="s">
        <v>7138</v>
      </c>
      <c r="I4674" t="s">
        <v>7164</v>
      </c>
      <c r="J4674" t="s">
        <v>7170</v>
      </c>
      <c r="K4674" t="s">
        <v>7189</v>
      </c>
      <c r="L4674">
        <v>4</v>
      </c>
      <c r="M4674">
        <v>6212.12</v>
      </c>
      <c r="N4674">
        <v>0</v>
      </c>
      <c r="O4674">
        <v>1792.14</v>
      </c>
    </row>
    <row r="4675" spans="1:15" x14ac:dyDescent="0.25">
      <c r="A4675" t="s">
        <v>4685</v>
      </c>
      <c r="B4675" t="s">
        <v>5516</v>
      </c>
      <c r="C4675" t="s">
        <v>7255</v>
      </c>
      <c r="D4675" t="s">
        <v>6712</v>
      </c>
      <c r="E4675" t="s">
        <v>6916</v>
      </c>
      <c r="F4675" t="s">
        <v>7096</v>
      </c>
      <c r="G4675" t="s">
        <v>7113</v>
      </c>
      <c r="H4675" t="s">
        <v>7148</v>
      </c>
      <c r="I4675" t="s">
        <v>7163</v>
      </c>
      <c r="J4675" t="s">
        <v>7175</v>
      </c>
      <c r="K4675" t="s">
        <v>7197</v>
      </c>
      <c r="L4675">
        <v>2</v>
      </c>
      <c r="M4675">
        <v>9450.51</v>
      </c>
      <c r="N4675">
        <v>0.2</v>
      </c>
      <c r="O4675">
        <v>1056.51</v>
      </c>
    </row>
    <row r="4676" spans="1:15" x14ac:dyDescent="0.25">
      <c r="A4676" t="s">
        <v>4686</v>
      </c>
      <c r="B4676" t="s">
        <v>5613</v>
      </c>
      <c r="C4676" t="s">
        <v>7226</v>
      </c>
      <c r="D4676" t="s">
        <v>6187</v>
      </c>
      <c r="E4676" t="s">
        <v>6944</v>
      </c>
      <c r="F4676" t="s">
        <v>7097</v>
      </c>
      <c r="G4676" t="s">
        <v>7107</v>
      </c>
      <c r="H4676" t="s">
        <v>7123</v>
      </c>
      <c r="I4676" t="s">
        <v>7162</v>
      </c>
      <c r="J4676" t="s">
        <v>7166</v>
      </c>
      <c r="K4676" t="s">
        <v>7192</v>
      </c>
      <c r="L4676">
        <v>3</v>
      </c>
      <c r="M4676">
        <v>17181.16</v>
      </c>
      <c r="N4676">
        <v>0</v>
      </c>
      <c r="O4676">
        <v>2861.24</v>
      </c>
    </row>
    <row r="4677" spans="1:15" x14ac:dyDescent="0.25">
      <c r="A4677" t="s">
        <v>4687</v>
      </c>
      <c r="B4677" t="s">
        <v>5950</v>
      </c>
      <c r="C4677" t="s">
        <v>7250</v>
      </c>
      <c r="D4677" t="s">
        <v>6467</v>
      </c>
      <c r="E4677" t="s">
        <v>6996</v>
      </c>
      <c r="F4677" t="s">
        <v>7095</v>
      </c>
      <c r="G4677" t="s">
        <v>7102</v>
      </c>
      <c r="H4677" t="s">
        <v>7118</v>
      </c>
      <c r="I4677" t="s">
        <v>7163</v>
      </c>
      <c r="J4677" t="s">
        <v>7167</v>
      </c>
      <c r="K4677" t="s">
        <v>7179</v>
      </c>
      <c r="L4677">
        <v>5</v>
      </c>
      <c r="M4677">
        <v>10921.5</v>
      </c>
      <c r="N4677">
        <v>0.15</v>
      </c>
      <c r="O4677">
        <v>1871.18</v>
      </c>
    </row>
    <row r="4678" spans="1:15" x14ac:dyDescent="0.25">
      <c r="A4678" t="s">
        <v>4688</v>
      </c>
      <c r="B4678" t="s">
        <v>5945</v>
      </c>
      <c r="C4678" t="s">
        <v>7252</v>
      </c>
      <c r="D4678" t="s">
        <v>6141</v>
      </c>
      <c r="E4678" t="s">
        <v>6939</v>
      </c>
      <c r="F4678" t="s">
        <v>7094</v>
      </c>
      <c r="G4678" t="s">
        <v>7100</v>
      </c>
      <c r="H4678" t="s">
        <v>7136</v>
      </c>
      <c r="I4678" t="s">
        <v>7162</v>
      </c>
      <c r="J4678" t="s">
        <v>7168</v>
      </c>
      <c r="K4678" t="s">
        <v>7181</v>
      </c>
      <c r="L4678">
        <v>2</v>
      </c>
      <c r="M4678">
        <v>22985.69</v>
      </c>
      <c r="N4678">
        <v>0.05</v>
      </c>
      <c r="O4678">
        <v>4343.0600000000004</v>
      </c>
    </row>
    <row r="4679" spans="1:15" x14ac:dyDescent="0.25">
      <c r="A4679" t="s">
        <v>4689</v>
      </c>
      <c r="B4679" t="s">
        <v>5586</v>
      </c>
      <c r="C4679" t="s">
        <v>7253</v>
      </c>
      <c r="D4679" t="s">
        <v>6803</v>
      </c>
      <c r="E4679" t="s">
        <v>6916</v>
      </c>
      <c r="F4679" t="s">
        <v>7095</v>
      </c>
      <c r="G4679" t="s">
        <v>7106</v>
      </c>
      <c r="H4679" t="s">
        <v>7161</v>
      </c>
      <c r="I4679" t="s">
        <v>7162</v>
      </c>
      <c r="J4679" t="s">
        <v>7169</v>
      </c>
      <c r="K4679" t="s">
        <v>7182</v>
      </c>
      <c r="L4679">
        <v>7</v>
      </c>
      <c r="M4679">
        <v>56330.16</v>
      </c>
      <c r="N4679">
        <v>0.1</v>
      </c>
      <c r="O4679">
        <v>8263.31</v>
      </c>
    </row>
    <row r="4680" spans="1:15" x14ac:dyDescent="0.25">
      <c r="A4680" t="s">
        <v>4690</v>
      </c>
      <c r="B4680" t="s">
        <v>5363</v>
      </c>
      <c r="C4680" t="s">
        <v>7242</v>
      </c>
      <c r="D4680" t="s">
        <v>6704</v>
      </c>
      <c r="E4680" t="s">
        <v>7008</v>
      </c>
      <c r="F4680" t="s">
        <v>7097</v>
      </c>
      <c r="G4680" t="s">
        <v>7107</v>
      </c>
      <c r="H4680" t="s">
        <v>7153</v>
      </c>
      <c r="I4680" t="s">
        <v>7162</v>
      </c>
      <c r="J4680" t="s">
        <v>7169</v>
      </c>
      <c r="K4680" t="s">
        <v>7182</v>
      </c>
      <c r="L4680">
        <v>1</v>
      </c>
      <c r="M4680">
        <v>8567.6299999999992</v>
      </c>
      <c r="N4680">
        <v>0</v>
      </c>
      <c r="O4680">
        <v>1618.51</v>
      </c>
    </row>
    <row r="4681" spans="1:15" x14ac:dyDescent="0.25">
      <c r="A4681" t="s">
        <v>4691</v>
      </c>
      <c r="B4681" t="s">
        <v>5365</v>
      </c>
      <c r="C4681" t="s">
        <v>7226</v>
      </c>
      <c r="D4681" t="s">
        <v>6249</v>
      </c>
      <c r="E4681" t="s">
        <v>7003</v>
      </c>
      <c r="F4681" t="s">
        <v>7097</v>
      </c>
      <c r="G4681" t="s">
        <v>7105</v>
      </c>
      <c r="H4681" t="s">
        <v>7149</v>
      </c>
      <c r="I4681" t="s">
        <v>7165</v>
      </c>
      <c r="J4681" t="s">
        <v>7172</v>
      </c>
      <c r="K4681" t="s">
        <v>7185</v>
      </c>
      <c r="L4681">
        <v>7</v>
      </c>
      <c r="M4681">
        <v>25611.67</v>
      </c>
      <c r="N4681">
        <v>0.25</v>
      </c>
      <c r="O4681">
        <v>1612.5</v>
      </c>
    </row>
    <row r="4682" spans="1:15" x14ac:dyDescent="0.25">
      <c r="A4682" t="s">
        <v>4692</v>
      </c>
      <c r="B4682" t="s">
        <v>5424</v>
      </c>
      <c r="C4682" t="s">
        <v>7248</v>
      </c>
      <c r="D4682" t="s">
        <v>6779</v>
      </c>
      <c r="E4682" t="s">
        <v>7035</v>
      </c>
      <c r="F4682" t="s">
        <v>7096</v>
      </c>
      <c r="G4682" t="s">
        <v>7111</v>
      </c>
      <c r="H4682" t="s">
        <v>7145</v>
      </c>
      <c r="I4682" t="s">
        <v>7163</v>
      </c>
      <c r="J4682" t="s">
        <v>7175</v>
      </c>
      <c r="K4682" t="s">
        <v>7190</v>
      </c>
      <c r="L4682">
        <v>1</v>
      </c>
      <c r="M4682">
        <v>2279.9899999999998</v>
      </c>
      <c r="N4682">
        <v>0</v>
      </c>
      <c r="O4682">
        <v>481.03</v>
      </c>
    </row>
    <row r="4683" spans="1:15" x14ac:dyDescent="0.25">
      <c r="A4683" t="s">
        <v>4693</v>
      </c>
      <c r="B4683" t="s">
        <v>5762</v>
      </c>
      <c r="C4683" t="s">
        <v>7251</v>
      </c>
      <c r="D4683" t="s">
        <v>6172</v>
      </c>
      <c r="E4683" t="s">
        <v>6962</v>
      </c>
      <c r="F4683" t="s">
        <v>7095</v>
      </c>
      <c r="G4683" t="s">
        <v>7109</v>
      </c>
      <c r="H4683" t="s">
        <v>7140</v>
      </c>
      <c r="I4683" t="s">
        <v>7162</v>
      </c>
      <c r="J4683" t="s">
        <v>7168</v>
      </c>
      <c r="K4683" t="s">
        <v>7181</v>
      </c>
      <c r="L4683">
        <v>2</v>
      </c>
      <c r="M4683">
        <v>23841.13</v>
      </c>
      <c r="N4683">
        <v>0.05</v>
      </c>
      <c r="O4683">
        <v>4729.8599999999997</v>
      </c>
    </row>
    <row r="4684" spans="1:15" x14ac:dyDescent="0.25">
      <c r="A4684" t="s">
        <v>4694</v>
      </c>
      <c r="B4684" t="s">
        <v>6080</v>
      </c>
      <c r="C4684" t="s">
        <v>7251</v>
      </c>
      <c r="D4684" t="s">
        <v>6338</v>
      </c>
      <c r="E4684" t="s">
        <v>6936</v>
      </c>
      <c r="F4684" t="s">
        <v>7096</v>
      </c>
      <c r="G4684" t="s">
        <v>7112</v>
      </c>
      <c r="H4684" t="s">
        <v>7154</v>
      </c>
      <c r="I4684" t="s">
        <v>7163</v>
      </c>
      <c r="J4684" t="s">
        <v>7175</v>
      </c>
      <c r="K4684" t="s">
        <v>7205</v>
      </c>
      <c r="L4684">
        <v>7</v>
      </c>
      <c r="M4684">
        <v>24196.11</v>
      </c>
      <c r="N4684">
        <v>0</v>
      </c>
      <c r="O4684">
        <v>4694.76</v>
      </c>
    </row>
    <row r="4685" spans="1:15" x14ac:dyDescent="0.25">
      <c r="A4685" t="s">
        <v>4695</v>
      </c>
      <c r="B4685" t="s">
        <v>5434</v>
      </c>
      <c r="C4685" t="s">
        <v>7246</v>
      </c>
      <c r="D4685" t="s">
        <v>6515</v>
      </c>
      <c r="E4685" t="s">
        <v>6990</v>
      </c>
      <c r="F4685" t="s">
        <v>7097</v>
      </c>
      <c r="G4685" t="s">
        <v>7107</v>
      </c>
      <c r="H4685" t="s">
        <v>7152</v>
      </c>
      <c r="I4685" t="s">
        <v>7165</v>
      </c>
      <c r="J4685" t="s">
        <v>7177</v>
      </c>
      <c r="K4685" t="s">
        <v>7210</v>
      </c>
      <c r="L4685">
        <v>1</v>
      </c>
      <c r="M4685">
        <v>84477.49</v>
      </c>
      <c r="N4685">
        <v>0</v>
      </c>
      <c r="O4685">
        <v>11875.06</v>
      </c>
    </row>
    <row r="4686" spans="1:15" x14ac:dyDescent="0.25">
      <c r="A4686" t="s">
        <v>4696</v>
      </c>
      <c r="B4686" t="s">
        <v>5124</v>
      </c>
      <c r="C4686" t="s">
        <v>7247</v>
      </c>
      <c r="D4686" t="s">
        <v>6892</v>
      </c>
      <c r="E4686" t="s">
        <v>7087</v>
      </c>
      <c r="F4686" t="s">
        <v>7097</v>
      </c>
      <c r="G4686" t="s">
        <v>7110</v>
      </c>
      <c r="H4686" t="s">
        <v>7155</v>
      </c>
      <c r="I4686" t="s">
        <v>7163</v>
      </c>
      <c r="J4686" t="s">
        <v>7175</v>
      </c>
      <c r="K4686" t="s">
        <v>7205</v>
      </c>
      <c r="L4686">
        <v>2</v>
      </c>
      <c r="M4686">
        <v>6453.32</v>
      </c>
      <c r="N4686">
        <v>0.1</v>
      </c>
      <c r="O4686">
        <v>1072.45</v>
      </c>
    </row>
    <row r="4687" spans="1:15" x14ac:dyDescent="0.25">
      <c r="A4687" t="s">
        <v>4697</v>
      </c>
      <c r="B4687" t="s">
        <v>5974</v>
      </c>
      <c r="C4687" t="s">
        <v>7239</v>
      </c>
      <c r="D4687" t="s">
        <v>6255</v>
      </c>
      <c r="E4687" t="s">
        <v>6946</v>
      </c>
      <c r="F4687" t="s">
        <v>7094</v>
      </c>
      <c r="G4687" t="s">
        <v>7100</v>
      </c>
      <c r="H4687" t="s">
        <v>7116</v>
      </c>
      <c r="I4687" t="s">
        <v>7165</v>
      </c>
      <c r="J4687" t="s">
        <v>7177</v>
      </c>
      <c r="K4687" t="s">
        <v>7210</v>
      </c>
      <c r="L4687">
        <v>4</v>
      </c>
      <c r="M4687">
        <v>326183.02</v>
      </c>
      <c r="N4687">
        <v>0.05</v>
      </c>
      <c r="O4687">
        <v>33017.75</v>
      </c>
    </row>
    <row r="4688" spans="1:15" x14ac:dyDescent="0.25">
      <c r="A4688" t="s">
        <v>4698</v>
      </c>
      <c r="B4688" t="s">
        <v>5741</v>
      </c>
      <c r="C4688" t="s">
        <v>7228</v>
      </c>
      <c r="D4688" t="s">
        <v>6447</v>
      </c>
      <c r="E4688" t="s">
        <v>6959</v>
      </c>
      <c r="F4688" t="s">
        <v>7097</v>
      </c>
      <c r="G4688" t="s">
        <v>7107</v>
      </c>
      <c r="H4688" t="s">
        <v>7152</v>
      </c>
      <c r="I4688" t="s">
        <v>7162</v>
      </c>
      <c r="J4688" t="s">
        <v>7166</v>
      </c>
      <c r="K4688" t="s">
        <v>7178</v>
      </c>
      <c r="L4688">
        <v>2</v>
      </c>
      <c r="M4688">
        <v>27378.37</v>
      </c>
      <c r="N4688">
        <v>0.05</v>
      </c>
      <c r="O4688">
        <v>5498.45</v>
      </c>
    </row>
    <row r="4689" spans="1:15" x14ac:dyDescent="0.25">
      <c r="A4689" t="s">
        <v>4699</v>
      </c>
      <c r="B4689" t="s">
        <v>6007</v>
      </c>
      <c r="C4689" t="s">
        <v>7235</v>
      </c>
      <c r="D4689" t="s">
        <v>6471</v>
      </c>
      <c r="E4689" t="s">
        <v>6951</v>
      </c>
      <c r="F4689" t="s">
        <v>7094</v>
      </c>
      <c r="G4689" t="s">
        <v>7100</v>
      </c>
      <c r="H4689" t="s">
        <v>7136</v>
      </c>
      <c r="I4689" t="s">
        <v>7163</v>
      </c>
      <c r="J4689" t="s">
        <v>7167</v>
      </c>
      <c r="K4689" t="s">
        <v>7187</v>
      </c>
      <c r="L4689">
        <v>3</v>
      </c>
      <c r="M4689">
        <v>4061.81</v>
      </c>
      <c r="N4689">
        <v>0.1</v>
      </c>
      <c r="O4689">
        <v>1181.2</v>
      </c>
    </row>
    <row r="4690" spans="1:15" x14ac:dyDescent="0.25">
      <c r="A4690" t="s">
        <v>4700</v>
      </c>
      <c r="B4690" t="s">
        <v>5928</v>
      </c>
      <c r="C4690" t="s">
        <v>7226</v>
      </c>
      <c r="D4690" t="s">
        <v>6290</v>
      </c>
      <c r="E4690" t="s">
        <v>6904</v>
      </c>
      <c r="F4690" t="s">
        <v>7094</v>
      </c>
      <c r="G4690" t="s">
        <v>7098</v>
      </c>
      <c r="H4690" t="s">
        <v>7156</v>
      </c>
      <c r="I4690" t="s">
        <v>7164</v>
      </c>
      <c r="J4690" t="s">
        <v>7174</v>
      </c>
      <c r="K4690" t="s">
        <v>7199</v>
      </c>
      <c r="L4690">
        <v>1</v>
      </c>
      <c r="M4690">
        <v>1542.59</v>
      </c>
      <c r="N4690">
        <v>0</v>
      </c>
      <c r="O4690">
        <v>350.96</v>
      </c>
    </row>
    <row r="4691" spans="1:15" x14ac:dyDescent="0.25">
      <c r="A4691" t="s">
        <v>4701</v>
      </c>
      <c r="B4691" t="s">
        <v>5939</v>
      </c>
      <c r="C4691" t="s">
        <v>7242</v>
      </c>
      <c r="D4691" t="s">
        <v>6670</v>
      </c>
      <c r="E4691" t="s">
        <v>6942</v>
      </c>
      <c r="F4691" t="s">
        <v>7095</v>
      </c>
      <c r="G4691" t="s">
        <v>7108</v>
      </c>
      <c r="H4691" t="s">
        <v>7126</v>
      </c>
      <c r="I4691" t="s">
        <v>7164</v>
      </c>
      <c r="J4691" t="s">
        <v>7173</v>
      </c>
      <c r="K4691" t="s">
        <v>7206</v>
      </c>
      <c r="L4691">
        <v>6</v>
      </c>
      <c r="M4691">
        <v>13785.76</v>
      </c>
      <c r="N4691">
        <v>0</v>
      </c>
      <c r="O4691">
        <v>4475.29</v>
      </c>
    </row>
    <row r="4692" spans="1:15" x14ac:dyDescent="0.25">
      <c r="A4692" t="s">
        <v>4702</v>
      </c>
      <c r="B4692" t="s">
        <v>5534</v>
      </c>
      <c r="C4692" t="s">
        <v>7240</v>
      </c>
      <c r="D4692" t="s">
        <v>6751</v>
      </c>
      <c r="E4692" t="s">
        <v>6950</v>
      </c>
      <c r="F4692" t="s">
        <v>7096</v>
      </c>
      <c r="G4692" t="s">
        <v>7112</v>
      </c>
      <c r="H4692" t="s">
        <v>7133</v>
      </c>
      <c r="I4692" t="s">
        <v>7164</v>
      </c>
      <c r="J4692" t="s">
        <v>7170</v>
      </c>
      <c r="K4692" t="s">
        <v>7189</v>
      </c>
      <c r="L4692">
        <v>2</v>
      </c>
      <c r="M4692">
        <v>2796.72</v>
      </c>
      <c r="N4692">
        <v>0.05</v>
      </c>
      <c r="O4692">
        <v>695.56</v>
      </c>
    </row>
    <row r="4693" spans="1:15" x14ac:dyDescent="0.25">
      <c r="A4693" t="s">
        <v>4703</v>
      </c>
      <c r="B4693" t="s">
        <v>5188</v>
      </c>
      <c r="C4693" t="s">
        <v>7245</v>
      </c>
      <c r="D4693" t="s">
        <v>6103</v>
      </c>
      <c r="E4693" t="s">
        <v>6902</v>
      </c>
      <c r="F4693" t="s">
        <v>7094</v>
      </c>
      <c r="G4693" t="s">
        <v>7101</v>
      </c>
      <c r="H4693" t="s">
        <v>7117</v>
      </c>
      <c r="I4693" t="s">
        <v>7163</v>
      </c>
      <c r="J4693" t="s">
        <v>7171</v>
      </c>
      <c r="K4693" t="s">
        <v>7204</v>
      </c>
      <c r="L4693">
        <v>7</v>
      </c>
      <c r="M4693">
        <v>32595.119999999999</v>
      </c>
      <c r="N4693">
        <v>0</v>
      </c>
      <c r="O4693">
        <v>5358.66</v>
      </c>
    </row>
    <row r="4694" spans="1:15" x14ac:dyDescent="0.25">
      <c r="A4694" t="s">
        <v>4704</v>
      </c>
      <c r="B4694" t="s">
        <v>5825</v>
      </c>
      <c r="C4694" t="s">
        <v>7236</v>
      </c>
      <c r="D4694" t="s">
        <v>6537</v>
      </c>
      <c r="E4694" t="s">
        <v>6973</v>
      </c>
      <c r="F4694" t="s">
        <v>7097</v>
      </c>
      <c r="G4694" t="s">
        <v>7104</v>
      </c>
      <c r="H4694" t="s">
        <v>7132</v>
      </c>
      <c r="I4694" t="s">
        <v>7163</v>
      </c>
      <c r="J4694" t="s">
        <v>7167</v>
      </c>
      <c r="K4694" t="s">
        <v>7179</v>
      </c>
      <c r="L4694">
        <v>6</v>
      </c>
      <c r="M4694">
        <v>14371.29</v>
      </c>
      <c r="N4694">
        <v>0</v>
      </c>
      <c r="O4694">
        <v>3900.63</v>
      </c>
    </row>
    <row r="4695" spans="1:15" x14ac:dyDescent="0.25">
      <c r="A4695" t="s">
        <v>4705</v>
      </c>
      <c r="B4695" t="s">
        <v>5763</v>
      </c>
      <c r="C4695" t="s">
        <v>7244</v>
      </c>
      <c r="D4695" t="s">
        <v>6416</v>
      </c>
      <c r="E4695" t="s">
        <v>6937</v>
      </c>
      <c r="F4695" t="s">
        <v>7095</v>
      </c>
      <c r="G4695" t="s">
        <v>7108</v>
      </c>
      <c r="H4695" t="s">
        <v>7126</v>
      </c>
      <c r="I4695" t="s">
        <v>7164</v>
      </c>
      <c r="J4695" t="s">
        <v>7174</v>
      </c>
      <c r="K4695" t="s">
        <v>7188</v>
      </c>
      <c r="L4695">
        <v>7</v>
      </c>
      <c r="M4695">
        <v>15706.99</v>
      </c>
      <c r="N4695">
        <v>0.2</v>
      </c>
      <c r="O4695">
        <v>1838.52</v>
      </c>
    </row>
    <row r="4696" spans="1:15" x14ac:dyDescent="0.25">
      <c r="A4696" t="s">
        <v>4706</v>
      </c>
      <c r="B4696" t="s">
        <v>5745</v>
      </c>
      <c r="C4696" t="s">
        <v>7224</v>
      </c>
      <c r="D4696" t="s">
        <v>6155</v>
      </c>
      <c r="E4696" t="s">
        <v>6918</v>
      </c>
      <c r="F4696" t="s">
        <v>7095</v>
      </c>
      <c r="G4696" t="s">
        <v>7108</v>
      </c>
      <c r="H4696" t="s">
        <v>7150</v>
      </c>
      <c r="I4696" t="s">
        <v>7165</v>
      </c>
      <c r="J4696" t="s">
        <v>7177</v>
      </c>
      <c r="K4696" t="s">
        <v>7198</v>
      </c>
      <c r="L4696">
        <v>1</v>
      </c>
      <c r="M4696">
        <v>64611.63</v>
      </c>
      <c r="N4696">
        <v>0.05</v>
      </c>
      <c r="O4696">
        <v>9738.77</v>
      </c>
    </row>
    <row r="4697" spans="1:15" x14ac:dyDescent="0.25">
      <c r="A4697" t="s">
        <v>4707</v>
      </c>
      <c r="B4697" t="s">
        <v>5315</v>
      </c>
      <c r="C4697" t="s">
        <v>7254</v>
      </c>
      <c r="D4697" t="s">
        <v>6106</v>
      </c>
      <c r="E4697" t="s">
        <v>6905</v>
      </c>
      <c r="F4697" t="s">
        <v>7094</v>
      </c>
      <c r="G4697" t="s">
        <v>7101</v>
      </c>
      <c r="H4697" t="s">
        <v>7124</v>
      </c>
      <c r="I4697" t="s">
        <v>7165</v>
      </c>
      <c r="J4697" t="s">
        <v>7177</v>
      </c>
      <c r="K4697" t="s">
        <v>7198</v>
      </c>
      <c r="L4697">
        <v>7</v>
      </c>
      <c r="M4697">
        <v>440010.39</v>
      </c>
      <c r="N4697">
        <v>0.05</v>
      </c>
      <c r="O4697">
        <v>63141.97</v>
      </c>
    </row>
    <row r="4698" spans="1:15" x14ac:dyDescent="0.25">
      <c r="A4698" t="s">
        <v>4708</v>
      </c>
      <c r="B4698" t="s">
        <v>5449</v>
      </c>
      <c r="C4698" t="s">
        <v>7252</v>
      </c>
      <c r="D4698" t="s">
        <v>6538</v>
      </c>
      <c r="E4698" t="s">
        <v>7061</v>
      </c>
      <c r="F4698" t="s">
        <v>7094</v>
      </c>
      <c r="G4698" t="s">
        <v>7098</v>
      </c>
      <c r="H4698" t="s">
        <v>7114</v>
      </c>
      <c r="I4698" t="s">
        <v>7163</v>
      </c>
      <c r="J4698" t="s">
        <v>7175</v>
      </c>
      <c r="K4698" t="s">
        <v>7205</v>
      </c>
      <c r="L4698">
        <v>3</v>
      </c>
      <c r="M4698">
        <v>10294.370000000001</v>
      </c>
      <c r="N4698">
        <v>0</v>
      </c>
      <c r="O4698">
        <v>1775.92</v>
      </c>
    </row>
    <row r="4699" spans="1:15" x14ac:dyDescent="0.25">
      <c r="A4699" t="s">
        <v>4709</v>
      </c>
      <c r="B4699" t="s">
        <v>5594</v>
      </c>
      <c r="C4699" t="s">
        <v>7234</v>
      </c>
      <c r="D4699" t="s">
        <v>6183</v>
      </c>
      <c r="E4699" t="s">
        <v>6971</v>
      </c>
      <c r="F4699" t="s">
        <v>7097</v>
      </c>
      <c r="G4699" t="s">
        <v>7105</v>
      </c>
      <c r="H4699" t="s">
        <v>7128</v>
      </c>
      <c r="I4699" t="s">
        <v>7162</v>
      </c>
      <c r="J4699" t="s">
        <v>7166</v>
      </c>
      <c r="K4699" t="s">
        <v>7211</v>
      </c>
      <c r="L4699">
        <v>3</v>
      </c>
      <c r="M4699">
        <v>21039.119999999999</v>
      </c>
      <c r="N4699">
        <v>0.05</v>
      </c>
      <c r="O4699">
        <v>3476.62</v>
      </c>
    </row>
    <row r="4700" spans="1:15" x14ac:dyDescent="0.25">
      <c r="A4700" t="s">
        <v>4710</v>
      </c>
      <c r="B4700" t="s">
        <v>5181</v>
      </c>
      <c r="C4700" t="s">
        <v>7258</v>
      </c>
      <c r="D4700" t="s">
        <v>6323</v>
      </c>
      <c r="E4700" t="s">
        <v>6996</v>
      </c>
      <c r="F4700" t="s">
        <v>7094</v>
      </c>
      <c r="G4700" t="s">
        <v>7100</v>
      </c>
      <c r="H4700" t="s">
        <v>7116</v>
      </c>
      <c r="I4700" t="s">
        <v>7163</v>
      </c>
      <c r="J4700" t="s">
        <v>7171</v>
      </c>
      <c r="K4700" t="s">
        <v>7204</v>
      </c>
      <c r="L4700">
        <v>6</v>
      </c>
      <c r="M4700">
        <v>26799.19</v>
      </c>
      <c r="N4700">
        <v>0</v>
      </c>
      <c r="O4700">
        <v>4634.84</v>
      </c>
    </row>
    <row r="4701" spans="1:15" x14ac:dyDescent="0.25">
      <c r="A4701" t="s">
        <v>4711</v>
      </c>
      <c r="B4701" t="s">
        <v>5761</v>
      </c>
      <c r="C4701" t="s">
        <v>7241</v>
      </c>
      <c r="D4701" t="s">
        <v>6517</v>
      </c>
      <c r="E4701" t="s">
        <v>6902</v>
      </c>
      <c r="F4701" t="s">
        <v>7094</v>
      </c>
      <c r="G4701" t="s">
        <v>7100</v>
      </c>
      <c r="H4701" t="s">
        <v>7116</v>
      </c>
      <c r="I4701" t="s">
        <v>7165</v>
      </c>
      <c r="J4701" t="s">
        <v>7176</v>
      </c>
      <c r="K4701" t="s">
        <v>7194</v>
      </c>
      <c r="L4701">
        <v>7</v>
      </c>
      <c r="M4701">
        <v>164987.14000000001</v>
      </c>
      <c r="N4701">
        <v>0.05</v>
      </c>
      <c r="O4701">
        <v>24426.080000000002</v>
      </c>
    </row>
    <row r="4702" spans="1:15" x14ac:dyDescent="0.25">
      <c r="A4702" t="s">
        <v>4712</v>
      </c>
      <c r="B4702" t="s">
        <v>5521</v>
      </c>
      <c r="C4702" t="s">
        <v>7249</v>
      </c>
      <c r="D4702" t="s">
        <v>6715</v>
      </c>
      <c r="E4702" t="s">
        <v>7059</v>
      </c>
      <c r="F4702" t="s">
        <v>7097</v>
      </c>
      <c r="G4702" t="s">
        <v>7104</v>
      </c>
      <c r="H4702" t="s">
        <v>7160</v>
      </c>
      <c r="I4702" t="s">
        <v>7164</v>
      </c>
      <c r="J4702" t="s">
        <v>7173</v>
      </c>
      <c r="K4702" t="s">
        <v>7186</v>
      </c>
      <c r="L4702">
        <v>6</v>
      </c>
      <c r="M4702">
        <v>20877.37</v>
      </c>
      <c r="N4702">
        <v>0.2</v>
      </c>
      <c r="O4702">
        <v>4443.1099999999997</v>
      </c>
    </row>
    <row r="4703" spans="1:15" x14ac:dyDescent="0.25">
      <c r="A4703" t="s">
        <v>4713</v>
      </c>
      <c r="B4703" t="s">
        <v>5895</v>
      </c>
      <c r="C4703" t="s">
        <v>7257</v>
      </c>
      <c r="D4703" t="s">
        <v>6205</v>
      </c>
      <c r="E4703" t="s">
        <v>6975</v>
      </c>
      <c r="F4703" t="s">
        <v>7097</v>
      </c>
      <c r="G4703" t="s">
        <v>7104</v>
      </c>
      <c r="H4703" t="s">
        <v>7132</v>
      </c>
      <c r="I4703" t="s">
        <v>7162</v>
      </c>
      <c r="J4703" t="s">
        <v>7168</v>
      </c>
      <c r="K4703" t="s">
        <v>7191</v>
      </c>
      <c r="L4703">
        <v>6</v>
      </c>
      <c r="M4703">
        <v>27913.94</v>
      </c>
      <c r="N4703">
        <v>0.25</v>
      </c>
      <c r="O4703">
        <v>2480.65</v>
      </c>
    </row>
    <row r="4704" spans="1:15" x14ac:dyDescent="0.25">
      <c r="A4704" t="s">
        <v>4714</v>
      </c>
      <c r="B4704" t="s">
        <v>5548</v>
      </c>
      <c r="C4704" t="s">
        <v>7249</v>
      </c>
      <c r="D4704" t="s">
        <v>6309</v>
      </c>
      <c r="E4704" t="s">
        <v>7012</v>
      </c>
      <c r="F4704" t="s">
        <v>7095</v>
      </c>
      <c r="G4704" t="s">
        <v>7109</v>
      </c>
      <c r="H4704" t="s">
        <v>7127</v>
      </c>
      <c r="I4704" t="s">
        <v>7163</v>
      </c>
      <c r="J4704" t="s">
        <v>7167</v>
      </c>
      <c r="K4704" t="s">
        <v>7187</v>
      </c>
      <c r="L4704">
        <v>1</v>
      </c>
      <c r="M4704">
        <v>1203.48</v>
      </c>
      <c r="N4704">
        <v>0.2</v>
      </c>
      <c r="O4704">
        <v>277.83999999999997</v>
      </c>
    </row>
    <row r="4705" spans="1:15" x14ac:dyDescent="0.25">
      <c r="A4705" t="s">
        <v>4715</v>
      </c>
      <c r="B4705" t="s">
        <v>5325</v>
      </c>
      <c r="C4705" t="s">
        <v>7228</v>
      </c>
      <c r="D4705" t="s">
        <v>6725</v>
      </c>
      <c r="E4705" t="s">
        <v>6949</v>
      </c>
      <c r="F4705" t="s">
        <v>7096</v>
      </c>
      <c r="G4705" t="s">
        <v>7113</v>
      </c>
      <c r="H4705" t="s">
        <v>7143</v>
      </c>
      <c r="I4705" t="s">
        <v>7164</v>
      </c>
      <c r="J4705" t="s">
        <v>7173</v>
      </c>
      <c r="K4705" t="s">
        <v>7200</v>
      </c>
      <c r="L4705">
        <v>6</v>
      </c>
      <c r="M4705">
        <v>7451.66</v>
      </c>
      <c r="N4705">
        <v>0</v>
      </c>
      <c r="O4705">
        <v>2619.85</v>
      </c>
    </row>
    <row r="4706" spans="1:15" x14ac:dyDescent="0.25">
      <c r="A4706" t="s">
        <v>4716</v>
      </c>
      <c r="B4706" t="s">
        <v>5359</v>
      </c>
      <c r="C4706" t="s">
        <v>7252</v>
      </c>
      <c r="D4706" t="s">
        <v>6894</v>
      </c>
      <c r="E4706" t="s">
        <v>6995</v>
      </c>
      <c r="F4706" t="s">
        <v>7095</v>
      </c>
      <c r="G4706" t="s">
        <v>7102</v>
      </c>
      <c r="H4706" t="s">
        <v>7157</v>
      </c>
      <c r="I4706" t="s">
        <v>7164</v>
      </c>
      <c r="J4706" t="s">
        <v>7173</v>
      </c>
      <c r="K4706" t="s">
        <v>7186</v>
      </c>
      <c r="L4706">
        <v>3</v>
      </c>
      <c r="M4706">
        <v>12142.34</v>
      </c>
      <c r="N4706">
        <v>0.1</v>
      </c>
      <c r="O4706">
        <v>3148.65</v>
      </c>
    </row>
    <row r="4707" spans="1:15" x14ac:dyDescent="0.25">
      <c r="A4707" t="s">
        <v>4717</v>
      </c>
      <c r="B4707" t="s">
        <v>6016</v>
      </c>
      <c r="C4707" t="s">
        <v>7238</v>
      </c>
      <c r="D4707" t="s">
        <v>6631</v>
      </c>
      <c r="E4707" t="s">
        <v>7039</v>
      </c>
      <c r="F4707" t="s">
        <v>7094</v>
      </c>
      <c r="G4707" t="s">
        <v>7101</v>
      </c>
      <c r="H4707" t="s">
        <v>7137</v>
      </c>
      <c r="I4707" t="s">
        <v>7164</v>
      </c>
      <c r="J4707" t="s">
        <v>7174</v>
      </c>
      <c r="K4707" t="s">
        <v>7188</v>
      </c>
      <c r="L4707">
        <v>3</v>
      </c>
      <c r="M4707">
        <v>6102.83</v>
      </c>
      <c r="N4707">
        <v>0.25</v>
      </c>
      <c r="O4707">
        <v>519.58000000000004</v>
      </c>
    </row>
    <row r="4708" spans="1:15" x14ac:dyDescent="0.25">
      <c r="A4708" t="s">
        <v>4718</v>
      </c>
      <c r="B4708" t="s">
        <v>5425</v>
      </c>
      <c r="C4708" t="s">
        <v>7224</v>
      </c>
      <c r="D4708" t="s">
        <v>6384</v>
      </c>
      <c r="E4708" t="s">
        <v>6969</v>
      </c>
      <c r="F4708" t="s">
        <v>7095</v>
      </c>
      <c r="G4708" t="s">
        <v>7106</v>
      </c>
      <c r="H4708" t="s">
        <v>7122</v>
      </c>
      <c r="I4708" t="s">
        <v>7165</v>
      </c>
      <c r="J4708" t="s">
        <v>7177</v>
      </c>
      <c r="K4708" t="s">
        <v>7210</v>
      </c>
      <c r="L4708">
        <v>8</v>
      </c>
      <c r="M4708">
        <v>692855.36</v>
      </c>
      <c r="N4708">
        <v>0</v>
      </c>
      <c r="O4708">
        <v>81456.009999999995</v>
      </c>
    </row>
    <row r="4709" spans="1:15" x14ac:dyDescent="0.25">
      <c r="A4709" t="s">
        <v>4719</v>
      </c>
      <c r="B4709" t="s">
        <v>5147</v>
      </c>
      <c r="C4709" t="s">
        <v>7246</v>
      </c>
      <c r="D4709" t="s">
        <v>6688</v>
      </c>
      <c r="E4709" t="s">
        <v>6976</v>
      </c>
      <c r="F4709" t="s">
        <v>7095</v>
      </c>
      <c r="G4709" t="s">
        <v>7102</v>
      </c>
      <c r="H4709" t="s">
        <v>7157</v>
      </c>
      <c r="I4709" t="s">
        <v>7163</v>
      </c>
      <c r="J4709" t="s">
        <v>7167</v>
      </c>
      <c r="K4709" t="s">
        <v>7187</v>
      </c>
      <c r="L4709">
        <v>2</v>
      </c>
      <c r="M4709">
        <v>2926.03</v>
      </c>
      <c r="N4709">
        <v>0</v>
      </c>
      <c r="O4709">
        <v>833.11</v>
      </c>
    </row>
    <row r="4710" spans="1:15" x14ac:dyDescent="0.25">
      <c r="A4710" t="s">
        <v>4720</v>
      </c>
      <c r="B4710" t="s">
        <v>5340</v>
      </c>
      <c r="C4710" t="s">
        <v>7246</v>
      </c>
      <c r="D4710" t="s">
        <v>6529</v>
      </c>
      <c r="E4710" t="s">
        <v>7007</v>
      </c>
      <c r="F4710" t="s">
        <v>7096</v>
      </c>
      <c r="G4710" t="s">
        <v>7111</v>
      </c>
      <c r="H4710" t="s">
        <v>7131</v>
      </c>
      <c r="I4710" t="s">
        <v>7165</v>
      </c>
      <c r="J4710" t="s">
        <v>7177</v>
      </c>
      <c r="K4710" t="s">
        <v>7201</v>
      </c>
      <c r="L4710">
        <v>6</v>
      </c>
      <c r="M4710">
        <v>303204.47999999998</v>
      </c>
      <c r="N4710">
        <v>0</v>
      </c>
      <c r="O4710">
        <v>46678.75</v>
      </c>
    </row>
    <row r="4711" spans="1:15" x14ac:dyDescent="0.25">
      <c r="A4711" t="s">
        <v>4721</v>
      </c>
      <c r="B4711" t="s">
        <v>5061</v>
      </c>
      <c r="C4711" t="s">
        <v>7229</v>
      </c>
      <c r="D4711" t="s">
        <v>6741</v>
      </c>
      <c r="E4711" t="s">
        <v>7088</v>
      </c>
      <c r="F4711" t="s">
        <v>7096</v>
      </c>
      <c r="G4711" t="s">
        <v>7111</v>
      </c>
      <c r="H4711" t="s">
        <v>7131</v>
      </c>
      <c r="I4711" t="s">
        <v>7163</v>
      </c>
      <c r="J4711" t="s">
        <v>7175</v>
      </c>
      <c r="K4711" t="s">
        <v>7205</v>
      </c>
      <c r="L4711">
        <v>6</v>
      </c>
      <c r="M4711">
        <v>17212.490000000002</v>
      </c>
      <c r="N4711">
        <v>0.15</v>
      </c>
      <c r="O4711">
        <v>1689.91</v>
      </c>
    </row>
    <row r="4712" spans="1:15" x14ac:dyDescent="0.25">
      <c r="A4712" t="s">
        <v>4722</v>
      </c>
      <c r="B4712" t="s">
        <v>5852</v>
      </c>
      <c r="C4712" t="s">
        <v>7258</v>
      </c>
      <c r="D4712" t="s">
        <v>6348</v>
      </c>
      <c r="E4712" t="s">
        <v>6970</v>
      </c>
      <c r="F4712" t="s">
        <v>7096</v>
      </c>
      <c r="G4712" t="s">
        <v>7112</v>
      </c>
      <c r="H4712" t="s">
        <v>7133</v>
      </c>
      <c r="I4712" t="s">
        <v>7163</v>
      </c>
      <c r="J4712" t="s">
        <v>7171</v>
      </c>
      <c r="K4712" t="s">
        <v>7209</v>
      </c>
      <c r="L4712">
        <v>1</v>
      </c>
      <c r="M4712">
        <v>1403.26</v>
      </c>
      <c r="N4712">
        <v>0.2</v>
      </c>
      <c r="O4712">
        <v>155.62</v>
      </c>
    </row>
    <row r="4713" spans="1:15" x14ac:dyDescent="0.25">
      <c r="A4713" t="s">
        <v>4723</v>
      </c>
      <c r="B4713" t="s">
        <v>5560</v>
      </c>
      <c r="C4713" t="s">
        <v>7232</v>
      </c>
      <c r="D4713" t="s">
        <v>6618</v>
      </c>
      <c r="E4713" t="s">
        <v>7006</v>
      </c>
      <c r="F4713" t="s">
        <v>7097</v>
      </c>
      <c r="G4713" t="s">
        <v>7104</v>
      </c>
      <c r="H4713" t="s">
        <v>7160</v>
      </c>
      <c r="I4713" t="s">
        <v>7164</v>
      </c>
      <c r="J4713" t="s">
        <v>7174</v>
      </c>
      <c r="K4713" t="s">
        <v>7196</v>
      </c>
      <c r="L4713">
        <v>4</v>
      </c>
      <c r="M4713">
        <v>12640.49</v>
      </c>
      <c r="N4713">
        <v>0.1</v>
      </c>
      <c r="O4713">
        <v>2702.33</v>
      </c>
    </row>
    <row r="4714" spans="1:15" x14ac:dyDescent="0.25">
      <c r="A4714" t="s">
        <v>4724</v>
      </c>
      <c r="B4714" t="s">
        <v>5406</v>
      </c>
      <c r="C4714" t="s">
        <v>7255</v>
      </c>
      <c r="D4714" t="s">
        <v>6527</v>
      </c>
      <c r="E4714" t="s">
        <v>6988</v>
      </c>
      <c r="F4714" t="s">
        <v>7097</v>
      </c>
      <c r="G4714" t="s">
        <v>7104</v>
      </c>
      <c r="H4714" t="s">
        <v>7132</v>
      </c>
      <c r="I4714" t="s">
        <v>7165</v>
      </c>
      <c r="J4714" t="s">
        <v>7176</v>
      </c>
      <c r="K4714" t="s">
        <v>7195</v>
      </c>
      <c r="L4714">
        <v>6</v>
      </c>
      <c r="M4714">
        <v>53206.49</v>
      </c>
      <c r="N4714">
        <v>0.25</v>
      </c>
      <c r="O4714">
        <v>-1103.47</v>
      </c>
    </row>
    <row r="4715" spans="1:15" x14ac:dyDescent="0.25">
      <c r="A4715" t="s">
        <v>4725</v>
      </c>
      <c r="B4715" t="s">
        <v>5566</v>
      </c>
      <c r="C4715" t="s">
        <v>7257</v>
      </c>
      <c r="D4715" t="s">
        <v>6804</v>
      </c>
      <c r="E4715" t="s">
        <v>6939</v>
      </c>
      <c r="F4715" t="s">
        <v>7096</v>
      </c>
      <c r="G4715" t="s">
        <v>7103</v>
      </c>
      <c r="H4715" t="s">
        <v>7119</v>
      </c>
      <c r="I4715" t="s">
        <v>7165</v>
      </c>
      <c r="J4715" t="s">
        <v>7177</v>
      </c>
      <c r="K4715" t="s">
        <v>7210</v>
      </c>
      <c r="L4715">
        <v>1</v>
      </c>
      <c r="M4715">
        <v>84897.98</v>
      </c>
      <c r="N4715">
        <v>0</v>
      </c>
      <c r="O4715">
        <v>10900.72</v>
      </c>
    </row>
    <row r="4716" spans="1:15" x14ac:dyDescent="0.25">
      <c r="A4716" t="s">
        <v>4726</v>
      </c>
      <c r="B4716" t="s">
        <v>5631</v>
      </c>
      <c r="C4716" t="s">
        <v>7241</v>
      </c>
      <c r="D4716" t="s">
        <v>6305</v>
      </c>
      <c r="E4716" t="s">
        <v>7029</v>
      </c>
      <c r="F4716" t="s">
        <v>7097</v>
      </c>
      <c r="G4716" t="s">
        <v>7107</v>
      </c>
      <c r="H4716" t="s">
        <v>7152</v>
      </c>
      <c r="I4716" t="s">
        <v>7162</v>
      </c>
      <c r="J4716" t="s">
        <v>7166</v>
      </c>
      <c r="K4716" t="s">
        <v>7192</v>
      </c>
      <c r="L4716">
        <v>4</v>
      </c>
      <c r="M4716">
        <v>18464.400000000001</v>
      </c>
      <c r="N4716">
        <v>0.2</v>
      </c>
      <c r="O4716">
        <v>1022.97</v>
      </c>
    </row>
    <row r="4717" spans="1:15" x14ac:dyDescent="0.25">
      <c r="A4717" t="s">
        <v>4727</v>
      </c>
      <c r="B4717" t="s">
        <v>5611</v>
      </c>
      <c r="C4717" t="s">
        <v>7237</v>
      </c>
      <c r="D4717" t="s">
        <v>6326</v>
      </c>
      <c r="E4717" t="s">
        <v>7032</v>
      </c>
      <c r="F4717" t="s">
        <v>7097</v>
      </c>
      <c r="G4717" t="s">
        <v>7105</v>
      </c>
      <c r="H4717" t="s">
        <v>7121</v>
      </c>
      <c r="I4717" t="s">
        <v>7164</v>
      </c>
      <c r="J4717" t="s">
        <v>7174</v>
      </c>
      <c r="K4717" t="s">
        <v>7196</v>
      </c>
      <c r="L4717">
        <v>2</v>
      </c>
      <c r="M4717">
        <v>6378.74</v>
      </c>
      <c r="N4717">
        <v>0.1</v>
      </c>
      <c r="O4717">
        <v>1164.3499999999999</v>
      </c>
    </row>
    <row r="4718" spans="1:15" x14ac:dyDescent="0.25">
      <c r="A4718" t="s">
        <v>4728</v>
      </c>
      <c r="B4718" t="s">
        <v>5827</v>
      </c>
      <c r="C4718" t="s">
        <v>7231</v>
      </c>
      <c r="D4718" t="s">
        <v>6880</v>
      </c>
      <c r="E4718" t="s">
        <v>6928</v>
      </c>
      <c r="F4718" t="s">
        <v>7095</v>
      </c>
      <c r="G4718" t="s">
        <v>7106</v>
      </c>
      <c r="H4718" t="s">
        <v>7146</v>
      </c>
      <c r="I4718" t="s">
        <v>7162</v>
      </c>
      <c r="J4718" t="s">
        <v>7166</v>
      </c>
      <c r="K4718" t="s">
        <v>7192</v>
      </c>
      <c r="L4718">
        <v>3</v>
      </c>
      <c r="M4718">
        <v>15031.12</v>
      </c>
      <c r="N4718">
        <v>0.2</v>
      </c>
      <c r="O4718">
        <v>1833.09</v>
      </c>
    </row>
    <row r="4719" spans="1:15" x14ac:dyDescent="0.25">
      <c r="A4719" t="s">
        <v>4729</v>
      </c>
      <c r="B4719" t="s">
        <v>5961</v>
      </c>
      <c r="C4719" t="s">
        <v>7241</v>
      </c>
      <c r="D4719" t="s">
        <v>6131</v>
      </c>
      <c r="E4719" t="s">
        <v>6930</v>
      </c>
      <c r="F4719" t="s">
        <v>7097</v>
      </c>
      <c r="G4719" t="s">
        <v>7107</v>
      </c>
      <c r="H4719" t="s">
        <v>7152</v>
      </c>
      <c r="I4719" t="s">
        <v>7162</v>
      </c>
      <c r="J4719" t="s">
        <v>7169</v>
      </c>
      <c r="K4719" t="s">
        <v>7182</v>
      </c>
      <c r="L4719">
        <v>3</v>
      </c>
      <c r="M4719">
        <v>24801.25</v>
      </c>
      <c r="N4719">
        <v>0.1</v>
      </c>
      <c r="O4719">
        <v>4053.03</v>
      </c>
    </row>
    <row r="4720" spans="1:15" x14ac:dyDescent="0.25">
      <c r="A4720" t="s">
        <v>4730</v>
      </c>
      <c r="B4720" t="s">
        <v>5969</v>
      </c>
      <c r="C4720" t="s">
        <v>7249</v>
      </c>
      <c r="D4720" t="s">
        <v>6527</v>
      </c>
      <c r="E4720" t="s">
        <v>6988</v>
      </c>
      <c r="F4720" t="s">
        <v>7094</v>
      </c>
      <c r="G4720" t="s">
        <v>7098</v>
      </c>
      <c r="H4720" t="s">
        <v>7156</v>
      </c>
      <c r="I4720" t="s">
        <v>7164</v>
      </c>
      <c r="J4720" t="s">
        <v>7174</v>
      </c>
      <c r="K4720" t="s">
        <v>7196</v>
      </c>
      <c r="L4720">
        <v>2</v>
      </c>
      <c r="M4720">
        <v>6818.07</v>
      </c>
      <c r="N4720">
        <v>0</v>
      </c>
      <c r="O4720">
        <v>1868.74</v>
      </c>
    </row>
    <row r="4721" spans="1:15" x14ac:dyDescent="0.25">
      <c r="A4721" t="s">
        <v>4731</v>
      </c>
      <c r="B4721" t="s">
        <v>5198</v>
      </c>
      <c r="C4721" t="s">
        <v>7253</v>
      </c>
      <c r="D4721" t="s">
        <v>6167</v>
      </c>
      <c r="E4721" t="s">
        <v>6901</v>
      </c>
      <c r="F4721" t="s">
        <v>7097</v>
      </c>
      <c r="G4721" t="s">
        <v>7104</v>
      </c>
      <c r="H4721" t="s">
        <v>7132</v>
      </c>
      <c r="I4721" t="s">
        <v>7164</v>
      </c>
      <c r="J4721" t="s">
        <v>7173</v>
      </c>
      <c r="K4721" t="s">
        <v>7200</v>
      </c>
      <c r="L4721">
        <v>8</v>
      </c>
      <c r="M4721">
        <v>9864.1299999999992</v>
      </c>
      <c r="N4721">
        <v>0</v>
      </c>
      <c r="O4721">
        <v>3146.85</v>
      </c>
    </row>
    <row r="4722" spans="1:15" x14ac:dyDescent="0.25">
      <c r="A4722" t="s">
        <v>4732</v>
      </c>
      <c r="B4722" t="s">
        <v>5247</v>
      </c>
      <c r="C4722" t="s">
        <v>7240</v>
      </c>
      <c r="D4722" t="s">
        <v>6419</v>
      </c>
      <c r="E4722" t="s">
        <v>6897</v>
      </c>
      <c r="F4722" t="s">
        <v>7096</v>
      </c>
      <c r="G4722" t="s">
        <v>7111</v>
      </c>
      <c r="H4722" t="s">
        <v>7131</v>
      </c>
      <c r="I4722" t="s">
        <v>7165</v>
      </c>
      <c r="J4722" t="s">
        <v>7172</v>
      </c>
      <c r="K4722" t="s">
        <v>7185</v>
      </c>
      <c r="L4722">
        <v>7</v>
      </c>
      <c r="M4722">
        <v>27269.23</v>
      </c>
      <c r="N4722">
        <v>0.25</v>
      </c>
      <c r="O4722">
        <v>2019.96</v>
      </c>
    </row>
    <row r="4723" spans="1:15" x14ac:dyDescent="0.25">
      <c r="A4723" t="s">
        <v>4733</v>
      </c>
      <c r="B4723" t="s">
        <v>5461</v>
      </c>
      <c r="C4723" t="s">
        <v>7256</v>
      </c>
      <c r="D4723" t="s">
        <v>6439</v>
      </c>
      <c r="E4723" t="s">
        <v>6932</v>
      </c>
      <c r="F4723" t="s">
        <v>7094</v>
      </c>
      <c r="G4723" t="s">
        <v>7098</v>
      </c>
      <c r="H4723" t="s">
        <v>7114</v>
      </c>
      <c r="I4723" t="s">
        <v>7164</v>
      </c>
      <c r="J4723" t="s">
        <v>7170</v>
      </c>
      <c r="K4723" t="s">
        <v>7189</v>
      </c>
      <c r="L4723">
        <v>6</v>
      </c>
      <c r="M4723">
        <v>7412.51</v>
      </c>
      <c r="N4723">
        <v>0.15</v>
      </c>
      <c r="O4723">
        <v>1607.87</v>
      </c>
    </row>
    <row r="4724" spans="1:15" x14ac:dyDescent="0.25">
      <c r="A4724" t="s">
        <v>4734</v>
      </c>
      <c r="B4724" t="s">
        <v>5335</v>
      </c>
      <c r="C4724" t="s">
        <v>7251</v>
      </c>
      <c r="D4724" t="s">
        <v>6855</v>
      </c>
      <c r="E4724" t="s">
        <v>6968</v>
      </c>
      <c r="F4724" t="s">
        <v>7095</v>
      </c>
      <c r="G4724" t="s">
        <v>7108</v>
      </c>
      <c r="H4724" t="s">
        <v>7150</v>
      </c>
      <c r="I4724" t="s">
        <v>7165</v>
      </c>
      <c r="J4724" t="s">
        <v>7172</v>
      </c>
      <c r="K4724" t="s">
        <v>7185</v>
      </c>
      <c r="L4724">
        <v>8</v>
      </c>
      <c r="M4724">
        <v>39023.64</v>
      </c>
      <c r="N4724">
        <v>0</v>
      </c>
      <c r="O4724">
        <v>7203.74</v>
      </c>
    </row>
    <row r="4725" spans="1:15" x14ac:dyDescent="0.25">
      <c r="A4725" t="s">
        <v>4735</v>
      </c>
      <c r="B4725" t="s">
        <v>5266</v>
      </c>
      <c r="C4725" t="s">
        <v>7231</v>
      </c>
      <c r="D4725" t="s">
        <v>6596</v>
      </c>
      <c r="E4725" t="s">
        <v>6995</v>
      </c>
      <c r="F4725" t="s">
        <v>7095</v>
      </c>
      <c r="G4725" t="s">
        <v>7109</v>
      </c>
      <c r="H4725" t="s">
        <v>7135</v>
      </c>
      <c r="I4725" t="s">
        <v>7163</v>
      </c>
      <c r="J4725" t="s">
        <v>7175</v>
      </c>
      <c r="K4725" t="s">
        <v>7190</v>
      </c>
      <c r="L4725">
        <v>2</v>
      </c>
      <c r="M4725">
        <v>3539.91</v>
      </c>
      <c r="N4725">
        <v>0.2</v>
      </c>
      <c r="O4725">
        <v>424.4</v>
      </c>
    </row>
    <row r="4726" spans="1:15" x14ac:dyDescent="0.25">
      <c r="A4726" t="s">
        <v>4736</v>
      </c>
      <c r="B4726" t="s">
        <v>5724</v>
      </c>
      <c r="C4726" t="s">
        <v>7240</v>
      </c>
      <c r="D4726" t="s">
        <v>6842</v>
      </c>
      <c r="E4726" t="s">
        <v>6918</v>
      </c>
      <c r="F4726" t="s">
        <v>7094</v>
      </c>
      <c r="G4726" t="s">
        <v>7101</v>
      </c>
      <c r="H4726" t="s">
        <v>7124</v>
      </c>
      <c r="I4726" t="s">
        <v>7165</v>
      </c>
      <c r="J4726" t="s">
        <v>7176</v>
      </c>
      <c r="K4726" t="s">
        <v>7202</v>
      </c>
      <c r="L4726">
        <v>5</v>
      </c>
      <c r="M4726">
        <v>88959.679999999993</v>
      </c>
      <c r="N4726">
        <v>0.05</v>
      </c>
      <c r="O4726">
        <v>10155.34</v>
      </c>
    </row>
    <row r="4727" spans="1:15" x14ac:dyDescent="0.25">
      <c r="A4727" t="s">
        <v>4737</v>
      </c>
      <c r="B4727" t="s">
        <v>5288</v>
      </c>
      <c r="C4727" t="s">
        <v>7236</v>
      </c>
      <c r="D4727" t="s">
        <v>6266</v>
      </c>
      <c r="E4727" t="s">
        <v>7012</v>
      </c>
      <c r="F4727" t="s">
        <v>7096</v>
      </c>
      <c r="G4727" t="s">
        <v>7111</v>
      </c>
      <c r="H4727" t="s">
        <v>7131</v>
      </c>
      <c r="I4727" t="s">
        <v>7163</v>
      </c>
      <c r="J4727" t="s">
        <v>7167</v>
      </c>
      <c r="K4727" t="s">
        <v>7179</v>
      </c>
      <c r="L4727">
        <v>6</v>
      </c>
      <c r="M4727">
        <v>12590.33</v>
      </c>
      <c r="N4727">
        <v>0.2</v>
      </c>
      <c r="O4727">
        <v>2508.63</v>
      </c>
    </row>
    <row r="4728" spans="1:15" x14ac:dyDescent="0.25">
      <c r="A4728" t="s">
        <v>4738</v>
      </c>
      <c r="B4728" t="s">
        <v>5607</v>
      </c>
      <c r="C4728" t="s">
        <v>7230</v>
      </c>
      <c r="D4728" t="s">
        <v>6168</v>
      </c>
      <c r="E4728" t="s">
        <v>6909</v>
      </c>
      <c r="F4728" t="s">
        <v>7094</v>
      </c>
      <c r="G4728" t="s">
        <v>7100</v>
      </c>
      <c r="H4728" t="s">
        <v>7151</v>
      </c>
      <c r="I4728" t="s">
        <v>7163</v>
      </c>
      <c r="J4728" t="s">
        <v>7175</v>
      </c>
      <c r="K4728" t="s">
        <v>7205</v>
      </c>
      <c r="L4728">
        <v>1</v>
      </c>
      <c r="M4728">
        <v>3358.53</v>
      </c>
      <c r="N4728">
        <v>0</v>
      </c>
      <c r="O4728">
        <v>628.36</v>
      </c>
    </row>
    <row r="4729" spans="1:15" x14ac:dyDescent="0.25">
      <c r="A4729" t="s">
        <v>4739</v>
      </c>
      <c r="B4729" t="s">
        <v>5122</v>
      </c>
      <c r="C4729" t="s">
        <v>7259</v>
      </c>
      <c r="D4729" t="s">
        <v>6209</v>
      </c>
      <c r="E4729" t="s">
        <v>6983</v>
      </c>
      <c r="F4729" t="s">
        <v>7094</v>
      </c>
      <c r="G4729" t="s">
        <v>7098</v>
      </c>
      <c r="H4729" t="s">
        <v>7114</v>
      </c>
      <c r="I4729" t="s">
        <v>7163</v>
      </c>
      <c r="J4729" t="s">
        <v>7167</v>
      </c>
      <c r="K4729" t="s">
        <v>7187</v>
      </c>
      <c r="L4729">
        <v>5</v>
      </c>
      <c r="M4729">
        <v>7411.62</v>
      </c>
      <c r="N4729">
        <v>0.05</v>
      </c>
      <c r="O4729">
        <v>2261.29</v>
      </c>
    </row>
    <row r="4730" spans="1:15" x14ac:dyDescent="0.25">
      <c r="A4730" t="s">
        <v>4740</v>
      </c>
      <c r="B4730" t="s">
        <v>6039</v>
      </c>
      <c r="C4730" t="s">
        <v>7245</v>
      </c>
      <c r="D4730" t="s">
        <v>6516</v>
      </c>
      <c r="E4730" t="s">
        <v>6914</v>
      </c>
      <c r="F4730" t="s">
        <v>7096</v>
      </c>
      <c r="G4730" t="s">
        <v>7103</v>
      </c>
      <c r="H4730" t="s">
        <v>7158</v>
      </c>
      <c r="I4730" t="s">
        <v>7164</v>
      </c>
      <c r="J4730" t="s">
        <v>7174</v>
      </c>
      <c r="K4730" t="s">
        <v>7196</v>
      </c>
      <c r="L4730">
        <v>2</v>
      </c>
      <c r="M4730">
        <v>5787.27</v>
      </c>
      <c r="N4730">
        <v>0.2</v>
      </c>
      <c r="O4730">
        <v>834.82</v>
      </c>
    </row>
    <row r="4731" spans="1:15" x14ac:dyDescent="0.25">
      <c r="A4731" t="s">
        <v>4741</v>
      </c>
      <c r="B4731" t="s">
        <v>6087</v>
      </c>
      <c r="C4731" t="s">
        <v>7236</v>
      </c>
      <c r="D4731" t="s">
        <v>6489</v>
      </c>
      <c r="E4731" t="s">
        <v>7068</v>
      </c>
      <c r="F4731" t="s">
        <v>7096</v>
      </c>
      <c r="G4731" t="s">
        <v>7111</v>
      </c>
      <c r="H4731" t="s">
        <v>7142</v>
      </c>
      <c r="I4731" t="s">
        <v>7164</v>
      </c>
      <c r="J4731" t="s">
        <v>7170</v>
      </c>
      <c r="K4731" t="s">
        <v>7213</v>
      </c>
      <c r="L4731">
        <v>8</v>
      </c>
      <c r="M4731">
        <v>21323.439999999999</v>
      </c>
      <c r="N4731">
        <v>0</v>
      </c>
      <c r="O4731">
        <v>6896.46</v>
      </c>
    </row>
    <row r="4732" spans="1:15" x14ac:dyDescent="0.25">
      <c r="A4732" t="s">
        <v>4742</v>
      </c>
      <c r="B4732" t="s">
        <v>5345</v>
      </c>
      <c r="C4732" t="s">
        <v>7244</v>
      </c>
      <c r="D4732" t="s">
        <v>6525</v>
      </c>
      <c r="E4732" t="s">
        <v>7059</v>
      </c>
      <c r="F4732" t="s">
        <v>7095</v>
      </c>
      <c r="G4732" t="s">
        <v>7108</v>
      </c>
      <c r="H4732" t="s">
        <v>7126</v>
      </c>
      <c r="I4732" t="s">
        <v>7162</v>
      </c>
      <c r="J4732" t="s">
        <v>7166</v>
      </c>
      <c r="K4732" t="s">
        <v>7211</v>
      </c>
      <c r="L4732">
        <v>6</v>
      </c>
      <c r="M4732">
        <v>45847.54</v>
      </c>
      <c r="N4732">
        <v>0</v>
      </c>
      <c r="O4732">
        <v>8634.83</v>
      </c>
    </row>
    <row r="4733" spans="1:15" x14ac:dyDescent="0.25">
      <c r="A4733" t="s">
        <v>4743</v>
      </c>
      <c r="B4733" t="s">
        <v>5736</v>
      </c>
      <c r="C4733" t="s">
        <v>7232</v>
      </c>
      <c r="D4733" t="s">
        <v>6681</v>
      </c>
      <c r="E4733" t="s">
        <v>7030</v>
      </c>
      <c r="F4733" t="s">
        <v>7096</v>
      </c>
      <c r="G4733" t="s">
        <v>7111</v>
      </c>
      <c r="H4733" t="s">
        <v>7131</v>
      </c>
      <c r="I4733" t="s">
        <v>7162</v>
      </c>
      <c r="J4733" t="s">
        <v>7166</v>
      </c>
      <c r="K4733" t="s">
        <v>7211</v>
      </c>
      <c r="L4733">
        <v>6</v>
      </c>
      <c r="M4733">
        <v>43579.1</v>
      </c>
      <c r="N4733">
        <v>0</v>
      </c>
      <c r="O4733">
        <v>8192.73</v>
      </c>
    </row>
    <row r="4734" spans="1:15" x14ac:dyDescent="0.25">
      <c r="A4734" t="s">
        <v>4744</v>
      </c>
      <c r="B4734" t="s">
        <v>5382</v>
      </c>
      <c r="C4734" t="s">
        <v>7243</v>
      </c>
      <c r="D4734" t="s">
        <v>6806</v>
      </c>
      <c r="E4734" t="s">
        <v>6908</v>
      </c>
      <c r="F4734" t="s">
        <v>7096</v>
      </c>
      <c r="G4734" t="s">
        <v>7112</v>
      </c>
      <c r="H4734" t="s">
        <v>7139</v>
      </c>
      <c r="I4734" t="s">
        <v>7162</v>
      </c>
      <c r="J4734" t="s">
        <v>7169</v>
      </c>
      <c r="K4734" t="s">
        <v>7203</v>
      </c>
      <c r="L4734">
        <v>8</v>
      </c>
      <c r="M4734">
        <v>126861.02</v>
      </c>
      <c r="N4734">
        <v>0.25</v>
      </c>
      <c r="O4734">
        <v>645.01</v>
      </c>
    </row>
    <row r="4735" spans="1:15" x14ac:dyDescent="0.25">
      <c r="A4735" t="s">
        <v>4745</v>
      </c>
      <c r="B4735" t="s">
        <v>5509</v>
      </c>
      <c r="C4735" t="s">
        <v>7232</v>
      </c>
      <c r="D4735" t="s">
        <v>6280</v>
      </c>
      <c r="E4735" t="s">
        <v>6978</v>
      </c>
      <c r="F4735" t="s">
        <v>7096</v>
      </c>
      <c r="G4735" t="s">
        <v>7103</v>
      </c>
      <c r="H4735" t="s">
        <v>7134</v>
      </c>
      <c r="I4735" t="s">
        <v>7164</v>
      </c>
      <c r="J4735" t="s">
        <v>7173</v>
      </c>
      <c r="K4735" t="s">
        <v>7200</v>
      </c>
      <c r="L4735">
        <v>3</v>
      </c>
      <c r="M4735">
        <v>2587.2800000000002</v>
      </c>
      <c r="N4735">
        <v>0.25</v>
      </c>
      <c r="O4735">
        <v>581.54</v>
      </c>
    </row>
    <row r="4736" spans="1:15" x14ac:dyDescent="0.25">
      <c r="A4736" t="s">
        <v>4746</v>
      </c>
      <c r="B4736" t="s">
        <v>5778</v>
      </c>
      <c r="C4736" t="s">
        <v>7224</v>
      </c>
      <c r="D4736" t="s">
        <v>6475</v>
      </c>
      <c r="E4736" t="s">
        <v>6982</v>
      </c>
      <c r="F4736" t="s">
        <v>7097</v>
      </c>
      <c r="G4736" t="s">
        <v>7104</v>
      </c>
      <c r="H4736" t="s">
        <v>7120</v>
      </c>
      <c r="I4736" t="s">
        <v>7162</v>
      </c>
      <c r="J4736" t="s">
        <v>7168</v>
      </c>
      <c r="K4736" t="s">
        <v>7181</v>
      </c>
      <c r="L4736">
        <v>5</v>
      </c>
      <c r="M4736">
        <v>62793.42</v>
      </c>
      <c r="N4736">
        <v>0</v>
      </c>
      <c r="O4736">
        <v>12951.81</v>
      </c>
    </row>
    <row r="4737" spans="1:15" x14ac:dyDescent="0.25">
      <c r="A4737" t="s">
        <v>4747</v>
      </c>
      <c r="B4737" t="s">
        <v>5038</v>
      </c>
      <c r="C4737" t="s">
        <v>7259</v>
      </c>
      <c r="D4737" t="s">
        <v>6169</v>
      </c>
      <c r="E4737" t="s">
        <v>6939</v>
      </c>
      <c r="F4737" t="s">
        <v>7094</v>
      </c>
      <c r="G4737" t="s">
        <v>7098</v>
      </c>
      <c r="H4737" t="s">
        <v>7156</v>
      </c>
      <c r="I4737" t="s">
        <v>7162</v>
      </c>
      <c r="J4737" t="s">
        <v>7166</v>
      </c>
      <c r="K4737" t="s">
        <v>7211</v>
      </c>
      <c r="L4737">
        <v>1</v>
      </c>
      <c r="M4737">
        <v>7197.73</v>
      </c>
      <c r="N4737">
        <v>0</v>
      </c>
      <c r="O4737">
        <v>1343.33</v>
      </c>
    </row>
    <row r="4738" spans="1:15" x14ac:dyDescent="0.25">
      <c r="A4738" t="s">
        <v>4748</v>
      </c>
      <c r="B4738" t="s">
        <v>5546</v>
      </c>
      <c r="C4738" t="s">
        <v>7234</v>
      </c>
      <c r="D4738" t="s">
        <v>6269</v>
      </c>
      <c r="E4738" t="s">
        <v>7013</v>
      </c>
      <c r="F4738" t="s">
        <v>7096</v>
      </c>
      <c r="G4738" t="s">
        <v>7103</v>
      </c>
      <c r="H4738" t="s">
        <v>7158</v>
      </c>
      <c r="I4738" t="s">
        <v>7164</v>
      </c>
      <c r="J4738" t="s">
        <v>7174</v>
      </c>
      <c r="K4738" t="s">
        <v>7196</v>
      </c>
      <c r="L4738">
        <v>7</v>
      </c>
      <c r="M4738">
        <v>18078.849999999999</v>
      </c>
      <c r="N4738">
        <v>0.25</v>
      </c>
      <c r="O4738">
        <v>2777.97</v>
      </c>
    </row>
    <row r="4739" spans="1:15" x14ac:dyDescent="0.25">
      <c r="A4739" t="s">
        <v>4749</v>
      </c>
      <c r="B4739" t="s">
        <v>5182</v>
      </c>
      <c r="C4739" t="s">
        <v>7248</v>
      </c>
      <c r="D4739" t="s">
        <v>6500</v>
      </c>
      <c r="E4739" t="s">
        <v>6923</v>
      </c>
      <c r="F4739" t="s">
        <v>7096</v>
      </c>
      <c r="G4739" t="s">
        <v>7113</v>
      </c>
      <c r="H4739" t="s">
        <v>7144</v>
      </c>
      <c r="I4739" t="s">
        <v>7165</v>
      </c>
      <c r="J4739" t="s">
        <v>7176</v>
      </c>
      <c r="K4739" t="s">
        <v>7195</v>
      </c>
      <c r="L4739">
        <v>5</v>
      </c>
      <c r="M4739">
        <v>58717.5</v>
      </c>
      <c r="N4739">
        <v>0.05</v>
      </c>
      <c r="O4739">
        <v>5184.26</v>
      </c>
    </row>
    <row r="4740" spans="1:15" x14ac:dyDescent="0.25">
      <c r="A4740" t="s">
        <v>4750</v>
      </c>
      <c r="B4740" t="s">
        <v>5427</v>
      </c>
      <c r="C4740" t="s">
        <v>7247</v>
      </c>
      <c r="D4740" t="s">
        <v>6830</v>
      </c>
      <c r="E4740" t="s">
        <v>6967</v>
      </c>
      <c r="F4740" t="s">
        <v>7096</v>
      </c>
      <c r="G4740" t="s">
        <v>7103</v>
      </c>
      <c r="H4740" t="s">
        <v>7119</v>
      </c>
      <c r="I4740" t="s">
        <v>7163</v>
      </c>
      <c r="J4740" t="s">
        <v>7175</v>
      </c>
      <c r="K4740" t="s">
        <v>7205</v>
      </c>
      <c r="L4740">
        <v>5</v>
      </c>
      <c r="M4740">
        <v>13634.59</v>
      </c>
      <c r="N4740">
        <v>0.25</v>
      </c>
      <c r="O4740">
        <v>917.68</v>
      </c>
    </row>
    <row r="4741" spans="1:15" x14ac:dyDescent="0.25">
      <c r="A4741" t="s">
        <v>4751</v>
      </c>
      <c r="B4741" t="s">
        <v>5898</v>
      </c>
      <c r="C4741" t="s">
        <v>7232</v>
      </c>
      <c r="D4741" t="s">
        <v>6876</v>
      </c>
      <c r="E4741" t="s">
        <v>6909</v>
      </c>
      <c r="F4741" t="s">
        <v>7096</v>
      </c>
      <c r="G4741" t="s">
        <v>7112</v>
      </c>
      <c r="H4741" t="s">
        <v>7133</v>
      </c>
      <c r="I4741" t="s">
        <v>7163</v>
      </c>
      <c r="J4741" t="s">
        <v>7175</v>
      </c>
      <c r="K4741" t="s">
        <v>7197</v>
      </c>
      <c r="L4741">
        <v>4</v>
      </c>
      <c r="M4741">
        <v>17638.95</v>
      </c>
      <c r="N4741">
        <v>0.25</v>
      </c>
      <c r="O4741">
        <v>1839.79</v>
      </c>
    </row>
    <row r="4742" spans="1:15" x14ac:dyDescent="0.25">
      <c r="A4742" t="s">
        <v>4752</v>
      </c>
      <c r="B4742" t="s">
        <v>5544</v>
      </c>
      <c r="C4742" t="s">
        <v>7242</v>
      </c>
      <c r="D4742" t="s">
        <v>6741</v>
      </c>
      <c r="E4742" t="s">
        <v>7088</v>
      </c>
      <c r="F4742" t="s">
        <v>7097</v>
      </c>
      <c r="G4742" t="s">
        <v>7104</v>
      </c>
      <c r="H4742" t="s">
        <v>7132</v>
      </c>
      <c r="I4742" t="s">
        <v>7165</v>
      </c>
      <c r="J4742" t="s">
        <v>7177</v>
      </c>
      <c r="K4742" t="s">
        <v>7210</v>
      </c>
      <c r="L4742">
        <v>3</v>
      </c>
      <c r="M4742">
        <v>244807.94</v>
      </c>
      <c r="N4742">
        <v>0.05</v>
      </c>
      <c r="O4742">
        <v>23872.27</v>
      </c>
    </row>
    <row r="4743" spans="1:15" x14ac:dyDescent="0.25">
      <c r="A4743" t="s">
        <v>4753</v>
      </c>
      <c r="B4743" t="s">
        <v>5135</v>
      </c>
      <c r="C4743" t="s">
        <v>7243</v>
      </c>
      <c r="D4743" t="s">
        <v>6768</v>
      </c>
      <c r="E4743" t="s">
        <v>6952</v>
      </c>
      <c r="F4743" t="s">
        <v>7097</v>
      </c>
      <c r="G4743" t="s">
        <v>7107</v>
      </c>
      <c r="H4743" t="s">
        <v>7152</v>
      </c>
      <c r="I4743" t="s">
        <v>7164</v>
      </c>
      <c r="J4743" t="s">
        <v>7173</v>
      </c>
      <c r="K4743" t="s">
        <v>7206</v>
      </c>
      <c r="L4743">
        <v>6</v>
      </c>
      <c r="M4743">
        <v>10317.4</v>
      </c>
      <c r="N4743">
        <v>0.2</v>
      </c>
      <c r="O4743">
        <v>2308.1799999999998</v>
      </c>
    </row>
    <row r="4744" spans="1:15" x14ac:dyDescent="0.25">
      <c r="A4744" t="s">
        <v>4754</v>
      </c>
      <c r="B4744" t="s">
        <v>6008</v>
      </c>
      <c r="C4744" t="s">
        <v>7250</v>
      </c>
      <c r="D4744" t="s">
        <v>6548</v>
      </c>
      <c r="E4744" t="s">
        <v>6976</v>
      </c>
      <c r="F4744" t="s">
        <v>7096</v>
      </c>
      <c r="G4744" t="s">
        <v>7113</v>
      </c>
      <c r="H4744" t="s">
        <v>7144</v>
      </c>
      <c r="I4744" t="s">
        <v>7165</v>
      </c>
      <c r="J4744" t="s">
        <v>7177</v>
      </c>
      <c r="K4744" t="s">
        <v>7201</v>
      </c>
      <c r="L4744">
        <v>4</v>
      </c>
      <c r="M4744">
        <v>189722.92</v>
      </c>
      <c r="N4744">
        <v>0.05</v>
      </c>
      <c r="O4744">
        <v>22983.18</v>
      </c>
    </row>
    <row r="4745" spans="1:15" x14ac:dyDescent="0.25">
      <c r="A4745" t="s">
        <v>4755</v>
      </c>
      <c r="B4745" t="s">
        <v>5928</v>
      </c>
      <c r="C4745" t="s">
        <v>7226</v>
      </c>
      <c r="D4745" t="s">
        <v>6501</v>
      </c>
      <c r="E4745" t="s">
        <v>6933</v>
      </c>
      <c r="F4745" t="s">
        <v>7094</v>
      </c>
      <c r="G4745" t="s">
        <v>7100</v>
      </c>
      <c r="H4745" t="s">
        <v>7116</v>
      </c>
      <c r="I4745" t="s">
        <v>7164</v>
      </c>
      <c r="J4745" t="s">
        <v>7174</v>
      </c>
      <c r="K4745" t="s">
        <v>7199</v>
      </c>
      <c r="L4745">
        <v>6</v>
      </c>
      <c r="M4745">
        <v>8938.7800000000007</v>
      </c>
      <c r="N4745">
        <v>0.1</v>
      </c>
      <c r="O4745">
        <v>1769.81</v>
      </c>
    </row>
    <row r="4746" spans="1:15" x14ac:dyDescent="0.25">
      <c r="A4746" t="s">
        <v>4756</v>
      </c>
      <c r="B4746" t="s">
        <v>5567</v>
      </c>
      <c r="C4746" t="s">
        <v>7251</v>
      </c>
      <c r="D4746" t="s">
        <v>6893</v>
      </c>
      <c r="E4746" t="s">
        <v>7015</v>
      </c>
      <c r="F4746" t="s">
        <v>7094</v>
      </c>
      <c r="G4746" t="s">
        <v>7099</v>
      </c>
      <c r="H4746" t="s">
        <v>7115</v>
      </c>
      <c r="I4746" t="s">
        <v>7164</v>
      </c>
      <c r="J4746" t="s">
        <v>7170</v>
      </c>
      <c r="K4746" t="s">
        <v>7189</v>
      </c>
      <c r="L4746">
        <v>1</v>
      </c>
      <c r="M4746">
        <v>1434.63</v>
      </c>
      <c r="N4746">
        <v>0.05</v>
      </c>
      <c r="O4746">
        <v>438.02</v>
      </c>
    </row>
    <row r="4747" spans="1:15" x14ac:dyDescent="0.25">
      <c r="A4747" t="s">
        <v>4757</v>
      </c>
      <c r="B4747" t="s">
        <v>5390</v>
      </c>
      <c r="C4747" t="s">
        <v>7244</v>
      </c>
      <c r="D4747" t="s">
        <v>6374</v>
      </c>
      <c r="E4747" t="s">
        <v>7028</v>
      </c>
      <c r="F4747" t="s">
        <v>7097</v>
      </c>
      <c r="G4747" t="s">
        <v>7110</v>
      </c>
      <c r="H4747" t="s">
        <v>7155</v>
      </c>
      <c r="I4747" t="s">
        <v>7162</v>
      </c>
      <c r="J4747" t="s">
        <v>7168</v>
      </c>
      <c r="K4747" t="s">
        <v>7180</v>
      </c>
      <c r="L4747">
        <v>5</v>
      </c>
      <c r="M4747">
        <v>17171.45</v>
      </c>
      <c r="N4747">
        <v>0</v>
      </c>
      <c r="O4747">
        <v>3140.32</v>
      </c>
    </row>
    <row r="4748" spans="1:15" x14ac:dyDescent="0.25">
      <c r="A4748" t="s">
        <v>4758</v>
      </c>
      <c r="B4748" t="s">
        <v>5354</v>
      </c>
      <c r="C4748" t="s">
        <v>7234</v>
      </c>
      <c r="D4748" t="s">
        <v>6568</v>
      </c>
      <c r="E4748" t="s">
        <v>6996</v>
      </c>
      <c r="F4748" t="s">
        <v>7094</v>
      </c>
      <c r="G4748" t="s">
        <v>7098</v>
      </c>
      <c r="H4748" t="s">
        <v>7138</v>
      </c>
      <c r="I4748" t="s">
        <v>7162</v>
      </c>
      <c r="J4748" t="s">
        <v>7169</v>
      </c>
      <c r="K4748" t="s">
        <v>7182</v>
      </c>
      <c r="L4748">
        <v>5</v>
      </c>
      <c r="M4748">
        <v>36343.480000000003</v>
      </c>
      <c r="N4748">
        <v>0.2</v>
      </c>
      <c r="O4748">
        <v>2218.36</v>
      </c>
    </row>
    <row r="4749" spans="1:15" x14ac:dyDescent="0.25">
      <c r="A4749" t="s">
        <v>4759</v>
      </c>
      <c r="B4749" t="s">
        <v>5027</v>
      </c>
      <c r="C4749" t="s">
        <v>7252</v>
      </c>
      <c r="D4749" t="s">
        <v>6356</v>
      </c>
      <c r="E4749" t="s">
        <v>7043</v>
      </c>
      <c r="F4749" t="s">
        <v>7094</v>
      </c>
      <c r="G4749" t="s">
        <v>7099</v>
      </c>
      <c r="H4749" t="s">
        <v>7115</v>
      </c>
      <c r="I4749" t="s">
        <v>7162</v>
      </c>
      <c r="J4749" t="s">
        <v>7168</v>
      </c>
      <c r="K4749" t="s">
        <v>7181</v>
      </c>
      <c r="L4749">
        <v>2</v>
      </c>
      <c r="M4749">
        <v>18990.310000000001</v>
      </c>
      <c r="N4749">
        <v>0.2</v>
      </c>
      <c r="O4749">
        <v>2191.9</v>
      </c>
    </row>
    <row r="4750" spans="1:15" x14ac:dyDescent="0.25">
      <c r="A4750" t="s">
        <v>4760</v>
      </c>
      <c r="B4750" t="s">
        <v>5971</v>
      </c>
      <c r="C4750" t="s">
        <v>7243</v>
      </c>
      <c r="D4750" t="s">
        <v>6130</v>
      </c>
      <c r="E4750" t="s">
        <v>6929</v>
      </c>
      <c r="F4750" t="s">
        <v>7095</v>
      </c>
      <c r="G4750" t="s">
        <v>7102</v>
      </c>
      <c r="H4750" t="s">
        <v>7147</v>
      </c>
      <c r="I4750" t="s">
        <v>7163</v>
      </c>
      <c r="J4750" t="s">
        <v>7167</v>
      </c>
      <c r="K4750" t="s">
        <v>7179</v>
      </c>
      <c r="L4750">
        <v>4</v>
      </c>
      <c r="M4750">
        <v>9503.25</v>
      </c>
      <c r="N4750">
        <v>0</v>
      </c>
      <c r="O4750">
        <v>2353.7600000000002</v>
      </c>
    </row>
    <row r="4751" spans="1:15" x14ac:dyDescent="0.25">
      <c r="A4751" t="s">
        <v>4761</v>
      </c>
      <c r="B4751" t="s">
        <v>5426</v>
      </c>
      <c r="C4751" t="s">
        <v>7226</v>
      </c>
      <c r="D4751" t="s">
        <v>6539</v>
      </c>
      <c r="E4751" t="s">
        <v>7074</v>
      </c>
      <c r="F4751" t="s">
        <v>7095</v>
      </c>
      <c r="G4751" t="s">
        <v>7108</v>
      </c>
      <c r="H4751" t="s">
        <v>7126</v>
      </c>
      <c r="I4751" t="s">
        <v>7162</v>
      </c>
      <c r="J4751" t="s">
        <v>7166</v>
      </c>
      <c r="K4751" t="s">
        <v>7192</v>
      </c>
      <c r="L4751">
        <v>8</v>
      </c>
      <c r="M4751">
        <v>36795.32</v>
      </c>
      <c r="N4751">
        <v>0.2</v>
      </c>
      <c r="O4751">
        <v>2295.62</v>
      </c>
    </row>
    <row r="4752" spans="1:15" x14ac:dyDescent="0.25">
      <c r="A4752" t="s">
        <v>4762</v>
      </c>
      <c r="B4752" t="s">
        <v>5110</v>
      </c>
      <c r="C4752" t="s">
        <v>7227</v>
      </c>
      <c r="D4752" t="s">
        <v>6511</v>
      </c>
      <c r="E4752" t="s">
        <v>6953</v>
      </c>
      <c r="F4752" t="s">
        <v>7095</v>
      </c>
      <c r="G4752" t="s">
        <v>7106</v>
      </c>
      <c r="H4752" t="s">
        <v>7161</v>
      </c>
      <c r="I4752" t="s">
        <v>7163</v>
      </c>
      <c r="J4752" t="s">
        <v>7175</v>
      </c>
      <c r="K4752" t="s">
        <v>7197</v>
      </c>
      <c r="L4752">
        <v>6</v>
      </c>
      <c r="M4752">
        <v>26384.04</v>
      </c>
      <c r="N4752">
        <v>0.25</v>
      </c>
      <c r="O4752">
        <v>3211.47</v>
      </c>
    </row>
    <row r="4753" spans="1:15" x14ac:dyDescent="0.25">
      <c r="A4753" t="s">
        <v>4763</v>
      </c>
      <c r="B4753" t="s">
        <v>5835</v>
      </c>
      <c r="C4753" t="s">
        <v>7258</v>
      </c>
      <c r="D4753" t="s">
        <v>6186</v>
      </c>
      <c r="E4753" t="s">
        <v>6974</v>
      </c>
      <c r="F4753" t="s">
        <v>7095</v>
      </c>
      <c r="G4753" t="s">
        <v>7109</v>
      </c>
      <c r="H4753" t="s">
        <v>7140</v>
      </c>
      <c r="I4753" t="s">
        <v>7163</v>
      </c>
      <c r="J4753" t="s">
        <v>7175</v>
      </c>
      <c r="K4753" t="s">
        <v>7197</v>
      </c>
      <c r="L4753">
        <v>7</v>
      </c>
      <c r="M4753">
        <v>41208.32</v>
      </c>
      <c r="N4753">
        <v>0</v>
      </c>
      <c r="O4753">
        <v>9779.01</v>
      </c>
    </row>
    <row r="4754" spans="1:15" x14ac:dyDescent="0.25">
      <c r="A4754" t="s">
        <v>4764</v>
      </c>
      <c r="B4754" t="s">
        <v>5479</v>
      </c>
      <c r="C4754" t="s">
        <v>7228</v>
      </c>
      <c r="D4754" t="s">
        <v>6690</v>
      </c>
      <c r="E4754" t="s">
        <v>7027</v>
      </c>
      <c r="F4754" t="s">
        <v>7095</v>
      </c>
      <c r="G4754" t="s">
        <v>7109</v>
      </c>
      <c r="H4754" t="s">
        <v>7140</v>
      </c>
      <c r="I4754" t="s">
        <v>7162</v>
      </c>
      <c r="J4754" t="s">
        <v>7169</v>
      </c>
      <c r="K4754" t="s">
        <v>7193</v>
      </c>
      <c r="L4754">
        <v>6</v>
      </c>
      <c r="M4754">
        <v>51195.5</v>
      </c>
      <c r="N4754">
        <v>0.25</v>
      </c>
      <c r="O4754">
        <v>2972.32</v>
      </c>
    </row>
    <row r="4755" spans="1:15" x14ac:dyDescent="0.25">
      <c r="A4755" t="s">
        <v>4765</v>
      </c>
      <c r="B4755" t="s">
        <v>5334</v>
      </c>
      <c r="C4755" t="s">
        <v>7246</v>
      </c>
      <c r="D4755" t="s">
        <v>6719</v>
      </c>
      <c r="E4755" t="s">
        <v>6952</v>
      </c>
      <c r="F4755" t="s">
        <v>7096</v>
      </c>
      <c r="G4755" t="s">
        <v>7112</v>
      </c>
      <c r="H4755" t="s">
        <v>7154</v>
      </c>
      <c r="I4755" t="s">
        <v>7165</v>
      </c>
      <c r="J4755" t="s">
        <v>7176</v>
      </c>
      <c r="K4755" t="s">
        <v>7195</v>
      </c>
      <c r="L4755">
        <v>4</v>
      </c>
      <c r="M4755">
        <v>45385.18</v>
      </c>
      <c r="N4755">
        <v>0.05</v>
      </c>
      <c r="O4755">
        <v>5006.6000000000004</v>
      </c>
    </row>
    <row r="4756" spans="1:15" x14ac:dyDescent="0.25">
      <c r="A4756" t="s">
        <v>4766</v>
      </c>
      <c r="B4756" t="s">
        <v>5067</v>
      </c>
      <c r="C4756" t="s">
        <v>7227</v>
      </c>
      <c r="D4756" t="s">
        <v>6672</v>
      </c>
      <c r="E4756" t="s">
        <v>6997</v>
      </c>
      <c r="F4756" t="s">
        <v>7097</v>
      </c>
      <c r="G4756" t="s">
        <v>7107</v>
      </c>
      <c r="H4756" t="s">
        <v>7123</v>
      </c>
      <c r="I4756" t="s">
        <v>7162</v>
      </c>
      <c r="J4756" t="s">
        <v>7166</v>
      </c>
      <c r="K4756" t="s">
        <v>7178</v>
      </c>
      <c r="L4756">
        <v>1</v>
      </c>
      <c r="M4756">
        <v>11540.05</v>
      </c>
      <c r="N4756">
        <v>0.25</v>
      </c>
      <c r="O4756">
        <v>738.98</v>
      </c>
    </row>
    <row r="4757" spans="1:15" x14ac:dyDescent="0.25">
      <c r="A4757" t="s">
        <v>4767</v>
      </c>
      <c r="B4757" t="s">
        <v>5612</v>
      </c>
      <c r="C4757" t="s">
        <v>7238</v>
      </c>
      <c r="D4757" t="s">
        <v>6148</v>
      </c>
      <c r="E4757" t="s">
        <v>6946</v>
      </c>
      <c r="F4757" t="s">
        <v>7095</v>
      </c>
      <c r="G4757" t="s">
        <v>7102</v>
      </c>
      <c r="H4757" t="s">
        <v>7118</v>
      </c>
      <c r="I4757" t="s">
        <v>7163</v>
      </c>
      <c r="J4757" t="s">
        <v>7171</v>
      </c>
      <c r="K4757" t="s">
        <v>7204</v>
      </c>
      <c r="L4757">
        <v>6</v>
      </c>
      <c r="M4757">
        <v>27032.37</v>
      </c>
      <c r="N4757">
        <v>0</v>
      </c>
      <c r="O4757">
        <v>4802.3900000000003</v>
      </c>
    </row>
    <row r="4758" spans="1:15" x14ac:dyDescent="0.25">
      <c r="A4758" t="s">
        <v>4768</v>
      </c>
      <c r="B4758" t="s">
        <v>5439</v>
      </c>
      <c r="C4758" t="s">
        <v>7224</v>
      </c>
      <c r="D4758" t="s">
        <v>6749</v>
      </c>
      <c r="E4758" t="s">
        <v>6968</v>
      </c>
      <c r="F4758" t="s">
        <v>7095</v>
      </c>
      <c r="G4758" t="s">
        <v>7106</v>
      </c>
      <c r="H4758" t="s">
        <v>7161</v>
      </c>
      <c r="I4758" t="s">
        <v>7164</v>
      </c>
      <c r="J4758" t="s">
        <v>7174</v>
      </c>
      <c r="K4758" t="s">
        <v>7188</v>
      </c>
      <c r="L4758">
        <v>1</v>
      </c>
      <c r="M4758">
        <v>2750.22</v>
      </c>
      <c r="N4758">
        <v>0</v>
      </c>
      <c r="O4758">
        <v>703.65</v>
      </c>
    </row>
    <row r="4759" spans="1:15" x14ac:dyDescent="0.25">
      <c r="A4759" t="s">
        <v>4769</v>
      </c>
      <c r="B4759" t="s">
        <v>6093</v>
      </c>
      <c r="C4759" t="s">
        <v>7240</v>
      </c>
      <c r="D4759" t="s">
        <v>6105</v>
      </c>
      <c r="E4759" t="s">
        <v>6904</v>
      </c>
      <c r="F4759" t="s">
        <v>7094</v>
      </c>
      <c r="G4759" t="s">
        <v>7100</v>
      </c>
      <c r="H4759" t="s">
        <v>7116</v>
      </c>
      <c r="I4759" t="s">
        <v>7164</v>
      </c>
      <c r="J4759" t="s">
        <v>7174</v>
      </c>
      <c r="K4759" t="s">
        <v>7199</v>
      </c>
      <c r="L4759">
        <v>5</v>
      </c>
      <c r="M4759">
        <v>6019.68</v>
      </c>
      <c r="N4759">
        <v>0.25</v>
      </c>
      <c r="O4759">
        <v>391.83</v>
      </c>
    </row>
    <row r="4760" spans="1:15" x14ac:dyDescent="0.25">
      <c r="A4760" t="s">
        <v>4770</v>
      </c>
      <c r="B4760" t="s">
        <v>5550</v>
      </c>
      <c r="C4760" t="s">
        <v>7242</v>
      </c>
      <c r="D4760" t="s">
        <v>6455</v>
      </c>
      <c r="E4760" t="s">
        <v>6955</v>
      </c>
      <c r="F4760" t="s">
        <v>7096</v>
      </c>
      <c r="G4760" t="s">
        <v>7113</v>
      </c>
      <c r="H4760" t="s">
        <v>7144</v>
      </c>
      <c r="I4760" t="s">
        <v>7164</v>
      </c>
      <c r="J4760" t="s">
        <v>7173</v>
      </c>
      <c r="K4760" t="s">
        <v>7200</v>
      </c>
      <c r="L4760">
        <v>2</v>
      </c>
      <c r="M4760">
        <v>2337.09</v>
      </c>
      <c r="N4760">
        <v>0</v>
      </c>
      <c r="O4760">
        <v>741.9</v>
      </c>
    </row>
    <row r="4761" spans="1:15" x14ac:dyDescent="0.25">
      <c r="A4761" t="s">
        <v>4771</v>
      </c>
      <c r="B4761" t="s">
        <v>5923</v>
      </c>
      <c r="C4761" t="s">
        <v>7234</v>
      </c>
      <c r="D4761" t="s">
        <v>6652</v>
      </c>
      <c r="E4761" t="s">
        <v>6912</v>
      </c>
      <c r="F4761" t="s">
        <v>7096</v>
      </c>
      <c r="G4761" t="s">
        <v>7112</v>
      </c>
      <c r="H4761" t="s">
        <v>7154</v>
      </c>
      <c r="I4761" t="s">
        <v>7163</v>
      </c>
      <c r="J4761" t="s">
        <v>7171</v>
      </c>
      <c r="K4761" t="s">
        <v>7184</v>
      </c>
      <c r="L4761">
        <v>3</v>
      </c>
      <c r="M4761">
        <v>23601.79</v>
      </c>
      <c r="N4761">
        <v>0</v>
      </c>
      <c r="O4761">
        <v>3936.42</v>
      </c>
    </row>
    <row r="4762" spans="1:15" x14ac:dyDescent="0.25">
      <c r="A4762" t="s">
        <v>4772</v>
      </c>
      <c r="B4762" t="s">
        <v>5410</v>
      </c>
      <c r="C4762" t="s">
        <v>7235</v>
      </c>
      <c r="D4762" t="s">
        <v>6235</v>
      </c>
      <c r="E4762" t="s">
        <v>6995</v>
      </c>
      <c r="F4762" t="s">
        <v>7097</v>
      </c>
      <c r="G4762" t="s">
        <v>7107</v>
      </c>
      <c r="H4762" t="s">
        <v>7153</v>
      </c>
      <c r="I4762" t="s">
        <v>7163</v>
      </c>
      <c r="J4762" t="s">
        <v>7171</v>
      </c>
      <c r="K4762" t="s">
        <v>7209</v>
      </c>
      <c r="L4762">
        <v>6</v>
      </c>
      <c r="M4762">
        <v>9333.76</v>
      </c>
      <c r="N4762">
        <v>0.1</v>
      </c>
      <c r="O4762">
        <v>1228.96</v>
      </c>
    </row>
    <row r="4763" spans="1:15" x14ac:dyDescent="0.25">
      <c r="A4763" t="s">
        <v>4773</v>
      </c>
      <c r="B4763" t="s">
        <v>5644</v>
      </c>
      <c r="C4763" t="s">
        <v>7253</v>
      </c>
      <c r="D4763" t="s">
        <v>6319</v>
      </c>
      <c r="E4763" t="s">
        <v>7031</v>
      </c>
      <c r="F4763" t="s">
        <v>7095</v>
      </c>
      <c r="G4763" t="s">
        <v>7102</v>
      </c>
      <c r="H4763" t="s">
        <v>7147</v>
      </c>
      <c r="I4763" t="s">
        <v>7164</v>
      </c>
      <c r="J4763" t="s">
        <v>7170</v>
      </c>
      <c r="K4763" t="s">
        <v>7183</v>
      </c>
      <c r="L4763">
        <v>8</v>
      </c>
      <c r="M4763">
        <v>40953.83</v>
      </c>
      <c r="N4763">
        <v>0</v>
      </c>
      <c r="O4763">
        <v>10904.13</v>
      </c>
    </row>
    <row r="4764" spans="1:15" x14ac:dyDescent="0.25">
      <c r="A4764" t="s">
        <v>4774</v>
      </c>
      <c r="B4764" t="s">
        <v>5870</v>
      </c>
      <c r="C4764" t="s">
        <v>7227</v>
      </c>
      <c r="D4764" t="s">
        <v>6309</v>
      </c>
      <c r="E4764" t="s">
        <v>7012</v>
      </c>
      <c r="F4764" t="s">
        <v>7095</v>
      </c>
      <c r="G4764" t="s">
        <v>7102</v>
      </c>
      <c r="H4764" t="s">
        <v>7147</v>
      </c>
      <c r="I4764" t="s">
        <v>7164</v>
      </c>
      <c r="J4764" t="s">
        <v>7174</v>
      </c>
      <c r="K4764" t="s">
        <v>7196</v>
      </c>
      <c r="L4764">
        <v>6</v>
      </c>
      <c r="M4764">
        <v>19320.45</v>
      </c>
      <c r="N4764">
        <v>0.1</v>
      </c>
      <c r="O4764">
        <v>4512.8900000000003</v>
      </c>
    </row>
    <row r="4765" spans="1:15" x14ac:dyDescent="0.25">
      <c r="A4765" t="s">
        <v>4775</v>
      </c>
      <c r="B4765" t="s">
        <v>5027</v>
      </c>
      <c r="C4765" t="s">
        <v>7252</v>
      </c>
      <c r="D4765" t="s">
        <v>6859</v>
      </c>
      <c r="E4765" t="s">
        <v>7090</v>
      </c>
      <c r="F4765" t="s">
        <v>7096</v>
      </c>
      <c r="G4765" t="s">
        <v>7103</v>
      </c>
      <c r="H4765" t="s">
        <v>7158</v>
      </c>
      <c r="I4765" t="s">
        <v>7164</v>
      </c>
      <c r="J4765" t="s">
        <v>7173</v>
      </c>
      <c r="K4765" t="s">
        <v>7186</v>
      </c>
      <c r="L4765">
        <v>3</v>
      </c>
      <c r="M4765">
        <v>12976.47</v>
      </c>
      <c r="N4765">
        <v>0.05</v>
      </c>
      <c r="O4765">
        <v>3467.95</v>
      </c>
    </row>
    <row r="4766" spans="1:15" x14ac:dyDescent="0.25">
      <c r="A4766" t="s">
        <v>4776</v>
      </c>
      <c r="B4766" t="s">
        <v>5414</v>
      </c>
      <c r="C4766" t="s">
        <v>7246</v>
      </c>
      <c r="D4766" t="s">
        <v>6133</v>
      </c>
      <c r="E4766" t="s">
        <v>6911</v>
      </c>
      <c r="F4766" t="s">
        <v>7097</v>
      </c>
      <c r="G4766" t="s">
        <v>7110</v>
      </c>
      <c r="H4766" t="s">
        <v>7129</v>
      </c>
      <c r="I4766" t="s">
        <v>7163</v>
      </c>
      <c r="J4766" t="s">
        <v>7171</v>
      </c>
      <c r="K4766" t="s">
        <v>7209</v>
      </c>
      <c r="L4766">
        <v>4</v>
      </c>
      <c r="M4766">
        <v>7112.21</v>
      </c>
      <c r="N4766">
        <v>0</v>
      </c>
      <c r="O4766">
        <v>1503.42</v>
      </c>
    </row>
    <row r="4767" spans="1:15" x14ac:dyDescent="0.25">
      <c r="A4767" t="s">
        <v>4777</v>
      </c>
      <c r="B4767" t="s">
        <v>5176</v>
      </c>
      <c r="C4767" t="s">
        <v>7247</v>
      </c>
      <c r="D4767" t="s">
        <v>6271</v>
      </c>
      <c r="E4767" t="s">
        <v>7015</v>
      </c>
      <c r="F4767" t="s">
        <v>7097</v>
      </c>
      <c r="G4767" t="s">
        <v>7104</v>
      </c>
      <c r="H4767" t="s">
        <v>7160</v>
      </c>
      <c r="I4767" t="s">
        <v>7163</v>
      </c>
      <c r="J4767" t="s">
        <v>7167</v>
      </c>
      <c r="K4767" t="s">
        <v>7179</v>
      </c>
      <c r="L4767">
        <v>3</v>
      </c>
      <c r="M4767">
        <v>5890.32</v>
      </c>
      <c r="N4767">
        <v>0.25</v>
      </c>
      <c r="O4767">
        <v>623.5</v>
      </c>
    </row>
    <row r="4768" spans="1:15" x14ac:dyDescent="0.25">
      <c r="A4768" t="s">
        <v>4778</v>
      </c>
      <c r="B4768" t="s">
        <v>5718</v>
      </c>
      <c r="C4768" t="s">
        <v>7232</v>
      </c>
      <c r="D4768" t="s">
        <v>6877</v>
      </c>
      <c r="E4768" t="s">
        <v>6916</v>
      </c>
      <c r="F4768" t="s">
        <v>7094</v>
      </c>
      <c r="G4768" t="s">
        <v>7101</v>
      </c>
      <c r="H4768" t="s">
        <v>7124</v>
      </c>
      <c r="I4768" t="s">
        <v>7165</v>
      </c>
      <c r="J4768" t="s">
        <v>7172</v>
      </c>
      <c r="K4768" t="s">
        <v>7208</v>
      </c>
      <c r="L4768">
        <v>8</v>
      </c>
      <c r="M4768">
        <v>19934.61</v>
      </c>
      <c r="N4768">
        <v>0</v>
      </c>
      <c r="O4768">
        <v>4229.4399999999996</v>
      </c>
    </row>
    <row r="4769" spans="1:15" x14ac:dyDescent="0.25">
      <c r="A4769" t="s">
        <v>4779</v>
      </c>
      <c r="B4769" t="s">
        <v>5579</v>
      </c>
      <c r="C4769" t="s">
        <v>7233</v>
      </c>
      <c r="D4769" t="s">
        <v>6629</v>
      </c>
      <c r="E4769" t="s">
        <v>6984</v>
      </c>
      <c r="F4769" t="s">
        <v>7096</v>
      </c>
      <c r="G4769" t="s">
        <v>7113</v>
      </c>
      <c r="H4769" t="s">
        <v>7143</v>
      </c>
      <c r="I4769" t="s">
        <v>7165</v>
      </c>
      <c r="J4769" t="s">
        <v>7172</v>
      </c>
      <c r="K4769" t="s">
        <v>7208</v>
      </c>
      <c r="L4769">
        <v>1</v>
      </c>
      <c r="M4769">
        <v>2454.98</v>
      </c>
      <c r="N4769">
        <v>0.05</v>
      </c>
      <c r="O4769">
        <v>475.73</v>
      </c>
    </row>
    <row r="4770" spans="1:15" x14ac:dyDescent="0.25">
      <c r="A4770" t="s">
        <v>4780</v>
      </c>
      <c r="B4770" t="s">
        <v>5680</v>
      </c>
      <c r="C4770" t="s">
        <v>7244</v>
      </c>
      <c r="D4770" t="s">
        <v>6561</v>
      </c>
      <c r="E4770" t="s">
        <v>6956</v>
      </c>
      <c r="F4770" t="s">
        <v>7096</v>
      </c>
      <c r="G4770" t="s">
        <v>7111</v>
      </c>
      <c r="H4770" t="s">
        <v>7142</v>
      </c>
      <c r="I4770" t="s">
        <v>7163</v>
      </c>
      <c r="J4770" t="s">
        <v>7167</v>
      </c>
      <c r="K4770" t="s">
        <v>7187</v>
      </c>
      <c r="L4770">
        <v>7</v>
      </c>
      <c r="M4770">
        <v>10999.12</v>
      </c>
      <c r="N4770">
        <v>0</v>
      </c>
      <c r="O4770">
        <v>3468.25</v>
      </c>
    </row>
    <row r="4771" spans="1:15" x14ac:dyDescent="0.25">
      <c r="A4771" t="s">
        <v>4781</v>
      </c>
      <c r="B4771" t="s">
        <v>5743</v>
      </c>
      <c r="C4771" t="s">
        <v>7254</v>
      </c>
      <c r="D4771" t="s">
        <v>6404</v>
      </c>
      <c r="E4771" t="s">
        <v>7040</v>
      </c>
      <c r="F4771" t="s">
        <v>7094</v>
      </c>
      <c r="G4771" t="s">
        <v>7100</v>
      </c>
      <c r="H4771" t="s">
        <v>7116</v>
      </c>
      <c r="I4771" t="s">
        <v>7165</v>
      </c>
      <c r="J4771" t="s">
        <v>7177</v>
      </c>
      <c r="K4771" t="s">
        <v>7198</v>
      </c>
      <c r="L4771">
        <v>2</v>
      </c>
      <c r="M4771">
        <v>126501.81</v>
      </c>
      <c r="N4771">
        <v>0</v>
      </c>
      <c r="O4771">
        <v>24919.11</v>
      </c>
    </row>
    <row r="4772" spans="1:15" x14ac:dyDescent="0.25">
      <c r="A4772" t="s">
        <v>4782</v>
      </c>
      <c r="B4772" t="s">
        <v>5839</v>
      </c>
      <c r="C4772" t="s">
        <v>7237</v>
      </c>
      <c r="D4772" t="s">
        <v>6593</v>
      </c>
      <c r="E4772" t="s">
        <v>6938</v>
      </c>
      <c r="F4772" t="s">
        <v>7097</v>
      </c>
      <c r="G4772" t="s">
        <v>7104</v>
      </c>
      <c r="H4772" t="s">
        <v>7160</v>
      </c>
      <c r="I4772" t="s">
        <v>7163</v>
      </c>
      <c r="J4772" t="s">
        <v>7167</v>
      </c>
      <c r="K4772" t="s">
        <v>7207</v>
      </c>
      <c r="L4772">
        <v>4</v>
      </c>
      <c r="M4772">
        <v>2944.23</v>
      </c>
      <c r="N4772">
        <v>0.1</v>
      </c>
      <c r="O4772">
        <v>779.87</v>
      </c>
    </row>
    <row r="4773" spans="1:15" x14ac:dyDescent="0.25">
      <c r="A4773" t="s">
        <v>4783</v>
      </c>
      <c r="B4773" t="s">
        <v>5660</v>
      </c>
      <c r="C4773" t="s">
        <v>7234</v>
      </c>
      <c r="D4773" t="s">
        <v>6341</v>
      </c>
      <c r="E4773" t="s">
        <v>7038</v>
      </c>
      <c r="F4773" t="s">
        <v>7095</v>
      </c>
      <c r="G4773" t="s">
        <v>7102</v>
      </c>
      <c r="H4773" t="s">
        <v>7147</v>
      </c>
      <c r="I4773" t="s">
        <v>7162</v>
      </c>
      <c r="J4773" t="s">
        <v>7169</v>
      </c>
      <c r="K4773" t="s">
        <v>7203</v>
      </c>
      <c r="L4773">
        <v>8</v>
      </c>
      <c r="M4773">
        <v>144132.03</v>
      </c>
      <c r="N4773">
        <v>0.2</v>
      </c>
      <c r="O4773">
        <v>8218.08</v>
      </c>
    </row>
    <row r="4774" spans="1:15" x14ac:dyDescent="0.25">
      <c r="A4774" t="s">
        <v>4784</v>
      </c>
      <c r="B4774" t="s">
        <v>5574</v>
      </c>
      <c r="C4774" t="s">
        <v>7257</v>
      </c>
      <c r="D4774" t="s">
        <v>6408</v>
      </c>
      <c r="E4774" t="s">
        <v>6991</v>
      </c>
      <c r="F4774" t="s">
        <v>7094</v>
      </c>
      <c r="G4774" t="s">
        <v>7100</v>
      </c>
      <c r="H4774" t="s">
        <v>7116</v>
      </c>
      <c r="I4774" t="s">
        <v>7165</v>
      </c>
      <c r="J4774" t="s">
        <v>7176</v>
      </c>
      <c r="K4774" t="s">
        <v>7202</v>
      </c>
      <c r="L4774">
        <v>8</v>
      </c>
      <c r="M4774">
        <v>147516.34</v>
      </c>
      <c r="N4774">
        <v>0</v>
      </c>
      <c r="O4774">
        <v>20546.13</v>
      </c>
    </row>
    <row r="4775" spans="1:15" x14ac:dyDescent="0.25">
      <c r="A4775" t="s">
        <v>4785</v>
      </c>
      <c r="B4775" t="s">
        <v>5237</v>
      </c>
      <c r="C4775" t="s">
        <v>7236</v>
      </c>
      <c r="D4775" t="s">
        <v>6747</v>
      </c>
      <c r="E4775" t="s">
        <v>7086</v>
      </c>
      <c r="F4775" t="s">
        <v>7095</v>
      </c>
      <c r="G4775" t="s">
        <v>7109</v>
      </c>
      <c r="H4775" t="s">
        <v>7127</v>
      </c>
      <c r="I4775" t="s">
        <v>7163</v>
      </c>
      <c r="J4775" t="s">
        <v>7167</v>
      </c>
      <c r="K4775" t="s">
        <v>7179</v>
      </c>
      <c r="L4775">
        <v>2</v>
      </c>
      <c r="M4775">
        <v>5240.9799999999996</v>
      </c>
      <c r="N4775">
        <v>0</v>
      </c>
      <c r="O4775">
        <v>1425.98</v>
      </c>
    </row>
    <row r="4776" spans="1:15" x14ac:dyDescent="0.25">
      <c r="A4776" t="s">
        <v>4786</v>
      </c>
      <c r="B4776" t="s">
        <v>5118</v>
      </c>
      <c r="C4776" t="s">
        <v>7226</v>
      </c>
      <c r="D4776" t="s">
        <v>6802</v>
      </c>
      <c r="E4776" t="s">
        <v>6969</v>
      </c>
      <c r="F4776" t="s">
        <v>7096</v>
      </c>
      <c r="G4776" t="s">
        <v>7113</v>
      </c>
      <c r="H4776" t="s">
        <v>7144</v>
      </c>
      <c r="I4776" t="s">
        <v>7162</v>
      </c>
      <c r="J4776" t="s">
        <v>7169</v>
      </c>
      <c r="K4776" t="s">
        <v>7182</v>
      </c>
      <c r="L4776">
        <v>7</v>
      </c>
      <c r="M4776">
        <v>52073.43</v>
      </c>
      <c r="N4776">
        <v>0.15</v>
      </c>
      <c r="O4776">
        <v>6026.06</v>
      </c>
    </row>
    <row r="4777" spans="1:15" x14ac:dyDescent="0.25">
      <c r="A4777" t="s">
        <v>4787</v>
      </c>
      <c r="B4777" t="s">
        <v>6069</v>
      </c>
      <c r="C4777" t="s">
        <v>7246</v>
      </c>
      <c r="D4777" t="s">
        <v>6570</v>
      </c>
      <c r="E4777" t="s">
        <v>7078</v>
      </c>
      <c r="F4777" t="s">
        <v>7094</v>
      </c>
      <c r="G4777" t="s">
        <v>7100</v>
      </c>
      <c r="H4777" t="s">
        <v>7116</v>
      </c>
      <c r="I4777" t="s">
        <v>7163</v>
      </c>
      <c r="J4777" t="s">
        <v>7167</v>
      </c>
      <c r="K4777" t="s">
        <v>7179</v>
      </c>
      <c r="L4777">
        <v>4</v>
      </c>
      <c r="M4777">
        <v>7923.67</v>
      </c>
      <c r="N4777">
        <v>0.2</v>
      </c>
      <c r="O4777">
        <v>1690.93</v>
      </c>
    </row>
    <row r="4778" spans="1:15" x14ac:dyDescent="0.25">
      <c r="A4778" t="s">
        <v>4788</v>
      </c>
      <c r="B4778" t="s">
        <v>5621</v>
      </c>
      <c r="C4778" t="s">
        <v>7256</v>
      </c>
      <c r="D4778" t="s">
        <v>6810</v>
      </c>
      <c r="E4778" t="s">
        <v>7009</v>
      </c>
      <c r="F4778" t="s">
        <v>7096</v>
      </c>
      <c r="G4778" t="s">
        <v>7112</v>
      </c>
      <c r="H4778" t="s">
        <v>7154</v>
      </c>
      <c r="I4778" t="s">
        <v>7164</v>
      </c>
      <c r="J4778" t="s">
        <v>7170</v>
      </c>
      <c r="K4778" t="s">
        <v>7189</v>
      </c>
      <c r="L4778">
        <v>2</v>
      </c>
      <c r="M4778">
        <v>2452.81</v>
      </c>
      <c r="N4778">
        <v>0.2</v>
      </c>
      <c r="O4778">
        <v>508.56</v>
      </c>
    </row>
    <row r="4779" spans="1:15" x14ac:dyDescent="0.25">
      <c r="A4779" t="s">
        <v>4789</v>
      </c>
      <c r="B4779" t="s">
        <v>5538</v>
      </c>
      <c r="C4779" t="s">
        <v>7242</v>
      </c>
      <c r="D4779" t="s">
        <v>6780</v>
      </c>
      <c r="E4779" t="s">
        <v>6954</v>
      </c>
      <c r="F4779" t="s">
        <v>7097</v>
      </c>
      <c r="G4779" t="s">
        <v>7105</v>
      </c>
      <c r="H4779" t="s">
        <v>7149</v>
      </c>
      <c r="I4779" t="s">
        <v>7164</v>
      </c>
      <c r="J4779" t="s">
        <v>7174</v>
      </c>
      <c r="K4779" t="s">
        <v>7196</v>
      </c>
      <c r="L4779">
        <v>3</v>
      </c>
      <c r="M4779">
        <v>10952.29</v>
      </c>
      <c r="N4779">
        <v>0</v>
      </c>
      <c r="O4779">
        <v>2804.02</v>
      </c>
    </row>
    <row r="4780" spans="1:15" x14ac:dyDescent="0.25">
      <c r="A4780" t="s">
        <v>4790</v>
      </c>
      <c r="B4780" t="s">
        <v>5490</v>
      </c>
      <c r="C4780" t="s">
        <v>7256</v>
      </c>
      <c r="D4780" t="s">
        <v>6680</v>
      </c>
      <c r="E4780" t="s">
        <v>7034</v>
      </c>
      <c r="F4780" t="s">
        <v>7095</v>
      </c>
      <c r="G4780" t="s">
        <v>7106</v>
      </c>
      <c r="H4780" t="s">
        <v>7161</v>
      </c>
      <c r="I4780" t="s">
        <v>7162</v>
      </c>
      <c r="J4780" t="s">
        <v>7168</v>
      </c>
      <c r="K4780" t="s">
        <v>7191</v>
      </c>
      <c r="L4780">
        <v>1</v>
      </c>
      <c r="M4780">
        <v>5230.96</v>
      </c>
      <c r="N4780">
        <v>0.2</v>
      </c>
      <c r="O4780">
        <v>469.67</v>
      </c>
    </row>
    <row r="4781" spans="1:15" x14ac:dyDescent="0.25">
      <c r="A4781" t="s">
        <v>4791</v>
      </c>
      <c r="B4781" t="s">
        <v>5482</v>
      </c>
      <c r="C4781" t="s">
        <v>7259</v>
      </c>
      <c r="D4781" t="s">
        <v>6443</v>
      </c>
      <c r="E4781" t="s">
        <v>7059</v>
      </c>
      <c r="F4781" t="s">
        <v>7094</v>
      </c>
      <c r="G4781" t="s">
        <v>7100</v>
      </c>
      <c r="H4781" t="s">
        <v>7116</v>
      </c>
      <c r="I4781" t="s">
        <v>7162</v>
      </c>
      <c r="J4781" t="s">
        <v>7169</v>
      </c>
      <c r="K4781" t="s">
        <v>7193</v>
      </c>
      <c r="L4781">
        <v>8</v>
      </c>
      <c r="M4781">
        <v>87751.03</v>
      </c>
      <c r="N4781">
        <v>0.05</v>
      </c>
      <c r="O4781">
        <v>14856.62</v>
      </c>
    </row>
    <row r="4782" spans="1:15" x14ac:dyDescent="0.25">
      <c r="A4782" t="s">
        <v>4792</v>
      </c>
      <c r="B4782" t="s">
        <v>5838</v>
      </c>
      <c r="C4782" t="s">
        <v>7239</v>
      </c>
      <c r="D4782" t="s">
        <v>6706</v>
      </c>
      <c r="E4782" t="s">
        <v>6976</v>
      </c>
      <c r="F4782" t="s">
        <v>7095</v>
      </c>
      <c r="G4782" t="s">
        <v>7108</v>
      </c>
      <c r="H4782" t="s">
        <v>7126</v>
      </c>
      <c r="I4782" t="s">
        <v>7165</v>
      </c>
      <c r="J4782" t="s">
        <v>7172</v>
      </c>
      <c r="K4782" t="s">
        <v>7185</v>
      </c>
      <c r="L4782">
        <v>4</v>
      </c>
      <c r="M4782">
        <v>19497.14</v>
      </c>
      <c r="N4782">
        <v>0.05</v>
      </c>
      <c r="O4782">
        <v>3121.77</v>
      </c>
    </row>
    <row r="4783" spans="1:15" x14ac:dyDescent="0.25">
      <c r="A4783" t="s">
        <v>4793</v>
      </c>
      <c r="B4783" t="s">
        <v>5392</v>
      </c>
      <c r="C4783" t="s">
        <v>7259</v>
      </c>
      <c r="D4783" t="s">
        <v>6656</v>
      </c>
      <c r="E4783" t="s">
        <v>6968</v>
      </c>
      <c r="F4783" t="s">
        <v>7095</v>
      </c>
      <c r="G4783" t="s">
        <v>7106</v>
      </c>
      <c r="H4783" t="s">
        <v>7146</v>
      </c>
      <c r="I4783" t="s">
        <v>7164</v>
      </c>
      <c r="J4783" t="s">
        <v>7173</v>
      </c>
      <c r="K4783" t="s">
        <v>7206</v>
      </c>
      <c r="L4783">
        <v>6</v>
      </c>
      <c r="M4783">
        <v>10954</v>
      </c>
      <c r="N4783">
        <v>0.15</v>
      </c>
      <c r="O4783">
        <v>2364.71</v>
      </c>
    </row>
    <row r="4784" spans="1:15" x14ac:dyDescent="0.25">
      <c r="A4784" t="s">
        <v>4794</v>
      </c>
      <c r="B4784" t="s">
        <v>5194</v>
      </c>
      <c r="C4784" t="s">
        <v>7257</v>
      </c>
      <c r="D4784" t="s">
        <v>6716</v>
      </c>
      <c r="E4784" t="s">
        <v>7028</v>
      </c>
      <c r="F4784" t="s">
        <v>7094</v>
      </c>
      <c r="G4784" t="s">
        <v>7099</v>
      </c>
      <c r="H4784" t="s">
        <v>7130</v>
      </c>
      <c r="I4784" t="s">
        <v>7165</v>
      </c>
      <c r="J4784" t="s">
        <v>7177</v>
      </c>
      <c r="K4784" t="s">
        <v>7201</v>
      </c>
      <c r="L4784">
        <v>2</v>
      </c>
      <c r="M4784">
        <v>91636.41</v>
      </c>
      <c r="N4784">
        <v>0.15</v>
      </c>
      <c r="O4784">
        <v>10540.36</v>
      </c>
    </row>
    <row r="4785" spans="1:15" x14ac:dyDescent="0.25">
      <c r="A4785" t="s">
        <v>4795</v>
      </c>
      <c r="B4785" t="s">
        <v>5345</v>
      </c>
      <c r="C4785" t="s">
        <v>7244</v>
      </c>
      <c r="D4785" t="s">
        <v>6234</v>
      </c>
      <c r="E4785" t="s">
        <v>6939</v>
      </c>
      <c r="F4785" t="s">
        <v>7094</v>
      </c>
      <c r="G4785" t="s">
        <v>7100</v>
      </c>
      <c r="H4785" t="s">
        <v>7151</v>
      </c>
      <c r="I4785" t="s">
        <v>7165</v>
      </c>
      <c r="J4785" t="s">
        <v>7176</v>
      </c>
      <c r="K4785" t="s">
        <v>7195</v>
      </c>
      <c r="L4785">
        <v>3</v>
      </c>
      <c r="M4785">
        <v>26462.19</v>
      </c>
      <c r="N4785">
        <v>0.25</v>
      </c>
      <c r="O4785">
        <v>578.80999999999995</v>
      </c>
    </row>
    <row r="4786" spans="1:15" x14ac:dyDescent="0.25">
      <c r="A4786" t="s">
        <v>4796</v>
      </c>
      <c r="B4786" t="s">
        <v>5427</v>
      </c>
      <c r="C4786" t="s">
        <v>7247</v>
      </c>
      <c r="D4786" t="s">
        <v>6496</v>
      </c>
      <c r="E4786" t="s">
        <v>6975</v>
      </c>
      <c r="F4786" t="s">
        <v>7094</v>
      </c>
      <c r="G4786" t="s">
        <v>7099</v>
      </c>
      <c r="H4786" t="s">
        <v>7130</v>
      </c>
      <c r="I4786" t="s">
        <v>7163</v>
      </c>
      <c r="J4786" t="s">
        <v>7171</v>
      </c>
      <c r="K4786" t="s">
        <v>7184</v>
      </c>
      <c r="L4786">
        <v>5</v>
      </c>
      <c r="M4786">
        <v>39503.5</v>
      </c>
      <c r="N4786">
        <v>0.05</v>
      </c>
      <c r="O4786">
        <v>5047.5</v>
      </c>
    </row>
    <row r="4787" spans="1:15" x14ac:dyDescent="0.25">
      <c r="A4787" t="s">
        <v>4797</v>
      </c>
      <c r="B4787" t="s">
        <v>5730</v>
      </c>
      <c r="C4787" t="s">
        <v>7244</v>
      </c>
      <c r="D4787" t="s">
        <v>6713</v>
      </c>
      <c r="E4787" t="s">
        <v>7076</v>
      </c>
      <c r="F4787" t="s">
        <v>7096</v>
      </c>
      <c r="G4787" t="s">
        <v>7112</v>
      </c>
      <c r="H4787" t="s">
        <v>7154</v>
      </c>
      <c r="I4787" t="s">
        <v>7163</v>
      </c>
      <c r="J4787" t="s">
        <v>7175</v>
      </c>
      <c r="K4787" t="s">
        <v>7205</v>
      </c>
      <c r="L4787">
        <v>8</v>
      </c>
      <c r="M4787">
        <v>21698.81</v>
      </c>
      <c r="N4787">
        <v>0.2</v>
      </c>
      <c r="O4787">
        <v>1273.26</v>
      </c>
    </row>
    <row r="4788" spans="1:15" x14ac:dyDescent="0.25">
      <c r="A4788" t="s">
        <v>4798</v>
      </c>
      <c r="B4788" t="s">
        <v>6009</v>
      </c>
      <c r="C4788" t="s">
        <v>7258</v>
      </c>
      <c r="D4788" t="s">
        <v>6298</v>
      </c>
      <c r="E4788" t="s">
        <v>6932</v>
      </c>
      <c r="F4788" t="s">
        <v>7094</v>
      </c>
      <c r="G4788" t="s">
        <v>7101</v>
      </c>
      <c r="H4788" t="s">
        <v>7137</v>
      </c>
      <c r="I4788" t="s">
        <v>7165</v>
      </c>
      <c r="J4788" t="s">
        <v>7176</v>
      </c>
      <c r="K4788" t="s">
        <v>7202</v>
      </c>
      <c r="L4788">
        <v>5</v>
      </c>
      <c r="M4788">
        <v>85922.71</v>
      </c>
      <c r="N4788">
        <v>0</v>
      </c>
      <c r="O4788">
        <v>12576.43</v>
      </c>
    </row>
    <row r="4789" spans="1:15" x14ac:dyDescent="0.25">
      <c r="A4789" t="s">
        <v>4799</v>
      </c>
      <c r="B4789" t="s">
        <v>5168</v>
      </c>
      <c r="C4789" t="s">
        <v>7231</v>
      </c>
      <c r="D4789" t="s">
        <v>6145</v>
      </c>
      <c r="E4789" t="s">
        <v>6943</v>
      </c>
      <c r="F4789" t="s">
        <v>7094</v>
      </c>
      <c r="G4789" t="s">
        <v>7100</v>
      </c>
      <c r="H4789" t="s">
        <v>7116</v>
      </c>
      <c r="I4789" t="s">
        <v>7163</v>
      </c>
      <c r="J4789" t="s">
        <v>7175</v>
      </c>
      <c r="K4789" t="s">
        <v>7197</v>
      </c>
      <c r="L4789">
        <v>2</v>
      </c>
      <c r="M4789">
        <v>10706.66</v>
      </c>
      <c r="N4789">
        <v>0.1</v>
      </c>
      <c r="O4789">
        <v>2384.37</v>
      </c>
    </row>
    <row r="4790" spans="1:15" x14ac:dyDescent="0.25">
      <c r="A4790" t="s">
        <v>4800</v>
      </c>
      <c r="B4790" t="s">
        <v>5657</v>
      </c>
      <c r="C4790" t="s">
        <v>7255</v>
      </c>
      <c r="D4790" t="s">
        <v>6715</v>
      </c>
      <c r="E4790" t="s">
        <v>7059</v>
      </c>
      <c r="F4790" t="s">
        <v>7094</v>
      </c>
      <c r="G4790" t="s">
        <v>7099</v>
      </c>
      <c r="H4790" t="s">
        <v>7130</v>
      </c>
      <c r="I4790" t="s">
        <v>7164</v>
      </c>
      <c r="J4790" t="s">
        <v>7174</v>
      </c>
      <c r="K4790" t="s">
        <v>7188</v>
      </c>
      <c r="L4790">
        <v>1</v>
      </c>
      <c r="M4790">
        <v>2071.59</v>
      </c>
      <c r="N4790">
        <v>0.25</v>
      </c>
      <c r="O4790">
        <v>254.19</v>
      </c>
    </row>
    <row r="4791" spans="1:15" x14ac:dyDescent="0.25">
      <c r="A4791" t="s">
        <v>4801</v>
      </c>
      <c r="B4791" t="s">
        <v>5274</v>
      </c>
      <c r="C4791" t="s">
        <v>7253</v>
      </c>
      <c r="D4791" t="s">
        <v>6323</v>
      </c>
      <c r="E4791" t="s">
        <v>6996</v>
      </c>
      <c r="F4791" t="s">
        <v>7095</v>
      </c>
      <c r="G4791" t="s">
        <v>7108</v>
      </c>
      <c r="H4791" t="s">
        <v>7141</v>
      </c>
      <c r="I4791" t="s">
        <v>7165</v>
      </c>
      <c r="J4791" t="s">
        <v>7177</v>
      </c>
      <c r="K4791" t="s">
        <v>7210</v>
      </c>
      <c r="L4791">
        <v>1</v>
      </c>
      <c r="M4791">
        <v>77728.039999999994</v>
      </c>
      <c r="N4791">
        <v>0.05</v>
      </c>
      <c r="O4791">
        <v>8662.44</v>
      </c>
    </row>
    <row r="4792" spans="1:15" x14ac:dyDescent="0.25">
      <c r="A4792" t="s">
        <v>4802</v>
      </c>
      <c r="B4792" t="s">
        <v>5289</v>
      </c>
      <c r="C4792" t="s">
        <v>7233</v>
      </c>
      <c r="D4792" t="s">
        <v>6691</v>
      </c>
      <c r="E4792" t="s">
        <v>7032</v>
      </c>
      <c r="F4792" t="s">
        <v>7096</v>
      </c>
      <c r="G4792" t="s">
        <v>7103</v>
      </c>
      <c r="H4792" t="s">
        <v>7158</v>
      </c>
      <c r="I4792" t="s">
        <v>7162</v>
      </c>
      <c r="J4792" t="s">
        <v>7166</v>
      </c>
      <c r="K4792" t="s">
        <v>7211</v>
      </c>
      <c r="L4792">
        <v>3</v>
      </c>
      <c r="M4792">
        <v>23336.48</v>
      </c>
      <c r="N4792">
        <v>0</v>
      </c>
      <c r="O4792">
        <v>4216.07</v>
      </c>
    </row>
    <row r="4793" spans="1:15" x14ac:dyDescent="0.25">
      <c r="A4793" t="s">
        <v>4803</v>
      </c>
      <c r="B4793" t="s">
        <v>5642</v>
      </c>
      <c r="C4793" t="s">
        <v>7225</v>
      </c>
      <c r="D4793" t="s">
        <v>6870</v>
      </c>
      <c r="E4793" t="s">
        <v>6937</v>
      </c>
      <c r="F4793" t="s">
        <v>7094</v>
      </c>
      <c r="G4793" t="s">
        <v>7100</v>
      </c>
      <c r="H4793" t="s">
        <v>7151</v>
      </c>
      <c r="I4793" t="s">
        <v>7165</v>
      </c>
      <c r="J4793" t="s">
        <v>7176</v>
      </c>
      <c r="K4793" t="s">
        <v>7195</v>
      </c>
      <c r="L4793">
        <v>2</v>
      </c>
      <c r="M4793">
        <v>23317.93</v>
      </c>
      <c r="N4793">
        <v>0</v>
      </c>
      <c r="O4793">
        <v>2526.77</v>
      </c>
    </row>
    <row r="4794" spans="1:15" x14ac:dyDescent="0.25">
      <c r="A4794" t="s">
        <v>4804</v>
      </c>
      <c r="B4794" t="s">
        <v>5892</v>
      </c>
      <c r="C4794" t="s">
        <v>7249</v>
      </c>
      <c r="D4794" t="s">
        <v>6413</v>
      </c>
      <c r="E4794" t="s">
        <v>7052</v>
      </c>
      <c r="F4794" t="s">
        <v>7094</v>
      </c>
      <c r="G4794" t="s">
        <v>7098</v>
      </c>
      <c r="H4794" t="s">
        <v>7138</v>
      </c>
      <c r="I4794" t="s">
        <v>7162</v>
      </c>
      <c r="J4794" t="s">
        <v>7168</v>
      </c>
      <c r="K4794" t="s">
        <v>7180</v>
      </c>
      <c r="L4794">
        <v>1</v>
      </c>
      <c r="M4794">
        <v>3047.29</v>
      </c>
      <c r="N4794">
        <v>0.1</v>
      </c>
      <c r="O4794">
        <v>398.25</v>
      </c>
    </row>
    <row r="4795" spans="1:15" x14ac:dyDescent="0.25">
      <c r="A4795" t="s">
        <v>4805</v>
      </c>
      <c r="B4795" t="s">
        <v>5162</v>
      </c>
      <c r="C4795" t="s">
        <v>7229</v>
      </c>
      <c r="D4795" t="s">
        <v>6192</v>
      </c>
      <c r="E4795" t="s">
        <v>6908</v>
      </c>
      <c r="F4795" t="s">
        <v>7097</v>
      </c>
      <c r="G4795" t="s">
        <v>7110</v>
      </c>
      <c r="H4795" t="s">
        <v>7159</v>
      </c>
      <c r="I4795" t="s">
        <v>7163</v>
      </c>
      <c r="J4795" t="s">
        <v>7171</v>
      </c>
      <c r="K4795" t="s">
        <v>7184</v>
      </c>
      <c r="L4795">
        <v>2</v>
      </c>
      <c r="M4795">
        <v>13823.88</v>
      </c>
      <c r="N4795">
        <v>0.1</v>
      </c>
      <c r="O4795">
        <v>1860.13</v>
      </c>
    </row>
    <row r="4796" spans="1:15" x14ac:dyDescent="0.25">
      <c r="A4796" t="s">
        <v>4806</v>
      </c>
      <c r="B4796" t="s">
        <v>5145</v>
      </c>
      <c r="C4796" t="s">
        <v>7258</v>
      </c>
      <c r="D4796" t="s">
        <v>6576</v>
      </c>
      <c r="E4796" t="s">
        <v>7040</v>
      </c>
      <c r="F4796" t="s">
        <v>7097</v>
      </c>
      <c r="G4796" t="s">
        <v>7110</v>
      </c>
      <c r="H4796" t="s">
        <v>7155</v>
      </c>
      <c r="I4796" t="s">
        <v>7164</v>
      </c>
      <c r="J4796" t="s">
        <v>7174</v>
      </c>
      <c r="K4796" t="s">
        <v>7188</v>
      </c>
      <c r="L4796">
        <v>8</v>
      </c>
      <c r="M4796">
        <v>17537.14</v>
      </c>
      <c r="N4796">
        <v>0.2</v>
      </c>
      <c r="O4796">
        <v>2629.44</v>
      </c>
    </row>
    <row r="4797" spans="1:15" x14ac:dyDescent="0.25">
      <c r="A4797" t="s">
        <v>4807</v>
      </c>
      <c r="B4797" t="s">
        <v>5458</v>
      </c>
      <c r="C4797" t="s">
        <v>7234</v>
      </c>
      <c r="D4797" t="s">
        <v>6456</v>
      </c>
      <c r="E4797" t="s">
        <v>7065</v>
      </c>
      <c r="F4797" t="s">
        <v>7094</v>
      </c>
      <c r="G4797" t="s">
        <v>7099</v>
      </c>
      <c r="H4797" t="s">
        <v>7125</v>
      </c>
      <c r="I4797" t="s">
        <v>7165</v>
      </c>
      <c r="J4797" t="s">
        <v>7176</v>
      </c>
      <c r="K4797" t="s">
        <v>7202</v>
      </c>
      <c r="L4797">
        <v>6</v>
      </c>
      <c r="M4797">
        <v>94346.86</v>
      </c>
      <c r="N4797">
        <v>0.15</v>
      </c>
      <c r="O4797">
        <v>6644.21</v>
      </c>
    </row>
    <row r="4798" spans="1:15" x14ac:dyDescent="0.25">
      <c r="A4798" t="s">
        <v>4808</v>
      </c>
      <c r="B4798" t="s">
        <v>5174</v>
      </c>
      <c r="C4798" t="s">
        <v>7231</v>
      </c>
      <c r="D4798" t="s">
        <v>6765</v>
      </c>
      <c r="E4798" t="s">
        <v>6961</v>
      </c>
      <c r="F4798" t="s">
        <v>7094</v>
      </c>
      <c r="G4798" t="s">
        <v>7098</v>
      </c>
      <c r="H4798" t="s">
        <v>7114</v>
      </c>
      <c r="I4798" t="s">
        <v>7163</v>
      </c>
      <c r="J4798" t="s">
        <v>7171</v>
      </c>
      <c r="K4798" t="s">
        <v>7209</v>
      </c>
      <c r="L4798">
        <v>3</v>
      </c>
      <c r="M4798">
        <v>5361.38</v>
      </c>
      <c r="N4798">
        <v>0.05</v>
      </c>
      <c r="O4798">
        <v>859.4</v>
      </c>
    </row>
    <row r="4799" spans="1:15" x14ac:dyDescent="0.25">
      <c r="A4799" t="s">
        <v>4809</v>
      </c>
      <c r="B4799" t="s">
        <v>5864</v>
      </c>
      <c r="C4799" t="s">
        <v>7240</v>
      </c>
      <c r="D4799" t="s">
        <v>6355</v>
      </c>
      <c r="E4799" t="s">
        <v>6990</v>
      </c>
      <c r="F4799" t="s">
        <v>7097</v>
      </c>
      <c r="G4799" t="s">
        <v>7104</v>
      </c>
      <c r="H4799" t="s">
        <v>7120</v>
      </c>
      <c r="I4799" t="s">
        <v>7163</v>
      </c>
      <c r="J4799" t="s">
        <v>7171</v>
      </c>
      <c r="K4799" t="s">
        <v>7204</v>
      </c>
      <c r="L4799">
        <v>4</v>
      </c>
      <c r="M4799">
        <v>17417.099999999999</v>
      </c>
      <c r="N4799">
        <v>0</v>
      </c>
      <c r="O4799">
        <v>3207.13</v>
      </c>
    </row>
    <row r="4800" spans="1:15" x14ac:dyDescent="0.25">
      <c r="A4800" t="s">
        <v>4810</v>
      </c>
      <c r="B4800" t="s">
        <v>5883</v>
      </c>
      <c r="C4800" t="s">
        <v>7232</v>
      </c>
      <c r="D4800" t="s">
        <v>6888</v>
      </c>
      <c r="E4800" t="s">
        <v>6918</v>
      </c>
      <c r="F4800" t="s">
        <v>7096</v>
      </c>
      <c r="G4800" t="s">
        <v>7113</v>
      </c>
      <c r="H4800" t="s">
        <v>7143</v>
      </c>
      <c r="I4800" t="s">
        <v>7163</v>
      </c>
      <c r="J4800" t="s">
        <v>7167</v>
      </c>
      <c r="K4800" t="s">
        <v>7179</v>
      </c>
      <c r="L4800">
        <v>1</v>
      </c>
      <c r="M4800">
        <v>1810.56</v>
      </c>
      <c r="N4800">
        <v>0.25</v>
      </c>
      <c r="O4800">
        <v>360.65</v>
      </c>
    </row>
    <row r="4801" spans="1:15" x14ac:dyDescent="0.25">
      <c r="A4801" t="s">
        <v>4811</v>
      </c>
      <c r="B4801" t="s">
        <v>5682</v>
      </c>
      <c r="C4801" t="s">
        <v>7235</v>
      </c>
      <c r="D4801" t="s">
        <v>6840</v>
      </c>
      <c r="E4801" t="s">
        <v>6926</v>
      </c>
      <c r="F4801" t="s">
        <v>7094</v>
      </c>
      <c r="G4801" t="s">
        <v>7098</v>
      </c>
      <c r="H4801" t="s">
        <v>7156</v>
      </c>
      <c r="I4801" t="s">
        <v>7162</v>
      </c>
      <c r="J4801" t="s">
        <v>7166</v>
      </c>
      <c r="K4801" t="s">
        <v>7192</v>
      </c>
      <c r="L4801">
        <v>6</v>
      </c>
      <c r="M4801">
        <v>34964.47</v>
      </c>
      <c r="N4801">
        <v>0</v>
      </c>
      <c r="O4801">
        <v>6274.44</v>
      </c>
    </row>
    <row r="4802" spans="1:15" x14ac:dyDescent="0.25">
      <c r="A4802" t="s">
        <v>4812</v>
      </c>
      <c r="B4802" t="s">
        <v>5124</v>
      </c>
      <c r="C4802" t="s">
        <v>7247</v>
      </c>
      <c r="D4802" t="s">
        <v>6183</v>
      </c>
      <c r="E4802" t="s">
        <v>6971</v>
      </c>
      <c r="F4802" t="s">
        <v>7095</v>
      </c>
      <c r="G4802" t="s">
        <v>7109</v>
      </c>
      <c r="H4802" t="s">
        <v>7127</v>
      </c>
      <c r="I4802" t="s">
        <v>7162</v>
      </c>
      <c r="J4802" t="s">
        <v>7169</v>
      </c>
      <c r="K4802" t="s">
        <v>7203</v>
      </c>
      <c r="L4802">
        <v>2</v>
      </c>
      <c r="M4802">
        <v>41527.33</v>
      </c>
      <c r="N4802">
        <v>0.05</v>
      </c>
      <c r="O4802">
        <v>5092.22</v>
      </c>
    </row>
    <row r="4803" spans="1:15" x14ac:dyDescent="0.25">
      <c r="A4803" t="s">
        <v>4813</v>
      </c>
      <c r="B4803" t="s">
        <v>6049</v>
      </c>
      <c r="C4803" t="s">
        <v>7243</v>
      </c>
      <c r="D4803" t="s">
        <v>6397</v>
      </c>
      <c r="E4803" t="s">
        <v>7051</v>
      </c>
      <c r="F4803" t="s">
        <v>7097</v>
      </c>
      <c r="G4803" t="s">
        <v>7105</v>
      </c>
      <c r="H4803" t="s">
        <v>7149</v>
      </c>
      <c r="I4803" t="s">
        <v>7162</v>
      </c>
      <c r="J4803" t="s">
        <v>7166</v>
      </c>
      <c r="K4803" t="s">
        <v>7211</v>
      </c>
      <c r="L4803">
        <v>1</v>
      </c>
      <c r="M4803">
        <v>6967.12</v>
      </c>
      <c r="N4803">
        <v>0.1</v>
      </c>
      <c r="O4803">
        <v>986</v>
      </c>
    </row>
    <row r="4804" spans="1:15" x14ac:dyDescent="0.25">
      <c r="A4804" t="s">
        <v>4814</v>
      </c>
      <c r="B4804" t="s">
        <v>5926</v>
      </c>
      <c r="C4804" t="s">
        <v>7250</v>
      </c>
      <c r="D4804" t="s">
        <v>6772</v>
      </c>
      <c r="E4804" t="s">
        <v>6928</v>
      </c>
      <c r="F4804" t="s">
        <v>7097</v>
      </c>
      <c r="G4804" t="s">
        <v>7107</v>
      </c>
      <c r="H4804" t="s">
        <v>7152</v>
      </c>
      <c r="I4804" t="s">
        <v>7165</v>
      </c>
      <c r="J4804" t="s">
        <v>7172</v>
      </c>
      <c r="K4804" t="s">
        <v>7185</v>
      </c>
      <c r="L4804">
        <v>4</v>
      </c>
      <c r="M4804">
        <v>14414.67</v>
      </c>
      <c r="N4804">
        <v>0.25</v>
      </c>
      <c r="O4804">
        <v>530.26</v>
      </c>
    </row>
    <row r="4805" spans="1:15" x14ac:dyDescent="0.25">
      <c r="A4805" t="s">
        <v>4815</v>
      </c>
      <c r="B4805" t="s">
        <v>5591</v>
      </c>
      <c r="C4805" t="s">
        <v>7250</v>
      </c>
      <c r="D4805" t="s">
        <v>6109</v>
      </c>
      <c r="E4805" t="s">
        <v>6908</v>
      </c>
      <c r="F4805" t="s">
        <v>7094</v>
      </c>
      <c r="G4805" t="s">
        <v>7100</v>
      </c>
      <c r="H4805" t="s">
        <v>7116</v>
      </c>
      <c r="I4805" t="s">
        <v>7164</v>
      </c>
      <c r="J4805" t="s">
        <v>7170</v>
      </c>
      <c r="K4805" t="s">
        <v>7213</v>
      </c>
      <c r="L4805">
        <v>4</v>
      </c>
      <c r="M4805">
        <v>8497.99</v>
      </c>
      <c r="N4805">
        <v>0.25</v>
      </c>
      <c r="O4805">
        <v>2131.33</v>
      </c>
    </row>
    <row r="4806" spans="1:15" x14ac:dyDescent="0.25">
      <c r="A4806" t="s">
        <v>4816</v>
      </c>
      <c r="B4806" t="s">
        <v>5749</v>
      </c>
      <c r="C4806" t="s">
        <v>7239</v>
      </c>
      <c r="D4806" t="s">
        <v>6469</v>
      </c>
      <c r="E4806" t="s">
        <v>7061</v>
      </c>
      <c r="F4806" t="s">
        <v>7096</v>
      </c>
      <c r="G4806" t="s">
        <v>7113</v>
      </c>
      <c r="H4806" t="s">
        <v>7148</v>
      </c>
      <c r="I4806" t="s">
        <v>7163</v>
      </c>
      <c r="J4806" t="s">
        <v>7171</v>
      </c>
      <c r="K4806" t="s">
        <v>7204</v>
      </c>
      <c r="L4806">
        <v>3</v>
      </c>
      <c r="M4806">
        <v>13465.19</v>
      </c>
      <c r="N4806">
        <v>0.05</v>
      </c>
      <c r="O4806">
        <v>2070.4899999999998</v>
      </c>
    </row>
    <row r="4807" spans="1:15" x14ac:dyDescent="0.25">
      <c r="A4807" t="s">
        <v>4817</v>
      </c>
      <c r="B4807" t="s">
        <v>5089</v>
      </c>
      <c r="C4807" t="s">
        <v>7245</v>
      </c>
      <c r="D4807" t="s">
        <v>6843</v>
      </c>
      <c r="E4807" t="s">
        <v>6979</v>
      </c>
      <c r="F4807" t="s">
        <v>7094</v>
      </c>
      <c r="G4807" t="s">
        <v>7098</v>
      </c>
      <c r="H4807" t="s">
        <v>7138</v>
      </c>
      <c r="I4807" t="s">
        <v>7162</v>
      </c>
      <c r="J4807" t="s">
        <v>7166</v>
      </c>
      <c r="K4807" t="s">
        <v>7192</v>
      </c>
      <c r="L4807">
        <v>6</v>
      </c>
      <c r="M4807">
        <v>27107.22</v>
      </c>
      <c r="N4807">
        <v>0.25</v>
      </c>
      <c r="O4807">
        <v>1423.16</v>
      </c>
    </row>
    <row r="4808" spans="1:15" x14ac:dyDescent="0.25">
      <c r="A4808" t="s">
        <v>4818</v>
      </c>
      <c r="B4808" t="s">
        <v>5778</v>
      </c>
      <c r="C4808" t="s">
        <v>7224</v>
      </c>
      <c r="D4808" t="s">
        <v>6757</v>
      </c>
      <c r="E4808" t="s">
        <v>6968</v>
      </c>
      <c r="F4808" t="s">
        <v>7094</v>
      </c>
      <c r="G4808" t="s">
        <v>7100</v>
      </c>
      <c r="H4808" t="s">
        <v>7136</v>
      </c>
      <c r="I4808" t="s">
        <v>7163</v>
      </c>
      <c r="J4808" t="s">
        <v>7167</v>
      </c>
      <c r="K4808" t="s">
        <v>7179</v>
      </c>
      <c r="L4808">
        <v>1</v>
      </c>
      <c r="M4808">
        <v>2006.1</v>
      </c>
      <c r="N4808">
        <v>0.2</v>
      </c>
      <c r="O4808">
        <v>397.41</v>
      </c>
    </row>
    <row r="4809" spans="1:15" x14ac:dyDescent="0.25">
      <c r="A4809" t="s">
        <v>4819</v>
      </c>
      <c r="B4809" t="s">
        <v>5297</v>
      </c>
      <c r="C4809" t="s">
        <v>7253</v>
      </c>
      <c r="D4809" t="s">
        <v>6349</v>
      </c>
      <c r="E4809" t="s">
        <v>6911</v>
      </c>
      <c r="F4809" t="s">
        <v>7095</v>
      </c>
      <c r="G4809" t="s">
        <v>7106</v>
      </c>
      <c r="H4809" t="s">
        <v>7122</v>
      </c>
      <c r="I4809" t="s">
        <v>7164</v>
      </c>
      <c r="J4809" t="s">
        <v>7173</v>
      </c>
      <c r="K4809" t="s">
        <v>7186</v>
      </c>
      <c r="L4809">
        <v>1</v>
      </c>
      <c r="M4809">
        <v>3720.25</v>
      </c>
      <c r="N4809">
        <v>0.2</v>
      </c>
      <c r="O4809">
        <v>592.88</v>
      </c>
    </row>
    <row r="4810" spans="1:15" x14ac:dyDescent="0.25">
      <c r="A4810" t="s">
        <v>4820</v>
      </c>
      <c r="B4810" t="s">
        <v>6009</v>
      </c>
      <c r="C4810" t="s">
        <v>7258</v>
      </c>
      <c r="D4810" t="s">
        <v>6799</v>
      </c>
      <c r="E4810" t="s">
        <v>6979</v>
      </c>
      <c r="F4810" t="s">
        <v>7094</v>
      </c>
      <c r="G4810" t="s">
        <v>7098</v>
      </c>
      <c r="H4810" t="s">
        <v>7114</v>
      </c>
      <c r="I4810" t="s">
        <v>7163</v>
      </c>
      <c r="J4810" t="s">
        <v>7167</v>
      </c>
      <c r="K4810" t="s">
        <v>7187</v>
      </c>
      <c r="L4810">
        <v>5</v>
      </c>
      <c r="M4810">
        <v>7118.73</v>
      </c>
      <c r="N4810">
        <v>0.05</v>
      </c>
      <c r="O4810">
        <v>2122.14</v>
      </c>
    </row>
    <row r="4811" spans="1:15" x14ac:dyDescent="0.25">
      <c r="A4811" t="s">
        <v>4821</v>
      </c>
      <c r="B4811" t="s">
        <v>5409</v>
      </c>
      <c r="C4811" t="s">
        <v>7250</v>
      </c>
      <c r="D4811" t="s">
        <v>6643</v>
      </c>
      <c r="E4811" t="s">
        <v>7035</v>
      </c>
      <c r="F4811" t="s">
        <v>7094</v>
      </c>
      <c r="G4811" t="s">
        <v>7100</v>
      </c>
      <c r="H4811" t="s">
        <v>7116</v>
      </c>
      <c r="I4811" t="s">
        <v>7164</v>
      </c>
      <c r="J4811" t="s">
        <v>7170</v>
      </c>
      <c r="K4811" t="s">
        <v>7213</v>
      </c>
      <c r="L4811">
        <v>6</v>
      </c>
      <c r="M4811">
        <v>13641.58</v>
      </c>
      <c r="N4811">
        <v>0.2</v>
      </c>
      <c r="O4811">
        <v>3753.27</v>
      </c>
    </row>
    <row r="4812" spans="1:15" x14ac:dyDescent="0.25">
      <c r="A4812" t="s">
        <v>4822</v>
      </c>
      <c r="B4812" t="s">
        <v>5407</v>
      </c>
      <c r="C4812" t="s">
        <v>7237</v>
      </c>
      <c r="D4812" t="s">
        <v>6302</v>
      </c>
      <c r="E4812" t="s">
        <v>7027</v>
      </c>
      <c r="F4812" t="s">
        <v>7094</v>
      </c>
      <c r="G4812" t="s">
        <v>7099</v>
      </c>
      <c r="H4812" t="s">
        <v>7125</v>
      </c>
      <c r="I4812" t="s">
        <v>7162</v>
      </c>
      <c r="J4812" t="s">
        <v>7166</v>
      </c>
      <c r="K4812" t="s">
        <v>7192</v>
      </c>
      <c r="L4812">
        <v>5</v>
      </c>
      <c r="M4812">
        <v>24509.63</v>
      </c>
      <c r="N4812">
        <v>0.15</v>
      </c>
      <c r="O4812">
        <v>1941.76</v>
      </c>
    </row>
    <row r="4813" spans="1:15" x14ac:dyDescent="0.25">
      <c r="A4813" t="s">
        <v>4823</v>
      </c>
      <c r="B4813" t="s">
        <v>5743</v>
      </c>
      <c r="C4813" t="s">
        <v>7254</v>
      </c>
      <c r="D4813" t="s">
        <v>6551</v>
      </c>
      <c r="E4813" t="s">
        <v>7031</v>
      </c>
      <c r="F4813" t="s">
        <v>7096</v>
      </c>
      <c r="G4813" t="s">
        <v>7103</v>
      </c>
      <c r="H4813" t="s">
        <v>7158</v>
      </c>
      <c r="I4813" t="s">
        <v>7164</v>
      </c>
      <c r="J4813" t="s">
        <v>7173</v>
      </c>
      <c r="K4813" t="s">
        <v>7200</v>
      </c>
      <c r="L4813">
        <v>8</v>
      </c>
      <c r="M4813">
        <v>9226.94</v>
      </c>
      <c r="N4813">
        <v>0</v>
      </c>
      <c r="O4813">
        <v>3504.05</v>
      </c>
    </row>
    <row r="4814" spans="1:15" x14ac:dyDescent="0.25">
      <c r="A4814" t="s">
        <v>4824</v>
      </c>
      <c r="B4814" t="s">
        <v>5579</v>
      </c>
      <c r="C4814" t="s">
        <v>7233</v>
      </c>
      <c r="D4814" t="s">
        <v>6512</v>
      </c>
      <c r="E4814" t="s">
        <v>7009</v>
      </c>
      <c r="F4814" t="s">
        <v>7094</v>
      </c>
      <c r="G4814" t="s">
        <v>7099</v>
      </c>
      <c r="H4814" t="s">
        <v>7130</v>
      </c>
      <c r="I4814" t="s">
        <v>7165</v>
      </c>
      <c r="J4814" t="s">
        <v>7172</v>
      </c>
      <c r="K4814" t="s">
        <v>7208</v>
      </c>
      <c r="L4814">
        <v>4</v>
      </c>
      <c r="M4814">
        <v>8152.19</v>
      </c>
      <c r="N4814">
        <v>0.15</v>
      </c>
      <c r="O4814">
        <v>1373.62</v>
      </c>
    </row>
    <row r="4815" spans="1:15" x14ac:dyDescent="0.25">
      <c r="A4815" t="s">
        <v>4825</v>
      </c>
      <c r="B4815" t="s">
        <v>5239</v>
      </c>
      <c r="C4815" t="s">
        <v>7231</v>
      </c>
      <c r="D4815" t="s">
        <v>6581</v>
      </c>
      <c r="E4815" t="s">
        <v>7003</v>
      </c>
      <c r="F4815" t="s">
        <v>7095</v>
      </c>
      <c r="G4815" t="s">
        <v>7102</v>
      </c>
      <c r="H4815" t="s">
        <v>7147</v>
      </c>
      <c r="I4815" t="s">
        <v>7163</v>
      </c>
      <c r="J4815" t="s">
        <v>7171</v>
      </c>
      <c r="K4815" t="s">
        <v>7204</v>
      </c>
      <c r="L4815">
        <v>7</v>
      </c>
      <c r="M4815">
        <v>30719.9</v>
      </c>
      <c r="N4815">
        <v>0</v>
      </c>
      <c r="O4815">
        <v>5790.82</v>
      </c>
    </row>
    <row r="4816" spans="1:15" x14ac:dyDescent="0.25">
      <c r="A4816" t="s">
        <v>4826</v>
      </c>
      <c r="B4816" t="s">
        <v>6029</v>
      </c>
      <c r="C4816" t="s">
        <v>7225</v>
      </c>
      <c r="D4816" t="s">
        <v>6701</v>
      </c>
      <c r="E4816" t="s">
        <v>6938</v>
      </c>
      <c r="F4816" t="s">
        <v>7097</v>
      </c>
      <c r="G4816" t="s">
        <v>7104</v>
      </c>
      <c r="H4816" t="s">
        <v>7120</v>
      </c>
      <c r="I4816" t="s">
        <v>7164</v>
      </c>
      <c r="J4816" t="s">
        <v>7170</v>
      </c>
      <c r="K4816" t="s">
        <v>7183</v>
      </c>
      <c r="L4816">
        <v>8</v>
      </c>
      <c r="M4816">
        <v>39491.449999999997</v>
      </c>
      <c r="N4816">
        <v>0.05</v>
      </c>
      <c r="O4816">
        <v>10182.43</v>
      </c>
    </row>
    <row r="4817" spans="1:15" x14ac:dyDescent="0.25">
      <c r="A4817" t="s">
        <v>4827</v>
      </c>
      <c r="B4817" t="s">
        <v>6064</v>
      </c>
      <c r="C4817" t="s">
        <v>7254</v>
      </c>
      <c r="D4817" t="s">
        <v>6824</v>
      </c>
      <c r="E4817" t="s">
        <v>7000</v>
      </c>
      <c r="F4817" t="s">
        <v>7097</v>
      </c>
      <c r="G4817" t="s">
        <v>7105</v>
      </c>
      <c r="H4817" t="s">
        <v>7121</v>
      </c>
      <c r="I4817" t="s">
        <v>7162</v>
      </c>
      <c r="J4817" t="s">
        <v>7166</v>
      </c>
      <c r="K4817" t="s">
        <v>7192</v>
      </c>
      <c r="L4817">
        <v>2</v>
      </c>
      <c r="M4817">
        <v>10592.39</v>
      </c>
      <c r="N4817">
        <v>0.15</v>
      </c>
      <c r="O4817">
        <v>975.55</v>
      </c>
    </row>
    <row r="4818" spans="1:15" x14ac:dyDescent="0.25">
      <c r="A4818" t="s">
        <v>4828</v>
      </c>
      <c r="B4818" t="s">
        <v>6019</v>
      </c>
      <c r="C4818" t="s">
        <v>7245</v>
      </c>
      <c r="D4818" t="s">
        <v>6376</v>
      </c>
      <c r="E4818" t="s">
        <v>6917</v>
      </c>
      <c r="F4818" t="s">
        <v>7096</v>
      </c>
      <c r="G4818" t="s">
        <v>7111</v>
      </c>
      <c r="H4818" t="s">
        <v>7131</v>
      </c>
      <c r="I4818" t="s">
        <v>7163</v>
      </c>
      <c r="J4818" t="s">
        <v>7171</v>
      </c>
      <c r="K4818" t="s">
        <v>7184</v>
      </c>
      <c r="L4818">
        <v>7</v>
      </c>
      <c r="M4818">
        <v>55152.67</v>
      </c>
      <c r="N4818">
        <v>0</v>
      </c>
      <c r="O4818">
        <v>8884.5</v>
      </c>
    </row>
    <row r="4819" spans="1:15" x14ac:dyDescent="0.25">
      <c r="A4819" t="s">
        <v>4829</v>
      </c>
      <c r="B4819" t="s">
        <v>5376</v>
      </c>
      <c r="C4819" t="s">
        <v>7253</v>
      </c>
      <c r="D4819" t="s">
        <v>6315</v>
      </c>
      <c r="E4819" t="s">
        <v>7008</v>
      </c>
      <c r="F4819" t="s">
        <v>7096</v>
      </c>
      <c r="G4819" t="s">
        <v>7111</v>
      </c>
      <c r="H4819" t="s">
        <v>7142</v>
      </c>
      <c r="I4819" t="s">
        <v>7163</v>
      </c>
      <c r="J4819" t="s">
        <v>7171</v>
      </c>
      <c r="K4819" t="s">
        <v>7204</v>
      </c>
      <c r="L4819">
        <v>4</v>
      </c>
      <c r="M4819">
        <v>13050.22</v>
      </c>
      <c r="N4819">
        <v>0.25</v>
      </c>
      <c r="O4819">
        <v>892.73</v>
      </c>
    </row>
    <row r="4820" spans="1:15" x14ac:dyDescent="0.25">
      <c r="A4820" t="s">
        <v>4830</v>
      </c>
      <c r="B4820" t="s">
        <v>5938</v>
      </c>
      <c r="C4820" t="s">
        <v>7257</v>
      </c>
      <c r="D4820" t="s">
        <v>6878</v>
      </c>
      <c r="E4820" t="s">
        <v>6909</v>
      </c>
      <c r="F4820" t="s">
        <v>7096</v>
      </c>
      <c r="G4820" t="s">
        <v>7112</v>
      </c>
      <c r="H4820" t="s">
        <v>7133</v>
      </c>
      <c r="I4820" t="s">
        <v>7164</v>
      </c>
      <c r="J4820" t="s">
        <v>7173</v>
      </c>
      <c r="K4820" t="s">
        <v>7200</v>
      </c>
      <c r="L4820">
        <v>8</v>
      </c>
      <c r="M4820">
        <v>7520.64</v>
      </c>
      <c r="N4820">
        <v>0.2</v>
      </c>
      <c r="O4820">
        <v>2096.25</v>
      </c>
    </row>
    <row r="4821" spans="1:15" x14ac:dyDescent="0.25">
      <c r="A4821" t="s">
        <v>4831</v>
      </c>
      <c r="B4821" t="s">
        <v>5273</v>
      </c>
      <c r="C4821" t="s">
        <v>7255</v>
      </c>
      <c r="D4821" t="s">
        <v>6840</v>
      </c>
      <c r="E4821" t="s">
        <v>6926</v>
      </c>
      <c r="F4821" t="s">
        <v>7094</v>
      </c>
      <c r="G4821" t="s">
        <v>7098</v>
      </c>
      <c r="H4821" t="s">
        <v>7156</v>
      </c>
      <c r="I4821" t="s">
        <v>7165</v>
      </c>
      <c r="J4821" t="s">
        <v>7176</v>
      </c>
      <c r="K4821" t="s">
        <v>7202</v>
      </c>
      <c r="L4821">
        <v>4</v>
      </c>
      <c r="M4821">
        <v>68609.740000000005</v>
      </c>
      <c r="N4821">
        <v>0</v>
      </c>
      <c r="O4821">
        <v>9325.4</v>
      </c>
    </row>
    <row r="4822" spans="1:15" x14ac:dyDescent="0.25">
      <c r="A4822" t="s">
        <v>4832</v>
      </c>
      <c r="B4822" t="s">
        <v>5964</v>
      </c>
      <c r="C4822" t="s">
        <v>7233</v>
      </c>
      <c r="D4822" t="s">
        <v>6585</v>
      </c>
      <c r="E4822" t="s">
        <v>7038</v>
      </c>
      <c r="F4822" t="s">
        <v>7095</v>
      </c>
      <c r="G4822" t="s">
        <v>7109</v>
      </c>
      <c r="H4822" t="s">
        <v>7135</v>
      </c>
      <c r="I4822" t="s">
        <v>7162</v>
      </c>
      <c r="J4822" t="s">
        <v>7169</v>
      </c>
      <c r="K4822" t="s">
        <v>7193</v>
      </c>
      <c r="L4822">
        <v>3</v>
      </c>
      <c r="M4822">
        <v>28884.53</v>
      </c>
      <c r="N4822">
        <v>0.1</v>
      </c>
      <c r="O4822">
        <v>4611.07</v>
      </c>
    </row>
    <row r="4823" spans="1:15" x14ac:dyDescent="0.25">
      <c r="A4823" t="s">
        <v>4833</v>
      </c>
      <c r="B4823" t="s">
        <v>5884</v>
      </c>
      <c r="C4823" t="s">
        <v>7224</v>
      </c>
      <c r="D4823" t="s">
        <v>6565</v>
      </c>
      <c r="E4823" t="s">
        <v>6909</v>
      </c>
      <c r="F4823" t="s">
        <v>7095</v>
      </c>
      <c r="G4823" t="s">
        <v>7108</v>
      </c>
      <c r="H4823" t="s">
        <v>7150</v>
      </c>
      <c r="I4823" t="s">
        <v>7165</v>
      </c>
      <c r="J4823" t="s">
        <v>7172</v>
      </c>
      <c r="K4823" t="s">
        <v>7185</v>
      </c>
      <c r="L4823">
        <v>2</v>
      </c>
      <c r="M4823">
        <v>7761.5</v>
      </c>
      <c r="N4823">
        <v>0.2</v>
      </c>
      <c r="O4823">
        <v>525.79</v>
      </c>
    </row>
    <row r="4824" spans="1:15" x14ac:dyDescent="0.25">
      <c r="A4824" t="s">
        <v>4834</v>
      </c>
      <c r="B4824" t="s">
        <v>5350</v>
      </c>
      <c r="C4824" t="s">
        <v>7226</v>
      </c>
      <c r="D4824" t="s">
        <v>6221</v>
      </c>
      <c r="E4824" t="s">
        <v>6981</v>
      </c>
      <c r="F4824" t="s">
        <v>7094</v>
      </c>
      <c r="G4824" t="s">
        <v>7099</v>
      </c>
      <c r="H4824" t="s">
        <v>7115</v>
      </c>
      <c r="I4824" t="s">
        <v>7164</v>
      </c>
      <c r="J4824" t="s">
        <v>7170</v>
      </c>
      <c r="K4824" t="s">
        <v>7213</v>
      </c>
      <c r="L4824">
        <v>4</v>
      </c>
      <c r="M4824">
        <v>11033.23</v>
      </c>
      <c r="N4824">
        <v>0</v>
      </c>
      <c r="O4824">
        <v>3973.64</v>
      </c>
    </row>
    <row r="4825" spans="1:15" x14ac:dyDescent="0.25">
      <c r="A4825" t="s">
        <v>4835</v>
      </c>
      <c r="B4825" t="s">
        <v>5605</v>
      </c>
      <c r="C4825" t="s">
        <v>7229</v>
      </c>
      <c r="D4825" t="s">
        <v>6573</v>
      </c>
      <c r="E4825" t="s">
        <v>7063</v>
      </c>
      <c r="F4825" t="s">
        <v>7097</v>
      </c>
      <c r="G4825" t="s">
        <v>7110</v>
      </c>
      <c r="H4825" t="s">
        <v>7155</v>
      </c>
      <c r="I4825" t="s">
        <v>7164</v>
      </c>
      <c r="J4825" t="s">
        <v>7170</v>
      </c>
      <c r="K4825" t="s">
        <v>7183</v>
      </c>
      <c r="L4825">
        <v>7</v>
      </c>
      <c r="M4825">
        <v>34267.769999999997</v>
      </c>
      <c r="N4825">
        <v>0</v>
      </c>
      <c r="O4825">
        <v>9995.02</v>
      </c>
    </row>
    <row r="4826" spans="1:15" x14ac:dyDescent="0.25">
      <c r="A4826" t="s">
        <v>4836</v>
      </c>
      <c r="B4826" t="s">
        <v>5717</v>
      </c>
      <c r="C4826" t="s">
        <v>7231</v>
      </c>
      <c r="D4826" t="s">
        <v>6488</v>
      </c>
      <c r="E4826" t="s">
        <v>6989</v>
      </c>
      <c r="F4826" t="s">
        <v>7096</v>
      </c>
      <c r="G4826" t="s">
        <v>7103</v>
      </c>
      <c r="H4826" t="s">
        <v>7134</v>
      </c>
      <c r="I4826" t="s">
        <v>7165</v>
      </c>
      <c r="J4826" t="s">
        <v>7172</v>
      </c>
      <c r="K4826" t="s">
        <v>7208</v>
      </c>
      <c r="L4826">
        <v>8</v>
      </c>
      <c r="M4826">
        <v>19122.66</v>
      </c>
      <c r="N4826">
        <v>0.05</v>
      </c>
      <c r="O4826">
        <v>4039.48</v>
      </c>
    </row>
    <row r="4827" spans="1:15" x14ac:dyDescent="0.25">
      <c r="A4827" t="s">
        <v>4837</v>
      </c>
      <c r="B4827" t="s">
        <v>5676</v>
      </c>
      <c r="C4827" t="s">
        <v>7250</v>
      </c>
      <c r="D4827" t="s">
        <v>6220</v>
      </c>
      <c r="E4827" t="s">
        <v>6940</v>
      </c>
      <c r="F4827" t="s">
        <v>7096</v>
      </c>
      <c r="G4827" t="s">
        <v>7113</v>
      </c>
      <c r="H4827" t="s">
        <v>7148</v>
      </c>
      <c r="I4827" t="s">
        <v>7164</v>
      </c>
      <c r="J4827" t="s">
        <v>7174</v>
      </c>
      <c r="K4827" t="s">
        <v>7196</v>
      </c>
      <c r="L4827">
        <v>5</v>
      </c>
      <c r="M4827">
        <v>17663.5</v>
      </c>
      <c r="N4827">
        <v>0</v>
      </c>
      <c r="O4827">
        <v>4719.41</v>
      </c>
    </row>
    <row r="4828" spans="1:15" x14ac:dyDescent="0.25">
      <c r="A4828" t="s">
        <v>4838</v>
      </c>
      <c r="B4828" t="s">
        <v>5785</v>
      </c>
      <c r="C4828" t="s">
        <v>7241</v>
      </c>
      <c r="D4828" t="s">
        <v>6298</v>
      </c>
      <c r="E4828" t="s">
        <v>6932</v>
      </c>
      <c r="F4828" t="s">
        <v>7095</v>
      </c>
      <c r="G4828" t="s">
        <v>7108</v>
      </c>
      <c r="H4828" t="s">
        <v>7141</v>
      </c>
      <c r="I4828" t="s">
        <v>7163</v>
      </c>
      <c r="J4828" t="s">
        <v>7175</v>
      </c>
      <c r="K4828" t="s">
        <v>7190</v>
      </c>
      <c r="L4828">
        <v>7</v>
      </c>
      <c r="M4828">
        <v>15151.64</v>
      </c>
      <c r="N4828">
        <v>0.05</v>
      </c>
      <c r="O4828">
        <v>3118.28</v>
      </c>
    </row>
    <row r="4829" spans="1:15" x14ac:dyDescent="0.25">
      <c r="A4829" t="s">
        <v>4839</v>
      </c>
      <c r="B4829" t="s">
        <v>5271</v>
      </c>
      <c r="C4829" t="s">
        <v>7238</v>
      </c>
      <c r="D4829" t="s">
        <v>6699</v>
      </c>
      <c r="E4829" t="s">
        <v>6928</v>
      </c>
      <c r="F4829" t="s">
        <v>7097</v>
      </c>
      <c r="G4829" t="s">
        <v>7105</v>
      </c>
      <c r="H4829" t="s">
        <v>7128</v>
      </c>
      <c r="I4829" t="s">
        <v>7162</v>
      </c>
      <c r="J4829" t="s">
        <v>7168</v>
      </c>
      <c r="K4829" t="s">
        <v>7180</v>
      </c>
      <c r="L4829">
        <v>4</v>
      </c>
      <c r="M4829">
        <v>12333.47</v>
      </c>
      <c r="N4829">
        <v>0.1</v>
      </c>
      <c r="O4829">
        <v>1491.14</v>
      </c>
    </row>
    <row r="4830" spans="1:15" x14ac:dyDescent="0.25">
      <c r="A4830" t="s">
        <v>4840</v>
      </c>
      <c r="B4830" t="s">
        <v>5583</v>
      </c>
      <c r="C4830" t="s">
        <v>7256</v>
      </c>
      <c r="D4830" t="s">
        <v>6506</v>
      </c>
      <c r="E4830" t="s">
        <v>7051</v>
      </c>
      <c r="F4830" t="s">
        <v>7097</v>
      </c>
      <c r="G4830" t="s">
        <v>7110</v>
      </c>
      <c r="H4830" t="s">
        <v>7159</v>
      </c>
      <c r="I4830" t="s">
        <v>7164</v>
      </c>
      <c r="J4830" t="s">
        <v>7170</v>
      </c>
      <c r="K4830" t="s">
        <v>7213</v>
      </c>
      <c r="L4830">
        <v>1</v>
      </c>
      <c r="M4830">
        <v>2409.13</v>
      </c>
      <c r="N4830">
        <v>0.1</v>
      </c>
      <c r="O4830">
        <v>690.18</v>
      </c>
    </row>
    <row r="4831" spans="1:15" x14ac:dyDescent="0.25">
      <c r="A4831" t="s">
        <v>4841</v>
      </c>
      <c r="B4831" t="s">
        <v>5883</v>
      </c>
      <c r="C4831" t="s">
        <v>7232</v>
      </c>
      <c r="D4831" t="s">
        <v>6133</v>
      </c>
      <c r="E4831" t="s">
        <v>6911</v>
      </c>
      <c r="F4831" t="s">
        <v>7094</v>
      </c>
      <c r="G4831" t="s">
        <v>7099</v>
      </c>
      <c r="H4831" t="s">
        <v>7125</v>
      </c>
      <c r="I4831" t="s">
        <v>7162</v>
      </c>
      <c r="J4831" t="s">
        <v>7169</v>
      </c>
      <c r="K4831" t="s">
        <v>7203</v>
      </c>
      <c r="L4831">
        <v>4</v>
      </c>
      <c r="M4831">
        <v>85709.6</v>
      </c>
      <c r="N4831">
        <v>0</v>
      </c>
      <c r="O4831">
        <v>13449.12</v>
      </c>
    </row>
    <row r="4832" spans="1:15" x14ac:dyDescent="0.25">
      <c r="A4832" t="s">
        <v>4842</v>
      </c>
      <c r="B4832" t="s">
        <v>5178</v>
      </c>
      <c r="C4832" t="s">
        <v>7255</v>
      </c>
      <c r="D4832" t="s">
        <v>6103</v>
      </c>
      <c r="E4832" t="s">
        <v>6902</v>
      </c>
      <c r="F4832" t="s">
        <v>7096</v>
      </c>
      <c r="G4832" t="s">
        <v>7113</v>
      </c>
      <c r="H4832" t="s">
        <v>7143</v>
      </c>
      <c r="I4832" t="s">
        <v>7164</v>
      </c>
      <c r="J4832" t="s">
        <v>7174</v>
      </c>
      <c r="K4832" t="s">
        <v>7188</v>
      </c>
      <c r="L4832">
        <v>4</v>
      </c>
      <c r="M4832">
        <v>9972.61</v>
      </c>
      <c r="N4832">
        <v>0.1</v>
      </c>
      <c r="O4832">
        <v>2236.2199999999998</v>
      </c>
    </row>
    <row r="4833" spans="1:15" x14ac:dyDescent="0.25">
      <c r="A4833" t="s">
        <v>4843</v>
      </c>
      <c r="B4833" t="s">
        <v>5192</v>
      </c>
      <c r="C4833" t="s">
        <v>7247</v>
      </c>
      <c r="D4833" t="s">
        <v>6215</v>
      </c>
      <c r="E4833" t="s">
        <v>6899</v>
      </c>
      <c r="F4833" t="s">
        <v>7097</v>
      </c>
      <c r="G4833" t="s">
        <v>7110</v>
      </c>
      <c r="H4833" t="s">
        <v>7155</v>
      </c>
      <c r="I4833" t="s">
        <v>7165</v>
      </c>
      <c r="J4833" t="s">
        <v>7176</v>
      </c>
      <c r="K4833" t="s">
        <v>7195</v>
      </c>
      <c r="L4833">
        <v>8</v>
      </c>
      <c r="M4833">
        <v>70411.27</v>
      </c>
      <c r="N4833">
        <v>0.25</v>
      </c>
      <c r="O4833">
        <v>3790.24</v>
      </c>
    </row>
    <row r="4834" spans="1:15" x14ac:dyDescent="0.25">
      <c r="A4834" t="s">
        <v>4844</v>
      </c>
      <c r="B4834" t="s">
        <v>5080</v>
      </c>
      <c r="C4834" t="s">
        <v>7234</v>
      </c>
      <c r="D4834" t="s">
        <v>6170</v>
      </c>
      <c r="E4834" t="s">
        <v>6960</v>
      </c>
      <c r="F4834" t="s">
        <v>7095</v>
      </c>
      <c r="G4834" t="s">
        <v>7102</v>
      </c>
      <c r="H4834" t="s">
        <v>7157</v>
      </c>
      <c r="I4834" t="s">
        <v>7163</v>
      </c>
      <c r="J4834" t="s">
        <v>7167</v>
      </c>
      <c r="K4834" t="s">
        <v>7187</v>
      </c>
      <c r="L4834">
        <v>6</v>
      </c>
      <c r="M4834">
        <v>9108.81</v>
      </c>
      <c r="N4834">
        <v>0</v>
      </c>
      <c r="O4834">
        <v>2642.99</v>
      </c>
    </row>
    <row r="4835" spans="1:15" x14ac:dyDescent="0.25">
      <c r="A4835" t="s">
        <v>4845</v>
      </c>
      <c r="B4835" t="s">
        <v>5299</v>
      </c>
      <c r="C4835" t="s">
        <v>7230</v>
      </c>
      <c r="D4835" t="s">
        <v>6139</v>
      </c>
      <c r="E4835" t="s">
        <v>6937</v>
      </c>
      <c r="F4835" t="s">
        <v>7097</v>
      </c>
      <c r="G4835" t="s">
        <v>7104</v>
      </c>
      <c r="H4835" t="s">
        <v>7132</v>
      </c>
      <c r="I4835" t="s">
        <v>7162</v>
      </c>
      <c r="J4835" t="s">
        <v>7169</v>
      </c>
      <c r="K4835" t="s">
        <v>7203</v>
      </c>
      <c r="L4835">
        <v>3</v>
      </c>
      <c r="M4835">
        <v>49072.69</v>
      </c>
      <c r="N4835">
        <v>0.25</v>
      </c>
      <c r="O4835">
        <v>694.76</v>
      </c>
    </row>
    <row r="4836" spans="1:15" x14ac:dyDescent="0.25">
      <c r="A4836" t="s">
        <v>4846</v>
      </c>
      <c r="B4836" t="s">
        <v>5767</v>
      </c>
      <c r="C4836" t="s">
        <v>7251</v>
      </c>
      <c r="D4836" t="s">
        <v>6870</v>
      </c>
      <c r="E4836" t="s">
        <v>6937</v>
      </c>
      <c r="F4836" t="s">
        <v>7096</v>
      </c>
      <c r="G4836" t="s">
        <v>7103</v>
      </c>
      <c r="H4836" t="s">
        <v>7119</v>
      </c>
      <c r="I4836" t="s">
        <v>7165</v>
      </c>
      <c r="J4836" t="s">
        <v>7176</v>
      </c>
      <c r="K4836" t="s">
        <v>7194</v>
      </c>
      <c r="L4836">
        <v>2</v>
      </c>
      <c r="M4836">
        <v>40767.07</v>
      </c>
      <c r="N4836">
        <v>0.15</v>
      </c>
      <c r="O4836">
        <v>3818.73</v>
      </c>
    </row>
    <row r="4837" spans="1:15" x14ac:dyDescent="0.25">
      <c r="A4837" t="s">
        <v>4847</v>
      </c>
      <c r="B4837" t="s">
        <v>5685</v>
      </c>
      <c r="C4837" t="s">
        <v>7257</v>
      </c>
      <c r="D4837" t="s">
        <v>6435</v>
      </c>
      <c r="E4837" t="s">
        <v>7057</v>
      </c>
      <c r="F4837" t="s">
        <v>7096</v>
      </c>
      <c r="G4837" t="s">
        <v>7103</v>
      </c>
      <c r="H4837" t="s">
        <v>7158</v>
      </c>
      <c r="I4837" t="s">
        <v>7164</v>
      </c>
      <c r="J4837" t="s">
        <v>7173</v>
      </c>
      <c r="K4837" t="s">
        <v>7206</v>
      </c>
      <c r="L4837">
        <v>5</v>
      </c>
      <c r="M4837">
        <v>9879.35</v>
      </c>
      <c r="N4837">
        <v>0.1</v>
      </c>
      <c r="O4837">
        <v>2996.41</v>
      </c>
    </row>
    <row r="4838" spans="1:15" x14ac:dyDescent="0.25">
      <c r="A4838" t="s">
        <v>4848</v>
      </c>
      <c r="B4838" t="s">
        <v>5159</v>
      </c>
      <c r="C4838" t="s">
        <v>7225</v>
      </c>
      <c r="D4838" t="s">
        <v>6746</v>
      </c>
      <c r="E4838" t="s">
        <v>6900</v>
      </c>
      <c r="F4838" t="s">
        <v>7094</v>
      </c>
      <c r="G4838" t="s">
        <v>7101</v>
      </c>
      <c r="H4838" t="s">
        <v>7124</v>
      </c>
      <c r="I4838" t="s">
        <v>7163</v>
      </c>
      <c r="J4838" t="s">
        <v>7167</v>
      </c>
      <c r="K4838" t="s">
        <v>7179</v>
      </c>
      <c r="L4838">
        <v>2</v>
      </c>
      <c r="M4838">
        <v>3974.08</v>
      </c>
      <c r="N4838">
        <v>0.2</v>
      </c>
      <c r="O4838">
        <v>677.08</v>
      </c>
    </row>
    <row r="4839" spans="1:15" x14ac:dyDescent="0.25">
      <c r="A4839" t="s">
        <v>4849</v>
      </c>
      <c r="B4839" t="s">
        <v>5072</v>
      </c>
      <c r="C4839" t="s">
        <v>7249</v>
      </c>
      <c r="D4839" t="s">
        <v>6301</v>
      </c>
      <c r="E4839" t="s">
        <v>7026</v>
      </c>
      <c r="F4839" t="s">
        <v>7096</v>
      </c>
      <c r="G4839" t="s">
        <v>7112</v>
      </c>
      <c r="H4839" t="s">
        <v>7133</v>
      </c>
      <c r="I4839" t="s">
        <v>7162</v>
      </c>
      <c r="J4839" t="s">
        <v>7168</v>
      </c>
      <c r="K4839" t="s">
        <v>7191</v>
      </c>
      <c r="L4839">
        <v>8</v>
      </c>
      <c r="M4839">
        <v>44335.44</v>
      </c>
      <c r="N4839">
        <v>0.15</v>
      </c>
      <c r="O4839">
        <v>4407.6099999999997</v>
      </c>
    </row>
    <row r="4840" spans="1:15" x14ac:dyDescent="0.25">
      <c r="A4840" t="s">
        <v>4850</v>
      </c>
      <c r="B4840" t="s">
        <v>6015</v>
      </c>
      <c r="C4840" t="s">
        <v>7242</v>
      </c>
      <c r="D4840" t="s">
        <v>6568</v>
      </c>
      <c r="E4840" t="s">
        <v>6996</v>
      </c>
      <c r="F4840" t="s">
        <v>7096</v>
      </c>
      <c r="G4840" t="s">
        <v>7103</v>
      </c>
      <c r="H4840" t="s">
        <v>7119</v>
      </c>
      <c r="I4840" t="s">
        <v>7164</v>
      </c>
      <c r="J4840" t="s">
        <v>7170</v>
      </c>
      <c r="K4840" t="s">
        <v>7213</v>
      </c>
      <c r="L4840">
        <v>3</v>
      </c>
      <c r="M4840">
        <v>8071.09</v>
      </c>
      <c r="N4840">
        <v>0</v>
      </c>
      <c r="O4840">
        <v>2773.87</v>
      </c>
    </row>
    <row r="4841" spans="1:15" x14ac:dyDescent="0.25">
      <c r="A4841" t="s">
        <v>4851</v>
      </c>
      <c r="B4841" t="s">
        <v>5126</v>
      </c>
      <c r="C4841" t="s">
        <v>7239</v>
      </c>
      <c r="D4841" t="s">
        <v>6215</v>
      </c>
      <c r="E4841" t="s">
        <v>6899</v>
      </c>
      <c r="F4841" t="s">
        <v>7096</v>
      </c>
      <c r="G4841" t="s">
        <v>7111</v>
      </c>
      <c r="H4841" t="s">
        <v>7145</v>
      </c>
      <c r="I4841" t="s">
        <v>7163</v>
      </c>
      <c r="J4841" t="s">
        <v>7175</v>
      </c>
      <c r="K4841" t="s">
        <v>7197</v>
      </c>
      <c r="L4841">
        <v>6</v>
      </c>
      <c r="M4841">
        <v>29295.95</v>
      </c>
      <c r="N4841">
        <v>0.2</v>
      </c>
      <c r="O4841">
        <v>3290.24</v>
      </c>
    </row>
    <row r="4842" spans="1:15" x14ac:dyDescent="0.25">
      <c r="A4842" t="s">
        <v>4852</v>
      </c>
      <c r="B4842" t="s">
        <v>5954</v>
      </c>
      <c r="C4842" t="s">
        <v>7229</v>
      </c>
      <c r="D4842" t="s">
        <v>6763</v>
      </c>
      <c r="E4842" t="s">
        <v>6961</v>
      </c>
      <c r="F4842" t="s">
        <v>7094</v>
      </c>
      <c r="G4842" t="s">
        <v>7098</v>
      </c>
      <c r="H4842" t="s">
        <v>7156</v>
      </c>
      <c r="I4842" t="s">
        <v>7163</v>
      </c>
      <c r="J4842" t="s">
        <v>7167</v>
      </c>
      <c r="K4842" t="s">
        <v>7179</v>
      </c>
      <c r="L4842">
        <v>1</v>
      </c>
      <c r="M4842">
        <v>2530.0500000000002</v>
      </c>
      <c r="N4842">
        <v>0</v>
      </c>
      <c r="O4842">
        <v>707.21</v>
      </c>
    </row>
    <row r="4843" spans="1:15" x14ac:dyDescent="0.25">
      <c r="A4843" t="s">
        <v>4853</v>
      </c>
      <c r="B4843" t="s">
        <v>5299</v>
      </c>
      <c r="C4843" t="s">
        <v>7230</v>
      </c>
      <c r="D4843" t="s">
        <v>6322</v>
      </c>
      <c r="E4843" t="s">
        <v>6897</v>
      </c>
      <c r="F4843" t="s">
        <v>7094</v>
      </c>
      <c r="G4843" t="s">
        <v>7101</v>
      </c>
      <c r="H4843" t="s">
        <v>7124</v>
      </c>
      <c r="I4843" t="s">
        <v>7165</v>
      </c>
      <c r="J4843" t="s">
        <v>7177</v>
      </c>
      <c r="K4843" t="s">
        <v>7201</v>
      </c>
      <c r="L4843">
        <v>3</v>
      </c>
      <c r="M4843">
        <v>127324.61</v>
      </c>
      <c r="N4843">
        <v>0.2</v>
      </c>
      <c r="O4843">
        <v>5924.24</v>
      </c>
    </row>
    <row r="4844" spans="1:15" x14ac:dyDescent="0.25">
      <c r="A4844" t="s">
        <v>4854</v>
      </c>
      <c r="B4844" t="s">
        <v>5995</v>
      </c>
      <c r="C4844" t="s">
        <v>7257</v>
      </c>
      <c r="D4844" t="s">
        <v>6495</v>
      </c>
      <c r="E4844" t="s">
        <v>6925</v>
      </c>
      <c r="F4844" t="s">
        <v>7096</v>
      </c>
      <c r="G4844" t="s">
        <v>7103</v>
      </c>
      <c r="H4844" t="s">
        <v>7119</v>
      </c>
      <c r="I4844" t="s">
        <v>7163</v>
      </c>
      <c r="J4844" t="s">
        <v>7167</v>
      </c>
      <c r="K4844" t="s">
        <v>7207</v>
      </c>
      <c r="L4844">
        <v>8</v>
      </c>
      <c r="M4844">
        <v>5948.78</v>
      </c>
      <c r="N4844">
        <v>0.1</v>
      </c>
      <c r="O4844">
        <v>1831.57</v>
      </c>
    </row>
    <row r="4845" spans="1:15" x14ac:dyDescent="0.25">
      <c r="A4845" t="s">
        <v>4855</v>
      </c>
      <c r="B4845" t="s">
        <v>5249</v>
      </c>
      <c r="C4845" t="s">
        <v>7235</v>
      </c>
      <c r="D4845" t="s">
        <v>6307</v>
      </c>
      <c r="E4845" t="s">
        <v>6944</v>
      </c>
      <c r="F4845" t="s">
        <v>7094</v>
      </c>
      <c r="G4845" t="s">
        <v>7101</v>
      </c>
      <c r="H4845" t="s">
        <v>7117</v>
      </c>
      <c r="I4845" t="s">
        <v>7163</v>
      </c>
      <c r="J4845" t="s">
        <v>7171</v>
      </c>
      <c r="K4845" t="s">
        <v>7204</v>
      </c>
      <c r="L4845">
        <v>8</v>
      </c>
      <c r="M4845">
        <v>33747.83</v>
      </c>
      <c r="N4845">
        <v>0.05</v>
      </c>
      <c r="O4845">
        <v>5645.03</v>
      </c>
    </row>
    <row r="4846" spans="1:15" x14ac:dyDescent="0.25">
      <c r="A4846" t="s">
        <v>4856</v>
      </c>
      <c r="B4846" t="s">
        <v>5110</v>
      </c>
      <c r="C4846" t="s">
        <v>7227</v>
      </c>
      <c r="D4846" t="s">
        <v>6846</v>
      </c>
      <c r="E4846" t="s">
        <v>7093</v>
      </c>
      <c r="F4846" t="s">
        <v>7094</v>
      </c>
      <c r="G4846" t="s">
        <v>7100</v>
      </c>
      <c r="H4846" t="s">
        <v>7136</v>
      </c>
      <c r="I4846" t="s">
        <v>7165</v>
      </c>
      <c r="J4846" t="s">
        <v>7176</v>
      </c>
      <c r="K4846" t="s">
        <v>7202</v>
      </c>
      <c r="L4846">
        <v>8</v>
      </c>
      <c r="M4846">
        <v>142491.85</v>
      </c>
      <c r="N4846">
        <v>0.05</v>
      </c>
      <c r="O4846">
        <v>16368.8</v>
      </c>
    </row>
    <row r="4847" spans="1:15" x14ac:dyDescent="0.25">
      <c r="A4847" t="s">
        <v>4857</v>
      </c>
      <c r="B4847" t="s">
        <v>6055</v>
      </c>
      <c r="C4847" t="s">
        <v>7229</v>
      </c>
      <c r="D4847" t="s">
        <v>6705</v>
      </c>
      <c r="E4847" t="s">
        <v>6907</v>
      </c>
      <c r="F4847" t="s">
        <v>7097</v>
      </c>
      <c r="G4847" t="s">
        <v>7105</v>
      </c>
      <c r="H4847" t="s">
        <v>7128</v>
      </c>
      <c r="I4847" t="s">
        <v>7163</v>
      </c>
      <c r="J4847" t="s">
        <v>7171</v>
      </c>
      <c r="K4847" t="s">
        <v>7209</v>
      </c>
      <c r="L4847">
        <v>3</v>
      </c>
      <c r="M4847">
        <v>5086.01</v>
      </c>
      <c r="N4847">
        <v>0.05</v>
      </c>
      <c r="O4847">
        <v>932.71</v>
      </c>
    </row>
    <row r="4848" spans="1:15" x14ac:dyDescent="0.25">
      <c r="A4848" t="s">
        <v>4858</v>
      </c>
      <c r="B4848" t="s">
        <v>5520</v>
      </c>
      <c r="C4848" t="s">
        <v>7230</v>
      </c>
      <c r="D4848" t="s">
        <v>6233</v>
      </c>
      <c r="E4848" t="s">
        <v>6911</v>
      </c>
      <c r="F4848" t="s">
        <v>7097</v>
      </c>
      <c r="G4848" t="s">
        <v>7110</v>
      </c>
      <c r="H4848" t="s">
        <v>7129</v>
      </c>
      <c r="I4848" t="s">
        <v>7165</v>
      </c>
      <c r="J4848" t="s">
        <v>7176</v>
      </c>
      <c r="K4848" t="s">
        <v>7202</v>
      </c>
      <c r="L4848">
        <v>3</v>
      </c>
      <c r="M4848">
        <v>42339.88</v>
      </c>
      <c r="N4848">
        <v>0.2</v>
      </c>
      <c r="O4848">
        <v>949.26</v>
      </c>
    </row>
    <row r="4849" spans="1:15" x14ac:dyDescent="0.25">
      <c r="A4849" t="s">
        <v>4859</v>
      </c>
      <c r="B4849" t="s">
        <v>5928</v>
      </c>
      <c r="C4849" t="s">
        <v>7226</v>
      </c>
      <c r="D4849" t="s">
        <v>6268</v>
      </c>
      <c r="E4849" t="s">
        <v>6959</v>
      </c>
      <c r="F4849" t="s">
        <v>7095</v>
      </c>
      <c r="G4849" t="s">
        <v>7109</v>
      </c>
      <c r="H4849" t="s">
        <v>7135</v>
      </c>
      <c r="I4849" t="s">
        <v>7164</v>
      </c>
      <c r="J4849" t="s">
        <v>7174</v>
      </c>
      <c r="K4849" t="s">
        <v>7188</v>
      </c>
      <c r="L4849">
        <v>7</v>
      </c>
      <c r="M4849">
        <v>18509.32</v>
      </c>
      <c r="N4849">
        <v>0.1</v>
      </c>
      <c r="O4849">
        <v>3253.44</v>
      </c>
    </row>
    <row r="4850" spans="1:15" x14ac:dyDescent="0.25">
      <c r="A4850" t="s">
        <v>4860</v>
      </c>
      <c r="B4850" t="s">
        <v>5907</v>
      </c>
      <c r="C4850" t="s">
        <v>7224</v>
      </c>
      <c r="D4850" t="s">
        <v>6414</v>
      </c>
      <c r="E4850" t="s">
        <v>6910</v>
      </c>
      <c r="F4850" t="s">
        <v>7095</v>
      </c>
      <c r="G4850" t="s">
        <v>7106</v>
      </c>
      <c r="H4850" t="s">
        <v>7161</v>
      </c>
      <c r="I4850" t="s">
        <v>7162</v>
      </c>
      <c r="J4850" t="s">
        <v>7168</v>
      </c>
      <c r="K4850" t="s">
        <v>7181</v>
      </c>
      <c r="L4850">
        <v>3</v>
      </c>
      <c r="M4850">
        <v>37748.18</v>
      </c>
      <c r="N4850">
        <v>0</v>
      </c>
      <c r="O4850">
        <v>8341.2099999999991</v>
      </c>
    </row>
    <row r="4851" spans="1:15" x14ac:dyDescent="0.25">
      <c r="A4851" t="s">
        <v>4861</v>
      </c>
      <c r="B4851" t="s">
        <v>5780</v>
      </c>
      <c r="C4851" t="s">
        <v>7227</v>
      </c>
      <c r="D4851" t="s">
        <v>6815</v>
      </c>
      <c r="E4851" t="s">
        <v>6957</v>
      </c>
      <c r="F4851" t="s">
        <v>7094</v>
      </c>
      <c r="G4851" t="s">
        <v>7101</v>
      </c>
      <c r="H4851" t="s">
        <v>7124</v>
      </c>
      <c r="I4851" t="s">
        <v>7165</v>
      </c>
      <c r="J4851" t="s">
        <v>7177</v>
      </c>
      <c r="K4851" t="s">
        <v>7201</v>
      </c>
      <c r="L4851">
        <v>5</v>
      </c>
      <c r="M4851">
        <v>222277.72</v>
      </c>
      <c r="N4851">
        <v>0.15</v>
      </c>
      <c r="O4851">
        <v>20844.38</v>
      </c>
    </row>
    <row r="4852" spans="1:15" x14ac:dyDescent="0.25">
      <c r="A4852" t="s">
        <v>4862</v>
      </c>
      <c r="B4852" t="s">
        <v>5157</v>
      </c>
      <c r="C4852" t="s">
        <v>7230</v>
      </c>
      <c r="D4852" t="s">
        <v>6335</v>
      </c>
      <c r="E4852" t="s">
        <v>6975</v>
      </c>
      <c r="F4852" t="s">
        <v>7096</v>
      </c>
      <c r="G4852" t="s">
        <v>7111</v>
      </c>
      <c r="H4852" t="s">
        <v>7145</v>
      </c>
      <c r="I4852" t="s">
        <v>7164</v>
      </c>
      <c r="J4852" t="s">
        <v>7173</v>
      </c>
      <c r="K4852" t="s">
        <v>7186</v>
      </c>
      <c r="L4852">
        <v>8</v>
      </c>
      <c r="M4852">
        <v>36801.550000000003</v>
      </c>
      <c r="N4852">
        <v>0</v>
      </c>
      <c r="O4852">
        <v>9892.19</v>
      </c>
    </row>
    <row r="4853" spans="1:15" x14ac:dyDescent="0.25">
      <c r="A4853" t="s">
        <v>4863</v>
      </c>
      <c r="B4853" t="s">
        <v>5158</v>
      </c>
      <c r="C4853" t="s">
        <v>7224</v>
      </c>
      <c r="D4853" t="s">
        <v>6611</v>
      </c>
      <c r="E4853" t="s">
        <v>6935</v>
      </c>
      <c r="F4853" t="s">
        <v>7094</v>
      </c>
      <c r="G4853" t="s">
        <v>7101</v>
      </c>
      <c r="H4853" t="s">
        <v>7137</v>
      </c>
      <c r="I4853" t="s">
        <v>7163</v>
      </c>
      <c r="J4853" t="s">
        <v>7167</v>
      </c>
      <c r="K4853" t="s">
        <v>7179</v>
      </c>
      <c r="L4853">
        <v>3</v>
      </c>
      <c r="M4853">
        <v>6662.16</v>
      </c>
      <c r="N4853">
        <v>0.15</v>
      </c>
      <c r="O4853">
        <v>1391.04</v>
      </c>
    </row>
    <row r="4854" spans="1:15" x14ac:dyDescent="0.25">
      <c r="A4854" t="s">
        <v>4864</v>
      </c>
      <c r="B4854" t="s">
        <v>5053</v>
      </c>
      <c r="C4854" t="s">
        <v>7229</v>
      </c>
      <c r="D4854" t="s">
        <v>6464</v>
      </c>
      <c r="E4854" t="s">
        <v>6983</v>
      </c>
      <c r="F4854" t="s">
        <v>7097</v>
      </c>
      <c r="G4854" t="s">
        <v>7107</v>
      </c>
      <c r="H4854" t="s">
        <v>7152</v>
      </c>
      <c r="I4854" t="s">
        <v>7163</v>
      </c>
      <c r="J4854" t="s">
        <v>7175</v>
      </c>
      <c r="K4854" t="s">
        <v>7205</v>
      </c>
      <c r="L4854">
        <v>1</v>
      </c>
      <c r="M4854">
        <v>3065.68</v>
      </c>
      <c r="N4854">
        <v>0.1</v>
      </c>
      <c r="O4854">
        <v>437.09</v>
      </c>
    </row>
    <row r="4855" spans="1:15" x14ac:dyDescent="0.25">
      <c r="A4855" t="s">
        <v>4865</v>
      </c>
      <c r="B4855" t="s">
        <v>5259</v>
      </c>
      <c r="C4855" t="s">
        <v>7233</v>
      </c>
      <c r="D4855" t="s">
        <v>6711</v>
      </c>
      <c r="E4855" t="s">
        <v>7010</v>
      </c>
      <c r="F4855" t="s">
        <v>7097</v>
      </c>
      <c r="G4855" t="s">
        <v>7105</v>
      </c>
      <c r="H4855" t="s">
        <v>7149</v>
      </c>
      <c r="I4855" t="s">
        <v>7163</v>
      </c>
      <c r="J4855" t="s">
        <v>7175</v>
      </c>
      <c r="K4855" t="s">
        <v>7190</v>
      </c>
      <c r="L4855">
        <v>7</v>
      </c>
      <c r="M4855">
        <v>11761.27</v>
      </c>
      <c r="N4855">
        <v>0.2</v>
      </c>
      <c r="O4855">
        <v>1652.99</v>
      </c>
    </row>
    <row r="4856" spans="1:15" x14ac:dyDescent="0.25">
      <c r="A4856" t="s">
        <v>4866</v>
      </c>
      <c r="B4856" t="s">
        <v>6024</v>
      </c>
      <c r="C4856" t="s">
        <v>7249</v>
      </c>
      <c r="D4856" t="s">
        <v>6525</v>
      </c>
      <c r="E4856" t="s">
        <v>7059</v>
      </c>
      <c r="F4856" t="s">
        <v>7096</v>
      </c>
      <c r="G4856" t="s">
        <v>7113</v>
      </c>
      <c r="H4856" t="s">
        <v>7148</v>
      </c>
      <c r="I4856" t="s">
        <v>7162</v>
      </c>
      <c r="J4856" t="s">
        <v>7169</v>
      </c>
      <c r="K4856" t="s">
        <v>7182</v>
      </c>
      <c r="L4856">
        <v>3</v>
      </c>
      <c r="M4856">
        <v>26577.88</v>
      </c>
      <c r="N4856">
        <v>0</v>
      </c>
      <c r="O4856">
        <v>4333.9399999999996</v>
      </c>
    </row>
    <row r="4857" spans="1:15" x14ac:dyDescent="0.25">
      <c r="A4857" t="s">
        <v>4867</v>
      </c>
      <c r="B4857" t="s">
        <v>5277</v>
      </c>
      <c r="C4857" t="s">
        <v>7239</v>
      </c>
      <c r="D4857" t="s">
        <v>6476</v>
      </c>
      <c r="E4857" t="s">
        <v>6908</v>
      </c>
      <c r="F4857" t="s">
        <v>7094</v>
      </c>
      <c r="G4857" t="s">
        <v>7098</v>
      </c>
      <c r="H4857" t="s">
        <v>7156</v>
      </c>
      <c r="I4857" t="s">
        <v>7163</v>
      </c>
      <c r="J4857" t="s">
        <v>7171</v>
      </c>
      <c r="K4857" t="s">
        <v>7209</v>
      </c>
      <c r="L4857">
        <v>2</v>
      </c>
      <c r="M4857">
        <v>3686.69</v>
      </c>
      <c r="N4857">
        <v>0</v>
      </c>
      <c r="O4857">
        <v>688.58</v>
      </c>
    </row>
    <row r="4858" spans="1:15" x14ac:dyDescent="0.25">
      <c r="A4858" t="s">
        <v>4868</v>
      </c>
      <c r="B4858" t="s">
        <v>5151</v>
      </c>
      <c r="C4858" t="s">
        <v>7233</v>
      </c>
      <c r="D4858" t="s">
        <v>6322</v>
      </c>
      <c r="E4858" t="s">
        <v>6897</v>
      </c>
      <c r="F4858" t="s">
        <v>7095</v>
      </c>
      <c r="G4858" t="s">
        <v>7109</v>
      </c>
      <c r="H4858" t="s">
        <v>7140</v>
      </c>
      <c r="I4858" t="s">
        <v>7162</v>
      </c>
      <c r="J4858" t="s">
        <v>7169</v>
      </c>
      <c r="K4858" t="s">
        <v>7203</v>
      </c>
      <c r="L4858">
        <v>6</v>
      </c>
      <c r="M4858">
        <v>123495.72</v>
      </c>
      <c r="N4858">
        <v>0.05</v>
      </c>
      <c r="O4858">
        <v>16751.84</v>
      </c>
    </row>
    <row r="4859" spans="1:15" x14ac:dyDescent="0.25">
      <c r="A4859" t="s">
        <v>4869</v>
      </c>
      <c r="B4859" t="s">
        <v>5627</v>
      </c>
      <c r="C4859" t="s">
        <v>7247</v>
      </c>
      <c r="D4859" t="s">
        <v>6530</v>
      </c>
      <c r="E4859" t="s">
        <v>7031</v>
      </c>
      <c r="F4859" t="s">
        <v>7095</v>
      </c>
      <c r="G4859" t="s">
        <v>7102</v>
      </c>
      <c r="H4859" t="s">
        <v>7147</v>
      </c>
      <c r="I4859" t="s">
        <v>7162</v>
      </c>
      <c r="J4859" t="s">
        <v>7166</v>
      </c>
      <c r="K4859" t="s">
        <v>7178</v>
      </c>
      <c r="L4859">
        <v>6</v>
      </c>
      <c r="M4859">
        <v>92956.78</v>
      </c>
      <c r="N4859">
        <v>0</v>
      </c>
      <c r="O4859">
        <v>18258.91</v>
      </c>
    </row>
    <row r="4860" spans="1:15" x14ac:dyDescent="0.25">
      <c r="A4860" t="s">
        <v>4870</v>
      </c>
      <c r="B4860" t="s">
        <v>5504</v>
      </c>
      <c r="C4860" t="s">
        <v>7253</v>
      </c>
      <c r="D4860" t="s">
        <v>6326</v>
      </c>
      <c r="E4860" t="s">
        <v>7032</v>
      </c>
      <c r="F4860" t="s">
        <v>7096</v>
      </c>
      <c r="G4860" t="s">
        <v>7113</v>
      </c>
      <c r="H4860" t="s">
        <v>7144</v>
      </c>
      <c r="I4860" t="s">
        <v>7163</v>
      </c>
      <c r="J4860" t="s">
        <v>7171</v>
      </c>
      <c r="K4860" t="s">
        <v>7204</v>
      </c>
      <c r="L4860">
        <v>4</v>
      </c>
      <c r="M4860">
        <v>14975.02</v>
      </c>
      <c r="N4860">
        <v>0.2</v>
      </c>
      <c r="O4860">
        <v>1505.9</v>
      </c>
    </row>
    <row r="4861" spans="1:15" x14ac:dyDescent="0.25">
      <c r="A4861" t="s">
        <v>4871</v>
      </c>
      <c r="B4861" t="s">
        <v>5649</v>
      </c>
      <c r="C4861" t="s">
        <v>7226</v>
      </c>
      <c r="D4861" t="s">
        <v>6180</v>
      </c>
      <c r="E4861" t="s">
        <v>6930</v>
      </c>
      <c r="F4861" t="s">
        <v>7097</v>
      </c>
      <c r="G4861" t="s">
        <v>7104</v>
      </c>
      <c r="H4861" t="s">
        <v>7120</v>
      </c>
      <c r="I4861" t="s">
        <v>7162</v>
      </c>
      <c r="J4861" t="s">
        <v>7169</v>
      </c>
      <c r="K4861" t="s">
        <v>7193</v>
      </c>
      <c r="L4861">
        <v>6</v>
      </c>
      <c r="M4861">
        <v>56534.8</v>
      </c>
      <c r="N4861">
        <v>0.15</v>
      </c>
      <c r="O4861">
        <v>7446.9</v>
      </c>
    </row>
    <row r="4862" spans="1:15" x14ac:dyDescent="0.25">
      <c r="A4862" t="s">
        <v>4872</v>
      </c>
      <c r="B4862" t="s">
        <v>5579</v>
      </c>
      <c r="C4862" t="s">
        <v>7233</v>
      </c>
      <c r="D4862" t="s">
        <v>6270</v>
      </c>
      <c r="E4862" t="s">
        <v>7014</v>
      </c>
      <c r="F4862" t="s">
        <v>7096</v>
      </c>
      <c r="G4862" t="s">
        <v>7112</v>
      </c>
      <c r="H4862" t="s">
        <v>7154</v>
      </c>
      <c r="I4862" t="s">
        <v>7162</v>
      </c>
      <c r="J4862" t="s">
        <v>7168</v>
      </c>
      <c r="K4862" t="s">
        <v>7180</v>
      </c>
      <c r="L4862">
        <v>2</v>
      </c>
      <c r="M4862">
        <v>6830.5</v>
      </c>
      <c r="N4862">
        <v>0</v>
      </c>
      <c r="O4862">
        <v>1228.25</v>
      </c>
    </row>
    <row r="4863" spans="1:15" x14ac:dyDescent="0.25">
      <c r="A4863" t="s">
        <v>4873</v>
      </c>
      <c r="B4863" t="s">
        <v>5806</v>
      </c>
      <c r="C4863" t="s">
        <v>7227</v>
      </c>
      <c r="D4863" t="s">
        <v>6115</v>
      </c>
      <c r="E4863" t="s">
        <v>6914</v>
      </c>
      <c r="F4863" t="s">
        <v>7094</v>
      </c>
      <c r="G4863" t="s">
        <v>7101</v>
      </c>
      <c r="H4863" t="s">
        <v>7137</v>
      </c>
      <c r="I4863" t="s">
        <v>7163</v>
      </c>
      <c r="J4863" t="s">
        <v>7167</v>
      </c>
      <c r="K4863" t="s">
        <v>7207</v>
      </c>
      <c r="L4863">
        <v>1</v>
      </c>
      <c r="M4863">
        <v>735.14</v>
      </c>
      <c r="N4863">
        <v>0.1</v>
      </c>
      <c r="O4863">
        <v>211.07</v>
      </c>
    </row>
    <row r="4864" spans="1:15" x14ac:dyDescent="0.25">
      <c r="A4864" t="s">
        <v>4874</v>
      </c>
      <c r="B4864" t="s">
        <v>5487</v>
      </c>
      <c r="C4864" t="s">
        <v>7233</v>
      </c>
      <c r="D4864" t="s">
        <v>6739</v>
      </c>
      <c r="E4864" t="s">
        <v>7031</v>
      </c>
      <c r="F4864" t="s">
        <v>7094</v>
      </c>
      <c r="G4864" t="s">
        <v>7099</v>
      </c>
      <c r="H4864" t="s">
        <v>7130</v>
      </c>
      <c r="I4864" t="s">
        <v>7163</v>
      </c>
      <c r="J4864" t="s">
        <v>7175</v>
      </c>
      <c r="K4864" t="s">
        <v>7205</v>
      </c>
      <c r="L4864">
        <v>1</v>
      </c>
      <c r="M4864">
        <v>3222.29</v>
      </c>
      <c r="N4864">
        <v>0.05</v>
      </c>
      <c r="O4864">
        <v>554.4</v>
      </c>
    </row>
    <row r="4865" spans="1:15" x14ac:dyDescent="0.25">
      <c r="A4865" t="s">
        <v>4875</v>
      </c>
      <c r="B4865" t="s">
        <v>5684</v>
      </c>
      <c r="C4865" t="s">
        <v>7242</v>
      </c>
      <c r="D4865" t="s">
        <v>6441</v>
      </c>
      <c r="E4865" t="s">
        <v>6903</v>
      </c>
      <c r="F4865" t="s">
        <v>7095</v>
      </c>
      <c r="G4865" t="s">
        <v>7106</v>
      </c>
      <c r="H4865" t="s">
        <v>7161</v>
      </c>
      <c r="I4865" t="s">
        <v>7164</v>
      </c>
      <c r="J4865" t="s">
        <v>7173</v>
      </c>
      <c r="K4865" t="s">
        <v>7186</v>
      </c>
      <c r="L4865">
        <v>8</v>
      </c>
      <c r="M4865">
        <v>30101.66</v>
      </c>
      <c r="N4865">
        <v>0.2</v>
      </c>
      <c r="O4865">
        <v>6680.56</v>
      </c>
    </row>
    <row r="4866" spans="1:15" x14ac:dyDescent="0.25">
      <c r="A4866" t="s">
        <v>4876</v>
      </c>
      <c r="B4866" t="s">
        <v>5471</v>
      </c>
      <c r="C4866" t="s">
        <v>7256</v>
      </c>
      <c r="D4866" t="s">
        <v>6425</v>
      </c>
      <c r="E4866" t="s">
        <v>7043</v>
      </c>
      <c r="F4866" t="s">
        <v>7094</v>
      </c>
      <c r="G4866" t="s">
        <v>7100</v>
      </c>
      <c r="H4866" t="s">
        <v>7136</v>
      </c>
      <c r="I4866" t="s">
        <v>7165</v>
      </c>
      <c r="J4866" t="s">
        <v>7176</v>
      </c>
      <c r="K4866" t="s">
        <v>7194</v>
      </c>
      <c r="L4866">
        <v>2</v>
      </c>
      <c r="M4866">
        <v>48296.56</v>
      </c>
      <c r="N4866">
        <v>0.05</v>
      </c>
      <c r="O4866">
        <v>5913.92</v>
      </c>
    </row>
    <row r="4867" spans="1:15" x14ac:dyDescent="0.25">
      <c r="A4867" t="s">
        <v>4877</v>
      </c>
      <c r="B4867" t="s">
        <v>5797</v>
      </c>
      <c r="C4867" t="s">
        <v>7250</v>
      </c>
      <c r="D4867" t="s">
        <v>6233</v>
      </c>
      <c r="E4867" t="s">
        <v>6911</v>
      </c>
      <c r="F4867" t="s">
        <v>7095</v>
      </c>
      <c r="G4867" t="s">
        <v>7108</v>
      </c>
      <c r="H4867" t="s">
        <v>7126</v>
      </c>
      <c r="I4867" t="s">
        <v>7165</v>
      </c>
      <c r="J4867" t="s">
        <v>7177</v>
      </c>
      <c r="K4867" t="s">
        <v>7198</v>
      </c>
      <c r="L4867">
        <v>4</v>
      </c>
      <c r="M4867">
        <v>188000.62</v>
      </c>
      <c r="N4867">
        <v>0.25</v>
      </c>
      <c r="O4867">
        <v>23544.639999999999</v>
      </c>
    </row>
    <row r="4868" spans="1:15" x14ac:dyDescent="0.25">
      <c r="A4868" t="s">
        <v>4878</v>
      </c>
      <c r="B4868" t="s">
        <v>5796</v>
      </c>
      <c r="C4868" t="s">
        <v>7247</v>
      </c>
      <c r="D4868" t="s">
        <v>6499</v>
      </c>
      <c r="E4868" t="s">
        <v>6902</v>
      </c>
      <c r="F4868" t="s">
        <v>7095</v>
      </c>
      <c r="G4868" t="s">
        <v>7102</v>
      </c>
      <c r="H4868" t="s">
        <v>7118</v>
      </c>
      <c r="I4868" t="s">
        <v>7162</v>
      </c>
      <c r="J4868" t="s">
        <v>7168</v>
      </c>
      <c r="K4868" t="s">
        <v>7180</v>
      </c>
      <c r="L4868">
        <v>8</v>
      </c>
      <c r="M4868">
        <v>22769.38</v>
      </c>
      <c r="N4868">
        <v>0.15</v>
      </c>
      <c r="O4868">
        <v>3142.2</v>
      </c>
    </row>
    <row r="4869" spans="1:15" x14ac:dyDescent="0.25">
      <c r="A4869" t="s">
        <v>4879</v>
      </c>
      <c r="B4869" t="s">
        <v>5499</v>
      </c>
      <c r="C4869" t="s">
        <v>7248</v>
      </c>
      <c r="D4869" t="s">
        <v>6436</v>
      </c>
      <c r="E4869" t="s">
        <v>6913</v>
      </c>
      <c r="F4869" t="s">
        <v>7095</v>
      </c>
      <c r="G4869" t="s">
        <v>7102</v>
      </c>
      <c r="H4869" t="s">
        <v>7147</v>
      </c>
      <c r="I4869" t="s">
        <v>7164</v>
      </c>
      <c r="J4869" t="s">
        <v>7170</v>
      </c>
      <c r="K4869" t="s">
        <v>7189</v>
      </c>
      <c r="L4869">
        <v>6</v>
      </c>
      <c r="M4869">
        <v>7018.44</v>
      </c>
      <c r="N4869">
        <v>0.25</v>
      </c>
      <c r="O4869">
        <v>1573.9</v>
      </c>
    </row>
    <row r="4870" spans="1:15" x14ac:dyDescent="0.25">
      <c r="A4870" t="s">
        <v>4880</v>
      </c>
      <c r="B4870" t="s">
        <v>5728</v>
      </c>
      <c r="C4870" t="s">
        <v>7249</v>
      </c>
      <c r="D4870" t="s">
        <v>6197</v>
      </c>
      <c r="E4870" t="s">
        <v>6895</v>
      </c>
      <c r="F4870" t="s">
        <v>7097</v>
      </c>
      <c r="G4870" t="s">
        <v>7104</v>
      </c>
      <c r="H4870" t="s">
        <v>7132</v>
      </c>
      <c r="I4870" t="s">
        <v>7165</v>
      </c>
      <c r="J4870" t="s">
        <v>7177</v>
      </c>
      <c r="K4870" t="s">
        <v>7198</v>
      </c>
      <c r="L4870">
        <v>2</v>
      </c>
      <c r="M4870">
        <v>127137.75</v>
      </c>
      <c r="N4870">
        <v>0</v>
      </c>
      <c r="O4870">
        <v>23934.240000000002</v>
      </c>
    </row>
    <row r="4871" spans="1:15" x14ac:dyDescent="0.25">
      <c r="A4871" t="s">
        <v>4881</v>
      </c>
      <c r="B4871" t="s">
        <v>5101</v>
      </c>
      <c r="C4871" t="s">
        <v>7251</v>
      </c>
      <c r="D4871" t="s">
        <v>6098</v>
      </c>
      <c r="E4871" t="s">
        <v>6897</v>
      </c>
      <c r="F4871" t="s">
        <v>7095</v>
      </c>
      <c r="G4871" t="s">
        <v>7102</v>
      </c>
      <c r="H4871" t="s">
        <v>7147</v>
      </c>
      <c r="I4871" t="s">
        <v>7163</v>
      </c>
      <c r="J4871" t="s">
        <v>7171</v>
      </c>
      <c r="K4871" t="s">
        <v>7184</v>
      </c>
      <c r="L4871">
        <v>5</v>
      </c>
      <c r="M4871">
        <v>38913.699999999997</v>
      </c>
      <c r="N4871">
        <v>0</v>
      </c>
      <c r="O4871">
        <v>5857.97</v>
      </c>
    </row>
    <row r="4872" spans="1:15" x14ac:dyDescent="0.25">
      <c r="A4872" t="s">
        <v>4882</v>
      </c>
      <c r="B4872" t="s">
        <v>5734</v>
      </c>
      <c r="C4872" t="s">
        <v>7245</v>
      </c>
      <c r="D4872" t="s">
        <v>6231</v>
      </c>
      <c r="E4872" t="s">
        <v>6994</v>
      </c>
      <c r="F4872" t="s">
        <v>7095</v>
      </c>
      <c r="G4872" t="s">
        <v>7102</v>
      </c>
      <c r="H4872" t="s">
        <v>7147</v>
      </c>
      <c r="I4872" t="s">
        <v>7164</v>
      </c>
      <c r="J4872" t="s">
        <v>7173</v>
      </c>
      <c r="K4872" t="s">
        <v>7206</v>
      </c>
      <c r="L4872">
        <v>3</v>
      </c>
      <c r="M4872">
        <v>5767.93</v>
      </c>
      <c r="N4872">
        <v>0.1</v>
      </c>
      <c r="O4872">
        <v>1710.61</v>
      </c>
    </row>
    <row r="4873" spans="1:15" x14ac:dyDescent="0.25">
      <c r="A4873" t="s">
        <v>4883</v>
      </c>
      <c r="B4873" t="s">
        <v>5598</v>
      </c>
      <c r="C4873" t="s">
        <v>7252</v>
      </c>
      <c r="D4873" t="s">
        <v>6117</v>
      </c>
      <c r="E4873" t="s">
        <v>6916</v>
      </c>
      <c r="F4873" t="s">
        <v>7095</v>
      </c>
      <c r="G4873" t="s">
        <v>7109</v>
      </c>
      <c r="H4873" t="s">
        <v>7140</v>
      </c>
      <c r="I4873" t="s">
        <v>7162</v>
      </c>
      <c r="J4873" t="s">
        <v>7166</v>
      </c>
      <c r="K4873" t="s">
        <v>7211</v>
      </c>
      <c r="L4873">
        <v>1</v>
      </c>
      <c r="M4873">
        <v>5826.85</v>
      </c>
      <c r="N4873">
        <v>0.25</v>
      </c>
      <c r="O4873">
        <v>210.34</v>
      </c>
    </row>
    <row r="4874" spans="1:15" x14ac:dyDescent="0.25">
      <c r="A4874" t="s">
        <v>4884</v>
      </c>
      <c r="B4874" t="s">
        <v>5745</v>
      </c>
      <c r="C4874" t="s">
        <v>7224</v>
      </c>
      <c r="D4874" t="s">
        <v>6748</v>
      </c>
      <c r="E4874" t="s">
        <v>6909</v>
      </c>
      <c r="F4874" t="s">
        <v>7094</v>
      </c>
      <c r="G4874" t="s">
        <v>7100</v>
      </c>
      <c r="H4874" t="s">
        <v>7136</v>
      </c>
      <c r="I4874" t="s">
        <v>7162</v>
      </c>
      <c r="J4874" t="s">
        <v>7168</v>
      </c>
      <c r="K4874" t="s">
        <v>7181</v>
      </c>
      <c r="L4874">
        <v>3</v>
      </c>
      <c r="M4874">
        <v>34471.910000000003</v>
      </c>
      <c r="N4874">
        <v>0</v>
      </c>
      <c r="O4874">
        <v>8157.84</v>
      </c>
    </row>
    <row r="4875" spans="1:15" x14ac:dyDescent="0.25">
      <c r="A4875" t="s">
        <v>4885</v>
      </c>
      <c r="B4875" t="s">
        <v>5821</v>
      </c>
      <c r="C4875" t="s">
        <v>7243</v>
      </c>
      <c r="D4875" t="s">
        <v>6754</v>
      </c>
      <c r="E4875" t="s">
        <v>6956</v>
      </c>
      <c r="F4875" t="s">
        <v>7095</v>
      </c>
      <c r="G4875" t="s">
        <v>7109</v>
      </c>
      <c r="H4875" t="s">
        <v>7140</v>
      </c>
      <c r="I4875" t="s">
        <v>7163</v>
      </c>
      <c r="J4875" t="s">
        <v>7171</v>
      </c>
      <c r="K4875" t="s">
        <v>7184</v>
      </c>
      <c r="L4875">
        <v>3</v>
      </c>
      <c r="M4875">
        <v>19989.41</v>
      </c>
      <c r="N4875">
        <v>0.15</v>
      </c>
      <c r="O4875">
        <v>2233.34</v>
      </c>
    </row>
    <row r="4876" spans="1:15" x14ac:dyDescent="0.25">
      <c r="A4876" t="s">
        <v>4886</v>
      </c>
      <c r="B4876" t="s">
        <v>5735</v>
      </c>
      <c r="C4876" t="s">
        <v>7237</v>
      </c>
      <c r="D4876" t="s">
        <v>6155</v>
      </c>
      <c r="E4876" t="s">
        <v>6918</v>
      </c>
      <c r="F4876" t="s">
        <v>7095</v>
      </c>
      <c r="G4876" t="s">
        <v>7108</v>
      </c>
      <c r="H4876" t="s">
        <v>7126</v>
      </c>
      <c r="I4876" t="s">
        <v>7162</v>
      </c>
      <c r="J4876" t="s">
        <v>7169</v>
      </c>
      <c r="K4876" t="s">
        <v>7203</v>
      </c>
      <c r="L4876">
        <v>2</v>
      </c>
      <c r="M4876">
        <v>37181.67</v>
      </c>
      <c r="N4876">
        <v>0.15</v>
      </c>
      <c r="O4876">
        <v>2814.05</v>
      </c>
    </row>
    <row r="4877" spans="1:15" x14ac:dyDescent="0.25">
      <c r="A4877" t="s">
        <v>4887</v>
      </c>
      <c r="B4877" t="s">
        <v>5359</v>
      </c>
      <c r="C4877" t="s">
        <v>7252</v>
      </c>
      <c r="D4877" t="s">
        <v>6183</v>
      </c>
      <c r="E4877" t="s">
        <v>6971</v>
      </c>
      <c r="F4877" t="s">
        <v>7095</v>
      </c>
      <c r="G4877" t="s">
        <v>7102</v>
      </c>
      <c r="H4877" t="s">
        <v>7157</v>
      </c>
      <c r="I4877" t="s">
        <v>7162</v>
      </c>
      <c r="J4877" t="s">
        <v>7168</v>
      </c>
      <c r="K4877" t="s">
        <v>7180</v>
      </c>
      <c r="L4877">
        <v>1</v>
      </c>
      <c r="M4877">
        <v>2924.5</v>
      </c>
      <c r="N4877">
        <v>0.2</v>
      </c>
      <c r="O4877">
        <v>265.52</v>
      </c>
    </row>
    <row r="4878" spans="1:15" x14ac:dyDescent="0.25">
      <c r="A4878" t="s">
        <v>4888</v>
      </c>
      <c r="B4878" t="s">
        <v>5655</v>
      </c>
      <c r="C4878" t="s">
        <v>7228</v>
      </c>
      <c r="D4878" t="s">
        <v>6658</v>
      </c>
      <c r="E4878" t="s">
        <v>6964</v>
      </c>
      <c r="F4878" t="s">
        <v>7096</v>
      </c>
      <c r="G4878" t="s">
        <v>7103</v>
      </c>
      <c r="H4878" t="s">
        <v>7158</v>
      </c>
      <c r="I4878" t="s">
        <v>7163</v>
      </c>
      <c r="J4878" t="s">
        <v>7167</v>
      </c>
      <c r="K4878" t="s">
        <v>7187</v>
      </c>
      <c r="L4878">
        <v>3</v>
      </c>
      <c r="M4878">
        <v>3955.16</v>
      </c>
      <c r="N4878">
        <v>0.15</v>
      </c>
      <c r="O4878">
        <v>872.52</v>
      </c>
    </row>
    <row r="4879" spans="1:15" x14ac:dyDescent="0.25">
      <c r="A4879" t="s">
        <v>4889</v>
      </c>
      <c r="B4879" t="s">
        <v>5528</v>
      </c>
      <c r="C4879" t="s">
        <v>7231</v>
      </c>
      <c r="D4879" t="s">
        <v>6498</v>
      </c>
      <c r="E4879" t="s">
        <v>7003</v>
      </c>
      <c r="F4879" t="s">
        <v>7095</v>
      </c>
      <c r="G4879" t="s">
        <v>7106</v>
      </c>
      <c r="H4879" t="s">
        <v>7122</v>
      </c>
      <c r="I4879" t="s">
        <v>7165</v>
      </c>
      <c r="J4879" t="s">
        <v>7176</v>
      </c>
      <c r="K4879" t="s">
        <v>7195</v>
      </c>
      <c r="L4879">
        <v>6</v>
      </c>
      <c r="M4879">
        <v>68969.399999999994</v>
      </c>
      <c r="N4879">
        <v>0</v>
      </c>
      <c r="O4879">
        <v>8001.86</v>
      </c>
    </row>
    <row r="4880" spans="1:15" x14ac:dyDescent="0.25">
      <c r="A4880" t="s">
        <v>4890</v>
      </c>
      <c r="B4880" t="s">
        <v>5605</v>
      </c>
      <c r="C4880" t="s">
        <v>7229</v>
      </c>
      <c r="D4880" t="s">
        <v>6412</v>
      </c>
      <c r="E4880" t="s">
        <v>6967</v>
      </c>
      <c r="F4880" t="s">
        <v>7095</v>
      </c>
      <c r="G4880" t="s">
        <v>7102</v>
      </c>
      <c r="H4880" t="s">
        <v>7118</v>
      </c>
      <c r="I4880" t="s">
        <v>7162</v>
      </c>
      <c r="J4880" t="s">
        <v>7166</v>
      </c>
      <c r="K4880" t="s">
        <v>7211</v>
      </c>
      <c r="L4880">
        <v>2</v>
      </c>
      <c r="M4880">
        <v>10834.23</v>
      </c>
      <c r="N4880">
        <v>0.25</v>
      </c>
      <c r="O4880">
        <v>1230.55</v>
      </c>
    </row>
    <row r="4881" spans="1:15" x14ac:dyDescent="0.25">
      <c r="A4881" t="s">
        <v>4891</v>
      </c>
      <c r="B4881" t="s">
        <v>5106</v>
      </c>
      <c r="C4881" t="s">
        <v>7248</v>
      </c>
      <c r="D4881" t="s">
        <v>6860</v>
      </c>
      <c r="E4881" t="s">
        <v>6940</v>
      </c>
      <c r="F4881" t="s">
        <v>7097</v>
      </c>
      <c r="G4881" t="s">
        <v>7104</v>
      </c>
      <c r="H4881" t="s">
        <v>7120</v>
      </c>
      <c r="I4881" t="s">
        <v>7162</v>
      </c>
      <c r="J4881" t="s">
        <v>7169</v>
      </c>
      <c r="K4881" t="s">
        <v>7193</v>
      </c>
      <c r="L4881">
        <v>6</v>
      </c>
      <c r="M4881">
        <v>51115.27</v>
      </c>
      <c r="N4881">
        <v>0.2</v>
      </c>
      <c r="O4881">
        <v>5707.15</v>
      </c>
    </row>
    <row r="4882" spans="1:15" x14ac:dyDescent="0.25">
      <c r="A4882" t="s">
        <v>4892</v>
      </c>
      <c r="B4882" t="s">
        <v>5748</v>
      </c>
      <c r="C4882" t="s">
        <v>7238</v>
      </c>
      <c r="D4882" t="s">
        <v>6674</v>
      </c>
      <c r="E4882" t="s">
        <v>6975</v>
      </c>
      <c r="F4882" t="s">
        <v>7095</v>
      </c>
      <c r="G4882" t="s">
        <v>7108</v>
      </c>
      <c r="H4882" t="s">
        <v>7126</v>
      </c>
      <c r="I4882" t="s">
        <v>7164</v>
      </c>
      <c r="J4882" t="s">
        <v>7170</v>
      </c>
      <c r="K4882" t="s">
        <v>7189</v>
      </c>
      <c r="L4882">
        <v>6</v>
      </c>
      <c r="M4882">
        <v>7660.91</v>
      </c>
      <c r="N4882">
        <v>0.15</v>
      </c>
      <c r="O4882">
        <v>1780.62</v>
      </c>
    </row>
    <row r="4883" spans="1:15" x14ac:dyDescent="0.25">
      <c r="A4883" t="s">
        <v>4893</v>
      </c>
      <c r="B4883" t="s">
        <v>5028</v>
      </c>
      <c r="C4883" t="s">
        <v>7245</v>
      </c>
      <c r="D4883" t="s">
        <v>6599</v>
      </c>
      <c r="E4883" t="s">
        <v>7080</v>
      </c>
      <c r="F4883" t="s">
        <v>7096</v>
      </c>
      <c r="G4883" t="s">
        <v>7112</v>
      </c>
      <c r="H4883" t="s">
        <v>7133</v>
      </c>
      <c r="I4883" t="s">
        <v>7162</v>
      </c>
      <c r="J4883" t="s">
        <v>7169</v>
      </c>
      <c r="K4883" t="s">
        <v>7193</v>
      </c>
      <c r="L4883">
        <v>8</v>
      </c>
      <c r="M4883">
        <v>75010.14</v>
      </c>
      <c r="N4883">
        <v>0.15</v>
      </c>
      <c r="O4883">
        <v>7991.67</v>
      </c>
    </row>
    <row r="4884" spans="1:15" x14ac:dyDescent="0.25">
      <c r="A4884" t="s">
        <v>4894</v>
      </c>
      <c r="B4884" t="s">
        <v>5145</v>
      </c>
      <c r="C4884" t="s">
        <v>7258</v>
      </c>
      <c r="D4884" t="s">
        <v>6430</v>
      </c>
      <c r="E4884" t="s">
        <v>7056</v>
      </c>
      <c r="F4884" t="s">
        <v>7095</v>
      </c>
      <c r="G4884" t="s">
        <v>7109</v>
      </c>
      <c r="H4884" t="s">
        <v>7135</v>
      </c>
      <c r="I4884" t="s">
        <v>7165</v>
      </c>
      <c r="J4884" t="s">
        <v>7176</v>
      </c>
      <c r="K4884" t="s">
        <v>7194</v>
      </c>
      <c r="L4884">
        <v>1</v>
      </c>
      <c r="M4884">
        <v>21538.44</v>
      </c>
      <c r="N4884">
        <v>0.15</v>
      </c>
      <c r="O4884">
        <v>1699.38</v>
      </c>
    </row>
    <row r="4885" spans="1:15" x14ac:dyDescent="0.25">
      <c r="A4885" t="s">
        <v>4895</v>
      </c>
      <c r="B4885" t="s">
        <v>5995</v>
      </c>
      <c r="C4885" t="s">
        <v>7257</v>
      </c>
      <c r="D4885" t="s">
        <v>6554</v>
      </c>
      <c r="E4885" t="s">
        <v>7077</v>
      </c>
      <c r="F4885" t="s">
        <v>7097</v>
      </c>
      <c r="G4885" t="s">
        <v>7107</v>
      </c>
      <c r="H4885" t="s">
        <v>7153</v>
      </c>
      <c r="I4885" t="s">
        <v>7165</v>
      </c>
      <c r="J4885" t="s">
        <v>7177</v>
      </c>
      <c r="K4885" t="s">
        <v>7201</v>
      </c>
      <c r="L4885">
        <v>8</v>
      </c>
      <c r="M4885">
        <v>397324.95</v>
      </c>
      <c r="N4885">
        <v>0</v>
      </c>
      <c r="O4885">
        <v>59634.07</v>
      </c>
    </row>
    <row r="4886" spans="1:15" x14ac:dyDescent="0.25">
      <c r="A4886" t="s">
        <v>4896</v>
      </c>
      <c r="B4886" t="s">
        <v>5598</v>
      </c>
      <c r="C4886" t="s">
        <v>7252</v>
      </c>
      <c r="D4886" t="s">
        <v>6598</v>
      </c>
      <c r="E4886" t="s">
        <v>7012</v>
      </c>
      <c r="F4886" t="s">
        <v>7094</v>
      </c>
      <c r="G4886" t="s">
        <v>7099</v>
      </c>
      <c r="H4886" t="s">
        <v>7130</v>
      </c>
      <c r="I4886" t="s">
        <v>7162</v>
      </c>
      <c r="J4886" t="s">
        <v>7168</v>
      </c>
      <c r="K4886" t="s">
        <v>7191</v>
      </c>
      <c r="L4886">
        <v>7</v>
      </c>
      <c r="M4886">
        <v>35511.86</v>
      </c>
      <c r="N4886">
        <v>0.25</v>
      </c>
      <c r="O4886">
        <v>3187.52</v>
      </c>
    </row>
    <row r="4887" spans="1:15" x14ac:dyDescent="0.25">
      <c r="A4887" t="s">
        <v>4897</v>
      </c>
      <c r="B4887" t="s">
        <v>5471</v>
      </c>
      <c r="C4887" t="s">
        <v>7256</v>
      </c>
      <c r="D4887" t="s">
        <v>6372</v>
      </c>
      <c r="E4887" t="s">
        <v>6917</v>
      </c>
      <c r="F4887" t="s">
        <v>7094</v>
      </c>
      <c r="G4887" t="s">
        <v>7098</v>
      </c>
      <c r="H4887" t="s">
        <v>7114</v>
      </c>
      <c r="I4887" t="s">
        <v>7164</v>
      </c>
      <c r="J4887" t="s">
        <v>7173</v>
      </c>
      <c r="K4887" t="s">
        <v>7186</v>
      </c>
      <c r="L4887">
        <v>3</v>
      </c>
      <c r="M4887">
        <v>10323.61</v>
      </c>
      <c r="N4887">
        <v>0.25</v>
      </c>
      <c r="O4887">
        <v>1508.64</v>
      </c>
    </row>
    <row r="4888" spans="1:15" x14ac:dyDescent="0.25">
      <c r="A4888" t="s">
        <v>4898</v>
      </c>
      <c r="B4888" t="s">
        <v>5531</v>
      </c>
      <c r="C4888" t="s">
        <v>7254</v>
      </c>
      <c r="D4888" t="s">
        <v>6400</v>
      </c>
      <c r="E4888" t="s">
        <v>7014</v>
      </c>
      <c r="F4888" t="s">
        <v>7095</v>
      </c>
      <c r="G4888" t="s">
        <v>7106</v>
      </c>
      <c r="H4888" t="s">
        <v>7122</v>
      </c>
      <c r="I4888" t="s">
        <v>7162</v>
      </c>
      <c r="J4888" t="s">
        <v>7169</v>
      </c>
      <c r="K4888" t="s">
        <v>7203</v>
      </c>
      <c r="L4888">
        <v>5</v>
      </c>
      <c r="M4888">
        <v>83696.08</v>
      </c>
      <c r="N4888">
        <v>0.25</v>
      </c>
      <c r="O4888">
        <v>-77.44</v>
      </c>
    </row>
    <row r="4889" spans="1:15" x14ac:dyDescent="0.25">
      <c r="A4889" t="s">
        <v>4899</v>
      </c>
      <c r="B4889" t="s">
        <v>5550</v>
      </c>
      <c r="C4889" t="s">
        <v>7242</v>
      </c>
      <c r="D4889" t="s">
        <v>6162</v>
      </c>
      <c r="E4889" t="s">
        <v>6958</v>
      </c>
      <c r="F4889" t="s">
        <v>7096</v>
      </c>
      <c r="G4889" t="s">
        <v>7111</v>
      </c>
      <c r="H4889" t="s">
        <v>7145</v>
      </c>
      <c r="I4889" t="s">
        <v>7164</v>
      </c>
      <c r="J4889" t="s">
        <v>7173</v>
      </c>
      <c r="K4889" t="s">
        <v>7200</v>
      </c>
      <c r="L4889">
        <v>2</v>
      </c>
      <c r="M4889">
        <v>2441.2199999999998</v>
      </c>
      <c r="N4889">
        <v>0</v>
      </c>
      <c r="O4889">
        <v>896.19</v>
      </c>
    </row>
    <row r="4890" spans="1:15" x14ac:dyDescent="0.25">
      <c r="A4890" t="s">
        <v>4900</v>
      </c>
      <c r="B4890" t="s">
        <v>5848</v>
      </c>
      <c r="C4890" t="s">
        <v>7255</v>
      </c>
      <c r="D4890" t="s">
        <v>6694</v>
      </c>
      <c r="E4890" t="s">
        <v>6938</v>
      </c>
      <c r="F4890" t="s">
        <v>7095</v>
      </c>
      <c r="G4890" t="s">
        <v>7108</v>
      </c>
      <c r="H4890" t="s">
        <v>7150</v>
      </c>
      <c r="I4890" t="s">
        <v>7164</v>
      </c>
      <c r="J4890" t="s">
        <v>7173</v>
      </c>
      <c r="K4890" t="s">
        <v>7200</v>
      </c>
      <c r="L4890">
        <v>5</v>
      </c>
      <c r="M4890">
        <v>4458.4399999999996</v>
      </c>
      <c r="N4890">
        <v>0.25</v>
      </c>
      <c r="O4890">
        <v>1293.82</v>
      </c>
    </row>
    <row r="4891" spans="1:15" x14ac:dyDescent="0.25">
      <c r="A4891" t="s">
        <v>4901</v>
      </c>
      <c r="B4891" t="s">
        <v>5513</v>
      </c>
      <c r="C4891" t="s">
        <v>7247</v>
      </c>
      <c r="D4891" t="s">
        <v>6784</v>
      </c>
      <c r="E4891" t="s">
        <v>6951</v>
      </c>
      <c r="F4891" t="s">
        <v>7097</v>
      </c>
      <c r="G4891" t="s">
        <v>7107</v>
      </c>
      <c r="H4891" t="s">
        <v>7123</v>
      </c>
      <c r="I4891" t="s">
        <v>7165</v>
      </c>
      <c r="J4891" t="s">
        <v>7176</v>
      </c>
      <c r="K4891" t="s">
        <v>7194</v>
      </c>
      <c r="L4891">
        <v>8</v>
      </c>
      <c r="M4891">
        <v>161289.04</v>
      </c>
      <c r="N4891">
        <v>0.2</v>
      </c>
      <c r="O4891">
        <v>7707.42</v>
      </c>
    </row>
    <row r="4892" spans="1:15" x14ac:dyDescent="0.25">
      <c r="A4892" t="s">
        <v>4902</v>
      </c>
      <c r="B4892" t="s">
        <v>5098</v>
      </c>
      <c r="C4892" t="s">
        <v>7252</v>
      </c>
      <c r="D4892" t="s">
        <v>6190</v>
      </c>
      <c r="E4892" t="s">
        <v>6930</v>
      </c>
      <c r="F4892" t="s">
        <v>7097</v>
      </c>
      <c r="G4892" t="s">
        <v>7104</v>
      </c>
      <c r="H4892" t="s">
        <v>7160</v>
      </c>
      <c r="I4892" t="s">
        <v>7163</v>
      </c>
      <c r="J4892" t="s">
        <v>7171</v>
      </c>
      <c r="K4892" t="s">
        <v>7184</v>
      </c>
      <c r="L4892">
        <v>4</v>
      </c>
      <c r="M4892">
        <v>23984.2</v>
      </c>
      <c r="N4892">
        <v>0.25</v>
      </c>
      <c r="O4892">
        <v>1999.03</v>
      </c>
    </row>
    <row r="4893" spans="1:15" x14ac:dyDescent="0.25">
      <c r="A4893" t="s">
        <v>4903</v>
      </c>
      <c r="B4893" t="s">
        <v>5752</v>
      </c>
      <c r="C4893" t="s">
        <v>7230</v>
      </c>
      <c r="D4893" t="s">
        <v>6572</v>
      </c>
      <c r="E4893" t="s">
        <v>7079</v>
      </c>
      <c r="F4893" t="s">
        <v>7095</v>
      </c>
      <c r="G4893" t="s">
        <v>7109</v>
      </c>
      <c r="H4893" t="s">
        <v>7135</v>
      </c>
      <c r="I4893" t="s">
        <v>7164</v>
      </c>
      <c r="J4893" t="s">
        <v>7173</v>
      </c>
      <c r="K4893" t="s">
        <v>7200</v>
      </c>
      <c r="L4893">
        <v>3</v>
      </c>
      <c r="M4893">
        <v>3580.19</v>
      </c>
      <c r="N4893">
        <v>0</v>
      </c>
      <c r="O4893">
        <v>1234.21</v>
      </c>
    </row>
    <row r="4894" spans="1:15" x14ac:dyDescent="0.25">
      <c r="A4894" t="s">
        <v>4904</v>
      </c>
      <c r="B4894" t="s">
        <v>5129</v>
      </c>
      <c r="C4894" t="s">
        <v>7234</v>
      </c>
      <c r="D4894" t="s">
        <v>6189</v>
      </c>
      <c r="E4894" t="s">
        <v>6976</v>
      </c>
      <c r="F4894" t="s">
        <v>7095</v>
      </c>
      <c r="G4894" t="s">
        <v>7106</v>
      </c>
      <c r="H4894" t="s">
        <v>7146</v>
      </c>
      <c r="I4894" t="s">
        <v>7165</v>
      </c>
      <c r="J4894" t="s">
        <v>7177</v>
      </c>
      <c r="K4894" t="s">
        <v>7201</v>
      </c>
      <c r="L4894">
        <v>6</v>
      </c>
      <c r="M4894">
        <v>223063.73</v>
      </c>
      <c r="N4894">
        <v>0.25</v>
      </c>
      <c r="O4894">
        <v>14477.75</v>
      </c>
    </row>
    <row r="4895" spans="1:15" x14ac:dyDescent="0.25">
      <c r="A4895" t="s">
        <v>4905</v>
      </c>
      <c r="B4895" t="s">
        <v>5689</v>
      </c>
      <c r="C4895" t="s">
        <v>7242</v>
      </c>
      <c r="D4895" t="s">
        <v>6135</v>
      </c>
      <c r="E4895" t="s">
        <v>6933</v>
      </c>
      <c r="F4895" t="s">
        <v>7094</v>
      </c>
      <c r="G4895" t="s">
        <v>7101</v>
      </c>
      <c r="H4895" t="s">
        <v>7124</v>
      </c>
      <c r="I4895" t="s">
        <v>7163</v>
      </c>
      <c r="J4895" t="s">
        <v>7175</v>
      </c>
      <c r="K4895" t="s">
        <v>7190</v>
      </c>
      <c r="L4895">
        <v>8</v>
      </c>
      <c r="M4895">
        <v>16525.060000000001</v>
      </c>
      <c r="N4895">
        <v>0.05</v>
      </c>
      <c r="O4895">
        <v>3369.65</v>
      </c>
    </row>
    <row r="4896" spans="1:15" x14ac:dyDescent="0.25">
      <c r="A4896" t="s">
        <v>4906</v>
      </c>
      <c r="B4896" t="s">
        <v>6042</v>
      </c>
      <c r="C4896" t="s">
        <v>7234</v>
      </c>
      <c r="D4896" t="s">
        <v>6159</v>
      </c>
      <c r="E4896" t="s">
        <v>6955</v>
      </c>
      <c r="F4896" t="s">
        <v>7096</v>
      </c>
      <c r="G4896" t="s">
        <v>7111</v>
      </c>
      <c r="H4896" t="s">
        <v>7131</v>
      </c>
      <c r="I4896" t="s">
        <v>7162</v>
      </c>
      <c r="J4896" t="s">
        <v>7168</v>
      </c>
      <c r="K4896" t="s">
        <v>7181</v>
      </c>
      <c r="L4896">
        <v>5</v>
      </c>
      <c r="M4896">
        <v>52244.71</v>
      </c>
      <c r="N4896">
        <v>0.15</v>
      </c>
      <c r="O4896">
        <v>8820.81</v>
      </c>
    </row>
    <row r="4897" spans="1:15" x14ac:dyDescent="0.25">
      <c r="A4897" t="s">
        <v>4907</v>
      </c>
      <c r="B4897" t="s">
        <v>5834</v>
      </c>
      <c r="C4897" t="s">
        <v>7242</v>
      </c>
      <c r="D4897" t="s">
        <v>6614</v>
      </c>
      <c r="E4897" t="s">
        <v>6926</v>
      </c>
      <c r="F4897" t="s">
        <v>7097</v>
      </c>
      <c r="G4897" t="s">
        <v>7105</v>
      </c>
      <c r="H4897" t="s">
        <v>7121</v>
      </c>
      <c r="I4897" t="s">
        <v>7165</v>
      </c>
      <c r="J4897" t="s">
        <v>7177</v>
      </c>
      <c r="K4897" t="s">
        <v>7201</v>
      </c>
      <c r="L4897">
        <v>2</v>
      </c>
      <c r="M4897">
        <v>88131.41</v>
      </c>
      <c r="N4897">
        <v>0.15</v>
      </c>
      <c r="O4897">
        <v>5095.26</v>
      </c>
    </row>
    <row r="4898" spans="1:15" x14ac:dyDescent="0.25">
      <c r="A4898" t="s">
        <v>4908</v>
      </c>
      <c r="B4898" t="s">
        <v>5299</v>
      </c>
      <c r="C4898" t="s">
        <v>7230</v>
      </c>
      <c r="D4898" t="s">
        <v>6664</v>
      </c>
      <c r="E4898" t="s">
        <v>7029</v>
      </c>
      <c r="F4898" t="s">
        <v>7096</v>
      </c>
      <c r="G4898" t="s">
        <v>7111</v>
      </c>
      <c r="H4898" t="s">
        <v>7142</v>
      </c>
      <c r="I4898" t="s">
        <v>7162</v>
      </c>
      <c r="J4898" t="s">
        <v>7166</v>
      </c>
      <c r="K4898" t="s">
        <v>7178</v>
      </c>
      <c r="L4898">
        <v>8</v>
      </c>
      <c r="M4898">
        <v>104860.32</v>
      </c>
      <c r="N4898">
        <v>0.15</v>
      </c>
      <c r="O4898">
        <v>19171.62</v>
      </c>
    </row>
    <row r="4899" spans="1:15" x14ac:dyDescent="0.25">
      <c r="A4899" t="s">
        <v>4909</v>
      </c>
      <c r="B4899" t="s">
        <v>5247</v>
      </c>
      <c r="C4899" t="s">
        <v>7240</v>
      </c>
      <c r="D4899" t="s">
        <v>6446</v>
      </c>
      <c r="E4899" t="s">
        <v>7015</v>
      </c>
      <c r="F4899" t="s">
        <v>7094</v>
      </c>
      <c r="G4899" t="s">
        <v>7098</v>
      </c>
      <c r="H4899" t="s">
        <v>7114</v>
      </c>
      <c r="I4899" t="s">
        <v>7162</v>
      </c>
      <c r="J4899" t="s">
        <v>7168</v>
      </c>
      <c r="K4899" t="s">
        <v>7191</v>
      </c>
      <c r="L4899">
        <v>5</v>
      </c>
      <c r="M4899">
        <v>25215.759999999998</v>
      </c>
      <c r="N4899">
        <v>0.2</v>
      </c>
      <c r="O4899">
        <v>2995.55</v>
      </c>
    </row>
    <row r="4900" spans="1:15" x14ac:dyDescent="0.25">
      <c r="A4900" t="s">
        <v>4910</v>
      </c>
      <c r="B4900" t="s">
        <v>5286</v>
      </c>
      <c r="C4900" t="s">
        <v>7258</v>
      </c>
      <c r="D4900" t="s">
        <v>6558</v>
      </c>
      <c r="E4900" t="s">
        <v>7064</v>
      </c>
      <c r="F4900" t="s">
        <v>7096</v>
      </c>
      <c r="G4900" t="s">
        <v>7103</v>
      </c>
      <c r="H4900" t="s">
        <v>7119</v>
      </c>
      <c r="I4900" t="s">
        <v>7162</v>
      </c>
      <c r="J4900" t="s">
        <v>7168</v>
      </c>
      <c r="K4900" t="s">
        <v>7180</v>
      </c>
      <c r="L4900">
        <v>3</v>
      </c>
      <c r="M4900">
        <v>10339.02</v>
      </c>
      <c r="N4900">
        <v>0.05</v>
      </c>
      <c r="O4900">
        <v>1678.82</v>
      </c>
    </row>
    <row r="4901" spans="1:15" x14ac:dyDescent="0.25">
      <c r="A4901" t="s">
        <v>4911</v>
      </c>
      <c r="B4901" t="s">
        <v>5965</v>
      </c>
      <c r="C4901" t="s">
        <v>7230</v>
      </c>
      <c r="D4901" t="s">
        <v>6638</v>
      </c>
      <c r="E4901" t="s">
        <v>6971</v>
      </c>
      <c r="F4901" t="s">
        <v>7097</v>
      </c>
      <c r="G4901" t="s">
        <v>7110</v>
      </c>
      <c r="H4901" t="s">
        <v>7159</v>
      </c>
      <c r="I4901" t="s">
        <v>7162</v>
      </c>
      <c r="J4901" t="s">
        <v>7166</v>
      </c>
      <c r="K4901" t="s">
        <v>7211</v>
      </c>
      <c r="L4901">
        <v>7</v>
      </c>
      <c r="M4901">
        <v>52589.35</v>
      </c>
      <c r="N4901">
        <v>0</v>
      </c>
      <c r="O4901">
        <v>10283.11</v>
      </c>
    </row>
    <row r="4902" spans="1:15" x14ac:dyDescent="0.25">
      <c r="A4902" t="s">
        <v>4912</v>
      </c>
      <c r="B4902" t="s">
        <v>5725</v>
      </c>
      <c r="C4902" t="s">
        <v>7233</v>
      </c>
      <c r="D4902" t="s">
        <v>6392</v>
      </c>
      <c r="E4902" t="s">
        <v>7006</v>
      </c>
      <c r="F4902" t="s">
        <v>7095</v>
      </c>
      <c r="G4902" t="s">
        <v>7102</v>
      </c>
      <c r="H4902" t="s">
        <v>7147</v>
      </c>
      <c r="I4902" t="s">
        <v>7162</v>
      </c>
      <c r="J4902" t="s">
        <v>7166</v>
      </c>
      <c r="K4902" t="s">
        <v>7178</v>
      </c>
      <c r="L4902">
        <v>6</v>
      </c>
      <c r="M4902">
        <v>93815.73</v>
      </c>
      <c r="N4902">
        <v>0</v>
      </c>
      <c r="O4902">
        <v>19333.54</v>
      </c>
    </row>
    <row r="4903" spans="1:15" x14ac:dyDescent="0.25">
      <c r="A4903" t="s">
        <v>4913</v>
      </c>
      <c r="B4903" t="s">
        <v>5310</v>
      </c>
      <c r="C4903" t="s">
        <v>7232</v>
      </c>
      <c r="D4903" t="s">
        <v>6438</v>
      </c>
      <c r="E4903" t="s">
        <v>6965</v>
      </c>
      <c r="F4903" t="s">
        <v>7094</v>
      </c>
      <c r="G4903" t="s">
        <v>7101</v>
      </c>
      <c r="H4903" t="s">
        <v>7117</v>
      </c>
      <c r="I4903" t="s">
        <v>7163</v>
      </c>
      <c r="J4903" t="s">
        <v>7167</v>
      </c>
      <c r="K4903" t="s">
        <v>7207</v>
      </c>
      <c r="L4903">
        <v>2</v>
      </c>
      <c r="M4903">
        <v>1564.24</v>
      </c>
      <c r="N4903">
        <v>0</v>
      </c>
      <c r="O4903">
        <v>575.91</v>
      </c>
    </row>
    <row r="4904" spans="1:15" x14ac:dyDescent="0.25">
      <c r="A4904" t="s">
        <v>4914</v>
      </c>
      <c r="B4904" t="s">
        <v>5217</v>
      </c>
      <c r="C4904" t="s">
        <v>7248</v>
      </c>
      <c r="D4904" t="s">
        <v>6469</v>
      </c>
      <c r="E4904" t="s">
        <v>7061</v>
      </c>
      <c r="F4904" t="s">
        <v>7094</v>
      </c>
      <c r="G4904" t="s">
        <v>7098</v>
      </c>
      <c r="H4904" t="s">
        <v>7138</v>
      </c>
      <c r="I4904" t="s">
        <v>7165</v>
      </c>
      <c r="J4904" t="s">
        <v>7176</v>
      </c>
      <c r="K4904" t="s">
        <v>7194</v>
      </c>
      <c r="L4904">
        <v>7</v>
      </c>
      <c r="M4904">
        <v>167708.98000000001</v>
      </c>
      <c r="N4904">
        <v>0</v>
      </c>
      <c r="O4904">
        <v>26701.02</v>
      </c>
    </row>
    <row r="4905" spans="1:15" x14ac:dyDescent="0.25">
      <c r="A4905" t="s">
        <v>4915</v>
      </c>
      <c r="B4905" t="s">
        <v>5466</v>
      </c>
      <c r="C4905" t="s">
        <v>7258</v>
      </c>
      <c r="D4905" t="s">
        <v>6276</v>
      </c>
      <c r="E4905" t="s">
        <v>6961</v>
      </c>
      <c r="F4905" t="s">
        <v>7095</v>
      </c>
      <c r="G4905" t="s">
        <v>7109</v>
      </c>
      <c r="H4905" t="s">
        <v>7135</v>
      </c>
      <c r="I4905" t="s">
        <v>7162</v>
      </c>
      <c r="J4905" t="s">
        <v>7166</v>
      </c>
      <c r="K4905" t="s">
        <v>7211</v>
      </c>
      <c r="L4905">
        <v>5</v>
      </c>
      <c r="M4905">
        <v>38223.47</v>
      </c>
      <c r="N4905">
        <v>0</v>
      </c>
      <c r="O4905">
        <v>7081.2</v>
      </c>
    </row>
    <row r="4906" spans="1:15" x14ac:dyDescent="0.25">
      <c r="A4906" t="s">
        <v>4916</v>
      </c>
      <c r="B4906" t="s">
        <v>5217</v>
      </c>
      <c r="C4906" t="s">
        <v>7248</v>
      </c>
      <c r="D4906" t="s">
        <v>6271</v>
      </c>
      <c r="E4906" t="s">
        <v>7015</v>
      </c>
      <c r="F4906" t="s">
        <v>7096</v>
      </c>
      <c r="G4906" t="s">
        <v>7112</v>
      </c>
      <c r="H4906" t="s">
        <v>7133</v>
      </c>
      <c r="I4906" t="s">
        <v>7163</v>
      </c>
      <c r="J4906" t="s">
        <v>7175</v>
      </c>
      <c r="K4906" t="s">
        <v>7197</v>
      </c>
      <c r="L4906">
        <v>1</v>
      </c>
      <c r="M4906">
        <v>4572.99</v>
      </c>
      <c r="N4906">
        <v>0.2</v>
      </c>
      <c r="O4906">
        <v>804.27</v>
      </c>
    </row>
    <row r="4907" spans="1:15" x14ac:dyDescent="0.25">
      <c r="A4907" t="s">
        <v>4917</v>
      </c>
      <c r="B4907" t="s">
        <v>5796</v>
      </c>
      <c r="C4907" t="s">
        <v>7247</v>
      </c>
      <c r="D4907" t="s">
        <v>6873</v>
      </c>
      <c r="E4907" t="s">
        <v>7044</v>
      </c>
      <c r="F4907" t="s">
        <v>7097</v>
      </c>
      <c r="G4907" t="s">
        <v>7104</v>
      </c>
      <c r="H4907" t="s">
        <v>7160</v>
      </c>
      <c r="I4907" t="s">
        <v>7162</v>
      </c>
      <c r="J4907" t="s">
        <v>7168</v>
      </c>
      <c r="K4907" t="s">
        <v>7191</v>
      </c>
      <c r="L4907">
        <v>8</v>
      </c>
      <c r="M4907">
        <v>39112.81</v>
      </c>
      <c r="N4907">
        <v>0.25</v>
      </c>
      <c r="O4907">
        <v>3554.3</v>
      </c>
    </row>
    <row r="4908" spans="1:15" x14ac:dyDescent="0.25">
      <c r="A4908" t="s">
        <v>4918</v>
      </c>
      <c r="B4908" t="s">
        <v>5208</v>
      </c>
      <c r="C4908" t="s">
        <v>7225</v>
      </c>
      <c r="D4908" t="s">
        <v>6321</v>
      </c>
      <c r="E4908" t="s">
        <v>7016</v>
      </c>
      <c r="F4908" t="s">
        <v>7096</v>
      </c>
      <c r="G4908" t="s">
        <v>7103</v>
      </c>
      <c r="H4908" t="s">
        <v>7134</v>
      </c>
      <c r="I4908" t="s">
        <v>7163</v>
      </c>
      <c r="J4908" t="s">
        <v>7171</v>
      </c>
      <c r="K4908" t="s">
        <v>7184</v>
      </c>
      <c r="L4908">
        <v>3</v>
      </c>
      <c r="M4908">
        <v>22045.03</v>
      </c>
      <c r="N4908">
        <v>0.05</v>
      </c>
      <c r="O4908">
        <v>3197.87</v>
      </c>
    </row>
    <row r="4909" spans="1:15" x14ac:dyDescent="0.25">
      <c r="A4909" t="s">
        <v>4919</v>
      </c>
      <c r="B4909" t="s">
        <v>5393</v>
      </c>
      <c r="C4909" t="s">
        <v>7230</v>
      </c>
      <c r="D4909" t="s">
        <v>6823</v>
      </c>
      <c r="E4909" t="s">
        <v>6945</v>
      </c>
      <c r="F4909" t="s">
        <v>7096</v>
      </c>
      <c r="G4909" t="s">
        <v>7103</v>
      </c>
      <c r="H4909" t="s">
        <v>7119</v>
      </c>
      <c r="I4909" t="s">
        <v>7162</v>
      </c>
      <c r="J4909" t="s">
        <v>7169</v>
      </c>
      <c r="K4909" t="s">
        <v>7193</v>
      </c>
      <c r="L4909">
        <v>3</v>
      </c>
      <c r="M4909">
        <v>31111.32</v>
      </c>
      <c r="N4909">
        <v>0.1</v>
      </c>
      <c r="O4909">
        <v>5597.03</v>
      </c>
    </row>
    <row r="4910" spans="1:15" x14ac:dyDescent="0.25">
      <c r="A4910" t="s">
        <v>4920</v>
      </c>
      <c r="B4910" t="s">
        <v>5908</v>
      </c>
      <c r="C4910" t="s">
        <v>7229</v>
      </c>
      <c r="D4910" t="s">
        <v>6619</v>
      </c>
      <c r="E4910" t="s">
        <v>6987</v>
      </c>
      <c r="F4910" t="s">
        <v>7096</v>
      </c>
      <c r="G4910" t="s">
        <v>7113</v>
      </c>
      <c r="H4910" t="s">
        <v>7144</v>
      </c>
      <c r="I4910" t="s">
        <v>7165</v>
      </c>
      <c r="J4910" t="s">
        <v>7172</v>
      </c>
      <c r="K4910" t="s">
        <v>7212</v>
      </c>
      <c r="L4910">
        <v>1</v>
      </c>
      <c r="M4910">
        <v>3215.15</v>
      </c>
      <c r="N4910">
        <v>0.1</v>
      </c>
      <c r="O4910">
        <v>584.94000000000005</v>
      </c>
    </row>
    <row r="4911" spans="1:15" x14ac:dyDescent="0.25">
      <c r="A4911" t="s">
        <v>4921</v>
      </c>
      <c r="B4911" t="s">
        <v>5169</v>
      </c>
      <c r="C4911" t="s">
        <v>7226</v>
      </c>
      <c r="D4911" t="s">
        <v>6271</v>
      </c>
      <c r="E4911" t="s">
        <v>7015</v>
      </c>
      <c r="F4911" t="s">
        <v>7097</v>
      </c>
      <c r="G4911" t="s">
        <v>7107</v>
      </c>
      <c r="H4911" t="s">
        <v>7123</v>
      </c>
      <c r="I4911" t="s">
        <v>7165</v>
      </c>
      <c r="J4911" t="s">
        <v>7172</v>
      </c>
      <c r="K4911" t="s">
        <v>7212</v>
      </c>
      <c r="L4911">
        <v>8</v>
      </c>
      <c r="M4911">
        <v>22017.45</v>
      </c>
      <c r="N4911">
        <v>0.25</v>
      </c>
      <c r="O4911">
        <v>2870.05</v>
      </c>
    </row>
    <row r="4912" spans="1:15" x14ac:dyDescent="0.25">
      <c r="A4912" t="s">
        <v>4922</v>
      </c>
      <c r="B4912" t="s">
        <v>5626</v>
      </c>
      <c r="C4912" t="s">
        <v>7256</v>
      </c>
      <c r="D4912" t="s">
        <v>6731</v>
      </c>
      <c r="E4912" t="s">
        <v>7074</v>
      </c>
      <c r="F4912" t="s">
        <v>7095</v>
      </c>
      <c r="G4912" t="s">
        <v>7109</v>
      </c>
      <c r="H4912" t="s">
        <v>7140</v>
      </c>
      <c r="I4912" t="s">
        <v>7163</v>
      </c>
      <c r="J4912" t="s">
        <v>7171</v>
      </c>
      <c r="K4912" t="s">
        <v>7184</v>
      </c>
      <c r="L4912">
        <v>8</v>
      </c>
      <c r="M4912">
        <v>66830.06</v>
      </c>
      <c r="N4912">
        <v>0</v>
      </c>
      <c r="O4912">
        <v>11582.48</v>
      </c>
    </row>
    <row r="4913" spans="1:15" x14ac:dyDescent="0.25">
      <c r="A4913" t="s">
        <v>4923</v>
      </c>
      <c r="B4913" t="s">
        <v>5308</v>
      </c>
      <c r="C4913" t="s">
        <v>7234</v>
      </c>
      <c r="D4913" t="s">
        <v>6367</v>
      </c>
      <c r="E4913" t="s">
        <v>6991</v>
      </c>
      <c r="F4913" t="s">
        <v>7096</v>
      </c>
      <c r="G4913" t="s">
        <v>7113</v>
      </c>
      <c r="H4913" t="s">
        <v>7148</v>
      </c>
      <c r="I4913" t="s">
        <v>7162</v>
      </c>
      <c r="J4913" t="s">
        <v>7168</v>
      </c>
      <c r="K4913" t="s">
        <v>7180</v>
      </c>
      <c r="L4913">
        <v>5</v>
      </c>
      <c r="M4913">
        <v>17245.95</v>
      </c>
      <c r="N4913">
        <v>0</v>
      </c>
      <c r="O4913">
        <v>2810.19</v>
      </c>
    </row>
    <row r="4914" spans="1:15" x14ac:dyDescent="0.25">
      <c r="A4914" t="s">
        <v>4924</v>
      </c>
      <c r="B4914" t="s">
        <v>5630</v>
      </c>
      <c r="C4914" t="s">
        <v>7256</v>
      </c>
      <c r="D4914" t="s">
        <v>6601</v>
      </c>
      <c r="E4914" t="s">
        <v>7015</v>
      </c>
      <c r="F4914" t="s">
        <v>7096</v>
      </c>
      <c r="G4914" t="s">
        <v>7113</v>
      </c>
      <c r="H4914" t="s">
        <v>7143</v>
      </c>
      <c r="I4914" t="s">
        <v>7163</v>
      </c>
      <c r="J4914" t="s">
        <v>7171</v>
      </c>
      <c r="K4914" t="s">
        <v>7204</v>
      </c>
      <c r="L4914">
        <v>7</v>
      </c>
      <c r="M4914">
        <v>26441.19</v>
      </c>
      <c r="N4914">
        <v>0.15</v>
      </c>
      <c r="O4914">
        <v>3205.05</v>
      </c>
    </row>
    <row r="4915" spans="1:15" x14ac:dyDescent="0.25">
      <c r="A4915" t="s">
        <v>4925</v>
      </c>
      <c r="B4915" t="s">
        <v>5888</v>
      </c>
      <c r="C4915" t="s">
        <v>7251</v>
      </c>
      <c r="D4915" t="s">
        <v>6140</v>
      </c>
      <c r="E4915" t="s">
        <v>6938</v>
      </c>
      <c r="F4915" t="s">
        <v>7094</v>
      </c>
      <c r="G4915" t="s">
        <v>7100</v>
      </c>
      <c r="H4915" t="s">
        <v>7151</v>
      </c>
      <c r="I4915" t="s">
        <v>7162</v>
      </c>
      <c r="J4915" t="s">
        <v>7166</v>
      </c>
      <c r="K4915" t="s">
        <v>7211</v>
      </c>
      <c r="L4915">
        <v>7</v>
      </c>
      <c r="M4915">
        <v>51213.04</v>
      </c>
      <c r="N4915">
        <v>0.05</v>
      </c>
      <c r="O4915">
        <v>7681.56</v>
      </c>
    </row>
    <row r="4916" spans="1:15" x14ac:dyDescent="0.25">
      <c r="A4916" t="s">
        <v>4926</v>
      </c>
      <c r="B4916" t="s">
        <v>5672</v>
      </c>
      <c r="C4916" t="s">
        <v>7252</v>
      </c>
      <c r="D4916" t="s">
        <v>6525</v>
      </c>
      <c r="E4916" t="s">
        <v>7059</v>
      </c>
      <c r="F4916" t="s">
        <v>7096</v>
      </c>
      <c r="G4916" t="s">
        <v>7111</v>
      </c>
      <c r="H4916" t="s">
        <v>7131</v>
      </c>
      <c r="I4916" t="s">
        <v>7164</v>
      </c>
      <c r="J4916" t="s">
        <v>7170</v>
      </c>
      <c r="K4916" t="s">
        <v>7213</v>
      </c>
      <c r="L4916">
        <v>6</v>
      </c>
      <c r="M4916">
        <v>14019.43</v>
      </c>
      <c r="N4916">
        <v>0.2</v>
      </c>
      <c r="O4916">
        <v>4257.38</v>
      </c>
    </row>
    <row r="4917" spans="1:15" x14ac:dyDescent="0.25">
      <c r="A4917" t="s">
        <v>4927</v>
      </c>
      <c r="B4917" t="s">
        <v>6016</v>
      </c>
      <c r="C4917" t="s">
        <v>7238</v>
      </c>
      <c r="D4917" t="s">
        <v>6539</v>
      </c>
      <c r="E4917" t="s">
        <v>7074</v>
      </c>
      <c r="F4917" t="s">
        <v>7096</v>
      </c>
      <c r="G4917" t="s">
        <v>7111</v>
      </c>
      <c r="H4917" t="s">
        <v>7142</v>
      </c>
      <c r="I4917" t="s">
        <v>7164</v>
      </c>
      <c r="J4917" t="s">
        <v>7174</v>
      </c>
      <c r="K4917" t="s">
        <v>7188</v>
      </c>
      <c r="L4917">
        <v>3</v>
      </c>
      <c r="M4917">
        <v>8232.9599999999991</v>
      </c>
      <c r="N4917">
        <v>0.05</v>
      </c>
      <c r="O4917">
        <v>1995.55</v>
      </c>
    </row>
    <row r="4918" spans="1:15" x14ac:dyDescent="0.25">
      <c r="A4918" t="s">
        <v>4928</v>
      </c>
      <c r="B4918" t="s">
        <v>5438</v>
      </c>
      <c r="C4918" t="s">
        <v>7240</v>
      </c>
      <c r="D4918" t="s">
        <v>6585</v>
      </c>
      <c r="E4918" t="s">
        <v>7038</v>
      </c>
      <c r="F4918" t="s">
        <v>7095</v>
      </c>
      <c r="G4918" t="s">
        <v>7109</v>
      </c>
      <c r="H4918" t="s">
        <v>7127</v>
      </c>
      <c r="I4918" t="s">
        <v>7165</v>
      </c>
      <c r="J4918" t="s">
        <v>7172</v>
      </c>
      <c r="K4918" t="s">
        <v>7212</v>
      </c>
      <c r="L4918">
        <v>7</v>
      </c>
      <c r="M4918">
        <v>18204.900000000001</v>
      </c>
      <c r="N4918">
        <v>0.25</v>
      </c>
      <c r="O4918">
        <v>1828.33</v>
      </c>
    </row>
    <row r="4919" spans="1:15" x14ac:dyDescent="0.25">
      <c r="A4919" t="s">
        <v>4929</v>
      </c>
      <c r="B4919" t="s">
        <v>5610</v>
      </c>
      <c r="C4919" t="s">
        <v>7255</v>
      </c>
      <c r="D4919" t="s">
        <v>6771</v>
      </c>
      <c r="E4919" t="s">
        <v>6974</v>
      </c>
      <c r="F4919" t="s">
        <v>7094</v>
      </c>
      <c r="G4919" t="s">
        <v>7098</v>
      </c>
      <c r="H4919" t="s">
        <v>7114</v>
      </c>
      <c r="I4919" t="s">
        <v>7165</v>
      </c>
      <c r="J4919" t="s">
        <v>7177</v>
      </c>
      <c r="K4919" t="s">
        <v>7210</v>
      </c>
      <c r="L4919">
        <v>4</v>
      </c>
      <c r="M4919">
        <v>328279.13</v>
      </c>
      <c r="N4919">
        <v>0</v>
      </c>
      <c r="O4919">
        <v>42583.360000000001</v>
      </c>
    </row>
    <row r="4920" spans="1:15" x14ac:dyDescent="0.25">
      <c r="A4920" t="s">
        <v>4930</v>
      </c>
      <c r="B4920" t="s">
        <v>5511</v>
      </c>
      <c r="C4920" t="s">
        <v>7227</v>
      </c>
      <c r="D4920" t="s">
        <v>6541</v>
      </c>
      <c r="E4920" t="s">
        <v>7009</v>
      </c>
      <c r="F4920" t="s">
        <v>7097</v>
      </c>
      <c r="G4920" t="s">
        <v>7105</v>
      </c>
      <c r="H4920" t="s">
        <v>7149</v>
      </c>
      <c r="I4920" t="s">
        <v>7163</v>
      </c>
      <c r="J4920" t="s">
        <v>7175</v>
      </c>
      <c r="K4920" t="s">
        <v>7205</v>
      </c>
      <c r="L4920">
        <v>1</v>
      </c>
      <c r="M4920">
        <v>3611.31</v>
      </c>
      <c r="N4920">
        <v>0</v>
      </c>
      <c r="O4920">
        <v>746.58</v>
      </c>
    </row>
    <row r="4921" spans="1:15" x14ac:dyDescent="0.25">
      <c r="A4921" t="s">
        <v>4931</v>
      </c>
      <c r="B4921" t="s">
        <v>5792</v>
      </c>
      <c r="C4921" t="s">
        <v>7232</v>
      </c>
      <c r="D4921" t="s">
        <v>6548</v>
      </c>
      <c r="E4921" t="s">
        <v>6976</v>
      </c>
      <c r="F4921" t="s">
        <v>7097</v>
      </c>
      <c r="G4921" t="s">
        <v>7104</v>
      </c>
      <c r="H4921" t="s">
        <v>7160</v>
      </c>
      <c r="I4921" t="s">
        <v>7163</v>
      </c>
      <c r="J4921" t="s">
        <v>7175</v>
      </c>
      <c r="K4921" t="s">
        <v>7190</v>
      </c>
      <c r="L4921">
        <v>2</v>
      </c>
      <c r="M4921">
        <v>3370.53</v>
      </c>
      <c r="N4921">
        <v>0.25</v>
      </c>
      <c r="O4921">
        <v>376.19</v>
      </c>
    </row>
    <row r="4922" spans="1:15" x14ac:dyDescent="0.25">
      <c r="A4922" t="s">
        <v>4932</v>
      </c>
      <c r="B4922" t="s">
        <v>5333</v>
      </c>
      <c r="C4922" t="s">
        <v>7243</v>
      </c>
      <c r="D4922" t="s">
        <v>6824</v>
      </c>
      <c r="E4922" t="s">
        <v>7000</v>
      </c>
      <c r="F4922" t="s">
        <v>7094</v>
      </c>
      <c r="G4922" t="s">
        <v>7101</v>
      </c>
      <c r="H4922" t="s">
        <v>7117</v>
      </c>
      <c r="I4922" t="s">
        <v>7165</v>
      </c>
      <c r="J4922" t="s">
        <v>7177</v>
      </c>
      <c r="K4922" t="s">
        <v>7198</v>
      </c>
      <c r="L4922">
        <v>4</v>
      </c>
      <c r="M4922">
        <v>271661.90999999997</v>
      </c>
      <c r="N4922">
        <v>0</v>
      </c>
      <c r="O4922">
        <v>50261.82</v>
      </c>
    </row>
    <row r="4923" spans="1:15" x14ac:dyDescent="0.25">
      <c r="A4923" t="s">
        <v>4933</v>
      </c>
      <c r="B4923" t="s">
        <v>5111</v>
      </c>
      <c r="C4923" t="s">
        <v>7258</v>
      </c>
      <c r="D4923" t="s">
        <v>6350</v>
      </c>
      <c r="E4923" t="s">
        <v>7041</v>
      </c>
      <c r="F4923" t="s">
        <v>7095</v>
      </c>
      <c r="G4923" t="s">
        <v>7106</v>
      </c>
      <c r="H4923" t="s">
        <v>7146</v>
      </c>
      <c r="I4923" t="s">
        <v>7163</v>
      </c>
      <c r="J4923" t="s">
        <v>7167</v>
      </c>
      <c r="K4923" t="s">
        <v>7179</v>
      </c>
      <c r="L4923">
        <v>4</v>
      </c>
      <c r="M4923">
        <v>9732.7800000000007</v>
      </c>
      <c r="N4923">
        <v>0</v>
      </c>
      <c r="O4923">
        <v>2591.1799999999998</v>
      </c>
    </row>
    <row r="4924" spans="1:15" x14ac:dyDescent="0.25">
      <c r="A4924" t="s">
        <v>4934</v>
      </c>
      <c r="B4924" t="s">
        <v>5750</v>
      </c>
      <c r="C4924" t="s">
        <v>7240</v>
      </c>
      <c r="D4924" t="s">
        <v>6862</v>
      </c>
      <c r="E4924" t="s">
        <v>6919</v>
      </c>
      <c r="F4924" t="s">
        <v>7095</v>
      </c>
      <c r="G4924" t="s">
        <v>7102</v>
      </c>
      <c r="H4924" t="s">
        <v>7157</v>
      </c>
      <c r="I4924" t="s">
        <v>7165</v>
      </c>
      <c r="J4924" t="s">
        <v>7176</v>
      </c>
      <c r="K4924" t="s">
        <v>7194</v>
      </c>
      <c r="L4924">
        <v>6</v>
      </c>
      <c r="M4924">
        <v>135840.6</v>
      </c>
      <c r="N4924">
        <v>0.1</v>
      </c>
      <c r="O4924">
        <v>17593.53</v>
      </c>
    </row>
    <row r="4925" spans="1:15" x14ac:dyDescent="0.25">
      <c r="A4925" t="s">
        <v>4935</v>
      </c>
      <c r="B4925" t="s">
        <v>5033</v>
      </c>
      <c r="C4925" t="s">
        <v>7235</v>
      </c>
      <c r="D4925" t="s">
        <v>6844</v>
      </c>
      <c r="E4925" t="s">
        <v>6972</v>
      </c>
      <c r="F4925" t="s">
        <v>7095</v>
      </c>
      <c r="G4925" t="s">
        <v>7109</v>
      </c>
      <c r="H4925" t="s">
        <v>7135</v>
      </c>
      <c r="I4925" t="s">
        <v>7163</v>
      </c>
      <c r="J4925" t="s">
        <v>7167</v>
      </c>
      <c r="K4925" t="s">
        <v>7179</v>
      </c>
      <c r="L4925">
        <v>7</v>
      </c>
      <c r="M4925">
        <v>15005.76</v>
      </c>
      <c r="N4925">
        <v>0.1</v>
      </c>
      <c r="O4925">
        <v>3515.63</v>
      </c>
    </row>
    <row r="4926" spans="1:15" x14ac:dyDescent="0.25">
      <c r="A4926" t="s">
        <v>4936</v>
      </c>
      <c r="B4926" t="s">
        <v>5714</v>
      </c>
      <c r="C4926" t="s">
        <v>7251</v>
      </c>
      <c r="D4926" t="s">
        <v>6835</v>
      </c>
      <c r="E4926" t="s">
        <v>7092</v>
      </c>
      <c r="F4926" t="s">
        <v>7096</v>
      </c>
      <c r="G4926" t="s">
        <v>7112</v>
      </c>
      <c r="H4926" t="s">
        <v>7133</v>
      </c>
      <c r="I4926" t="s">
        <v>7163</v>
      </c>
      <c r="J4926" t="s">
        <v>7171</v>
      </c>
      <c r="K4926" t="s">
        <v>7204</v>
      </c>
      <c r="L4926">
        <v>8</v>
      </c>
      <c r="M4926">
        <v>35639.64</v>
      </c>
      <c r="N4926">
        <v>0.05</v>
      </c>
      <c r="O4926">
        <v>5074.25</v>
      </c>
    </row>
    <row r="4927" spans="1:15" x14ac:dyDescent="0.25">
      <c r="A4927" t="s">
        <v>4937</v>
      </c>
      <c r="B4927" t="s">
        <v>5866</v>
      </c>
      <c r="C4927" t="s">
        <v>7256</v>
      </c>
      <c r="D4927" t="s">
        <v>6682</v>
      </c>
      <c r="E4927" t="s">
        <v>7077</v>
      </c>
      <c r="F4927" t="s">
        <v>7094</v>
      </c>
      <c r="G4927" t="s">
        <v>7101</v>
      </c>
      <c r="H4927" t="s">
        <v>7117</v>
      </c>
      <c r="I4927" t="s">
        <v>7165</v>
      </c>
      <c r="J4927" t="s">
        <v>7176</v>
      </c>
      <c r="K4927" t="s">
        <v>7195</v>
      </c>
      <c r="L4927">
        <v>7</v>
      </c>
      <c r="M4927">
        <v>73470.67</v>
      </c>
      <c r="N4927">
        <v>0.15</v>
      </c>
      <c r="O4927">
        <v>3410.94</v>
      </c>
    </row>
    <row r="4928" spans="1:15" x14ac:dyDescent="0.25">
      <c r="A4928" t="s">
        <v>4938</v>
      </c>
      <c r="B4928" t="s">
        <v>6051</v>
      </c>
      <c r="C4928" t="s">
        <v>7251</v>
      </c>
      <c r="D4928" t="s">
        <v>6347</v>
      </c>
      <c r="E4928" t="s">
        <v>7040</v>
      </c>
      <c r="F4928" t="s">
        <v>7097</v>
      </c>
      <c r="G4928" t="s">
        <v>7105</v>
      </c>
      <c r="H4928" t="s">
        <v>7128</v>
      </c>
      <c r="I4928" t="s">
        <v>7164</v>
      </c>
      <c r="J4928" t="s">
        <v>7174</v>
      </c>
      <c r="K4928" t="s">
        <v>7188</v>
      </c>
      <c r="L4928">
        <v>6</v>
      </c>
      <c r="M4928">
        <v>14397.14</v>
      </c>
      <c r="N4928">
        <v>0.15</v>
      </c>
      <c r="O4928">
        <v>2333.5300000000002</v>
      </c>
    </row>
    <row r="4929" spans="1:15" x14ac:dyDescent="0.25">
      <c r="A4929" t="s">
        <v>4939</v>
      </c>
      <c r="B4929" t="s">
        <v>5238</v>
      </c>
      <c r="C4929" t="s">
        <v>7250</v>
      </c>
      <c r="D4929" t="s">
        <v>6166</v>
      </c>
      <c r="E4929" t="s">
        <v>6897</v>
      </c>
      <c r="F4929" t="s">
        <v>7095</v>
      </c>
      <c r="G4929" t="s">
        <v>7108</v>
      </c>
      <c r="H4929" t="s">
        <v>7126</v>
      </c>
      <c r="I4929" t="s">
        <v>7165</v>
      </c>
      <c r="J4929" t="s">
        <v>7172</v>
      </c>
      <c r="K4929" t="s">
        <v>7212</v>
      </c>
      <c r="L4929">
        <v>5</v>
      </c>
      <c r="M4929">
        <v>18069.25</v>
      </c>
      <c r="N4929">
        <v>0</v>
      </c>
      <c r="O4929">
        <v>3896.33</v>
      </c>
    </row>
    <row r="4930" spans="1:15" x14ac:dyDescent="0.25">
      <c r="A4930" t="s">
        <v>4940</v>
      </c>
      <c r="B4930" t="s">
        <v>5036</v>
      </c>
      <c r="C4930" t="s">
        <v>7231</v>
      </c>
      <c r="D4930" t="s">
        <v>6762</v>
      </c>
      <c r="E4930" t="s">
        <v>6948</v>
      </c>
      <c r="F4930" t="s">
        <v>7096</v>
      </c>
      <c r="G4930" t="s">
        <v>7111</v>
      </c>
      <c r="H4930" t="s">
        <v>7142</v>
      </c>
      <c r="I4930" t="s">
        <v>7165</v>
      </c>
      <c r="J4930" t="s">
        <v>7177</v>
      </c>
      <c r="K4930" t="s">
        <v>7210</v>
      </c>
      <c r="L4930">
        <v>7</v>
      </c>
      <c r="M4930">
        <v>473714.65</v>
      </c>
      <c r="N4930">
        <v>0.2</v>
      </c>
      <c r="O4930">
        <v>2526.0300000000002</v>
      </c>
    </row>
    <row r="4931" spans="1:15" x14ac:dyDescent="0.25">
      <c r="A4931" t="s">
        <v>4941</v>
      </c>
      <c r="B4931" t="s">
        <v>5804</v>
      </c>
      <c r="C4931" t="s">
        <v>7257</v>
      </c>
      <c r="D4931" t="s">
        <v>6472</v>
      </c>
      <c r="E4931" t="s">
        <v>6935</v>
      </c>
      <c r="F4931" t="s">
        <v>7097</v>
      </c>
      <c r="G4931" t="s">
        <v>7104</v>
      </c>
      <c r="H4931" t="s">
        <v>7132</v>
      </c>
      <c r="I4931" t="s">
        <v>7165</v>
      </c>
      <c r="J4931" t="s">
        <v>7176</v>
      </c>
      <c r="K4931" t="s">
        <v>7195</v>
      </c>
      <c r="L4931">
        <v>1</v>
      </c>
      <c r="M4931">
        <v>12586.85</v>
      </c>
      <c r="N4931">
        <v>0</v>
      </c>
      <c r="O4931">
        <v>1618.17</v>
      </c>
    </row>
    <row r="4932" spans="1:15" x14ac:dyDescent="0.25">
      <c r="A4932" t="s">
        <v>4942</v>
      </c>
      <c r="B4932" t="s">
        <v>5506</v>
      </c>
      <c r="C4932" t="s">
        <v>7226</v>
      </c>
      <c r="D4932" t="s">
        <v>6201</v>
      </c>
      <c r="E4932" t="s">
        <v>6906</v>
      </c>
      <c r="F4932" t="s">
        <v>7094</v>
      </c>
      <c r="G4932" t="s">
        <v>7099</v>
      </c>
      <c r="H4932" t="s">
        <v>7125</v>
      </c>
      <c r="I4932" t="s">
        <v>7164</v>
      </c>
      <c r="J4932" t="s">
        <v>7174</v>
      </c>
      <c r="K4932" t="s">
        <v>7188</v>
      </c>
      <c r="L4932">
        <v>4</v>
      </c>
      <c r="M4932">
        <v>8670.6299999999992</v>
      </c>
      <c r="N4932">
        <v>0.25</v>
      </c>
      <c r="O4932">
        <v>1153.51</v>
      </c>
    </row>
    <row r="4933" spans="1:15" x14ac:dyDescent="0.25">
      <c r="A4933" t="s">
        <v>4943</v>
      </c>
      <c r="B4933" t="s">
        <v>5842</v>
      </c>
      <c r="C4933" t="s">
        <v>7235</v>
      </c>
      <c r="D4933" t="s">
        <v>6565</v>
      </c>
      <c r="E4933" t="s">
        <v>6909</v>
      </c>
      <c r="F4933" t="s">
        <v>7095</v>
      </c>
      <c r="G4933" t="s">
        <v>7102</v>
      </c>
      <c r="H4933" t="s">
        <v>7157</v>
      </c>
      <c r="I4933" t="s">
        <v>7163</v>
      </c>
      <c r="J4933" t="s">
        <v>7171</v>
      </c>
      <c r="K4933" t="s">
        <v>7209</v>
      </c>
      <c r="L4933">
        <v>2</v>
      </c>
      <c r="M4933">
        <v>3005.18</v>
      </c>
      <c r="N4933">
        <v>0.2</v>
      </c>
      <c r="O4933">
        <v>345.16</v>
      </c>
    </row>
    <row r="4934" spans="1:15" x14ac:dyDescent="0.25">
      <c r="A4934" t="s">
        <v>4944</v>
      </c>
      <c r="B4934" t="s">
        <v>5250</v>
      </c>
      <c r="C4934" t="s">
        <v>7244</v>
      </c>
      <c r="D4934" t="s">
        <v>6840</v>
      </c>
      <c r="E4934" t="s">
        <v>6926</v>
      </c>
      <c r="F4934" t="s">
        <v>7097</v>
      </c>
      <c r="G4934" t="s">
        <v>7105</v>
      </c>
      <c r="H4934" t="s">
        <v>7149</v>
      </c>
      <c r="I4934" t="s">
        <v>7164</v>
      </c>
      <c r="J4934" t="s">
        <v>7173</v>
      </c>
      <c r="K4934" t="s">
        <v>7200</v>
      </c>
      <c r="L4934">
        <v>8</v>
      </c>
      <c r="M4934">
        <v>9046.2800000000007</v>
      </c>
      <c r="N4934">
        <v>0.05</v>
      </c>
      <c r="O4934">
        <v>3194.87</v>
      </c>
    </row>
    <row r="4935" spans="1:15" x14ac:dyDescent="0.25">
      <c r="A4935" t="s">
        <v>4945</v>
      </c>
      <c r="B4935" t="s">
        <v>5369</v>
      </c>
      <c r="C4935" t="s">
        <v>7224</v>
      </c>
      <c r="D4935" t="s">
        <v>6340</v>
      </c>
      <c r="E4935" t="s">
        <v>7037</v>
      </c>
      <c r="F4935" t="s">
        <v>7096</v>
      </c>
      <c r="G4935" t="s">
        <v>7112</v>
      </c>
      <c r="H4935" t="s">
        <v>7139</v>
      </c>
      <c r="I4935" t="s">
        <v>7165</v>
      </c>
      <c r="J4935" t="s">
        <v>7176</v>
      </c>
      <c r="K4935" t="s">
        <v>7195</v>
      </c>
      <c r="L4935">
        <v>2</v>
      </c>
      <c r="M4935">
        <v>22277.03</v>
      </c>
      <c r="N4935">
        <v>0.1</v>
      </c>
      <c r="O4935">
        <v>1326.51</v>
      </c>
    </row>
    <row r="4936" spans="1:15" x14ac:dyDescent="0.25">
      <c r="A4936" t="s">
        <v>4946</v>
      </c>
      <c r="B4936" t="s">
        <v>5234</v>
      </c>
      <c r="C4936" t="s">
        <v>7250</v>
      </c>
      <c r="D4936" t="s">
        <v>6755</v>
      </c>
      <c r="E4936" t="s">
        <v>6996</v>
      </c>
      <c r="F4936" t="s">
        <v>7096</v>
      </c>
      <c r="G4936" t="s">
        <v>7111</v>
      </c>
      <c r="H4936" t="s">
        <v>7145</v>
      </c>
      <c r="I4936" t="s">
        <v>7162</v>
      </c>
      <c r="J4936" t="s">
        <v>7168</v>
      </c>
      <c r="K4936" t="s">
        <v>7191</v>
      </c>
      <c r="L4936">
        <v>3</v>
      </c>
      <c r="M4936">
        <v>18291.38</v>
      </c>
      <c r="N4936">
        <v>0.1</v>
      </c>
      <c r="O4936">
        <v>2338.0100000000002</v>
      </c>
    </row>
    <row r="4937" spans="1:15" x14ac:dyDescent="0.25">
      <c r="A4937" t="s">
        <v>4947</v>
      </c>
      <c r="B4937" t="s">
        <v>5412</v>
      </c>
      <c r="C4937" t="s">
        <v>7226</v>
      </c>
      <c r="D4937" t="s">
        <v>6719</v>
      </c>
      <c r="E4937" t="s">
        <v>6952</v>
      </c>
      <c r="F4937" t="s">
        <v>7094</v>
      </c>
      <c r="G4937" t="s">
        <v>7098</v>
      </c>
      <c r="H4937" t="s">
        <v>7114</v>
      </c>
      <c r="I4937" t="s">
        <v>7163</v>
      </c>
      <c r="J4937" t="s">
        <v>7167</v>
      </c>
      <c r="K4937" t="s">
        <v>7207</v>
      </c>
      <c r="L4937">
        <v>2</v>
      </c>
      <c r="M4937">
        <v>1155.1600000000001</v>
      </c>
      <c r="N4937">
        <v>0.25</v>
      </c>
      <c r="O4937">
        <v>322.24</v>
      </c>
    </row>
    <row r="4938" spans="1:15" x14ac:dyDescent="0.25">
      <c r="A4938" t="s">
        <v>4948</v>
      </c>
      <c r="B4938" t="s">
        <v>5232</v>
      </c>
      <c r="C4938" t="s">
        <v>7241</v>
      </c>
      <c r="D4938" t="s">
        <v>6160</v>
      </c>
      <c r="E4938" t="s">
        <v>6956</v>
      </c>
      <c r="F4938" t="s">
        <v>7094</v>
      </c>
      <c r="G4938" t="s">
        <v>7101</v>
      </c>
      <c r="H4938" t="s">
        <v>7137</v>
      </c>
      <c r="I4938" t="s">
        <v>7165</v>
      </c>
      <c r="J4938" t="s">
        <v>7177</v>
      </c>
      <c r="K4938" t="s">
        <v>7201</v>
      </c>
      <c r="L4938">
        <v>2</v>
      </c>
      <c r="M4938">
        <v>81550.33</v>
      </c>
      <c r="N4938">
        <v>0.2</v>
      </c>
      <c r="O4938">
        <v>3714.01</v>
      </c>
    </row>
    <row r="4939" spans="1:15" x14ac:dyDescent="0.25">
      <c r="A4939" t="s">
        <v>4949</v>
      </c>
      <c r="B4939" t="s">
        <v>5632</v>
      </c>
      <c r="C4939" t="s">
        <v>7248</v>
      </c>
      <c r="D4939" t="s">
        <v>6757</v>
      </c>
      <c r="E4939" t="s">
        <v>6968</v>
      </c>
      <c r="F4939" t="s">
        <v>7094</v>
      </c>
      <c r="G4939" t="s">
        <v>7100</v>
      </c>
      <c r="H4939" t="s">
        <v>7136</v>
      </c>
      <c r="I4939" t="s">
        <v>7164</v>
      </c>
      <c r="J4939" t="s">
        <v>7174</v>
      </c>
      <c r="K4939" t="s">
        <v>7188</v>
      </c>
      <c r="L4939">
        <v>5</v>
      </c>
      <c r="M4939">
        <v>14529.85</v>
      </c>
      <c r="N4939">
        <v>0</v>
      </c>
      <c r="O4939">
        <v>3408.09</v>
      </c>
    </row>
    <row r="4940" spans="1:15" x14ac:dyDescent="0.25">
      <c r="A4940" t="s">
        <v>4950</v>
      </c>
      <c r="B4940" t="s">
        <v>6050</v>
      </c>
      <c r="C4940" t="s">
        <v>7227</v>
      </c>
      <c r="D4940" t="s">
        <v>6580</v>
      </c>
      <c r="E4940" t="s">
        <v>7066</v>
      </c>
      <c r="F4940" t="s">
        <v>7095</v>
      </c>
      <c r="G4940" t="s">
        <v>7109</v>
      </c>
      <c r="H4940" t="s">
        <v>7140</v>
      </c>
      <c r="I4940" t="s">
        <v>7163</v>
      </c>
      <c r="J4940" t="s">
        <v>7167</v>
      </c>
      <c r="K4940" t="s">
        <v>7207</v>
      </c>
      <c r="L4940">
        <v>7</v>
      </c>
      <c r="M4940">
        <v>5539.98</v>
      </c>
      <c r="N4940">
        <v>0.05</v>
      </c>
      <c r="O4940">
        <v>1955.36</v>
      </c>
    </row>
    <row r="4941" spans="1:15" x14ac:dyDescent="0.25">
      <c r="A4941" t="s">
        <v>4951</v>
      </c>
      <c r="B4941" t="s">
        <v>5087</v>
      </c>
      <c r="C4941" t="s">
        <v>7245</v>
      </c>
      <c r="D4941" t="s">
        <v>6330</v>
      </c>
      <c r="E4941" t="s">
        <v>7035</v>
      </c>
      <c r="F4941" t="s">
        <v>7095</v>
      </c>
      <c r="G4941" t="s">
        <v>7108</v>
      </c>
      <c r="H4941" t="s">
        <v>7150</v>
      </c>
      <c r="I4941" t="s">
        <v>7163</v>
      </c>
      <c r="J4941" t="s">
        <v>7167</v>
      </c>
      <c r="K4941" t="s">
        <v>7207</v>
      </c>
      <c r="L4941">
        <v>7</v>
      </c>
      <c r="M4941">
        <v>4932.62</v>
      </c>
      <c r="N4941">
        <v>0.15</v>
      </c>
      <c r="O4941">
        <v>1350.51</v>
      </c>
    </row>
    <row r="4942" spans="1:15" x14ac:dyDescent="0.25">
      <c r="A4942" t="s">
        <v>4952</v>
      </c>
      <c r="B4942" t="s">
        <v>5558</v>
      </c>
      <c r="C4942" t="s">
        <v>7257</v>
      </c>
      <c r="D4942" t="s">
        <v>6194</v>
      </c>
      <c r="E4942" t="s">
        <v>6932</v>
      </c>
      <c r="F4942" t="s">
        <v>7097</v>
      </c>
      <c r="G4942" t="s">
        <v>7107</v>
      </c>
      <c r="H4942" t="s">
        <v>7123</v>
      </c>
      <c r="I4942" t="s">
        <v>7164</v>
      </c>
      <c r="J4942" t="s">
        <v>7174</v>
      </c>
      <c r="K4942" t="s">
        <v>7199</v>
      </c>
      <c r="L4942">
        <v>8</v>
      </c>
      <c r="M4942">
        <v>10190.620000000001</v>
      </c>
      <c r="N4942">
        <v>0.2</v>
      </c>
      <c r="O4942">
        <v>1160.1400000000001</v>
      </c>
    </row>
    <row r="4943" spans="1:15" x14ac:dyDescent="0.25">
      <c r="A4943" t="s">
        <v>4953</v>
      </c>
      <c r="B4943" t="s">
        <v>5832</v>
      </c>
      <c r="C4943" t="s">
        <v>7224</v>
      </c>
      <c r="D4943" t="s">
        <v>6363</v>
      </c>
      <c r="E4943" t="s">
        <v>6898</v>
      </c>
      <c r="F4943" t="s">
        <v>7097</v>
      </c>
      <c r="G4943" t="s">
        <v>7107</v>
      </c>
      <c r="H4943" t="s">
        <v>7153</v>
      </c>
      <c r="I4943" t="s">
        <v>7164</v>
      </c>
      <c r="J4943" t="s">
        <v>7173</v>
      </c>
      <c r="K4943" t="s">
        <v>7200</v>
      </c>
      <c r="L4943">
        <v>7</v>
      </c>
      <c r="M4943">
        <v>7009</v>
      </c>
      <c r="N4943">
        <v>0.2</v>
      </c>
      <c r="O4943">
        <v>1996.26</v>
      </c>
    </row>
    <row r="4944" spans="1:15" x14ac:dyDescent="0.25">
      <c r="A4944" t="s">
        <v>4954</v>
      </c>
      <c r="B4944" t="s">
        <v>5982</v>
      </c>
      <c r="C4944" t="s">
        <v>7256</v>
      </c>
      <c r="D4944" t="s">
        <v>6742</v>
      </c>
      <c r="E4944" t="s">
        <v>6900</v>
      </c>
      <c r="F4944" t="s">
        <v>7097</v>
      </c>
      <c r="G4944" t="s">
        <v>7104</v>
      </c>
      <c r="H4944" t="s">
        <v>7160</v>
      </c>
      <c r="I4944" t="s">
        <v>7163</v>
      </c>
      <c r="J4944" t="s">
        <v>7175</v>
      </c>
      <c r="K4944" t="s">
        <v>7205</v>
      </c>
      <c r="L4944">
        <v>8</v>
      </c>
      <c r="M4944">
        <v>23052.31</v>
      </c>
      <c r="N4944">
        <v>0.2</v>
      </c>
      <c r="O4944">
        <v>1547.04</v>
      </c>
    </row>
    <row r="4945" spans="1:15" x14ac:dyDescent="0.25">
      <c r="A4945" t="s">
        <v>4955</v>
      </c>
      <c r="B4945" t="s">
        <v>5895</v>
      </c>
      <c r="C4945" t="s">
        <v>7257</v>
      </c>
      <c r="D4945" t="s">
        <v>6273</v>
      </c>
      <c r="E4945" t="s">
        <v>7017</v>
      </c>
      <c r="F4945" t="s">
        <v>7096</v>
      </c>
      <c r="G4945" t="s">
        <v>7103</v>
      </c>
      <c r="H4945" t="s">
        <v>7119</v>
      </c>
      <c r="I4945" t="s">
        <v>7165</v>
      </c>
      <c r="J4945" t="s">
        <v>7176</v>
      </c>
      <c r="K4945" t="s">
        <v>7194</v>
      </c>
      <c r="L4945">
        <v>8</v>
      </c>
      <c r="M4945">
        <v>192936.76</v>
      </c>
      <c r="N4945">
        <v>0</v>
      </c>
      <c r="O4945">
        <v>30188.13</v>
      </c>
    </row>
    <row r="4946" spans="1:15" x14ac:dyDescent="0.25">
      <c r="A4946" t="s">
        <v>4956</v>
      </c>
      <c r="B4946" t="s">
        <v>6036</v>
      </c>
      <c r="C4946" t="s">
        <v>7253</v>
      </c>
      <c r="D4946" t="s">
        <v>6187</v>
      </c>
      <c r="E4946" t="s">
        <v>6944</v>
      </c>
      <c r="F4946" t="s">
        <v>7094</v>
      </c>
      <c r="G4946" t="s">
        <v>7101</v>
      </c>
      <c r="H4946" t="s">
        <v>7137</v>
      </c>
      <c r="I4946" t="s">
        <v>7165</v>
      </c>
      <c r="J4946" t="s">
        <v>7172</v>
      </c>
      <c r="K4946" t="s">
        <v>7185</v>
      </c>
      <c r="L4946">
        <v>2</v>
      </c>
      <c r="M4946">
        <v>9153.1200000000008</v>
      </c>
      <c r="N4946">
        <v>0.1</v>
      </c>
      <c r="O4946">
        <v>1466.47</v>
      </c>
    </row>
    <row r="4947" spans="1:15" x14ac:dyDescent="0.25">
      <c r="A4947" t="s">
        <v>4957</v>
      </c>
      <c r="B4947" t="s">
        <v>5498</v>
      </c>
      <c r="C4947" t="s">
        <v>7225</v>
      </c>
      <c r="D4947" t="s">
        <v>6444</v>
      </c>
      <c r="E4947" t="s">
        <v>6927</v>
      </c>
      <c r="F4947" t="s">
        <v>7096</v>
      </c>
      <c r="G4947" t="s">
        <v>7103</v>
      </c>
      <c r="H4947" t="s">
        <v>7134</v>
      </c>
      <c r="I4947" t="s">
        <v>7162</v>
      </c>
      <c r="J4947" t="s">
        <v>7168</v>
      </c>
      <c r="K4947" t="s">
        <v>7191</v>
      </c>
      <c r="L4947">
        <v>1</v>
      </c>
      <c r="M4947">
        <v>5456.57</v>
      </c>
      <c r="N4947">
        <v>0.15</v>
      </c>
      <c r="O4947">
        <v>784.25</v>
      </c>
    </row>
    <row r="4948" spans="1:15" x14ac:dyDescent="0.25">
      <c r="A4948" t="s">
        <v>4958</v>
      </c>
      <c r="B4948" t="s">
        <v>5665</v>
      </c>
      <c r="C4948" t="s">
        <v>7249</v>
      </c>
      <c r="D4948" t="s">
        <v>6321</v>
      </c>
      <c r="E4948" t="s">
        <v>7016</v>
      </c>
      <c r="F4948" t="s">
        <v>7097</v>
      </c>
      <c r="G4948" t="s">
        <v>7104</v>
      </c>
      <c r="H4948" t="s">
        <v>7120</v>
      </c>
      <c r="I4948" t="s">
        <v>7163</v>
      </c>
      <c r="J4948" t="s">
        <v>7171</v>
      </c>
      <c r="K4948" t="s">
        <v>7209</v>
      </c>
      <c r="L4948">
        <v>5</v>
      </c>
      <c r="M4948">
        <v>8141.02</v>
      </c>
      <c r="N4948">
        <v>0.1</v>
      </c>
      <c r="O4948">
        <v>1140.6300000000001</v>
      </c>
    </row>
    <row r="4949" spans="1:15" x14ac:dyDescent="0.25">
      <c r="A4949" t="s">
        <v>4959</v>
      </c>
      <c r="B4949" t="s">
        <v>5512</v>
      </c>
      <c r="C4949" t="s">
        <v>7243</v>
      </c>
      <c r="D4949" t="s">
        <v>6342</v>
      </c>
      <c r="E4949" t="s">
        <v>7008</v>
      </c>
      <c r="F4949" t="s">
        <v>7096</v>
      </c>
      <c r="G4949" t="s">
        <v>7112</v>
      </c>
      <c r="H4949" t="s">
        <v>7154</v>
      </c>
      <c r="I4949" t="s">
        <v>7162</v>
      </c>
      <c r="J4949" t="s">
        <v>7166</v>
      </c>
      <c r="K4949" t="s">
        <v>7192</v>
      </c>
      <c r="L4949">
        <v>8</v>
      </c>
      <c r="M4949">
        <v>43390.69</v>
      </c>
      <c r="N4949">
        <v>0.05</v>
      </c>
      <c r="O4949">
        <v>6273.52</v>
      </c>
    </row>
    <row r="4950" spans="1:15" x14ac:dyDescent="0.25">
      <c r="A4950" t="s">
        <v>4960</v>
      </c>
      <c r="B4950" t="s">
        <v>5303</v>
      </c>
      <c r="C4950" t="s">
        <v>7246</v>
      </c>
      <c r="D4950" t="s">
        <v>6341</v>
      </c>
      <c r="E4950" t="s">
        <v>7038</v>
      </c>
      <c r="F4950" t="s">
        <v>7095</v>
      </c>
      <c r="G4950" t="s">
        <v>7108</v>
      </c>
      <c r="H4950" t="s">
        <v>7150</v>
      </c>
      <c r="I4950" t="s">
        <v>7165</v>
      </c>
      <c r="J4950" t="s">
        <v>7172</v>
      </c>
      <c r="K4950" t="s">
        <v>7212</v>
      </c>
      <c r="L4950">
        <v>6</v>
      </c>
      <c r="M4950">
        <v>18766.27</v>
      </c>
      <c r="N4950">
        <v>0.1</v>
      </c>
      <c r="O4950">
        <v>3193.04</v>
      </c>
    </row>
    <row r="4951" spans="1:15" x14ac:dyDescent="0.25">
      <c r="A4951" t="s">
        <v>4961</v>
      </c>
      <c r="B4951" t="s">
        <v>5481</v>
      </c>
      <c r="C4951" t="s">
        <v>7247</v>
      </c>
      <c r="D4951" t="s">
        <v>6205</v>
      </c>
      <c r="E4951" t="s">
        <v>6975</v>
      </c>
      <c r="F4951" t="s">
        <v>7094</v>
      </c>
      <c r="G4951" t="s">
        <v>7099</v>
      </c>
      <c r="H4951" t="s">
        <v>7130</v>
      </c>
      <c r="I4951" t="s">
        <v>7162</v>
      </c>
      <c r="J4951" t="s">
        <v>7168</v>
      </c>
      <c r="K4951" t="s">
        <v>7181</v>
      </c>
      <c r="L4951">
        <v>3</v>
      </c>
      <c r="M4951">
        <v>30212.92</v>
      </c>
      <c r="N4951">
        <v>0.15</v>
      </c>
      <c r="O4951">
        <v>5492.7</v>
      </c>
    </row>
    <row r="4952" spans="1:15" x14ac:dyDescent="0.25">
      <c r="A4952" t="s">
        <v>4962</v>
      </c>
      <c r="B4952" t="s">
        <v>5941</v>
      </c>
      <c r="C4952" t="s">
        <v>7259</v>
      </c>
      <c r="D4952" t="s">
        <v>6719</v>
      </c>
      <c r="E4952" t="s">
        <v>6952</v>
      </c>
      <c r="F4952" t="s">
        <v>7096</v>
      </c>
      <c r="G4952" t="s">
        <v>7112</v>
      </c>
      <c r="H4952" t="s">
        <v>7139</v>
      </c>
      <c r="I4952" t="s">
        <v>7162</v>
      </c>
      <c r="J4952" t="s">
        <v>7168</v>
      </c>
      <c r="K4952" t="s">
        <v>7191</v>
      </c>
      <c r="L4952">
        <v>7</v>
      </c>
      <c r="M4952">
        <v>44743.22</v>
      </c>
      <c r="N4952">
        <v>0.05</v>
      </c>
      <c r="O4952">
        <v>7153.19</v>
      </c>
    </row>
    <row r="4953" spans="1:15" x14ac:dyDescent="0.25">
      <c r="A4953" t="s">
        <v>4963</v>
      </c>
      <c r="B4953" t="s">
        <v>6091</v>
      </c>
      <c r="C4953" t="s">
        <v>7241</v>
      </c>
      <c r="D4953" t="s">
        <v>6891</v>
      </c>
      <c r="E4953" t="s">
        <v>6936</v>
      </c>
      <c r="F4953" t="s">
        <v>7094</v>
      </c>
      <c r="G4953" t="s">
        <v>7101</v>
      </c>
      <c r="H4953" t="s">
        <v>7124</v>
      </c>
      <c r="I4953" t="s">
        <v>7163</v>
      </c>
      <c r="J4953" t="s">
        <v>7167</v>
      </c>
      <c r="K4953" t="s">
        <v>7187</v>
      </c>
      <c r="L4953">
        <v>6</v>
      </c>
      <c r="M4953">
        <v>6894.5</v>
      </c>
      <c r="N4953">
        <v>0.2</v>
      </c>
      <c r="O4953">
        <v>1568.95</v>
      </c>
    </row>
    <row r="4954" spans="1:15" x14ac:dyDescent="0.25">
      <c r="A4954" t="s">
        <v>4964</v>
      </c>
      <c r="B4954" t="s">
        <v>5389</v>
      </c>
      <c r="C4954" t="s">
        <v>7246</v>
      </c>
      <c r="D4954" t="s">
        <v>6647</v>
      </c>
      <c r="E4954" t="s">
        <v>6899</v>
      </c>
      <c r="F4954" t="s">
        <v>7097</v>
      </c>
      <c r="G4954" t="s">
        <v>7107</v>
      </c>
      <c r="H4954" t="s">
        <v>7123</v>
      </c>
      <c r="I4954" t="s">
        <v>7164</v>
      </c>
      <c r="J4954" t="s">
        <v>7174</v>
      </c>
      <c r="K4954" t="s">
        <v>7199</v>
      </c>
      <c r="L4954">
        <v>2</v>
      </c>
      <c r="M4954">
        <v>2927.64</v>
      </c>
      <c r="N4954">
        <v>0.1</v>
      </c>
      <c r="O4954">
        <v>483.51</v>
      </c>
    </row>
    <row r="4955" spans="1:15" x14ac:dyDescent="0.25">
      <c r="A4955" t="s">
        <v>4965</v>
      </c>
      <c r="B4955" t="s">
        <v>5339</v>
      </c>
      <c r="C4955" t="s">
        <v>7249</v>
      </c>
      <c r="D4955" t="s">
        <v>6349</v>
      </c>
      <c r="E4955" t="s">
        <v>6911</v>
      </c>
      <c r="F4955" t="s">
        <v>7097</v>
      </c>
      <c r="G4955" t="s">
        <v>7104</v>
      </c>
      <c r="H4955" t="s">
        <v>7120</v>
      </c>
      <c r="I4955" t="s">
        <v>7165</v>
      </c>
      <c r="J4955" t="s">
        <v>7176</v>
      </c>
      <c r="K4955" t="s">
        <v>7195</v>
      </c>
      <c r="L4955">
        <v>6</v>
      </c>
      <c r="M4955">
        <v>58515.87</v>
      </c>
      <c r="N4955">
        <v>0.15</v>
      </c>
      <c r="O4955">
        <v>3583.68</v>
      </c>
    </row>
    <row r="4956" spans="1:15" x14ac:dyDescent="0.25">
      <c r="A4956" t="s">
        <v>4966</v>
      </c>
      <c r="B4956" t="s">
        <v>5282</v>
      </c>
      <c r="C4956" t="s">
        <v>7242</v>
      </c>
      <c r="D4956" t="s">
        <v>6604</v>
      </c>
      <c r="E4956" t="s">
        <v>6918</v>
      </c>
      <c r="F4956" t="s">
        <v>7096</v>
      </c>
      <c r="G4956" t="s">
        <v>7103</v>
      </c>
      <c r="H4956" t="s">
        <v>7158</v>
      </c>
      <c r="I4956" t="s">
        <v>7163</v>
      </c>
      <c r="J4956" t="s">
        <v>7175</v>
      </c>
      <c r="K4956" t="s">
        <v>7197</v>
      </c>
      <c r="L4956">
        <v>3</v>
      </c>
      <c r="M4956">
        <v>16428.78</v>
      </c>
      <c r="N4956">
        <v>0.05</v>
      </c>
      <c r="O4956">
        <v>3872.39</v>
      </c>
    </row>
    <row r="4957" spans="1:15" x14ac:dyDescent="0.25">
      <c r="A4957" t="s">
        <v>4967</v>
      </c>
      <c r="B4957" t="s">
        <v>5964</v>
      </c>
      <c r="C4957" t="s">
        <v>7233</v>
      </c>
      <c r="D4957" t="s">
        <v>6545</v>
      </c>
      <c r="E4957" t="s">
        <v>7076</v>
      </c>
      <c r="F4957" t="s">
        <v>7094</v>
      </c>
      <c r="G4957" t="s">
        <v>7098</v>
      </c>
      <c r="H4957" t="s">
        <v>7114</v>
      </c>
      <c r="I4957" t="s">
        <v>7165</v>
      </c>
      <c r="J4957" t="s">
        <v>7176</v>
      </c>
      <c r="K4957" t="s">
        <v>7195</v>
      </c>
      <c r="L4957">
        <v>6</v>
      </c>
      <c r="M4957">
        <v>56053.120000000003</v>
      </c>
      <c r="N4957">
        <v>0.25</v>
      </c>
      <c r="O4957">
        <v>-2387.56</v>
      </c>
    </row>
    <row r="4958" spans="1:15" x14ac:dyDescent="0.25">
      <c r="A4958" t="s">
        <v>4968</v>
      </c>
      <c r="B4958" t="s">
        <v>5494</v>
      </c>
      <c r="C4958" t="s">
        <v>7251</v>
      </c>
      <c r="D4958" t="s">
        <v>6386</v>
      </c>
      <c r="E4958" t="s">
        <v>6961</v>
      </c>
      <c r="F4958" t="s">
        <v>7094</v>
      </c>
      <c r="G4958" t="s">
        <v>7098</v>
      </c>
      <c r="H4958" t="s">
        <v>7138</v>
      </c>
      <c r="I4958" t="s">
        <v>7162</v>
      </c>
      <c r="J4958" t="s">
        <v>7169</v>
      </c>
      <c r="K4958" t="s">
        <v>7203</v>
      </c>
      <c r="L4958">
        <v>5</v>
      </c>
      <c r="M4958">
        <v>85444.92</v>
      </c>
      <c r="N4958">
        <v>0.25</v>
      </c>
      <c r="O4958">
        <v>8489.35</v>
      </c>
    </row>
    <row r="4959" spans="1:15" x14ac:dyDescent="0.25">
      <c r="A4959" t="s">
        <v>4969</v>
      </c>
      <c r="B4959" t="s">
        <v>5979</v>
      </c>
      <c r="C4959" t="s">
        <v>7242</v>
      </c>
      <c r="D4959" t="s">
        <v>6351</v>
      </c>
      <c r="E4959" t="s">
        <v>6949</v>
      </c>
      <c r="F4959" t="s">
        <v>7095</v>
      </c>
      <c r="G4959" t="s">
        <v>7106</v>
      </c>
      <c r="H4959" t="s">
        <v>7161</v>
      </c>
      <c r="I4959" t="s">
        <v>7162</v>
      </c>
      <c r="J4959" t="s">
        <v>7168</v>
      </c>
      <c r="K4959" t="s">
        <v>7191</v>
      </c>
      <c r="L4959">
        <v>8</v>
      </c>
      <c r="M4959">
        <v>38551.32</v>
      </c>
      <c r="N4959">
        <v>0.25</v>
      </c>
      <c r="O4959">
        <v>2869.78</v>
      </c>
    </row>
    <row r="4960" spans="1:15" x14ac:dyDescent="0.25">
      <c r="A4960" t="s">
        <v>4970</v>
      </c>
      <c r="B4960" t="s">
        <v>5387</v>
      </c>
      <c r="C4960" t="s">
        <v>7248</v>
      </c>
      <c r="D4960" t="s">
        <v>6574</v>
      </c>
      <c r="E4960" t="s">
        <v>6976</v>
      </c>
      <c r="F4960" t="s">
        <v>7094</v>
      </c>
      <c r="G4960" t="s">
        <v>7100</v>
      </c>
      <c r="H4960" t="s">
        <v>7151</v>
      </c>
      <c r="I4960" t="s">
        <v>7164</v>
      </c>
      <c r="J4960" t="s">
        <v>7174</v>
      </c>
      <c r="K4960" t="s">
        <v>7199</v>
      </c>
      <c r="L4960">
        <v>2</v>
      </c>
      <c r="M4960">
        <v>2954.69</v>
      </c>
      <c r="N4960">
        <v>0.05</v>
      </c>
      <c r="O4960">
        <v>598.91999999999996</v>
      </c>
    </row>
    <row r="4961" spans="1:15" x14ac:dyDescent="0.25">
      <c r="A4961" t="s">
        <v>4971</v>
      </c>
      <c r="B4961" t="s">
        <v>6038</v>
      </c>
      <c r="C4961" t="s">
        <v>7259</v>
      </c>
      <c r="D4961" t="s">
        <v>6482</v>
      </c>
      <c r="E4961" t="s">
        <v>7044</v>
      </c>
      <c r="F4961" t="s">
        <v>7094</v>
      </c>
      <c r="G4961" t="s">
        <v>7098</v>
      </c>
      <c r="H4961" t="s">
        <v>7156</v>
      </c>
      <c r="I4961" t="s">
        <v>7163</v>
      </c>
      <c r="J4961" t="s">
        <v>7167</v>
      </c>
      <c r="K4961" t="s">
        <v>7187</v>
      </c>
      <c r="L4961">
        <v>6</v>
      </c>
      <c r="M4961">
        <v>9010.57</v>
      </c>
      <c r="N4961">
        <v>0</v>
      </c>
      <c r="O4961">
        <v>2778.03</v>
      </c>
    </row>
    <row r="4962" spans="1:15" x14ac:dyDescent="0.25">
      <c r="A4962" t="s">
        <v>4972</v>
      </c>
      <c r="B4962" t="s">
        <v>5095</v>
      </c>
      <c r="C4962" t="s">
        <v>7226</v>
      </c>
      <c r="D4962" t="s">
        <v>6148</v>
      </c>
      <c r="E4962" t="s">
        <v>6946</v>
      </c>
      <c r="F4962" t="s">
        <v>7097</v>
      </c>
      <c r="G4962" t="s">
        <v>7105</v>
      </c>
      <c r="H4962" t="s">
        <v>7149</v>
      </c>
      <c r="I4962" t="s">
        <v>7165</v>
      </c>
      <c r="J4962" t="s">
        <v>7172</v>
      </c>
      <c r="K4962" t="s">
        <v>7212</v>
      </c>
      <c r="L4962">
        <v>2</v>
      </c>
      <c r="M4962">
        <v>6888.1</v>
      </c>
      <c r="N4962">
        <v>0</v>
      </c>
      <c r="O4962">
        <v>1437.82</v>
      </c>
    </row>
    <row r="4963" spans="1:15" x14ac:dyDescent="0.25">
      <c r="A4963" t="s">
        <v>4973</v>
      </c>
      <c r="B4963" t="s">
        <v>5458</v>
      </c>
      <c r="C4963" t="s">
        <v>7234</v>
      </c>
      <c r="D4963" t="s">
        <v>6660</v>
      </c>
      <c r="E4963" t="s">
        <v>6993</v>
      </c>
      <c r="F4963" t="s">
        <v>7094</v>
      </c>
      <c r="G4963" t="s">
        <v>7098</v>
      </c>
      <c r="H4963" t="s">
        <v>7114</v>
      </c>
      <c r="I4963" t="s">
        <v>7165</v>
      </c>
      <c r="J4963" t="s">
        <v>7172</v>
      </c>
      <c r="K4963" t="s">
        <v>7212</v>
      </c>
      <c r="L4963">
        <v>8</v>
      </c>
      <c r="M4963">
        <v>28691.040000000001</v>
      </c>
      <c r="N4963">
        <v>0</v>
      </c>
      <c r="O4963">
        <v>5817.06</v>
      </c>
    </row>
    <row r="4964" spans="1:15" x14ac:dyDescent="0.25">
      <c r="A4964" t="s">
        <v>4974</v>
      </c>
      <c r="B4964" t="s">
        <v>5109</v>
      </c>
      <c r="C4964" t="s">
        <v>7237</v>
      </c>
      <c r="D4964" t="s">
        <v>6640</v>
      </c>
      <c r="E4964" t="s">
        <v>7032</v>
      </c>
      <c r="F4964" t="s">
        <v>7095</v>
      </c>
      <c r="G4964" t="s">
        <v>7102</v>
      </c>
      <c r="H4964" t="s">
        <v>7118</v>
      </c>
      <c r="I4964" t="s">
        <v>7163</v>
      </c>
      <c r="J4964" t="s">
        <v>7167</v>
      </c>
      <c r="K4964" t="s">
        <v>7187</v>
      </c>
      <c r="L4964">
        <v>8</v>
      </c>
      <c r="M4964">
        <v>9138.7199999999993</v>
      </c>
      <c r="N4964">
        <v>0.25</v>
      </c>
      <c r="O4964">
        <v>1678.07</v>
      </c>
    </row>
    <row r="4965" spans="1:15" x14ac:dyDescent="0.25">
      <c r="A4965" t="s">
        <v>4975</v>
      </c>
      <c r="B4965" t="s">
        <v>5844</v>
      </c>
      <c r="C4965" t="s">
        <v>7243</v>
      </c>
      <c r="D4965" t="s">
        <v>6688</v>
      </c>
      <c r="E4965" t="s">
        <v>6976</v>
      </c>
      <c r="F4965" t="s">
        <v>7096</v>
      </c>
      <c r="G4965" t="s">
        <v>7112</v>
      </c>
      <c r="H4965" t="s">
        <v>7139</v>
      </c>
      <c r="I4965" t="s">
        <v>7163</v>
      </c>
      <c r="J4965" t="s">
        <v>7171</v>
      </c>
      <c r="K4965" t="s">
        <v>7204</v>
      </c>
      <c r="L4965">
        <v>4</v>
      </c>
      <c r="M4965">
        <v>15472.94</v>
      </c>
      <c r="N4965">
        <v>0.1</v>
      </c>
      <c r="O4965">
        <v>2051.61</v>
      </c>
    </row>
    <row r="4966" spans="1:15" x14ac:dyDescent="0.25">
      <c r="A4966" t="s">
        <v>4976</v>
      </c>
      <c r="B4966" t="s">
        <v>5673</v>
      </c>
      <c r="C4966" t="s">
        <v>7259</v>
      </c>
      <c r="D4966" t="s">
        <v>6622</v>
      </c>
      <c r="E4966" t="s">
        <v>7066</v>
      </c>
      <c r="F4966" t="s">
        <v>7097</v>
      </c>
      <c r="G4966" t="s">
        <v>7105</v>
      </c>
      <c r="H4966" t="s">
        <v>7149</v>
      </c>
      <c r="I4966" t="s">
        <v>7163</v>
      </c>
      <c r="J4966" t="s">
        <v>7171</v>
      </c>
      <c r="K4966" t="s">
        <v>7184</v>
      </c>
      <c r="L4966">
        <v>1</v>
      </c>
      <c r="M4966">
        <v>7715.96</v>
      </c>
      <c r="N4966">
        <v>0</v>
      </c>
      <c r="O4966">
        <v>1120.45</v>
      </c>
    </row>
    <row r="4967" spans="1:15" x14ac:dyDescent="0.25">
      <c r="A4967" t="s">
        <v>4977</v>
      </c>
      <c r="B4967" t="s">
        <v>5797</v>
      </c>
      <c r="C4967" t="s">
        <v>7250</v>
      </c>
      <c r="D4967" t="s">
        <v>6585</v>
      </c>
      <c r="E4967" t="s">
        <v>7038</v>
      </c>
      <c r="F4967" t="s">
        <v>7094</v>
      </c>
      <c r="G4967" t="s">
        <v>7099</v>
      </c>
      <c r="H4967" t="s">
        <v>7130</v>
      </c>
      <c r="I4967" t="s">
        <v>7162</v>
      </c>
      <c r="J4967" t="s">
        <v>7168</v>
      </c>
      <c r="K4967" t="s">
        <v>7181</v>
      </c>
      <c r="L4967">
        <v>4</v>
      </c>
      <c r="M4967">
        <v>34871.919999999998</v>
      </c>
      <c r="N4967">
        <v>0.25</v>
      </c>
      <c r="O4967">
        <v>3089.82</v>
      </c>
    </row>
    <row r="4968" spans="1:15" x14ac:dyDescent="0.25">
      <c r="A4968" t="s">
        <v>4978</v>
      </c>
      <c r="B4968" t="s">
        <v>5784</v>
      </c>
      <c r="C4968" t="s">
        <v>7242</v>
      </c>
      <c r="D4968" t="s">
        <v>6554</v>
      </c>
      <c r="E4968" t="s">
        <v>7077</v>
      </c>
      <c r="F4968" t="s">
        <v>7095</v>
      </c>
      <c r="G4968" t="s">
        <v>7106</v>
      </c>
      <c r="H4968" t="s">
        <v>7161</v>
      </c>
      <c r="I4968" t="s">
        <v>7165</v>
      </c>
      <c r="J4968" t="s">
        <v>7172</v>
      </c>
      <c r="K4968" t="s">
        <v>7208</v>
      </c>
      <c r="L4968">
        <v>5</v>
      </c>
      <c r="M4968">
        <v>8968.58</v>
      </c>
      <c r="N4968">
        <v>0.25</v>
      </c>
      <c r="O4968">
        <v>1193.54</v>
      </c>
    </row>
    <row r="4969" spans="1:15" x14ac:dyDescent="0.25">
      <c r="A4969" t="s">
        <v>4979</v>
      </c>
      <c r="B4969" t="s">
        <v>5264</v>
      </c>
      <c r="C4969" t="s">
        <v>7248</v>
      </c>
      <c r="D4969" t="s">
        <v>6410</v>
      </c>
      <c r="E4969" t="s">
        <v>6950</v>
      </c>
      <c r="F4969" t="s">
        <v>7094</v>
      </c>
      <c r="G4969" t="s">
        <v>7100</v>
      </c>
      <c r="H4969" t="s">
        <v>7116</v>
      </c>
      <c r="I4969" t="s">
        <v>7163</v>
      </c>
      <c r="J4969" t="s">
        <v>7171</v>
      </c>
      <c r="K4969" t="s">
        <v>7204</v>
      </c>
      <c r="L4969">
        <v>4</v>
      </c>
      <c r="M4969">
        <v>15242.86</v>
      </c>
      <c r="N4969">
        <v>0.15</v>
      </c>
      <c r="O4969">
        <v>1659.22</v>
      </c>
    </row>
    <row r="4970" spans="1:15" x14ac:dyDescent="0.25">
      <c r="A4970" t="s">
        <v>4980</v>
      </c>
      <c r="B4970" t="s">
        <v>5306</v>
      </c>
      <c r="C4970" t="s">
        <v>7232</v>
      </c>
      <c r="D4970" t="s">
        <v>6143</v>
      </c>
      <c r="E4970" t="s">
        <v>6941</v>
      </c>
      <c r="F4970" t="s">
        <v>7096</v>
      </c>
      <c r="G4970" t="s">
        <v>7103</v>
      </c>
      <c r="H4970" t="s">
        <v>7119</v>
      </c>
      <c r="I4970" t="s">
        <v>7162</v>
      </c>
      <c r="J4970" t="s">
        <v>7169</v>
      </c>
      <c r="K4970" t="s">
        <v>7182</v>
      </c>
      <c r="L4970">
        <v>5</v>
      </c>
      <c r="M4970">
        <v>46590.36</v>
      </c>
      <c r="N4970">
        <v>0</v>
      </c>
      <c r="O4970">
        <v>8672.3700000000008</v>
      </c>
    </row>
    <row r="4971" spans="1:15" x14ac:dyDescent="0.25">
      <c r="A4971" t="s">
        <v>4981</v>
      </c>
      <c r="B4971" t="s">
        <v>5070</v>
      </c>
      <c r="C4971" t="s">
        <v>7233</v>
      </c>
      <c r="D4971" t="s">
        <v>6763</v>
      </c>
      <c r="E4971" t="s">
        <v>6961</v>
      </c>
      <c r="F4971" t="s">
        <v>7097</v>
      </c>
      <c r="G4971" t="s">
        <v>7107</v>
      </c>
      <c r="H4971" t="s">
        <v>7152</v>
      </c>
      <c r="I4971" t="s">
        <v>7163</v>
      </c>
      <c r="J4971" t="s">
        <v>7167</v>
      </c>
      <c r="K4971" t="s">
        <v>7207</v>
      </c>
      <c r="L4971">
        <v>8</v>
      </c>
      <c r="M4971">
        <v>5400.23</v>
      </c>
      <c r="N4971">
        <v>0.15</v>
      </c>
      <c r="O4971">
        <v>1623.71</v>
      </c>
    </row>
    <row r="4972" spans="1:15" x14ac:dyDescent="0.25">
      <c r="A4972" t="s">
        <v>4982</v>
      </c>
      <c r="B4972" t="s">
        <v>5492</v>
      </c>
      <c r="C4972" t="s">
        <v>7245</v>
      </c>
      <c r="D4972" t="s">
        <v>6363</v>
      </c>
      <c r="E4972" t="s">
        <v>6898</v>
      </c>
      <c r="F4972" t="s">
        <v>7096</v>
      </c>
      <c r="G4972" t="s">
        <v>7113</v>
      </c>
      <c r="H4972" t="s">
        <v>7148</v>
      </c>
      <c r="I4972" t="s">
        <v>7164</v>
      </c>
      <c r="J4972" t="s">
        <v>7173</v>
      </c>
      <c r="K4972" t="s">
        <v>7186</v>
      </c>
      <c r="L4972">
        <v>2</v>
      </c>
      <c r="M4972">
        <v>9373.83</v>
      </c>
      <c r="N4972">
        <v>0</v>
      </c>
      <c r="O4972">
        <v>2524.0700000000002</v>
      </c>
    </row>
    <row r="4973" spans="1:15" x14ac:dyDescent="0.25">
      <c r="A4973" t="s">
        <v>4983</v>
      </c>
      <c r="B4973" t="s">
        <v>5448</v>
      </c>
      <c r="C4973" t="s">
        <v>7225</v>
      </c>
      <c r="D4973" t="s">
        <v>6522</v>
      </c>
      <c r="E4973" t="s">
        <v>7040</v>
      </c>
      <c r="F4973" t="s">
        <v>7097</v>
      </c>
      <c r="G4973" t="s">
        <v>7105</v>
      </c>
      <c r="H4973" t="s">
        <v>7149</v>
      </c>
      <c r="I4973" t="s">
        <v>7164</v>
      </c>
      <c r="J4973" t="s">
        <v>7170</v>
      </c>
      <c r="K4973" t="s">
        <v>7183</v>
      </c>
      <c r="L4973">
        <v>6</v>
      </c>
      <c r="M4973">
        <v>22946.91</v>
      </c>
      <c r="N4973">
        <v>0.25</v>
      </c>
      <c r="O4973">
        <v>2853.83</v>
      </c>
    </row>
    <row r="4974" spans="1:15" x14ac:dyDescent="0.25">
      <c r="A4974" t="s">
        <v>4984</v>
      </c>
      <c r="B4974" t="s">
        <v>5472</v>
      </c>
      <c r="C4974" t="s">
        <v>7230</v>
      </c>
      <c r="D4974" t="s">
        <v>6489</v>
      </c>
      <c r="E4974" t="s">
        <v>7068</v>
      </c>
      <c r="F4974" t="s">
        <v>7094</v>
      </c>
      <c r="G4974" t="s">
        <v>7100</v>
      </c>
      <c r="H4974" t="s">
        <v>7151</v>
      </c>
      <c r="I4974" t="s">
        <v>7164</v>
      </c>
      <c r="J4974" t="s">
        <v>7173</v>
      </c>
      <c r="K4974" t="s">
        <v>7200</v>
      </c>
      <c r="L4974">
        <v>6</v>
      </c>
      <c r="M4974">
        <v>5792.49</v>
      </c>
      <c r="N4974">
        <v>0.2</v>
      </c>
      <c r="O4974">
        <v>1461.83</v>
      </c>
    </row>
    <row r="4975" spans="1:15" x14ac:dyDescent="0.25">
      <c r="A4975" t="s">
        <v>4985</v>
      </c>
      <c r="B4975" t="s">
        <v>5499</v>
      </c>
      <c r="C4975" t="s">
        <v>7248</v>
      </c>
      <c r="D4975" t="s">
        <v>6514</v>
      </c>
      <c r="E4975" t="s">
        <v>7070</v>
      </c>
      <c r="F4975" t="s">
        <v>7097</v>
      </c>
      <c r="G4975" t="s">
        <v>7110</v>
      </c>
      <c r="H4975" t="s">
        <v>7129</v>
      </c>
      <c r="I4975" t="s">
        <v>7165</v>
      </c>
      <c r="J4975" t="s">
        <v>7177</v>
      </c>
      <c r="K4975" t="s">
        <v>7198</v>
      </c>
      <c r="L4975">
        <v>1</v>
      </c>
      <c r="M4975">
        <v>56158.33</v>
      </c>
      <c r="N4975">
        <v>0.15</v>
      </c>
      <c r="O4975">
        <v>6833.5</v>
      </c>
    </row>
    <row r="4976" spans="1:15" x14ac:dyDescent="0.25">
      <c r="A4976" t="s">
        <v>4986</v>
      </c>
      <c r="B4976" t="s">
        <v>5243</v>
      </c>
      <c r="C4976" t="s">
        <v>7252</v>
      </c>
      <c r="D4976" t="s">
        <v>6540</v>
      </c>
      <c r="E4976" t="s">
        <v>6990</v>
      </c>
      <c r="F4976" t="s">
        <v>7096</v>
      </c>
      <c r="G4976" t="s">
        <v>7113</v>
      </c>
      <c r="H4976" t="s">
        <v>7144</v>
      </c>
      <c r="I4976" t="s">
        <v>7163</v>
      </c>
      <c r="J4976" t="s">
        <v>7167</v>
      </c>
      <c r="K4976" t="s">
        <v>7187</v>
      </c>
      <c r="L4976">
        <v>8</v>
      </c>
      <c r="M4976">
        <v>9249.34</v>
      </c>
      <c r="N4976">
        <v>0.2</v>
      </c>
      <c r="O4976">
        <v>1620.65</v>
      </c>
    </row>
    <row r="4977" spans="1:15" x14ac:dyDescent="0.25">
      <c r="A4977" t="s">
        <v>4987</v>
      </c>
      <c r="B4977" t="s">
        <v>5802</v>
      </c>
      <c r="C4977" t="s">
        <v>7256</v>
      </c>
      <c r="D4977" t="s">
        <v>6891</v>
      </c>
      <c r="E4977" t="s">
        <v>6936</v>
      </c>
      <c r="F4977" t="s">
        <v>7095</v>
      </c>
      <c r="G4977" t="s">
        <v>7106</v>
      </c>
      <c r="H4977" t="s">
        <v>7161</v>
      </c>
      <c r="I4977" t="s">
        <v>7165</v>
      </c>
      <c r="J4977" t="s">
        <v>7172</v>
      </c>
      <c r="K4977" t="s">
        <v>7212</v>
      </c>
      <c r="L4977">
        <v>7</v>
      </c>
      <c r="M4977">
        <v>20251.7</v>
      </c>
      <c r="N4977">
        <v>0.15</v>
      </c>
      <c r="O4977">
        <v>2922.7</v>
      </c>
    </row>
    <row r="4978" spans="1:15" x14ac:dyDescent="0.25">
      <c r="A4978" t="s">
        <v>4988</v>
      </c>
      <c r="B4978" t="s">
        <v>5618</v>
      </c>
      <c r="C4978" t="s">
        <v>7242</v>
      </c>
      <c r="D4978" t="s">
        <v>6110</v>
      </c>
      <c r="E4978" t="s">
        <v>6909</v>
      </c>
      <c r="F4978" t="s">
        <v>7097</v>
      </c>
      <c r="G4978" t="s">
        <v>7107</v>
      </c>
      <c r="H4978" t="s">
        <v>7152</v>
      </c>
      <c r="I4978" t="s">
        <v>7165</v>
      </c>
      <c r="J4978" t="s">
        <v>7177</v>
      </c>
      <c r="K4978" t="s">
        <v>7198</v>
      </c>
      <c r="L4978">
        <v>2</v>
      </c>
      <c r="M4978">
        <v>110723.35</v>
      </c>
      <c r="N4978">
        <v>0.15</v>
      </c>
      <c r="O4978">
        <v>9956.94</v>
      </c>
    </row>
    <row r="4979" spans="1:15" x14ac:dyDescent="0.25">
      <c r="A4979" t="s">
        <v>4989</v>
      </c>
      <c r="B4979" t="s">
        <v>5891</v>
      </c>
      <c r="C4979" t="s">
        <v>7228</v>
      </c>
      <c r="D4979" t="s">
        <v>6475</v>
      </c>
      <c r="E4979" t="s">
        <v>6982</v>
      </c>
      <c r="F4979" t="s">
        <v>7096</v>
      </c>
      <c r="G4979" t="s">
        <v>7111</v>
      </c>
      <c r="H4979" t="s">
        <v>7131</v>
      </c>
      <c r="I4979" t="s">
        <v>7163</v>
      </c>
      <c r="J4979" t="s">
        <v>7167</v>
      </c>
      <c r="K4979" t="s">
        <v>7207</v>
      </c>
      <c r="L4979">
        <v>2</v>
      </c>
      <c r="M4979">
        <v>1256.25</v>
      </c>
      <c r="N4979">
        <v>0.25</v>
      </c>
      <c r="O4979">
        <v>259.93</v>
      </c>
    </row>
    <row r="4980" spans="1:15" x14ac:dyDescent="0.25">
      <c r="A4980" t="s">
        <v>4990</v>
      </c>
      <c r="B4980" t="s">
        <v>5890</v>
      </c>
      <c r="C4980" t="s">
        <v>7248</v>
      </c>
      <c r="D4980" t="s">
        <v>6691</v>
      </c>
      <c r="E4980" t="s">
        <v>7032</v>
      </c>
      <c r="F4980" t="s">
        <v>7096</v>
      </c>
      <c r="G4980" t="s">
        <v>7113</v>
      </c>
      <c r="H4980" t="s">
        <v>7144</v>
      </c>
      <c r="I4980" t="s">
        <v>7165</v>
      </c>
      <c r="J4980" t="s">
        <v>7172</v>
      </c>
      <c r="K4980" t="s">
        <v>7185</v>
      </c>
      <c r="L4980">
        <v>1</v>
      </c>
      <c r="M4980">
        <v>4296.22</v>
      </c>
      <c r="N4980">
        <v>0.1</v>
      </c>
      <c r="O4980">
        <v>632.92999999999995</v>
      </c>
    </row>
    <row r="4981" spans="1:15" x14ac:dyDescent="0.25">
      <c r="A4981" t="s">
        <v>4991</v>
      </c>
      <c r="B4981" t="s">
        <v>5496</v>
      </c>
      <c r="C4981" t="s">
        <v>7235</v>
      </c>
      <c r="D4981" t="s">
        <v>6299</v>
      </c>
      <c r="E4981" t="s">
        <v>7024</v>
      </c>
      <c r="F4981" t="s">
        <v>7095</v>
      </c>
      <c r="G4981" t="s">
        <v>7106</v>
      </c>
      <c r="H4981" t="s">
        <v>7122</v>
      </c>
      <c r="I4981" t="s">
        <v>7165</v>
      </c>
      <c r="J4981" t="s">
        <v>7177</v>
      </c>
      <c r="K4981" t="s">
        <v>7210</v>
      </c>
      <c r="L4981">
        <v>7</v>
      </c>
      <c r="M4981">
        <v>615833.66</v>
      </c>
      <c r="N4981">
        <v>0</v>
      </c>
      <c r="O4981">
        <v>72271.5</v>
      </c>
    </row>
    <row r="4982" spans="1:15" x14ac:dyDescent="0.25">
      <c r="A4982" t="s">
        <v>4992</v>
      </c>
      <c r="B4982" t="s">
        <v>5534</v>
      </c>
      <c r="C4982" t="s">
        <v>7240</v>
      </c>
      <c r="D4982" t="s">
        <v>6123</v>
      </c>
      <c r="E4982" t="s">
        <v>6922</v>
      </c>
      <c r="F4982" t="s">
        <v>7095</v>
      </c>
      <c r="G4982" t="s">
        <v>7106</v>
      </c>
      <c r="H4982" t="s">
        <v>7146</v>
      </c>
      <c r="I4982" t="s">
        <v>7162</v>
      </c>
      <c r="J4982" t="s">
        <v>7166</v>
      </c>
      <c r="K4982" t="s">
        <v>7178</v>
      </c>
      <c r="L4982">
        <v>8</v>
      </c>
      <c r="M4982">
        <v>121193.87</v>
      </c>
      <c r="N4982">
        <v>0</v>
      </c>
      <c r="O4982">
        <v>26544.03</v>
      </c>
    </row>
    <row r="4983" spans="1:15" x14ac:dyDescent="0.25">
      <c r="A4983" t="s">
        <v>4993</v>
      </c>
      <c r="B4983" t="s">
        <v>5479</v>
      </c>
      <c r="C4983" t="s">
        <v>7228</v>
      </c>
      <c r="D4983" t="s">
        <v>6500</v>
      </c>
      <c r="E4983" t="s">
        <v>6923</v>
      </c>
      <c r="F4983" t="s">
        <v>7096</v>
      </c>
      <c r="G4983" t="s">
        <v>7111</v>
      </c>
      <c r="H4983" t="s">
        <v>7142</v>
      </c>
      <c r="I4983" t="s">
        <v>7165</v>
      </c>
      <c r="J4983" t="s">
        <v>7172</v>
      </c>
      <c r="K4983" t="s">
        <v>7212</v>
      </c>
      <c r="L4983">
        <v>6</v>
      </c>
      <c r="M4983">
        <v>20664.38</v>
      </c>
      <c r="N4983">
        <v>0</v>
      </c>
      <c r="O4983">
        <v>4182.43</v>
      </c>
    </row>
    <row r="4984" spans="1:15" x14ac:dyDescent="0.25">
      <c r="A4984" t="s">
        <v>4994</v>
      </c>
      <c r="B4984" t="s">
        <v>6022</v>
      </c>
      <c r="C4984" t="s">
        <v>7240</v>
      </c>
      <c r="D4984" t="s">
        <v>6128</v>
      </c>
      <c r="E4984" t="s">
        <v>6927</v>
      </c>
      <c r="F4984" t="s">
        <v>7094</v>
      </c>
      <c r="G4984" t="s">
        <v>7098</v>
      </c>
      <c r="H4984" t="s">
        <v>7138</v>
      </c>
      <c r="I4984" t="s">
        <v>7164</v>
      </c>
      <c r="J4984" t="s">
        <v>7173</v>
      </c>
      <c r="K4984" t="s">
        <v>7200</v>
      </c>
      <c r="L4984">
        <v>4</v>
      </c>
      <c r="M4984">
        <v>4593.21</v>
      </c>
      <c r="N4984">
        <v>0</v>
      </c>
      <c r="O4984">
        <v>1578.19</v>
      </c>
    </row>
    <row r="4985" spans="1:15" x14ac:dyDescent="0.25">
      <c r="A4985" t="s">
        <v>4995</v>
      </c>
      <c r="B4985" t="s">
        <v>6094</v>
      </c>
      <c r="C4985" t="s">
        <v>7235</v>
      </c>
      <c r="D4985" t="s">
        <v>6738</v>
      </c>
      <c r="E4985" t="s">
        <v>7034</v>
      </c>
      <c r="F4985" t="s">
        <v>7095</v>
      </c>
      <c r="G4985" t="s">
        <v>7106</v>
      </c>
      <c r="H4985" t="s">
        <v>7122</v>
      </c>
      <c r="I4985" t="s">
        <v>7162</v>
      </c>
      <c r="J4985" t="s">
        <v>7168</v>
      </c>
      <c r="K4985" t="s">
        <v>7180</v>
      </c>
      <c r="L4985">
        <v>7</v>
      </c>
      <c r="M4985">
        <v>20240.63</v>
      </c>
      <c r="N4985">
        <v>0.15</v>
      </c>
      <c r="O4985">
        <v>2411.9899999999998</v>
      </c>
    </row>
    <row r="4986" spans="1:15" x14ac:dyDescent="0.25">
      <c r="A4986" t="s">
        <v>4996</v>
      </c>
      <c r="B4986" t="s">
        <v>5391</v>
      </c>
      <c r="C4986" t="s">
        <v>7253</v>
      </c>
      <c r="D4986" t="s">
        <v>6295</v>
      </c>
      <c r="E4986" t="s">
        <v>7021</v>
      </c>
      <c r="F4986" t="s">
        <v>7094</v>
      </c>
      <c r="G4986" t="s">
        <v>7101</v>
      </c>
      <c r="H4986" t="s">
        <v>7137</v>
      </c>
      <c r="I4986" t="s">
        <v>7163</v>
      </c>
      <c r="J4986" t="s">
        <v>7171</v>
      </c>
      <c r="K4986" t="s">
        <v>7204</v>
      </c>
      <c r="L4986">
        <v>5</v>
      </c>
      <c r="M4986">
        <v>23453.96</v>
      </c>
      <c r="N4986">
        <v>0</v>
      </c>
      <c r="O4986">
        <v>4522.42</v>
      </c>
    </row>
    <row r="4987" spans="1:15" x14ac:dyDescent="0.25">
      <c r="A4987" t="s">
        <v>4997</v>
      </c>
      <c r="B4987" t="s">
        <v>6061</v>
      </c>
      <c r="C4987" t="s">
        <v>7253</v>
      </c>
      <c r="D4987" t="s">
        <v>6164</v>
      </c>
      <c r="E4987" t="s">
        <v>6928</v>
      </c>
      <c r="F4987" t="s">
        <v>7095</v>
      </c>
      <c r="G4987" t="s">
        <v>7106</v>
      </c>
      <c r="H4987" t="s">
        <v>7146</v>
      </c>
      <c r="I4987" t="s">
        <v>7165</v>
      </c>
      <c r="J4987" t="s">
        <v>7172</v>
      </c>
      <c r="K4987" t="s">
        <v>7212</v>
      </c>
      <c r="L4987">
        <v>7</v>
      </c>
      <c r="M4987">
        <v>23080.09</v>
      </c>
      <c r="N4987">
        <v>0.05</v>
      </c>
      <c r="O4987">
        <v>3788.95</v>
      </c>
    </row>
    <row r="4988" spans="1:15" x14ac:dyDescent="0.25">
      <c r="A4988" t="s">
        <v>4998</v>
      </c>
      <c r="B4988" t="s">
        <v>6095</v>
      </c>
      <c r="C4988" t="s">
        <v>7251</v>
      </c>
      <c r="D4988" t="s">
        <v>6827</v>
      </c>
      <c r="E4988" t="s">
        <v>7024</v>
      </c>
      <c r="F4988" t="s">
        <v>7095</v>
      </c>
      <c r="G4988" t="s">
        <v>7109</v>
      </c>
      <c r="H4988" t="s">
        <v>7140</v>
      </c>
      <c r="I4988" t="s">
        <v>7164</v>
      </c>
      <c r="J4988" t="s">
        <v>7170</v>
      </c>
      <c r="K4988" t="s">
        <v>7189</v>
      </c>
      <c r="L4988">
        <v>7</v>
      </c>
      <c r="M4988">
        <v>10215.57</v>
      </c>
      <c r="N4988">
        <v>0.05</v>
      </c>
      <c r="O4988">
        <v>3035.76</v>
      </c>
    </row>
    <row r="4989" spans="1:15" x14ac:dyDescent="0.25">
      <c r="A4989" t="s">
        <v>4999</v>
      </c>
      <c r="B4989" t="s">
        <v>5261</v>
      </c>
      <c r="C4989" t="s">
        <v>7236</v>
      </c>
      <c r="D4989" t="s">
        <v>6177</v>
      </c>
      <c r="E4989" t="s">
        <v>6967</v>
      </c>
      <c r="F4989" t="s">
        <v>7096</v>
      </c>
      <c r="G4989" t="s">
        <v>7103</v>
      </c>
      <c r="H4989" t="s">
        <v>7134</v>
      </c>
      <c r="I4989" t="s">
        <v>7164</v>
      </c>
      <c r="J4989" t="s">
        <v>7173</v>
      </c>
      <c r="K4989" t="s">
        <v>7206</v>
      </c>
      <c r="L4989">
        <v>4</v>
      </c>
      <c r="M4989">
        <v>8813.3799999999992</v>
      </c>
      <c r="N4989">
        <v>0</v>
      </c>
      <c r="O4989">
        <v>2669.23</v>
      </c>
    </row>
    <row r="4990" spans="1:15" x14ac:dyDescent="0.25">
      <c r="A4990" t="s">
        <v>5000</v>
      </c>
      <c r="B4990" t="s">
        <v>5532</v>
      </c>
      <c r="C4990" t="s">
        <v>7245</v>
      </c>
      <c r="D4990" t="s">
        <v>6509</v>
      </c>
      <c r="E4990" t="s">
        <v>6897</v>
      </c>
      <c r="F4990" t="s">
        <v>7097</v>
      </c>
      <c r="G4990" t="s">
        <v>7107</v>
      </c>
      <c r="H4990" t="s">
        <v>7152</v>
      </c>
      <c r="I4990" t="s">
        <v>7163</v>
      </c>
      <c r="J4990" t="s">
        <v>7171</v>
      </c>
      <c r="K4990" t="s">
        <v>7204</v>
      </c>
      <c r="L4990">
        <v>4</v>
      </c>
      <c r="M4990">
        <v>15366.61</v>
      </c>
      <c r="N4990">
        <v>0.15</v>
      </c>
      <c r="O4990">
        <v>1820.74</v>
      </c>
    </row>
    <row r="4991" spans="1:15" x14ac:dyDescent="0.25">
      <c r="A4991" t="s">
        <v>5001</v>
      </c>
      <c r="B4991" t="s">
        <v>5988</v>
      </c>
      <c r="C4991" t="s">
        <v>7245</v>
      </c>
      <c r="D4991" t="s">
        <v>6607</v>
      </c>
      <c r="E4991" t="s">
        <v>7021</v>
      </c>
      <c r="F4991" t="s">
        <v>7097</v>
      </c>
      <c r="G4991" t="s">
        <v>7104</v>
      </c>
      <c r="H4991" t="s">
        <v>7132</v>
      </c>
      <c r="I4991" t="s">
        <v>7164</v>
      </c>
      <c r="J4991" t="s">
        <v>7170</v>
      </c>
      <c r="K4991" t="s">
        <v>7213</v>
      </c>
      <c r="L4991">
        <v>4</v>
      </c>
      <c r="M4991">
        <v>9452.24</v>
      </c>
      <c r="N4991">
        <v>0.15</v>
      </c>
      <c r="O4991">
        <v>2919.85</v>
      </c>
    </row>
    <row r="4992" spans="1:15" x14ac:dyDescent="0.25">
      <c r="A4992" t="s">
        <v>5002</v>
      </c>
      <c r="B4992" t="s">
        <v>5184</v>
      </c>
      <c r="C4992" t="s">
        <v>7250</v>
      </c>
      <c r="D4992" t="s">
        <v>6241</v>
      </c>
      <c r="E4992" t="s">
        <v>6926</v>
      </c>
      <c r="F4992" t="s">
        <v>7097</v>
      </c>
      <c r="G4992" t="s">
        <v>7107</v>
      </c>
      <c r="H4992" t="s">
        <v>7153</v>
      </c>
      <c r="I4992" t="s">
        <v>7163</v>
      </c>
      <c r="J4992" t="s">
        <v>7167</v>
      </c>
      <c r="K4992" t="s">
        <v>7179</v>
      </c>
      <c r="L4992">
        <v>1</v>
      </c>
      <c r="M4992">
        <v>1982.62</v>
      </c>
      <c r="N4992">
        <v>0.2</v>
      </c>
      <c r="O4992">
        <v>386.56</v>
      </c>
    </row>
    <row r="4993" spans="1:15" x14ac:dyDescent="0.25">
      <c r="A4993" t="s">
        <v>5003</v>
      </c>
      <c r="B4993" t="s">
        <v>5641</v>
      </c>
      <c r="C4993" t="s">
        <v>7242</v>
      </c>
      <c r="D4993" t="s">
        <v>6342</v>
      </c>
      <c r="E4993" t="s">
        <v>7008</v>
      </c>
      <c r="F4993" t="s">
        <v>7095</v>
      </c>
      <c r="G4993" t="s">
        <v>7109</v>
      </c>
      <c r="H4993" t="s">
        <v>7135</v>
      </c>
      <c r="I4993" t="s">
        <v>7163</v>
      </c>
      <c r="J4993" t="s">
        <v>7175</v>
      </c>
      <c r="K4993" t="s">
        <v>7197</v>
      </c>
      <c r="L4993">
        <v>6</v>
      </c>
      <c r="M4993">
        <v>35048</v>
      </c>
      <c r="N4993">
        <v>0</v>
      </c>
      <c r="O4993">
        <v>8891.17</v>
      </c>
    </row>
    <row r="4994" spans="1:15" x14ac:dyDescent="0.25">
      <c r="A4994" t="s">
        <v>5004</v>
      </c>
      <c r="B4994" t="s">
        <v>5572</v>
      </c>
      <c r="C4994" t="s">
        <v>7241</v>
      </c>
      <c r="D4994" t="s">
        <v>6495</v>
      </c>
      <c r="E4994" t="s">
        <v>6925</v>
      </c>
      <c r="F4994" t="s">
        <v>7095</v>
      </c>
      <c r="G4994" t="s">
        <v>7109</v>
      </c>
      <c r="H4994" t="s">
        <v>7135</v>
      </c>
      <c r="I4994" t="s">
        <v>7162</v>
      </c>
      <c r="J4994" t="s">
        <v>7168</v>
      </c>
      <c r="K4994" t="s">
        <v>7191</v>
      </c>
      <c r="L4994">
        <v>6</v>
      </c>
      <c r="M4994">
        <v>36703.22</v>
      </c>
      <c r="N4994">
        <v>0.05</v>
      </c>
      <c r="O4994">
        <v>5861.14</v>
      </c>
    </row>
    <row r="4995" spans="1:15" x14ac:dyDescent="0.25">
      <c r="A4995" t="s">
        <v>5005</v>
      </c>
      <c r="B4995" t="s">
        <v>5950</v>
      </c>
      <c r="C4995" t="s">
        <v>7250</v>
      </c>
      <c r="D4995" t="s">
        <v>6394</v>
      </c>
      <c r="E4995" t="s">
        <v>6900</v>
      </c>
      <c r="F4995" t="s">
        <v>7096</v>
      </c>
      <c r="G4995" t="s">
        <v>7112</v>
      </c>
      <c r="H4995" t="s">
        <v>7139</v>
      </c>
      <c r="I4995" t="s">
        <v>7162</v>
      </c>
      <c r="J4995" t="s">
        <v>7166</v>
      </c>
      <c r="K4995" t="s">
        <v>7211</v>
      </c>
      <c r="L4995">
        <v>2</v>
      </c>
      <c r="M4995">
        <v>13676.36</v>
      </c>
      <c r="N4995">
        <v>0.1</v>
      </c>
      <c r="O4995">
        <v>2086.4299999999998</v>
      </c>
    </row>
    <row r="4996" spans="1:15" x14ac:dyDescent="0.25">
      <c r="A4996" t="s">
        <v>5006</v>
      </c>
      <c r="B4996" t="s">
        <v>5870</v>
      </c>
      <c r="C4996" t="s">
        <v>7227</v>
      </c>
      <c r="D4996" t="s">
        <v>6122</v>
      </c>
      <c r="E4996" t="s">
        <v>6921</v>
      </c>
      <c r="F4996" t="s">
        <v>7094</v>
      </c>
      <c r="G4996" t="s">
        <v>7099</v>
      </c>
      <c r="H4996" t="s">
        <v>7130</v>
      </c>
      <c r="I4996" t="s">
        <v>7165</v>
      </c>
      <c r="J4996" t="s">
        <v>7172</v>
      </c>
      <c r="K4996" t="s">
        <v>7212</v>
      </c>
      <c r="L4996">
        <v>2</v>
      </c>
      <c r="M4996">
        <v>6758.52</v>
      </c>
      <c r="N4996">
        <v>0</v>
      </c>
      <c r="O4996">
        <v>1221.3</v>
      </c>
    </row>
    <row r="4997" spans="1:15" x14ac:dyDescent="0.25">
      <c r="A4997" t="s">
        <v>5007</v>
      </c>
      <c r="B4997" t="s">
        <v>6067</v>
      </c>
      <c r="C4997" t="s">
        <v>7232</v>
      </c>
      <c r="D4997" t="s">
        <v>6813</v>
      </c>
      <c r="E4997" t="s">
        <v>7057</v>
      </c>
      <c r="F4997" t="s">
        <v>7097</v>
      </c>
      <c r="G4997" t="s">
        <v>7104</v>
      </c>
      <c r="H4997" t="s">
        <v>7132</v>
      </c>
      <c r="I4997" t="s">
        <v>7163</v>
      </c>
      <c r="J4997" t="s">
        <v>7167</v>
      </c>
      <c r="K4997" t="s">
        <v>7187</v>
      </c>
      <c r="L4997">
        <v>6</v>
      </c>
      <c r="M4997">
        <v>7808.88</v>
      </c>
      <c r="N4997">
        <v>0.1</v>
      </c>
      <c r="O4997">
        <v>1737.99</v>
      </c>
    </row>
    <row r="4998" spans="1:15" x14ac:dyDescent="0.25">
      <c r="A4998" t="s">
        <v>5008</v>
      </c>
      <c r="B4998" t="s">
        <v>5952</v>
      </c>
      <c r="C4998" t="s">
        <v>7243</v>
      </c>
      <c r="D4998" t="s">
        <v>6354</v>
      </c>
      <c r="E4998" t="s">
        <v>6943</v>
      </c>
      <c r="F4998" t="s">
        <v>7096</v>
      </c>
      <c r="G4998" t="s">
        <v>7103</v>
      </c>
      <c r="H4998" t="s">
        <v>7158</v>
      </c>
      <c r="I4998" t="s">
        <v>7164</v>
      </c>
      <c r="J4998" t="s">
        <v>7174</v>
      </c>
      <c r="K4998" t="s">
        <v>7188</v>
      </c>
      <c r="L4998">
        <v>4</v>
      </c>
      <c r="M4998">
        <v>10949.73</v>
      </c>
      <c r="N4998">
        <v>0.05</v>
      </c>
      <c r="O4998">
        <v>2579.6799999999998</v>
      </c>
    </row>
    <row r="4999" spans="1:15" x14ac:dyDescent="0.25">
      <c r="A4999" t="s">
        <v>5009</v>
      </c>
      <c r="B4999" t="s">
        <v>5177</v>
      </c>
      <c r="C4999" t="s">
        <v>7255</v>
      </c>
      <c r="D4999" t="s">
        <v>6680</v>
      </c>
      <c r="E4999" t="s">
        <v>7034</v>
      </c>
      <c r="F4999" t="s">
        <v>7094</v>
      </c>
      <c r="G4999" t="s">
        <v>7098</v>
      </c>
      <c r="H4999" t="s">
        <v>7156</v>
      </c>
      <c r="I4999" t="s">
        <v>7163</v>
      </c>
      <c r="J4999" t="s">
        <v>7171</v>
      </c>
      <c r="K4999" t="s">
        <v>7184</v>
      </c>
      <c r="L4999">
        <v>4</v>
      </c>
      <c r="M4999">
        <v>31102.76</v>
      </c>
      <c r="N4999">
        <v>0</v>
      </c>
      <c r="O4999">
        <v>4700.47</v>
      </c>
    </row>
    <row r="5000" spans="1:15" x14ac:dyDescent="0.25">
      <c r="A5000" t="s">
        <v>5010</v>
      </c>
      <c r="B5000" t="s">
        <v>5703</v>
      </c>
      <c r="C5000" t="s">
        <v>7240</v>
      </c>
      <c r="D5000" t="s">
        <v>6464</v>
      </c>
      <c r="E5000" t="s">
        <v>6983</v>
      </c>
      <c r="F5000" t="s">
        <v>7096</v>
      </c>
      <c r="G5000" t="s">
        <v>7112</v>
      </c>
      <c r="H5000" t="s">
        <v>7133</v>
      </c>
      <c r="I5000" t="s">
        <v>7163</v>
      </c>
      <c r="J5000" t="s">
        <v>7171</v>
      </c>
      <c r="K5000" t="s">
        <v>7204</v>
      </c>
      <c r="L5000">
        <v>5</v>
      </c>
      <c r="M5000">
        <v>17417.87</v>
      </c>
      <c r="N5000">
        <v>0.2</v>
      </c>
      <c r="O5000">
        <v>1975.37</v>
      </c>
    </row>
    <row r="5001" spans="1:15" x14ac:dyDescent="0.25">
      <c r="A5001" t="s">
        <v>5011</v>
      </c>
      <c r="B5001" t="s">
        <v>5895</v>
      </c>
      <c r="C5001" t="s">
        <v>7257</v>
      </c>
      <c r="D5001" t="s">
        <v>6314</v>
      </c>
      <c r="E5001" t="s">
        <v>6908</v>
      </c>
      <c r="F5001" t="s">
        <v>7094</v>
      </c>
      <c r="G5001" t="s">
        <v>7099</v>
      </c>
      <c r="H5001" t="s">
        <v>7115</v>
      </c>
      <c r="I5001" t="s">
        <v>7164</v>
      </c>
      <c r="J5001" t="s">
        <v>7173</v>
      </c>
      <c r="K5001" t="s">
        <v>7200</v>
      </c>
      <c r="L5001">
        <v>2</v>
      </c>
      <c r="M5001">
        <v>2312.65</v>
      </c>
      <c r="N5001">
        <v>0</v>
      </c>
      <c r="O5001">
        <v>736.83</v>
      </c>
    </row>
    <row r="5002" spans="1:15" x14ac:dyDescent="0.25">
      <c r="A5002" t="s">
        <v>5012</v>
      </c>
      <c r="B5002" t="s">
        <v>5771</v>
      </c>
      <c r="C5002" t="s">
        <v>7256</v>
      </c>
      <c r="D5002" t="s">
        <v>6718</v>
      </c>
      <c r="E5002" t="s">
        <v>6964</v>
      </c>
      <c r="F5002" t="s">
        <v>7097</v>
      </c>
      <c r="G5002" t="s">
        <v>7105</v>
      </c>
      <c r="H5002" t="s">
        <v>7149</v>
      </c>
      <c r="I5002" t="s">
        <v>7164</v>
      </c>
      <c r="J5002" t="s">
        <v>7173</v>
      </c>
      <c r="K5002" t="s">
        <v>7206</v>
      </c>
      <c r="L5002">
        <v>7</v>
      </c>
      <c r="M5002">
        <v>14507.26</v>
      </c>
      <c r="N5002">
        <v>0.05</v>
      </c>
      <c r="O5002">
        <v>4111.03</v>
      </c>
    </row>
    <row r="5003" spans="1:15" x14ac:dyDescent="0.25">
      <c r="A5003" t="s">
        <v>5013</v>
      </c>
      <c r="B5003" t="s">
        <v>5471</v>
      </c>
      <c r="C5003" t="s">
        <v>7256</v>
      </c>
      <c r="D5003" t="s">
        <v>6856</v>
      </c>
      <c r="E5003" t="s">
        <v>7080</v>
      </c>
      <c r="F5003" t="s">
        <v>7097</v>
      </c>
      <c r="G5003" t="s">
        <v>7104</v>
      </c>
      <c r="H5003" t="s">
        <v>7160</v>
      </c>
      <c r="I5003" t="s">
        <v>7162</v>
      </c>
      <c r="J5003" t="s">
        <v>7169</v>
      </c>
      <c r="K5003" t="s">
        <v>7193</v>
      </c>
      <c r="L5003">
        <v>8</v>
      </c>
      <c r="M5003">
        <v>90336.11</v>
      </c>
      <c r="N5003">
        <v>0</v>
      </c>
      <c r="O5003">
        <v>17588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DADF-A046-4BCD-B4F7-9BD852725531}">
  <dimension ref="A1:O1244"/>
  <sheetViews>
    <sheetView topLeftCell="C58" workbookViewId="0">
      <selection activeCell="K18" sqref="K18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9.42578125" bestFit="1" customWidth="1"/>
    <col min="4" max="4" width="14.140625" bestFit="1" customWidth="1"/>
    <col min="5" max="5" width="17.7109375" bestFit="1" customWidth="1"/>
    <col min="6" max="6" width="9.42578125" bestFit="1" customWidth="1"/>
    <col min="7" max="7" width="13.140625" bestFit="1" customWidth="1"/>
    <col min="8" max="8" width="19.7109375" bestFit="1" customWidth="1"/>
    <col min="9" max="9" width="11.140625" bestFit="1" customWidth="1"/>
    <col min="10" max="10" width="15.140625" bestFit="1" customWidth="1"/>
    <col min="11" max="11" width="17.7109375" bestFit="1" customWidth="1"/>
    <col min="12" max="12" width="11" bestFit="1" customWidth="1"/>
    <col min="13" max="13" width="9.28515625" bestFit="1" customWidth="1"/>
    <col min="14" max="14" width="11" bestFit="1" customWidth="1"/>
    <col min="15" max="15" width="9.28515625" bestFit="1" customWidth="1"/>
  </cols>
  <sheetData>
    <row r="1" spans="1:15" x14ac:dyDescent="0.25">
      <c r="A1" s="2" t="s">
        <v>7262</v>
      </c>
    </row>
    <row r="3" spans="1:15" x14ac:dyDescent="0.25">
      <c r="A3" t="s">
        <v>0</v>
      </c>
      <c r="B3" t="s">
        <v>1</v>
      </c>
      <c r="C3" t="s">
        <v>7223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 x14ac:dyDescent="0.25">
      <c r="A4" t="s">
        <v>5006</v>
      </c>
      <c r="B4" t="s">
        <v>5870</v>
      </c>
      <c r="C4" t="s">
        <v>7227</v>
      </c>
      <c r="D4" t="s">
        <v>6122</v>
      </c>
      <c r="E4" t="s">
        <v>6921</v>
      </c>
      <c r="F4" t="s">
        <v>7094</v>
      </c>
      <c r="G4" t="s">
        <v>7099</v>
      </c>
      <c r="H4" t="s">
        <v>7130</v>
      </c>
      <c r="I4" t="s">
        <v>7165</v>
      </c>
      <c r="J4" t="s">
        <v>7172</v>
      </c>
      <c r="K4" t="s">
        <v>7212</v>
      </c>
      <c r="L4">
        <v>2</v>
      </c>
      <c r="M4">
        <v>6758.52</v>
      </c>
      <c r="N4">
        <v>0</v>
      </c>
      <c r="O4">
        <v>1221.3</v>
      </c>
    </row>
    <row r="5" spans="1:15" x14ac:dyDescent="0.25">
      <c r="A5" t="s">
        <v>4997</v>
      </c>
      <c r="B5" t="s">
        <v>6061</v>
      </c>
      <c r="C5" t="s">
        <v>7253</v>
      </c>
      <c r="D5" t="s">
        <v>6164</v>
      </c>
      <c r="E5" t="s">
        <v>6928</v>
      </c>
      <c r="F5" t="s">
        <v>7095</v>
      </c>
      <c r="G5" t="s">
        <v>7106</v>
      </c>
      <c r="H5" t="s">
        <v>7146</v>
      </c>
      <c r="I5" t="s">
        <v>7165</v>
      </c>
      <c r="J5" t="s">
        <v>7172</v>
      </c>
      <c r="K5" t="s">
        <v>7212</v>
      </c>
      <c r="L5">
        <v>7</v>
      </c>
      <c r="M5">
        <v>23080.09</v>
      </c>
      <c r="N5">
        <v>0.05</v>
      </c>
      <c r="O5">
        <v>3788.95</v>
      </c>
    </row>
    <row r="6" spans="1:15" x14ac:dyDescent="0.25">
      <c r="A6" t="s">
        <v>4993</v>
      </c>
      <c r="B6" t="s">
        <v>5479</v>
      </c>
      <c r="C6" t="s">
        <v>7228</v>
      </c>
      <c r="D6" t="s">
        <v>6500</v>
      </c>
      <c r="E6" t="s">
        <v>6923</v>
      </c>
      <c r="F6" t="s">
        <v>7096</v>
      </c>
      <c r="G6" t="s">
        <v>7111</v>
      </c>
      <c r="H6" t="s">
        <v>7142</v>
      </c>
      <c r="I6" t="s">
        <v>7165</v>
      </c>
      <c r="J6" t="s">
        <v>7172</v>
      </c>
      <c r="K6" t="s">
        <v>7212</v>
      </c>
      <c r="L6">
        <v>6</v>
      </c>
      <c r="M6">
        <v>20664.38</v>
      </c>
      <c r="N6">
        <v>0</v>
      </c>
      <c r="O6">
        <v>4182.43</v>
      </c>
    </row>
    <row r="7" spans="1:15" x14ac:dyDescent="0.25">
      <c r="A7" t="s">
        <v>4987</v>
      </c>
      <c r="B7" t="s">
        <v>5802</v>
      </c>
      <c r="C7" t="s">
        <v>7256</v>
      </c>
      <c r="D7" t="s">
        <v>6891</v>
      </c>
      <c r="E7" t="s">
        <v>6936</v>
      </c>
      <c r="F7" t="s">
        <v>7095</v>
      </c>
      <c r="G7" t="s">
        <v>7106</v>
      </c>
      <c r="H7" t="s">
        <v>7161</v>
      </c>
      <c r="I7" t="s">
        <v>7165</v>
      </c>
      <c r="J7" t="s">
        <v>7172</v>
      </c>
      <c r="K7" t="s">
        <v>7212</v>
      </c>
      <c r="L7">
        <v>7</v>
      </c>
      <c r="M7">
        <v>20251.7</v>
      </c>
      <c r="N7">
        <v>0.15</v>
      </c>
      <c r="O7">
        <v>2922.7</v>
      </c>
    </row>
    <row r="8" spans="1:15" x14ac:dyDescent="0.25">
      <c r="A8" t="s">
        <v>4973</v>
      </c>
      <c r="B8" t="s">
        <v>5458</v>
      </c>
      <c r="C8" t="s">
        <v>7234</v>
      </c>
      <c r="D8" t="s">
        <v>6660</v>
      </c>
      <c r="E8" t="s">
        <v>6993</v>
      </c>
      <c r="F8" t="s">
        <v>7094</v>
      </c>
      <c r="G8" t="s">
        <v>7098</v>
      </c>
      <c r="H8" t="s">
        <v>7114</v>
      </c>
      <c r="I8" t="s">
        <v>7165</v>
      </c>
      <c r="J8" t="s">
        <v>7172</v>
      </c>
      <c r="K8" t="s">
        <v>7212</v>
      </c>
      <c r="L8">
        <v>8</v>
      </c>
      <c r="M8">
        <v>28691.040000000001</v>
      </c>
      <c r="N8">
        <v>0</v>
      </c>
      <c r="O8">
        <v>5817.06</v>
      </c>
    </row>
    <row r="9" spans="1:15" x14ac:dyDescent="0.25">
      <c r="A9" t="s">
        <v>4972</v>
      </c>
      <c r="B9" t="s">
        <v>5095</v>
      </c>
      <c r="C9" t="s">
        <v>7226</v>
      </c>
      <c r="D9" t="s">
        <v>6148</v>
      </c>
      <c r="E9" t="s">
        <v>6946</v>
      </c>
      <c r="F9" t="s">
        <v>7097</v>
      </c>
      <c r="G9" t="s">
        <v>7105</v>
      </c>
      <c r="H9" t="s">
        <v>7149</v>
      </c>
      <c r="I9" t="s">
        <v>7165</v>
      </c>
      <c r="J9" t="s">
        <v>7172</v>
      </c>
      <c r="K9" t="s">
        <v>7212</v>
      </c>
      <c r="L9">
        <v>2</v>
      </c>
      <c r="M9">
        <v>6888.1</v>
      </c>
      <c r="N9">
        <v>0</v>
      </c>
      <c r="O9">
        <v>1437.82</v>
      </c>
    </row>
    <row r="10" spans="1:15" x14ac:dyDescent="0.25">
      <c r="A10" t="s">
        <v>4960</v>
      </c>
      <c r="B10" t="s">
        <v>5303</v>
      </c>
      <c r="C10" t="s">
        <v>7246</v>
      </c>
      <c r="D10" t="s">
        <v>6341</v>
      </c>
      <c r="E10" t="s">
        <v>7038</v>
      </c>
      <c r="F10" t="s">
        <v>7095</v>
      </c>
      <c r="G10" t="s">
        <v>7108</v>
      </c>
      <c r="H10" t="s">
        <v>7150</v>
      </c>
      <c r="I10" t="s">
        <v>7165</v>
      </c>
      <c r="J10" t="s">
        <v>7172</v>
      </c>
      <c r="K10" t="s">
        <v>7212</v>
      </c>
      <c r="L10">
        <v>6</v>
      </c>
      <c r="M10">
        <v>18766.27</v>
      </c>
      <c r="N10">
        <v>0.1</v>
      </c>
      <c r="O10">
        <v>3193.04</v>
      </c>
    </row>
    <row r="11" spans="1:15" x14ac:dyDescent="0.25">
      <c r="A11" t="s">
        <v>4939</v>
      </c>
      <c r="B11" t="s">
        <v>5238</v>
      </c>
      <c r="C11" t="s">
        <v>7250</v>
      </c>
      <c r="D11" t="s">
        <v>6166</v>
      </c>
      <c r="E11" t="s">
        <v>6897</v>
      </c>
      <c r="F11" t="s">
        <v>7095</v>
      </c>
      <c r="G11" t="s">
        <v>7108</v>
      </c>
      <c r="H11" t="s">
        <v>7126</v>
      </c>
      <c r="I11" t="s">
        <v>7165</v>
      </c>
      <c r="J11" t="s">
        <v>7172</v>
      </c>
      <c r="K11" t="s">
        <v>7212</v>
      </c>
      <c r="L11">
        <v>5</v>
      </c>
      <c r="M11">
        <v>18069.25</v>
      </c>
      <c r="N11">
        <v>0</v>
      </c>
      <c r="O11">
        <v>3896.33</v>
      </c>
    </row>
    <row r="12" spans="1:15" x14ac:dyDescent="0.25">
      <c r="A12" t="s">
        <v>4928</v>
      </c>
      <c r="B12" t="s">
        <v>5438</v>
      </c>
      <c r="C12" t="s">
        <v>7240</v>
      </c>
      <c r="D12" t="s">
        <v>6585</v>
      </c>
      <c r="E12" t="s">
        <v>7038</v>
      </c>
      <c r="F12" t="s">
        <v>7095</v>
      </c>
      <c r="G12" t="s">
        <v>7109</v>
      </c>
      <c r="H12" t="s">
        <v>7127</v>
      </c>
      <c r="I12" t="s">
        <v>7165</v>
      </c>
      <c r="J12" t="s">
        <v>7172</v>
      </c>
      <c r="K12" t="s">
        <v>7212</v>
      </c>
      <c r="L12">
        <v>7</v>
      </c>
      <c r="M12">
        <v>18204.900000000001</v>
      </c>
      <c r="N12">
        <v>0.25</v>
      </c>
      <c r="O12">
        <v>1828.33</v>
      </c>
    </row>
    <row r="13" spans="1:15" x14ac:dyDescent="0.25">
      <c r="A13" t="s">
        <v>4921</v>
      </c>
      <c r="B13" t="s">
        <v>5169</v>
      </c>
      <c r="C13" t="s">
        <v>7226</v>
      </c>
      <c r="D13" t="s">
        <v>6271</v>
      </c>
      <c r="E13" t="s">
        <v>7015</v>
      </c>
      <c r="F13" t="s">
        <v>7097</v>
      </c>
      <c r="G13" t="s">
        <v>7107</v>
      </c>
      <c r="H13" t="s">
        <v>7123</v>
      </c>
      <c r="I13" t="s">
        <v>7165</v>
      </c>
      <c r="J13" t="s">
        <v>7172</v>
      </c>
      <c r="K13" t="s">
        <v>7212</v>
      </c>
      <c r="L13">
        <v>8</v>
      </c>
      <c r="M13">
        <v>22017.45</v>
      </c>
      <c r="N13">
        <v>0.25</v>
      </c>
      <c r="O13">
        <v>2870.05</v>
      </c>
    </row>
    <row r="14" spans="1:15" x14ac:dyDescent="0.25">
      <c r="A14" t="s">
        <v>4920</v>
      </c>
      <c r="B14" t="s">
        <v>5908</v>
      </c>
      <c r="C14" t="s">
        <v>7229</v>
      </c>
      <c r="D14" t="s">
        <v>6619</v>
      </c>
      <c r="E14" t="s">
        <v>6987</v>
      </c>
      <c r="F14" t="s">
        <v>7096</v>
      </c>
      <c r="G14" t="s">
        <v>7113</v>
      </c>
      <c r="H14" t="s">
        <v>7144</v>
      </c>
      <c r="I14" t="s">
        <v>7165</v>
      </c>
      <c r="J14" t="s">
        <v>7172</v>
      </c>
      <c r="K14" t="s">
        <v>7212</v>
      </c>
      <c r="L14">
        <v>1</v>
      </c>
      <c r="M14">
        <v>3215.15</v>
      </c>
      <c r="N14">
        <v>0.1</v>
      </c>
      <c r="O14">
        <v>584.94000000000005</v>
      </c>
    </row>
    <row r="15" spans="1:15" x14ac:dyDescent="0.25">
      <c r="A15" t="s">
        <v>124</v>
      </c>
      <c r="B15" t="s">
        <v>5122</v>
      </c>
      <c r="C15" t="s">
        <v>7259</v>
      </c>
      <c r="D15" t="s">
        <v>6199</v>
      </c>
      <c r="E15" t="s">
        <v>6979</v>
      </c>
      <c r="F15" t="s">
        <v>7095</v>
      </c>
      <c r="G15" t="s">
        <v>7109</v>
      </c>
      <c r="H15" t="s">
        <v>7140</v>
      </c>
      <c r="I15" t="s">
        <v>7165</v>
      </c>
      <c r="J15" t="s">
        <v>7172</v>
      </c>
      <c r="K15" t="s">
        <v>7212</v>
      </c>
      <c r="L15">
        <v>1</v>
      </c>
      <c r="M15">
        <v>3650.3</v>
      </c>
      <c r="N15">
        <v>0</v>
      </c>
      <c r="O15">
        <v>723.71</v>
      </c>
    </row>
    <row r="16" spans="1:15" x14ac:dyDescent="0.25">
      <c r="A16" t="s">
        <v>4557</v>
      </c>
      <c r="B16" t="s">
        <v>5491</v>
      </c>
      <c r="C16" t="s">
        <v>7229</v>
      </c>
      <c r="D16" t="s">
        <v>6298</v>
      </c>
      <c r="E16" t="s">
        <v>6932</v>
      </c>
      <c r="F16" t="s">
        <v>7095</v>
      </c>
      <c r="G16" t="s">
        <v>7106</v>
      </c>
      <c r="H16" t="s">
        <v>7161</v>
      </c>
      <c r="I16" t="s">
        <v>7165</v>
      </c>
      <c r="J16" t="s">
        <v>7172</v>
      </c>
      <c r="K16" t="s">
        <v>7212</v>
      </c>
      <c r="L16">
        <v>4</v>
      </c>
      <c r="M16">
        <v>13830.18</v>
      </c>
      <c r="N16">
        <v>0</v>
      </c>
      <c r="O16">
        <v>2550.6999999999998</v>
      </c>
    </row>
    <row r="17" spans="1:15" x14ac:dyDescent="0.25">
      <c r="A17" t="s">
        <v>4541</v>
      </c>
      <c r="B17" t="s">
        <v>5069</v>
      </c>
      <c r="C17" t="s">
        <v>7235</v>
      </c>
      <c r="D17" t="s">
        <v>6265</v>
      </c>
      <c r="E17" t="s">
        <v>7011</v>
      </c>
      <c r="F17" t="s">
        <v>7094</v>
      </c>
      <c r="G17" t="s">
        <v>7100</v>
      </c>
      <c r="H17" t="s">
        <v>7116</v>
      </c>
      <c r="I17" t="s">
        <v>7165</v>
      </c>
      <c r="J17" t="s">
        <v>7172</v>
      </c>
      <c r="K17" t="s">
        <v>7212</v>
      </c>
      <c r="L17">
        <v>1</v>
      </c>
      <c r="M17">
        <v>2888.33</v>
      </c>
      <c r="N17">
        <v>0.2</v>
      </c>
      <c r="O17">
        <v>438.88</v>
      </c>
    </row>
    <row r="18" spans="1:15" x14ac:dyDescent="0.25">
      <c r="A18" t="s">
        <v>4503</v>
      </c>
      <c r="B18" t="s">
        <v>6013</v>
      </c>
      <c r="C18" t="s">
        <v>7258</v>
      </c>
      <c r="D18" t="s">
        <v>6202</v>
      </c>
      <c r="E18" t="s">
        <v>6980</v>
      </c>
      <c r="F18" t="s">
        <v>7095</v>
      </c>
      <c r="G18" t="s">
        <v>7109</v>
      </c>
      <c r="H18" t="s">
        <v>7135</v>
      </c>
      <c r="I18" t="s">
        <v>7165</v>
      </c>
      <c r="J18" t="s">
        <v>7172</v>
      </c>
      <c r="K18" t="s">
        <v>7212</v>
      </c>
      <c r="L18">
        <v>2</v>
      </c>
      <c r="M18">
        <v>6845.09</v>
      </c>
      <c r="N18">
        <v>0.05</v>
      </c>
      <c r="O18">
        <v>1094.6300000000001</v>
      </c>
    </row>
    <row r="19" spans="1:15" x14ac:dyDescent="0.25">
      <c r="A19" t="s">
        <v>4455</v>
      </c>
      <c r="B19" t="s">
        <v>5261</v>
      </c>
      <c r="C19" t="s">
        <v>7236</v>
      </c>
      <c r="D19" t="s">
        <v>6444</v>
      </c>
      <c r="E19" t="s">
        <v>6927</v>
      </c>
      <c r="F19" t="s">
        <v>7096</v>
      </c>
      <c r="G19" t="s">
        <v>7112</v>
      </c>
      <c r="H19" t="s">
        <v>7133</v>
      </c>
      <c r="I19" t="s">
        <v>7165</v>
      </c>
      <c r="J19" t="s">
        <v>7172</v>
      </c>
      <c r="K19" t="s">
        <v>7212</v>
      </c>
      <c r="L19">
        <v>7</v>
      </c>
      <c r="M19">
        <v>24771.279999999999</v>
      </c>
      <c r="N19">
        <v>0</v>
      </c>
      <c r="O19">
        <v>4858.07</v>
      </c>
    </row>
    <row r="20" spans="1:15" x14ac:dyDescent="0.25">
      <c r="A20" t="s">
        <v>190</v>
      </c>
      <c r="B20" t="s">
        <v>5182</v>
      </c>
      <c r="C20" t="s">
        <v>7248</v>
      </c>
      <c r="D20" t="s">
        <v>6250</v>
      </c>
      <c r="E20" t="s">
        <v>6952</v>
      </c>
      <c r="F20" t="s">
        <v>7096</v>
      </c>
      <c r="G20" t="s">
        <v>7111</v>
      </c>
      <c r="H20" t="s">
        <v>7142</v>
      </c>
      <c r="I20" t="s">
        <v>7165</v>
      </c>
      <c r="J20" t="s">
        <v>7172</v>
      </c>
      <c r="K20" t="s">
        <v>7212</v>
      </c>
      <c r="L20">
        <v>5</v>
      </c>
      <c r="M20">
        <v>15047.65</v>
      </c>
      <c r="N20">
        <v>0.1</v>
      </c>
      <c r="O20">
        <v>1965.47</v>
      </c>
    </row>
    <row r="21" spans="1:15" x14ac:dyDescent="0.25">
      <c r="A21" t="s">
        <v>4414</v>
      </c>
      <c r="B21" t="s">
        <v>5258</v>
      </c>
      <c r="C21" t="s">
        <v>7243</v>
      </c>
      <c r="D21" t="s">
        <v>6228</v>
      </c>
      <c r="E21" t="s">
        <v>6959</v>
      </c>
      <c r="F21" t="s">
        <v>7094</v>
      </c>
      <c r="G21" t="s">
        <v>7098</v>
      </c>
      <c r="H21" t="s">
        <v>7138</v>
      </c>
      <c r="I21" t="s">
        <v>7165</v>
      </c>
      <c r="J21" t="s">
        <v>7172</v>
      </c>
      <c r="K21" t="s">
        <v>7212</v>
      </c>
      <c r="L21">
        <v>7</v>
      </c>
      <c r="M21">
        <v>20858.21</v>
      </c>
      <c r="N21">
        <v>0.15</v>
      </c>
      <c r="O21">
        <v>2302.31</v>
      </c>
    </row>
    <row r="22" spans="1:15" x14ac:dyDescent="0.25">
      <c r="A22" t="s">
        <v>215</v>
      </c>
      <c r="B22" t="s">
        <v>5024</v>
      </c>
      <c r="C22" t="s">
        <v>7241</v>
      </c>
      <c r="D22" t="s">
        <v>6272</v>
      </c>
      <c r="E22" t="s">
        <v>7016</v>
      </c>
      <c r="F22" t="s">
        <v>7094</v>
      </c>
      <c r="G22" t="s">
        <v>7101</v>
      </c>
      <c r="H22" t="s">
        <v>7117</v>
      </c>
      <c r="I22" t="s">
        <v>7165</v>
      </c>
      <c r="J22" t="s">
        <v>7172</v>
      </c>
      <c r="K22" t="s">
        <v>7212</v>
      </c>
      <c r="L22">
        <v>8</v>
      </c>
      <c r="M22">
        <v>24468.97</v>
      </c>
      <c r="N22">
        <v>0.15</v>
      </c>
      <c r="O22">
        <v>2741.21</v>
      </c>
    </row>
    <row r="23" spans="1:15" x14ac:dyDescent="0.25">
      <c r="A23" t="s">
        <v>4367</v>
      </c>
      <c r="B23" t="s">
        <v>6051</v>
      </c>
      <c r="C23" t="s">
        <v>7251</v>
      </c>
      <c r="D23" t="s">
        <v>6363</v>
      </c>
      <c r="E23" t="s">
        <v>6898</v>
      </c>
      <c r="F23" t="s">
        <v>7097</v>
      </c>
      <c r="G23" t="s">
        <v>7107</v>
      </c>
      <c r="H23" t="s">
        <v>7123</v>
      </c>
      <c r="I23" t="s">
        <v>7165</v>
      </c>
      <c r="J23" t="s">
        <v>7172</v>
      </c>
      <c r="K23" t="s">
        <v>7212</v>
      </c>
      <c r="L23">
        <v>5</v>
      </c>
      <c r="M23">
        <v>17459.87</v>
      </c>
      <c r="N23">
        <v>0</v>
      </c>
      <c r="O23">
        <v>3746.36</v>
      </c>
    </row>
    <row r="24" spans="1:15" x14ac:dyDescent="0.25">
      <c r="A24" t="s">
        <v>4360</v>
      </c>
      <c r="B24" t="s">
        <v>5550</v>
      </c>
      <c r="C24" t="s">
        <v>7242</v>
      </c>
      <c r="D24" t="s">
        <v>6442</v>
      </c>
      <c r="E24" t="s">
        <v>7058</v>
      </c>
      <c r="F24" t="s">
        <v>7095</v>
      </c>
      <c r="G24" t="s">
        <v>7106</v>
      </c>
      <c r="H24" t="s">
        <v>7146</v>
      </c>
      <c r="I24" t="s">
        <v>7165</v>
      </c>
      <c r="J24" t="s">
        <v>7172</v>
      </c>
      <c r="K24" t="s">
        <v>7212</v>
      </c>
      <c r="L24">
        <v>4</v>
      </c>
      <c r="M24">
        <v>13683.64</v>
      </c>
      <c r="N24">
        <v>0</v>
      </c>
      <c r="O24">
        <v>2672.03</v>
      </c>
    </row>
    <row r="25" spans="1:15" x14ac:dyDescent="0.25">
      <c r="A25" t="s">
        <v>4337</v>
      </c>
      <c r="B25" t="s">
        <v>5426</v>
      </c>
      <c r="C25" t="s">
        <v>7226</v>
      </c>
      <c r="D25" t="s">
        <v>6338</v>
      </c>
      <c r="E25" t="s">
        <v>6936</v>
      </c>
      <c r="F25" t="s">
        <v>7097</v>
      </c>
      <c r="G25" t="s">
        <v>7104</v>
      </c>
      <c r="H25" t="s">
        <v>7120</v>
      </c>
      <c r="I25" t="s">
        <v>7165</v>
      </c>
      <c r="J25" t="s">
        <v>7172</v>
      </c>
      <c r="K25" t="s">
        <v>7212</v>
      </c>
      <c r="L25">
        <v>7</v>
      </c>
      <c r="M25">
        <v>24922.41</v>
      </c>
      <c r="N25">
        <v>0</v>
      </c>
      <c r="O25">
        <v>4655.2299999999996</v>
      </c>
    </row>
    <row r="26" spans="1:15" x14ac:dyDescent="0.25">
      <c r="A26" t="s">
        <v>4318</v>
      </c>
      <c r="B26" t="s">
        <v>5885</v>
      </c>
      <c r="C26" t="s">
        <v>7233</v>
      </c>
      <c r="D26" t="s">
        <v>6178</v>
      </c>
      <c r="E26" t="s">
        <v>6968</v>
      </c>
      <c r="F26" t="s">
        <v>7096</v>
      </c>
      <c r="G26" t="s">
        <v>7111</v>
      </c>
      <c r="H26" t="s">
        <v>7145</v>
      </c>
      <c r="I26" t="s">
        <v>7165</v>
      </c>
      <c r="J26" t="s">
        <v>7172</v>
      </c>
      <c r="K26" t="s">
        <v>7212</v>
      </c>
      <c r="L26">
        <v>2</v>
      </c>
      <c r="M26">
        <v>6978.43</v>
      </c>
      <c r="N26">
        <v>0</v>
      </c>
      <c r="O26">
        <v>1321.92</v>
      </c>
    </row>
    <row r="27" spans="1:15" x14ac:dyDescent="0.25">
      <c r="A27" t="s">
        <v>4317</v>
      </c>
      <c r="B27" t="s">
        <v>5566</v>
      </c>
      <c r="C27" t="s">
        <v>7257</v>
      </c>
      <c r="D27" t="s">
        <v>6614</v>
      </c>
      <c r="E27" t="s">
        <v>6926</v>
      </c>
      <c r="F27" t="s">
        <v>7095</v>
      </c>
      <c r="G27" t="s">
        <v>7106</v>
      </c>
      <c r="H27" t="s">
        <v>7161</v>
      </c>
      <c r="I27" t="s">
        <v>7165</v>
      </c>
      <c r="J27" t="s">
        <v>7172</v>
      </c>
      <c r="K27" t="s">
        <v>7212</v>
      </c>
      <c r="L27">
        <v>1</v>
      </c>
      <c r="M27">
        <v>3327.8</v>
      </c>
      <c r="N27">
        <v>0</v>
      </c>
      <c r="O27">
        <v>661.31</v>
      </c>
    </row>
    <row r="28" spans="1:15" x14ac:dyDescent="0.25">
      <c r="A28" t="s">
        <v>245</v>
      </c>
      <c r="B28" t="s">
        <v>5228</v>
      </c>
      <c r="C28" t="s">
        <v>7247</v>
      </c>
      <c r="D28" t="s">
        <v>6296</v>
      </c>
      <c r="E28" t="s">
        <v>7022</v>
      </c>
      <c r="F28" t="s">
        <v>7096</v>
      </c>
      <c r="G28" t="s">
        <v>7103</v>
      </c>
      <c r="H28" t="s">
        <v>7119</v>
      </c>
      <c r="I28" t="s">
        <v>7165</v>
      </c>
      <c r="J28" t="s">
        <v>7172</v>
      </c>
      <c r="K28" t="s">
        <v>7212</v>
      </c>
      <c r="L28">
        <v>2</v>
      </c>
      <c r="M28">
        <v>5862.33</v>
      </c>
      <c r="N28">
        <v>0.2</v>
      </c>
      <c r="O28">
        <v>555.84</v>
      </c>
    </row>
    <row r="29" spans="1:15" x14ac:dyDescent="0.25">
      <c r="A29" t="s">
        <v>4296</v>
      </c>
      <c r="B29" t="s">
        <v>5050</v>
      </c>
      <c r="C29" t="s">
        <v>7252</v>
      </c>
      <c r="D29" t="s">
        <v>6820</v>
      </c>
      <c r="E29" t="s">
        <v>7060</v>
      </c>
      <c r="F29" t="s">
        <v>7097</v>
      </c>
      <c r="G29" t="s">
        <v>7104</v>
      </c>
      <c r="H29" t="s">
        <v>7132</v>
      </c>
      <c r="I29" t="s">
        <v>7165</v>
      </c>
      <c r="J29" t="s">
        <v>7172</v>
      </c>
      <c r="K29" t="s">
        <v>7212</v>
      </c>
      <c r="L29">
        <v>8</v>
      </c>
      <c r="M29">
        <v>24661.26</v>
      </c>
      <c r="N29">
        <v>0.15</v>
      </c>
      <c r="O29">
        <v>3276.9</v>
      </c>
    </row>
    <row r="30" spans="1:15" x14ac:dyDescent="0.25">
      <c r="A30" t="s">
        <v>4282</v>
      </c>
      <c r="B30" t="s">
        <v>5984</v>
      </c>
      <c r="C30" t="s">
        <v>7241</v>
      </c>
      <c r="D30" t="s">
        <v>6749</v>
      </c>
      <c r="E30" t="s">
        <v>6968</v>
      </c>
      <c r="F30" t="s">
        <v>7094</v>
      </c>
      <c r="G30" t="s">
        <v>7101</v>
      </c>
      <c r="H30" t="s">
        <v>7137</v>
      </c>
      <c r="I30" t="s">
        <v>7165</v>
      </c>
      <c r="J30" t="s">
        <v>7172</v>
      </c>
      <c r="K30" t="s">
        <v>7212</v>
      </c>
      <c r="L30">
        <v>2</v>
      </c>
      <c r="M30">
        <v>6752.89</v>
      </c>
      <c r="N30">
        <v>0.05</v>
      </c>
      <c r="O30">
        <v>1336.27</v>
      </c>
    </row>
    <row r="31" spans="1:15" x14ac:dyDescent="0.25">
      <c r="A31" t="s">
        <v>266</v>
      </c>
      <c r="B31" t="s">
        <v>5244</v>
      </c>
      <c r="C31" t="s">
        <v>7225</v>
      </c>
      <c r="D31" t="s">
        <v>6312</v>
      </c>
      <c r="E31" t="s">
        <v>6905</v>
      </c>
      <c r="F31" t="s">
        <v>7095</v>
      </c>
      <c r="G31" t="s">
        <v>7102</v>
      </c>
      <c r="H31" t="s">
        <v>7157</v>
      </c>
      <c r="I31" t="s">
        <v>7165</v>
      </c>
      <c r="J31" t="s">
        <v>7172</v>
      </c>
      <c r="K31" t="s">
        <v>7212</v>
      </c>
      <c r="L31">
        <v>4</v>
      </c>
      <c r="M31">
        <v>12758.7</v>
      </c>
      <c r="N31">
        <v>0.05</v>
      </c>
      <c r="O31">
        <v>2362.9299999999998</v>
      </c>
    </row>
    <row r="32" spans="1:15" x14ac:dyDescent="0.25">
      <c r="A32" t="s">
        <v>4241</v>
      </c>
      <c r="B32" t="s">
        <v>5926</v>
      </c>
      <c r="C32" t="s">
        <v>7250</v>
      </c>
      <c r="D32" t="s">
        <v>6199</v>
      </c>
      <c r="E32" t="s">
        <v>6979</v>
      </c>
      <c r="F32" t="s">
        <v>7095</v>
      </c>
      <c r="G32" t="s">
        <v>7108</v>
      </c>
      <c r="H32" t="s">
        <v>7141</v>
      </c>
      <c r="I32" t="s">
        <v>7165</v>
      </c>
      <c r="J32" t="s">
        <v>7172</v>
      </c>
      <c r="K32" t="s">
        <v>7212</v>
      </c>
      <c r="L32">
        <v>5</v>
      </c>
      <c r="M32">
        <v>17664.91</v>
      </c>
      <c r="N32">
        <v>0</v>
      </c>
      <c r="O32">
        <v>3846.54</v>
      </c>
    </row>
    <row r="33" spans="1:15" x14ac:dyDescent="0.25">
      <c r="A33" t="s">
        <v>288</v>
      </c>
      <c r="B33" t="s">
        <v>5264</v>
      </c>
      <c r="C33" t="s">
        <v>7248</v>
      </c>
      <c r="D33" t="s">
        <v>6330</v>
      </c>
      <c r="E33" t="s">
        <v>7035</v>
      </c>
      <c r="F33" t="s">
        <v>7094</v>
      </c>
      <c r="G33" t="s">
        <v>7100</v>
      </c>
      <c r="H33" t="s">
        <v>7151</v>
      </c>
      <c r="I33" t="s">
        <v>7165</v>
      </c>
      <c r="J33" t="s">
        <v>7172</v>
      </c>
      <c r="K33" t="s">
        <v>7212</v>
      </c>
      <c r="L33">
        <v>8</v>
      </c>
      <c r="M33">
        <v>27133.26</v>
      </c>
      <c r="N33">
        <v>0.05</v>
      </c>
      <c r="O33">
        <v>4647.58</v>
      </c>
    </row>
    <row r="34" spans="1:15" x14ac:dyDescent="0.25">
      <c r="A34" t="s">
        <v>4132</v>
      </c>
      <c r="B34" t="s">
        <v>6060</v>
      </c>
      <c r="C34" t="s">
        <v>7227</v>
      </c>
      <c r="D34" t="s">
        <v>6346</v>
      </c>
      <c r="E34" t="s">
        <v>7039</v>
      </c>
      <c r="F34" t="s">
        <v>7097</v>
      </c>
      <c r="G34" t="s">
        <v>7104</v>
      </c>
      <c r="H34" t="s">
        <v>7160</v>
      </c>
      <c r="I34" t="s">
        <v>7165</v>
      </c>
      <c r="J34" t="s">
        <v>7172</v>
      </c>
      <c r="K34" t="s">
        <v>7212</v>
      </c>
      <c r="L34">
        <v>3</v>
      </c>
      <c r="M34">
        <v>10047.59</v>
      </c>
      <c r="N34">
        <v>0</v>
      </c>
      <c r="O34">
        <v>1918.42</v>
      </c>
    </row>
    <row r="35" spans="1:15" x14ac:dyDescent="0.25">
      <c r="A35" t="s">
        <v>4062</v>
      </c>
      <c r="B35" t="s">
        <v>5144</v>
      </c>
      <c r="C35" t="s">
        <v>7255</v>
      </c>
      <c r="D35" t="s">
        <v>6156</v>
      </c>
      <c r="E35" t="s">
        <v>6937</v>
      </c>
      <c r="F35" t="s">
        <v>7097</v>
      </c>
      <c r="G35" t="s">
        <v>7110</v>
      </c>
      <c r="H35" t="s">
        <v>7129</v>
      </c>
      <c r="I35" t="s">
        <v>7165</v>
      </c>
      <c r="J35" t="s">
        <v>7172</v>
      </c>
      <c r="K35" t="s">
        <v>7212</v>
      </c>
      <c r="L35">
        <v>5</v>
      </c>
      <c r="M35">
        <v>16245.24</v>
      </c>
      <c r="N35">
        <v>0.05</v>
      </c>
      <c r="O35">
        <v>2796.02</v>
      </c>
    </row>
    <row r="36" spans="1:15" x14ac:dyDescent="0.25">
      <c r="A36" t="s">
        <v>4053</v>
      </c>
      <c r="B36" t="s">
        <v>5019</v>
      </c>
      <c r="C36" t="s">
        <v>7240</v>
      </c>
      <c r="D36" t="s">
        <v>6714</v>
      </c>
      <c r="E36" t="s">
        <v>6921</v>
      </c>
      <c r="F36" t="s">
        <v>7095</v>
      </c>
      <c r="G36" t="s">
        <v>7106</v>
      </c>
      <c r="H36" t="s">
        <v>7146</v>
      </c>
      <c r="I36" t="s">
        <v>7165</v>
      </c>
      <c r="J36" t="s">
        <v>7172</v>
      </c>
      <c r="K36" t="s">
        <v>7212</v>
      </c>
      <c r="L36">
        <v>2</v>
      </c>
      <c r="M36">
        <v>6539.85</v>
      </c>
      <c r="N36">
        <v>0.1</v>
      </c>
      <c r="O36">
        <v>986.35</v>
      </c>
    </row>
    <row r="37" spans="1:15" x14ac:dyDescent="0.25">
      <c r="A37" t="s">
        <v>4027</v>
      </c>
      <c r="B37" t="s">
        <v>5959</v>
      </c>
      <c r="C37" t="s">
        <v>7256</v>
      </c>
      <c r="D37" t="s">
        <v>6420</v>
      </c>
      <c r="E37" t="s">
        <v>6947</v>
      </c>
      <c r="F37" t="s">
        <v>7096</v>
      </c>
      <c r="G37" t="s">
        <v>7112</v>
      </c>
      <c r="H37" t="s">
        <v>7133</v>
      </c>
      <c r="I37" t="s">
        <v>7165</v>
      </c>
      <c r="J37" t="s">
        <v>7172</v>
      </c>
      <c r="K37" t="s">
        <v>7212</v>
      </c>
      <c r="L37">
        <v>6</v>
      </c>
      <c r="M37">
        <v>15044.8</v>
      </c>
      <c r="N37">
        <v>0.25</v>
      </c>
      <c r="O37">
        <v>1433.61</v>
      </c>
    </row>
    <row r="38" spans="1:15" x14ac:dyDescent="0.25">
      <c r="A38" t="s">
        <v>339</v>
      </c>
      <c r="B38" t="s">
        <v>5303</v>
      </c>
      <c r="C38" t="s">
        <v>7246</v>
      </c>
      <c r="D38" t="s">
        <v>6361</v>
      </c>
      <c r="E38" t="s">
        <v>6897</v>
      </c>
      <c r="F38" t="s">
        <v>7097</v>
      </c>
      <c r="G38" t="s">
        <v>7110</v>
      </c>
      <c r="H38" t="s">
        <v>7159</v>
      </c>
      <c r="I38" t="s">
        <v>7165</v>
      </c>
      <c r="J38" t="s">
        <v>7172</v>
      </c>
      <c r="K38" t="s">
        <v>7212</v>
      </c>
      <c r="L38">
        <v>1</v>
      </c>
      <c r="M38">
        <v>3623.84</v>
      </c>
      <c r="N38">
        <v>0</v>
      </c>
      <c r="O38">
        <v>773.76</v>
      </c>
    </row>
    <row r="39" spans="1:15" x14ac:dyDescent="0.25">
      <c r="A39" t="s">
        <v>346</v>
      </c>
      <c r="B39" t="s">
        <v>5301</v>
      </c>
      <c r="C39" t="s">
        <v>7258</v>
      </c>
      <c r="D39" t="s">
        <v>6364</v>
      </c>
      <c r="E39" t="s">
        <v>7046</v>
      </c>
      <c r="F39" t="s">
        <v>7095</v>
      </c>
      <c r="G39" t="s">
        <v>7108</v>
      </c>
      <c r="H39" t="s">
        <v>7126</v>
      </c>
      <c r="I39" t="s">
        <v>7165</v>
      </c>
      <c r="J39" t="s">
        <v>7172</v>
      </c>
      <c r="K39" t="s">
        <v>7212</v>
      </c>
      <c r="L39">
        <v>6</v>
      </c>
      <c r="M39">
        <v>19324.11</v>
      </c>
      <c r="N39">
        <v>0.1</v>
      </c>
      <c r="O39">
        <v>2631.94</v>
      </c>
    </row>
    <row r="40" spans="1:15" x14ac:dyDescent="0.25">
      <c r="A40" t="s">
        <v>3933</v>
      </c>
      <c r="B40" t="s">
        <v>5396</v>
      </c>
      <c r="C40" t="s">
        <v>7227</v>
      </c>
      <c r="D40" t="s">
        <v>6189</v>
      </c>
      <c r="E40" t="s">
        <v>6976</v>
      </c>
      <c r="F40" t="s">
        <v>7095</v>
      </c>
      <c r="G40" t="s">
        <v>7102</v>
      </c>
      <c r="H40" t="s">
        <v>7157</v>
      </c>
      <c r="I40" t="s">
        <v>7165</v>
      </c>
      <c r="J40" t="s">
        <v>7172</v>
      </c>
      <c r="K40" t="s">
        <v>7212</v>
      </c>
      <c r="L40">
        <v>8</v>
      </c>
      <c r="M40">
        <v>27829.54</v>
      </c>
      <c r="N40">
        <v>0</v>
      </c>
      <c r="O40">
        <v>5070.4799999999996</v>
      </c>
    </row>
    <row r="41" spans="1:15" x14ac:dyDescent="0.25">
      <c r="A41" t="s">
        <v>3927</v>
      </c>
      <c r="B41" t="s">
        <v>5827</v>
      </c>
      <c r="C41" t="s">
        <v>7231</v>
      </c>
      <c r="D41" t="s">
        <v>6635</v>
      </c>
      <c r="E41" t="s">
        <v>7029</v>
      </c>
      <c r="F41" t="s">
        <v>7096</v>
      </c>
      <c r="G41" t="s">
        <v>7103</v>
      </c>
      <c r="H41" t="s">
        <v>7134</v>
      </c>
      <c r="I41" t="s">
        <v>7165</v>
      </c>
      <c r="J41" t="s">
        <v>7172</v>
      </c>
      <c r="K41" t="s">
        <v>7212</v>
      </c>
      <c r="L41">
        <v>1</v>
      </c>
      <c r="M41">
        <v>3273.93</v>
      </c>
      <c r="N41">
        <v>0.1</v>
      </c>
      <c r="O41">
        <v>521.37</v>
      </c>
    </row>
    <row r="42" spans="1:15" x14ac:dyDescent="0.25">
      <c r="A42" t="s">
        <v>3902</v>
      </c>
      <c r="B42" t="s">
        <v>5298</v>
      </c>
      <c r="C42" t="s">
        <v>7247</v>
      </c>
      <c r="D42" t="s">
        <v>6562</v>
      </c>
      <c r="E42" t="s">
        <v>7075</v>
      </c>
      <c r="F42" t="s">
        <v>7094</v>
      </c>
      <c r="G42" t="s">
        <v>7100</v>
      </c>
      <c r="H42" t="s">
        <v>7136</v>
      </c>
      <c r="I42" t="s">
        <v>7165</v>
      </c>
      <c r="J42" t="s">
        <v>7172</v>
      </c>
      <c r="K42" t="s">
        <v>7212</v>
      </c>
      <c r="L42">
        <v>5</v>
      </c>
      <c r="M42">
        <v>14143.85</v>
      </c>
      <c r="N42">
        <v>0.2</v>
      </c>
      <c r="O42">
        <v>2256.65</v>
      </c>
    </row>
    <row r="43" spans="1:15" x14ac:dyDescent="0.25">
      <c r="A43" t="s">
        <v>3888</v>
      </c>
      <c r="B43" t="s">
        <v>5934</v>
      </c>
      <c r="C43" t="s">
        <v>7239</v>
      </c>
      <c r="D43" t="s">
        <v>6510</v>
      </c>
      <c r="E43" t="s">
        <v>7064</v>
      </c>
      <c r="F43" t="s">
        <v>7097</v>
      </c>
      <c r="G43" t="s">
        <v>7110</v>
      </c>
      <c r="H43" t="s">
        <v>7129</v>
      </c>
      <c r="I43" t="s">
        <v>7165</v>
      </c>
      <c r="J43" t="s">
        <v>7172</v>
      </c>
      <c r="K43" t="s">
        <v>7212</v>
      </c>
      <c r="L43">
        <v>7</v>
      </c>
      <c r="M43">
        <v>21919.040000000001</v>
      </c>
      <c r="N43">
        <v>0.1</v>
      </c>
      <c r="O43">
        <v>4092.68</v>
      </c>
    </row>
    <row r="44" spans="1:15" x14ac:dyDescent="0.25">
      <c r="A44" t="s">
        <v>3807</v>
      </c>
      <c r="B44" t="s">
        <v>5759</v>
      </c>
      <c r="C44" t="s">
        <v>7229</v>
      </c>
      <c r="D44" t="s">
        <v>6582</v>
      </c>
      <c r="E44" t="s">
        <v>6953</v>
      </c>
      <c r="F44" t="s">
        <v>7094</v>
      </c>
      <c r="G44" t="s">
        <v>7098</v>
      </c>
      <c r="H44" t="s">
        <v>7114</v>
      </c>
      <c r="I44" t="s">
        <v>7165</v>
      </c>
      <c r="J44" t="s">
        <v>7172</v>
      </c>
      <c r="K44" t="s">
        <v>7212</v>
      </c>
      <c r="L44">
        <v>8</v>
      </c>
      <c r="M44">
        <v>25194.17</v>
      </c>
      <c r="N44">
        <v>0.1</v>
      </c>
      <c r="O44">
        <v>4015.24</v>
      </c>
    </row>
    <row r="45" spans="1:15" x14ac:dyDescent="0.25">
      <c r="A45" t="s">
        <v>400</v>
      </c>
      <c r="B45" t="s">
        <v>5240</v>
      </c>
      <c r="C45" t="s">
        <v>7245</v>
      </c>
      <c r="D45" t="s">
        <v>6399</v>
      </c>
      <c r="E45" t="s">
        <v>6937</v>
      </c>
      <c r="F45" t="s">
        <v>7094</v>
      </c>
      <c r="G45" t="s">
        <v>7101</v>
      </c>
      <c r="H45" t="s">
        <v>7124</v>
      </c>
      <c r="I45" t="s">
        <v>7165</v>
      </c>
      <c r="J45" t="s">
        <v>7172</v>
      </c>
      <c r="K45" t="s">
        <v>7212</v>
      </c>
      <c r="L45">
        <v>6</v>
      </c>
      <c r="M45">
        <v>17963.64</v>
      </c>
      <c r="N45">
        <v>0.1</v>
      </c>
      <c r="O45">
        <v>2746.79</v>
      </c>
    </row>
    <row r="46" spans="1:15" x14ac:dyDescent="0.25">
      <c r="A46" t="s">
        <v>3780</v>
      </c>
      <c r="B46" t="s">
        <v>6017</v>
      </c>
      <c r="C46" t="s">
        <v>7237</v>
      </c>
      <c r="D46" t="s">
        <v>6361</v>
      </c>
      <c r="E46" t="s">
        <v>6897</v>
      </c>
      <c r="F46" t="s">
        <v>7097</v>
      </c>
      <c r="G46" t="s">
        <v>7107</v>
      </c>
      <c r="H46" t="s">
        <v>7123</v>
      </c>
      <c r="I46" t="s">
        <v>7165</v>
      </c>
      <c r="J46" t="s">
        <v>7172</v>
      </c>
      <c r="K46" t="s">
        <v>7212</v>
      </c>
      <c r="L46">
        <v>2</v>
      </c>
      <c r="M46">
        <v>5911.76</v>
      </c>
      <c r="N46">
        <v>0.15</v>
      </c>
      <c r="O46">
        <v>672.55</v>
      </c>
    </row>
    <row r="47" spans="1:15" x14ac:dyDescent="0.25">
      <c r="A47" t="s">
        <v>415</v>
      </c>
      <c r="B47" t="s">
        <v>5354</v>
      </c>
      <c r="C47" t="s">
        <v>7234</v>
      </c>
      <c r="D47" t="s">
        <v>6408</v>
      </c>
      <c r="E47" t="s">
        <v>6991</v>
      </c>
      <c r="F47" t="s">
        <v>7094</v>
      </c>
      <c r="G47" t="s">
        <v>7098</v>
      </c>
      <c r="H47" t="s">
        <v>7114</v>
      </c>
      <c r="I47" t="s">
        <v>7165</v>
      </c>
      <c r="J47" t="s">
        <v>7172</v>
      </c>
      <c r="K47" t="s">
        <v>7212</v>
      </c>
      <c r="L47">
        <v>4</v>
      </c>
      <c r="M47">
        <v>10757.27</v>
      </c>
      <c r="N47">
        <v>0.25</v>
      </c>
      <c r="O47">
        <v>1200.19</v>
      </c>
    </row>
    <row r="48" spans="1:15" x14ac:dyDescent="0.25">
      <c r="A48" t="s">
        <v>425</v>
      </c>
      <c r="B48" t="s">
        <v>5166</v>
      </c>
      <c r="C48" t="s">
        <v>7254</v>
      </c>
      <c r="D48" t="s">
        <v>6416</v>
      </c>
      <c r="E48" t="s">
        <v>6937</v>
      </c>
      <c r="F48" t="s">
        <v>7096</v>
      </c>
      <c r="G48" t="s">
        <v>7113</v>
      </c>
      <c r="H48" t="s">
        <v>7144</v>
      </c>
      <c r="I48" t="s">
        <v>7165</v>
      </c>
      <c r="J48" t="s">
        <v>7172</v>
      </c>
      <c r="K48" t="s">
        <v>7212</v>
      </c>
      <c r="L48">
        <v>1</v>
      </c>
      <c r="M48">
        <v>3562.3</v>
      </c>
      <c r="N48">
        <v>0</v>
      </c>
      <c r="O48">
        <v>644.75</v>
      </c>
    </row>
    <row r="49" spans="1:15" x14ac:dyDescent="0.25">
      <c r="A49" t="s">
        <v>427</v>
      </c>
      <c r="B49" t="s">
        <v>5070</v>
      </c>
      <c r="C49" t="s">
        <v>7233</v>
      </c>
      <c r="D49" t="s">
        <v>6207</v>
      </c>
      <c r="E49" t="s">
        <v>6982</v>
      </c>
      <c r="F49" t="s">
        <v>7097</v>
      </c>
      <c r="G49" t="s">
        <v>7105</v>
      </c>
      <c r="H49" t="s">
        <v>7149</v>
      </c>
      <c r="I49" t="s">
        <v>7165</v>
      </c>
      <c r="J49" t="s">
        <v>7172</v>
      </c>
      <c r="K49" t="s">
        <v>7212</v>
      </c>
      <c r="L49">
        <v>4</v>
      </c>
      <c r="M49">
        <v>12370.37</v>
      </c>
      <c r="N49">
        <v>0.1</v>
      </c>
      <c r="O49">
        <v>2030.84</v>
      </c>
    </row>
    <row r="50" spans="1:15" x14ac:dyDescent="0.25">
      <c r="A50" t="s">
        <v>3697</v>
      </c>
      <c r="B50" t="s">
        <v>5975</v>
      </c>
      <c r="C50" t="s">
        <v>7227</v>
      </c>
      <c r="D50" t="s">
        <v>6675</v>
      </c>
      <c r="E50" t="s">
        <v>7013</v>
      </c>
      <c r="F50" t="s">
        <v>7096</v>
      </c>
      <c r="G50" t="s">
        <v>7111</v>
      </c>
      <c r="H50" t="s">
        <v>7142</v>
      </c>
      <c r="I50" t="s">
        <v>7165</v>
      </c>
      <c r="J50" t="s">
        <v>7172</v>
      </c>
      <c r="K50" t="s">
        <v>7212</v>
      </c>
      <c r="L50">
        <v>6</v>
      </c>
      <c r="M50">
        <v>20002.3</v>
      </c>
      <c r="N50">
        <v>0.05</v>
      </c>
      <c r="O50">
        <v>3422.99</v>
      </c>
    </row>
    <row r="51" spans="1:15" x14ac:dyDescent="0.25">
      <c r="A51" t="s">
        <v>3639</v>
      </c>
      <c r="B51" t="s">
        <v>5574</v>
      </c>
      <c r="C51" t="s">
        <v>7257</v>
      </c>
      <c r="D51" t="s">
        <v>6707</v>
      </c>
      <c r="E51" t="s">
        <v>7060</v>
      </c>
      <c r="F51" t="s">
        <v>7095</v>
      </c>
      <c r="G51" t="s">
        <v>7102</v>
      </c>
      <c r="H51" t="s">
        <v>7157</v>
      </c>
      <c r="I51" t="s">
        <v>7165</v>
      </c>
      <c r="J51" t="s">
        <v>7172</v>
      </c>
      <c r="K51" t="s">
        <v>7212</v>
      </c>
      <c r="L51">
        <v>7</v>
      </c>
      <c r="M51">
        <v>21755.119999999999</v>
      </c>
      <c r="N51">
        <v>0.1</v>
      </c>
      <c r="O51">
        <v>3130.59</v>
      </c>
    </row>
    <row r="52" spans="1:15" x14ac:dyDescent="0.25">
      <c r="A52" t="s">
        <v>3628</v>
      </c>
      <c r="B52" t="s">
        <v>5015</v>
      </c>
      <c r="C52" t="s">
        <v>7252</v>
      </c>
      <c r="D52" t="s">
        <v>6750</v>
      </c>
      <c r="E52" t="s">
        <v>6965</v>
      </c>
      <c r="F52" t="s">
        <v>7096</v>
      </c>
      <c r="G52" t="s">
        <v>7112</v>
      </c>
      <c r="H52" t="s">
        <v>7139</v>
      </c>
      <c r="I52" t="s">
        <v>7165</v>
      </c>
      <c r="J52" t="s">
        <v>7172</v>
      </c>
      <c r="K52" t="s">
        <v>7212</v>
      </c>
      <c r="L52">
        <v>6</v>
      </c>
      <c r="M52">
        <v>20289.18</v>
      </c>
      <c r="N52">
        <v>0.05</v>
      </c>
      <c r="O52">
        <v>3455.98</v>
      </c>
    </row>
    <row r="53" spans="1:15" x14ac:dyDescent="0.25">
      <c r="A53" t="s">
        <v>3616</v>
      </c>
      <c r="B53" t="s">
        <v>5038</v>
      </c>
      <c r="C53" t="s">
        <v>7259</v>
      </c>
      <c r="D53" t="s">
        <v>6450</v>
      </c>
      <c r="E53" t="s">
        <v>7061</v>
      </c>
      <c r="F53" t="s">
        <v>7094</v>
      </c>
      <c r="G53" t="s">
        <v>7098</v>
      </c>
      <c r="H53" t="s">
        <v>7114</v>
      </c>
      <c r="I53" t="s">
        <v>7165</v>
      </c>
      <c r="J53" t="s">
        <v>7172</v>
      </c>
      <c r="K53" t="s">
        <v>7212</v>
      </c>
      <c r="L53">
        <v>1</v>
      </c>
      <c r="M53">
        <v>2501.2800000000002</v>
      </c>
      <c r="N53">
        <v>0.25</v>
      </c>
      <c r="O53">
        <v>230.29</v>
      </c>
    </row>
    <row r="54" spans="1:15" x14ac:dyDescent="0.25">
      <c r="A54" t="s">
        <v>3496</v>
      </c>
      <c r="B54" t="s">
        <v>6054</v>
      </c>
      <c r="C54" t="s">
        <v>7230</v>
      </c>
      <c r="D54" t="s">
        <v>6151</v>
      </c>
      <c r="E54" t="s">
        <v>6949</v>
      </c>
      <c r="F54" t="s">
        <v>7097</v>
      </c>
      <c r="G54" t="s">
        <v>7105</v>
      </c>
      <c r="H54" t="s">
        <v>7149</v>
      </c>
      <c r="I54" t="s">
        <v>7165</v>
      </c>
      <c r="J54" t="s">
        <v>7172</v>
      </c>
      <c r="K54" t="s">
        <v>7212</v>
      </c>
      <c r="L54">
        <v>3</v>
      </c>
      <c r="M54">
        <v>8659.39</v>
      </c>
      <c r="N54">
        <v>0.15</v>
      </c>
      <c r="O54">
        <v>977.46</v>
      </c>
    </row>
    <row r="55" spans="1:15" x14ac:dyDescent="0.25">
      <c r="A55" t="s">
        <v>3494</v>
      </c>
      <c r="B55" t="s">
        <v>5579</v>
      </c>
      <c r="C55" t="s">
        <v>7233</v>
      </c>
      <c r="D55" t="s">
        <v>6571</v>
      </c>
      <c r="E55" t="s">
        <v>7015</v>
      </c>
      <c r="F55" t="s">
        <v>7094</v>
      </c>
      <c r="G55" t="s">
        <v>7100</v>
      </c>
      <c r="H55" t="s">
        <v>7116</v>
      </c>
      <c r="I55" t="s">
        <v>7165</v>
      </c>
      <c r="J55" t="s">
        <v>7172</v>
      </c>
      <c r="K55" t="s">
        <v>7212</v>
      </c>
      <c r="L55">
        <v>7</v>
      </c>
      <c r="M55">
        <v>18747.38</v>
      </c>
      <c r="N55">
        <v>0.25</v>
      </c>
      <c r="O55">
        <v>2453.62</v>
      </c>
    </row>
    <row r="56" spans="1:15" x14ac:dyDescent="0.25">
      <c r="A56" t="s">
        <v>3477</v>
      </c>
      <c r="B56" t="s">
        <v>5328</v>
      </c>
      <c r="C56" t="s">
        <v>7244</v>
      </c>
      <c r="D56" t="s">
        <v>6378</v>
      </c>
      <c r="E56" t="s">
        <v>6926</v>
      </c>
      <c r="F56" t="s">
        <v>7094</v>
      </c>
      <c r="G56" t="s">
        <v>7101</v>
      </c>
      <c r="H56" t="s">
        <v>7124</v>
      </c>
      <c r="I56" t="s">
        <v>7165</v>
      </c>
      <c r="J56" t="s">
        <v>7172</v>
      </c>
      <c r="K56" t="s">
        <v>7212</v>
      </c>
      <c r="L56">
        <v>6</v>
      </c>
      <c r="M56">
        <v>19486.57</v>
      </c>
      <c r="N56">
        <v>0.05</v>
      </c>
      <c r="O56">
        <v>3519.36</v>
      </c>
    </row>
    <row r="57" spans="1:15" x14ac:dyDescent="0.25">
      <c r="A57" t="s">
        <v>3453</v>
      </c>
      <c r="B57" t="s">
        <v>5489</v>
      </c>
      <c r="C57" t="s">
        <v>7250</v>
      </c>
      <c r="D57" t="s">
        <v>6535</v>
      </c>
      <c r="E57" t="s">
        <v>7074</v>
      </c>
      <c r="F57" t="s">
        <v>7096</v>
      </c>
      <c r="G57" t="s">
        <v>7113</v>
      </c>
      <c r="H57" t="s">
        <v>7143</v>
      </c>
      <c r="I57" t="s">
        <v>7165</v>
      </c>
      <c r="J57" t="s">
        <v>7172</v>
      </c>
      <c r="K57" t="s">
        <v>7212</v>
      </c>
      <c r="L57">
        <v>2</v>
      </c>
      <c r="M57">
        <v>6719.74</v>
      </c>
      <c r="N57">
        <v>0.05</v>
      </c>
      <c r="O57">
        <v>1357.26</v>
      </c>
    </row>
    <row r="58" spans="1:15" x14ac:dyDescent="0.25">
      <c r="A58" t="s">
        <v>3360</v>
      </c>
      <c r="B58" t="s">
        <v>5897</v>
      </c>
      <c r="C58" t="s">
        <v>7249</v>
      </c>
      <c r="D58" t="s">
        <v>6215</v>
      </c>
      <c r="E58" t="s">
        <v>6899</v>
      </c>
      <c r="F58" t="s">
        <v>7095</v>
      </c>
      <c r="G58" t="s">
        <v>7108</v>
      </c>
      <c r="H58" t="s">
        <v>7126</v>
      </c>
      <c r="I58" t="s">
        <v>7165</v>
      </c>
      <c r="J58" t="s">
        <v>7172</v>
      </c>
      <c r="K58" t="s">
        <v>7212</v>
      </c>
      <c r="L58">
        <v>1</v>
      </c>
      <c r="M58">
        <v>3093.55</v>
      </c>
      <c r="N58">
        <v>0.15</v>
      </c>
      <c r="O58">
        <v>344.27</v>
      </c>
    </row>
    <row r="59" spans="1:15" x14ac:dyDescent="0.25">
      <c r="A59" t="s">
        <v>3324</v>
      </c>
      <c r="B59" t="s">
        <v>5955</v>
      </c>
      <c r="C59" t="s">
        <v>7239</v>
      </c>
      <c r="D59" t="s">
        <v>6748</v>
      </c>
      <c r="E59" t="s">
        <v>6909</v>
      </c>
      <c r="F59" t="s">
        <v>7094</v>
      </c>
      <c r="G59" t="s">
        <v>7100</v>
      </c>
      <c r="H59" t="s">
        <v>7151</v>
      </c>
      <c r="I59" t="s">
        <v>7165</v>
      </c>
      <c r="J59" t="s">
        <v>7172</v>
      </c>
      <c r="K59" t="s">
        <v>7212</v>
      </c>
      <c r="L59">
        <v>5</v>
      </c>
      <c r="M59">
        <v>15228.75</v>
      </c>
      <c r="N59">
        <v>0.1</v>
      </c>
      <c r="O59">
        <v>2071.52</v>
      </c>
    </row>
    <row r="60" spans="1:15" x14ac:dyDescent="0.25">
      <c r="A60" t="s">
        <v>3306</v>
      </c>
      <c r="B60" t="s">
        <v>5389</v>
      </c>
      <c r="C60" t="s">
        <v>7246</v>
      </c>
      <c r="D60" t="s">
        <v>6362</v>
      </c>
      <c r="E60" t="s">
        <v>7035</v>
      </c>
      <c r="F60" t="s">
        <v>7096</v>
      </c>
      <c r="G60" t="s">
        <v>7112</v>
      </c>
      <c r="H60" t="s">
        <v>7139</v>
      </c>
      <c r="I60" t="s">
        <v>7165</v>
      </c>
      <c r="J60" t="s">
        <v>7172</v>
      </c>
      <c r="K60" t="s">
        <v>7212</v>
      </c>
      <c r="L60">
        <v>7</v>
      </c>
      <c r="M60">
        <v>20975.56</v>
      </c>
      <c r="N60">
        <v>0.15</v>
      </c>
      <c r="O60">
        <v>2927.19</v>
      </c>
    </row>
    <row r="61" spans="1:15" x14ac:dyDescent="0.25">
      <c r="A61" t="s">
        <v>3287</v>
      </c>
      <c r="B61" t="s">
        <v>5104</v>
      </c>
      <c r="C61" t="s">
        <v>7241</v>
      </c>
      <c r="D61" t="s">
        <v>6533</v>
      </c>
      <c r="E61" t="s">
        <v>7073</v>
      </c>
      <c r="F61" t="s">
        <v>7096</v>
      </c>
      <c r="G61" t="s">
        <v>7103</v>
      </c>
      <c r="H61" t="s">
        <v>7158</v>
      </c>
      <c r="I61" t="s">
        <v>7165</v>
      </c>
      <c r="J61" t="s">
        <v>7172</v>
      </c>
      <c r="K61" t="s">
        <v>7212</v>
      </c>
      <c r="L61">
        <v>1</v>
      </c>
      <c r="M61">
        <v>3315.3</v>
      </c>
      <c r="N61">
        <v>0.05</v>
      </c>
      <c r="O61">
        <v>552.28</v>
      </c>
    </row>
    <row r="62" spans="1:15" x14ac:dyDescent="0.25">
      <c r="A62" t="s">
        <v>604</v>
      </c>
      <c r="B62" t="s">
        <v>5480</v>
      </c>
      <c r="C62" t="s">
        <v>7254</v>
      </c>
      <c r="D62" t="s">
        <v>6507</v>
      </c>
      <c r="E62" t="s">
        <v>7050</v>
      </c>
      <c r="F62" t="s">
        <v>7095</v>
      </c>
      <c r="G62" t="s">
        <v>7108</v>
      </c>
      <c r="H62" t="s">
        <v>7141</v>
      </c>
      <c r="I62" t="s">
        <v>7165</v>
      </c>
      <c r="J62" t="s">
        <v>7172</v>
      </c>
      <c r="K62" t="s">
        <v>7212</v>
      </c>
      <c r="L62">
        <v>5</v>
      </c>
      <c r="M62">
        <v>12499.85</v>
      </c>
      <c r="N62">
        <v>0.25</v>
      </c>
      <c r="O62">
        <v>637.79999999999995</v>
      </c>
    </row>
    <row r="63" spans="1:15" x14ac:dyDescent="0.25">
      <c r="A63" t="s">
        <v>3216</v>
      </c>
      <c r="B63" t="s">
        <v>5691</v>
      </c>
      <c r="C63" t="s">
        <v>7238</v>
      </c>
      <c r="D63" t="s">
        <v>6337</v>
      </c>
      <c r="E63" t="s">
        <v>7036</v>
      </c>
      <c r="F63" t="s">
        <v>7096</v>
      </c>
      <c r="G63" t="s">
        <v>7113</v>
      </c>
      <c r="H63" t="s">
        <v>7144</v>
      </c>
      <c r="I63" t="s">
        <v>7165</v>
      </c>
      <c r="J63" t="s">
        <v>7172</v>
      </c>
      <c r="K63" t="s">
        <v>7212</v>
      </c>
      <c r="L63">
        <v>3</v>
      </c>
      <c r="M63">
        <v>8644.67</v>
      </c>
      <c r="N63">
        <v>0.15</v>
      </c>
      <c r="O63">
        <v>1059.28</v>
      </c>
    </row>
    <row r="64" spans="1:15" x14ac:dyDescent="0.25">
      <c r="A64" t="s">
        <v>630</v>
      </c>
      <c r="B64" t="s">
        <v>5171</v>
      </c>
      <c r="C64" t="s">
        <v>7239</v>
      </c>
      <c r="D64" t="s">
        <v>6525</v>
      </c>
      <c r="E64" t="s">
        <v>7059</v>
      </c>
      <c r="F64" t="s">
        <v>7095</v>
      </c>
      <c r="G64" t="s">
        <v>7106</v>
      </c>
      <c r="H64" t="s">
        <v>7161</v>
      </c>
      <c r="I64" t="s">
        <v>7165</v>
      </c>
      <c r="J64" t="s">
        <v>7172</v>
      </c>
      <c r="K64" t="s">
        <v>7212</v>
      </c>
      <c r="L64">
        <v>3</v>
      </c>
      <c r="M64">
        <v>7728.03</v>
      </c>
      <c r="N64">
        <v>0.25</v>
      </c>
      <c r="O64">
        <v>805.22</v>
      </c>
    </row>
    <row r="65" spans="1:15" x14ac:dyDescent="0.25">
      <c r="A65" t="s">
        <v>3115</v>
      </c>
      <c r="B65" t="s">
        <v>5847</v>
      </c>
      <c r="C65" t="s">
        <v>7246</v>
      </c>
      <c r="D65" t="s">
        <v>6628</v>
      </c>
      <c r="E65" t="s">
        <v>6981</v>
      </c>
      <c r="F65" t="s">
        <v>7096</v>
      </c>
      <c r="G65" t="s">
        <v>7103</v>
      </c>
      <c r="H65" t="s">
        <v>7119</v>
      </c>
      <c r="I65" t="s">
        <v>7165</v>
      </c>
      <c r="J65" t="s">
        <v>7172</v>
      </c>
      <c r="K65" t="s">
        <v>7212</v>
      </c>
      <c r="L65">
        <v>6</v>
      </c>
      <c r="M65">
        <v>17677.849999999999</v>
      </c>
      <c r="N65">
        <v>0.15</v>
      </c>
      <c r="O65">
        <v>2345.39</v>
      </c>
    </row>
    <row r="66" spans="1:15" x14ac:dyDescent="0.25">
      <c r="A66" t="s">
        <v>3107</v>
      </c>
      <c r="B66" t="s">
        <v>5628</v>
      </c>
      <c r="C66" t="s">
        <v>7245</v>
      </c>
      <c r="D66" t="s">
        <v>6299</v>
      </c>
      <c r="E66" t="s">
        <v>7024</v>
      </c>
      <c r="F66" t="s">
        <v>7096</v>
      </c>
      <c r="G66" t="s">
        <v>7103</v>
      </c>
      <c r="H66" t="s">
        <v>7134</v>
      </c>
      <c r="I66" t="s">
        <v>7165</v>
      </c>
      <c r="J66" t="s">
        <v>7172</v>
      </c>
      <c r="K66" t="s">
        <v>7212</v>
      </c>
      <c r="L66">
        <v>6</v>
      </c>
      <c r="M66">
        <v>16209.67</v>
      </c>
      <c r="N66">
        <v>0.25</v>
      </c>
      <c r="O66">
        <v>624.55999999999995</v>
      </c>
    </row>
    <row r="67" spans="1:15" x14ac:dyDescent="0.25">
      <c r="A67" t="s">
        <v>3036</v>
      </c>
      <c r="B67" t="s">
        <v>5223</v>
      </c>
      <c r="C67" t="s">
        <v>7238</v>
      </c>
      <c r="D67" t="s">
        <v>6129</v>
      </c>
      <c r="E67" t="s">
        <v>6928</v>
      </c>
      <c r="F67" t="s">
        <v>7094</v>
      </c>
      <c r="G67" t="s">
        <v>7101</v>
      </c>
      <c r="H67" t="s">
        <v>7117</v>
      </c>
      <c r="I67" t="s">
        <v>7165</v>
      </c>
      <c r="J67" t="s">
        <v>7172</v>
      </c>
      <c r="K67" t="s">
        <v>7212</v>
      </c>
      <c r="L67">
        <v>2</v>
      </c>
      <c r="M67">
        <v>7095.98</v>
      </c>
      <c r="N67">
        <v>0</v>
      </c>
      <c r="O67">
        <v>1385.95</v>
      </c>
    </row>
    <row r="68" spans="1:15" x14ac:dyDescent="0.25">
      <c r="A68" t="s">
        <v>678</v>
      </c>
      <c r="B68" t="s">
        <v>5519</v>
      </c>
      <c r="C68" t="s">
        <v>7236</v>
      </c>
      <c r="D68" t="s">
        <v>6145</v>
      </c>
      <c r="E68" t="s">
        <v>6943</v>
      </c>
      <c r="F68" t="s">
        <v>7094</v>
      </c>
      <c r="G68" t="s">
        <v>7100</v>
      </c>
      <c r="H68" t="s">
        <v>7136</v>
      </c>
      <c r="I68" t="s">
        <v>7165</v>
      </c>
      <c r="J68" t="s">
        <v>7172</v>
      </c>
      <c r="K68" t="s">
        <v>7212</v>
      </c>
      <c r="L68">
        <v>5</v>
      </c>
      <c r="M68">
        <v>17210.990000000002</v>
      </c>
      <c r="N68">
        <v>0.05</v>
      </c>
      <c r="O68">
        <v>2980.37</v>
      </c>
    </row>
    <row r="69" spans="1:15" x14ac:dyDescent="0.25">
      <c r="A69" t="s">
        <v>3030</v>
      </c>
      <c r="B69" t="s">
        <v>5650</v>
      </c>
      <c r="C69" t="s">
        <v>7251</v>
      </c>
      <c r="D69" t="s">
        <v>6295</v>
      </c>
      <c r="E69" t="s">
        <v>7021</v>
      </c>
      <c r="F69" t="s">
        <v>7095</v>
      </c>
      <c r="G69" t="s">
        <v>7108</v>
      </c>
      <c r="H69" t="s">
        <v>7141</v>
      </c>
      <c r="I69" t="s">
        <v>7165</v>
      </c>
      <c r="J69" t="s">
        <v>7172</v>
      </c>
      <c r="K69" t="s">
        <v>7212</v>
      </c>
      <c r="L69">
        <v>3</v>
      </c>
      <c r="M69">
        <v>8050.79</v>
      </c>
      <c r="N69">
        <v>0.25</v>
      </c>
      <c r="O69">
        <v>319.5</v>
      </c>
    </row>
    <row r="70" spans="1:15" x14ac:dyDescent="0.25">
      <c r="A70" t="s">
        <v>3023</v>
      </c>
      <c r="B70" t="s">
        <v>5888</v>
      </c>
      <c r="C70" t="s">
        <v>7251</v>
      </c>
      <c r="D70" t="s">
        <v>6419</v>
      </c>
      <c r="E70" t="s">
        <v>6897</v>
      </c>
      <c r="F70" t="s">
        <v>7097</v>
      </c>
      <c r="G70" t="s">
        <v>7110</v>
      </c>
      <c r="H70" t="s">
        <v>7129</v>
      </c>
      <c r="I70" t="s">
        <v>7165</v>
      </c>
      <c r="J70" t="s">
        <v>7172</v>
      </c>
      <c r="K70" t="s">
        <v>7212</v>
      </c>
      <c r="L70">
        <v>6</v>
      </c>
      <c r="M70">
        <v>18146.66</v>
      </c>
      <c r="N70">
        <v>0.15</v>
      </c>
      <c r="O70">
        <v>2318.5100000000002</v>
      </c>
    </row>
    <row r="71" spans="1:15" x14ac:dyDescent="0.25">
      <c r="A71" t="s">
        <v>3007</v>
      </c>
      <c r="B71" t="s">
        <v>5136</v>
      </c>
      <c r="C71" t="s">
        <v>7242</v>
      </c>
      <c r="D71" t="s">
        <v>6394</v>
      </c>
      <c r="E71" t="s">
        <v>6900</v>
      </c>
      <c r="F71" t="s">
        <v>7096</v>
      </c>
      <c r="G71" t="s">
        <v>7103</v>
      </c>
      <c r="H71" t="s">
        <v>7134</v>
      </c>
      <c r="I71" t="s">
        <v>7165</v>
      </c>
      <c r="J71" t="s">
        <v>7172</v>
      </c>
      <c r="K71" t="s">
        <v>7212</v>
      </c>
      <c r="L71">
        <v>4</v>
      </c>
      <c r="M71">
        <v>13567.4</v>
      </c>
      <c r="N71">
        <v>0.05</v>
      </c>
      <c r="O71">
        <v>2513.02</v>
      </c>
    </row>
    <row r="72" spans="1:15" x14ac:dyDescent="0.25">
      <c r="A72" t="s">
        <v>3005</v>
      </c>
      <c r="B72" t="s">
        <v>5384</v>
      </c>
      <c r="C72" t="s">
        <v>7229</v>
      </c>
      <c r="D72" t="s">
        <v>6568</v>
      </c>
      <c r="E72" t="s">
        <v>6996</v>
      </c>
      <c r="F72" t="s">
        <v>7096</v>
      </c>
      <c r="G72" t="s">
        <v>7113</v>
      </c>
      <c r="H72" t="s">
        <v>7148</v>
      </c>
      <c r="I72" t="s">
        <v>7165</v>
      </c>
      <c r="J72" t="s">
        <v>7172</v>
      </c>
      <c r="K72" t="s">
        <v>7212</v>
      </c>
      <c r="L72">
        <v>7</v>
      </c>
      <c r="M72">
        <v>23017.74</v>
      </c>
      <c r="N72">
        <v>0.1</v>
      </c>
      <c r="O72">
        <v>3416.36</v>
      </c>
    </row>
    <row r="73" spans="1:15" x14ac:dyDescent="0.25">
      <c r="A73" t="s">
        <v>688</v>
      </c>
      <c r="B73" t="s">
        <v>5086</v>
      </c>
      <c r="C73" t="s">
        <v>7240</v>
      </c>
      <c r="D73" t="s">
        <v>6372</v>
      </c>
      <c r="E73" t="s">
        <v>6917</v>
      </c>
      <c r="F73" t="s">
        <v>7097</v>
      </c>
      <c r="G73" t="s">
        <v>7107</v>
      </c>
      <c r="H73" t="s">
        <v>7153</v>
      </c>
      <c r="I73" t="s">
        <v>7165</v>
      </c>
      <c r="J73" t="s">
        <v>7172</v>
      </c>
      <c r="K73" t="s">
        <v>7212</v>
      </c>
      <c r="L73">
        <v>2</v>
      </c>
      <c r="M73">
        <v>6179.94</v>
      </c>
      <c r="N73">
        <v>0.15</v>
      </c>
      <c r="O73">
        <v>765.43</v>
      </c>
    </row>
    <row r="74" spans="1:15" x14ac:dyDescent="0.25">
      <c r="A74" t="s">
        <v>2948</v>
      </c>
      <c r="B74" t="s">
        <v>5819</v>
      </c>
      <c r="C74" t="s">
        <v>7226</v>
      </c>
      <c r="D74" t="s">
        <v>6565</v>
      </c>
      <c r="E74" t="s">
        <v>6909</v>
      </c>
      <c r="F74" t="s">
        <v>7096</v>
      </c>
      <c r="G74" t="s">
        <v>7103</v>
      </c>
      <c r="H74" t="s">
        <v>7158</v>
      </c>
      <c r="I74" t="s">
        <v>7165</v>
      </c>
      <c r="J74" t="s">
        <v>7172</v>
      </c>
      <c r="K74" t="s">
        <v>7212</v>
      </c>
      <c r="L74">
        <v>3</v>
      </c>
      <c r="M74">
        <v>10039.33</v>
      </c>
      <c r="N74">
        <v>0.05</v>
      </c>
      <c r="O74">
        <v>1594.26</v>
      </c>
    </row>
    <row r="75" spans="1:15" x14ac:dyDescent="0.25">
      <c r="A75" t="s">
        <v>2939</v>
      </c>
      <c r="B75" t="s">
        <v>6026</v>
      </c>
      <c r="C75" t="s">
        <v>7233</v>
      </c>
      <c r="D75" t="s">
        <v>6863</v>
      </c>
      <c r="E75" t="s">
        <v>7046</v>
      </c>
      <c r="F75" t="s">
        <v>7096</v>
      </c>
      <c r="G75" t="s">
        <v>7113</v>
      </c>
      <c r="H75" t="s">
        <v>7143</v>
      </c>
      <c r="I75" t="s">
        <v>7165</v>
      </c>
      <c r="J75" t="s">
        <v>7172</v>
      </c>
      <c r="K75" t="s">
        <v>7212</v>
      </c>
      <c r="L75">
        <v>6</v>
      </c>
      <c r="M75">
        <v>21100.27</v>
      </c>
      <c r="N75">
        <v>0</v>
      </c>
      <c r="O75">
        <v>4211.1000000000004</v>
      </c>
    </row>
    <row r="76" spans="1:15" x14ac:dyDescent="0.25">
      <c r="A76" t="s">
        <v>718</v>
      </c>
      <c r="B76" t="s">
        <v>5162</v>
      </c>
      <c r="C76" t="s">
        <v>7229</v>
      </c>
      <c r="D76" t="s">
        <v>6567</v>
      </c>
      <c r="E76" t="s">
        <v>6921</v>
      </c>
      <c r="F76" t="s">
        <v>7094</v>
      </c>
      <c r="G76" t="s">
        <v>7099</v>
      </c>
      <c r="H76" t="s">
        <v>7130</v>
      </c>
      <c r="I76" t="s">
        <v>7165</v>
      </c>
      <c r="J76" t="s">
        <v>7172</v>
      </c>
      <c r="K76" t="s">
        <v>7212</v>
      </c>
      <c r="L76">
        <v>5</v>
      </c>
      <c r="M76">
        <v>16850.580000000002</v>
      </c>
      <c r="N76">
        <v>0.05</v>
      </c>
      <c r="O76">
        <v>2861.56</v>
      </c>
    </row>
    <row r="77" spans="1:15" x14ac:dyDescent="0.25">
      <c r="A77" t="s">
        <v>726</v>
      </c>
      <c r="B77" t="s">
        <v>5422</v>
      </c>
      <c r="C77" t="s">
        <v>7239</v>
      </c>
      <c r="D77" t="s">
        <v>6252</v>
      </c>
      <c r="E77" t="s">
        <v>7004</v>
      </c>
      <c r="F77" t="s">
        <v>7097</v>
      </c>
      <c r="G77" t="s">
        <v>7107</v>
      </c>
      <c r="H77" t="s">
        <v>7153</v>
      </c>
      <c r="I77" t="s">
        <v>7165</v>
      </c>
      <c r="J77" t="s">
        <v>7172</v>
      </c>
      <c r="K77" t="s">
        <v>7212</v>
      </c>
      <c r="L77">
        <v>2</v>
      </c>
      <c r="M77">
        <v>6457.46</v>
      </c>
      <c r="N77">
        <v>0.1</v>
      </c>
      <c r="O77">
        <v>977.59</v>
      </c>
    </row>
    <row r="78" spans="1:15" x14ac:dyDescent="0.25">
      <c r="A78" t="s">
        <v>2805</v>
      </c>
      <c r="B78" t="s">
        <v>5981</v>
      </c>
      <c r="C78" t="s">
        <v>7256</v>
      </c>
      <c r="D78" t="s">
        <v>6746</v>
      </c>
      <c r="E78" t="s">
        <v>6900</v>
      </c>
      <c r="F78" t="s">
        <v>7097</v>
      </c>
      <c r="G78" t="s">
        <v>7104</v>
      </c>
      <c r="H78" t="s">
        <v>7120</v>
      </c>
      <c r="I78" t="s">
        <v>7165</v>
      </c>
      <c r="J78" t="s">
        <v>7172</v>
      </c>
      <c r="K78" t="s">
        <v>7212</v>
      </c>
      <c r="L78">
        <v>7</v>
      </c>
      <c r="M78">
        <v>22013.56</v>
      </c>
      <c r="N78">
        <v>0.1</v>
      </c>
      <c r="O78">
        <v>3228.07</v>
      </c>
    </row>
    <row r="79" spans="1:15" x14ac:dyDescent="0.25">
      <c r="A79" t="s">
        <v>2780</v>
      </c>
      <c r="B79" t="s">
        <v>5553</v>
      </c>
      <c r="C79" t="s">
        <v>7239</v>
      </c>
      <c r="D79" t="s">
        <v>6860</v>
      </c>
      <c r="E79" t="s">
        <v>6940</v>
      </c>
      <c r="F79" t="s">
        <v>7094</v>
      </c>
      <c r="G79" t="s">
        <v>7100</v>
      </c>
      <c r="H79" t="s">
        <v>7136</v>
      </c>
      <c r="I79" t="s">
        <v>7165</v>
      </c>
      <c r="J79" t="s">
        <v>7172</v>
      </c>
      <c r="K79" t="s">
        <v>7212</v>
      </c>
      <c r="L79">
        <v>2</v>
      </c>
      <c r="M79">
        <v>6513.11</v>
      </c>
      <c r="N79">
        <v>0.05</v>
      </c>
      <c r="O79">
        <v>1078.56</v>
      </c>
    </row>
    <row r="80" spans="1:15" x14ac:dyDescent="0.25">
      <c r="A80" t="s">
        <v>2672</v>
      </c>
      <c r="B80" t="s">
        <v>5027</v>
      </c>
      <c r="C80" t="s">
        <v>7252</v>
      </c>
      <c r="D80" t="s">
        <v>6101</v>
      </c>
      <c r="E80" t="s">
        <v>6900</v>
      </c>
      <c r="F80" t="s">
        <v>7097</v>
      </c>
      <c r="G80" t="s">
        <v>7110</v>
      </c>
      <c r="H80" t="s">
        <v>7159</v>
      </c>
      <c r="I80" t="s">
        <v>7165</v>
      </c>
      <c r="J80" t="s">
        <v>7172</v>
      </c>
      <c r="K80" t="s">
        <v>7212</v>
      </c>
      <c r="L80">
        <v>6</v>
      </c>
      <c r="M80">
        <v>15440.25</v>
      </c>
      <c r="N80">
        <v>0.25</v>
      </c>
      <c r="O80">
        <v>968.67</v>
      </c>
    </row>
    <row r="81" spans="1:15" x14ac:dyDescent="0.25">
      <c r="A81" t="s">
        <v>2666</v>
      </c>
      <c r="B81" t="s">
        <v>5653</v>
      </c>
      <c r="C81" t="s">
        <v>7227</v>
      </c>
      <c r="D81" t="s">
        <v>6409</v>
      </c>
      <c r="E81" t="s">
        <v>7016</v>
      </c>
      <c r="F81" t="s">
        <v>7094</v>
      </c>
      <c r="G81" t="s">
        <v>7098</v>
      </c>
      <c r="H81" t="s">
        <v>7114</v>
      </c>
      <c r="I81" t="s">
        <v>7165</v>
      </c>
      <c r="J81" t="s">
        <v>7172</v>
      </c>
      <c r="K81" t="s">
        <v>7212</v>
      </c>
      <c r="L81">
        <v>1</v>
      </c>
      <c r="M81">
        <v>3427.27</v>
      </c>
      <c r="N81">
        <v>0</v>
      </c>
      <c r="O81">
        <v>707.98</v>
      </c>
    </row>
    <row r="82" spans="1:15" x14ac:dyDescent="0.25">
      <c r="A82" t="s">
        <v>2647</v>
      </c>
      <c r="B82" t="s">
        <v>5505</v>
      </c>
      <c r="C82" t="s">
        <v>7226</v>
      </c>
      <c r="D82" t="s">
        <v>6113</v>
      </c>
      <c r="E82" t="s">
        <v>6912</v>
      </c>
      <c r="F82" t="s">
        <v>7096</v>
      </c>
      <c r="G82" t="s">
        <v>7113</v>
      </c>
      <c r="H82" t="s">
        <v>7144</v>
      </c>
      <c r="I82" t="s">
        <v>7165</v>
      </c>
      <c r="J82" t="s">
        <v>7172</v>
      </c>
      <c r="K82" t="s">
        <v>7212</v>
      </c>
      <c r="L82">
        <v>1</v>
      </c>
      <c r="M82">
        <v>3062.24</v>
      </c>
      <c r="N82">
        <v>0.1</v>
      </c>
      <c r="O82">
        <v>558.01</v>
      </c>
    </row>
    <row r="83" spans="1:15" x14ac:dyDescent="0.25">
      <c r="A83" t="s">
        <v>2638</v>
      </c>
      <c r="B83" t="s">
        <v>5673</v>
      </c>
      <c r="C83" t="s">
        <v>7259</v>
      </c>
      <c r="D83" t="s">
        <v>6590</v>
      </c>
      <c r="E83" t="s">
        <v>6927</v>
      </c>
      <c r="F83" t="s">
        <v>7096</v>
      </c>
      <c r="G83" t="s">
        <v>7112</v>
      </c>
      <c r="H83" t="s">
        <v>7139</v>
      </c>
      <c r="I83" t="s">
        <v>7165</v>
      </c>
      <c r="J83" t="s">
        <v>7172</v>
      </c>
      <c r="K83" t="s">
        <v>7212</v>
      </c>
      <c r="L83">
        <v>5</v>
      </c>
      <c r="M83">
        <v>14166.01</v>
      </c>
      <c r="N83">
        <v>0.2</v>
      </c>
      <c r="O83">
        <v>1172.3699999999999</v>
      </c>
    </row>
    <row r="84" spans="1:15" x14ac:dyDescent="0.25">
      <c r="A84" t="s">
        <v>2588</v>
      </c>
      <c r="B84" t="s">
        <v>5873</v>
      </c>
      <c r="C84" t="s">
        <v>7227</v>
      </c>
      <c r="D84" t="s">
        <v>6560</v>
      </c>
      <c r="E84" t="s">
        <v>6986</v>
      </c>
      <c r="F84" t="s">
        <v>7097</v>
      </c>
      <c r="G84" t="s">
        <v>7105</v>
      </c>
      <c r="H84" t="s">
        <v>7149</v>
      </c>
      <c r="I84" t="s">
        <v>7165</v>
      </c>
      <c r="J84" t="s">
        <v>7172</v>
      </c>
      <c r="K84" t="s">
        <v>7212</v>
      </c>
      <c r="L84">
        <v>1</v>
      </c>
      <c r="M84">
        <v>3278.22</v>
      </c>
      <c r="N84">
        <v>0.05</v>
      </c>
      <c r="O84">
        <v>543.46</v>
      </c>
    </row>
    <row r="85" spans="1:15" x14ac:dyDescent="0.25">
      <c r="A85" t="s">
        <v>2581</v>
      </c>
      <c r="B85" t="s">
        <v>5807</v>
      </c>
      <c r="C85" t="s">
        <v>7238</v>
      </c>
      <c r="D85" t="s">
        <v>6826</v>
      </c>
      <c r="E85" t="s">
        <v>7091</v>
      </c>
      <c r="F85" t="s">
        <v>7097</v>
      </c>
      <c r="G85" t="s">
        <v>7105</v>
      </c>
      <c r="H85" t="s">
        <v>7149</v>
      </c>
      <c r="I85" t="s">
        <v>7165</v>
      </c>
      <c r="J85" t="s">
        <v>7172</v>
      </c>
      <c r="K85" t="s">
        <v>7212</v>
      </c>
      <c r="L85">
        <v>2</v>
      </c>
      <c r="M85">
        <v>7323.99</v>
      </c>
      <c r="N85">
        <v>0</v>
      </c>
      <c r="O85">
        <v>1556.43</v>
      </c>
    </row>
    <row r="86" spans="1:15" x14ac:dyDescent="0.25">
      <c r="A86" t="s">
        <v>2571</v>
      </c>
      <c r="B86" t="s">
        <v>5598</v>
      </c>
      <c r="C86" t="s">
        <v>7252</v>
      </c>
      <c r="D86" t="s">
        <v>6538</v>
      </c>
      <c r="E86" t="s">
        <v>7061</v>
      </c>
      <c r="F86" t="s">
        <v>7094</v>
      </c>
      <c r="G86" t="s">
        <v>7099</v>
      </c>
      <c r="H86" t="s">
        <v>7130</v>
      </c>
      <c r="I86" t="s">
        <v>7165</v>
      </c>
      <c r="J86" t="s">
        <v>7172</v>
      </c>
      <c r="K86" t="s">
        <v>7212</v>
      </c>
      <c r="L86">
        <v>7</v>
      </c>
      <c r="M86">
        <v>25290.23</v>
      </c>
      <c r="N86">
        <v>0</v>
      </c>
      <c r="O86">
        <v>4616.4799999999996</v>
      </c>
    </row>
    <row r="87" spans="1:15" x14ac:dyDescent="0.25">
      <c r="A87" t="s">
        <v>2567</v>
      </c>
      <c r="B87" t="s">
        <v>5473</v>
      </c>
      <c r="C87" t="s">
        <v>7244</v>
      </c>
      <c r="D87" t="s">
        <v>6333</v>
      </c>
      <c r="E87" t="s">
        <v>6898</v>
      </c>
      <c r="F87" t="s">
        <v>7097</v>
      </c>
      <c r="G87" t="s">
        <v>7104</v>
      </c>
      <c r="H87" t="s">
        <v>7120</v>
      </c>
      <c r="I87" t="s">
        <v>7165</v>
      </c>
      <c r="J87" t="s">
        <v>7172</v>
      </c>
      <c r="K87" t="s">
        <v>7212</v>
      </c>
      <c r="L87">
        <v>7</v>
      </c>
      <c r="M87">
        <v>21707.72</v>
      </c>
      <c r="N87">
        <v>0.1</v>
      </c>
      <c r="O87">
        <v>2972.77</v>
      </c>
    </row>
    <row r="88" spans="1:15" x14ac:dyDescent="0.25">
      <c r="A88" t="s">
        <v>847</v>
      </c>
      <c r="B88" t="s">
        <v>5521</v>
      </c>
      <c r="C88" t="s">
        <v>7249</v>
      </c>
      <c r="D88" t="s">
        <v>6606</v>
      </c>
      <c r="E88" t="s">
        <v>7009</v>
      </c>
      <c r="F88" t="s">
        <v>7097</v>
      </c>
      <c r="G88" t="s">
        <v>7107</v>
      </c>
      <c r="H88" t="s">
        <v>7153</v>
      </c>
      <c r="I88" t="s">
        <v>7165</v>
      </c>
      <c r="J88" t="s">
        <v>7172</v>
      </c>
      <c r="K88" t="s">
        <v>7212</v>
      </c>
      <c r="L88">
        <v>8</v>
      </c>
      <c r="M88">
        <v>27039.45</v>
      </c>
      <c r="N88">
        <v>0</v>
      </c>
      <c r="O88">
        <v>5115.87</v>
      </c>
    </row>
    <row r="89" spans="1:15" x14ac:dyDescent="0.25">
      <c r="A89" t="s">
        <v>2505</v>
      </c>
      <c r="B89" t="s">
        <v>5991</v>
      </c>
      <c r="C89" t="s">
        <v>7255</v>
      </c>
      <c r="D89" t="s">
        <v>6366</v>
      </c>
      <c r="E89" t="s">
        <v>7047</v>
      </c>
      <c r="F89" t="s">
        <v>7097</v>
      </c>
      <c r="G89" t="s">
        <v>7110</v>
      </c>
      <c r="H89" t="s">
        <v>7129</v>
      </c>
      <c r="I89" t="s">
        <v>7165</v>
      </c>
      <c r="J89" t="s">
        <v>7172</v>
      </c>
      <c r="K89" t="s">
        <v>7212</v>
      </c>
      <c r="L89">
        <v>1</v>
      </c>
      <c r="M89">
        <v>3646.77</v>
      </c>
      <c r="N89">
        <v>0</v>
      </c>
      <c r="O89">
        <v>680.5</v>
      </c>
    </row>
    <row r="90" spans="1:15" x14ac:dyDescent="0.25">
      <c r="A90" t="s">
        <v>860</v>
      </c>
      <c r="B90" t="s">
        <v>5377</v>
      </c>
      <c r="C90" t="s">
        <v>7258</v>
      </c>
      <c r="D90" t="s">
        <v>6304</v>
      </c>
      <c r="E90" t="s">
        <v>6958</v>
      </c>
      <c r="F90" t="s">
        <v>7094</v>
      </c>
      <c r="G90" t="s">
        <v>7100</v>
      </c>
      <c r="H90" t="s">
        <v>7136</v>
      </c>
      <c r="I90" t="s">
        <v>7165</v>
      </c>
      <c r="J90" t="s">
        <v>7172</v>
      </c>
      <c r="K90" t="s">
        <v>7212</v>
      </c>
      <c r="L90">
        <v>6</v>
      </c>
      <c r="M90">
        <v>20078.330000000002</v>
      </c>
      <c r="N90">
        <v>0</v>
      </c>
      <c r="O90">
        <v>3739.75</v>
      </c>
    </row>
    <row r="91" spans="1:15" x14ac:dyDescent="0.25">
      <c r="A91" t="s">
        <v>2444</v>
      </c>
      <c r="B91" t="s">
        <v>5420</v>
      </c>
      <c r="C91" t="s">
        <v>7252</v>
      </c>
      <c r="D91" t="s">
        <v>6287</v>
      </c>
      <c r="E91" t="s">
        <v>6975</v>
      </c>
      <c r="F91" t="s">
        <v>7096</v>
      </c>
      <c r="G91" t="s">
        <v>7111</v>
      </c>
      <c r="H91" t="s">
        <v>7145</v>
      </c>
      <c r="I91" t="s">
        <v>7165</v>
      </c>
      <c r="J91" t="s">
        <v>7172</v>
      </c>
      <c r="K91" t="s">
        <v>7212</v>
      </c>
      <c r="L91">
        <v>8</v>
      </c>
      <c r="M91">
        <v>25976.32</v>
      </c>
      <c r="N91">
        <v>0.05</v>
      </c>
      <c r="O91">
        <v>4970.47</v>
      </c>
    </row>
    <row r="92" spans="1:15" x14ac:dyDescent="0.25">
      <c r="A92" t="s">
        <v>2418</v>
      </c>
      <c r="B92" t="s">
        <v>5699</v>
      </c>
      <c r="C92" t="s">
        <v>7233</v>
      </c>
      <c r="D92" t="s">
        <v>6658</v>
      </c>
      <c r="E92" t="s">
        <v>6964</v>
      </c>
      <c r="F92" t="s">
        <v>7094</v>
      </c>
      <c r="G92" t="s">
        <v>7100</v>
      </c>
      <c r="H92" t="s">
        <v>7116</v>
      </c>
      <c r="I92" t="s">
        <v>7165</v>
      </c>
      <c r="J92" t="s">
        <v>7172</v>
      </c>
      <c r="K92" t="s">
        <v>7212</v>
      </c>
      <c r="L92">
        <v>6</v>
      </c>
      <c r="M92">
        <v>20302.189999999999</v>
      </c>
      <c r="N92">
        <v>0.05</v>
      </c>
      <c r="O92">
        <v>3613.4</v>
      </c>
    </row>
    <row r="93" spans="1:15" x14ac:dyDescent="0.25">
      <c r="A93" t="s">
        <v>2377</v>
      </c>
      <c r="B93" t="s">
        <v>5795</v>
      </c>
      <c r="C93" t="s">
        <v>7236</v>
      </c>
      <c r="D93" t="s">
        <v>6602</v>
      </c>
      <c r="E93" t="s">
        <v>7068</v>
      </c>
      <c r="F93" t="s">
        <v>7096</v>
      </c>
      <c r="G93" t="s">
        <v>7111</v>
      </c>
      <c r="H93" t="s">
        <v>7131</v>
      </c>
      <c r="I93" t="s">
        <v>7165</v>
      </c>
      <c r="J93" t="s">
        <v>7172</v>
      </c>
      <c r="K93" t="s">
        <v>7212</v>
      </c>
      <c r="L93">
        <v>1</v>
      </c>
      <c r="M93">
        <v>2913.99</v>
      </c>
      <c r="N93">
        <v>0.15</v>
      </c>
      <c r="O93">
        <v>359.62</v>
      </c>
    </row>
    <row r="94" spans="1:15" x14ac:dyDescent="0.25">
      <c r="A94" t="s">
        <v>901</v>
      </c>
      <c r="B94" t="s">
        <v>5155</v>
      </c>
      <c r="C94" t="s">
        <v>7244</v>
      </c>
      <c r="D94" t="s">
        <v>6417</v>
      </c>
      <c r="E94" t="s">
        <v>7053</v>
      </c>
      <c r="F94" t="s">
        <v>7095</v>
      </c>
      <c r="G94" t="s">
        <v>7106</v>
      </c>
      <c r="H94" t="s">
        <v>7146</v>
      </c>
      <c r="I94" t="s">
        <v>7165</v>
      </c>
      <c r="J94" t="s">
        <v>7172</v>
      </c>
      <c r="K94" t="s">
        <v>7212</v>
      </c>
      <c r="L94">
        <v>3</v>
      </c>
      <c r="M94">
        <v>8219.33</v>
      </c>
      <c r="N94">
        <v>0.2</v>
      </c>
      <c r="O94">
        <v>1157.56</v>
      </c>
    </row>
    <row r="95" spans="1:15" x14ac:dyDescent="0.25">
      <c r="A95" t="s">
        <v>2336</v>
      </c>
      <c r="B95" t="s">
        <v>5912</v>
      </c>
      <c r="C95" t="s">
        <v>7236</v>
      </c>
      <c r="D95" t="s">
        <v>6351</v>
      </c>
      <c r="E95" t="s">
        <v>6949</v>
      </c>
      <c r="F95" t="s">
        <v>7095</v>
      </c>
      <c r="G95" t="s">
        <v>7108</v>
      </c>
      <c r="H95" t="s">
        <v>7150</v>
      </c>
      <c r="I95" t="s">
        <v>7165</v>
      </c>
      <c r="J95" t="s">
        <v>7172</v>
      </c>
      <c r="K95" t="s">
        <v>7212</v>
      </c>
      <c r="L95">
        <v>7</v>
      </c>
      <c r="M95">
        <v>24677.69</v>
      </c>
      <c r="N95">
        <v>0</v>
      </c>
      <c r="O95">
        <v>4489.13</v>
      </c>
    </row>
    <row r="96" spans="1:15" x14ac:dyDescent="0.25">
      <c r="A96" t="s">
        <v>907</v>
      </c>
      <c r="B96" t="s">
        <v>5164</v>
      </c>
      <c r="C96" t="s">
        <v>7239</v>
      </c>
      <c r="D96" t="s">
        <v>6262</v>
      </c>
      <c r="E96" t="s">
        <v>6920</v>
      </c>
      <c r="F96" t="s">
        <v>7096</v>
      </c>
      <c r="G96" t="s">
        <v>7111</v>
      </c>
      <c r="H96" t="s">
        <v>7131</v>
      </c>
      <c r="I96" t="s">
        <v>7165</v>
      </c>
      <c r="J96" t="s">
        <v>7172</v>
      </c>
      <c r="K96" t="s">
        <v>7212</v>
      </c>
      <c r="L96">
        <v>3</v>
      </c>
      <c r="M96">
        <v>7606.56</v>
      </c>
      <c r="N96">
        <v>0.25</v>
      </c>
      <c r="O96">
        <v>475.78</v>
      </c>
    </row>
    <row r="97" spans="1:15" x14ac:dyDescent="0.25">
      <c r="A97" t="s">
        <v>2294</v>
      </c>
      <c r="B97" t="s">
        <v>5177</v>
      </c>
      <c r="C97" t="s">
        <v>7255</v>
      </c>
      <c r="D97" t="s">
        <v>6288</v>
      </c>
      <c r="E97" t="s">
        <v>6926</v>
      </c>
      <c r="F97" t="s">
        <v>7095</v>
      </c>
      <c r="G97" t="s">
        <v>7108</v>
      </c>
      <c r="H97" t="s">
        <v>7141</v>
      </c>
      <c r="I97" t="s">
        <v>7165</v>
      </c>
      <c r="J97" t="s">
        <v>7172</v>
      </c>
      <c r="K97" t="s">
        <v>7212</v>
      </c>
      <c r="L97">
        <v>3</v>
      </c>
      <c r="M97">
        <v>8188.81</v>
      </c>
      <c r="N97">
        <v>0.2</v>
      </c>
      <c r="O97">
        <v>964.51</v>
      </c>
    </row>
    <row r="98" spans="1:15" x14ac:dyDescent="0.25">
      <c r="A98" t="s">
        <v>2240</v>
      </c>
      <c r="B98" t="s">
        <v>5313</v>
      </c>
      <c r="C98" t="s">
        <v>7227</v>
      </c>
      <c r="D98" t="s">
        <v>6442</v>
      </c>
      <c r="E98" t="s">
        <v>7058</v>
      </c>
      <c r="F98" t="s">
        <v>7096</v>
      </c>
      <c r="G98" t="s">
        <v>7112</v>
      </c>
      <c r="H98" t="s">
        <v>7139</v>
      </c>
      <c r="I98" t="s">
        <v>7165</v>
      </c>
      <c r="J98" t="s">
        <v>7172</v>
      </c>
      <c r="K98" t="s">
        <v>7212</v>
      </c>
      <c r="L98">
        <v>2</v>
      </c>
      <c r="M98">
        <v>6927.97</v>
      </c>
      <c r="N98">
        <v>0</v>
      </c>
      <c r="O98">
        <v>1407.65</v>
      </c>
    </row>
    <row r="99" spans="1:15" x14ac:dyDescent="0.25">
      <c r="A99" t="s">
        <v>943</v>
      </c>
      <c r="B99" t="s">
        <v>5135</v>
      </c>
      <c r="C99" t="s">
        <v>7243</v>
      </c>
      <c r="D99" t="s">
        <v>6150</v>
      </c>
      <c r="E99" t="s">
        <v>6948</v>
      </c>
      <c r="F99" t="s">
        <v>7095</v>
      </c>
      <c r="G99" t="s">
        <v>7109</v>
      </c>
      <c r="H99" t="s">
        <v>7140</v>
      </c>
      <c r="I99" t="s">
        <v>7165</v>
      </c>
      <c r="J99" t="s">
        <v>7172</v>
      </c>
      <c r="K99" t="s">
        <v>7212</v>
      </c>
      <c r="L99">
        <v>7</v>
      </c>
      <c r="M99">
        <v>22724.87</v>
      </c>
      <c r="N99">
        <v>0.1</v>
      </c>
      <c r="O99">
        <v>3467.07</v>
      </c>
    </row>
    <row r="100" spans="1:15" x14ac:dyDescent="0.25">
      <c r="A100" t="s">
        <v>2209</v>
      </c>
      <c r="B100" t="s">
        <v>5652</v>
      </c>
      <c r="C100" t="s">
        <v>7226</v>
      </c>
      <c r="D100" t="s">
        <v>6382</v>
      </c>
      <c r="E100" t="s">
        <v>7049</v>
      </c>
      <c r="F100" t="s">
        <v>7094</v>
      </c>
      <c r="G100" t="s">
        <v>7100</v>
      </c>
      <c r="H100" t="s">
        <v>7136</v>
      </c>
      <c r="I100" t="s">
        <v>7165</v>
      </c>
      <c r="J100" t="s">
        <v>7172</v>
      </c>
      <c r="K100" t="s">
        <v>7212</v>
      </c>
      <c r="L100">
        <v>1</v>
      </c>
      <c r="M100">
        <v>3120.05</v>
      </c>
      <c r="N100">
        <v>0.1</v>
      </c>
      <c r="O100">
        <v>405.37</v>
      </c>
    </row>
    <row r="101" spans="1:15" x14ac:dyDescent="0.25">
      <c r="A101" t="s">
        <v>993</v>
      </c>
      <c r="B101" t="s">
        <v>5344</v>
      </c>
      <c r="C101" t="s">
        <v>7256</v>
      </c>
      <c r="D101" t="s">
        <v>6166</v>
      </c>
      <c r="E101" t="s">
        <v>6897</v>
      </c>
      <c r="F101" t="s">
        <v>7096</v>
      </c>
      <c r="G101" t="s">
        <v>7112</v>
      </c>
      <c r="H101" t="s">
        <v>7139</v>
      </c>
      <c r="I101" t="s">
        <v>7165</v>
      </c>
      <c r="J101" t="s">
        <v>7172</v>
      </c>
      <c r="K101" t="s">
        <v>7212</v>
      </c>
      <c r="L101">
        <v>1</v>
      </c>
      <c r="M101">
        <v>3317.23</v>
      </c>
      <c r="N101">
        <v>0.05</v>
      </c>
      <c r="O101">
        <v>524.94000000000005</v>
      </c>
    </row>
    <row r="102" spans="1:15" x14ac:dyDescent="0.25">
      <c r="A102" t="s">
        <v>996</v>
      </c>
      <c r="B102" t="s">
        <v>5439</v>
      </c>
      <c r="C102" t="s">
        <v>7224</v>
      </c>
      <c r="D102" t="s">
        <v>6410</v>
      </c>
      <c r="E102" t="s">
        <v>6950</v>
      </c>
      <c r="F102" t="s">
        <v>7095</v>
      </c>
      <c r="G102" t="s">
        <v>7109</v>
      </c>
      <c r="H102" t="s">
        <v>7140</v>
      </c>
      <c r="I102" t="s">
        <v>7165</v>
      </c>
      <c r="J102" t="s">
        <v>7172</v>
      </c>
      <c r="K102" t="s">
        <v>7212</v>
      </c>
      <c r="L102">
        <v>3</v>
      </c>
      <c r="M102">
        <v>8143.48</v>
      </c>
      <c r="N102">
        <v>0.2</v>
      </c>
      <c r="O102">
        <v>615.14</v>
      </c>
    </row>
    <row r="103" spans="1:15" x14ac:dyDescent="0.25">
      <c r="A103" t="s">
        <v>2025</v>
      </c>
      <c r="B103" t="s">
        <v>5769</v>
      </c>
      <c r="C103" t="s">
        <v>7235</v>
      </c>
      <c r="D103" t="s">
        <v>6397</v>
      </c>
      <c r="E103" t="s">
        <v>7051</v>
      </c>
      <c r="F103" t="s">
        <v>7097</v>
      </c>
      <c r="G103" t="s">
        <v>7104</v>
      </c>
      <c r="H103" t="s">
        <v>7120</v>
      </c>
      <c r="I103" t="s">
        <v>7165</v>
      </c>
      <c r="J103" t="s">
        <v>7172</v>
      </c>
      <c r="K103" t="s">
        <v>7212</v>
      </c>
      <c r="L103">
        <v>5</v>
      </c>
      <c r="M103">
        <v>18066.830000000002</v>
      </c>
      <c r="N103">
        <v>0</v>
      </c>
      <c r="O103">
        <v>3334.81</v>
      </c>
    </row>
    <row r="104" spans="1:15" x14ac:dyDescent="0.25">
      <c r="A104" t="s">
        <v>1939</v>
      </c>
      <c r="B104" t="s">
        <v>5188</v>
      </c>
      <c r="C104" t="s">
        <v>7245</v>
      </c>
      <c r="D104" t="s">
        <v>6330</v>
      </c>
      <c r="E104" t="s">
        <v>7035</v>
      </c>
      <c r="F104" t="s">
        <v>7096</v>
      </c>
      <c r="G104" t="s">
        <v>7113</v>
      </c>
      <c r="H104" t="s">
        <v>7144</v>
      </c>
      <c r="I104" t="s">
        <v>7165</v>
      </c>
      <c r="J104" t="s">
        <v>7172</v>
      </c>
      <c r="K104" t="s">
        <v>7212</v>
      </c>
      <c r="L104">
        <v>2</v>
      </c>
      <c r="M104">
        <v>5290.74</v>
      </c>
      <c r="N104">
        <v>0.25</v>
      </c>
      <c r="O104">
        <v>547.16</v>
      </c>
    </row>
    <row r="105" spans="1:15" x14ac:dyDescent="0.25">
      <c r="A105" t="s">
        <v>1934</v>
      </c>
      <c r="B105" t="s">
        <v>5073</v>
      </c>
      <c r="C105" t="s">
        <v>7255</v>
      </c>
      <c r="D105" t="s">
        <v>6169</v>
      </c>
      <c r="E105" t="s">
        <v>6939</v>
      </c>
      <c r="F105" t="s">
        <v>7094</v>
      </c>
      <c r="G105" t="s">
        <v>7099</v>
      </c>
      <c r="H105" t="s">
        <v>7125</v>
      </c>
      <c r="I105" t="s">
        <v>7165</v>
      </c>
      <c r="J105" t="s">
        <v>7172</v>
      </c>
      <c r="K105" t="s">
        <v>7212</v>
      </c>
      <c r="L105">
        <v>2</v>
      </c>
      <c r="M105">
        <v>6512.52</v>
      </c>
      <c r="N105">
        <v>0.1</v>
      </c>
      <c r="O105">
        <v>826.02</v>
      </c>
    </row>
    <row r="106" spans="1:15" x14ac:dyDescent="0.25">
      <c r="A106" t="s">
        <v>1041</v>
      </c>
      <c r="B106" t="s">
        <v>5671</v>
      </c>
      <c r="C106" t="s">
        <v>7242</v>
      </c>
      <c r="D106" t="s">
        <v>6635</v>
      </c>
      <c r="E106" t="s">
        <v>7029</v>
      </c>
      <c r="F106" t="s">
        <v>7097</v>
      </c>
      <c r="G106" t="s">
        <v>7107</v>
      </c>
      <c r="H106" t="s">
        <v>7152</v>
      </c>
      <c r="I106" t="s">
        <v>7165</v>
      </c>
      <c r="J106" t="s">
        <v>7172</v>
      </c>
      <c r="K106" t="s">
        <v>7212</v>
      </c>
      <c r="L106">
        <v>2</v>
      </c>
      <c r="M106">
        <v>7057.93</v>
      </c>
      <c r="N106">
        <v>0</v>
      </c>
      <c r="O106">
        <v>1544.02</v>
      </c>
    </row>
    <row r="107" spans="1:15" x14ac:dyDescent="0.25">
      <c r="A107" t="s">
        <v>1048</v>
      </c>
      <c r="B107" t="s">
        <v>5609</v>
      </c>
      <c r="C107" t="s">
        <v>7242</v>
      </c>
      <c r="D107" t="s">
        <v>6157</v>
      </c>
      <c r="E107" t="s">
        <v>6953</v>
      </c>
      <c r="F107" t="s">
        <v>7095</v>
      </c>
      <c r="G107" t="s">
        <v>7108</v>
      </c>
      <c r="H107" t="s">
        <v>7141</v>
      </c>
      <c r="I107" t="s">
        <v>7165</v>
      </c>
      <c r="J107" t="s">
        <v>7172</v>
      </c>
      <c r="K107" t="s">
        <v>7212</v>
      </c>
      <c r="L107">
        <v>6</v>
      </c>
      <c r="M107">
        <v>18631.830000000002</v>
      </c>
      <c r="N107">
        <v>0.1</v>
      </c>
      <c r="O107">
        <v>2587.35</v>
      </c>
    </row>
    <row r="108" spans="1:15" x14ac:dyDescent="0.25">
      <c r="A108" t="s">
        <v>1886</v>
      </c>
      <c r="B108" t="s">
        <v>5561</v>
      </c>
      <c r="C108" t="s">
        <v>7253</v>
      </c>
      <c r="D108" t="s">
        <v>6783</v>
      </c>
      <c r="E108" t="s">
        <v>7015</v>
      </c>
      <c r="F108" t="s">
        <v>7097</v>
      </c>
      <c r="G108" t="s">
        <v>7105</v>
      </c>
      <c r="H108" t="s">
        <v>7149</v>
      </c>
      <c r="I108" t="s">
        <v>7165</v>
      </c>
      <c r="J108" t="s">
        <v>7172</v>
      </c>
      <c r="K108" t="s">
        <v>7212</v>
      </c>
      <c r="L108">
        <v>2</v>
      </c>
      <c r="M108">
        <v>7201.41</v>
      </c>
      <c r="N108">
        <v>0</v>
      </c>
      <c r="O108">
        <v>1375.02</v>
      </c>
    </row>
    <row r="109" spans="1:15" x14ac:dyDescent="0.25">
      <c r="A109" t="s">
        <v>1852</v>
      </c>
      <c r="B109" t="s">
        <v>5903</v>
      </c>
      <c r="C109" t="s">
        <v>7240</v>
      </c>
      <c r="D109" t="s">
        <v>6523</v>
      </c>
      <c r="E109" t="s">
        <v>7072</v>
      </c>
      <c r="F109" t="s">
        <v>7097</v>
      </c>
      <c r="G109" t="s">
        <v>7110</v>
      </c>
      <c r="H109" t="s">
        <v>7155</v>
      </c>
      <c r="I109" t="s">
        <v>7165</v>
      </c>
      <c r="J109" t="s">
        <v>7172</v>
      </c>
      <c r="K109" t="s">
        <v>7212</v>
      </c>
      <c r="L109">
        <v>2</v>
      </c>
      <c r="M109">
        <v>5306.39</v>
      </c>
      <c r="N109">
        <v>0.25</v>
      </c>
      <c r="O109">
        <v>443.58</v>
      </c>
    </row>
    <row r="110" spans="1:15" x14ac:dyDescent="0.25">
      <c r="A110" t="s">
        <v>1851</v>
      </c>
      <c r="B110" t="s">
        <v>5719</v>
      </c>
      <c r="C110" t="s">
        <v>7246</v>
      </c>
      <c r="D110" t="s">
        <v>6709</v>
      </c>
      <c r="E110" t="s">
        <v>6988</v>
      </c>
      <c r="F110" t="s">
        <v>7096</v>
      </c>
      <c r="G110" t="s">
        <v>7112</v>
      </c>
      <c r="H110" t="s">
        <v>7139</v>
      </c>
      <c r="I110" t="s">
        <v>7165</v>
      </c>
      <c r="J110" t="s">
        <v>7172</v>
      </c>
      <c r="K110" t="s">
        <v>7212</v>
      </c>
      <c r="L110">
        <v>1</v>
      </c>
      <c r="M110">
        <v>3008.16</v>
      </c>
      <c r="N110">
        <v>0.15</v>
      </c>
      <c r="O110">
        <v>355.48</v>
      </c>
    </row>
    <row r="111" spans="1:15" x14ac:dyDescent="0.25">
      <c r="A111" t="s">
        <v>1085</v>
      </c>
      <c r="B111" t="s">
        <v>5588</v>
      </c>
      <c r="C111" t="s">
        <v>7256</v>
      </c>
      <c r="D111" t="s">
        <v>6468</v>
      </c>
      <c r="E111" t="s">
        <v>6990</v>
      </c>
      <c r="F111" t="s">
        <v>7096</v>
      </c>
      <c r="G111" t="s">
        <v>7113</v>
      </c>
      <c r="H111" t="s">
        <v>7143</v>
      </c>
      <c r="I111" t="s">
        <v>7165</v>
      </c>
      <c r="J111" t="s">
        <v>7172</v>
      </c>
      <c r="K111" t="s">
        <v>7212</v>
      </c>
      <c r="L111">
        <v>3</v>
      </c>
      <c r="M111">
        <v>10398.66</v>
      </c>
      <c r="N111">
        <v>0.05</v>
      </c>
      <c r="O111">
        <v>1797.63</v>
      </c>
    </row>
    <row r="112" spans="1:15" x14ac:dyDescent="0.25">
      <c r="A112" t="s">
        <v>1092</v>
      </c>
      <c r="B112" t="s">
        <v>5140</v>
      </c>
      <c r="C112" t="s">
        <v>7258</v>
      </c>
      <c r="D112" t="s">
        <v>6688</v>
      </c>
      <c r="E112" t="s">
        <v>6976</v>
      </c>
      <c r="F112" t="s">
        <v>7096</v>
      </c>
      <c r="G112" t="s">
        <v>7103</v>
      </c>
      <c r="H112" t="s">
        <v>7134</v>
      </c>
      <c r="I112" t="s">
        <v>7165</v>
      </c>
      <c r="J112" t="s">
        <v>7172</v>
      </c>
      <c r="K112" t="s">
        <v>7212</v>
      </c>
      <c r="L112">
        <v>1</v>
      </c>
      <c r="M112">
        <v>3093.18</v>
      </c>
      <c r="N112">
        <v>0.1</v>
      </c>
      <c r="O112">
        <v>559.03</v>
      </c>
    </row>
    <row r="113" spans="1:15" x14ac:dyDescent="0.25">
      <c r="A113" t="s">
        <v>1748</v>
      </c>
      <c r="B113" t="s">
        <v>5880</v>
      </c>
      <c r="C113" t="s">
        <v>7227</v>
      </c>
      <c r="D113" t="s">
        <v>6199</v>
      </c>
      <c r="E113" t="s">
        <v>6979</v>
      </c>
      <c r="F113" t="s">
        <v>7097</v>
      </c>
      <c r="G113" t="s">
        <v>7104</v>
      </c>
      <c r="H113" t="s">
        <v>7132</v>
      </c>
      <c r="I113" t="s">
        <v>7165</v>
      </c>
      <c r="J113" t="s">
        <v>7172</v>
      </c>
      <c r="K113" t="s">
        <v>7212</v>
      </c>
      <c r="L113">
        <v>7</v>
      </c>
      <c r="M113">
        <v>23985.64</v>
      </c>
      <c r="N113">
        <v>0</v>
      </c>
      <c r="O113">
        <v>4712.6000000000004</v>
      </c>
    </row>
    <row r="114" spans="1:15" x14ac:dyDescent="0.25">
      <c r="A114" t="s">
        <v>1720</v>
      </c>
      <c r="B114" t="s">
        <v>5873</v>
      </c>
      <c r="C114" t="s">
        <v>7227</v>
      </c>
      <c r="D114" t="s">
        <v>6804</v>
      </c>
      <c r="E114" t="s">
        <v>6939</v>
      </c>
      <c r="F114" t="s">
        <v>7095</v>
      </c>
      <c r="G114" t="s">
        <v>7106</v>
      </c>
      <c r="H114" t="s">
        <v>7161</v>
      </c>
      <c r="I114" t="s">
        <v>7165</v>
      </c>
      <c r="J114" t="s">
        <v>7172</v>
      </c>
      <c r="K114" t="s">
        <v>7212</v>
      </c>
      <c r="L114">
        <v>8</v>
      </c>
      <c r="M114">
        <v>23707.17</v>
      </c>
      <c r="N114">
        <v>0.15</v>
      </c>
      <c r="O114">
        <v>3629.02</v>
      </c>
    </row>
    <row r="115" spans="1:15" x14ac:dyDescent="0.25">
      <c r="A115" t="s">
        <v>1692</v>
      </c>
      <c r="B115" t="s">
        <v>5297</v>
      </c>
      <c r="C115" t="s">
        <v>7253</v>
      </c>
      <c r="D115" t="s">
        <v>6234</v>
      </c>
      <c r="E115" t="s">
        <v>6939</v>
      </c>
      <c r="F115" t="s">
        <v>7096</v>
      </c>
      <c r="G115" t="s">
        <v>7111</v>
      </c>
      <c r="H115" t="s">
        <v>7131</v>
      </c>
      <c r="I115" t="s">
        <v>7165</v>
      </c>
      <c r="J115" t="s">
        <v>7172</v>
      </c>
      <c r="K115" t="s">
        <v>7212</v>
      </c>
      <c r="L115">
        <v>6</v>
      </c>
      <c r="M115">
        <v>15333.12</v>
      </c>
      <c r="N115">
        <v>0.25</v>
      </c>
      <c r="O115">
        <v>2220.06</v>
      </c>
    </row>
    <row r="116" spans="1:15" x14ac:dyDescent="0.25">
      <c r="A116" t="s">
        <v>1668</v>
      </c>
      <c r="B116" t="s">
        <v>5859</v>
      </c>
      <c r="C116" t="s">
        <v>7239</v>
      </c>
      <c r="D116" t="s">
        <v>6366</v>
      </c>
      <c r="E116" t="s">
        <v>7047</v>
      </c>
      <c r="F116" t="s">
        <v>7096</v>
      </c>
      <c r="G116" t="s">
        <v>7103</v>
      </c>
      <c r="H116" t="s">
        <v>7119</v>
      </c>
      <c r="I116" t="s">
        <v>7165</v>
      </c>
      <c r="J116" t="s">
        <v>7172</v>
      </c>
      <c r="K116" t="s">
        <v>7212</v>
      </c>
      <c r="L116">
        <v>3</v>
      </c>
      <c r="M116">
        <v>8259.06</v>
      </c>
      <c r="N116">
        <v>0.25</v>
      </c>
      <c r="O116">
        <v>878.89</v>
      </c>
    </row>
    <row r="117" spans="1:15" x14ac:dyDescent="0.25">
      <c r="A117" t="s">
        <v>1657</v>
      </c>
      <c r="B117" t="s">
        <v>5192</v>
      </c>
      <c r="C117" t="s">
        <v>7247</v>
      </c>
      <c r="D117" t="s">
        <v>6243</v>
      </c>
      <c r="E117" t="s">
        <v>6980</v>
      </c>
      <c r="F117" t="s">
        <v>7094</v>
      </c>
      <c r="G117" t="s">
        <v>7100</v>
      </c>
      <c r="H117" t="s">
        <v>7151</v>
      </c>
      <c r="I117" t="s">
        <v>7165</v>
      </c>
      <c r="J117" t="s">
        <v>7172</v>
      </c>
      <c r="K117" t="s">
        <v>7212</v>
      </c>
      <c r="L117">
        <v>7</v>
      </c>
      <c r="M117">
        <v>18459.12</v>
      </c>
      <c r="N117">
        <v>0.25</v>
      </c>
      <c r="O117">
        <v>1705.41</v>
      </c>
    </row>
    <row r="118" spans="1:15" x14ac:dyDescent="0.25">
      <c r="A118" t="s">
        <v>1649</v>
      </c>
      <c r="B118" t="s">
        <v>5364</v>
      </c>
      <c r="C118" t="s">
        <v>7254</v>
      </c>
      <c r="D118" t="s">
        <v>6755</v>
      </c>
      <c r="E118" t="s">
        <v>6996</v>
      </c>
      <c r="F118" t="s">
        <v>7095</v>
      </c>
      <c r="G118" t="s">
        <v>7109</v>
      </c>
      <c r="H118" t="s">
        <v>7127</v>
      </c>
      <c r="I118" t="s">
        <v>7165</v>
      </c>
      <c r="J118" t="s">
        <v>7172</v>
      </c>
      <c r="K118" t="s">
        <v>7212</v>
      </c>
      <c r="L118">
        <v>2</v>
      </c>
      <c r="M118">
        <v>5418.95</v>
      </c>
      <c r="N118">
        <v>0.2</v>
      </c>
      <c r="O118">
        <v>520.44000000000005</v>
      </c>
    </row>
    <row r="119" spans="1:15" x14ac:dyDescent="0.25">
      <c r="A119" t="s">
        <v>1628</v>
      </c>
      <c r="B119" t="s">
        <v>5847</v>
      </c>
      <c r="C119" t="s">
        <v>7246</v>
      </c>
      <c r="D119" t="s">
        <v>6220</v>
      </c>
      <c r="E119" t="s">
        <v>6940</v>
      </c>
      <c r="F119" t="s">
        <v>7095</v>
      </c>
      <c r="G119" t="s">
        <v>7109</v>
      </c>
      <c r="H119" t="s">
        <v>7140</v>
      </c>
      <c r="I119" t="s">
        <v>7165</v>
      </c>
      <c r="J119" t="s">
        <v>7172</v>
      </c>
      <c r="K119" t="s">
        <v>7212</v>
      </c>
      <c r="L119">
        <v>5</v>
      </c>
      <c r="M119">
        <v>14452.61</v>
      </c>
      <c r="N119">
        <v>0.2</v>
      </c>
      <c r="O119">
        <v>1239.06</v>
      </c>
    </row>
    <row r="120" spans="1:15" x14ac:dyDescent="0.25">
      <c r="A120" t="s">
        <v>1597</v>
      </c>
      <c r="B120" t="s">
        <v>5836</v>
      </c>
      <c r="C120" t="s">
        <v>7235</v>
      </c>
      <c r="D120" t="s">
        <v>6138</v>
      </c>
      <c r="E120" t="s">
        <v>6936</v>
      </c>
      <c r="F120" t="s">
        <v>7097</v>
      </c>
      <c r="G120" t="s">
        <v>7104</v>
      </c>
      <c r="H120" t="s">
        <v>7160</v>
      </c>
      <c r="I120" t="s">
        <v>7165</v>
      </c>
      <c r="J120" t="s">
        <v>7172</v>
      </c>
      <c r="K120" t="s">
        <v>7212</v>
      </c>
      <c r="L120">
        <v>1</v>
      </c>
      <c r="M120">
        <v>2713.24</v>
      </c>
      <c r="N120">
        <v>0.25</v>
      </c>
      <c r="O120">
        <v>265.26</v>
      </c>
    </row>
    <row r="121" spans="1:15" x14ac:dyDescent="0.25">
      <c r="A121" t="s">
        <v>1583</v>
      </c>
      <c r="B121" t="s">
        <v>5660</v>
      </c>
      <c r="C121" t="s">
        <v>7234</v>
      </c>
      <c r="D121" t="s">
        <v>6783</v>
      </c>
      <c r="E121" t="s">
        <v>7015</v>
      </c>
      <c r="F121" t="s">
        <v>7094</v>
      </c>
      <c r="G121" t="s">
        <v>7100</v>
      </c>
      <c r="H121" t="s">
        <v>7151</v>
      </c>
      <c r="I121" t="s">
        <v>7165</v>
      </c>
      <c r="J121" t="s">
        <v>7172</v>
      </c>
      <c r="K121" t="s">
        <v>7212</v>
      </c>
      <c r="L121">
        <v>3</v>
      </c>
      <c r="M121">
        <v>8200.7199999999993</v>
      </c>
      <c r="N121">
        <v>0.25</v>
      </c>
      <c r="O121">
        <v>1134.67</v>
      </c>
    </row>
    <row r="122" spans="1:15" x14ac:dyDescent="0.25">
      <c r="A122" t="s">
        <v>1306</v>
      </c>
      <c r="B122" t="s">
        <v>5520</v>
      </c>
      <c r="C122" t="s">
        <v>7230</v>
      </c>
      <c r="D122" t="s">
        <v>6734</v>
      </c>
      <c r="E122" t="s">
        <v>6969</v>
      </c>
      <c r="F122" t="s">
        <v>7097</v>
      </c>
      <c r="G122" t="s">
        <v>7105</v>
      </c>
      <c r="H122" t="s">
        <v>7128</v>
      </c>
      <c r="I122" t="s">
        <v>7165</v>
      </c>
      <c r="J122" t="s">
        <v>7172</v>
      </c>
      <c r="K122" t="s">
        <v>7212</v>
      </c>
      <c r="L122">
        <v>4</v>
      </c>
      <c r="M122">
        <v>11960.28</v>
      </c>
      <c r="N122">
        <v>0.15</v>
      </c>
      <c r="O122">
        <v>1655.57</v>
      </c>
    </row>
    <row r="123" spans="1:15" x14ac:dyDescent="0.25">
      <c r="A123" t="s">
        <v>1244</v>
      </c>
      <c r="B123" t="s">
        <v>5507</v>
      </c>
      <c r="C123" t="s">
        <v>7238</v>
      </c>
      <c r="D123" t="s">
        <v>6373</v>
      </c>
      <c r="E123" t="s">
        <v>7001</v>
      </c>
      <c r="F123" t="s">
        <v>7096</v>
      </c>
      <c r="G123" t="s">
        <v>7112</v>
      </c>
      <c r="H123" t="s">
        <v>7154</v>
      </c>
      <c r="I123" t="s">
        <v>7165</v>
      </c>
      <c r="J123" t="s">
        <v>7172</v>
      </c>
      <c r="K123" t="s">
        <v>7212</v>
      </c>
      <c r="L123">
        <v>2</v>
      </c>
      <c r="M123">
        <v>5139.41</v>
      </c>
      <c r="N123">
        <v>0.25</v>
      </c>
      <c r="O123">
        <v>447.43</v>
      </c>
    </row>
    <row r="124" spans="1:15" x14ac:dyDescent="0.25">
      <c r="A124" t="s">
        <v>1259</v>
      </c>
      <c r="B124" t="s">
        <v>5189</v>
      </c>
      <c r="C124" t="s">
        <v>7254</v>
      </c>
      <c r="D124" t="s">
        <v>6455</v>
      </c>
      <c r="E124" t="s">
        <v>6955</v>
      </c>
      <c r="F124" t="s">
        <v>7095</v>
      </c>
      <c r="G124" t="s">
        <v>7109</v>
      </c>
      <c r="H124" t="s">
        <v>7127</v>
      </c>
      <c r="I124" t="s">
        <v>7165</v>
      </c>
      <c r="J124" t="s">
        <v>7172</v>
      </c>
      <c r="K124" t="s">
        <v>7212</v>
      </c>
      <c r="L124">
        <v>8</v>
      </c>
      <c r="M124">
        <v>26266.19</v>
      </c>
      <c r="N124">
        <v>0.1</v>
      </c>
      <c r="O124">
        <v>3611.51</v>
      </c>
    </row>
    <row r="125" spans="1:15" x14ac:dyDescent="0.25">
      <c r="A125" t="s">
        <v>4967</v>
      </c>
      <c r="B125" t="s">
        <v>5964</v>
      </c>
      <c r="C125" t="s">
        <v>7233</v>
      </c>
      <c r="D125" t="s">
        <v>6545</v>
      </c>
      <c r="E125" t="s">
        <v>7076</v>
      </c>
      <c r="F125" t="s">
        <v>7094</v>
      </c>
      <c r="G125" t="s">
        <v>7098</v>
      </c>
      <c r="H125" t="s">
        <v>7114</v>
      </c>
      <c r="I125" t="s">
        <v>7165</v>
      </c>
      <c r="J125" t="s">
        <v>7176</v>
      </c>
      <c r="K125" t="s">
        <v>7195</v>
      </c>
      <c r="L125">
        <v>6</v>
      </c>
      <c r="M125">
        <v>56053.120000000003</v>
      </c>
      <c r="N125">
        <v>0.25</v>
      </c>
      <c r="O125">
        <v>-2387.56</v>
      </c>
    </row>
    <row r="126" spans="1:15" x14ac:dyDescent="0.25">
      <c r="A126" t="s">
        <v>4965</v>
      </c>
      <c r="B126" t="s">
        <v>5339</v>
      </c>
      <c r="C126" t="s">
        <v>7249</v>
      </c>
      <c r="D126" t="s">
        <v>6349</v>
      </c>
      <c r="E126" t="s">
        <v>6911</v>
      </c>
      <c r="F126" t="s">
        <v>7097</v>
      </c>
      <c r="G126" t="s">
        <v>7104</v>
      </c>
      <c r="H126" t="s">
        <v>7120</v>
      </c>
      <c r="I126" t="s">
        <v>7165</v>
      </c>
      <c r="J126" t="s">
        <v>7176</v>
      </c>
      <c r="K126" t="s">
        <v>7195</v>
      </c>
      <c r="L126">
        <v>6</v>
      </c>
      <c r="M126">
        <v>58515.87</v>
      </c>
      <c r="N126">
        <v>0.15</v>
      </c>
      <c r="O126">
        <v>3583.68</v>
      </c>
    </row>
    <row r="127" spans="1:15" x14ac:dyDescent="0.25">
      <c r="A127" t="s">
        <v>4945</v>
      </c>
      <c r="B127" t="s">
        <v>5369</v>
      </c>
      <c r="C127" t="s">
        <v>7224</v>
      </c>
      <c r="D127" t="s">
        <v>6340</v>
      </c>
      <c r="E127" t="s">
        <v>7037</v>
      </c>
      <c r="F127" t="s">
        <v>7096</v>
      </c>
      <c r="G127" t="s">
        <v>7112</v>
      </c>
      <c r="H127" t="s">
        <v>7139</v>
      </c>
      <c r="I127" t="s">
        <v>7165</v>
      </c>
      <c r="J127" t="s">
        <v>7176</v>
      </c>
      <c r="K127" t="s">
        <v>7195</v>
      </c>
      <c r="L127">
        <v>2</v>
      </c>
      <c r="M127">
        <v>22277.03</v>
      </c>
      <c r="N127">
        <v>0.1</v>
      </c>
      <c r="O127">
        <v>1326.51</v>
      </c>
    </row>
    <row r="128" spans="1:15" x14ac:dyDescent="0.25">
      <c r="A128" t="s">
        <v>4941</v>
      </c>
      <c r="B128" t="s">
        <v>5804</v>
      </c>
      <c r="C128" t="s">
        <v>7257</v>
      </c>
      <c r="D128" t="s">
        <v>6472</v>
      </c>
      <c r="E128" t="s">
        <v>6935</v>
      </c>
      <c r="F128" t="s">
        <v>7097</v>
      </c>
      <c r="G128" t="s">
        <v>7104</v>
      </c>
      <c r="H128" t="s">
        <v>7132</v>
      </c>
      <c r="I128" t="s">
        <v>7165</v>
      </c>
      <c r="J128" t="s">
        <v>7176</v>
      </c>
      <c r="K128" t="s">
        <v>7195</v>
      </c>
      <c r="L128">
        <v>1</v>
      </c>
      <c r="M128">
        <v>12586.85</v>
      </c>
      <c r="N128">
        <v>0</v>
      </c>
      <c r="O128">
        <v>1618.17</v>
      </c>
    </row>
    <row r="129" spans="1:15" x14ac:dyDescent="0.25">
      <c r="A129" t="s">
        <v>4937</v>
      </c>
      <c r="B129" t="s">
        <v>5866</v>
      </c>
      <c r="C129" t="s">
        <v>7256</v>
      </c>
      <c r="D129" t="s">
        <v>6682</v>
      </c>
      <c r="E129" t="s">
        <v>7077</v>
      </c>
      <c r="F129" t="s">
        <v>7094</v>
      </c>
      <c r="G129" t="s">
        <v>7101</v>
      </c>
      <c r="H129" t="s">
        <v>7117</v>
      </c>
      <c r="I129" t="s">
        <v>7165</v>
      </c>
      <c r="J129" t="s">
        <v>7176</v>
      </c>
      <c r="K129" t="s">
        <v>7195</v>
      </c>
      <c r="L129">
        <v>7</v>
      </c>
      <c r="M129">
        <v>73470.67</v>
      </c>
      <c r="N129">
        <v>0.15</v>
      </c>
      <c r="O129">
        <v>3410.94</v>
      </c>
    </row>
    <row r="130" spans="1:15" x14ac:dyDescent="0.25">
      <c r="A130" t="s">
        <v>39</v>
      </c>
      <c r="B130" t="s">
        <v>5039</v>
      </c>
      <c r="C130" t="s">
        <v>7237</v>
      </c>
      <c r="D130" t="s">
        <v>6121</v>
      </c>
      <c r="E130" t="s">
        <v>6920</v>
      </c>
      <c r="F130" t="s">
        <v>7094</v>
      </c>
      <c r="G130" t="s">
        <v>7101</v>
      </c>
      <c r="H130" t="s">
        <v>7124</v>
      </c>
      <c r="I130" t="s">
        <v>7165</v>
      </c>
      <c r="J130" t="s">
        <v>7176</v>
      </c>
      <c r="K130" t="s">
        <v>7195</v>
      </c>
      <c r="L130">
        <v>3</v>
      </c>
      <c r="M130">
        <v>33053.129999999997</v>
      </c>
      <c r="N130">
        <v>0.05</v>
      </c>
      <c r="O130">
        <v>3479.74</v>
      </c>
    </row>
    <row r="131" spans="1:15" x14ac:dyDescent="0.25">
      <c r="A131" t="s">
        <v>4889</v>
      </c>
      <c r="B131" t="s">
        <v>5528</v>
      </c>
      <c r="C131" t="s">
        <v>7231</v>
      </c>
      <c r="D131" t="s">
        <v>6498</v>
      </c>
      <c r="E131" t="s">
        <v>7003</v>
      </c>
      <c r="F131" t="s">
        <v>7095</v>
      </c>
      <c r="G131" t="s">
        <v>7106</v>
      </c>
      <c r="H131" t="s">
        <v>7122</v>
      </c>
      <c r="I131" t="s">
        <v>7165</v>
      </c>
      <c r="J131" t="s">
        <v>7176</v>
      </c>
      <c r="K131" t="s">
        <v>7195</v>
      </c>
      <c r="L131">
        <v>6</v>
      </c>
      <c r="M131">
        <v>68969.399999999994</v>
      </c>
      <c r="N131">
        <v>0</v>
      </c>
      <c r="O131">
        <v>8001.86</v>
      </c>
    </row>
    <row r="132" spans="1:15" x14ac:dyDescent="0.25">
      <c r="A132" t="s">
        <v>4843</v>
      </c>
      <c r="B132" t="s">
        <v>5192</v>
      </c>
      <c r="C132" t="s">
        <v>7247</v>
      </c>
      <c r="D132" t="s">
        <v>6215</v>
      </c>
      <c r="E132" t="s">
        <v>6899</v>
      </c>
      <c r="F132" t="s">
        <v>7097</v>
      </c>
      <c r="G132" t="s">
        <v>7110</v>
      </c>
      <c r="H132" t="s">
        <v>7155</v>
      </c>
      <c r="I132" t="s">
        <v>7165</v>
      </c>
      <c r="J132" t="s">
        <v>7176</v>
      </c>
      <c r="K132" t="s">
        <v>7195</v>
      </c>
      <c r="L132">
        <v>8</v>
      </c>
      <c r="M132">
        <v>70411.27</v>
      </c>
      <c r="N132">
        <v>0.25</v>
      </c>
      <c r="O132">
        <v>3790.24</v>
      </c>
    </row>
    <row r="133" spans="1:15" x14ac:dyDescent="0.25">
      <c r="A133" t="s">
        <v>67</v>
      </c>
      <c r="B133" t="s">
        <v>5066</v>
      </c>
      <c r="C133" t="s">
        <v>7232</v>
      </c>
      <c r="D133" t="s">
        <v>6148</v>
      </c>
      <c r="E133" t="s">
        <v>6946</v>
      </c>
      <c r="F133" t="s">
        <v>7096</v>
      </c>
      <c r="G133" t="s">
        <v>7113</v>
      </c>
      <c r="H133" t="s">
        <v>7148</v>
      </c>
      <c r="I133" t="s">
        <v>7165</v>
      </c>
      <c r="J133" t="s">
        <v>7176</v>
      </c>
      <c r="K133" t="s">
        <v>7195</v>
      </c>
      <c r="L133">
        <v>4</v>
      </c>
      <c r="M133">
        <v>40949.57</v>
      </c>
      <c r="N133">
        <v>0.15</v>
      </c>
      <c r="O133">
        <v>3184.93</v>
      </c>
    </row>
    <row r="134" spans="1:15" x14ac:dyDescent="0.25">
      <c r="A134" t="s">
        <v>4803</v>
      </c>
      <c r="B134" t="s">
        <v>5642</v>
      </c>
      <c r="C134" t="s">
        <v>7225</v>
      </c>
      <c r="D134" t="s">
        <v>6870</v>
      </c>
      <c r="E134" t="s">
        <v>6937</v>
      </c>
      <c r="F134" t="s">
        <v>7094</v>
      </c>
      <c r="G134" t="s">
        <v>7100</v>
      </c>
      <c r="H134" t="s">
        <v>7151</v>
      </c>
      <c r="I134" t="s">
        <v>7165</v>
      </c>
      <c r="J134" t="s">
        <v>7176</v>
      </c>
      <c r="K134" t="s">
        <v>7195</v>
      </c>
      <c r="L134">
        <v>2</v>
      </c>
      <c r="M134">
        <v>23317.93</v>
      </c>
      <c r="N134">
        <v>0</v>
      </c>
      <c r="O134">
        <v>2526.77</v>
      </c>
    </row>
    <row r="135" spans="1:15" x14ac:dyDescent="0.25">
      <c r="A135" t="s">
        <v>4795</v>
      </c>
      <c r="B135" t="s">
        <v>5345</v>
      </c>
      <c r="C135" t="s">
        <v>7244</v>
      </c>
      <c r="D135" t="s">
        <v>6234</v>
      </c>
      <c r="E135" t="s">
        <v>6939</v>
      </c>
      <c r="F135" t="s">
        <v>7094</v>
      </c>
      <c r="G135" t="s">
        <v>7100</v>
      </c>
      <c r="H135" t="s">
        <v>7151</v>
      </c>
      <c r="I135" t="s">
        <v>7165</v>
      </c>
      <c r="J135" t="s">
        <v>7176</v>
      </c>
      <c r="K135" t="s">
        <v>7195</v>
      </c>
      <c r="L135">
        <v>3</v>
      </c>
      <c r="M135">
        <v>26462.19</v>
      </c>
      <c r="N135">
        <v>0.25</v>
      </c>
      <c r="O135">
        <v>578.80999999999995</v>
      </c>
    </row>
    <row r="136" spans="1:15" x14ac:dyDescent="0.25">
      <c r="A136" t="s">
        <v>4765</v>
      </c>
      <c r="B136" t="s">
        <v>5334</v>
      </c>
      <c r="C136" t="s">
        <v>7246</v>
      </c>
      <c r="D136" t="s">
        <v>6719</v>
      </c>
      <c r="E136" t="s">
        <v>6952</v>
      </c>
      <c r="F136" t="s">
        <v>7096</v>
      </c>
      <c r="G136" t="s">
        <v>7112</v>
      </c>
      <c r="H136" t="s">
        <v>7154</v>
      </c>
      <c r="I136" t="s">
        <v>7165</v>
      </c>
      <c r="J136" t="s">
        <v>7176</v>
      </c>
      <c r="K136" t="s">
        <v>7195</v>
      </c>
      <c r="L136">
        <v>4</v>
      </c>
      <c r="M136">
        <v>45385.18</v>
      </c>
      <c r="N136">
        <v>0.05</v>
      </c>
      <c r="O136">
        <v>5006.6000000000004</v>
      </c>
    </row>
    <row r="137" spans="1:15" x14ac:dyDescent="0.25">
      <c r="A137" t="s">
        <v>4749</v>
      </c>
      <c r="B137" t="s">
        <v>5182</v>
      </c>
      <c r="C137" t="s">
        <v>7248</v>
      </c>
      <c r="D137" t="s">
        <v>6500</v>
      </c>
      <c r="E137" t="s">
        <v>6923</v>
      </c>
      <c r="F137" t="s">
        <v>7096</v>
      </c>
      <c r="G137" t="s">
        <v>7113</v>
      </c>
      <c r="H137" t="s">
        <v>7144</v>
      </c>
      <c r="I137" t="s">
        <v>7165</v>
      </c>
      <c r="J137" t="s">
        <v>7176</v>
      </c>
      <c r="K137" t="s">
        <v>7195</v>
      </c>
      <c r="L137">
        <v>5</v>
      </c>
      <c r="M137">
        <v>58717.5</v>
      </c>
      <c r="N137">
        <v>0.05</v>
      </c>
      <c r="O137">
        <v>5184.26</v>
      </c>
    </row>
    <row r="138" spans="1:15" x14ac:dyDescent="0.25">
      <c r="A138" t="s">
        <v>4724</v>
      </c>
      <c r="B138" t="s">
        <v>5406</v>
      </c>
      <c r="C138" t="s">
        <v>7255</v>
      </c>
      <c r="D138" t="s">
        <v>6527</v>
      </c>
      <c r="E138" t="s">
        <v>6988</v>
      </c>
      <c r="F138" t="s">
        <v>7097</v>
      </c>
      <c r="G138" t="s">
        <v>7104</v>
      </c>
      <c r="H138" t="s">
        <v>7132</v>
      </c>
      <c r="I138" t="s">
        <v>7165</v>
      </c>
      <c r="J138" t="s">
        <v>7176</v>
      </c>
      <c r="K138" t="s">
        <v>7195</v>
      </c>
      <c r="L138">
        <v>6</v>
      </c>
      <c r="M138">
        <v>53206.49</v>
      </c>
      <c r="N138">
        <v>0.25</v>
      </c>
      <c r="O138">
        <v>-1103.47</v>
      </c>
    </row>
    <row r="139" spans="1:15" x14ac:dyDescent="0.25">
      <c r="A139" t="s">
        <v>4633</v>
      </c>
      <c r="B139" t="s">
        <v>5806</v>
      </c>
      <c r="C139" t="s">
        <v>7227</v>
      </c>
      <c r="D139" t="s">
        <v>6211</v>
      </c>
      <c r="E139" t="s">
        <v>6984</v>
      </c>
      <c r="F139" t="s">
        <v>7094</v>
      </c>
      <c r="G139" t="s">
        <v>7101</v>
      </c>
      <c r="H139" t="s">
        <v>7124</v>
      </c>
      <c r="I139" t="s">
        <v>7165</v>
      </c>
      <c r="J139" t="s">
        <v>7176</v>
      </c>
      <c r="K139" t="s">
        <v>7195</v>
      </c>
      <c r="L139">
        <v>1</v>
      </c>
      <c r="M139">
        <v>10914.05</v>
      </c>
      <c r="N139">
        <v>0.1</v>
      </c>
      <c r="O139">
        <v>823.91</v>
      </c>
    </row>
    <row r="140" spans="1:15" x14ac:dyDescent="0.25">
      <c r="A140" t="s">
        <v>4622</v>
      </c>
      <c r="B140" t="s">
        <v>5166</v>
      </c>
      <c r="C140" t="s">
        <v>7254</v>
      </c>
      <c r="D140" t="s">
        <v>6282</v>
      </c>
      <c r="E140" t="s">
        <v>7018</v>
      </c>
      <c r="F140" t="s">
        <v>7094</v>
      </c>
      <c r="G140" t="s">
        <v>7100</v>
      </c>
      <c r="H140" t="s">
        <v>7116</v>
      </c>
      <c r="I140" t="s">
        <v>7165</v>
      </c>
      <c r="J140" t="s">
        <v>7176</v>
      </c>
      <c r="K140" t="s">
        <v>7195</v>
      </c>
      <c r="L140">
        <v>2</v>
      </c>
      <c r="M140">
        <v>21866.61</v>
      </c>
      <c r="N140">
        <v>0.1</v>
      </c>
      <c r="O140">
        <v>2069.5500000000002</v>
      </c>
    </row>
    <row r="141" spans="1:15" x14ac:dyDescent="0.25">
      <c r="A141" t="s">
        <v>130</v>
      </c>
      <c r="B141" t="s">
        <v>5128</v>
      </c>
      <c r="C141" t="s">
        <v>7255</v>
      </c>
      <c r="D141" t="s">
        <v>6203</v>
      </c>
      <c r="E141" t="s">
        <v>6948</v>
      </c>
      <c r="F141" t="s">
        <v>7094</v>
      </c>
      <c r="G141" t="s">
        <v>7100</v>
      </c>
      <c r="H141" t="s">
        <v>7151</v>
      </c>
      <c r="I141" t="s">
        <v>7165</v>
      </c>
      <c r="J141" t="s">
        <v>7176</v>
      </c>
      <c r="K141" t="s">
        <v>7195</v>
      </c>
      <c r="L141">
        <v>5</v>
      </c>
      <c r="M141">
        <v>46985.760000000002</v>
      </c>
      <c r="N141">
        <v>0.25</v>
      </c>
      <c r="O141">
        <v>2754.43</v>
      </c>
    </row>
    <row r="142" spans="1:15" x14ac:dyDescent="0.25">
      <c r="A142" t="s">
        <v>4573</v>
      </c>
      <c r="B142" t="s">
        <v>5729</v>
      </c>
      <c r="C142" t="s">
        <v>7239</v>
      </c>
      <c r="D142" t="s">
        <v>6440</v>
      </c>
      <c r="E142" t="s">
        <v>6913</v>
      </c>
      <c r="F142" t="s">
        <v>7095</v>
      </c>
      <c r="G142" t="s">
        <v>7102</v>
      </c>
      <c r="H142" t="s">
        <v>7118</v>
      </c>
      <c r="I142" t="s">
        <v>7165</v>
      </c>
      <c r="J142" t="s">
        <v>7176</v>
      </c>
      <c r="K142" t="s">
        <v>7195</v>
      </c>
      <c r="L142">
        <v>5</v>
      </c>
      <c r="M142">
        <v>58047.27</v>
      </c>
      <c r="N142">
        <v>0.05</v>
      </c>
      <c r="O142">
        <v>5656.06</v>
      </c>
    </row>
    <row r="143" spans="1:15" x14ac:dyDescent="0.25">
      <c r="A143" t="s">
        <v>4515</v>
      </c>
      <c r="B143" t="s">
        <v>5468</v>
      </c>
      <c r="C143" t="s">
        <v>7257</v>
      </c>
      <c r="D143" t="s">
        <v>6231</v>
      </c>
      <c r="E143" t="s">
        <v>6994</v>
      </c>
      <c r="F143" t="s">
        <v>7095</v>
      </c>
      <c r="G143" t="s">
        <v>7106</v>
      </c>
      <c r="H143" t="s">
        <v>7161</v>
      </c>
      <c r="I143" t="s">
        <v>7165</v>
      </c>
      <c r="J143" t="s">
        <v>7176</v>
      </c>
      <c r="K143" t="s">
        <v>7195</v>
      </c>
      <c r="L143">
        <v>5</v>
      </c>
      <c r="M143">
        <v>43398.879999999997</v>
      </c>
      <c r="N143">
        <v>0.25</v>
      </c>
      <c r="O143">
        <v>-270.66000000000003</v>
      </c>
    </row>
    <row r="144" spans="1:15" x14ac:dyDescent="0.25">
      <c r="A144" t="s">
        <v>4498</v>
      </c>
      <c r="B144" t="s">
        <v>5547</v>
      </c>
      <c r="C144" t="s">
        <v>7250</v>
      </c>
      <c r="D144" t="s">
        <v>6302</v>
      </c>
      <c r="E144" t="s">
        <v>7027</v>
      </c>
      <c r="F144" t="s">
        <v>7095</v>
      </c>
      <c r="G144" t="s">
        <v>7102</v>
      </c>
      <c r="H144" t="s">
        <v>7147</v>
      </c>
      <c r="I144" t="s">
        <v>7165</v>
      </c>
      <c r="J144" t="s">
        <v>7176</v>
      </c>
      <c r="K144" t="s">
        <v>7195</v>
      </c>
      <c r="L144">
        <v>3</v>
      </c>
      <c r="M144">
        <v>28204.07</v>
      </c>
      <c r="N144">
        <v>0.2</v>
      </c>
      <c r="O144">
        <v>626.15</v>
      </c>
    </row>
    <row r="145" spans="1:15" x14ac:dyDescent="0.25">
      <c r="A145" t="s">
        <v>4481</v>
      </c>
      <c r="B145" t="s">
        <v>5678</v>
      </c>
      <c r="C145" t="s">
        <v>7236</v>
      </c>
      <c r="D145" t="s">
        <v>6818</v>
      </c>
      <c r="E145" t="s">
        <v>7079</v>
      </c>
      <c r="F145" t="s">
        <v>7095</v>
      </c>
      <c r="G145" t="s">
        <v>7102</v>
      </c>
      <c r="H145" t="s">
        <v>7157</v>
      </c>
      <c r="I145" t="s">
        <v>7165</v>
      </c>
      <c r="J145" t="s">
        <v>7176</v>
      </c>
      <c r="K145" t="s">
        <v>7195</v>
      </c>
      <c r="L145">
        <v>8</v>
      </c>
      <c r="M145">
        <v>73953.27</v>
      </c>
      <c r="N145">
        <v>0.25</v>
      </c>
      <c r="O145">
        <v>2096.2600000000002</v>
      </c>
    </row>
    <row r="146" spans="1:15" x14ac:dyDescent="0.25">
      <c r="A146" t="s">
        <v>4420</v>
      </c>
      <c r="B146" t="s">
        <v>5039</v>
      </c>
      <c r="C146" t="s">
        <v>7237</v>
      </c>
      <c r="D146" t="s">
        <v>6126</v>
      </c>
      <c r="E146" t="s">
        <v>6925</v>
      </c>
      <c r="F146" t="s">
        <v>7097</v>
      </c>
      <c r="G146" t="s">
        <v>7104</v>
      </c>
      <c r="H146" t="s">
        <v>7160</v>
      </c>
      <c r="I146" t="s">
        <v>7165</v>
      </c>
      <c r="J146" t="s">
        <v>7176</v>
      </c>
      <c r="K146" t="s">
        <v>7195</v>
      </c>
      <c r="L146">
        <v>6</v>
      </c>
      <c r="M146">
        <v>69913.53</v>
      </c>
      <c r="N146">
        <v>0</v>
      </c>
      <c r="O146">
        <v>7604.44</v>
      </c>
    </row>
    <row r="147" spans="1:15" x14ac:dyDescent="0.25">
      <c r="A147" t="s">
        <v>4347</v>
      </c>
      <c r="B147" t="s">
        <v>5592</v>
      </c>
      <c r="C147" t="s">
        <v>7257</v>
      </c>
      <c r="D147" t="s">
        <v>6646</v>
      </c>
      <c r="E147" t="s">
        <v>6907</v>
      </c>
      <c r="F147" t="s">
        <v>7095</v>
      </c>
      <c r="G147" t="s">
        <v>7109</v>
      </c>
      <c r="H147" t="s">
        <v>7127</v>
      </c>
      <c r="I147" t="s">
        <v>7165</v>
      </c>
      <c r="J147" t="s">
        <v>7176</v>
      </c>
      <c r="K147" t="s">
        <v>7195</v>
      </c>
      <c r="L147">
        <v>8</v>
      </c>
      <c r="M147">
        <v>80867.320000000007</v>
      </c>
      <c r="N147">
        <v>0.15</v>
      </c>
      <c r="O147">
        <v>2115.48</v>
      </c>
    </row>
    <row r="148" spans="1:15" x14ac:dyDescent="0.25">
      <c r="A148" t="s">
        <v>241</v>
      </c>
      <c r="B148" t="s">
        <v>5224</v>
      </c>
      <c r="C148" t="s">
        <v>7234</v>
      </c>
      <c r="D148" t="s">
        <v>6294</v>
      </c>
      <c r="E148" t="s">
        <v>7010</v>
      </c>
      <c r="F148" t="s">
        <v>7095</v>
      </c>
      <c r="G148" t="s">
        <v>7109</v>
      </c>
      <c r="H148" t="s">
        <v>7127</v>
      </c>
      <c r="I148" t="s">
        <v>7165</v>
      </c>
      <c r="J148" t="s">
        <v>7176</v>
      </c>
      <c r="K148" t="s">
        <v>7195</v>
      </c>
      <c r="L148">
        <v>1</v>
      </c>
      <c r="M148">
        <v>9073.7000000000007</v>
      </c>
      <c r="N148">
        <v>0.25</v>
      </c>
      <c r="O148">
        <v>156.91</v>
      </c>
    </row>
    <row r="149" spans="1:15" x14ac:dyDescent="0.25">
      <c r="A149" t="s">
        <v>4308</v>
      </c>
      <c r="B149" t="s">
        <v>6082</v>
      </c>
      <c r="C149" t="s">
        <v>7231</v>
      </c>
      <c r="D149" t="s">
        <v>6518</v>
      </c>
      <c r="E149" t="s">
        <v>6929</v>
      </c>
      <c r="F149" t="s">
        <v>7096</v>
      </c>
      <c r="G149" t="s">
        <v>7103</v>
      </c>
      <c r="H149" t="s">
        <v>7119</v>
      </c>
      <c r="I149" t="s">
        <v>7165</v>
      </c>
      <c r="J149" t="s">
        <v>7176</v>
      </c>
      <c r="K149" t="s">
        <v>7195</v>
      </c>
      <c r="L149">
        <v>1</v>
      </c>
      <c r="M149">
        <v>9861.64</v>
      </c>
      <c r="N149">
        <v>0.2</v>
      </c>
      <c r="O149">
        <v>331.44</v>
      </c>
    </row>
    <row r="150" spans="1:15" x14ac:dyDescent="0.25">
      <c r="A150" t="s">
        <v>4240</v>
      </c>
      <c r="B150" t="s">
        <v>5951</v>
      </c>
      <c r="C150" t="s">
        <v>7224</v>
      </c>
      <c r="D150" t="s">
        <v>6861</v>
      </c>
      <c r="E150" t="s">
        <v>6971</v>
      </c>
      <c r="F150" t="s">
        <v>7094</v>
      </c>
      <c r="G150" t="s">
        <v>7099</v>
      </c>
      <c r="H150" t="s">
        <v>7115</v>
      </c>
      <c r="I150" t="s">
        <v>7165</v>
      </c>
      <c r="J150" t="s">
        <v>7176</v>
      </c>
      <c r="K150" t="s">
        <v>7195</v>
      </c>
      <c r="L150">
        <v>7</v>
      </c>
      <c r="M150">
        <v>82006.460000000006</v>
      </c>
      <c r="N150">
        <v>0</v>
      </c>
      <c r="O150">
        <v>9553.2000000000007</v>
      </c>
    </row>
    <row r="151" spans="1:15" x14ac:dyDescent="0.25">
      <c r="A151" t="s">
        <v>4205</v>
      </c>
      <c r="B151" t="s">
        <v>5084</v>
      </c>
      <c r="C151" t="s">
        <v>7253</v>
      </c>
      <c r="D151" t="s">
        <v>6552</v>
      </c>
      <c r="E151" t="s">
        <v>6948</v>
      </c>
      <c r="F151" t="s">
        <v>7095</v>
      </c>
      <c r="G151" t="s">
        <v>7106</v>
      </c>
      <c r="H151" t="s">
        <v>7122</v>
      </c>
      <c r="I151" t="s">
        <v>7165</v>
      </c>
      <c r="J151" t="s">
        <v>7176</v>
      </c>
      <c r="K151" t="s">
        <v>7195</v>
      </c>
      <c r="L151">
        <v>8</v>
      </c>
      <c r="M151">
        <v>82718.960000000006</v>
      </c>
      <c r="N151">
        <v>0.15</v>
      </c>
      <c r="O151">
        <v>7272.01</v>
      </c>
    </row>
    <row r="152" spans="1:15" x14ac:dyDescent="0.25">
      <c r="A152" t="s">
        <v>4127</v>
      </c>
      <c r="B152" t="s">
        <v>5111</v>
      </c>
      <c r="C152" t="s">
        <v>7258</v>
      </c>
      <c r="D152" t="s">
        <v>6760</v>
      </c>
      <c r="E152" t="s">
        <v>7089</v>
      </c>
      <c r="F152" t="s">
        <v>7095</v>
      </c>
      <c r="G152" t="s">
        <v>7108</v>
      </c>
      <c r="H152" t="s">
        <v>7141</v>
      </c>
      <c r="I152" t="s">
        <v>7165</v>
      </c>
      <c r="J152" t="s">
        <v>7176</v>
      </c>
      <c r="K152" t="s">
        <v>7195</v>
      </c>
      <c r="L152">
        <v>1</v>
      </c>
      <c r="M152">
        <v>9146.7999999999993</v>
      </c>
      <c r="N152">
        <v>0.2</v>
      </c>
      <c r="O152">
        <v>181.48</v>
      </c>
    </row>
    <row r="153" spans="1:15" x14ac:dyDescent="0.25">
      <c r="A153" t="s">
        <v>317</v>
      </c>
      <c r="B153" t="s">
        <v>5285</v>
      </c>
      <c r="C153" t="s">
        <v>7251</v>
      </c>
      <c r="D153" t="s">
        <v>6349</v>
      </c>
      <c r="E153" t="s">
        <v>6911</v>
      </c>
      <c r="F153" t="s">
        <v>7097</v>
      </c>
      <c r="G153" t="s">
        <v>7107</v>
      </c>
      <c r="H153" t="s">
        <v>7152</v>
      </c>
      <c r="I153" t="s">
        <v>7165</v>
      </c>
      <c r="J153" t="s">
        <v>7176</v>
      </c>
      <c r="K153" t="s">
        <v>7195</v>
      </c>
      <c r="L153">
        <v>3</v>
      </c>
      <c r="M153">
        <v>27897.599999999999</v>
      </c>
      <c r="N153">
        <v>0.25</v>
      </c>
      <c r="O153">
        <v>776.41</v>
      </c>
    </row>
    <row r="154" spans="1:15" x14ac:dyDescent="0.25">
      <c r="A154" t="s">
        <v>4036</v>
      </c>
      <c r="B154" t="s">
        <v>5255</v>
      </c>
      <c r="C154" t="s">
        <v>7242</v>
      </c>
      <c r="D154" t="s">
        <v>6097</v>
      </c>
      <c r="E154" t="s">
        <v>6896</v>
      </c>
      <c r="F154" t="s">
        <v>7094</v>
      </c>
      <c r="G154" t="s">
        <v>7099</v>
      </c>
      <c r="H154" t="s">
        <v>7115</v>
      </c>
      <c r="I154" t="s">
        <v>7165</v>
      </c>
      <c r="J154" t="s">
        <v>7176</v>
      </c>
      <c r="K154" t="s">
        <v>7195</v>
      </c>
      <c r="L154">
        <v>2</v>
      </c>
      <c r="M154">
        <v>21961.51</v>
      </c>
      <c r="N154">
        <v>0.1</v>
      </c>
      <c r="O154">
        <v>1411.83</v>
      </c>
    </row>
    <row r="155" spans="1:15" x14ac:dyDescent="0.25">
      <c r="A155" t="s">
        <v>4004</v>
      </c>
      <c r="B155" t="s">
        <v>5837</v>
      </c>
      <c r="C155" t="s">
        <v>7258</v>
      </c>
      <c r="D155" t="s">
        <v>6884</v>
      </c>
      <c r="E155" t="s">
        <v>6925</v>
      </c>
      <c r="F155" t="s">
        <v>7096</v>
      </c>
      <c r="G155" t="s">
        <v>7113</v>
      </c>
      <c r="H155" t="s">
        <v>7148</v>
      </c>
      <c r="I155" t="s">
        <v>7165</v>
      </c>
      <c r="J155" t="s">
        <v>7176</v>
      </c>
      <c r="K155" t="s">
        <v>7195</v>
      </c>
      <c r="L155">
        <v>5</v>
      </c>
      <c r="M155">
        <v>49469.13</v>
      </c>
      <c r="N155">
        <v>0.15</v>
      </c>
      <c r="O155">
        <v>3639.52</v>
      </c>
    </row>
    <row r="156" spans="1:15" x14ac:dyDescent="0.25">
      <c r="A156" t="s">
        <v>3895</v>
      </c>
      <c r="B156" t="s">
        <v>6012</v>
      </c>
      <c r="C156" t="s">
        <v>7254</v>
      </c>
      <c r="D156" t="s">
        <v>6640</v>
      </c>
      <c r="E156" t="s">
        <v>7032</v>
      </c>
      <c r="F156" t="s">
        <v>7094</v>
      </c>
      <c r="G156" t="s">
        <v>7098</v>
      </c>
      <c r="H156" t="s">
        <v>7138</v>
      </c>
      <c r="I156" t="s">
        <v>7165</v>
      </c>
      <c r="J156" t="s">
        <v>7176</v>
      </c>
      <c r="K156" t="s">
        <v>7195</v>
      </c>
      <c r="L156">
        <v>5</v>
      </c>
      <c r="M156">
        <v>47161.72</v>
      </c>
      <c r="N156">
        <v>0.2</v>
      </c>
      <c r="O156">
        <v>2261.63</v>
      </c>
    </row>
    <row r="157" spans="1:15" x14ac:dyDescent="0.25">
      <c r="A157" t="s">
        <v>369</v>
      </c>
      <c r="B157" t="s">
        <v>5321</v>
      </c>
      <c r="C157" t="s">
        <v>7254</v>
      </c>
      <c r="D157" t="s">
        <v>6380</v>
      </c>
      <c r="E157" t="s">
        <v>6947</v>
      </c>
      <c r="F157" t="s">
        <v>7097</v>
      </c>
      <c r="G157" t="s">
        <v>7107</v>
      </c>
      <c r="H157" t="s">
        <v>7152</v>
      </c>
      <c r="I157" t="s">
        <v>7165</v>
      </c>
      <c r="J157" t="s">
        <v>7176</v>
      </c>
      <c r="K157" t="s">
        <v>7195</v>
      </c>
      <c r="L157">
        <v>8</v>
      </c>
      <c r="M157">
        <v>76314.13</v>
      </c>
      <c r="N157">
        <v>0.2</v>
      </c>
      <c r="O157">
        <v>-644.99</v>
      </c>
    </row>
    <row r="158" spans="1:15" x14ac:dyDescent="0.25">
      <c r="A158" t="s">
        <v>375</v>
      </c>
      <c r="B158" t="s">
        <v>5325</v>
      </c>
      <c r="C158" t="s">
        <v>7228</v>
      </c>
      <c r="D158" t="s">
        <v>6113</v>
      </c>
      <c r="E158" t="s">
        <v>6912</v>
      </c>
      <c r="F158" t="s">
        <v>7097</v>
      </c>
      <c r="G158" t="s">
        <v>7104</v>
      </c>
      <c r="H158" t="s">
        <v>7132</v>
      </c>
      <c r="I158" t="s">
        <v>7165</v>
      </c>
      <c r="J158" t="s">
        <v>7176</v>
      </c>
      <c r="K158" t="s">
        <v>7195</v>
      </c>
      <c r="L158">
        <v>2</v>
      </c>
      <c r="M158">
        <v>18510.77</v>
      </c>
      <c r="N158">
        <v>0.25</v>
      </c>
      <c r="O158">
        <v>611.65</v>
      </c>
    </row>
    <row r="159" spans="1:15" x14ac:dyDescent="0.25">
      <c r="A159" t="s">
        <v>383</v>
      </c>
      <c r="B159" t="s">
        <v>5330</v>
      </c>
      <c r="C159" t="s">
        <v>7246</v>
      </c>
      <c r="D159" t="s">
        <v>6389</v>
      </c>
      <c r="E159" t="s">
        <v>7050</v>
      </c>
      <c r="F159" t="s">
        <v>7095</v>
      </c>
      <c r="G159" t="s">
        <v>7108</v>
      </c>
      <c r="H159" t="s">
        <v>7126</v>
      </c>
      <c r="I159" t="s">
        <v>7165</v>
      </c>
      <c r="J159" t="s">
        <v>7176</v>
      </c>
      <c r="K159" t="s">
        <v>7195</v>
      </c>
      <c r="L159">
        <v>2</v>
      </c>
      <c r="M159">
        <v>25052.41</v>
      </c>
      <c r="N159">
        <v>0</v>
      </c>
      <c r="O159">
        <v>3207.99</v>
      </c>
    </row>
    <row r="160" spans="1:15" x14ac:dyDescent="0.25">
      <c r="A160" t="s">
        <v>3811</v>
      </c>
      <c r="B160" t="s">
        <v>5425</v>
      </c>
      <c r="C160" t="s">
        <v>7224</v>
      </c>
      <c r="D160" t="s">
        <v>6220</v>
      </c>
      <c r="E160" t="s">
        <v>6940</v>
      </c>
      <c r="F160" t="s">
        <v>7096</v>
      </c>
      <c r="G160" t="s">
        <v>7103</v>
      </c>
      <c r="H160" t="s">
        <v>7119</v>
      </c>
      <c r="I160" t="s">
        <v>7165</v>
      </c>
      <c r="J160" t="s">
        <v>7176</v>
      </c>
      <c r="K160" t="s">
        <v>7195</v>
      </c>
      <c r="L160">
        <v>5</v>
      </c>
      <c r="M160">
        <v>61040.45</v>
      </c>
      <c r="N160">
        <v>0</v>
      </c>
      <c r="O160">
        <v>7679.79</v>
      </c>
    </row>
    <row r="161" spans="1:15" x14ac:dyDescent="0.25">
      <c r="A161" t="s">
        <v>402</v>
      </c>
      <c r="B161" t="s">
        <v>5344</v>
      </c>
      <c r="C161" t="s">
        <v>7256</v>
      </c>
      <c r="D161" t="s">
        <v>6400</v>
      </c>
      <c r="E161" t="s">
        <v>7014</v>
      </c>
      <c r="F161" t="s">
        <v>7094</v>
      </c>
      <c r="G161" t="s">
        <v>7100</v>
      </c>
      <c r="H161" t="s">
        <v>7136</v>
      </c>
      <c r="I161" t="s">
        <v>7165</v>
      </c>
      <c r="J161" t="s">
        <v>7176</v>
      </c>
      <c r="K161" t="s">
        <v>7195</v>
      </c>
      <c r="L161">
        <v>6</v>
      </c>
      <c r="M161">
        <v>66413.59</v>
      </c>
      <c r="N161">
        <v>0.05</v>
      </c>
      <c r="O161">
        <v>6964.56</v>
      </c>
    </row>
    <row r="162" spans="1:15" x14ac:dyDescent="0.25">
      <c r="A162" t="s">
        <v>3739</v>
      </c>
      <c r="B162" t="s">
        <v>5954</v>
      </c>
      <c r="C162" t="s">
        <v>7229</v>
      </c>
      <c r="D162" t="s">
        <v>6615</v>
      </c>
      <c r="E162" t="s">
        <v>6996</v>
      </c>
      <c r="F162" t="s">
        <v>7097</v>
      </c>
      <c r="G162" t="s">
        <v>7107</v>
      </c>
      <c r="H162" t="s">
        <v>7152</v>
      </c>
      <c r="I162" t="s">
        <v>7165</v>
      </c>
      <c r="J162" t="s">
        <v>7176</v>
      </c>
      <c r="K162" t="s">
        <v>7195</v>
      </c>
      <c r="L162">
        <v>7</v>
      </c>
      <c r="M162">
        <v>77090.350000000006</v>
      </c>
      <c r="N162">
        <v>0.1</v>
      </c>
      <c r="O162">
        <v>6423.13</v>
      </c>
    </row>
    <row r="163" spans="1:15" x14ac:dyDescent="0.25">
      <c r="A163" t="s">
        <v>3737</v>
      </c>
      <c r="B163" t="s">
        <v>5167</v>
      </c>
      <c r="C163" t="s">
        <v>7232</v>
      </c>
      <c r="D163" t="s">
        <v>6598</v>
      </c>
      <c r="E163" t="s">
        <v>7012</v>
      </c>
      <c r="F163" t="s">
        <v>7097</v>
      </c>
      <c r="G163" t="s">
        <v>7105</v>
      </c>
      <c r="H163" t="s">
        <v>7149</v>
      </c>
      <c r="I163" t="s">
        <v>7165</v>
      </c>
      <c r="J163" t="s">
        <v>7176</v>
      </c>
      <c r="K163" t="s">
        <v>7195</v>
      </c>
      <c r="L163">
        <v>8</v>
      </c>
      <c r="M163">
        <v>74697.740000000005</v>
      </c>
      <c r="N163">
        <v>0.25</v>
      </c>
      <c r="O163">
        <v>-579.12</v>
      </c>
    </row>
    <row r="164" spans="1:15" x14ac:dyDescent="0.25">
      <c r="A164" t="s">
        <v>3721</v>
      </c>
      <c r="B164" t="s">
        <v>5955</v>
      </c>
      <c r="C164" t="s">
        <v>7239</v>
      </c>
      <c r="D164" t="s">
        <v>6185</v>
      </c>
      <c r="E164" t="s">
        <v>6973</v>
      </c>
      <c r="F164" t="s">
        <v>7095</v>
      </c>
      <c r="G164" t="s">
        <v>7108</v>
      </c>
      <c r="H164" t="s">
        <v>7150</v>
      </c>
      <c r="I164" t="s">
        <v>7165</v>
      </c>
      <c r="J164" t="s">
        <v>7176</v>
      </c>
      <c r="K164" t="s">
        <v>7195</v>
      </c>
      <c r="L164">
        <v>2</v>
      </c>
      <c r="M164">
        <v>21872.880000000001</v>
      </c>
      <c r="N164">
        <v>0.1</v>
      </c>
      <c r="O164">
        <v>1575.77</v>
      </c>
    </row>
    <row r="165" spans="1:15" x14ac:dyDescent="0.25">
      <c r="A165" t="s">
        <v>3717</v>
      </c>
      <c r="B165" t="s">
        <v>5813</v>
      </c>
      <c r="C165" t="s">
        <v>7259</v>
      </c>
      <c r="D165" t="s">
        <v>6481</v>
      </c>
      <c r="E165" t="s">
        <v>6935</v>
      </c>
      <c r="F165" t="s">
        <v>7095</v>
      </c>
      <c r="G165" t="s">
        <v>7108</v>
      </c>
      <c r="H165" t="s">
        <v>7150</v>
      </c>
      <c r="I165" t="s">
        <v>7165</v>
      </c>
      <c r="J165" t="s">
        <v>7176</v>
      </c>
      <c r="K165" t="s">
        <v>7195</v>
      </c>
      <c r="L165">
        <v>3</v>
      </c>
      <c r="M165">
        <v>27739.439999999999</v>
      </c>
      <c r="N165">
        <v>0.25</v>
      </c>
      <c r="O165">
        <v>907.99</v>
      </c>
    </row>
    <row r="166" spans="1:15" x14ac:dyDescent="0.25">
      <c r="A166" t="s">
        <v>3706</v>
      </c>
      <c r="B166" t="s">
        <v>5396</v>
      </c>
      <c r="C166" t="s">
        <v>7227</v>
      </c>
      <c r="D166" t="s">
        <v>6122</v>
      </c>
      <c r="E166" t="s">
        <v>6921</v>
      </c>
      <c r="F166" t="s">
        <v>7095</v>
      </c>
      <c r="G166" t="s">
        <v>7109</v>
      </c>
      <c r="H166" t="s">
        <v>7140</v>
      </c>
      <c r="I166" t="s">
        <v>7165</v>
      </c>
      <c r="J166" t="s">
        <v>7176</v>
      </c>
      <c r="K166" t="s">
        <v>7195</v>
      </c>
      <c r="L166">
        <v>2</v>
      </c>
      <c r="M166">
        <v>23195.77</v>
      </c>
      <c r="N166">
        <v>0.05</v>
      </c>
      <c r="O166">
        <v>2152.46</v>
      </c>
    </row>
    <row r="167" spans="1:15" x14ac:dyDescent="0.25">
      <c r="A167" t="s">
        <v>441</v>
      </c>
      <c r="B167" t="s">
        <v>5373</v>
      </c>
      <c r="C167" t="s">
        <v>7259</v>
      </c>
      <c r="D167" t="s">
        <v>6426</v>
      </c>
      <c r="E167" t="s">
        <v>7038</v>
      </c>
      <c r="F167" t="s">
        <v>7096</v>
      </c>
      <c r="G167" t="s">
        <v>7112</v>
      </c>
      <c r="H167" t="s">
        <v>7139</v>
      </c>
      <c r="I167" t="s">
        <v>7165</v>
      </c>
      <c r="J167" t="s">
        <v>7176</v>
      </c>
      <c r="K167" t="s">
        <v>7195</v>
      </c>
      <c r="L167">
        <v>1</v>
      </c>
      <c r="M167">
        <v>10388.44</v>
      </c>
      <c r="N167">
        <v>0.1</v>
      </c>
      <c r="O167">
        <v>805.27</v>
      </c>
    </row>
    <row r="168" spans="1:15" x14ac:dyDescent="0.25">
      <c r="A168" t="s">
        <v>3677</v>
      </c>
      <c r="B168" t="s">
        <v>5657</v>
      </c>
      <c r="C168" t="s">
        <v>7255</v>
      </c>
      <c r="D168" t="s">
        <v>6520</v>
      </c>
      <c r="E168" t="s">
        <v>6947</v>
      </c>
      <c r="F168" t="s">
        <v>7095</v>
      </c>
      <c r="G168" t="s">
        <v>7102</v>
      </c>
      <c r="H168" t="s">
        <v>7147</v>
      </c>
      <c r="I168" t="s">
        <v>7165</v>
      </c>
      <c r="J168" t="s">
        <v>7176</v>
      </c>
      <c r="K168" t="s">
        <v>7195</v>
      </c>
      <c r="L168">
        <v>4</v>
      </c>
      <c r="M168">
        <v>39646.53</v>
      </c>
      <c r="N168">
        <v>0.2</v>
      </c>
      <c r="O168">
        <v>1188.94</v>
      </c>
    </row>
    <row r="169" spans="1:15" x14ac:dyDescent="0.25">
      <c r="A169" t="s">
        <v>452</v>
      </c>
      <c r="B169" t="s">
        <v>5381</v>
      </c>
      <c r="C169" t="s">
        <v>7255</v>
      </c>
      <c r="D169" t="s">
        <v>6143</v>
      </c>
      <c r="E169" t="s">
        <v>6941</v>
      </c>
      <c r="F169" t="s">
        <v>7094</v>
      </c>
      <c r="G169" t="s">
        <v>7098</v>
      </c>
      <c r="H169" t="s">
        <v>7138</v>
      </c>
      <c r="I169" t="s">
        <v>7165</v>
      </c>
      <c r="J169" t="s">
        <v>7176</v>
      </c>
      <c r="K169" t="s">
        <v>7195</v>
      </c>
      <c r="L169">
        <v>8</v>
      </c>
      <c r="M169">
        <v>71755.360000000001</v>
      </c>
      <c r="N169">
        <v>0.25</v>
      </c>
      <c r="O169">
        <v>2018.61</v>
      </c>
    </row>
    <row r="170" spans="1:15" x14ac:dyDescent="0.25">
      <c r="A170" t="s">
        <v>3641</v>
      </c>
      <c r="B170" t="s">
        <v>5983</v>
      </c>
      <c r="C170" t="s">
        <v>7229</v>
      </c>
      <c r="D170" t="s">
        <v>6654</v>
      </c>
      <c r="E170" t="s">
        <v>7041</v>
      </c>
      <c r="F170" t="s">
        <v>7096</v>
      </c>
      <c r="G170" t="s">
        <v>7111</v>
      </c>
      <c r="H170" t="s">
        <v>7131</v>
      </c>
      <c r="I170" t="s">
        <v>7165</v>
      </c>
      <c r="J170" t="s">
        <v>7176</v>
      </c>
      <c r="K170" t="s">
        <v>7195</v>
      </c>
      <c r="L170">
        <v>3</v>
      </c>
      <c r="M170">
        <v>27083.8</v>
      </c>
      <c r="N170">
        <v>0.25</v>
      </c>
      <c r="O170">
        <v>838.24</v>
      </c>
    </row>
    <row r="171" spans="1:15" x14ac:dyDescent="0.25">
      <c r="A171" t="s">
        <v>3622</v>
      </c>
      <c r="B171" t="s">
        <v>5947</v>
      </c>
      <c r="C171" t="s">
        <v>7232</v>
      </c>
      <c r="D171" t="s">
        <v>6859</v>
      </c>
      <c r="E171" t="s">
        <v>7090</v>
      </c>
      <c r="F171" t="s">
        <v>7096</v>
      </c>
      <c r="G171" t="s">
        <v>7113</v>
      </c>
      <c r="H171" t="s">
        <v>7143</v>
      </c>
      <c r="I171" t="s">
        <v>7165</v>
      </c>
      <c r="J171" t="s">
        <v>7176</v>
      </c>
      <c r="K171" t="s">
        <v>7195</v>
      </c>
      <c r="L171">
        <v>7</v>
      </c>
      <c r="M171">
        <v>87425.72</v>
      </c>
      <c r="N171">
        <v>0</v>
      </c>
      <c r="O171">
        <v>11260.25</v>
      </c>
    </row>
    <row r="172" spans="1:15" x14ac:dyDescent="0.25">
      <c r="A172" t="s">
        <v>3612</v>
      </c>
      <c r="B172" t="s">
        <v>5141</v>
      </c>
      <c r="C172" t="s">
        <v>7236</v>
      </c>
      <c r="D172" t="s">
        <v>6862</v>
      </c>
      <c r="E172" t="s">
        <v>6919</v>
      </c>
      <c r="F172" t="s">
        <v>7096</v>
      </c>
      <c r="G172" t="s">
        <v>7113</v>
      </c>
      <c r="H172" t="s">
        <v>7143</v>
      </c>
      <c r="I172" t="s">
        <v>7165</v>
      </c>
      <c r="J172" t="s">
        <v>7176</v>
      </c>
      <c r="K172" t="s">
        <v>7195</v>
      </c>
      <c r="L172">
        <v>7</v>
      </c>
      <c r="M172">
        <v>65225.26</v>
      </c>
      <c r="N172">
        <v>0.25</v>
      </c>
      <c r="O172">
        <v>-263.92</v>
      </c>
    </row>
    <row r="173" spans="1:15" x14ac:dyDescent="0.25">
      <c r="A173" t="s">
        <v>3598</v>
      </c>
      <c r="B173" t="s">
        <v>5609</v>
      </c>
      <c r="C173" t="s">
        <v>7242</v>
      </c>
      <c r="D173" t="s">
        <v>6506</v>
      </c>
      <c r="E173" t="s">
        <v>7051</v>
      </c>
      <c r="F173" t="s">
        <v>7096</v>
      </c>
      <c r="G173" t="s">
        <v>7103</v>
      </c>
      <c r="H173" t="s">
        <v>7134</v>
      </c>
      <c r="I173" t="s">
        <v>7165</v>
      </c>
      <c r="J173" t="s">
        <v>7176</v>
      </c>
      <c r="K173" t="s">
        <v>7195</v>
      </c>
      <c r="L173">
        <v>4</v>
      </c>
      <c r="M173">
        <v>43673.4</v>
      </c>
      <c r="N173">
        <v>0.1</v>
      </c>
      <c r="O173">
        <v>3873.66</v>
      </c>
    </row>
    <row r="174" spans="1:15" x14ac:dyDescent="0.25">
      <c r="A174" t="s">
        <v>3563</v>
      </c>
      <c r="B174" t="s">
        <v>5850</v>
      </c>
      <c r="C174" t="s">
        <v>7254</v>
      </c>
      <c r="D174" t="s">
        <v>6810</v>
      </c>
      <c r="E174" t="s">
        <v>7009</v>
      </c>
      <c r="F174" t="s">
        <v>7095</v>
      </c>
      <c r="G174" t="s">
        <v>7106</v>
      </c>
      <c r="H174" t="s">
        <v>7146</v>
      </c>
      <c r="I174" t="s">
        <v>7165</v>
      </c>
      <c r="J174" t="s">
        <v>7176</v>
      </c>
      <c r="K174" t="s">
        <v>7195</v>
      </c>
      <c r="L174">
        <v>1</v>
      </c>
      <c r="M174">
        <v>10221.120000000001</v>
      </c>
      <c r="N174">
        <v>0.15</v>
      </c>
      <c r="O174">
        <v>719.11</v>
      </c>
    </row>
    <row r="175" spans="1:15" x14ac:dyDescent="0.25">
      <c r="A175" t="s">
        <v>3542</v>
      </c>
      <c r="B175" t="s">
        <v>5540</v>
      </c>
      <c r="C175" t="s">
        <v>7254</v>
      </c>
      <c r="D175" t="s">
        <v>6305</v>
      </c>
      <c r="E175" t="s">
        <v>7029</v>
      </c>
      <c r="F175" t="s">
        <v>7096</v>
      </c>
      <c r="G175" t="s">
        <v>7113</v>
      </c>
      <c r="H175" t="s">
        <v>7144</v>
      </c>
      <c r="I175" t="s">
        <v>7165</v>
      </c>
      <c r="J175" t="s">
        <v>7176</v>
      </c>
      <c r="K175" t="s">
        <v>7195</v>
      </c>
      <c r="L175">
        <v>6</v>
      </c>
      <c r="M175">
        <v>63108.89</v>
      </c>
      <c r="N175">
        <v>0.15</v>
      </c>
      <c r="O175">
        <v>4827.12</v>
      </c>
    </row>
    <row r="176" spans="1:15" x14ac:dyDescent="0.25">
      <c r="A176" t="s">
        <v>535</v>
      </c>
      <c r="B176" t="s">
        <v>5439</v>
      </c>
      <c r="C176" t="s">
        <v>7224</v>
      </c>
      <c r="D176" t="s">
        <v>6474</v>
      </c>
      <c r="E176" t="s">
        <v>6935</v>
      </c>
      <c r="F176" t="s">
        <v>7094</v>
      </c>
      <c r="G176" t="s">
        <v>7101</v>
      </c>
      <c r="H176" t="s">
        <v>7124</v>
      </c>
      <c r="I176" t="s">
        <v>7165</v>
      </c>
      <c r="J176" t="s">
        <v>7176</v>
      </c>
      <c r="K176" t="s">
        <v>7195</v>
      </c>
      <c r="L176">
        <v>3</v>
      </c>
      <c r="M176">
        <v>35189.870000000003</v>
      </c>
      <c r="N176">
        <v>0</v>
      </c>
      <c r="O176">
        <v>4501.2299999999996</v>
      </c>
    </row>
    <row r="177" spans="1:15" x14ac:dyDescent="0.25">
      <c r="A177" t="s">
        <v>3387</v>
      </c>
      <c r="B177" t="s">
        <v>5098</v>
      </c>
      <c r="C177" t="s">
        <v>7252</v>
      </c>
      <c r="D177" t="s">
        <v>6672</v>
      </c>
      <c r="E177" t="s">
        <v>6997</v>
      </c>
      <c r="F177" t="s">
        <v>7095</v>
      </c>
      <c r="G177" t="s">
        <v>7102</v>
      </c>
      <c r="H177" t="s">
        <v>7157</v>
      </c>
      <c r="I177" t="s">
        <v>7165</v>
      </c>
      <c r="J177" t="s">
        <v>7176</v>
      </c>
      <c r="K177" t="s">
        <v>7195</v>
      </c>
      <c r="L177">
        <v>6</v>
      </c>
      <c r="M177">
        <v>51759.05</v>
      </c>
      <c r="N177">
        <v>0.25</v>
      </c>
      <c r="O177">
        <v>-1844.3</v>
      </c>
    </row>
    <row r="178" spans="1:15" x14ac:dyDescent="0.25">
      <c r="A178" t="s">
        <v>3380</v>
      </c>
      <c r="B178" t="s">
        <v>5535</v>
      </c>
      <c r="C178" t="s">
        <v>7242</v>
      </c>
      <c r="D178" t="s">
        <v>6220</v>
      </c>
      <c r="E178" t="s">
        <v>6940</v>
      </c>
      <c r="F178" t="s">
        <v>7097</v>
      </c>
      <c r="G178" t="s">
        <v>7105</v>
      </c>
      <c r="H178" t="s">
        <v>7121</v>
      </c>
      <c r="I178" t="s">
        <v>7165</v>
      </c>
      <c r="J178" t="s">
        <v>7176</v>
      </c>
      <c r="K178" t="s">
        <v>7195</v>
      </c>
      <c r="L178">
        <v>5</v>
      </c>
      <c r="M178">
        <v>61720.28</v>
      </c>
      <c r="N178">
        <v>0</v>
      </c>
      <c r="O178">
        <v>6749.08</v>
      </c>
    </row>
    <row r="179" spans="1:15" x14ac:dyDescent="0.25">
      <c r="A179" t="s">
        <v>3369</v>
      </c>
      <c r="B179" t="s">
        <v>5034</v>
      </c>
      <c r="C179" t="s">
        <v>7240</v>
      </c>
      <c r="D179" t="s">
        <v>6556</v>
      </c>
      <c r="E179" t="s">
        <v>6989</v>
      </c>
      <c r="F179" t="s">
        <v>7095</v>
      </c>
      <c r="G179" t="s">
        <v>7109</v>
      </c>
      <c r="H179" t="s">
        <v>7127</v>
      </c>
      <c r="I179" t="s">
        <v>7165</v>
      </c>
      <c r="J179" t="s">
        <v>7176</v>
      </c>
      <c r="K179" t="s">
        <v>7195</v>
      </c>
      <c r="L179">
        <v>7</v>
      </c>
      <c r="M179">
        <v>67718.91</v>
      </c>
      <c r="N179">
        <v>0.2</v>
      </c>
      <c r="O179">
        <v>2893.61</v>
      </c>
    </row>
    <row r="180" spans="1:15" x14ac:dyDescent="0.25">
      <c r="A180" t="s">
        <v>3329</v>
      </c>
      <c r="B180" t="s">
        <v>5441</v>
      </c>
      <c r="C180" t="s">
        <v>7248</v>
      </c>
      <c r="D180" t="s">
        <v>6813</v>
      </c>
      <c r="E180" t="s">
        <v>7057</v>
      </c>
      <c r="F180" t="s">
        <v>7096</v>
      </c>
      <c r="G180" t="s">
        <v>7111</v>
      </c>
      <c r="H180" t="s">
        <v>7131</v>
      </c>
      <c r="I180" t="s">
        <v>7165</v>
      </c>
      <c r="J180" t="s">
        <v>7176</v>
      </c>
      <c r="K180" t="s">
        <v>7195</v>
      </c>
      <c r="L180">
        <v>2</v>
      </c>
      <c r="M180">
        <v>19067.04</v>
      </c>
      <c r="N180">
        <v>0.2</v>
      </c>
      <c r="O180">
        <v>1098.03</v>
      </c>
    </row>
    <row r="181" spans="1:15" x14ac:dyDescent="0.25">
      <c r="A181" t="s">
        <v>567</v>
      </c>
      <c r="B181" t="s">
        <v>5458</v>
      </c>
      <c r="C181" t="s">
        <v>7234</v>
      </c>
      <c r="D181" t="s">
        <v>6323</v>
      </c>
      <c r="E181" t="s">
        <v>6996</v>
      </c>
      <c r="F181" t="s">
        <v>7097</v>
      </c>
      <c r="G181" t="s">
        <v>7110</v>
      </c>
      <c r="H181" t="s">
        <v>7155</v>
      </c>
      <c r="I181" t="s">
        <v>7165</v>
      </c>
      <c r="J181" t="s">
        <v>7176</v>
      </c>
      <c r="K181" t="s">
        <v>7195</v>
      </c>
      <c r="L181">
        <v>3</v>
      </c>
      <c r="M181">
        <v>32901.78</v>
      </c>
      <c r="N181">
        <v>0.1</v>
      </c>
      <c r="O181">
        <v>1897.55</v>
      </c>
    </row>
    <row r="182" spans="1:15" x14ac:dyDescent="0.25">
      <c r="A182" t="s">
        <v>3310</v>
      </c>
      <c r="B182" t="s">
        <v>5209</v>
      </c>
      <c r="C182" t="s">
        <v>7224</v>
      </c>
      <c r="D182" t="s">
        <v>6433</v>
      </c>
      <c r="E182" t="s">
        <v>6914</v>
      </c>
      <c r="F182" t="s">
        <v>7096</v>
      </c>
      <c r="G182" t="s">
        <v>7111</v>
      </c>
      <c r="H182" t="s">
        <v>7131</v>
      </c>
      <c r="I182" t="s">
        <v>7165</v>
      </c>
      <c r="J182" t="s">
        <v>7176</v>
      </c>
      <c r="K182" t="s">
        <v>7195</v>
      </c>
      <c r="L182">
        <v>2</v>
      </c>
      <c r="M182">
        <v>22542.95</v>
      </c>
      <c r="N182">
        <v>0.1</v>
      </c>
      <c r="O182">
        <v>1709.2</v>
      </c>
    </row>
    <row r="183" spans="1:15" x14ac:dyDescent="0.25">
      <c r="A183" t="s">
        <v>3301</v>
      </c>
      <c r="B183" t="s">
        <v>5955</v>
      </c>
      <c r="C183" t="s">
        <v>7239</v>
      </c>
      <c r="D183" t="s">
        <v>6650</v>
      </c>
      <c r="E183" t="s">
        <v>6946</v>
      </c>
      <c r="F183" t="s">
        <v>7094</v>
      </c>
      <c r="G183" t="s">
        <v>7101</v>
      </c>
      <c r="H183" t="s">
        <v>7124</v>
      </c>
      <c r="I183" t="s">
        <v>7165</v>
      </c>
      <c r="J183" t="s">
        <v>7176</v>
      </c>
      <c r="K183" t="s">
        <v>7195</v>
      </c>
      <c r="L183">
        <v>5</v>
      </c>
      <c r="M183">
        <v>47641.4</v>
      </c>
      <c r="N183">
        <v>0.2</v>
      </c>
      <c r="O183">
        <v>-35.42</v>
      </c>
    </row>
    <row r="184" spans="1:15" x14ac:dyDescent="0.25">
      <c r="A184" t="s">
        <v>3292</v>
      </c>
      <c r="B184" t="s">
        <v>5456</v>
      </c>
      <c r="C184" t="s">
        <v>7259</v>
      </c>
      <c r="D184" t="s">
        <v>6749</v>
      </c>
      <c r="E184" t="s">
        <v>6968</v>
      </c>
      <c r="F184" t="s">
        <v>7097</v>
      </c>
      <c r="G184" t="s">
        <v>7110</v>
      </c>
      <c r="H184" t="s">
        <v>7155</v>
      </c>
      <c r="I184" t="s">
        <v>7165</v>
      </c>
      <c r="J184" t="s">
        <v>7176</v>
      </c>
      <c r="K184" t="s">
        <v>7195</v>
      </c>
      <c r="L184">
        <v>2</v>
      </c>
      <c r="M184">
        <v>21391.16</v>
      </c>
      <c r="N184">
        <v>0.1</v>
      </c>
      <c r="O184">
        <v>1246.97</v>
      </c>
    </row>
    <row r="185" spans="1:15" x14ac:dyDescent="0.25">
      <c r="A185" t="s">
        <v>3268</v>
      </c>
      <c r="B185" t="s">
        <v>5148</v>
      </c>
      <c r="C185" t="s">
        <v>7256</v>
      </c>
      <c r="D185" t="s">
        <v>6494</v>
      </c>
      <c r="E185" t="s">
        <v>6916</v>
      </c>
      <c r="F185" t="s">
        <v>7097</v>
      </c>
      <c r="G185" t="s">
        <v>7105</v>
      </c>
      <c r="H185" t="s">
        <v>7121</v>
      </c>
      <c r="I185" t="s">
        <v>7165</v>
      </c>
      <c r="J185" t="s">
        <v>7176</v>
      </c>
      <c r="K185" t="s">
        <v>7195</v>
      </c>
      <c r="L185">
        <v>8</v>
      </c>
      <c r="M185">
        <v>75677.320000000007</v>
      </c>
      <c r="N185">
        <v>0.2</v>
      </c>
      <c r="O185">
        <v>46.14</v>
      </c>
    </row>
    <row r="186" spans="1:15" x14ac:dyDescent="0.25">
      <c r="A186" t="s">
        <v>590</v>
      </c>
      <c r="B186" t="s">
        <v>5471</v>
      </c>
      <c r="C186" t="s">
        <v>7256</v>
      </c>
      <c r="D186" t="s">
        <v>6441</v>
      </c>
      <c r="E186" t="s">
        <v>6903</v>
      </c>
      <c r="F186" t="s">
        <v>7096</v>
      </c>
      <c r="G186" t="s">
        <v>7112</v>
      </c>
      <c r="H186" t="s">
        <v>7133</v>
      </c>
      <c r="I186" t="s">
        <v>7165</v>
      </c>
      <c r="J186" t="s">
        <v>7176</v>
      </c>
      <c r="K186" t="s">
        <v>7195</v>
      </c>
      <c r="L186">
        <v>6</v>
      </c>
      <c r="M186">
        <v>64482.07</v>
      </c>
      <c r="N186">
        <v>0.1</v>
      </c>
      <c r="O186">
        <v>5480.48</v>
      </c>
    </row>
    <row r="187" spans="1:15" x14ac:dyDescent="0.25">
      <c r="A187" t="s">
        <v>592</v>
      </c>
      <c r="B187" t="s">
        <v>5381</v>
      </c>
      <c r="C187" t="s">
        <v>7255</v>
      </c>
      <c r="D187" t="s">
        <v>6500</v>
      </c>
      <c r="E187" t="s">
        <v>6923</v>
      </c>
      <c r="F187" t="s">
        <v>7096</v>
      </c>
      <c r="G187" t="s">
        <v>7103</v>
      </c>
      <c r="H187" t="s">
        <v>7158</v>
      </c>
      <c r="I187" t="s">
        <v>7165</v>
      </c>
      <c r="J187" t="s">
        <v>7176</v>
      </c>
      <c r="K187" t="s">
        <v>7195</v>
      </c>
      <c r="L187">
        <v>4</v>
      </c>
      <c r="M187">
        <v>40128.07</v>
      </c>
      <c r="N187">
        <v>0.2</v>
      </c>
      <c r="O187">
        <v>2509.87</v>
      </c>
    </row>
    <row r="188" spans="1:15" x14ac:dyDescent="0.25">
      <c r="A188" t="s">
        <v>3173</v>
      </c>
      <c r="B188" t="s">
        <v>5725</v>
      </c>
      <c r="C188" t="s">
        <v>7233</v>
      </c>
      <c r="D188" t="s">
        <v>6251</v>
      </c>
      <c r="E188" t="s">
        <v>6971</v>
      </c>
      <c r="F188" t="s">
        <v>7097</v>
      </c>
      <c r="G188" t="s">
        <v>7107</v>
      </c>
      <c r="H188" t="s">
        <v>7153</v>
      </c>
      <c r="I188" t="s">
        <v>7165</v>
      </c>
      <c r="J188" t="s">
        <v>7176</v>
      </c>
      <c r="K188" t="s">
        <v>7195</v>
      </c>
      <c r="L188">
        <v>5</v>
      </c>
      <c r="M188">
        <v>60027.66</v>
      </c>
      <c r="N188">
        <v>0</v>
      </c>
      <c r="O188">
        <v>7082.62</v>
      </c>
    </row>
    <row r="189" spans="1:15" x14ac:dyDescent="0.25">
      <c r="A189" t="s">
        <v>3159</v>
      </c>
      <c r="B189" t="s">
        <v>5343</v>
      </c>
      <c r="C189" t="s">
        <v>7239</v>
      </c>
      <c r="D189" t="s">
        <v>6721</v>
      </c>
      <c r="E189" t="s">
        <v>7086</v>
      </c>
      <c r="F189" t="s">
        <v>7095</v>
      </c>
      <c r="G189" t="s">
        <v>7106</v>
      </c>
      <c r="H189" t="s">
        <v>7161</v>
      </c>
      <c r="I189" t="s">
        <v>7165</v>
      </c>
      <c r="J189" t="s">
        <v>7176</v>
      </c>
      <c r="K189" t="s">
        <v>7195</v>
      </c>
      <c r="L189">
        <v>4</v>
      </c>
      <c r="M189">
        <v>50158.95</v>
      </c>
      <c r="N189">
        <v>0</v>
      </c>
      <c r="O189">
        <v>5566.07</v>
      </c>
    </row>
    <row r="190" spans="1:15" x14ac:dyDescent="0.25">
      <c r="A190" t="s">
        <v>643</v>
      </c>
      <c r="B190" t="s">
        <v>5499</v>
      </c>
      <c r="C190" t="s">
        <v>7248</v>
      </c>
      <c r="D190" t="s">
        <v>6533</v>
      </c>
      <c r="E190" t="s">
        <v>7073</v>
      </c>
      <c r="F190" t="s">
        <v>7097</v>
      </c>
      <c r="G190" t="s">
        <v>7110</v>
      </c>
      <c r="H190" t="s">
        <v>7129</v>
      </c>
      <c r="I190" t="s">
        <v>7165</v>
      </c>
      <c r="J190" t="s">
        <v>7176</v>
      </c>
      <c r="K190" t="s">
        <v>7195</v>
      </c>
      <c r="L190">
        <v>3</v>
      </c>
      <c r="M190">
        <v>36197</v>
      </c>
      <c r="N190">
        <v>0</v>
      </c>
      <c r="O190">
        <v>4016.17</v>
      </c>
    </row>
    <row r="191" spans="1:15" x14ac:dyDescent="0.25">
      <c r="A191" t="s">
        <v>3132</v>
      </c>
      <c r="B191" t="s">
        <v>5570</v>
      </c>
      <c r="C191" t="s">
        <v>7229</v>
      </c>
      <c r="D191" t="s">
        <v>6484</v>
      </c>
      <c r="E191" t="s">
        <v>7051</v>
      </c>
      <c r="F191" t="s">
        <v>7097</v>
      </c>
      <c r="G191" t="s">
        <v>7104</v>
      </c>
      <c r="H191" t="s">
        <v>7160</v>
      </c>
      <c r="I191" t="s">
        <v>7165</v>
      </c>
      <c r="J191" t="s">
        <v>7176</v>
      </c>
      <c r="K191" t="s">
        <v>7195</v>
      </c>
      <c r="L191">
        <v>1</v>
      </c>
      <c r="M191">
        <v>11346.52</v>
      </c>
      <c r="N191">
        <v>0.05</v>
      </c>
      <c r="O191">
        <v>1112.27</v>
      </c>
    </row>
    <row r="192" spans="1:15" x14ac:dyDescent="0.25">
      <c r="A192" t="s">
        <v>3088</v>
      </c>
      <c r="B192" t="s">
        <v>6020</v>
      </c>
      <c r="C192" t="s">
        <v>7255</v>
      </c>
      <c r="D192" t="s">
        <v>6220</v>
      </c>
      <c r="E192" t="s">
        <v>6940</v>
      </c>
      <c r="F192" t="s">
        <v>7095</v>
      </c>
      <c r="G192" t="s">
        <v>7108</v>
      </c>
      <c r="H192" t="s">
        <v>7141</v>
      </c>
      <c r="I192" t="s">
        <v>7165</v>
      </c>
      <c r="J192" t="s">
        <v>7176</v>
      </c>
      <c r="K192" t="s">
        <v>7195</v>
      </c>
      <c r="L192">
        <v>3</v>
      </c>
      <c r="M192">
        <v>35067.800000000003</v>
      </c>
      <c r="N192">
        <v>0.05</v>
      </c>
      <c r="O192">
        <v>3132.7</v>
      </c>
    </row>
    <row r="193" spans="1:15" x14ac:dyDescent="0.25">
      <c r="A193" t="s">
        <v>3024</v>
      </c>
      <c r="B193" t="s">
        <v>5098</v>
      </c>
      <c r="C193" t="s">
        <v>7252</v>
      </c>
      <c r="D193" t="s">
        <v>6517</v>
      </c>
      <c r="E193" t="s">
        <v>6902</v>
      </c>
      <c r="F193" t="s">
        <v>7094</v>
      </c>
      <c r="G193" t="s">
        <v>7099</v>
      </c>
      <c r="H193" t="s">
        <v>7115</v>
      </c>
      <c r="I193" t="s">
        <v>7165</v>
      </c>
      <c r="J193" t="s">
        <v>7176</v>
      </c>
      <c r="K193" t="s">
        <v>7195</v>
      </c>
      <c r="L193">
        <v>3</v>
      </c>
      <c r="M193">
        <v>31402.05</v>
      </c>
      <c r="N193">
        <v>0.15</v>
      </c>
      <c r="O193">
        <v>1812.51</v>
      </c>
    </row>
    <row r="194" spans="1:15" x14ac:dyDescent="0.25">
      <c r="A194" t="s">
        <v>2969</v>
      </c>
      <c r="B194" t="s">
        <v>5370</v>
      </c>
      <c r="C194" t="s">
        <v>7239</v>
      </c>
      <c r="D194" t="s">
        <v>6200</v>
      </c>
      <c r="E194" t="s">
        <v>6959</v>
      </c>
      <c r="F194" t="s">
        <v>7097</v>
      </c>
      <c r="G194" t="s">
        <v>7110</v>
      </c>
      <c r="H194" t="s">
        <v>7155</v>
      </c>
      <c r="I194" t="s">
        <v>7165</v>
      </c>
      <c r="J194" t="s">
        <v>7176</v>
      </c>
      <c r="K194" t="s">
        <v>7195</v>
      </c>
      <c r="L194">
        <v>4</v>
      </c>
      <c r="M194">
        <v>47593.51</v>
      </c>
      <c r="N194">
        <v>0</v>
      </c>
      <c r="O194">
        <v>5430.59</v>
      </c>
    </row>
    <row r="195" spans="1:15" x14ac:dyDescent="0.25">
      <c r="A195" t="s">
        <v>2928</v>
      </c>
      <c r="B195" t="s">
        <v>5631</v>
      </c>
      <c r="C195" t="s">
        <v>7241</v>
      </c>
      <c r="D195" t="s">
        <v>6142</v>
      </c>
      <c r="E195" t="s">
        <v>6940</v>
      </c>
      <c r="F195" t="s">
        <v>7096</v>
      </c>
      <c r="G195" t="s">
        <v>7113</v>
      </c>
      <c r="H195" t="s">
        <v>7143</v>
      </c>
      <c r="I195" t="s">
        <v>7165</v>
      </c>
      <c r="J195" t="s">
        <v>7176</v>
      </c>
      <c r="K195" t="s">
        <v>7195</v>
      </c>
      <c r="L195">
        <v>1</v>
      </c>
      <c r="M195">
        <v>9220.99</v>
      </c>
      <c r="N195">
        <v>0.2</v>
      </c>
      <c r="O195">
        <v>237.79</v>
      </c>
    </row>
    <row r="196" spans="1:15" x14ac:dyDescent="0.25">
      <c r="A196" t="s">
        <v>2927</v>
      </c>
      <c r="B196" t="s">
        <v>5314</v>
      </c>
      <c r="C196" t="s">
        <v>7250</v>
      </c>
      <c r="D196" t="s">
        <v>6314</v>
      </c>
      <c r="E196" t="s">
        <v>6908</v>
      </c>
      <c r="F196" t="s">
        <v>7096</v>
      </c>
      <c r="G196" t="s">
        <v>7111</v>
      </c>
      <c r="H196" t="s">
        <v>7131</v>
      </c>
      <c r="I196" t="s">
        <v>7165</v>
      </c>
      <c r="J196" t="s">
        <v>7176</v>
      </c>
      <c r="K196" t="s">
        <v>7195</v>
      </c>
      <c r="L196">
        <v>6</v>
      </c>
      <c r="M196">
        <v>58251.19</v>
      </c>
      <c r="N196">
        <v>0.15</v>
      </c>
      <c r="O196">
        <v>1747.36</v>
      </c>
    </row>
    <row r="197" spans="1:15" x14ac:dyDescent="0.25">
      <c r="A197" t="s">
        <v>2924</v>
      </c>
      <c r="B197" t="s">
        <v>5943</v>
      </c>
      <c r="C197" t="s">
        <v>7256</v>
      </c>
      <c r="D197" t="s">
        <v>6764</v>
      </c>
      <c r="E197" t="s">
        <v>6995</v>
      </c>
      <c r="F197" t="s">
        <v>7096</v>
      </c>
      <c r="G197" t="s">
        <v>7111</v>
      </c>
      <c r="H197" t="s">
        <v>7142</v>
      </c>
      <c r="I197" t="s">
        <v>7165</v>
      </c>
      <c r="J197" t="s">
        <v>7176</v>
      </c>
      <c r="K197" t="s">
        <v>7195</v>
      </c>
      <c r="L197">
        <v>3</v>
      </c>
      <c r="M197">
        <v>37549.370000000003</v>
      </c>
      <c r="N197">
        <v>0</v>
      </c>
      <c r="O197">
        <v>4402.79</v>
      </c>
    </row>
    <row r="198" spans="1:15" x14ac:dyDescent="0.25">
      <c r="A198" t="s">
        <v>2859</v>
      </c>
      <c r="B198" t="s">
        <v>5514</v>
      </c>
      <c r="C198" t="s">
        <v>7237</v>
      </c>
      <c r="D198" t="s">
        <v>6657</v>
      </c>
      <c r="E198" t="s">
        <v>6997</v>
      </c>
      <c r="F198" t="s">
        <v>7095</v>
      </c>
      <c r="G198" t="s">
        <v>7102</v>
      </c>
      <c r="H198" t="s">
        <v>7157</v>
      </c>
      <c r="I198" t="s">
        <v>7165</v>
      </c>
      <c r="J198" t="s">
        <v>7176</v>
      </c>
      <c r="K198" t="s">
        <v>7195</v>
      </c>
      <c r="L198">
        <v>1</v>
      </c>
      <c r="M198">
        <v>8850.2800000000007</v>
      </c>
      <c r="N198">
        <v>0.25</v>
      </c>
      <c r="O198">
        <v>74.81</v>
      </c>
    </row>
    <row r="199" spans="1:15" x14ac:dyDescent="0.25">
      <c r="A199" t="s">
        <v>761</v>
      </c>
      <c r="B199" t="s">
        <v>5521</v>
      </c>
      <c r="C199" t="s">
        <v>7249</v>
      </c>
      <c r="D199" t="s">
        <v>6235</v>
      </c>
      <c r="E199" t="s">
        <v>6995</v>
      </c>
      <c r="F199" t="s">
        <v>7097</v>
      </c>
      <c r="G199" t="s">
        <v>7110</v>
      </c>
      <c r="H199" t="s">
        <v>7159</v>
      </c>
      <c r="I199" t="s">
        <v>7165</v>
      </c>
      <c r="J199" t="s">
        <v>7176</v>
      </c>
      <c r="K199" t="s">
        <v>7195</v>
      </c>
      <c r="L199">
        <v>5</v>
      </c>
      <c r="M199">
        <v>57395.08</v>
      </c>
      <c r="N199">
        <v>0</v>
      </c>
      <c r="O199">
        <v>6510.62</v>
      </c>
    </row>
    <row r="200" spans="1:15" x14ac:dyDescent="0.25">
      <c r="A200" t="s">
        <v>2745</v>
      </c>
      <c r="B200" t="s">
        <v>5550</v>
      </c>
      <c r="C200" t="s">
        <v>7242</v>
      </c>
      <c r="D200" t="s">
        <v>6295</v>
      </c>
      <c r="E200" t="s">
        <v>7021</v>
      </c>
      <c r="F200" t="s">
        <v>7096</v>
      </c>
      <c r="G200" t="s">
        <v>7113</v>
      </c>
      <c r="H200" t="s">
        <v>7148</v>
      </c>
      <c r="I200" t="s">
        <v>7165</v>
      </c>
      <c r="J200" t="s">
        <v>7176</v>
      </c>
      <c r="K200" t="s">
        <v>7195</v>
      </c>
      <c r="L200">
        <v>5</v>
      </c>
      <c r="M200">
        <v>58810.86</v>
      </c>
      <c r="N200">
        <v>0</v>
      </c>
      <c r="O200">
        <v>6845.22</v>
      </c>
    </row>
    <row r="201" spans="1:15" x14ac:dyDescent="0.25">
      <c r="A201" t="s">
        <v>788</v>
      </c>
      <c r="B201" t="s">
        <v>5042</v>
      </c>
      <c r="C201" t="s">
        <v>7246</v>
      </c>
      <c r="D201" t="s">
        <v>6293</v>
      </c>
      <c r="E201" t="s">
        <v>7020</v>
      </c>
      <c r="F201" t="s">
        <v>7095</v>
      </c>
      <c r="G201" t="s">
        <v>7102</v>
      </c>
      <c r="H201" t="s">
        <v>7147</v>
      </c>
      <c r="I201" t="s">
        <v>7165</v>
      </c>
      <c r="J201" t="s">
        <v>7176</v>
      </c>
      <c r="K201" t="s">
        <v>7195</v>
      </c>
      <c r="L201">
        <v>3</v>
      </c>
      <c r="M201">
        <v>34733.29</v>
      </c>
      <c r="N201">
        <v>0.05</v>
      </c>
      <c r="O201">
        <v>3315.54</v>
      </c>
    </row>
    <row r="202" spans="1:15" x14ac:dyDescent="0.25">
      <c r="A202" t="s">
        <v>2710</v>
      </c>
      <c r="B202" t="s">
        <v>5444</v>
      </c>
      <c r="C202" t="s">
        <v>7257</v>
      </c>
      <c r="D202" t="s">
        <v>6806</v>
      </c>
      <c r="E202" t="s">
        <v>6908</v>
      </c>
      <c r="F202" t="s">
        <v>7094</v>
      </c>
      <c r="G202" t="s">
        <v>7099</v>
      </c>
      <c r="H202" t="s">
        <v>7125</v>
      </c>
      <c r="I202" t="s">
        <v>7165</v>
      </c>
      <c r="J202" t="s">
        <v>7176</v>
      </c>
      <c r="K202" t="s">
        <v>7195</v>
      </c>
      <c r="L202">
        <v>3</v>
      </c>
      <c r="M202">
        <v>34591.449999999997</v>
      </c>
      <c r="N202">
        <v>0</v>
      </c>
      <c r="O202">
        <v>4114.26</v>
      </c>
    </row>
    <row r="203" spans="1:15" x14ac:dyDescent="0.25">
      <c r="A203" t="s">
        <v>2698</v>
      </c>
      <c r="B203" t="s">
        <v>5724</v>
      </c>
      <c r="C203" t="s">
        <v>7240</v>
      </c>
      <c r="D203" t="s">
        <v>6594</v>
      </c>
      <c r="E203" t="s">
        <v>7008</v>
      </c>
      <c r="F203" t="s">
        <v>7097</v>
      </c>
      <c r="G203" t="s">
        <v>7105</v>
      </c>
      <c r="H203" t="s">
        <v>7149</v>
      </c>
      <c r="I203" t="s">
        <v>7165</v>
      </c>
      <c r="J203" t="s">
        <v>7176</v>
      </c>
      <c r="K203" t="s">
        <v>7195</v>
      </c>
      <c r="L203">
        <v>7</v>
      </c>
      <c r="M203">
        <v>78774.58</v>
      </c>
      <c r="N203">
        <v>0.1</v>
      </c>
      <c r="O203">
        <v>5770.78</v>
      </c>
    </row>
    <row r="204" spans="1:15" x14ac:dyDescent="0.25">
      <c r="A204" t="s">
        <v>796</v>
      </c>
      <c r="B204" t="s">
        <v>5576</v>
      </c>
      <c r="C204" t="s">
        <v>7250</v>
      </c>
      <c r="D204" t="s">
        <v>6591</v>
      </c>
      <c r="E204" t="s">
        <v>6970</v>
      </c>
      <c r="F204" t="s">
        <v>7096</v>
      </c>
      <c r="G204" t="s">
        <v>7112</v>
      </c>
      <c r="H204" t="s">
        <v>7154</v>
      </c>
      <c r="I204" t="s">
        <v>7165</v>
      </c>
      <c r="J204" t="s">
        <v>7176</v>
      </c>
      <c r="K204" t="s">
        <v>7195</v>
      </c>
      <c r="L204">
        <v>5</v>
      </c>
      <c r="M204">
        <v>57707.56</v>
      </c>
      <c r="N204">
        <v>0</v>
      </c>
      <c r="O204">
        <v>7065.47</v>
      </c>
    </row>
    <row r="205" spans="1:15" x14ac:dyDescent="0.25">
      <c r="A205" t="s">
        <v>2688</v>
      </c>
      <c r="B205" t="s">
        <v>5028</v>
      </c>
      <c r="C205" t="s">
        <v>7245</v>
      </c>
      <c r="D205" t="s">
        <v>6404</v>
      </c>
      <c r="E205" t="s">
        <v>7040</v>
      </c>
      <c r="F205" t="s">
        <v>7094</v>
      </c>
      <c r="G205" t="s">
        <v>7101</v>
      </c>
      <c r="H205" t="s">
        <v>7137</v>
      </c>
      <c r="I205" t="s">
        <v>7165</v>
      </c>
      <c r="J205" t="s">
        <v>7176</v>
      </c>
      <c r="K205" t="s">
        <v>7195</v>
      </c>
      <c r="L205">
        <v>4</v>
      </c>
      <c r="M205">
        <v>39083</v>
      </c>
      <c r="N205">
        <v>0.2</v>
      </c>
      <c r="O205">
        <v>1880.87</v>
      </c>
    </row>
    <row r="206" spans="1:15" x14ac:dyDescent="0.25">
      <c r="A206" t="s">
        <v>804</v>
      </c>
      <c r="B206" t="s">
        <v>5581</v>
      </c>
      <c r="C206" t="s">
        <v>7239</v>
      </c>
      <c r="D206" t="s">
        <v>6528</v>
      </c>
      <c r="E206" t="s">
        <v>6901</v>
      </c>
      <c r="F206" t="s">
        <v>7097</v>
      </c>
      <c r="G206" t="s">
        <v>7110</v>
      </c>
      <c r="H206" t="s">
        <v>7155</v>
      </c>
      <c r="I206" t="s">
        <v>7165</v>
      </c>
      <c r="J206" t="s">
        <v>7176</v>
      </c>
      <c r="K206" t="s">
        <v>7195</v>
      </c>
      <c r="L206">
        <v>4</v>
      </c>
      <c r="M206">
        <v>34404.78</v>
      </c>
      <c r="N206">
        <v>0.25</v>
      </c>
      <c r="O206">
        <v>1761.44</v>
      </c>
    </row>
    <row r="207" spans="1:15" x14ac:dyDescent="0.25">
      <c r="A207" t="s">
        <v>2663</v>
      </c>
      <c r="B207" t="s">
        <v>5266</v>
      </c>
      <c r="C207" t="s">
        <v>7231</v>
      </c>
      <c r="D207" t="s">
        <v>6668</v>
      </c>
      <c r="E207" t="s">
        <v>6997</v>
      </c>
      <c r="F207" t="s">
        <v>7094</v>
      </c>
      <c r="G207" t="s">
        <v>7101</v>
      </c>
      <c r="H207" t="s">
        <v>7124</v>
      </c>
      <c r="I207" t="s">
        <v>7165</v>
      </c>
      <c r="J207" t="s">
        <v>7176</v>
      </c>
      <c r="K207" t="s">
        <v>7195</v>
      </c>
      <c r="L207">
        <v>6</v>
      </c>
      <c r="M207">
        <v>69888.399999999994</v>
      </c>
      <c r="N207">
        <v>0</v>
      </c>
      <c r="O207">
        <v>7611.29</v>
      </c>
    </row>
    <row r="208" spans="1:15" x14ac:dyDescent="0.25">
      <c r="A208" t="s">
        <v>817</v>
      </c>
      <c r="B208" t="s">
        <v>5265</v>
      </c>
      <c r="C208" t="s">
        <v>7224</v>
      </c>
      <c r="D208" t="s">
        <v>6373</v>
      </c>
      <c r="E208" t="s">
        <v>7001</v>
      </c>
      <c r="F208" t="s">
        <v>7094</v>
      </c>
      <c r="G208" t="s">
        <v>7099</v>
      </c>
      <c r="H208" t="s">
        <v>7115</v>
      </c>
      <c r="I208" t="s">
        <v>7165</v>
      </c>
      <c r="J208" t="s">
        <v>7176</v>
      </c>
      <c r="K208" t="s">
        <v>7195</v>
      </c>
      <c r="L208">
        <v>8</v>
      </c>
      <c r="M208">
        <v>80109.45</v>
      </c>
      <c r="N208">
        <v>0.15</v>
      </c>
      <c r="O208">
        <v>3734.17</v>
      </c>
    </row>
    <row r="209" spans="1:15" x14ac:dyDescent="0.25">
      <c r="A209" t="s">
        <v>2606</v>
      </c>
      <c r="B209" t="s">
        <v>5297</v>
      </c>
      <c r="C209" t="s">
        <v>7253</v>
      </c>
      <c r="D209" t="s">
        <v>6617</v>
      </c>
      <c r="E209" t="s">
        <v>7082</v>
      </c>
      <c r="F209" t="s">
        <v>7097</v>
      </c>
      <c r="G209" t="s">
        <v>7107</v>
      </c>
      <c r="H209" t="s">
        <v>7152</v>
      </c>
      <c r="I209" t="s">
        <v>7165</v>
      </c>
      <c r="J209" t="s">
        <v>7176</v>
      </c>
      <c r="K209" t="s">
        <v>7195</v>
      </c>
      <c r="L209">
        <v>7</v>
      </c>
      <c r="M209">
        <v>87036.73</v>
      </c>
      <c r="N209">
        <v>0</v>
      </c>
      <c r="O209">
        <v>10253.07</v>
      </c>
    </row>
    <row r="210" spans="1:15" x14ac:dyDescent="0.25">
      <c r="A210" t="s">
        <v>2585</v>
      </c>
      <c r="B210" t="s">
        <v>5477</v>
      </c>
      <c r="C210" t="s">
        <v>7255</v>
      </c>
      <c r="D210" t="s">
        <v>6753</v>
      </c>
      <c r="E210" t="s">
        <v>7036</v>
      </c>
      <c r="F210" t="s">
        <v>7096</v>
      </c>
      <c r="G210" t="s">
        <v>7112</v>
      </c>
      <c r="H210" t="s">
        <v>7139</v>
      </c>
      <c r="I210" t="s">
        <v>7165</v>
      </c>
      <c r="J210" t="s">
        <v>7176</v>
      </c>
      <c r="K210" t="s">
        <v>7195</v>
      </c>
      <c r="L210">
        <v>7</v>
      </c>
      <c r="M210">
        <v>86784.28</v>
      </c>
      <c r="N210">
        <v>0</v>
      </c>
      <c r="O210">
        <v>9543.2199999999993</v>
      </c>
    </row>
    <row r="211" spans="1:15" x14ac:dyDescent="0.25">
      <c r="A211" t="s">
        <v>2562</v>
      </c>
      <c r="B211" t="s">
        <v>6001</v>
      </c>
      <c r="C211" t="s">
        <v>7247</v>
      </c>
      <c r="D211" t="s">
        <v>6264</v>
      </c>
      <c r="E211" t="s">
        <v>6990</v>
      </c>
      <c r="F211" t="s">
        <v>7097</v>
      </c>
      <c r="G211" t="s">
        <v>7107</v>
      </c>
      <c r="H211" t="s">
        <v>7152</v>
      </c>
      <c r="I211" t="s">
        <v>7165</v>
      </c>
      <c r="J211" t="s">
        <v>7176</v>
      </c>
      <c r="K211" t="s">
        <v>7195</v>
      </c>
      <c r="L211">
        <v>1</v>
      </c>
      <c r="M211">
        <v>11455.54</v>
      </c>
      <c r="N211">
        <v>0.05</v>
      </c>
      <c r="O211">
        <v>1182.6099999999999</v>
      </c>
    </row>
    <row r="212" spans="1:15" x14ac:dyDescent="0.25">
      <c r="A212" t="s">
        <v>2485</v>
      </c>
      <c r="B212" t="s">
        <v>5123</v>
      </c>
      <c r="C212" t="s">
        <v>7234</v>
      </c>
      <c r="D212" t="s">
        <v>6771</v>
      </c>
      <c r="E212" t="s">
        <v>6974</v>
      </c>
      <c r="F212" t="s">
        <v>7097</v>
      </c>
      <c r="G212" t="s">
        <v>7110</v>
      </c>
      <c r="H212" t="s">
        <v>7155</v>
      </c>
      <c r="I212" t="s">
        <v>7165</v>
      </c>
      <c r="J212" t="s">
        <v>7176</v>
      </c>
      <c r="K212" t="s">
        <v>7195</v>
      </c>
      <c r="L212">
        <v>6</v>
      </c>
      <c r="M212">
        <v>59663.48</v>
      </c>
      <c r="N212">
        <v>0.2</v>
      </c>
      <c r="O212">
        <v>3647.3</v>
      </c>
    </row>
    <row r="213" spans="1:15" x14ac:dyDescent="0.25">
      <c r="A213" t="s">
        <v>897</v>
      </c>
      <c r="B213" t="s">
        <v>5521</v>
      </c>
      <c r="C213" t="s">
        <v>7249</v>
      </c>
      <c r="D213" t="s">
        <v>6197</v>
      </c>
      <c r="E213" t="s">
        <v>6895</v>
      </c>
      <c r="F213" t="s">
        <v>7094</v>
      </c>
      <c r="G213" t="s">
        <v>7099</v>
      </c>
      <c r="H213" t="s">
        <v>7115</v>
      </c>
      <c r="I213" t="s">
        <v>7165</v>
      </c>
      <c r="J213" t="s">
        <v>7176</v>
      </c>
      <c r="K213" t="s">
        <v>7195</v>
      </c>
      <c r="L213">
        <v>3</v>
      </c>
      <c r="M213">
        <v>28781.14</v>
      </c>
      <c r="N213">
        <v>0.2</v>
      </c>
      <c r="O213">
        <v>-39.53</v>
      </c>
    </row>
    <row r="214" spans="1:15" x14ac:dyDescent="0.25">
      <c r="A214" t="s">
        <v>914</v>
      </c>
      <c r="B214" t="s">
        <v>5088</v>
      </c>
      <c r="C214" t="s">
        <v>7252</v>
      </c>
      <c r="D214" t="s">
        <v>6631</v>
      </c>
      <c r="E214" t="s">
        <v>7039</v>
      </c>
      <c r="F214" t="s">
        <v>7094</v>
      </c>
      <c r="G214" t="s">
        <v>7100</v>
      </c>
      <c r="H214" t="s">
        <v>7151</v>
      </c>
      <c r="I214" t="s">
        <v>7165</v>
      </c>
      <c r="J214" t="s">
        <v>7176</v>
      </c>
      <c r="K214" t="s">
        <v>7195</v>
      </c>
      <c r="L214">
        <v>1</v>
      </c>
      <c r="M214">
        <v>9769.7999999999993</v>
      </c>
      <c r="N214">
        <v>0.2</v>
      </c>
      <c r="O214">
        <v>6.82</v>
      </c>
    </row>
    <row r="215" spans="1:15" x14ac:dyDescent="0.25">
      <c r="A215" t="s">
        <v>2284</v>
      </c>
      <c r="B215" t="s">
        <v>5687</v>
      </c>
      <c r="C215" t="s">
        <v>7226</v>
      </c>
      <c r="D215" t="s">
        <v>6802</v>
      </c>
      <c r="E215" t="s">
        <v>6969</v>
      </c>
      <c r="F215" t="s">
        <v>7095</v>
      </c>
      <c r="G215" t="s">
        <v>7106</v>
      </c>
      <c r="H215" t="s">
        <v>7161</v>
      </c>
      <c r="I215" t="s">
        <v>7165</v>
      </c>
      <c r="J215" t="s">
        <v>7176</v>
      </c>
      <c r="K215" t="s">
        <v>7195</v>
      </c>
      <c r="L215">
        <v>1</v>
      </c>
      <c r="M215">
        <v>9275.4699999999993</v>
      </c>
      <c r="N215">
        <v>0.25</v>
      </c>
      <c r="O215">
        <v>284.63</v>
      </c>
    </row>
    <row r="216" spans="1:15" x14ac:dyDescent="0.25">
      <c r="A216" t="s">
        <v>2273</v>
      </c>
      <c r="B216" t="s">
        <v>5961</v>
      </c>
      <c r="C216" t="s">
        <v>7241</v>
      </c>
      <c r="D216" t="s">
        <v>6156</v>
      </c>
      <c r="E216" t="s">
        <v>6937</v>
      </c>
      <c r="F216" t="s">
        <v>7095</v>
      </c>
      <c r="G216" t="s">
        <v>7108</v>
      </c>
      <c r="H216" t="s">
        <v>7126</v>
      </c>
      <c r="I216" t="s">
        <v>7165</v>
      </c>
      <c r="J216" t="s">
        <v>7176</v>
      </c>
      <c r="K216" t="s">
        <v>7195</v>
      </c>
      <c r="L216">
        <v>7</v>
      </c>
      <c r="M216">
        <v>83842.759999999995</v>
      </c>
      <c r="N216">
        <v>0</v>
      </c>
      <c r="O216">
        <v>9742.5</v>
      </c>
    </row>
    <row r="217" spans="1:15" x14ac:dyDescent="0.25">
      <c r="A217" t="s">
        <v>2270</v>
      </c>
      <c r="B217" t="s">
        <v>5183</v>
      </c>
      <c r="C217" t="s">
        <v>7236</v>
      </c>
      <c r="D217" t="s">
        <v>6375</v>
      </c>
      <c r="E217" t="s">
        <v>7048</v>
      </c>
      <c r="F217" t="s">
        <v>7097</v>
      </c>
      <c r="G217" t="s">
        <v>7104</v>
      </c>
      <c r="H217" t="s">
        <v>7120</v>
      </c>
      <c r="I217" t="s">
        <v>7165</v>
      </c>
      <c r="J217" t="s">
        <v>7176</v>
      </c>
      <c r="K217" t="s">
        <v>7195</v>
      </c>
      <c r="L217">
        <v>8</v>
      </c>
      <c r="M217">
        <v>89726.9</v>
      </c>
      <c r="N217">
        <v>0.05</v>
      </c>
      <c r="O217">
        <v>10337.74</v>
      </c>
    </row>
    <row r="218" spans="1:15" x14ac:dyDescent="0.25">
      <c r="A218" t="s">
        <v>2245</v>
      </c>
      <c r="B218" t="s">
        <v>5769</v>
      </c>
      <c r="C218" t="s">
        <v>7235</v>
      </c>
      <c r="D218" t="s">
        <v>6169</v>
      </c>
      <c r="E218" t="s">
        <v>6939</v>
      </c>
      <c r="F218" t="s">
        <v>7094</v>
      </c>
      <c r="G218" t="s">
        <v>7098</v>
      </c>
      <c r="H218" t="s">
        <v>7114</v>
      </c>
      <c r="I218" t="s">
        <v>7165</v>
      </c>
      <c r="J218" t="s">
        <v>7176</v>
      </c>
      <c r="K218" t="s">
        <v>7195</v>
      </c>
      <c r="L218">
        <v>2</v>
      </c>
      <c r="M218">
        <v>21767.35</v>
      </c>
      <c r="N218">
        <v>0.05</v>
      </c>
      <c r="O218">
        <v>1824.65</v>
      </c>
    </row>
    <row r="219" spans="1:15" x14ac:dyDescent="0.25">
      <c r="A219" t="s">
        <v>2243</v>
      </c>
      <c r="B219" t="s">
        <v>5761</v>
      </c>
      <c r="C219" t="s">
        <v>7241</v>
      </c>
      <c r="D219" t="s">
        <v>6309</v>
      </c>
      <c r="E219" t="s">
        <v>7012</v>
      </c>
      <c r="F219" t="s">
        <v>7095</v>
      </c>
      <c r="G219" t="s">
        <v>7108</v>
      </c>
      <c r="H219" t="s">
        <v>7141</v>
      </c>
      <c r="I219" t="s">
        <v>7165</v>
      </c>
      <c r="J219" t="s">
        <v>7176</v>
      </c>
      <c r="K219" t="s">
        <v>7195</v>
      </c>
      <c r="L219">
        <v>4</v>
      </c>
      <c r="M219">
        <v>49308.97</v>
      </c>
      <c r="N219">
        <v>0</v>
      </c>
      <c r="O219">
        <v>5598.49</v>
      </c>
    </row>
    <row r="220" spans="1:15" x14ac:dyDescent="0.25">
      <c r="A220" t="s">
        <v>2201</v>
      </c>
      <c r="B220" t="s">
        <v>5500</v>
      </c>
      <c r="C220" t="s">
        <v>7234</v>
      </c>
      <c r="D220" t="s">
        <v>6716</v>
      </c>
      <c r="E220" t="s">
        <v>7028</v>
      </c>
      <c r="F220" t="s">
        <v>7096</v>
      </c>
      <c r="G220" t="s">
        <v>7113</v>
      </c>
      <c r="H220" t="s">
        <v>7144</v>
      </c>
      <c r="I220" t="s">
        <v>7165</v>
      </c>
      <c r="J220" t="s">
        <v>7176</v>
      </c>
      <c r="K220" t="s">
        <v>7195</v>
      </c>
      <c r="L220">
        <v>3</v>
      </c>
      <c r="M220">
        <v>28888.46</v>
      </c>
      <c r="N220">
        <v>0.2</v>
      </c>
      <c r="O220">
        <v>-241.57</v>
      </c>
    </row>
    <row r="221" spans="1:15" x14ac:dyDescent="0.25">
      <c r="A221" t="s">
        <v>2148</v>
      </c>
      <c r="B221" t="s">
        <v>5303</v>
      </c>
      <c r="C221" t="s">
        <v>7246</v>
      </c>
      <c r="D221" t="s">
        <v>6682</v>
      </c>
      <c r="E221" t="s">
        <v>7077</v>
      </c>
      <c r="F221" t="s">
        <v>7094</v>
      </c>
      <c r="G221" t="s">
        <v>7099</v>
      </c>
      <c r="H221" t="s">
        <v>7115</v>
      </c>
      <c r="I221" t="s">
        <v>7165</v>
      </c>
      <c r="J221" t="s">
        <v>7176</v>
      </c>
      <c r="K221" t="s">
        <v>7195</v>
      </c>
      <c r="L221">
        <v>1</v>
      </c>
      <c r="M221">
        <v>10558.13</v>
      </c>
      <c r="N221">
        <v>0.15</v>
      </c>
      <c r="O221">
        <v>427.13</v>
      </c>
    </row>
    <row r="222" spans="1:15" x14ac:dyDescent="0.25">
      <c r="A222" t="s">
        <v>2135</v>
      </c>
      <c r="B222" t="s">
        <v>5775</v>
      </c>
      <c r="C222" t="s">
        <v>7225</v>
      </c>
      <c r="D222" t="s">
        <v>6526</v>
      </c>
      <c r="E222" t="s">
        <v>6910</v>
      </c>
      <c r="F222" t="s">
        <v>7096</v>
      </c>
      <c r="G222" t="s">
        <v>7113</v>
      </c>
      <c r="H222" t="s">
        <v>7143</v>
      </c>
      <c r="I222" t="s">
        <v>7165</v>
      </c>
      <c r="J222" t="s">
        <v>7176</v>
      </c>
      <c r="K222" t="s">
        <v>7195</v>
      </c>
      <c r="L222">
        <v>5</v>
      </c>
      <c r="M222">
        <v>61772.43</v>
      </c>
      <c r="N222">
        <v>0</v>
      </c>
      <c r="O222">
        <v>7370.63</v>
      </c>
    </row>
    <row r="223" spans="1:15" x14ac:dyDescent="0.25">
      <c r="A223" t="s">
        <v>2127</v>
      </c>
      <c r="B223" t="s">
        <v>5948</v>
      </c>
      <c r="C223" t="s">
        <v>7230</v>
      </c>
      <c r="D223" t="s">
        <v>6594</v>
      </c>
      <c r="E223" t="s">
        <v>7008</v>
      </c>
      <c r="F223" t="s">
        <v>7095</v>
      </c>
      <c r="G223" t="s">
        <v>7108</v>
      </c>
      <c r="H223" t="s">
        <v>7150</v>
      </c>
      <c r="I223" t="s">
        <v>7165</v>
      </c>
      <c r="J223" t="s">
        <v>7176</v>
      </c>
      <c r="K223" t="s">
        <v>7195</v>
      </c>
      <c r="L223">
        <v>7</v>
      </c>
      <c r="M223">
        <v>65547.14</v>
      </c>
      <c r="N223">
        <v>0.25</v>
      </c>
      <c r="O223">
        <v>-1926.84</v>
      </c>
    </row>
    <row r="224" spans="1:15" x14ac:dyDescent="0.25">
      <c r="A224" t="s">
        <v>2120</v>
      </c>
      <c r="B224" t="s">
        <v>5846</v>
      </c>
      <c r="C224" t="s">
        <v>7224</v>
      </c>
      <c r="D224" t="s">
        <v>6228</v>
      </c>
      <c r="E224" t="s">
        <v>6959</v>
      </c>
      <c r="F224" t="s">
        <v>7094</v>
      </c>
      <c r="G224" t="s">
        <v>7101</v>
      </c>
      <c r="H224" t="s">
        <v>7117</v>
      </c>
      <c r="I224" t="s">
        <v>7165</v>
      </c>
      <c r="J224" t="s">
        <v>7176</v>
      </c>
      <c r="K224" t="s">
        <v>7195</v>
      </c>
      <c r="L224">
        <v>4</v>
      </c>
      <c r="M224">
        <v>45067.99</v>
      </c>
      <c r="N224">
        <v>0.05</v>
      </c>
      <c r="O224">
        <v>4015.68</v>
      </c>
    </row>
    <row r="225" spans="1:15" x14ac:dyDescent="0.25">
      <c r="A225" t="s">
        <v>2077</v>
      </c>
      <c r="B225" t="s">
        <v>5769</v>
      </c>
      <c r="C225" t="s">
        <v>7235</v>
      </c>
      <c r="D225" t="s">
        <v>6309</v>
      </c>
      <c r="E225" t="s">
        <v>7012</v>
      </c>
      <c r="F225" t="s">
        <v>7094</v>
      </c>
      <c r="G225" t="s">
        <v>7101</v>
      </c>
      <c r="H225" t="s">
        <v>7124</v>
      </c>
      <c r="I225" t="s">
        <v>7165</v>
      </c>
      <c r="J225" t="s">
        <v>7176</v>
      </c>
      <c r="K225" t="s">
        <v>7195</v>
      </c>
      <c r="L225">
        <v>5</v>
      </c>
      <c r="M225">
        <v>47261.86</v>
      </c>
      <c r="N225">
        <v>0.2</v>
      </c>
      <c r="O225">
        <v>3157.82</v>
      </c>
    </row>
    <row r="226" spans="1:15" x14ac:dyDescent="0.25">
      <c r="A226" t="s">
        <v>2070</v>
      </c>
      <c r="B226" t="s">
        <v>5462</v>
      </c>
      <c r="C226" t="s">
        <v>7244</v>
      </c>
      <c r="D226" t="s">
        <v>6615</v>
      </c>
      <c r="E226" t="s">
        <v>6996</v>
      </c>
      <c r="F226" t="s">
        <v>7096</v>
      </c>
      <c r="G226" t="s">
        <v>7103</v>
      </c>
      <c r="H226" t="s">
        <v>7119</v>
      </c>
      <c r="I226" t="s">
        <v>7165</v>
      </c>
      <c r="J226" t="s">
        <v>7176</v>
      </c>
      <c r="K226" t="s">
        <v>7195</v>
      </c>
      <c r="L226">
        <v>6</v>
      </c>
      <c r="M226">
        <v>69018.820000000007</v>
      </c>
      <c r="N226">
        <v>0.05</v>
      </c>
      <c r="O226">
        <v>6550.73</v>
      </c>
    </row>
    <row r="227" spans="1:15" x14ac:dyDescent="0.25">
      <c r="A227" t="s">
        <v>2055</v>
      </c>
      <c r="B227" t="s">
        <v>5128</v>
      </c>
      <c r="C227" t="s">
        <v>7255</v>
      </c>
      <c r="D227" t="s">
        <v>6429</v>
      </c>
      <c r="E227" t="s">
        <v>7055</v>
      </c>
      <c r="F227" t="s">
        <v>7095</v>
      </c>
      <c r="G227" t="s">
        <v>7108</v>
      </c>
      <c r="H227" t="s">
        <v>7141</v>
      </c>
      <c r="I227" t="s">
        <v>7165</v>
      </c>
      <c r="J227" t="s">
        <v>7176</v>
      </c>
      <c r="K227" t="s">
        <v>7195</v>
      </c>
      <c r="L227">
        <v>1</v>
      </c>
      <c r="M227">
        <v>11906.05</v>
      </c>
      <c r="N227">
        <v>0</v>
      </c>
      <c r="O227">
        <v>1569.54</v>
      </c>
    </row>
    <row r="228" spans="1:15" x14ac:dyDescent="0.25">
      <c r="A228" t="s">
        <v>2042</v>
      </c>
      <c r="B228" t="s">
        <v>5935</v>
      </c>
      <c r="C228" t="s">
        <v>7229</v>
      </c>
      <c r="D228" t="s">
        <v>6252</v>
      </c>
      <c r="E228" t="s">
        <v>7004</v>
      </c>
      <c r="F228" t="s">
        <v>7097</v>
      </c>
      <c r="G228" t="s">
        <v>7110</v>
      </c>
      <c r="H228" t="s">
        <v>7129</v>
      </c>
      <c r="I228" t="s">
        <v>7165</v>
      </c>
      <c r="J228" t="s">
        <v>7176</v>
      </c>
      <c r="K228" t="s">
        <v>7195</v>
      </c>
      <c r="L228">
        <v>4</v>
      </c>
      <c r="M228">
        <v>46192.76</v>
      </c>
      <c r="N228">
        <v>0</v>
      </c>
      <c r="O228">
        <v>5155.03</v>
      </c>
    </row>
    <row r="229" spans="1:15" x14ac:dyDescent="0.25">
      <c r="A229" t="s">
        <v>2024</v>
      </c>
      <c r="B229" t="s">
        <v>5802</v>
      </c>
      <c r="C229" t="s">
        <v>7256</v>
      </c>
      <c r="D229" t="s">
        <v>6207</v>
      </c>
      <c r="E229" t="s">
        <v>6982</v>
      </c>
      <c r="F229" t="s">
        <v>7094</v>
      </c>
      <c r="G229" t="s">
        <v>7098</v>
      </c>
      <c r="H229" t="s">
        <v>7114</v>
      </c>
      <c r="I229" t="s">
        <v>7165</v>
      </c>
      <c r="J229" t="s">
        <v>7176</v>
      </c>
      <c r="K229" t="s">
        <v>7195</v>
      </c>
      <c r="L229">
        <v>3</v>
      </c>
      <c r="M229">
        <v>36165.980000000003</v>
      </c>
      <c r="N229">
        <v>0</v>
      </c>
      <c r="O229">
        <v>3980.89</v>
      </c>
    </row>
    <row r="230" spans="1:15" x14ac:dyDescent="0.25">
      <c r="A230" t="s">
        <v>1976</v>
      </c>
      <c r="B230" t="s">
        <v>5780</v>
      </c>
      <c r="C230" t="s">
        <v>7227</v>
      </c>
      <c r="D230" t="s">
        <v>6251</v>
      </c>
      <c r="E230" t="s">
        <v>6971</v>
      </c>
      <c r="F230" t="s">
        <v>7095</v>
      </c>
      <c r="G230" t="s">
        <v>7108</v>
      </c>
      <c r="H230" t="s">
        <v>7126</v>
      </c>
      <c r="I230" t="s">
        <v>7165</v>
      </c>
      <c r="J230" t="s">
        <v>7176</v>
      </c>
      <c r="K230" t="s">
        <v>7195</v>
      </c>
      <c r="L230">
        <v>8</v>
      </c>
      <c r="M230">
        <v>85777.13</v>
      </c>
      <c r="N230">
        <v>0.1</v>
      </c>
      <c r="O230">
        <v>6608.76</v>
      </c>
    </row>
    <row r="231" spans="1:15" x14ac:dyDescent="0.25">
      <c r="A231" t="s">
        <v>1021</v>
      </c>
      <c r="B231" t="s">
        <v>5592</v>
      </c>
      <c r="C231" t="s">
        <v>7257</v>
      </c>
      <c r="D231" t="s">
        <v>6214</v>
      </c>
      <c r="E231" t="s">
        <v>6966</v>
      </c>
      <c r="F231" t="s">
        <v>7094</v>
      </c>
      <c r="G231" t="s">
        <v>7099</v>
      </c>
      <c r="H231" t="s">
        <v>7115</v>
      </c>
      <c r="I231" t="s">
        <v>7165</v>
      </c>
      <c r="J231" t="s">
        <v>7176</v>
      </c>
      <c r="K231" t="s">
        <v>7195</v>
      </c>
      <c r="L231">
        <v>8</v>
      </c>
      <c r="M231">
        <v>82781.490000000005</v>
      </c>
      <c r="N231">
        <v>0.15</v>
      </c>
      <c r="O231">
        <v>5552.43</v>
      </c>
    </row>
    <row r="232" spans="1:15" x14ac:dyDescent="0.25">
      <c r="A232" t="s">
        <v>1947</v>
      </c>
      <c r="B232" t="s">
        <v>5225</v>
      </c>
      <c r="C232" t="s">
        <v>7243</v>
      </c>
      <c r="D232" t="s">
        <v>6714</v>
      </c>
      <c r="E232" t="s">
        <v>6921</v>
      </c>
      <c r="F232" t="s">
        <v>7097</v>
      </c>
      <c r="G232" t="s">
        <v>7105</v>
      </c>
      <c r="H232" t="s">
        <v>7121</v>
      </c>
      <c r="I232" t="s">
        <v>7165</v>
      </c>
      <c r="J232" t="s">
        <v>7176</v>
      </c>
      <c r="K232" t="s">
        <v>7195</v>
      </c>
      <c r="L232">
        <v>7</v>
      </c>
      <c r="M232">
        <v>75913.710000000006</v>
      </c>
      <c r="N232">
        <v>0.1</v>
      </c>
      <c r="O232">
        <v>6711.89</v>
      </c>
    </row>
    <row r="233" spans="1:15" x14ac:dyDescent="0.25">
      <c r="A233" t="s">
        <v>1838</v>
      </c>
      <c r="B233" t="s">
        <v>5326</v>
      </c>
      <c r="C233" t="s">
        <v>7243</v>
      </c>
      <c r="D233" t="s">
        <v>6129</v>
      </c>
      <c r="E233" t="s">
        <v>6928</v>
      </c>
      <c r="F233" t="s">
        <v>7096</v>
      </c>
      <c r="G233" t="s">
        <v>7112</v>
      </c>
      <c r="H233" t="s">
        <v>7139</v>
      </c>
      <c r="I233" t="s">
        <v>7165</v>
      </c>
      <c r="J233" t="s">
        <v>7176</v>
      </c>
      <c r="K233" t="s">
        <v>7195</v>
      </c>
      <c r="L233">
        <v>2</v>
      </c>
      <c r="M233">
        <v>19904.689999999999</v>
      </c>
      <c r="N233">
        <v>0.2</v>
      </c>
      <c r="O233">
        <v>1255.6500000000001</v>
      </c>
    </row>
    <row r="234" spans="1:15" x14ac:dyDescent="0.25">
      <c r="A234" t="s">
        <v>1829</v>
      </c>
      <c r="B234" t="s">
        <v>5032</v>
      </c>
      <c r="C234" t="s">
        <v>7224</v>
      </c>
      <c r="D234" t="s">
        <v>6434</v>
      </c>
      <c r="E234" t="s">
        <v>7002</v>
      </c>
      <c r="F234" t="s">
        <v>7096</v>
      </c>
      <c r="G234" t="s">
        <v>7113</v>
      </c>
      <c r="H234" t="s">
        <v>7143</v>
      </c>
      <c r="I234" t="s">
        <v>7165</v>
      </c>
      <c r="J234" t="s">
        <v>7176</v>
      </c>
      <c r="K234" t="s">
        <v>7195</v>
      </c>
      <c r="L234">
        <v>4</v>
      </c>
      <c r="M234">
        <v>45741.38</v>
      </c>
      <c r="N234">
        <v>0</v>
      </c>
      <c r="O234">
        <v>5371.88</v>
      </c>
    </row>
    <row r="235" spans="1:15" x14ac:dyDescent="0.25">
      <c r="A235" t="s">
        <v>1103</v>
      </c>
      <c r="B235" t="s">
        <v>5692</v>
      </c>
      <c r="C235" t="s">
        <v>7247</v>
      </c>
      <c r="D235" t="s">
        <v>6117</v>
      </c>
      <c r="E235" t="s">
        <v>6916</v>
      </c>
      <c r="F235" t="s">
        <v>7097</v>
      </c>
      <c r="G235" t="s">
        <v>7104</v>
      </c>
      <c r="H235" t="s">
        <v>7120</v>
      </c>
      <c r="I235" t="s">
        <v>7165</v>
      </c>
      <c r="J235" t="s">
        <v>7176</v>
      </c>
      <c r="K235" t="s">
        <v>7195</v>
      </c>
      <c r="L235">
        <v>5</v>
      </c>
      <c r="M235">
        <v>51155.65</v>
      </c>
      <c r="N235">
        <v>0.15</v>
      </c>
      <c r="O235">
        <v>3494.17</v>
      </c>
    </row>
    <row r="236" spans="1:15" x14ac:dyDescent="0.25">
      <c r="A236" t="s">
        <v>1735</v>
      </c>
      <c r="B236" t="s">
        <v>5640</v>
      </c>
      <c r="C236" t="s">
        <v>7227</v>
      </c>
      <c r="D236" t="s">
        <v>6313</v>
      </c>
      <c r="E236" t="s">
        <v>6977</v>
      </c>
      <c r="F236" t="s">
        <v>7094</v>
      </c>
      <c r="G236" t="s">
        <v>7100</v>
      </c>
      <c r="H236" t="s">
        <v>7151</v>
      </c>
      <c r="I236" t="s">
        <v>7165</v>
      </c>
      <c r="J236" t="s">
        <v>7176</v>
      </c>
      <c r="K236" t="s">
        <v>7195</v>
      </c>
      <c r="L236">
        <v>5</v>
      </c>
      <c r="M236">
        <v>58211.54</v>
      </c>
      <c r="N236">
        <v>0.05</v>
      </c>
      <c r="O236">
        <v>4928.55</v>
      </c>
    </row>
    <row r="237" spans="1:15" x14ac:dyDescent="0.25">
      <c r="A237" t="s">
        <v>1120</v>
      </c>
      <c r="B237" t="s">
        <v>5443</v>
      </c>
      <c r="C237" t="s">
        <v>7230</v>
      </c>
      <c r="D237" t="s">
        <v>6697</v>
      </c>
      <c r="E237" t="s">
        <v>7068</v>
      </c>
      <c r="F237" t="s">
        <v>7094</v>
      </c>
      <c r="G237" t="s">
        <v>7098</v>
      </c>
      <c r="H237" t="s">
        <v>7114</v>
      </c>
      <c r="I237" t="s">
        <v>7165</v>
      </c>
      <c r="J237" t="s">
        <v>7176</v>
      </c>
      <c r="K237" t="s">
        <v>7195</v>
      </c>
      <c r="L237">
        <v>5</v>
      </c>
      <c r="M237">
        <v>54430.04</v>
      </c>
      <c r="N237">
        <v>0.1</v>
      </c>
      <c r="O237">
        <v>3777.57</v>
      </c>
    </row>
    <row r="238" spans="1:15" x14ac:dyDescent="0.25">
      <c r="A238" t="s">
        <v>1699</v>
      </c>
      <c r="B238" t="s">
        <v>5542</v>
      </c>
      <c r="C238" t="s">
        <v>7236</v>
      </c>
      <c r="D238" t="s">
        <v>6332</v>
      </c>
      <c r="E238" t="s">
        <v>6922</v>
      </c>
      <c r="F238" t="s">
        <v>7094</v>
      </c>
      <c r="G238" t="s">
        <v>7100</v>
      </c>
      <c r="H238" t="s">
        <v>7116</v>
      </c>
      <c r="I238" t="s">
        <v>7165</v>
      </c>
      <c r="J238" t="s">
        <v>7176</v>
      </c>
      <c r="K238" t="s">
        <v>7195</v>
      </c>
      <c r="L238">
        <v>7</v>
      </c>
      <c r="M238">
        <v>73504.25</v>
      </c>
      <c r="N238">
        <v>0.15</v>
      </c>
      <c r="O238">
        <v>6599.27</v>
      </c>
    </row>
    <row r="239" spans="1:15" x14ac:dyDescent="0.25">
      <c r="A239" t="s">
        <v>1695</v>
      </c>
      <c r="B239" t="s">
        <v>5817</v>
      </c>
      <c r="C239" t="s">
        <v>7243</v>
      </c>
      <c r="D239" t="s">
        <v>6765</v>
      </c>
      <c r="E239" t="s">
        <v>6961</v>
      </c>
      <c r="F239" t="s">
        <v>7094</v>
      </c>
      <c r="G239" t="s">
        <v>7101</v>
      </c>
      <c r="H239" t="s">
        <v>7117</v>
      </c>
      <c r="I239" t="s">
        <v>7165</v>
      </c>
      <c r="J239" t="s">
        <v>7176</v>
      </c>
      <c r="K239" t="s">
        <v>7195</v>
      </c>
      <c r="L239">
        <v>5</v>
      </c>
      <c r="M239">
        <v>62070.47</v>
      </c>
      <c r="N239">
        <v>0</v>
      </c>
      <c r="O239">
        <v>7985.21</v>
      </c>
    </row>
    <row r="240" spans="1:15" x14ac:dyDescent="0.25">
      <c r="A240" t="s">
        <v>1642</v>
      </c>
      <c r="B240" t="s">
        <v>5696</v>
      </c>
      <c r="C240" t="s">
        <v>7240</v>
      </c>
      <c r="D240" t="s">
        <v>6629</v>
      </c>
      <c r="E240" t="s">
        <v>6984</v>
      </c>
      <c r="F240" t="s">
        <v>7094</v>
      </c>
      <c r="G240" t="s">
        <v>7100</v>
      </c>
      <c r="H240" t="s">
        <v>7151</v>
      </c>
      <c r="I240" t="s">
        <v>7165</v>
      </c>
      <c r="J240" t="s">
        <v>7176</v>
      </c>
      <c r="K240" t="s">
        <v>7195</v>
      </c>
      <c r="L240">
        <v>4</v>
      </c>
      <c r="M240">
        <v>41396.32</v>
      </c>
      <c r="N240">
        <v>0.1</v>
      </c>
      <c r="O240">
        <v>4062.07</v>
      </c>
    </row>
    <row r="241" spans="1:15" x14ac:dyDescent="0.25">
      <c r="A241" t="s">
        <v>1639</v>
      </c>
      <c r="B241" t="s">
        <v>5253</v>
      </c>
      <c r="C241" t="s">
        <v>7257</v>
      </c>
      <c r="D241" t="s">
        <v>6401</v>
      </c>
      <c r="E241" t="s">
        <v>6915</v>
      </c>
      <c r="F241" t="s">
        <v>7095</v>
      </c>
      <c r="G241" t="s">
        <v>7109</v>
      </c>
      <c r="H241" t="s">
        <v>7135</v>
      </c>
      <c r="I241" t="s">
        <v>7165</v>
      </c>
      <c r="J241" t="s">
        <v>7176</v>
      </c>
      <c r="K241" t="s">
        <v>7195</v>
      </c>
      <c r="L241">
        <v>2</v>
      </c>
      <c r="M241">
        <v>21746.27</v>
      </c>
      <c r="N241">
        <v>0.1</v>
      </c>
      <c r="O241">
        <v>1322.18</v>
      </c>
    </row>
    <row r="242" spans="1:15" x14ac:dyDescent="0.25">
      <c r="A242" t="s">
        <v>1599</v>
      </c>
      <c r="B242" t="s">
        <v>5837</v>
      </c>
      <c r="C242" t="s">
        <v>7258</v>
      </c>
      <c r="D242" t="s">
        <v>6728</v>
      </c>
      <c r="E242" t="s">
        <v>6997</v>
      </c>
      <c r="F242" t="s">
        <v>7094</v>
      </c>
      <c r="G242" t="s">
        <v>7098</v>
      </c>
      <c r="H242" t="s">
        <v>7156</v>
      </c>
      <c r="I242" t="s">
        <v>7165</v>
      </c>
      <c r="J242" t="s">
        <v>7176</v>
      </c>
      <c r="K242" t="s">
        <v>7195</v>
      </c>
      <c r="L242">
        <v>7</v>
      </c>
      <c r="M242">
        <v>84621.33</v>
      </c>
      <c r="N242">
        <v>0</v>
      </c>
      <c r="O242">
        <v>9805.43</v>
      </c>
    </row>
    <row r="243" spans="1:15" x14ac:dyDescent="0.25">
      <c r="A243" t="s">
        <v>1585</v>
      </c>
      <c r="B243" t="s">
        <v>5434</v>
      </c>
      <c r="C243" t="s">
        <v>7246</v>
      </c>
      <c r="D243" t="s">
        <v>6232</v>
      </c>
      <c r="E243" t="s">
        <v>6982</v>
      </c>
      <c r="F243" t="s">
        <v>7095</v>
      </c>
      <c r="G243" t="s">
        <v>7106</v>
      </c>
      <c r="H243" t="s">
        <v>7146</v>
      </c>
      <c r="I243" t="s">
        <v>7165</v>
      </c>
      <c r="J243" t="s">
        <v>7176</v>
      </c>
      <c r="K243" t="s">
        <v>7195</v>
      </c>
      <c r="L243">
        <v>2</v>
      </c>
      <c r="M243">
        <v>22628.67</v>
      </c>
      <c r="N243">
        <v>0.05</v>
      </c>
      <c r="O243">
        <v>2124.14</v>
      </c>
    </row>
    <row r="244" spans="1:15" x14ac:dyDescent="0.25">
      <c r="A244" t="s">
        <v>1528</v>
      </c>
      <c r="B244" t="s">
        <v>5729</v>
      </c>
      <c r="C244" t="s">
        <v>7239</v>
      </c>
      <c r="D244" t="s">
        <v>6274</v>
      </c>
      <c r="E244" t="s">
        <v>6995</v>
      </c>
      <c r="F244" t="s">
        <v>7094</v>
      </c>
      <c r="G244" t="s">
        <v>7099</v>
      </c>
      <c r="H244" t="s">
        <v>7130</v>
      </c>
      <c r="I244" t="s">
        <v>7165</v>
      </c>
      <c r="J244" t="s">
        <v>7176</v>
      </c>
      <c r="K244" t="s">
        <v>7195</v>
      </c>
      <c r="L244">
        <v>8</v>
      </c>
      <c r="M244">
        <v>77862.42</v>
      </c>
      <c r="N244">
        <v>0.15</v>
      </c>
      <c r="O244">
        <v>3473.68</v>
      </c>
    </row>
    <row r="245" spans="1:15" x14ac:dyDescent="0.25">
      <c r="A245" t="s">
        <v>1200</v>
      </c>
      <c r="B245" t="s">
        <v>5354</v>
      </c>
      <c r="C245" t="s">
        <v>7234</v>
      </c>
      <c r="D245" t="s">
        <v>6130</v>
      </c>
      <c r="E245" t="s">
        <v>6929</v>
      </c>
      <c r="F245" t="s">
        <v>7096</v>
      </c>
      <c r="G245" t="s">
        <v>7103</v>
      </c>
      <c r="H245" t="s">
        <v>7134</v>
      </c>
      <c r="I245" t="s">
        <v>7165</v>
      </c>
      <c r="J245" t="s">
        <v>7176</v>
      </c>
      <c r="K245" t="s">
        <v>7195</v>
      </c>
      <c r="L245">
        <v>8</v>
      </c>
      <c r="M245">
        <v>74002.34</v>
      </c>
      <c r="N245">
        <v>0.2</v>
      </c>
      <c r="O245">
        <v>765.26</v>
      </c>
    </row>
    <row r="246" spans="1:15" x14ac:dyDescent="0.25">
      <c r="A246" t="s">
        <v>1428</v>
      </c>
      <c r="B246" t="s">
        <v>5265</v>
      </c>
      <c r="C246" t="s">
        <v>7224</v>
      </c>
      <c r="D246" t="s">
        <v>6761</v>
      </c>
      <c r="E246" t="s">
        <v>6907</v>
      </c>
      <c r="F246" t="s">
        <v>7095</v>
      </c>
      <c r="G246" t="s">
        <v>7108</v>
      </c>
      <c r="H246" t="s">
        <v>7141</v>
      </c>
      <c r="I246" t="s">
        <v>7165</v>
      </c>
      <c r="J246" t="s">
        <v>7176</v>
      </c>
      <c r="K246" t="s">
        <v>7195</v>
      </c>
      <c r="L246">
        <v>2</v>
      </c>
      <c r="M246">
        <v>22823.33</v>
      </c>
      <c r="N246">
        <v>0</v>
      </c>
      <c r="O246">
        <v>2989.34</v>
      </c>
    </row>
    <row r="247" spans="1:15" x14ac:dyDescent="0.25">
      <c r="A247" t="s">
        <v>1214</v>
      </c>
      <c r="B247" t="s">
        <v>5606</v>
      </c>
      <c r="C247" t="s">
        <v>7245</v>
      </c>
      <c r="D247" t="s">
        <v>6139</v>
      </c>
      <c r="E247" t="s">
        <v>6937</v>
      </c>
      <c r="F247" t="s">
        <v>7097</v>
      </c>
      <c r="G247" t="s">
        <v>7104</v>
      </c>
      <c r="H247" t="s">
        <v>7120</v>
      </c>
      <c r="I247" t="s">
        <v>7165</v>
      </c>
      <c r="J247" t="s">
        <v>7176</v>
      </c>
      <c r="K247" t="s">
        <v>7195</v>
      </c>
      <c r="L247">
        <v>4</v>
      </c>
      <c r="M247">
        <v>45157.34</v>
      </c>
      <c r="N247">
        <v>0.1</v>
      </c>
      <c r="O247">
        <v>4345.76</v>
      </c>
    </row>
    <row r="248" spans="1:15" x14ac:dyDescent="0.25">
      <c r="A248" t="s">
        <v>1383</v>
      </c>
      <c r="B248" t="s">
        <v>5775</v>
      </c>
      <c r="C248" t="s">
        <v>7225</v>
      </c>
      <c r="D248" t="s">
        <v>6616</v>
      </c>
      <c r="E248" t="s">
        <v>7072</v>
      </c>
      <c r="F248" t="s">
        <v>7095</v>
      </c>
      <c r="G248" t="s">
        <v>7106</v>
      </c>
      <c r="H248" t="s">
        <v>7146</v>
      </c>
      <c r="I248" t="s">
        <v>7165</v>
      </c>
      <c r="J248" t="s">
        <v>7176</v>
      </c>
      <c r="K248" t="s">
        <v>7195</v>
      </c>
      <c r="L248">
        <v>2</v>
      </c>
      <c r="M248">
        <v>19521.009999999998</v>
      </c>
      <c r="N248">
        <v>0.15</v>
      </c>
      <c r="O248">
        <v>581.46</v>
      </c>
    </row>
    <row r="249" spans="1:15" x14ac:dyDescent="0.25">
      <c r="A249" t="s">
        <v>1232</v>
      </c>
      <c r="B249" t="s">
        <v>5734</v>
      </c>
      <c r="C249" t="s">
        <v>7245</v>
      </c>
      <c r="D249" t="s">
        <v>6724</v>
      </c>
      <c r="E249" t="s">
        <v>6983</v>
      </c>
      <c r="F249" t="s">
        <v>7096</v>
      </c>
      <c r="G249" t="s">
        <v>7112</v>
      </c>
      <c r="H249" t="s">
        <v>7154</v>
      </c>
      <c r="I249" t="s">
        <v>7165</v>
      </c>
      <c r="J249" t="s">
        <v>7176</v>
      </c>
      <c r="K249" t="s">
        <v>7195</v>
      </c>
      <c r="L249">
        <v>8</v>
      </c>
      <c r="M249">
        <v>75324.25</v>
      </c>
      <c r="N249">
        <v>0.25</v>
      </c>
      <c r="O249">
        <v>-2882.79</v>
      </c>
    </row>
    <row r="250" spans="1:15" x14ac:dyDescent="0.25">
      <c r="A250" t="s">
        <v>1322</v>
      </c>
      <c r="B250" t="s">
        <v>5115</v>
      </c>
      <c r="C250" t="s">
        <v>7238</v>
      </c>
      <c r="D250" t="s">
        <v>6484</v>
      </c>
      <c r="E250" t="s">
        <v>7051</v>
      </c>
      <c r="F250" t="s">
        <v>7095</v>
      </c>
      <c r="G250" t="s">
        <v>7102</v>
      </c>
      <c r="H250" t="s">
        <v>7118</v>
      </c>
      <c r="I250" t="s">
        <v>7165</v>
      </c>
      <c r="J250" t="s">
        <v>7176</v>
      </c>
      <c r="K250" t="s">
        <v>7195</v>
      </c>
      <c r="L250">
        <v>6</v>
      </c>
      <c r="M250">
        <v>74010.38</v>
      </c>
      <c r="N250">
        <v>0</v>
      </c>
      <c r="O250">
        <v>9455.85</v>
      </c>
    </row>
    <row r="251" spans="1:15" x14ac:dyDescent="0.25">
      <c r="A251" t="s">
        <v>4991</v>
      </c>
      <c r="B251" t="s">
        <v>5496</v>
      </c>
      <c r="C251" t="s">
        <v>7235</v>
      </c>
      <c r="D251" t="s">
        <v>6299</v>
      </c>
      <c r="E251" t="s">
        <v>7024</v>
      </c>
      <c r="F251" t="s">
        <v>7095</v>
      </c>
      <c r="G251" t="s">
        <v>7106</v>
      </c>
      <c r="H251" t="s">
        <v>7122</v>
      </c>
      <c r="I251" t="s">
        <v>7165</v>
      </c>
      <c r="J251" t="s">
        <v>7177</v>
      </c>
      <c r="K251" t="s">
        <v>7210</v>
      </c>
      <c r="L251">
        <v>7</v>
      </c>
      <c r="M251">
        <v>615833.66</v>
      </c>
      <c r="N251">
        <v>0</v>
      </c>
      <c r="O251">
        <v>72271.5</v>
      </c>
    </row>
    <row r="252" spans="1:15" x14ac:dyDescent="0.25">
      <c r="A252" t="s">
        <v>4940</v>
      </c>
      <c r="B252" t="s">
        <v>5036</v>
      </c>
      <c r="C252" t="s">
        <v>7231</v>
      </c>
      <c r="D252" t="s">
        <v>6762</v>
      </c>
      <c r="E252" t="s">
        <v>6948</v>
      </c>
      <c r="F252" t="s">
        <v>7096</v>
      </c>
      <c r="G252" t="s">
        <v>7111</v>
      </c>
      <c r="H252" t="s">
        <v>7142</v>
      </c>
      <c r="I252" t="s">
        <v>7165</v>
      </c>
      <c r="J252" t="s">
        <v>7177</v>
      </c>
      <c r="K252" t="s">
        <v>7210</v>
      </c>
      <c r="L252">
        <v>7</v>
      </c>
      <c r="M252">
        <v>473714.65</v>
      </c>
      <c r="N252">
        <v>0.2</v>
      </c>
      <c r="O252">
        <v>2526.0300000000002</v>
      </c>
    </row>
    <row r="253" spans="1:15" x14ac:dyDescent="0.25">
      <c r="A253" t="s">
        <v>4929</v>
      </c>
      <c r="B253" t="s">
        <v>5610</v>
      </c>
      <c r="C253" t="s">
        <v>7255</v>
      </c>
      <c r="D253" t="s">
        <v>6771</v>
      </c>
      <c r="E253" t="s">
        <v>6974</v>
      </c>
      <c r="F253" t="s">
        <v>7094</v>
      </c>
      <c r="G253" t="s">
        <v>7098</v>
      </c>
      <c r="H253" t="s">
        <v>7114</v>
      </c>
      <c r="I253" t="s">
        <v>7165</v>
      </c>
      <c r="J253" t="s">
        <v>7177</v>
      </c>
      <c r="K253" t="s">
        <v>7210</v>
      </c>
      <c r="L253">
        <v>4</v>
      </c>
      <c r="M253">
        <v>328279.13</v>
      </c>
      <c r="N253">
        <v>0</v>
      </c>
      <c r="O253">
        <v>42583.360000000001</v>
      </c>
    </row>
    <row r="254" spans="1:15" x14ac:dyDescent="0.25">
      <c r="A254" t="s">
        <v>4801</v>
      </c>
      <c r="B254" t="s">
        <v>5274</v>
      </c>
      <c r="C254" t="s">
        <v>7253</v>
      </c>
      <c r="D254" t="s">
        <v>6323</v>
      </c>
      <c r="E254" t="s">
        <v>6996</v>
      </c>
      <c r="F254" t="s">
        <v>7095</v>
      </c>
      <c r="G254" t="s">
        <v>7108</v>
      </c>
      <c r="H254" t="s">
        <v>7141</v>
      </c>
      <c r="I254" t="s">
        <v>7165</v>
      </c>
      <c r="J254" t="s">
        <v>7177</v>
      </c>
      <c r="K254" t="s">
        <v>7210</v>
      </c>
      <c r="L254">
        <v>1</v>
      </c>
      <c r="M254">
        <v>77728.039999999994</v>
      </c>
      <c r="N254">
        <v>0.05</v>
      </c>
      <c r="O254">
        <v>8662.44</v>
      </c>
    </row>
    <row r="255" spans="1:15" x14ac:dyDescent="0.25">
      <c r="A255" t="s">
        <v>4752</v>
      </c>
      <c r="B255" t="s">
        <v>5544</v>
      </c>
      <c r="C255" t="s">
        <v>7242</v>
      </c>
      <c r="D255" t="s">
        <v>6741</v>
      </c>
      <c r="E255" t="s">
        <v>7088</v>
      </c>
      <c r="F255" t="s">
        <v>7097</v>
      </c>
      <c r="G255" t="s">
        <v>7104</v>
      </c>
      <c r="H255" t="s">
        <v>7132</v>
      </c>
      <c r="I255" t="s">
        <v>7165</v>
      </c>
      <c r="J255" t="s">
        <v>7177</v>
      </c>
      <c r="K255" t="s">
        <v>7210</v>
      </c>
      <c r="L255">
        <v>3</v>
      </c>
      <c r="M255">
        <v>244807.94</v>
      </c>
      <c r="N255">
        <v>0.05</v>
      </c>
      <c r="O255">
        <v>23872.27</v>
      </c>
    </row>
    <row r="256" spans="1:15" x14ac:dyDescent="0.25">
      <c r="A256" t="s">
        <v>96</v>
      </c>
      <c r="B256" t="s">
        <v>5094</v>
      </c>
      <c r="C256" t="s">
        <v>7253</v>
      </c>
      <c r="D256" t="s">
        <v>6175</v>
      </c>
      <c r="E256" t="s">
        <v>6965</v>
      </c>
      <c r="F256" t="s">
        <v>7096</v>
      </c>
      <c r="G256" t="s">
        <v>7112</v>
      </c>
      <c r="H256" t="s">
        <v>7139</v>
      </c>
      <c r="I256" t="s">
        <v>7165</v>
      </c>
      <c r="J256" t="s">
        <v>7177</v>
      </c>
      <c r="K256" t="s">
        <v>7210</v>
      </c>
      <c r="L256">
        <v>2</v>
      </c>
      <c r="M256">
        <v>145916.73000000001</v>
      </c>
      <c r="N256">
        <v>0.15</v>
      </c>
      <c r="O256">
        <v>10412.31</v>
      </c>
    </row>
    <row r="257" spans="1:15" x14ac:dyDescent="0.25">
      <c r="A257" t="s">
        <v>4725</v>
      </c>
      <c r="B257" t="s">
        <v>5566</v>
      </c>
      <c r="C257" t="s">
        <v>7257</v>
      </c>
      <c r="D257" t="s">
        <v>6804</v>
      </c>
      <c r="E257" t="s">
        <v>6939</v>
      </c>
      <c r="F257" t="s">
        <v>7096</v>
      </c>
      <c r="G257" t="s">
        <v>7103</v>
      </c>
      <c r="H257" t="s">
        <v>7119</v>
      </c>
      <c r="I257" t="s">
        <v>7165</v>
      </c>
      <c r="J257" t="s">
        <v>7177</v>
      </c>
      <c r="K257" t="s">
        <v>7210</v>
      </c>
      <c r="L257">
        <v>1</v>
      </c>
      <c r="M257">
        <v>84897.98</v>
      </c>
      <c r="N257">
        <v>0</v>
      </c>
      <c r="O257">
        <v>10900.72</v>
      </c>
    </row>
    <row r="258" spans="1:15" x14ac:dyDescent="0.25">
      <c r="A258" t="s">
        <v>4718</v>
      </c>
      <c r="B258" t="s">
        <v>5425</v>
      </c>
      <c r="C258" t="s">
        <v>7224</v>
      </c>
      <c r="D258" t="s">
        <v>6384</v>
      </c>
      <c r="E258" t="s">
        <v>6969</v>
      </c>
      <c r="F258" t="s">
        <v>7095</v>
      </c>
      <c r="G258" t="s">
        <v>7106</v>
      </c>
      <c r="H258" t="s">
        <v>7122</v>
      </c>
      <c r="I258" t="s">
        <v>7165</v>
      </c>
      <c r="J258" t="s">
        <v>7177</v>
      </c>
      <c r="K258" t="s">
        <v>7210</v>
      </c>
      <c r="L258">
        <v>8</v>
      </c>
      <c r="M258">
        <v>692855.36</v>
      </c>
      <c r="N258">
        <v>0</v>
      </c>
      <c r="O258">
        <v>81456.009999999995</v>
      </c>
    </row>
    <row r="259" spans="1:15" x14ac:dyDescent="0.25">
      <c r="A259" t="s">
        <v>4697</v>
      </c>
      <c r="B259" t="s">
        <v>5974</v>
      </c>
      <c r="C259" t="s">
        <v>7239</v>
      </c>
      <c r="D259" t="s">
        <v>6255</v>
      </c>
      <c r="E259" t="s">
        <v>6946</v>
      </c>
      <c r="F259" t="s">
        <v>7094</v>
      </c>
      <c r="G259" t="s">
        <v>7100</v>
      </c>
      <c r="H259" t="s">
        <v>7116</v>
      </c>
      <c r="I259" t="s">
        <v>7165</v>
      </c>
      <c r="J259" t="s">
        <v>7177</v>
      </c>
      <c r="K259" t="s">
        <v>7210</v>
      </c>
      <c r="L259">
        <v>4</v>
      </c>
      <c r="M259">
        <v>326183.02</v>
      </c>
      <c r="N259">
        <v>0.05</v>
      </c>
      <c r="O259">
        <v>33017.75</v>
      </c>
    </row>
    <row r="260" spans="1:15" x14ac:dyDescent="0.25">
      <c r="A260" t="s">
        <v>4695</v>
      </c>
      <c r="B260" t="s">
        <v>5434</v>
      </c>
      <c r="C260" t="s">
        <v>7246</v>
      </c>
      <c r="D260" t="s">
        <v>6515</v>
      </c>
      <c r="E260" t="s">
        <v>6990</v>
      </c>
      <c r="F260" t="s">
        <v>7097</v>
      </c>
      <c r="G260" t="s">
        <v>7107</v>
      </c>
      <c r="H260" t="s">
        <v>7152</v>
      </c>
      <c r="I260" t="s">
        <v>7165</v>
      </c>
      <c r="J260" t="s">
        <v>7177</v>
      </c>
      <c r="K260" t="s">
        <v>7210</v>
      </c>
      <c r="L260">
        <v>1</v>
      </c>
      <c r="M260">
        <v>84477.49</v>
      </c>
      <c r="N260">
        <v>0</v>
      </c>
      <c r="O260">
        <v>11875.06</v>
      </c>
    </row>
    <row r="261" spans="1:15" x14ac:dyDescent="0.25">
      <c r="A261" t="s">
        <v>4653</v>
      </c>
      <c r="B261" t="s">
        <v>5901</v>
      </c>
      <c r="C261" t="s">
        <v>7248</v>
      </c>
      <c r="D261" t="s">
        <v>6587</v>
      </c>
      <c r="E261" t="s">
        <v>6976</v>
      </c>
      <c r="F261" t="s">
        <v>7097</v>
      </c>
      <c r="G261" t="s">
        <v>7107</v>
      </c>
      <c r="H261" t="s">
        <v>7153</v>
      </c>
      <c r="I261" t="s">
        <v>7165</v>
      </c>
      <c r="J261" t="s">
        <v>7177</v>
      </c>
      <c r="K261" t="s">
        <v>7210</v>
      </c>
      <c r="L261">
        <v>8</v>
      </c>
      <c r="M261">
        <v>562767.14</v>
      </c>
      <c r="N261">
        <v>0.15</v>
      </c>
      <c r="O261">
        <v>24641.63</v>
      </c>
    </row>
    <row r="262" spans="1:15" x14ac:dyDescent="0.25">
      <c r="A262" t="s">
        <v>4611</v>
      </c>
      <c r="B262" t="s">
        <v>5332</v>
      </c>
      <c r="C262" t="s">
        <v>7241</v>
      </c>
      <c r="D262" t="s">
        <v>6354</v>
      </c>
      <c r="E262" t="s">
        <v>6943</v>
      </c>
      <c r="F262" t="s">
        <v>7095</v>
      </c>
      <c r="G262" t="s">
        <v>7102</v>
      </c>
      <c r="H262" t="s">
        <v>7157</v>
      </c>
      <c r="I262" t="s">
        <v>7165</v>
      </c>
      <c r="J262" t="s">
        <v>7177</v>
      </c>
      <c r="K262" t="s">
        <v>7210</v>
      </c>
      <c r="L262">
        <v>8</v>
      </c>
      <c r="M262">
        <v>574311.93999999994</v>
      </c>
      <c r="N262">
        <v>0.15</v>
      </c>
      <c r="O262">
        <v>20266.2</v>
      </c>
    </row>
    <row r="263" spans="1:15" x14ac:dyDescent="0.25">
      <c r="A263" t="s">
        <v>4605</v>
      </c>
      <c r="B263" t="s">
        <v>5437</v>
      </c>
      <c r="C263" t="s">
        <v>7258</v>
      </c>
      <c r="D263" t="s">
        <v>6134</v>
      </c>
      <c r="E263" t="s">
        <v>6932</v>
      </c>
      <c r="F263" t="s">
        <v>7096</v>
      </c>
      <c r="G263" t="s">
        <v>7112</v>
      </c>
      <c r="H263" t="s">
        <v>7133</v>
      </c>
      <c r="I263" t="s">
        <v>7165</v>
      </c>
      <c r="J263" t="s">
        <v>7177</v>
      </c>
      <c r="K263" t="s">
        <v>7210</v>
      </c>
      <c r="L263">
        <v>3</v>
      </c>
      <c r="M263">
        <v>199943.19</v>
      </c>
      <c r="N263">
        <v>0.25</v>
      </c>
      <c r="O263">
        <v>3222.29</v>
      </c>
    </row>
    <row r="264" spans="1:15" x14ac:dyDescent="0.25">
      <c r="A264" t="s">
        <v>4601</v>
      </c>
      <c r="B264" t="s">
        <v>5447</v>
      </c>
      <c r="C264" t="s">
        <v>7224</v>
      </c>
      <c r="D264" t="s">
        <v>6815</v>
      </c>
      <c r="E264" t="s">
        <v>6957</v>
      </c>
      <c r="F264" t="s">
        <v>7095</v>
      </c>
      <c r="G264" t="s">
        <v>7108</v>
      </c>
      <c r="H264" t="s">
        <v>7141</v>
      </c>
      <c r="I264" t="s">
        <v>7165</v>
      </c>
      <c r="J264" t="s">
        <v>7177</v>
      </c>
      <c r="K264" t="s">
        <v>7210</v>
      </c>
      <c r="L264">
        <v>1</v>
      </c>
      <c r="M264">
        <v>67039.7</v>
      </c>
      <c r="N264">
        <v>0.2</v>
      </c>
      <c r="O264">
        <v>4241.75</v>
      </c>
    </row>
    <row r="265" spans="1:15" x14ac:dyDescent="0.25">
      <c r="A265" t="s">
        <v>4593</v>
      </c>
      <c r="B265" t="s">
        <v>5537</v>
      </c>
      <c r="C265" t="s">
        <v>7228</v>
      </c>
      <c r="D265" t="s">
        <v>6591</v>
      </c>
      <c r="E265" t="s">
        <v>6970</v>
      </c>
      <c r="F265" t="s">
        <v>7097</v>
      </c>
      <c r="G265" t="s">
        <v>7110</v>
      </c>
      <c r="H265" t="s">
        <v>7129</v>
      </c>
      <c r="I265" t="s">
        <v>7165</v>
      </c>
      <c r="J265" t="s">
        <v>7177</v>
      </c>
      <c r="K265" t="s">
        <v>7210</v>
      </c>
      <c r="L265">
        <v>3</v>
      </c>
      <c r="M265">
        <v>245297.79</v>
      </c>
      <c r="N265">
        <v>0</v>
      </c>
      <c r="O265">
        <v>30360.39</v>
      </c>
    </row>
    <row r="266" spans="1:15" x14ac:dyDescent="0.25">
      <c r="A266" t="s">
        <v>4561</v>
      </c>
      <c r="B266" t="s">
        <v>5113</v>
      </c>
      <c r="C266" t="s">
        <v>7234</v>
      </c>
      <c r="D266" t="s">
        <v>6544</v>
      </c>
      <c r="E266" t="s">
        <v>7037</v>
      </c>
      <c r="F266" t="s">
        <v>7095</v>
      </c>
      <c r="G266" t="s">
        <v>7109</v>
      </c>
      <c r="H266" t="s">
        <v>7127</v>
      </c>
      <c r="I266" t="s">
        <v>7165</v>
      </c>
      <c r="J266" t="s">
        <v>7177</v>
      </c>
      <c r="K266" t="s">
        <v>7210</v>
      </c>
      <c r="L266">
        <v>2</v>
      </c>
      <c r="M266">
        <v>150302.23000000001</v>
      </c>
      <c r="N266">
        <v>0.15</v>
      </c>
      <c r="O266">
        <v>11956.75</v>
      </c>
    </row>
    <row r="267" spans="1:15" x14ac:dyDescent="0.25">
      <c r="A267" t="s">
        <v>4527</v>
      </c>
      <c r="B267" t="s">
        <v>5384</v>
      </c>
      <c r="C267" t="s">
        <v>7229</v>
      </c>
      <c r="D267" t="s">
        <v>6838</v>
      </c>
      <c r="E267" t="s">
        <v>7005</v>
      </c>
      <c r="F267" t="s">
        <v>7094</v>
      </c>
      <c r="G267" t="s">
        <v>7100</v>
      </c>
      <c r="H267" t="s">
        <v>7151</v>
      </c>
      <c r="I267" t="s">
        <v>7165</v>
      </c>
      <c r="J267" t="s">
        <v>7177</v>
      </c>
      <c r="K267" t="s">
        <v>7210</v>
      </c>
      <c r="L267">
        <v>2</v>
      </c>
      <c r="M267">
        <v>158601.62</v>
      </c>
      <c r="N267">
        <v>0.05</v>
      </c>
      <c r="O267">
        <v>16926.34</v>
      </c>
    </row>
    <row r="268" spans="1:15" x14ac:dyDescent="0.25">
      <c r="A268" t="s">
        <v>4495</v>
      </c>
      <c r="B268" t="s">
        <v>5455</v>
      </c>
      <c r="C268" t="s">
        <v>7254</v>
      </c>
      <c r="D268" t="s">
        <v>6345</v>
      </c>
      <c r="E268" t="s">
        <v>6927</v>
      </c>
      <c r="F268" t="s">
        <v>7096</v>
      </c>
      <c r="G268" t="s">
        <v>7112</v>
      </c>
      <c r="H268" t="s">
        <v>7139</v>
      </c>
      <c r="I268" t="s">
        <v>7165</v>
      </c>
      <c r="J268" t="s">
        <v>7177</v>
      </c>
      <c r="K268" t="s">
        <v>7210</v>
      </c>
      <c r="L268">
        <v>2</v>
      </c>
      <c r="M268">
        <v>123330.4</v>
      </c>
      <c r="N268">
        <v>0.25</v>
      </c>
      <c r="O268">
        <v>-1231.97</v>
      </c>
    </row>
    <row r="269" spans="1:15" x14ac:dyDescent="0.25">
      <c r="A269" t="s">
        <v>171</v>
      </c>
      <c r="B269" t="s">
        <v>5165</v>
      </c>
      <c r="C269" t="s">
        <v>7229</v>
      </c>
      <c r="D269" t="s">
        <v>6235</v>
      </c>
      <c r="E269" t="s">
        <v>6995</v>
      </c>
      <c r="F269" t="s">
        <v>7094</v>
      </c>
      <c r="G269" t="s">
        <v>7101</v>
      </c>
      <c r="H269" t="s">
        <v>7137</v>
      </c>
      <c r="I269" t="s">
        <v>7165</v>
      </c>
      <c r="J269" t="s">
        <v>7177</v>
      </c>
      <c r="K269" t="s">
        <v>7210</v>
      </c>
      <c r="L269">
        <v>1</v>
      </c>
      <c r="M269">
        <v>72764.56</v>
      </c>
      <c r="N269">
        <v>0.15</v>
      </c>
      <c r="O269">
        <v>4538.33</v>
      </c>
    </row>
    <row r="270" spans="1:15" x14ac:dyDescent="0.25">
      <c r="A270" t="s">
        <v>4487</v>
      </c>
      <c r="B270" t="s">
        <v>5394</v>
      </c>
      <c r="C270" t="s">
        <v>7239</v>
      </c>
      <c r="D270" t="s">
        <v>6157</v>
      </c>
      <c r="E270" t="s">
        <v>6953</v>
      </c>
      <c r="F270" t="s">
        <v>7096</v>
      </c>
      <c r="G270" t="s">
        <v>7111</v>
      </c>
      <c r="H270" t="s">
        <v>7145</v>
      </c>
      <c r="I270" t="s">
        <v>7165</v>
      </c>
      <c r="J270" t="s">
        <v>7177</v>
      </c>
      <c r="K270" t="s">
        <v>7210</v>
      </c>
      <c r="L270">
        <v>5</v>
      </c>
      <c r="M270">
        <v>415600.09</v>
      </c>
      <c r="N270">
        <v>0</v>
      </c>
      <c r="O270">
        <v>52358.01</v>
      </c>
    </row>
    <row r="271" spans="1:15" x14ac:dyDescent="0.25">
      <c r="A271" t="s">
        <v>4479</v>
      </c>
      <c r="B271" t="s">
        <v>6069</v>
      </c>
      <c r="C271" t="s">
        <v>7246</v>
      </c>
      <c r="D271" t="s">
        <v>6161</v>
      </c>
      <c r="E271" t="s">
        <v>6957</v>
      </c>
      <c r="F271" t="s">
        <v>7097</v>
      </c>
      <c r="G271" t="s">
        <v>7110</v>
      </c>
      <c r="H271" t="s">
        <v>7155</v>
      </c>
      <c r="I271" t="s">
        <v>7165</v>
      </c>
      <c r="J271" t="s">
        <v>7177</v>
      </c>
      <c r="K271" t="s">
        <v>7210</v>
      </c>
      <c r="L271">
        <v>2</v>
      </c>
      <c r="M271">
        <v>129985.81</v>
      </c>
      <c r="N271">
        <v>0.25</v>
      </c>
      <c r="O271">
        <v>1002.51</v>
      </c>
    </row>
    <row r="272" spans="1:15" x14ac:dyDescent="0.25">
      <c r="A272" t="s">
        <v>4469</v>
      </c>
      <c r="B272" t="s">
        <v>5853</v>
      </c>
      <c r="C272" t="s">
        <v>7258</v>
      </c>
      <c r="D272" t="s">
        <v>6602</v>
      </c>
      <c r="E272" t="s">
        <v>7068</v>
      </c>
      <c r="F272" t="s">
        <v>7096</v>
      </c>
      <c r="G272" t="s">
        <v>7112</v>
      </c>
      <c r="H272" t="s">
        <v>7154</v>
      </c>
      <c r="I272" t="s">
        <v>7165</v>
      </c>
      <c r="J272" t="s">
        <v>7177</v>
      </c>
      <c r="K272" t="s">
        <v>7210</v>
      </c>
      <c r="L272">
        <v>8</v>
      </c>
      <c r="M272">
        <v>570953.65</v>
      </c>
      <c r="N272">
        <v>0.2</v>
      </c>
      <c r="O272">
        <v>37719.47</v>
      </c>
    </row>
    <row r="273" spans="1:15" x14ac:dyDescent="0.25">
      <c r="A273" t="s">
        <v>4468</v>
      </c>
      <c r="B273" t="s">
        <v>5641</v>
      </c>
      <c r="C273" t="s">
        <v>7242</v>
      </c>
      <c r="D273" t="s">
        <v>6333</v>
      </c>
      <c r="E273" t="s">
        <v>6898</v>
      </c>
      <c r="F273" t="s">
        <v>7095</v>
      </c>
      <c r="G273" t="s">
        <v>7102</v>
      </c>
      <c r="H273" t="s">
        <v>7147</v>
      </c>
      <c r="I273" t="s">
        <v>7165</v>
      </c>
      <c r="J273" t="s">
        <v>7177</v>
      </c>
      <c r="K273" t="s">
        <v>7210</v>
      </c>
      <c r="L273">
        <v>4</v>
      </c>
      <c r="M273">
        <v>354011.55</v>
      </c>
      <c r="N273">
        <v>0</v>
      </c>
      <c r="O273">
        <v>47135.57</v>
      </c>
    </row>
    <row r="274" spans="1:15" x14ac:dyDescent="0.25">
      <c r="A274" t="s">
        <v>4459</v>
      </c>
      <c r="B274" t="s">
        <v>5291</v>
      </c>
      <c r="C274" t="s">
        <v>7235</v>
      </c>
      <c r="D274" t="s">
        <v>6649</v>
      </c>
      <c r="E274" t="s">
        <v>6977</v>
      </c>
      <c r="F274" t="s">
        <v>7095</v>
      </c>
      <c r="G274" t="s">
        <v>7106</v>
      </c>
      <c r="H274" t="s">
        <v>7122</v>
      </c>
      <c r="I274" t="s">
        <v>7165</v>
      </c>
      <c r="J274" t="s">
        <v>7177</v>
      </c>
      <c r="K274" t="s">
        <v>7210</v>
      </c>
      <c r="L274">
        <v>3</v>
      </c>
      <c r="M274">
        <v>248881.78</v>
      </c>
      <c r="N274">
        <v>0.05</v>
      </c>
      <c r="O274">
        <v>25231.279999999999</v>
      </c>
    </row>
    <row r="275" spans="1:15" x14ac:dyDescent="0.25">
      <c r="A275" t="s">
        <v>4429</v>
      </c>
      <c r="B275" t="s">
        <v>6037</v>
      </c>
      <c r="C275" t="s">
        <v>7244</v>
      </c>
      <c r="D275" t="s">
        <v>6518</v>
      </c>
      <c r="E275" t="s">
        <v>6929</v>
      </c>
      <c r="F275" t="s">
        <v>7097</v>
      </c>
      <c r="G275" t="s">
        <v>7107</v>
      </c>
      <c r="H275" t="s">
        <v>7153</v>
      </c>
      <c r="I275" t="s">
        <v>7165</v>
      </c>
      <c r="J275" t="s">
        <v>7177</v>
      </c>
      <c r="K275" t="s">
        <v>7210</v>
      </c>
      <c r="L275">
        <v>7</v>
      </c>
      <c r="M275">
        <v>447429.33</v>
      </c>
      <c r="N275">
        <v>0.25</v>
      </c>
      <c r="O275">
        <v>7789.68</v>
      </c>
    </row>
    <row r="276" spans="1:15" x14ac:dyDescent="0.25">
      <c r="A276" t="s">
        <v>4354</v>
      </c>
      <c r="B276" t="s">
        <v>5493</v>
      </c>
      <c r="C276" t="s">
        <v>7248</v>
      </c>
      <c r="D276" t="s">
        <v>6147</v>
      </c>
      <c r="E276" t="s">
        <v>6945</v>
      </c>
      <c r="F276" t="s">
        <v>7097</v>
      </c>
      <c r="G276" t="s">
        <v>7107</v>
      </c>
      <c r="H276" t="s">
        <v>7153</v>
      </c>
      <c r="I276" t="s">
        <v>7165</v>
      </c>
      <c r="J276" t="s">
        <v>7177</v>
      </c>
      <c r="K276" t="s">
        <v>7210</v>
      </c>
      <c r="L276">
        <v>6</v>
      </c>
      <c r="M276">
        <v>392527.68</v>
      </c>
      <c r="N276">
        <v>0.2</v>
      </c>
      <c r="O276">
        <v>27561.41</v>
      </c>
    </row>
    <row r="277" spans="1:15" x14ac:dyDescent="0.25">
      <c r="A277" t="s">
        <v>4345</v>
      </c>
      <c r="B277" t="s">
        <v>5849</v>
      </c>
      <c r="C277" t="s">
        <v>7226</v>
      </c>
      <c r="D277" t="s">
        <v>6526</v>
      </c>
      <c r="E277" t="s">
        <v>6910</v>
      </c>
      <c r="F277" t="s">
        <v>7094</v>
      </c>
      <c r="G277" t="s">
        <v>7099</v>
      </c>
      <c r="H277" t="s">
        <v>7125</v>
      </c>
      <c r="I277" t="s">
        <v>7165</v>
      </c>
      <c r="J277" t="s">
        <v>7177</v>
      </c>
      <c r="K277" t="s">
        <v>7210</v>
      </c>
      <c r="L277">
        <v>5</v>
      </c>
      <c r="M277">
        <v>320854.59000000003</v>
      </c>
      <c r="N277">
        <v>0.25</v>
      </c>
      <c r="O277">
        <v>1591.87</v>
      </c>
    </row>
    <row r="278" spans="1:15" x14ac:dyDescent="0.25">
      <c r="A278" t="s">
        <v>4336</v>
      </c>
      <c r="B278" t="s">
        <v>5963</v>
      </c>
      <c r="C278" t="s">
        <v>7228</v>
      </c>
      <c r="D278" t="s">
        <v>6854</v>
      </c>
      <c r="E278" t="s">
        <v>7067</v>
      </c>
      <c r="F278" t="s">
        <v>7095</v>
      </c>
      <c r="G278" t="s">
        <v>7106</v>
      </c>
      <c r="H278" t="s">
        <v>7146</v>
      </c>
      <c r="I278" t="s">
        <v>7165</v>
      </c>
      <c r="J278" t="s">
        <v>7177</v>
      </c>
      <c r="K278" t="s">
        <v>7210</v>
      </c>
      <c r="L278">
        <v>3</v>
      </c>
      <c r="M278">
        <v>184703.33</v>
      </c>
      <c r="N278">
        <v>0.25</v>
      </c>
      <c r="O278">
        <v>3242.83</v>
      </c>
    </row>
    <row r="279" spans="1:15" x14ac:dyDescent="0.25">
      <c r="A279" t="s">
        <v>233</v>
      </c>
      <c r="B279" t="s">
        <v>5218</v>
      </c>
      <c r="C279" t="s">
        <v>7248</v>
      </c>
      <c r="D279" t="s">
        <v>6138</v>
      </c>
      <c r="E279" t="s">
        <v>6936</v>
      </c>
      <c r="F279" t="s">
        <v>7097</v>
      </c>
      <c r="G279" t="s">
        <v>7107</v>
      </c>
      <c r="H279" t="s">
        <v>7123</v>
      </c>
      <c r="I279" t="s">
        <v>7165</v>
      </c>
      <c r="J279" t="s">
        <v>7177</v>
      </c>
      <c r="K279" t="s">
        <v>7210</v>
      </c>
      <c r="L279">
        <v>5</v>
      </c>
      <c r="M279">
        <v>346312.5</v>
      </c>
      <c r="N279">
        <v>0.15</v>
      </c>
      <c r="O279">
        <v>15931.38</v>
      </c>
    </row>
    <row r="280" spans="1:15" x14ac:dyDescent="0.25">
      <c r="A280" t="s">
        <v>281</v>
      </c>
      <c r="B280" t="s">
        <v>5257</v>
      </c>
      <c r="C280" t="s">
        <v>7230</v>
      </c>
      <c r="D280" t="s">
        <v>6286</v>
      </c>
      <c r="E280" t="s">
        <v>6949</v>
      </c>
      <c r="F280" t="s">
        <v>7096</v>
      </c>
      <c r="G280" t="s">
        <v>7112</v>
      </c>
      <c r="H280" t="s">
        <v>7139</v>
      </c>
      <c r="I280" t="s">
        <v>7165</v>
      </c>
      <c r="J280" t="s">
        <v>7177</v>
      </c>
      <c r="K280" t="s">
        <v>7210</v>
      </c>
      <c r="L280">
        <v>1</v>
      </c>
      <c r="M280">
        <v>87302.94</v>
      </c>
      <c r="N280">
        <v>0</v>
      </c>
      <c r="O280">
        <v>12475.27</v>
      </c>
    </row>
    <row r="281" spans="1:15" x14ac:dyDescent="0.25">
      <c r="A281" t="s">
        <v>4131</v>
      </c>
      <c r="B281" t="s">
        <v>5570</v>
      </c>
      <c r="C281" t="s">
        <v>7229</v>
      </c>
      <c r="D281" t="s">
        <v>6884</v>
      </c>
      <c r="E281" t="s">
        <v>6925</v>
      </c>
      <c r="F281" t="s">
        <v>7096</v>
      </c>
      <c r="G281" t="s">
        <v>7112</v>
      </c>
      <c r="H281" t="s">
        <v>7154</v>
      </c>
      <c r="I281" t="s">
        <v>7165</v>
      </c>
      <c r="J281" t="s">
        <v>7177</v>
      </c>
      <c r="K281" t="s">
        <v>7210</v>
      </c>
      <c r="L281">
        <v>8</v>
      </c>
      <c r="M281">
        <v>640813.91</v>
      </c>
      <c r="N281">
        <v>0.1</v>
      </c>
      <c r="O281">
        <v>62289.2</v>
      </c>
    </row>
    <row r="282" spans="1:15" x14ac:dyDescent="0.25">
      <c r="A282" t="s">
        <v>4117</v>
      </c>
      <c r="B282" t="s">
        <v>5601</v>
      </c>
      <c r="C282" t="s">
        <v>7242</v>
      </c>
      <c r="D282" t="s">
        <v>6324</v>
      </c>
      <c r="E282" t="s">
        <v>6967</v>
      </c>
      <c r="F282" t="s">
        <v>7094</v>
      </c>
      <c r="G282" t="s">
        <v>7098</v>
      </c>
      <c r="H282" t="s">
        <v>7156</v>
      </c>
      <c r="I282" t="s">
        <v>7165</v>
      </c>
      <c r="J282" t="s">
        <v>7177</v>
      </c>
      <c r="K282" t="s">
        <v>7210</v>
      </c>
      <c r="L282">
        <v>8</v>
      </c>
      <c r="M282">
        <v>653602.67000000004</v>
      </c>
      <c r="N282">
        <v>0.05</v>
      </c>
      <c r="O282">
        <v>57721.279999999999</v>
      </c>
    </row>
    <row r="283" spans="1:15" x14ac:dyDescent="0.25">
      <c r="A283" t="s">
        <v>312</v>
      </c>
      <c r="B283" t="s">
        <v>5283</v>
      </c>
      <c r="C283" t="s">
        <v>7235</v>
      </c>
      <c r="D283" t="s">
        <v>6155</v>
      </c>
      <c r="E283" t="s">
        <v>6918</v>
      </c>
      <c r="F283" t="s">
        <v>7097</v>
      </c>
      <c r="G283" t="s">
        <v>7104</v>
      </c>
      <c r="H283" t="s">
        <v>7160</v>
      </c>
      <c r="I283" t="s">
        <v>7165</v>
      </c>
      <c r="J283" t="s">
        <v>7177</v>
      </c>
      <c r="K283" t="s">
        <v>7210</v>
      </c>
      <c r="L283">
        <v>3</v>
      </c>
      <c r="M283">
        <v>242308.18</v>
      </c>
      <c r="N283">
        <v>0.05</v>
      </c>
      <c r="O283">
        <v>24937.93</v>
      </c>
    </row>
    <row r="284" spans="1:15" x14ac:dyDescent="0.25">
      <c r="A284" t="s">
        <v>4028</v>
      </c>
      <c r="B284" t="s">
        <v>5928</v>
      </c>
      <c r="C284" t="s">
        <v>7226</v>
      </c>
      <c r="D284" t="s">
        <v>6385</v>
      </c>
      <c r="E284" t="s">
        <v>7034</v>
      </c>
      <c r="F284" t="s">
        <v>7095</v>
      </c>
      <c r="G284" t="s">
        <v>7108</v>
      </c>
      <c r="H284" t="s">
        <v>7126</v>
      </c>
      <c r="I284" t="s">
        <v>7165</v>
      </c>
      <c r="J284" t="s">
        <v>7177</v>
      </c>
      <c r="K284" t="s">
        <v>7210</v>
      </c>
      <c r="L284">
        <v>1</v>
      </c>
      <c r="M284">
        <v>81688.679999999993</v>
      </c>
      <c r="N284">
        <v>0.05</v>
      </c>
      <c r="O284">
        <v>8732.35</v>
      </c>
    </row>
    <row r="285" spans="1:15" x14ac:dyDescent="0.25">
      <c r="A285" t="s">
        <v>4005</v>
      </c>
      <c r="B285" t="s">
        <v>6070</v>
      </c>
      <c r="C285" t="s">
        <v>7246</v>
      </c>
      <c r="D285" t="s">
        <v>6109</v>
      </c>
      <c r="E285" t="s">
        <v>6908</v>
      </c>
      <c r="F285" t="s">
        <v>7097</v>
      </c>
      <c r="G285" t="s">
        <v>7107</v>
      </c>
      <c r="H285" t="s">
        <v>7123</v>
      </c>
      <c r="I285" t="s">
        <v>7165</v>
      </c>
      <c r="J285" t="s">
        <v>7177</v>
      </c>
      <c r="K285" t="s">
        <v>7210</v>
      </c>
      <c r="L285">
        <v>5</v>
      </c>
      <c r="M285">
        <v>352161.8</v>
      </c>
      <c r="N285">
        <v>0.2</v>
      </c>
      <c r="O285">
        <v>21104.09</v>
      </c>
    </row>
    <row r="286" spans="1:15" x14ac:dyDescent="0.25">
      <c r="A286" t="s">
        <v>3993</v>
      </c>
      <c r="B286" t="s">
        <v>6027</v>
      </c>
      <c r="C286" t="s">
        <v>7231</v>
      </c>
      <c r="D286" t="s">
        <v>6385</v>
      </c>
      <c r="E286" t="s">
        <v>7034</v>
      </c>
      <c r="F286" t="s">
        <v>7094</v>
      </c>
      <c r="G286" t="s">
        <v>7098</v>
      </c>
      <c r="H286" t="s">
        <v>7156</v>
      </c>
      <c r="I286" t="s">
        <v>7165</v>
      </c>
      <c r="J286" t="s">
        <v>7177</v>
      </c>
      <c r="K286" t="s">
        <v>7210</v>
      </c>
      <c r="L286">
        <v>6</v>
      </c>
      <c r="M286">
        <v>445570.39</v>
      </c>
      <c r="N286">
        <v>0.15</v>
      </c>
      <c r="O286">
        <v>35995.050000000003</v>
      </c>
    </row>
    <row r="287" spans="1:15" x14ac:dyDescent="0.25">
      <c r="A287" t="s">
        <v>3963</v>
      </c>
      <c r="B287" t="s">
        <v>5962</v>
      </c>
      <c r="C287" t="s">
        <v>7249</v>
      </c>
      <c r="D287" t="s">
        <v>6662</v>
      </c>
      <c r="E287" t="s">
        <v>6924</v>
      </c>
      <c r="F287" t="s">
        <v>7094</v>
      </c>
      <c r="G287" t="s">
        <v>7098</v>
      </c>
      <c r="H287" t="s">
        <v>7114</v>
      </c>
      <c r="I287" t="s">
        <v>7165</v>
      </c>
      <c r="J287" t="s">
        <v>7177</v>
      </c>
      <c r="K287" t="s">
        <v>7210</v>
      </c>
      <c r="L287">
        <v>4</v>
      </c>
      <c r="M287">
        <v>264530.76</v>
      </c>
      <c r="N287">
        <v>0.25</v>
      </c>
      <c r="O287">
        <v>3098.46</v>
      </c>
    </row>
    <row r="288" spans="1:15" x14ac:dyDescent="0.25">
      <c r="A288" t="s">
        <v>3954</v>
      </c>
      <c r="B288" t="s">
        <v>5048</v>
      </c>
      <c r="C288" t="s">
        <v>7234</v>
      </c>
      <c r="D288" t="s">
        <v>6587</v>
      </c>
      <c r="E288" t="s">
        <v>6976</v>
      </c>
      <c r="F288" t="s">
        <v>7096</v>
      </c>
      <c r="G288" t="s">
        <v>7111</v>
      </c>
      <c r="H288" t="s">
        <v>7145</v>
      </c>
      <c r="I288" t="s">
        <v>7165</v>
      </c>
      <c r="J288" t="s">
        <v>7177</v>
      </c>
      <c r="K288" t="s">
        <v>7210</v>
      </c>
      <c r="L288">
        <v>3</v>
      </c>
      <c r="M288">
        <v>189128.3</v>
      </c>
      <c r="N288">
        <v>0.25</v>
      </c>
      <c r="O288">
        <v>2817.41</v>
      </c>
    </row>
    <row r="289" spans="1:15" x14ac:dyDescent="0.25">
      <c r="A289" t="s">
        <v>3953</v>
      </c>
      <c r="B289" t="s">
        <v>6067</v>
      </c>
      <c r="C289" t="s">
        <v>7232</v>
      </c>
      <c r="D289" t="s">
        <v>6465</v>
      </c>
      <c r="E289" t="s">
        <v>7067</v>
      </c>
      <c r="F289" t="s">
        <v>7094</v>
      </c>
      <c r="G289" t="s">
        <v>7101</v>
      </c>
      <c r="H289" t="s">
        <v>7137</v>
      </c>
      <c r="I289" t="s">
        <v>7165</v>
      </c>
      <c r="J289" t="s">
        <v>7177</v>
      </c>
      <c r="K289" t="s">
        <v>7210</v>
      </c>
      <c r="L289">
        <v>4</v>
      </c>
      <c r="M289">
        <v>356900.74</v>
      </c>
      <c r="N289">
        <v>0</v>
      </c>
      <c r="O289">
        <v>46524.93</v>
      </c>
    </row>
    <row r="290" spans="1:15" x14ac:dyDescent="0.25">
      <c r="A290" t="s">
        <v>3878</v>
      </c>
      <c r="B290" t="s">
        <v>5441</v>
      </c>
      <c r="C290" t="s">
        <v>7248</v>
      </c>
      <c r="D290" t="s">
        <v>6683</v>
      </c>
      <c r="E290" t="s">
        <v>7015</v>
      </c>
      <c r="F290" t="s">
        <v>7096</v>
      </c>
      <c r="G290" t="s">
        <v>7112</v>
      </c>
      <c r="H290" t="s">
        <v>7139</v>
      </c>
      <c r="I290" t="s">
        <v>7165</v>
      </c>
      <c r="J290" t="s">
        <v>7177</v>
      </c>
      <c r="K290" t="s">
        <v>7210</v>
      </c>
      <c r="L290">
        <v>1</v>
      </c>
      <c r="M290">
        <v>88097.67</v>
      </c>
      <c r="N290">
        <v>0</v>
      </c>
      <c r="O290">
        <v>12558.92</v>
      </c>
    </row>
    <row r="291" spans="1:15" x14ac:dyDescent="0.25">
      <c r="A291" t="s">
        <v>381</v>
      </c>
      <c r="B291" t="s">
        <v>5329</v>
      </c>
      <c r="C291" t="s">
        <v>7240</v>
      </c>
      <c r="D291" t="s">
        <v>6387</v>
      </c>
      <c r="E291" t="s">
        <v>6967</v>
      </c>
      <c r="F291" t="s">
        <v>7095</v>
      </c>
      <c r="G291" t="s">
        <v>7108</v>
      </c>
      <c r="H291" t="s">
        <v>7150</v>
      </c>
      <c r="I291" t="s">
        <v>7165</v>
      </c>
      <c r="J291" t="s">
        <v>7177</v>
      </c>
      <c r="K291" t="s">
        <v>7210</v>
      </c>
      <c r="L291">
        <v>7</v>
      </c>
      <c r="M291">
        <v>550127.24</v>
      </c>
      <c r="N291">
        <v>0.1</v>
      </c>
      <c r="O291">
        <v>43214.02</v>
      </c>
    </row>
    <row r="292" spans="1:15" x14ac:dyDescent="0.25">
      <c r="A292" t="s">
        <v>391</v>
      </c>
      <c r="B292" t="s">
        <v>5337</v>
      </c>
      <c r="C292" t="s">
        <v>7228</v>
      </c>
      <c r="D292" t="s">
        <v>6392</v>
      </c>
      <c r="E292" t="s">
        <v>7006</v>
      </c>
      <c r="F292" t="s">
        <v>7094</v>
      </c>
      <c r="G292" t="s">
        <v>7100</v>
      </c>
      <c r="H292" t="s">
        <v>7136</v>
      </c>
      <c r="I292" t="s">
        <v>7165</v>
      </c>
      <c r="J292" t="s">
        <v>7177</v>
      </c>
      <c r="K292" t="s">
        <v>7210</v>
      </c>
      <c r="L292">
        <v>4</v>
      </c>
      <c r="M292">
        <v>329327</v>
      </c>
      <c r="N292">
        <v>0.05</v>
      </c>
      <c r="O292">
        <v>33647.97</v>
      </c>
    </row>
    <row r="293" spans="1:15" x14ac:dyDescent="0.25">
      <c r="A293" t="s">
        <v>3746</v>
      </c>
      <c r="B293" t="s">
        <v>5472</v>
      </c>
      <c r="C293" t="s">
        <v>7230</v>
      </c>
      <c r="D293" t="s">
        <v>6356</v>
      </c>
      <c r="E293" t="s">
        <v>7043</v>
      </c>
      <c r="F293" t="s">
        <v>7096</v>
      </c>
      <c r="G293" t="s">
        <v>7112</v>
      </c>
      <c r="H293" t="s">
        <v>7139</v>
      </c>
      <c r="I293" t="s">
        <v>7165</v>
      </c>
      <c r="J293" t="s">
        <v>7177</v>
      </c>
      <c r="K293" t="s">
        <v>7210</v>
      </c>
      <c r="L293">
        <v>4</v>
      </c>
      <c r="M293">
        <v>317224.7</v>
      </c>
      <c r="N293">
        <v>0.1</v>
      </c>
      <c r="O293">
        <v>32052.09</v>
      </c>
    </row>
    <row r="294" spans="1:15" x14ac:dyDescent="0.25">
      <c r="A294" t="s">
        <v>3692</v>
      </c>
      <c r="B294" t="s">
        <v>5809</v>
      </c>
      <c r="C294" t="s">
        <v>7257</v>
      </c>
      <c r="D294" t="s">
        <v>6459</v>
      </c>
      <c r="E294" t="s">
        <v>7064</v>
      </c>
      <c r="F294" t="s">
        <v>7097</v>
      </c>
      <c r="G294" t="s">
        <v>7105</v>
      </c>
      <c r="H294" t="s">
        <v>7121</v>
      </c>
      <c r="I294" t="s">
        <v>7165</v>
      </c>
      <c r="J294" t="s">
        <v>7177</v>
      </c>
      <c r="K294" t="s">
        <v>7210</v>
      </c>
      <c r="L294">
        <v>7</v>
      </c>
      <c r="M294">
        <v>511593.65</v>
      </c>
      <c r="N294">
        <v>0.1</v>
      </c>
      <c r="O294">
        <v>39770.78</v>
      </c>
    </row>
    <row r="295" spans="1:15" x14ac:dyDescent="0.25">
      <c r="A295" t="s">
        <v>3658</v>
      </c>
      <c r="B295" t="s">
        <v>5611</v>
      </c>
      <c r="C295" t="s">
        <v>7237</v>
      </c>
      <c r="D295" t="s">
        <v>6153</v>
      </c>
      <c r="E295" t="s">
        <v>6951</v>
      </c>
      <c r="F295" t="s">
        <v>7094</v>
      </c>
      <c r="G295" t="s">
        <v>7101</v>
      </c>
      <c r="H295" t="s">
        <v>7117</v>
      </c>
      <c r="I295" t="s">
        <v>7165</v>
      </c>
      <c r="J295" t="s">
        <v>7177</v>
      </c>
      <c r="K295" t="s">
        <v>7210</v>
      </c>
      <c r="L295">
        <v>6</v>
      </c>
      <c r="M295">
        <v>390494.14</v>
      </c>
      <c r="N295">
        <v>0.25</v>
      </c>
      <c r="O295">
        <v>-1353.42</v>
      </c>
    </row>
    <row r="296" spans="1:15" x14ac:dyDescent="0.25">
      <c r="A296" t="s">
        <v>3651</v>
      </c>
      <c r="B296" t="s">
        <v>5580</v>
      </c>
      <c r="C296" t="s">
        <v>7250</v>
      </c>
      <c r="D296" t="s">
        <v>6570</v>
      </c>
      <c r="E296" t="s">
        <v>7078</v>
      </c>
      <c r="F296" t="s">
        <v>7094</v>
      </c>
      <c r="G296" t="s">
        <v>7101</v>
      </c>
      <c r="H296" t="s">
        <v>7124</v>
      </c>
      <c r="I296" t="s">
        <v>7165</v>
      </c>
      <c r="J296" t="s">
        <v>7177</v>
      </c>
      <c r="K296" t="s">
        <v>7210</v>
      </c>
      <c r="L296">
        <v>2</v>
      </c>
      <c r="M296">
        <v>130797.3</v>
      </c>
      <c r="N296">
        <v>0.25</v>
      </c>
      <c r="O296">
        <v>-1541.7</v>
      </c>
    </row>
    <row r="297" spans="1:15" x14ac:dyDescent="0.25">
      <c r="A297" t="s">
        <v>3541</v>
      </c>
      <c r="B297" t="s">
        <v>5804</v>
      </c>
      <c r="C297" t="s">
        <v>7257</v>
      </c>
      <c r="D297" t="s">
        <v>6563</v>
      </c>
      <c r="E297" t="s">
        <v>6937</v>
      </c>
      <c r="F297" t="s">
        <v>7094</v>
      </c>
      <c r="G297" t="s">
        <v>7099</v>
      </c>
      <c r="H297" t="s">
        <v>7130</v>
      </c>
      <c r="I297" t="s">
        <v>7165</v>
      </c>
      <c r="J297" t="s">
        <v>7177</v>
      </c>
      <c r="K297" t="s">
        <v>7210</v>
      </c>
      <c r="L297">
        <v>2</v>
      </c>
      <c r="M297">
        <v>157384.23000000001</v>
      </c>
      <c r="N297">
        <v>0.1</v>
      </c>
      <c r="O297">
        <v>15360.34</v>
      </c>
    </row>
    <row r="298" spans="1:15" x14ac:dyDescent="0.25">
      <c r="A298" t="s">
        <v>508</v>
      </c>
      <c r="B298" t="s">
        <v>5416</v>
      </c>
      <c r="C298" t="s">
        <v>7259</v>
      </c>
      <c r="D298" t="s">
        <v>6461</v>
      </c>
      <c r="E298" t="s">
        <v>7006</v>
      </c>
      <c r="F298" t="s">
        <v>7094</v>
      </c>
      <c r="G298" t="s">
        <v>7099</v>
      </c>
      <c r="H298" t="s">
        <v>7115</v>
      </c>
      <c r="I298" t="s">
        <v>7165</v>
      </c>
      <c r="J298" t="s">
        <v>7177</v>
      </c>
      <c r="K298" t="s">
        <v>7210</v>
      </c>
      <c r="L298">
        <v>6</v>
      </c>
      <c r="M298">
        <v>414578.18</v>
      </c>
      <c r="N298">
        <v>0.15</v>
      </c>
      <c r="O298">
        <v>15870.98</v>
      </c>
    </row>
    <row r="299" spans="1:15" x14ac:dyDescent="0.25">
      <c r="A299" t="s">
        <v>3438</v>
      </c>
      <c r="B299" t="s">
        <v>5428</v>
      </c>
      <c r="C299" t="s">
        <v>7243</v>
      </c>
      <c r="D299" t="s">
        <v>6151</v>
      </c>
      <c r="E299" t="s">
        <v>6949</v>
      </c>
      <c r="F299" t="s">
        <v>7095</v>
      </c>
      <c r="G299" t="s">
        <v>7102</v>
      </c>
      <c r="H299" t="s">
        <v>7147</v>
      </c>
      <c r="I299" t="s">
        <v>7165</v>
      </c>
      <c r="J299" t="s">
        <v>7177</v>
      </c>
      <c r="K299" t="s">
        <v>7210</v>
      </c>
      <c r="L299">
        <v>4</v>
      </c>
      <c r="M299">
        <v>331669.24</v>
      </c>
      <c r="N299">
        <v>0</v>
      </c>
      <c r="O299">
        <v>41550.300000000003</v>
      </c>
    </row>
    <row r="300" spans="1:15" x14ac:dyDescent="0.25">
      <c r="A300" t="s">
        <v>3435</v>
      </c>
      <c r="B300" t="s">
        <v>5310</v>
      </c>
      <c r="C300" t="s">
        <v>7232</v>
      </c>
      <c r="D300" t="s">
        <v>6309</v>
      </c>
      <c r="E300" t="s">
        <v>7012</v>
      </c>
      <c r="F300" t="s">
        <v>7097</v>
      </c>
      <c r="G300" t="s">
        <v>7110</v>
      </c>
      <c r="H300" t="s">
        <v>7155</v>
      </c>
      <c r="I300" t="s">
        <v>7165</v>
      </c>
      <c r="J300" t="s">
        <v>7177</v>
      </c>
      <c r="K300" t="s">
        <v>7210</v>
      </c>
      <c r="L300">
        <v>3</v>
      </c>
      <c r="M300">
        <v>234300.77</v>
      </c>
      <c r="N300">
        <v>0.05</v>
      </c>
      <c r="O300">
        <v>23783.74</v>
      </c>
    </row>
    <row r="301" spans="1:15" x14ac:dyDescent="0.25">
      <c r="A301" t="s">
        <v>3404</v>
      </c>
      <c r="B301" t="s">
        <v>5221</v>
      </c>
      <c r="C301" t="s">
        <v>7224</v>
      </c>
      <c r="D301" t="s">
        <v>6498</v>
      </c>
      <c r="E301" t="s">
        <v>7003</v>
      </c>
      <c r="F301" t="s">
        <v>7097</v>
      </c>
      <c r="G301" t="s">
        <v>7110</v>
      </c>
      <c r="H301" t="s">
        <v>7129</v>
      </c>
      <c r="I301" t="s">
        <v>7165</v>
      </c>
      <c r="J301" t="s">
        <v>7177</v>
      </c>
      <c r="K301" t="s">
        <v>7210</v>
      </c>
      <c r="L301">
        <v>5</v>
      </c>
      <c r="M301">
        <v>311947.08</v>
      </c>
      <c r="N301">
        <v>0.25</v>
      </c>
      <c r="O301">
        <v>7035.59</v>
      </c>
    </row>
    <row r="302" spans="1:15" x14ac:dyDescent="0.25">
      <c r="A302" t="s">
        <v>3381</v>
      </c>
      <c r="B302" t="s">
        <v>5822</v>
      </c>
      <c r="C302" t="s">
        <v>7250</v>
      </c>
      <c r="D302" t="s">
        <v>6652</v>
      </c>
      <c r="E302" t="s">
        <v>6912</v>
      </c>
      <c r="F302" t="s">
        <v>7095</v>
      </c>
      <c r="G302" t="s">
        <v>7102</v>
      </c>
      <c r="H302" t="s">
        <v>7147</v>
      </c>
      <c r="I302" t="s">
        <v>7165</v>
      </c>
      <c r="J302" t="s">
        <v>7177</v>
      </c>
      <c r="K302" t="s">
        <v>7210</v>
      </c>
      <c r="L302">
        <v>7</v>
      </c>
      <c r="M302">
        <v>612871.66</v>
      </c>
      <c r="N302">
        <v>0</v>
      </c>
      <c r="O302">
        <v>72963.990000000005</v>
      </c>
    </row>
    <row r="303" spans="1:15" x14ac:dyDescent="0.25">
      <c r="A303" t="s">
        <v>3317</v>
      </c>
      <c r="B303" t="s">
        <v>5528</v>
      </c>
      <c r="C303" t="s">
        <v>7231</v>
      </c>
      <c r="D303" t="s">
        <v>6187</v>
      </c>
      <c r="E303" t="s">
        <v>6944</v>
      </c>
      <c r="F303" t="s">
        <v>7096</v>
      </c>
      <c r="G303" t="s">
        <v>7111</v>
      </c>
      <c r="H303" t="s">
        <v>7131</v>
      </c>
      <c r="I303" t="s">
        <v>7165</v>
      </c>
      <c r="J303" t="s">
        <v>7177</v>
      </c>
      <c r="K303" t="s">
        <v>7210</v>
      </c>
      <c r="L303">
        <v>2</v>
      </c>
      <c r="M303">
        <v>171410.92</v>
      </c>
      <c r="N303">
        <v>0</v>
      </c>
      <c r="O303">
        <v>21483.98</v>
      </c>
    </row>
    <row r="304" spans="1:15" x14ac:dyDescent="0.25">
      <c r="A304" t="s">
        <v>618</v>
      </c>
      <c r="B304" t="s">
        <v>5485</v>
      </c>
      <c r="C304" t="s">
        <v>7234</v>
      </c>
      <c r="D304" t="s">
        <v>6516</v>
      </c>
      <c r="E304" t="s">
        <v>6914</v>
      </c>
      <c r="F304" t="s">
        <v>7096</v>
      </c>
      <c r="G304" t="s">
        <v>7111</v>
      </c>
      <c r="H304" t="s">
        <v>7142</v>
      </c>
      <c r="I304" t="s">
        <v>7165</v>
      </c>
      <c r="J304" t="s">
        <v>7177</v>
      </c>
      <c r="K304" t="s">
        <v>7210</v>
      </c>
      <c r="L304">
        <v>4</v>
      </c>
      <c r="M304">
        <v>329831.99</v>
      </c>
      <c r="N304">
        <v>0</v>
      </c>
      <c r="O304">
        <v>45529.56</v>
      </c>
    </row>
    <row r="305" spans="1:15" x14ac:dyDescent="0.25">
      <c r="A305" t="s">
        <v>3184</v>
      </c>
      <c r="B305" t="s">
        <v>5701</v>
      </c>
      <c r="C305" t="s">
        <v>7235</v>
      </c>
      <c r="D305" t="s">
        <v>6372</v>
      </c>
      <c r="E305" t="s">
        <v>6917</v>
      </c>
      <c r="F305" t="s">
        <v>7096</v>
      </c>
      <c r="G305" t="s">
        <v>7111</v>
      </c>
      <c r="H305" t="s">
        <v>7145</v>
      </c>
      <c r="I305" t="s">
        <v>7165</v>
      </c>
      <c r="J305" t="s">
        <v>7177</v>
      </c>
      <c r="K305" t="s">
        <v>7210</v>
      </c>
      <c r="L305">
        <v>2</v>
      </c>
      <c r="M305">
        <v>129953.27</v>
      </c>
      <c r="N305">
        <v>0.2</v>
      </c>
      <c r="O305">
        <v>5229.7700000000004</v>
      </c>
    </row>
    <row r="306" spans="1:15" x14ac:dyDescent="0.25">
      <c r="A306" t="s">
        <v>626</v>
      </c>
      <c r="B306" t="s">
        <v>5490</v>
      </c>
      <c r="C306" t="s">
        <v>7256</v>
      </c>
      <c r="D306" t="s">
        <v>6521</v>
      </c>
      <c r="E306" t="s">
        <v>6920</v>
      </c>
      <c r="F306" t="s">
        <v>7097</v>
      </c>
      <c r="G306" t="s">
        <v>7110</v>
      </c>
      <c r="H306" t="s">
        <v>7155</v>
      </c>
      <c r="I306" t="s">
        <v>7165</v>
      </c>
      <c r="J306" t="s">
        <v>7177</v>
      </c>
      <c r="K306" t="s">
        <v>7210</v>
      </c>
      <c r="L306">
        <v>8</v>
      </c>
      <c r="M306">
        <v>706955.78</v>
      </c>
      <c r="N306">
        <v>0</v>
      </c>
      <c r="O306">
        <v>91576.49</v>
      </c>
    </row>
    <row r="307" spans="1:15" x14ac:dyDescent="0.25">
      <c r="A307" t="s">
        <v>633</v>
      </c>
      <c r="B307" t="s">
        <v>5492</v>
      </c>
      <c r="C307" t="s">
        <v>7245</v>
      </c>
      <c r="D307" t="s">
        <v>6096</v>
      </c>
      <c r="E307" t="s">
        <v>6895</v>
      </c>
      <c r="F307" t="s">
        <v>7095</v>
      </c>
      <c r="G307" t="s">
        <v>7108</v>
      </c>
      <c r="H307" t="s">
        <v>7141</v>
      </c>
      <c r="I307" t="s">
        <v>7165</v>
      </c>
      <c r="J307" t="s">
        <v>7177</v>
      </c>
      <c r="K307" t="s">
        <v>7210</v>
      </c>
      <c r="L307">
        <v>8</v>
      </c>
      <c r="M307">
        <v>561880.59</v>
      </c>
      <c r="N307">
        <v>0.2</v>
      </c>
      <c r="O307">
        <v>23625.58</v>
      </c>
    </row>
    <row r="308" spans="1:15" x14ac:dyDescent="0.25">
      <c r="A308" t="s">
        <v>3142</v>
      </c>
      <c r="B308" t="s">
        <v>5663</v>
      </c>
      <c r="C308" t="s">
        <v>7257</v>
      </c>
      <c r="D308" t="s">
        <v>6794</v>
      </c>
      <c r="E308" t="s">
        <v>6913</v>
      </c>
      <c r="F308" t="s">
        <v>7094</v>
      </c>
      <c r="G308" t="s">
        <v>7101</v>
      </c>
      <c r="H308" t="s">
        <v>7124</v>
      </c>
      <c r="I308" t="s">
        <v>7165</v>
      </c>
      <c r="J308" t="s">
        <v>7177</v>
      </c>
      <c r="K308" t="s">
        <v>7210</v>
      </c>
      <c r="L308">
        <v>4</v>
      </c>
      <c r="M308">
        <v>347746.16</v>
      </c>
      <c r="N308">
        <v>0</v>
      </c>
      <c r="O308">
        <v>40850.11</v>
      </c>
    </row>
    <row r="309" spans="1:15" x14ac:dyDescent="0.25">
      <c r="A309" t="s">
        <v>3128</v>
      </c>
      <c r="B309" t="s">
        <v>5714</v>
      </c>
      <c r="C309" t="s">
        <v>7251</v>
      </c>
      <c r="D309" t="s">
        <v>6428</v>
      </c>
      <c r="E309" t="s">
        <v>6954</v>
      </c>
      <c r="F309" t="s">
        <v>7097</v>
      </c>
      <c r="G309" t="s">
        <v>7110</v>
      </c>
      <c r="H309" t="s">
        <v>7155</v>
      </c>
      <c r="I309" t="s">
        <v>7165</v>
      </c>
      <c r="J309" t="s">
        <v>7177</v>
      </c>
      <c r="K309" t="s">
        <v>7210</v>
      </c>
      <c r="L309">
        <v>2</v>
      </c>
      <c r="M309">
        <v>164891.97</v>
      </c>
      <c r="N309">
        <v>0.05</v>
      </c>
      <c r="O309">
        <v>15462.91</v>
      </c>
    </row>
    <row r="310" spans="1:15" x14ac:dyDescent="0.25">
      <c r="A310" t="s">
        <v>3121</v>
      </c>
      <c r="B310" t="s">
        <v>5205</v>
      </c>
      <c r="C310" t="s">
        <v>7255</v>
      </c>
      <c r="D310" t="s">
        <v>6814</v>
      </c>
      <c r="E310" t="s">
        <v>6972</v>
      </c>
      <c r="F310" t="s">
        <v>7094</v>
      </c>
      <c r="G310" t="s">
        <v>7100</v>
      </c>
      <c r="H310" t="s">
        <v>7151</v>
      </c>
      <c r="I310" t="s">
        <v>7165</v>
      </c>
      <c r="J310" t="s">
        <v>7177</v>
      </c>
      <c r="K310" t="s">
        <v>7210</v>
      </c>
      <c r="L310">
        <v>8</v>
      </c>
      <c r="M310">
        <v>588766.78</v>
      </c>
      <c r="N310">
        <v>0.1</v>
      </c>
      <c r="O310">
        <v>56521.79</v>
      </c>
    </row>
    <row r="311" spans="1:15" x14ac:dyDescent="0.25">
      <c r="A311" t="s">
        <v>3116</v>
      </c>
      <c r="B311" t="s">
        <v>5742</v>
      </c>
      <c r="C311" t="s">
        <v>7244</v>
      </c>
      <c r="D311" t="s">
        <v>6322</v>
      </c>
      <c r="E311" t="s">
        <v>6897</v>
      </c>
      <c r="F311" t="s">
        <v>7095</v>
      </c>
      <c r="G311" t="s">
        <v>7108</v>
      </c>
      <c r="H311" t="s">
        <v>7141</v>
      </c>
      <c r="I311" t="s">
        <v>7165</v>
      </c>
      <c r="J311" t="s">
        <v>7177</v>
      </c>
      <c r="K311" t="s">
        <v>7210</v>
      </c>
      <c r="L311">
        <v>5</v>
      </c>
      <c r="M311">
        <v>403953.06</v>
      </c>
      <c r="N311">
        <v>0</v>
      </c>
      <c r="O311">
        <v>50116.41</v>
      </c>
    </row>
    <row r="312" spans="1:15" x14ac:dyDescent="0.25">
      <c r="A312" t="s">
        <v>3095</v>
      </c>
      <c r="B312" t="s">
        <v>5863</v>
      </c>
      <c r="C312" t="s">
        <v>7224</v>
      </c>
      <c r="D312" t="s">
        <v>6556</v>
      </c>
      <c r="E312" t="s">
        <v>6989</v>
      </c>
      <c r="F312" t="s">
        <v>7095</v>
      </c>
      <c r="G312" t="s">
        <v>7109</v>
      </c>
      <c r="H312" t="s">
        <v>7135</v>
      </c>
      <c r="I312" t="s">
        <v>7165</v>
      </c>
      <c r="J312" t="s">
        <v>7177</v>
      </c>
      <c r="K312" t="s">
        <v>7210</v>
      </c>
      <c r="L312">
        <v>8</v>
      </c>
      <c r="M312">
        <v>522555.94</v>
      </c>
      <c r="N312">
        <v>0.2</v>
      </c>
      <c r="O312">
        <v>18535.650000000001</v>
      </c>
    </row>
    <row r="313" spans="1:15" x14ac:dyDescent="0.25">
      <c r="A313" t="s">
        <v>660</v>
      </c>
      <c r="B313" t="s">
        <v>5049</v>
      </c>
      <c r="C313" t="s">
        <v>7247</v>
      </c>
      <c r="D313" t="s">
        <v>6166</v>
      </c>
      <c r="E313" t="s">
        <v>6897</v>
      </c>
      <c r="F313" t="s">
        <v>7094</v>
      </c>
      <c r="G313" t="s">
        <v>7098</v>
      </c>
      <c r="H313" t="s">
        <v>7138</v>
      </c>
      <c r="I313" t="s">
        <v>7165</v>
      </c>
      <c r="J313" t="s">
        <v>7177</v>
      </c>
      <c r="K313" t="s">
        <v>7210</v>
      </c>
      <c r="L313">
        <v>8</v>
      </c>
      <c r="M313">
        <v>670190.6</v>
      </c>
      <c r="N313">
        <v>0</v>
      </c>
      <c r="O313">
        <v>84137.3</v>
      </c>
    </row>
    <row r="314" spans="1:15" x14ac:dyDescent="0.25">
      <c r="A314" t="s">
        <v>3042</v>
      </c>
      <c r="B314" t="s">
        <v>5956</v>
      </c>
      <c r="C314" t="s">
        <v>7232</v>
      </c>
      <c r="D314" t="s">
        <v>6343</v>
      </c>
      <c r="E314" t="s">
        <v>6907</v>
      </c>
      <c r="F314" t="s">
        <v>7096</v>
      </c>
      <c r="G314" t="s">
        <v>7111</v>
      </c>
      <c r="H314" t="s">
        <v>7142</v>
      </c>
      <c r="I314" t="s">
        <v>7165</v>
      </c>
      <c r="J314" t="s">
        <v>7177</v>
      </c>
      <c r="K314" t="s">
        <v>7210</v>
      </c>
      <c r="L314">
        <v>7</v>
      </c>
      <c r="M314">
        <v>486759.69</v>
      </c>
      <c r="N314">
        <v>0.15</v>
      </c>
      <c r="O314">
        <v>19520.45</v>
      </c>
    </row>
    <row r="315" spans="1:15" x14ac:dyDescent="0.25">
      <c r="A315" t="s">
        <v>3031</v>
      </c>
      <c r="B315" t="s">
        <v>5440</v>
      </c>
      <c r="C315" t="s">
        <v>7230</v>
      </c>
      <c r="D315" t="s">
        <v>6805</v>
      </c>
      <c r="E315" t="s">
        <v>7074</v>
      </c>
      <c r="F315" t="s">
        <v>7097</v>
      </c>
      <c r="G315" t="s">
        <v>7107</v>
      </c>
      <c r="H315" t="s">
        <v>7123</v>
      </c>
      <c r="I315" t="s">
        <v>7165</v>
      </c>
      <c r="J315" t="s">
        <v>7177</v>
      </c>
      <c r="K315" t="s">
        <v>7210</v>
      </c>
      <c r="L315">
        <v>8</v>
      </c>
      <c r="M315">
        <v>611795.09</v>
      </c>
      <c r="N315">
        <v>0.1</v>
      </c>
      <c r="O315">
        <v>52936.13</v>
      </c>
    </row>
    <row r="316" spans="1:15" x14ac:dyDescent="0.25">
      <c r="A316" t="s">
        <v>2971</v>
      </c>
      <c r="B316" t="s">
        <v>5233</v>
      </c>
      <c r="C316" t="s">
        <v>7243</v>
      </c>
      <c r="D316" t="s">
        <v>6707</v>
      </c>
      <c r="E316" t="s">
        <v>7060</v>
      </c>
      <c r="F316" t="s">
        <v>7095</v>
      </c>
      <c r="G316" t="s">
        <v>7106</v>
      </c>
      <c r="H316" t="s">
        <v>7146</v>
      </c>
      <c r="I316" t="s">
        <v>7165</v>
      </c>
      <c r="J316" t="s">
        <v>7177</v>
      </c>
      <c r="K316" t="s">
        <v>7210</v>
      </c>
      <c r="L316">
        <v>7</v>
      </c>
      <c r="M316">
        <v>440927.43</v>
      </c>
      <c r="N316">
        <v>0.25</v>
      </c>
      <c r="O316">
        <v>3193</v>
      </c>
    </row>
    <row r="317" spans="1:15" x14ac:dyDescent="0.25">
      <c r="A317" t="s">
        <v>736</v>
      </c>
      <c r="B317" t="s">
        <v>5553</v>
      </c>
      <c r="C317" t="s">
        <v>7239</v>
      </c>
      <c r="D317" t="s">
        <v>6102</v>
      </c>
      <c r="E317" t="s">
        <v>6901</v>
      </c>
      <c r="F317" t="s">
        <v>7096</v>
      </c>
      <c r="G317" t="s">
        <v>7112</v>
      </c>
      <c r="H317" t="s">
        <v>7133</v>
      </c>
      <c r="I317" t="s">
        <v>7165</v>
      </c>
      <c r="J317" t="s">
        <v>7177</v>
      </c>
      <c r="K317" t="s">
        <v>7210</v>
      </c>
      <c r="L317">
        <v>2</v>
      </c>
      <c r="M317">
        <v>173184.72</v>
      </c>
      <c r="N317">
        <v>0</v>
      </c>
      <c r="O317">
        <v>21674.62</v>
      </c>
    </row>
    <row r="318" spans="1:15" x14ac:dyDescent="0.25">
      <c r="A318" t="s">
        <v>2862</v>
      </c>
      <c r="B318" t="s">
        <v>5486</v>
      </c>
      <c r="C318" t="s">
        <v>7249</v>
      </c>
      <c r="D318" t="s">
        <v>6570</v>
      </c>
      <c r="E318" t="s">
        <v>7078</v>
      </c>
      <c r="F318" t="s">
        <v>7094</v>
      </c>
      <c r="G318" t="s">
        <v>7101</v>
      </c>
      <c r="H318" t="s">
        <v>7117</v>
      </c>
      <c r="I318" t="s">
        <v>7165</v>
      </c>
      <c r="J318" t="s">
        <v>7177</v>
      </c>
      <c r="K318" t="s">
        <v>7210</v>
      </c>
      <c r="L318">
        <v>2</v>
      </c>
      <c r="M318">
        <v>141000.51</v>
      </c>
      <c r="N318">
        <v>0.2</v>
      </c>
      <c r="O318">
        <v>5552.43</v>
      </c>
    </row>
    <row r="319" spans="1:15" x14ac:dyDescent="0.25">
      <c r="A319" t="s">
        <v>2846</v>
      </c>
      <c r="B319" t="s">
        <v>5442</v>
      </c>
      <c r="C319" t="s">
        <v>7240</v>
      </c>
      <c r="D319" t="s">
        <v>6874</v>
      </c>
      <c r="E319" t="s">
        <v>6962</v>
      </c>
      <c r="F319" t="s">
        <v>7097</v>
      </c>
      <c r="G319" t="s">
        <v>7110</v>
      </c>
      <c r="H319" t="s">
        <v>7159</v>
      </c>
      <c r="I319" t="s">
        <v>7165</v>
      </c>
      <c r="J319" t="s">
        <v>7177</v>
      </c>
      <c r="K319" t="s">
        <v>7210</v>
      </c>
      <c r="L319">
        <v>7</v>
      </c>
      <c r="M319">
        <v>543512.47</v>
      </c>
      <c r="N319">
        <v>0.1</v>
      </c>
      <c r="O319">
        <v>48438.39</v>
      </c>
    </row>
    <row r="320" spans="1:15" x14ac:dyDescent="0.25">
      <c r="A320" t="s">
        <v>2831</v>
      </c>
      <c r="B320" t="s">
        <v>5112</v>
      </c>
      <c r="C320" t="s">
        <v>7230</v>
      </c>
      <c r="D320" t="s">
        <v>6226</v>
      </c>
      <c r="E320" t="s">
        <v>6992</v>
      </c>
      <c r="F320" t="s">
        <v>7096</v>
      </c>
      <c r="G320" t="s">
        <v>7111</v>
      </c>
      <c r="H320" t="s">
        <v>7142</v>
      </c>
      <c r="I320" t="s">
        <v>7165</v>
      </c>
      <c r="J320" t="s">
        <v>7177</v>
      </c>
      <c r="K320" t="s">
        <v>7210</v>
      </c>
      <c r="L320">
        <v>5</v>
      </c>
      <c r="M320">
        <v>347747.93</v>
      </c>
      <c r="N320">
        <v>0.2</v>
      </c>
      <c r="O320">
        <v>8817.1299999999992</v>
      </c>
    </row>
    <row r="321" spans="1:15" x14ac:dyDescent="0.25">
      <c r="A321" t="s">
        <v>2827</v>
      </c>
      <c r="B321" t="s">
        <v>5147</v>
      </c>
      <c r="C321" t="s">
        <v>7246</v>
      </c>
      <c r="D321" t="s">
        <v>6286</v>
      </c>
      <c r="E321" t="s">
        <v>6949</v>
      </c>
      <c r="F321" t="s">
        <v>7094</v>
      </c>
      <c r="G321" t="s">
        <v>7098</v>
      </c>
      <c r="H321" t="s">
        <v>7156</v>
      </c>
      <c r="I321" t="s">
        <v>7165</v>
      </c>
      <c r="J321" t="s">
        <v>7177</v>
      </c>
      <c r="K321" t="s">
        <v>7210</v>
      </c>
      <c r="L321">
        <v>3</v>
      </c>
      <c r="M321">
        <v>239877.97</v>
      </c>
      <c r="N321">
        <v>0.1</v>
      </c>
      <c r="O321">
        <v>23631.14</v>
      </c>
    </row>
    <row r="322" spans="1:15" x14ac:dyDescent="0.25">
      <c r="A322" t="s">
        <v>2782</v>
      </c>
      <c r="B322" t="s">
        <v>5775</v>
      </c>
      <c r="C322" t="s">
        <v>7225</v>
      </c>
      <c r="D322" t="s">
        <v>6870</v>
      </c>
      <c r="E322" t="s">
        <v>6937</v>
      </c>
      <c r="F322" t="s">
        <v>7096</v>
      </c>
      <c r="G322" t="s">
        <v>7113</v>
      </c>
      <c r="H322" t="s">
        <v>7144</v>
      </c>
      <c r="I322" t="s">
        <v>7165</v>
      </c>
      <c r="J322" t="s">
        <v>7177</v>
      </c>
      <c r="K322" t="s">
        <v>7210</v>
      </c>
      <c r="L322">
        <v>1</v>
      </c>
      <c r="M322">
        <v>77236.45</v>
      </c>
      <c r="N322">
        <v>0.05</v>
      </c>
      <c r="O322">
        <v>9375.5499999999993</v>
      </c>
    </row>
    <row r="323" spans="1:15" x14ac:dyDescent="0.25">
      <c r="A323" t="s">
        <v>2726</v>
      </c>
      <c r="B323" t="s">
        <v>5601</v>
      </c>
      <c r="C323" t="s">
        <v>7242</v>
      </c>
      <c r="D323" t="s">
        <v>6798</v>
      </c>
      <c r="E323" t="s">
        <v>7086</v>
      </c>
      <c r="F323" t="s">
        <v>7096</v>
      </c>
      <c r="G323" t="s">
        <v>7111</v>
      </c>
      <c r="H323" t="s">
        <v>7131</v>
      </c>
      <c r="I323" t="s">
        <v>7165</v>
      </c>
      <c r="J323" t="s">
        <v>7177</v>
      </c>
      <c r="K323" t="s">
        <v>7210</v>
      </c>
      <c r="L323">
        <v>4</v>
      </c>
      <c r="M323">
        <v>299498.19</v>
      </c>
      <c r="N323">
        <v>0.1</v>
      </c>
      <c r="O323">
        <v>25559.96</v>
      </c>
    </row>
    <row r="324" spans="1:15" x14ac:dyDescent="0.25">
      <c r="A324" t="s">
        <v>801</v>
      </c>
      <c r="B324" t="s">
        <v>5574</v>
      </c>
      <c r="C324" t="s">
        <v>7257</v>
      </c>
      <c r="D324" t="s">
        <v>6592</v>
      </c>
      <c r="E324" t="s">
        <v>6895</v>
      </c>
      <c r="F324" t="s">
        <v>7095</v>
      </c>
      <c r="G324" t="s">
        <v>7109</v>
      </c>
      <c r="H324" t="s">
        <v>7140</v>
      </c>
      <c r="I324" t="s">
        <v>7165</v>
      </c>
      <c r="J324" t="s">
        <v>7177</v>
      </c>
      <c r="K324" t="s">
        <v>7210</v>
      </c>
      <c r="L324">
        <v>4</v>
      </c>
      <c r="M324">
        <v>267927.01</v>
      </c>
      <c r="N324">
        <v>0.2</v>
      </c>
      <c r="O324">
        <v>11827.87</v>
      </c>
    </row>
    <row r="325" spans="1:15" x14ac:dyDescent="0.25">
      <c r="A325" t="s">
        <v>2634</v>
      </c>
      <c r="B325" t="s">
        <v>6007</v>
      </c>
      <c r="C325" t="s">
        <v>7235</v>
      </c>
      <c r="D325" t="s">
        <v>6459</v>
      </c>
      <c r="E325" t="s">
        <v>7064</v>
      </c>
      <c r="F325" t="s">
        <v>7095</v>
      </c>
      <c r="G325" t="s">
        <v>7102</v>
      </c>
      <c r="H325" t="s">
        <v>7147</v>
      </c>
      <c r="I325" t="s">
        <v>7165</v>
      </c>
      <c r="J325" t="s">
        <v>7177</v>
      </c>
      <c r="K325" t="s">
        <v>7210</v>
      </c>
      <c r="L325">
        <v>2</v>
      </c>
      <c r="M325">
        <v>169272.04</v>
      </c>
      <c r="N325">
        <v>0.05</v>
      </c>
      <c r="O325">
        <v>18371.080000000002</v>
      </c>
    </row>
    <row r="326" spans="1:15" x14ac:dyDescent="0.25">
      <c r="A326" t="s">
        <v>2617</v>
      </c>
      <c r="B326" t="s">
        <v>5920</v>
      </c>
      <c r="C326" t="s">
        <v>7231</v>
      </c>
      <c r="D326" t="s">
        <v>6668</v>
      </c>
      <c r="E326" t="s">
        <v>6997</v>
      </c>
      <c r="F326" t="s">
        <v>7096</v>
      </c>
      <c r="G326" t="s">
        <v>7112</v>
      </c>
      <c r="H326" t="s">
        <v>7154</v>
      </c>
      <c r="I326" t="s">
        <v>7165</v>
      </c>
      <c r="J326" t="s">
        <v>7177</v>
      </c>
      <c r="K326" t="s">
        <v>7210</v>
      </c>
      <c r="L326">
        <v>7</v>
      </c>
      <c r="M326">
        <v>621657.79</v>
      </c>
      <c r="N326">
        <v>0</v>
      </c>
      <c r="O326">
        <v>85809.88</v>
      </c>
    </row>
    <row r="327" spans="1:15" x14ac:dyDescent="0.25">
      <c r="A327" t="s">
        <v>824</v>
      </c>
      <c r="B327" t="s">
        <v>5587</v>
      </c>
      <c r="C327" t="s">
        <v>7238</v>
      </c>
      <c r="D327" t="s">
        <v>6379</v>
      </c>
      <c r="E327" t="s">
        <v>7015</v>
      </c>
      <c r="F327" t="s">
        <v>7097</v>
      </c>
      <c r="G327" t="s">
        <v>7104</v>
      </c>
      <c r="H327" t="s">
        <v>7160</v>
      </c>
      <c r="I327" t="s">
        <v>7165</v>
      </c>
      <c r="J327" t="s">
        <v>7177</v>
      </c>
      <c r="K327" t="s">
        <v>7210</v>
      </c>
      <c r="L327">
        <v>8</v>
      </c>
      <c r="M327">
        <v>562414.22</v>
      </c>
      <c r="N327">
        <v>0.15</v>
      </c>
      <c r="O327">
        <v>24111.95</v>
      </c>
    </row>
    <row r="328" spans="1:15" x14ac:dyDescent="0.25">
      <c r="A328" t="s">
        <v>2575</v>
      </c>
      <c r="B328" t="s">
        <v>5972</v>
      </c>
      <c r="C328" t="s">
        <v>7248</v>
      </c>
      <c r="D328" t="s">
        <v>6373</v>
      </c>
      <c r="E328" t="s">
        <v>7001</v>
      </c>
      <c r="F328" t="s">
        <v>7097</v>
      </c>
      <c r="G328" t="s">
        <v>7107</v>
      </c>
      <c r="H328" t="s">
        <v>7123</v>
      </c>
      <c r="I328" t="s">
        <v>7165</v>
      </c>
      <c r="J328" t="s">
        <v>7177</v>
      </c>
      <c r="K328" t="s">
        <v>7210</v>
      </c>
      <c r="L328">
        <v>4</v>
      </c>
      <c r="M328">
        <v>330366.95</v>
      </c>
      <c r="N328">
        <v>0</v>
      </c>
      <c r="O328">
        <v>43323.99</v>
      </c>
    </row>
    <row r="329" spans="1:15" x14ac:dyDescent="0.25">
      <c r="A329" t="s">
        <v>848</v>
      </c>
      <c r="B329" t="s">
        <v>5268</v>
      </c>
      <c r="C329" t="s">
        <v>7249</v>
      </c>
      <c r="D329" t="s">
        <v>6607</v>
      </c>
      <c r="E329" t="s">
        <v>7021</v>
      </c>
      <c r="F329" t="s">
        <v>7097</v>
      </c>
      <c r="G329" t="s">
        <v>7104</v>
      </c>
      <c r="H329" t="s">
        <v>7160</v>
      </c>
      <c r="I329" t="s">
        <v>7165</v>
      </c>
      <c r="J329" t="s">
        <v>7177</v>
      </c>
      <c r="K329" t="s">
        <v>7210</v>
      </c>
      <c r="L329">
        <v>7</v>
      </c>
      <c r="M329">
        <v>613938.61</v>
      </c>
      <c r="N329">
        <v>0</v>
      </c>
      <c r="O329">
        <v>85590.15</v>
      </c>
    </row>
    <row r="330" spans="1:15" x14ac:dyDescent="0.25">
      <c r="A330" t="s">
        <v>2524</v>
      </c>
      <c r="B330" t="s">
        <v>5884</v>
      </c>
      <c r="C330" t="s">
        <v>7224</v>
      </c>
      <c r="D330" t="s">
        <v>6646</v>
      </c>
      <c r="E330" t="s">
        <v>6907</v>
      </c>
      <c r="F330" t="s">
        <v>7097</v>
      </c>
      <c r="G330" t="s">
        <v>7107</v>
      </c>
      <c r="H330" t="s">
        <v>7123</v>
      </c>
      <c r="I330" t="s">
        <v>7165</v>
      </c>
      <c r="J330" t="s">
        <v>7177</v>
      </c>
      <c r="K330" t="s">
        <v>7210</v>
      </c>
      <c r="L330">
        <v>2</v>
      </c>
      <c r="M330">
        <v>173112.5</v>
      </c>
      <c r="N330">
        <v>0</v>
      </c>
      <c r="O330">
        <v>23117.91</v>
      </c>
    </row>
    <row r="331" spans="1:15" x14ac:dyDescent="0.25">
      <c r="A331" t="s">
        <v>2517</v>
      </c>
      <c r="B331" t="s">
        <v>5210</v>
      </c>
      <c r="C331" t="s">
        <v>7234</v>
      </c>
      <c r="D331" t="s">
        <v>6403</v>
      </c>
      <c r="E331" t="s">
        <v>6980</v>
      </c>
      <c r="F331" t="s">
        <v>7095</v>
      </c>
      <c r="G331" t="s">
        <v>7109</v>
      </c>
      <c r="H331" t="s">
        <v>7127</v>
      </c>
      <c r="I331" t="s">
        <v>7165</v>
      </c>
      <c r="J331" t="s">
        <v>7177</v>
      </c>
      <c r="K331" t="s">
        <v>7210</v>
      </c>
      <c r="L331">
        <v>6</v>
      </c>
      <c r="M331">
        <v>512223.39</v>
      </c>
      <c r="N331">
        <v>0</v>
      </c>
      <c r="O331">
        <v>65415.25</v>
      </c>
    </row>
    <row r="332" spans="1:15" x14ac:dyDescent="0.25">
      <c r="A332" t="s">
        <v>2494</v>
      </c>
      <c r="B332" t="s">
        <v>5989</v>
      </c>
      <c r="C332" t="s">
        <v>7225</v>
      </c>
      <c r="D332" t="s">
        <v>6346</v>
      </c>
      <c r="E332" t="s">
        <v>7039</v>
      </c>
      <c r="F332" t="s">
        <v>7096</v>
      </c>
      <c r="G332" t="s">
        <v>7103</v>
      </c>
      <c r="H332" t="s">
        <v>7158</v>
      </c>
      <c r="I332" t="s">
        <v>7165</v>
      </c>
      <c r="J332" t="s">
        <v>7177</v>
      </c>
      <c r="K332" t="s">
        <v>7210</v>
      </c>
      <c r="L332">
        <v>2</v>
      </c>
      <c r="M332">
        <v>146651.66</v>
      </c>
      <c r="N332">
        <v>0.1</v>
      </c>
      <c r="O332">
        <v>9778.59</v>
      </c>
    </row>
    <row r="333" spans="1:15" x14ac:dyDescent="0.25">
      <c r="A333" t="s">
        <v>2460</v>
      </c>
      <c r="B333" t="s">
        <v>5235</v>
      </c>
      <c r="C333" t="s">
        <v>7257</v>
      </c>
      <c r="D333" t="s">
        <v>6138</v>
      </c>
      <c r="E333" t="s">
        <v>6936</v>
      </c>
      <c r="F333" t="s">
        <v>7097</v>
      </c>
      <c r="G333" t="s">
        <v>7110</v>
      </c>
      <c r="H333" t="s">
        <v>7129</v>
      </c>
      <c r="I333" t="s">
        <v>7165</v>
      </c>
      <c r="J333" t="s">
        <v>7177</v>
      </c>
      <c r="K333" t="s">
        <v>7210</v>
      </c>
      <c r="L333">
        <v>3</v>
      </c>
      <c r="M333">
        <v>225508.41</v>
      </c>
      <c r="N333">
        <v>0.15</v>
      </c>
      <c r="O333">
        <v>14366.6</v>
      </c>
    </row>
    <row r="334" spans="1:15" x14ac:dyDescent="0.25">
      <c r="A334" t="s">
        <v>2419</v>
      </c>
      <c r="B334" t="s">
        <v>5188</v>
      </c>
      <c r="C334" t="s">
        <v>7245</v>
      </c>
      <c r="D334" t="s">
        <v>6781</v>
      </c>
      <c r="E334" t="s">
        <v>7031</v>
      </c>
      <c r="F334" t="s">
        <v>7096</v>
      </c>
      <c r="G334" t="s">
        <v>7103</v>
      </c>
      <c r="H334" t="s">
        <v>7119</v>
      </c>
      <c r="I334" t="s">
        <v>7165</v>
      </c>
      <c r="J334" t="s">
        <v>7177</v>
      </c>
      <c r="K334" t="s">
        <v>7210</v>
      </c>
      <c r="L334">
        <v>2</v>
      </c>
      <c r="M334">
        <v>162157.44</v>
      </c>
      <c r="N334">
        <v>0</v>
      </c>
      <c r="O334">
        <v>22549.119999999999</v>
      </c>
    </row>
    <row r="335" spans="1:15" x14ac:dyDescent="0.25">
      <c r="A335" t="s">
        <v>2348</v>
      </c>
      <c r="B335" t="s">
        <v>5682</v>
      </c>
      <c r="C335" t="s">
        <v>7235</v>
      </c>
      <c r="D335" t="s">
        <v>6227</v>
      </c>
      <c r="E335" t="s">
        <v>6993</v>
      </c>
      <c r="F335" t="s">
        <v>7094</v>
      </c>
      <c r="G335" t="s">
        <v>7100</v>
      </c>
      <c r="H335" t="s">
        <v>7136</v>
      </c>
      <c r="I335" t="s">
        <v>7165</v>
      </c>
      <c r="J335" t="s">
        <v>7177</v>
      </c>
      <c r="K335" t="s">
        <v>7210</v>
      </c>
      <c r="L335">
        <v>1</v>
      </c>
      <c r="M335">
        <v>61908.36</v>
      </c>
      <c r="N335">
        <v>0.25</v>
      </c>
      <c r="O335">
        <v>2589.4499999999998</v>
      </c>
    </row>
    <row r="336" spans="1:15" x14ac:dyDescent="0.25">
      <c r="A336" t="s">
        <v>910</v>
      </c>
      <c r="B336" t="s">
        <v>5449</v>
      </c>
      <c r="C336" t="s">
        <v>7252</v>
      </c>
      <c r="D336" t="s">
        <v>6630</v>
      </c>
      <c r="E336" t="s">
        <v>7084</v>
      </c>
      <c r="F336" t="s">
        <v>7096</v>
      </c>
      <c r="G336" t="s">
        <v>7111</v>
      </c>
      <c r="H336" t="s">
        <v>7142</v>
      </c>
      <c r="I336" t="s">
        <v>7165</v>
      </c>
      <c r="J336" t="s">
        <v>7177</v>
      </c>
      <c r="K336" t="s">
        <v>7210</v>
      </c>
      <c r="L336">
        <v>7</v>
      </c>
      <c r="M336">
        <v>530696.23</v>
      </c>
      <c r="N336">
        <v>0.1</v>
      </c>
      <c r="O336">
        <v>43216.97</v>
      </c>
    </row>
    <row r="337" spans="1:15" x14ac:dyDescent="0.25">
      <c r="A337" t="s">
        <v>924</v>
      </c>
      <c r="B337" t="s">
        <v>5464</v>
      </c>
      <c r="C337" t="s">
        <v>7236</v>
      </c>
      <c r="D337" t="s">
        <v>6296</v>
      </c>
      <c r="E337" t="s">
        <v>7022</v>
      </c>
      <c r="F337" t="s">
        <v>7094</v>
      </c>
      <c r="G337" t="s">
        <v>7100</v>
      </c>
      <c r="H337" t="s">
        <v>7151</v>
      </c>
      <c r="I337" t="s">
        <v>7165</v>
      </c>
      <c r="J337" t="s">
        <v>7177</v>
      </c>
      <c r="K337" t="s">
        <v>7210</v>
      </c>
      <c r="L337">
        <v>2</v>
      </c>
      <c r="M337">
        <v>161619.78</v>
      </c>
      <c r="N337">
        <v>0.05</v>
      </c>
      <c r="O337">
        <v>19785.189999999999</v>
      </c>
    </row>
    <row r="338" spans="1:15" x14ac:dyDescent="0.25">
      <c r="A338" t="s">
        <v>2260</v>
      </c>
      <c r="B338" t="s">
        <v>5235</v>
      </c>
      <c r="C338" t="s">
        <v>7257</v>
      </c>
      <c r="D338" t="s">
        <v>6484</v>
      </c>
      <c r="E338" t="s">
        <v>7051</v>
      </c>
      <c r="F338" t="s">
        <v>7096</v>
      </c>
      <c r="G338" t="s">
        <v>7111</v>
      </c>
      <c r="H338" t="s">
        <v>7131</v>
      </c>
      <c r="I338" t="s">
        <v>7165</v>
      </c>
      <c r="J338" t="s">
        <v>7177</v>
      </c>
      <c r="K338" t="s">
        <v>7210</v>
      </c>
      <c r="L338">
        <v>3</v>
      </c>
      <c r="M338">
        <v>235024.08</v>
      </c>
      <c r="N338">
        <v>0.05</v>
      </c>
      <c r="O338">
        <v>27503.95</v>
      </c>
    </row>
    <row r="339" spans="1:15" x14ac:dyDescent="0.25">
      <c r="A339" t="s">
        <v>2247</v>
      </c>
      <c r="B339" t="s">
        <v>5958</v>
      </c>
      <c r="C339" t="s">
        <v>7241</v>
      </c>
      <c r="D339" t="s">
        <v>6539</v>
      </c>
      <c r="E339" t="s">
        <v>7074</v>
      </c>
      <c r="F339" t="s">
        <v>7097</v>
      </c>
      <c r="G339" t="s">
        <v>7105</v>
      </c>
      <c r="H339" t="s">
        <v>7128</v>
      </c>
      <c r="I339" t="s">
        <v>7165</v>
      </c>
      <c r="J339" t="s">
        <v>7177</v>
      </c>
      <c r="K339" t="s">
        <v>7210</v>
      </c>
      <c r="L339">
        <v>1</v>
      </c>
      <c r="M339">
        <v>81027.600000000006</v>
      </c>
      <c r="N339">
        <v>0</v>
      </c>
      <c r="O339">
        <v>10432.26</v>
      </c>
    </row>
    <row r="340" spans="1:15" x14ac:dyDescent="0.25">
      <c r="A340" t="s">
        <v>2235</v>
      </c>
      <c r="B340" t="s">
        <v>5759</v>
      </c>
      <c r="C340" t="s">
        <v>7229</v>
      </c>
      <c r="D340" t="s">
        <v>6151</v>
      </c>
      <c r="E340" t="s">
        <v>6949</v>
      </c>
      <c r="F340" t="s">
        <v>7096</v>
      </c>
      <c r="G340" t="s">
        <v>7112</v>
      </c>
      <c r="H340" t="s">
        <v>7154</v>
      </c>
      <c r="I340" t="s">
        <v>7165</v>
      </c>
      <c r="J340" t="s">
        <v>7177</v>
      </c>
      <c r="K340" t="s">
        <v>7210</v>
      </c>
      <c r="L340">
        <v>8</v>
      </c>
      <c r="M340">
        <v>588034.53</v>
      </c>
      <c r="N340">
        <v>0.1</v>
      </c>
      <c r="O340">
        <v>51658.15</v>
      </c>
    </row>
    <row r="341" spans="1:15" x14ac:dyDescent="0.25">
      <c r="A341" t="s">
        <v>940</v>
      </c>
      <c r="B341" t="s">
        <v>5640</v>
      </c>
      <c r="C341" t="s">
        <v>7227</v>
      </c>
      <c r="D341" t="s">
        <v>6313</v>
      </c>
      <c r="E341" t="s">
        <v>6977</v>
      </c>
      <c r="F341" t="s">
        <v>7096</v>
      </c>
      <c r="G341" t="s">
        <v>7111</v>
      </c>
      <c r="H341" t="s">
        <v>7142</v>
      </c>
      <c r="I341" t="s">
        <v>7165</v>
      </c>
      <c r="J341" t="s">
        <v>7177</v>
      </c>
      <c r="K341" t="s">
        <v>7210</v>
      </c>
      <c r="L341">
        <v>7</v>
      </c>
      <c r="M341">
        <v>430710.35</v>
      </c>
      <c r="N341">
        <v>0.25</v>
      </c>
      <c r="O341">
        <v>21685.279999999999</v>
      </c>
    </row>
    <row r="342" spans="1:15" x14ac:dyDescent="0.25">
      <c r="A342" t="s">
        <v>2182</v>
      </c>
      <c r="B342" t="s">
        <v>5665</v>
      </c>
      <c r="C342" t="s">
        <v>7249</v>
      </c>
      <c r="D342" t="s">
        <v>6797</v>
      </c>
      <c r="E342" t="s">
        <v>7071</v>
      </c>
      <c r="F342" t="s">
        <v>7097</v>
      </c>
      <c r="G342" t="s">
        <v>7110</v>
      </c>
      <c r="H342" t="s">
        <v>7155</v>
      </c>
      <c r="I342" t="s">
        <v>7165</v>
      </c>
      <c r="J342" t="s">
        <v>7177</v>
      </c>
      <c r="K342" t="s">
        <v>7210</v>
      </c>
      <c r="L342">
        <v>3</v>
      </c>
      <c r="M342">
        <v>263755.32</v>
      </c>
      <c r="N342">
        <v>0</v>
      </c>
      <c r="O342">
        <v>31464.11</v>
      </c>
    </row>
    <row r="343" spans="1:15" x14ac:dyDescent="0.25">
      <c r="A343" t="s">
        <v>2163</v>
      </c>
      <c r="B343" t="s">
        <v>5565</v>
      </c>
      <c r="C343" t="s">
        <v>7232</v>
      </c>
      <c r="D343" t="s">
        <v>6228</v>
      </c>
      <c r="E343" t="s">
        <v>6959</v>
      </c>
      <c r="F343" t="s">
        <v>7095</v>
      </c>
      <c r="G343" t="s">
        <v>7106</v>
      </c>
      <c r="H343" t="s">
        <v>7161</v>
      </c>
      <c r="I343" t="s">
        <v>7165</v>
      </c>
      <c r="J343" t="s">
        <v>7177</v>
      </c>
      <c r="K343" t="s">
        <v>7210</v>
      </c>
      <c r="L343">
        <v>6</v>
      </c>
      <c r="M343">
        <v>502757.14</v>
      </c>
      <c r="N343">
        <v>0.05</v>
      </c>
      <c r="O343">
        <v>46455.95</v>
      </c>
    </row>
    <row r="344" spans="1:15" x14ac:dyDescent="0.25">
      <c r="A344" t="s">
        <v>2153</v>
      </c>
      <c r="B344" t="s">
        <v>5785</v>
      </c>
      <c r="C344" t="s">
        <v>7241</v>
      </c>
      <c r="D344" t="s">
        <v>6779</v>
      </c>
      <c r="E344" t="s">
        <v>7035</v>
      </c>
      <c r="F344" t="s">
        <v>7095</v>
      </c>
      <c r="G344" t="s">
        <v>7102</v>
      </c>
      <c r="H344" t="s">
        <v>7157</v>
      </c>
      <c r="I344" t="s">
        <v>7165</v>
      </c>
      <c r="J344" t="s">
        <v>7177</v>
      </c>
      <c r="K344" t="s">
        <v>7210</v>
      </c>
      <c r="L344">
        <v>5</v>
      </c>
      <c r="M344">
        <v>380536.91</v>
      </c>
      <c r="N344">
        <v>0.1</v>
      </c>
      <c r="O344">
        <v>25957.7</v>
      </c>
    </row>
    <row r="345" spans="1:15" x14ac:dyDescent="0.25">
      <c r="A345" t="s">
        <v>971</v>
      </c>
      <c r="B345" t="s">
        <v>5559</v>
      </c>
      <c r="C345" t="s">
        <v>7255</v>
      </c>
      <c r="D345" t="s">
        <v>6163</v>
      </c>
      <c r="E345" t="s">
        <v>6918</v>
      </c>
      <c r="F345" t="s">
        <v>7094</v>
      </c>
      <c r="G345" t="s">
        <v>7098</v>
      </c>
      <c r="H345" t="s">
        <v>7114</v>
      </c>
      <c r="I345" t="s">
        <v>7165</v>
      </c>
      <c r="J345" t="s">
        <v>7177</v>
      </c>
      <c r="K345" t="s">
        <v>7210</v>
      </c>
      <c r="L345">
        <v>5</v>
      </c>
      <c r="M345">
        <v>442979.72</v>
      </c>
      <c r="N345">
        <v>0</v>
      </c>
      <c r="O345">
        <v>62877.06</v>
      </c>
    </row>
    <row r="346" spans="1:15" x14ac:dyDescent="0.25">
      <c r="A346" t="s">
        <v>1984</v>
      </c>
      <c r="B346" t="s">
        <v>5220</v>
      </c>
      <c r="C346" t="s">
        <v>7246</v>
      </c>
      <c r="D346" t="s">
        <v>6271</v>
      </c>
      <c r="E346" t="s">
        <v>7015</v>
      </c>
      <c r="F346" t="s">
        <v>7094</v>
      </c>
      <c r="G346" t="s">
        <v>7099</v>
      </c>
      <c r="H346" t="s">
        <v>7130</v>
      </c>
      <c r="I346" t="s">
        <v>7165</v>
      </c>
      <c r="J346" t="s">
        <v>7177</v>
      </c>
      <c r="K346" t="s">
        <v>7210</v>
      </c>
      <c r="L346">
        <v>1</v>
      </c>
      <c r="M346">
        <v>63034.95</v>
      </c>
      <c r="N346">
        <v>0.25</v>
      </c>
      <c r="O346">
        <v>2110.4</v>
      </c>
    </row>
    <row r="347" spans="1:15" x14ac:dyDescent="0.25">
      <c r="A347" t="s">
        <v>1958</v>
      </c>
      <c r="B347" t="s">
        <v>5525</v>
      </c>
      <c r="C347" t="s">
        <v>7233</v>
      </c>
      <c r="D347" t="s">
        <v>6146</v>
      </c>
      <c r="E347" t="s">
        <v>6944</v>
      </c>
      <c r="F347" t="s">
        <v>7095</v>
      </c>
      <c r="G347" t="s">
        <v>7106</v>
      </c>
      <c r="H347" t="s">
        <v>7161</v>
      </c>
      <c r="I347" t="s">
        <v>7165</v>
      </c>
      <c r="J347" t="s">
        <v>7177</v>
      </c>
      <c r="K347" t="s">
        <v>7210</v>
      </c>
      <c r="L347">
        <v>7</v>
      </c>
      <c r="M347">
        <v>512710.78</v>
      </c>
      <c r="N347">
        <v>0.15</v>
      </c>
      <c r="O347">
        <v>25478.03</v>
      </c>
    </row>
    <row r="348" spans="1:15" x14ac:dyDescent="0.25">
      <c r="A348" t="s">
        <v>1035</v>
      </c>
      <c r="B348" t="s">
        <v>5668</v>
      </c>
      <c r="C348" t="s">
        <v>7234</v>
      </c>
      <c r="D348" t="s">
        <v>6670</v>
      </c>
      <c r="E348" t="s">
        <v>6942</v>
      </c>
      <c r="F348" t="s">
        <v>7095</v>
      </c>
      <c r="G348" t="s">
        <v>7108</v>
      </c>
      <c r="H348" t="s">
        <v>7141</v>
      </c>
      <c r="I348" t="s">
        <v>7165</v>
      </c>
      <c r="J348" t="s">
        <v>7177</v>
      </c>
      <c r="K348" t="s">
        <v>7210</v>
      </c>
      <c r="L348">
        <v>8</v>
      </c>
      <c r="M348">
        <v>688286.63</v>
      </c>
      <c r="N348">
        <v>0</v>
      </c>
      <c r="O348">
        <v>98276.49</v>
      </c>
    </row>
    <row r="349" spans="1:15" x14ac:dyDescent="0.25">
      <c r="A349" t="s">
        <v>1932</v>
      </c>
      <c r="B349" t="s">
        <v>5604</v>
      </c>
      <c r="C349" t="s">
        <v>7245</v>
      </c>
      <c r="D349" t="s">
        <v>6402</v>
      </c>
      <c r="E349" t="s">
        <v>6905</v>
      </c>
      <c r="F349" t="s">
        <v>7094</v>
      </c>
      <c r="G349" t="s">
        <v>7101</v>
      </c>
      <c r="H349" t="s">
        <v>7137</v>
      </c>
      <c r="I349" t="s">
        <v>7165</v>
      </c>
      <c r="J349" t="s">
        <v>7177</v>
      </c>
      <c r="K349" t="s">
        <v>7210</v>
      </c>
      <c r="L349">
        <v>1</v>
      </c>
      <c r="M349">
        <v>71160.75</v>
      </c>
      <c r="N349">
        <v>0.2</v>
      </c>
      <c r="O349">
        <v>719.35</v>
      </c>
    </row>
    <row r="350" spans="1:15" x14ac:dyDescent="0.25">
      <c r="A350" t="s">
        <v>1931</v>
      </c>
      <c r="B350" t="s">
        <v>5774</v>
      </c>
      <c r="C350" t="s">
        <v>7249</v>
      </c>
      <c r="D350" t="s">
        <v>6500</v>
      </c>
      <c r="E350" t="s">
        <v>6923</v>
      </c>
      <c r="F350" t="s">
        <v>7097</v>
      </c>
      <c r="G350" t="s">
        <v>7107</v>
      </c>
      <c r="H350" t="s">
        <v>7123</v>
      </c>
      <c r="I350" t="s">
        <v>7165</v>
      </c>
      <c r="J350" t="s">
        <v>7177</v>
      </c>
      <c r="K350" t="s">
        <v>7210</v>
      </c>
      <c r="L350">
        <v>2</v>
      </c>
      <c r="M350">
        <v>121442.67</v>
      </c>
      <c r="N350">
        <v>0.25</v>
      </c>
      <c r="O350">
        <v>-2171.84</v>
      </c>
    </row>
    <row r="351" spans="1:15" x14ac:dyDescent="0.25">
      <c r="A351" t="s">
        <v>1914</v>
      </c>
      <c r="B351" t="s">
        <v>5605</v>
      </c>
      <c r="C351" t="s">
        <v>7229</v>
      </c>
      <c r="D351" t="s">
        <v>6792</v>
      </c>
      <c r="E351" t="s">
        <v>7053</v>
      </c>
      <c r="F351" t="s">
        <v>7094</v>
      </c>
      <c r="G351" t="s">
        <v>7098</v>
      </c>
      <c r="H351" t="s">
        <v>7156</v>
      </c>
      <c r="I351" t="s">
        <v>7165</v>
      </c>
      <c r="J351" t="s">
        <v>7177</v>
      </c>
      <c r="K351" t="s">
        <v>7210</v>
      </c>
      <c r="L351">
        <v>3</v>
      </c>
      <c r="M351">
        <v>240558.15</v>
      </c>
      <c r="N351">
        <v>0.1</v>
      </c>
      <c r="O351">
        <v>22710.71</v>
      </c>
    </row>
    <row r="352" spans="1:15" x14ac:dyDescent="0.25">
      <c r="A352" t="s">
        <v>1862</v>
      </c>
      <c r="B352" t="s">
        <v>5784</v>
      </c>
      <c r="C352" t="s">
        <v>7242</v>
      </c>
      <c r="D352" t="s">
        <v>6722</v>
      </c>
      <c r="E352" t="s">
        <v>7077</v>
      </c>
      <c r="F352" t="s">
        <v>7095</v>
      </c>
      <c r="G352" t="s">
        <v>7109</v>
      </c>
      <c r="H352" t="s">
        <v>7127</v>
      </c>
      <c r="I352" t="s">
        <v>7165</v>
      </c>
      <c r="J352" t="s">
        <v>7177</v>
      </c>
      <c r="K352" t="s">
        <v>7210</v>
      </c>
      <c r="L352">
        <v>3</v>
      </c>
      <c r="M352">
        <v>249007.31</v>
      </c>
      <c r="N352">
        <v>0.05</v>
      </c>
      <c r="O352">
        <v>26450.75</v>
      </c>
    </row>
    <row r="353" spans="1:15" x14ac:dyDescent="0.25">
      <c r="A353" t="s">
        <v>1855</v>
      </c>
      <c r="B353" t="s">
        <v>5802</v>
      </c>
      <c r="C353" t="s">
        <v>7256</v>
      </c>
      <c r="D353" t="s">
        <v>6546</v>
      </c>
      <c r="E353" t="s">
        <v>7066</v>
      </c>
      <c r="F353" t="s">
        <v>7094</v>
      </c>
      <c r="G353" t="s">
        <v>7098</v>
      </c>
      <c r="H353" t="s">
        <v>7138</v>
      </c>
      <c r="I353" t="s">
        <v>7165</v>
      </c>
      <c r="J353" t="s">
        <v>7177</v>
      </c>
      <c r="K353" t="s">
        <v>7210</v>
      </c>
      <c r="L353">
        <v>1</v>
      </c>
      <c r="M353">
        <v>86341.82</v>
      </c>
      <c r="N353">
        <v>0</v>
      </c>
      <c r="O353">
        <v>10480.450000000001</v>
      </c>
    </row>
    <row r="354" spans="1:15" x14ac:dyDescent="0.25">
      <c r="A354" t="s">
        <v>1835</v>
      </c>
      <c r="B354" t="s">
        <v>5900</v>
      </c>
      <c r="C354" t="s">
        <v>7231</v>
      </c>
      <c r="D354" t="s">
        <v>6286</v>
      </c>
      <c r="E354" t="s">
        <v>6949</v>
      </c>
      <c r="F354" t="s">
        <v>7096</v>
      </c>
      <c r="G354" t="s">
        <v>7113</v>
      </c>
      <c r="H354" t="s">
        <v>7143</v>
      </c>
      <c r="I354" t="s">
        <v>7165</v>
      </c>
      <c r="J354" t="s">
        <v>7177</v>
      </c>
      <c r="K354" t="s">
        <v>7210</v>
      </c>
      <c r="L354">
        <v>8</v>
      </c>
      <c r="M354">
        <v>634052.96</v>
      </c>
      <c r="N354">
        <v>0.05</v>
      </c>
      <c r="O354">
        <v>69520.210000000006</v>
      </c>
    </row>
    <row r="355" spans="1:15" x14ac:dyDescent="0.25">
      <c r="A355" t="s">
        <v>1817</v>
      </c>
      <c r="B355" t="s">
        <v>5851</v>
      </c>
      <c r="C355" t="s">
        <v>7233</v>
      </c>
      <c r="D355" t="s">
        <v>6363</v>
      </c>
      <c r="E355" t="s">
        <v>6898</v>
      </c>
      <c r="F355" t="s">
        <v>7094</v>
      </c>
      <c r="G355" t="s">
        <v>7100</v>
      </c>
      <c r="H355" t="s">
        <v>7151</v>
      </c>
      <c r="I355" t="s">
        <v>7165</v>
      </c>
      <c r="J355" t="s">
        <v>7177</v>
      </c>
      <c r="K355" t="s">
        <v>7210</v>
      </c>
      <c r="L355">
        <v>6</v>
      </c>
      <c r="M355">
        <v>488121.32</v>
      </c>
      <c r="N355">
        <v>0</v>
      </c>
      <c r="O355">
        <v>65751.539999999994</v>
      </c>
    </row>
    <row r="356" spans="1:15" x14ac:dyDescent="0.25">
      <c r="A356" t="s">
        <v>1815</v>
      </c>
      <c r="B356" t="s">
        <v>5635</v>
      </c>
      <c r="C356" t="s">
        <v>7251</v>
      </c>
      <c r="D356" t="s">
        <v>6447</v>
      </c>
      <c r="E356" t="s">
        <v>6959</v>
      </c>
      <c r="F356" t="s">
        <v>7094</v>
      </c>
      <c r="G356" t="s">
        <v>7098</v>
      </c>
      <c r="H356" t="s">
        <v>7114</v>
      </c>
      <c r="I356" t="s">
        <v>7165</v>
      </c>
      <c r="J356" t="s">
        <v>7177</v>
      </c>
      <c r="K356" t="s">
        <v>7210</v>
      </c>
      <c r="L356">
        <v>8</v>
      </c>
      <c r="M356">
        <v>667413.02</v>
      </c>
      <c r="N356">
        <v>0</v>
      </c>
      <c r="O356">
        <v>78296.800000000003</v>
      </c>
    </row>
    <row r="357" spans="1:15" x14ac:dyDescent="0.25">
      <c r="A357" t="s">
        <v>1744</v>
      </c>
      <c r="B357" t="s">
        <v>5577</v>
      </c>
      <c r="C357" t="s">
        <v>7245</v>
      </c>
      <c r="D357" t="s">
        <v>6807</v>
      </c>
      <c r="E357" t="s">
        <v>6917</v>
      </c>
      <c r="F357" t="s">
        <v>7094</v>
      </c>
      <c r="G357" t="s">
        <v>7101</v>
      </c>
      <c r="H357" t="s">
        <v>7124</v>
      </c>
      <c r="I357" t="s">
        <v>7165</v>
      </c>
      <c r="J357" t="s">
        <v>7177</v>
      </c>
      <c r="K357" t="s">
        <v>7210</v>
      </c>
      <c r="L357">
        <v>7</v>
      </c>
      <c r="M357">
        <v>583381.12</v>
      </c>
      <c r="N357">
        <v>0</v>
      </c>
      <c r="O357">
        <v>77888.59</v>
      </c>
    </row>
    <row r="358" spans="1:15" x14ac:dyDescent="0.25">
      <c r="A358" t="s">
        <v>1723</v>
      </c>
      <c r="B358" t="s">
        <v>5222</v>
      </c>
      <c r="C358" t="s">
        <v>7225</v>
      </c>
      <c r="D358" t="s">
        <v>6564</v>
      </c>
      <c r="E358" t="s">
        <v>6997</v>
      </c>
      <c r="F358" t="s">
        <v>7094</v>
      </c>
      <c r="G358" t="s">
        <v>7101</v>
      </c>
      <c r="H358" t="s">
        <v>7137</v>
      </c>
      <c r="I358" t="s">
        <v>7165</v>
      </c>
      <c r="J358" t="s">
        <v>7177</v>
      </c>
      <c r="K358" t="s">
        <v>7210</v>
      </c>
      <c r="L358">
        <v>1</v>
      </c>
      <c r="M358">
        <v>83642.490000000005</v>
      </c>
      <c r="N358">
        <v>0</v>
      </c>
      <c r="O358">
        <v>11233.46</v>
      </c>
    </row>
    <row r="359" spans="1:15" x14ac:dyDescent="0.25">
      <c r="A359" t="s">
        <v>1115</v>
      </c>
      <c r="B359" t="s">
        <v>5696</v>
      </c>
      <c r="C359" t="s">
        <v>7240</v>
      </c>
      <c r="D359" t="s">
        <v>6293</v>
      </c>
      <c r="E359" t="s">
        <v>7020</v>
      </c>
      <c r="F359" t="s">
        <v>7096</v>
      </c>
      <c r="G359" t="s">
        <v>7111</v>
      </c>
      <c r="H359" t="s">
        <v>7145</v>
      </c>
      <c r="I359" t="s">
        <v>7165</v>
      </c>
      <c r="J359" t="s">
        <v>7177</v>
      </c>
      <c r="K359" t="s">
        <v>7210</v>
      </c>
      <c r="L359">
        <v>8</v>
      </c>
      <c r="M359">
        <v>555346.98</v>
      </c>
      <c r="N359">
        <v>0.15</v>
      </c>
      <c r="O359">
        <v>35427.279999999999</v>
      </c>
    </row>
    <row r="360" spans="1:15" x14ac:dyDescent="0.25">
      <c r="A360" t="s">
        <v>1705</v>
      </c>
      <c r="B360" t="s">
        <v>5870</v>
      </c>
      <c r="C360" t="s">
        <v>7227</v>
      </c>
      <c r="D360" t="s">
        <v>6138</v>
      </c>
      <c r="E360" t="s">
        <v>6936</v>
      </c>
      <c r="F360" t="s">
        <v>7096</v>
      </c>
      <c r="G360" t="s">
        <v>7111</v>
      </c>
      <c r="H360" t="s">
        <v>7145</v>
      </c>
      <c r="I360" t="s">
        <v>7165</v>
      </c>
      <c r="J360" t="s">
        <v>7177</v>
      </c>
      <c r="K360" t="s">
        <v>7210</v>
      </c>
      <c r="L360">
        <v>7</v>
      </c>
      <c r="M360">
        <v>572713.6</v>
      </c>
      <c r="N360">
        <v>0</v>
      </c>
      <c r="O360">
        <v>73258.27</v>
      </c>
    </row>
    <row r="361" spans="1:15" x14ac:dyDescent="0.25">
      <c r="A361" t="s">
        <v>1660</v>
      </c>
      <c r="B361" t="s">
        <v>5854</v>
      </c>
      <c r="C361" t="s">
        <v>7235</v>
      </c>
      <c r="D361" t="s">
        <v>6603</v>
      </c>
      <c r="E361" t="s">
        <v>7017</v>
      </c>
      <c r="F361" t="s">
        <v>7094</v>
      </c>
      <c r="G361" t="s">
        <v>7099</v>
      </c>
      <c r="H361" t="s">
        <v>7130</v>
      </c>
      <c r="I361" t="s">
        <v>7165</v>
      </c>
      <c r="J361" t="s">
        <v>7177</v>
      </c>
      <c r="K361" t="s">
        <v>7210</v>
      </c>
      <c r="L361">
        <v>7</v>
      </c>
      <c r="M361">
        <v>435217.71</v>
      </c>
      <c r="N361">
        <v>0.25</v>
      </c>
      <c r="O361">
        <v>-2673.83</v>
      </c>
    </row>
    <row r="362" spans="1:15" x14ac:dyDescent="0.25">
      <c r="A362" t="s">
        <v>1164</v>
      </c>
      <c r="B362" t="s">
        <v>5631</v>
      </c>
      <c r="C362" t="s">
        <v>7241</v>
      </c>
      <c r="D362" t="s">
        <v>6709</v>
      </c>
      <c r="E362" t="s">
        <v>6988</v>
      </c>
      <c r="F362" t="s">
        <v>7097</v>
      </c>
      <c r="G362" t="s">
        <v>7104</v>
      </c>
      <c r="H362" t="s">
        <v>7132</v>
      </c>
      <c r="I362" t="s">
        <v>7165</v>
      </c>
      <c r="J362" t="s">
        <v>7177</v>
      </c>
      <c r="K362" t="s">
        <v>7210</v>
      </c>
      <c r="L362">
        <v>2</v>
      </c>
      <c r="M362">
        <v>158042.16</v>
      </c>
      <c r="N362">
        <v>0.1</v>
      </c>
      <c r="O362">
        <v>13854.97</v>
      </c>
    </row>
    <row r="363" spans="1:15" x14ac:dyDescent="0.25">
      <c r="A363" t="s">
        <v>1167</v>
      </c>
      <c r="B363" t="s">
        <v>5025</v>
      </c>
      <c r="C363" t="s">
        <v>7250</v>
      </c>
      <c r="D363" t="s">
        <v>6401</v>
      </c>
      <c r="E363" t="s">
        <v>6915</v>
      </c>
      <c r="F363" t="s">
        <v>7097</v>
      </c>
      <c r="G363" t="s">
        <v>7104</v>
      </c>
      <c r="H363" t="s">
        <v>7160</v>
      </c>
      <c r="I363" t="s">
        <v>7165</v>
      </c>
      <c r="J363" t="s">
        <v>7177</v>
      </c>
      <c r="K363" t="s">
        <v>7210</v>
      </c>
      <c r="L363">
        <v>4</v>
      </c>
      <c r="M363">
        <v>293661.24</v>
      </c>
      <c r="N363">
        <v>0.15</v>
      </c>
      <c r="O363">
        <v>20399.38</v>
      </c>
    </row>
    <row r="364" spans="1:15" x14ac:dyDescent="0.25">
      <c r="A364" t="s">
        <v>1549</v>
      </c>
      <c r="B364" t="s">
        <v>5210</v>
      </c>
      <c r="C364" t="s">
        <v>7234</v>
      </c>
      <c r="D364" t="s">
        <v>6401</v>
      </c>
      <c r="E364" t="s">
        <v>6915</v>
      </c>
      <c r="F364" t="s">
        <v>7096</v>
      </c>
      <c r="G364" t="s">
        <v>7111</v>
      </c>
      <c r="H364" t="s">
        <v>7131</v>
      </c>
      <c r="I364" t="s">
        <v>7165</v>
      </c>
      <c r="J364" t="s">
        <v>7177</v>
      </c>
      <c r="K364" t="s">
        <v>7210</v>
      </c>
      <c r="L364">
        <v>1</v>
      </c>
      <c r="M364">
        <v>83250.13</v>
      </c>
      <c r="N364">
        <v>0.05</v>
      </c>
      <c r="O364">
        <v>10053.07</v>
      </c>
    </row>
    <row r="365" spans="1:15" x14ac:dyDescent="0.25">
      <c r="A365" t="s">
        <v>1539</v>
      </c>
      <c r="B365" t="s">
        <v>5616</v>
      </c>
      <c r="C365" t="s">
        <v>7237</v>
      </c>
      <c r="D365" t="s">
        <v>6130</v>
      </c>
      <c r="E365" t="s">
        <v>6929</v>
      </c>
      <c r="F365" t="s">
        <v>7097</v>
      </c>
      <c r="G365" t="s">
        <v>7105</v>
      </c>
      <c r="H365" t="s">
        <v>7128</v>
      </c>
      <c r="I365" t="s">
        <v>7165</v>
      </c>
      <c r="J365" t="s">
        <v>7177</v>
      </c>
      <c r="K365" t="s">
        <v>7210</v>
      </c>
      <c r="L365">
        <v>5</v>
      </c>
      <c r="M365">
        <v>361769.19</v>
      </c>
      <c r="N365">
        <v>0.15</v>
      </c>
      <c r="O365">
        <v>19633.919999999998</v>
      </c>
    </row>
    <row r="366" spans="1:15" x14ac:dyDescent="0.25">
      <c r="A366" t="s">
        <v>1187</v>
      </c>
      <c r="B366" t="s">
        <v>5722</v>
      </c>
      <c r="C366" t="s">
        <v>7250</v>
      </c>
      <c r="D366" t="s">
        <v>6122</v>
      </c>
      <c r="E366" t="s">
        <v>6921</v>
      </c>
      <c r="F366" t="s">
        <v>7095</v>
      </c>
      <c r="G366" t="s">
        <v>7102</v>
      </c>
      <c r="H366" t="s">
        <v>7118</v>
      </c>
      <c r="I366" t="s">
        <v>7165</v>
      </c>
      <c r="J366" t="s">
        <v>7177</v>
      </c>
      <c r="K366" t="s">
        <v>7210</v>
      </c>
      <c r="L366">
        <v>4</v>
      </c>
      <c r="M366">
        <v>265279.86</v>
      </c>
      <c r="N366">
        <v>0.2</v>
      </c>
      <c r="O366">
        <v>17333.88</v>
      </c>
    </row>
    <row r="367" spans="1:15" x14ac:dyDescent="0.25">
      <c r="A367" t="s">
        <v>1524</v>
      </c>
      <c r="B367" t="s">
        <v>5095</v>
      </c>
      <c r="C367" t="s">
        <v>7226</v>
      </c>
      <c r="D367" t="s">
        <v>6648</v>
      </c>
      <c r="E367" t="s">
        <v>6996</v>
      </c>
      <c r="F367" t="s">
        <v>7095</v>
      </c>
      <c r="G367" t="s">
        <v>7102</v>
      </c>
      <c r="H367" t="s">
        <v>7147</v>
      </c>
      <c r="I367" t="s">
        <v>7165</v>
      </c>
      <c r="J367" t="s">
        <v>7177</v>
      </c>
      <c r="K367" t="s">
        <v>7210</v>
      </c>
      <c r="L367">
        <v>8</v>
      </c>
      <c r="M367">
        <v>666984.68000000005</v>
      </c>
      <c r="N367">
        <v>0.05</v>
      </c>
      <c r="O367">
        <v>74631</v>
      </c>
    </row>
    <row r="368" spans="1:15" x14ac:dyDescent="0.25">
      <c r="A368" t="s">
        <v>1469</v>
      </c>
      <c r="B368" t="s">
        <v>5212</v>
      </c>
      <c r="C368" t="s">
        <v>7258</v>
      </c>
      <c r="D368" t="s">
        <v>6238</v>
      </c>
      <c r="E368" t="s">
        <v>6998</v>
      </c>
      <c r="F368" t="s">
        <v>7095</v>
      </c>
      <c r="G368" t="s">
        <v>7108</v>
      </c>
      <c r="H368" t="s">
        <v>7126</v>
      </c>
      <c r="I368" t="s">
        <v>7165</v>
      </c>
      <c r="J368" t="s">
        <v>7177</v>
      </c>
      <c r="K368" t="s">
        <v>7210</v>
      </c>
      <c r="L368">
        <v>7</v>
      </c>
      <c r="M368">
        <v>604388.24</v>
      </c>
      <c r="N368">
        <v>0</v>
      </c>
      <c r="O368">
        <v>72351.62</v>
      </c>
    </row>
    <row r="369" spans="1:15" x14ac:dyDescent="0.25">
      <c r="A369" t="s">
        <v>1461</v>
      </c>
      <c r="B369" t="s">
        <v>5799</v>
      </c>
      <c r="C369" t="s">
        <v>7240</v>
      </c>
      <c r="D369" t="s">
        <v>6443</v>
      </c>
      <c r="E369" t="s">
        <v>7059</v>
      </c>
      <c r="F369" t="s">
        <v>7096</v>
      </c>
      <c r="G369" t="s">
        <v>7111</v>
      </c>
      <c r="H369" t="s">
        <v>7145</v>
      </c>
      <c r="I369" t="s">
        <v>7165</v>
      </c>
      <c r="J369" t="s">
        <v>7177</v>
      </c>
      <c r="K369" t="s">
        <v>7210</v>
      </c>
      <c r="L369">
        <v>4</v>
      </c>
      <c r="M369">
        <v>331347.77</v>
      </c>
      <c r="N369">
        <v>0</v>
      </c>
      <c r="O369">
        <v>46946.5</v>
      </c>
    </row>
    <row r="370" spans="1:15" x14ac:dyDescent="0.25">
      <c r="A370" t="s">
        <v>1457</v>
      </c>
      <c r="B370" t="s">
        <v>5407</v>
      </c>
      <c r="C370" t="s">
        <v>7237</v>
      </c>
      <c r="D370" t="s">
        <v>6292</v>
      </c>
      <c r="E370" t="s">
        <v>6963</v>
      </c>
      <c r="F370" t="s">
        <v>7094</v>
      </c>
      <c r="G370" t="s">
        <v>7101</v>
      </c>
      <c r="H370" t="s">
        <v>7137</v>
      </c>
      <c r="I370" t="s">
        <v>7165</v>
      </c>
      <c r="J370" t="s">
        <v>7177</v>
      </c>
      <c r="K370" t="s">
        <v>7210</v>
      </c>
      <c r="L370">
        <v>7</v>
      </c>
      <c r="M370">
        <v>592240.11</v>
      </c>
      <c r="N370">
        <v>0</v>
      </c>
      <c r="O370">
        <v>71893.52</v>
      </c>
    </row>
    <row r="371" spans="1:15" x14ac:dyDescent="0.25">
      <c r="A371" t="s">
        <v>1211</v>
      </c>
      <c r="B371" t="s">
        <v>5198</v>
      </c>
      <c r="C371" t="s">
        <v>7253</v>
      </c>
      <c r="D371" t="s">
        <v>6718</v>
      </c>
      <c r="E371" t="s">
        <v>6964</v>
      </c>
      <c r="F371" t="s">
        <v>7097</v>
      </c>
      <c r="G371" t="s">
        <v>7110</v>
      </c>
      <c r="H371" t="s">
        <v>7129</v>
      </c>
      <c r="I371" t="s">
        <v>7165</v>
      </c>
      <c r="J371" t="s">
        <v>7177</v>
      </c>
      <c r="K371" t="s">
        <v>7210</v>
      </c>
      <c r="L371">
        <v>2</v>
      </c>
      <c r="M371">
        <v>157642.41</v>
      </c>
      <c r="N371">
        <v>0.05</v>
      </c>
      <c r="O371">
        <v>17894.310000000001</v>
      </c>
    </row>
    <row r="372" spans="1:15" x14ac:dyDescent="0.25">
      <c r="A372" t="s">
        <v>1424</v>
      </c>
      <c r="B372" t="s">
        <v>5513</v>
      </c>
      <c r="C372" t="s">
        <v>7247</v>
      </c>
      <c r="D372" t="s">
        <v>6535</v>
      </c>
      <c r="E372" t="s">
        <v>7074</v>
      </c>
      <c r="F372" t="s">
        <v>7097</v>
      </c>
      <c r="G372" t="s">
        <v>7110</v>
      </c>
      <c r="H372" t="s">
        <v>7159</v>
      </c>
      <c r="I372" t="s">
        <v>7165</v>
      </c>
      <c r="J372" t="s">
        <v>7177</v>
      </c>
      <c r="K372" t="s">
        <v>7210</v>
      </c>
      <c r="L372">
        <v>6</v>
      </c>
      <c r="M372">
        <v>500571.48</v>
      </c>
      <c r="N372">
        <v>0</v>
      </c>
      <c r="O372">
        <v>62055.49</v>
      </c>
    </row>
    <row r="373" spans="1:15" x14ac:dyDescent="0.25">
      <c r="A373" t="s">
        <v>1409</v>
      </c>
      <c r="B373" t="s">
        <v>5459</v>
      </c>
      <c r="C373" t="s">
        <v>7252</v>
      </c>
      <c r="D373" t="s">
        <v>6191</v>
      </c>
      <c r="E373" t="s">
        <v>6927</v>
      </c>
      <c r="F373" t="s">
        <v>7095</v>
      </c>
      <c r="G373" t="s">
        <v>7109</v>
      </c>
      <c r="H373" t="s">
        <v>7140</v>
      </c>
      <c r="I373" t="s">
        <v>7165</v>
      </c>
      <c r="J373" t="s">
        <v>7177</v>
      </c>
      <c r="K373" t="s">
        <v>7210</v>
      </c>
      <c r="L373">
        <v>3</v>
      </c>
      <c r="M373">
        <v>259815.61</v>
      </c>
      <c r="N373">
        <v>0</v>
      </c>
      <c r="O373">
        <v>32022.18</v>
      </c>
    </row>
    <row r="374" spans="1:15" x14ac:dyDescent="0.25">
      <c r="A374" t="s">
        <v>1238</v>
      </c>
      <c r="B374" t="s">
        <v>5203</v>
      </c>
      <c r="C374" t="s">
        <v>7228</v>
      </c>
      <c r="D374" t="s">
        <v>6199</v>
      </c>
      <c r="E374" t="s">
        <v>6979</v>
      </c>
      <c r="F374" t="s">
        <v>7094</v>
      </c>
      <c r="G374" t="s">
        <v>7101</v>
      </c>
      <c r="H374" t="s">
        <v>7124</v>
      </c>
      <c r="I374" t="s">
        <v>7165</v>
      </c>
      <c r="J374" t="s">
        <v>7177</v>
      </c>
      <c r="K374" t="s">
        <v>7210</v>
      </c>
      <c r="L374">
        <v>1</v>
      </c>
      <c r="M374">
        <v>65611.710000000006</v>
      </c>
      <c r="N374">
        <v>0.25</v>
      </c>
      <c r="O374">
        <v>3119.53</v>
      </c>
    </row>
    <row r="375" spans="1:15" x14ac:dyDescent="0.25">
      <c r="A375" t="s">
        <v>1241</v>
      </c>
      <c r="B375" t="s">
        <v>5334</v>
      </c>
      <c r="C375" t="s">
        <v>7246</v>
      </c>
      <c r="D375" t="s">
        <v>6381</v>
      </c>
      <c r="E375" t="s">
        <v>6970</v>
      </c>
      <c r="F375" t="s">
        <v>7095</v>
      </c>
      <c r="G375" t="s">
        <v>7108</v>
      </c>
      <c r="H375" t="s">
        <v>7150</v>
      </c>
      <c r="I375" t="s">
        <v>7165</v>
      </c>
      <c r="J375" t="s">
        <v>7177</v>
      </c>
      <c r="K375" t="s">
        <v>7210</v>
      </c>
      <c r="L375">
        <v>3</v>
      </c>
      <c r="M375">
        <v>231153.35</v>
      </c>
      <c r="N375">
        <v>0.1</v>
      </c>
      <c r="O375">
        <v>21157.82</v>
      </c>
    </row>
    <row r="376" spans="1:15" x14ac:dyDescent="0.25">
      <c r="A376" t="s">
        <v>4948</v>
      </c>
      <c r="B376" t="s">
        <v>5232</v>
      </c>
      <c r="C376" t="s">
        <v>7241</v>
      </c>
      <c r="D376" t="s">
        <v>6160</v>
      </c>
      <c r="E376" t="s">
        <v>6956</v>
      </c>
      <c r="F376" t="s">
        <v>7094</v>
      </c>
      <c r="G376" t="s">
        <v>7101</v>
      </c>
      <c r="H376" t="s">
        <v>7137</v>
      </c>
      <c r="I376" t="s">
        <v>7165</v>
      </c>
      <c r="J376" t="s">
        <v>7177</v>
      </c>
      <c r="K376" t="s">
        <v>7201</v>
      </c>
      <c r="L376">
        <v>2</v>
      </c>
      <c r="M376">
        <v>81550.33</v>
      </c>
      <c r="N376">
        <v>0.2</v>
      </c>
      <c r="O376">
        <v>3714.01</v>
      </c>
    </row>
    <row r="377" spans="1:15" x14ac:dyDescent="0.25">
      <c r="A377" t="s">
        <v>4907</v>
      </c>
      <c r="B377" t="s">
        <v>5834</v>
      </c>
      <c r="C377" t="s">
        <v>7242</v>
      </c>
      <c r="D377" t="s">
        <v>6614</v>
      </c>
      <c r="E377" t="s">
        <v>6926</v>
      </c>
      <c r="F377" t="s">
        <v>7097</v>
      </c>
      <c r="G377" t="s">
        <v>7105</v>
      </c>
      <c r="H377" t="s">
        <v>7121</v>
      </c>
      <c r="I377" t="s">
        <v>7165</v>
      </c>
      <c r="J377" t="s">
        <v>7177</v>
      </c>
      <c r="K377" t="s">
        <v>7201</v>
      </c>
      <c r="L377">
        <v>2</v>
      </c>
      <c r="M377">
        <v>88131.41</v>
      </c>
      <c r="N377">
        <v>0.15</v>
      </c>
      <c r="O377">
        <v>5095.26</v>
      </c>
    </row>
    <row r="378" spans="1:15" x14ac:dyDescent="0.25">
      <c r="A378" t="s">
        <v>4904</v>
      </c>
      <c r="B378" t="s">
        <v>5129</v>
      </c>
      <c r="C378" t="s">
        <v>7234</v>
      </c>
      <c r="D378" t="s">
        <v>6189</v>
      </c>
      <c r="E378" t="s">
        <v>6976</v>
      </c>
      <c r="F378" t="s">
        <v>7095</v>
      </c>
      <c r="G378" t="s">
        <v>7106</v>
      </c>
      <c r="H378" t="s">
        <v>7146</v>
      </c>
      <c r="I378" t="s">
        <v>7165</v>
      </c>
      <c r="J378" t="s">
        <v>7177</v>
      </c>
      <c r="K378" t="s">
        <v>7201</v>
      </c>
      <c r="L378">
        <v>6</v>
      </c>
      <c r="M378">
        <v>223063.73</v>
      </c>
      <c r="N378">
        <v>0.25</v>
      </c>
      <c r="O378">
        <v>14477.75</v>
      </c>
    </row>
    <row r="379" spans="1:15" x14ac:dyDescent="0.25">
      <c r="A379" t="s">
        <v>4895</v>
      </c>
      <c r="B379" t="s">
        <v>5995</v>
      </c>
      <c r="C379" t="s">
        <v>7257</v>
      </c>
      <c r="D379" t="s">
        <v>6554</v>
      </c>
      <c r="E379" t="s">
        <v>7077</v>
      </c>
      <c r="F379" t="s">
        <v>7097</v>
      </c>
      <c r="G379" t="s">
        <v>7107</v>
      </c>
      <c r="H379" t="s">
        <v>7153</v>
      </c>
      <c r="I379" t="s">
        <v>7165</v>
      </c>
      <c r="J379" t="s">
        <v>7177</v>
      </c>
      <c r="K379" t="s">
        <v>7201</v>
      </c>
      <c r="L379">
        <v>8</v>
      </c>
      <c r="M379">
        <v>397324.95</v>
      </c>
      <c r="N379">
        <v>0</v>
      </c>
      <c r="O379">
        <v>59634.07</v>
      </c>
    </row>
    <row r="380" spans="1:15" x14ac:dyDescent="0.25">
      <c r="A380" t="s">
        <v>51</v>
      </c>
      <c r="B380" t="s">
        <v>5050</v>
      </c>
      <c r="C380" t="s">
        <v>7252</v>
      </c>
      <c r="D380" t="s">
        <v>6133</v>
      </c>
      <c r="E380" t="s">
        <v>6911</v>
      </c>
      <c r="F380" t="s">
        <v>7096</v>
      </c>
      <c r="G380" t="s">
        <v>7113</v>
      </c>
      <c r="H380" t="s">
        <v>7143</v>
      </c>
      <c r="I380" t="s">
        <v>7165</v>
      </c>
      <c r="J380" t="s">
        <v>7177</v>
      </c>
      <c r="K380" t="s">
        <v>7201</v>
      </c>
      <c r="L380">
        <v>2</v>
      </c>
      <c r="M380">
        <v>94383.45</v>
      </c>
      <c r="N380">
        <v>0.1</v>
      </c>
      <c r="O380">
        <v>9186.0300000000007</v>
      </c>
    </row>
    <row r="381" spans="1:15" x14ac:dyDescent="0.25">
      <c r="A381" t="s">
        <v>4861</v>
      </c>
      <c r="B381" t="s">
        <v>5780</v>
      </c>
      <c r="C381" t="s">
        <v>7227</v>
      </c>
      <c r="D381" t="s">
        <v>6815</v>
      </c>
      <c r="E381" t="s">
        <v>6957</v>
      </c>
      <c r="F381" t="s">
        <v>7094</v>
      </c>
      <c r="G381" t="s">
        <v>7101</v>
      </c>
      <c r="H381" t="s">
        <v>7124</v>
      </c>
      <c r="I381" t="s">
        <v>7165</v>
      </c>
      <c r="J381" t="s">
        <v>7177</v>
      </c>
      <c r="K381" t="s">
        <v>7201</v>
      </c>
      <c r="L381">
        <v>5</v>
      </c>
      <c r="M381">
        <v>222277.72</v>
      </c>
      <c r="N381">
        <v>0.15</v>
      </c>
      <c r="O381">
        <v>20844.38</v>
      </c>
    </row>
    <row r="382" spans="1:15" x14ac:dyDescent="0.25">
      <c r="A382" t="s">
        <v>61</v>
      </c>
      <c r="B382" t="s">
        <v>5060</v>
      </c>
      <c r="C382" t="s">
        <v>7228</v>
      </c>
      <c r="D382" t="s">
        <v>6143</v>
      </c>
      <c r="E382" t="s">
        <v>6941</v>
      </c>
      <c r="F382" t="s">
        <v>7097</v>
      </c>
      <c r="G382" t="s">
        <v>7107</v>
      </c>
      <c r="H382" t="s">
        <v>7123</v>
      </c>
      <c r="I382" t="s">
        <v>7165</v>
      </c>
      <c r="J382" t="s">
        <v>7177</v>
      </c>
      <c r="K382" t="s">
        <v>7201</v>
      </c>
      <c r="L382">
        <v>8</v>
      </c>
      <c r="M382">
        <v>334241.03999999998</v>
      </c>
      <c r="N382">
        <v>0.2</v>
      </c>
      <c r="O382">
        <v>21990.54</v>
      </c>
    </row>
    <row r="383" spans="1:15" x14ac:dyDescent="0.25">
      <c r="A383" t="s">
        <v>4853</v>
      </c>
      <c r="B383" t="s">
        <v>5299</v>
      </c>
      <c r="C383" t="s">
        <v>7230</v>
      </c>
      <c r="D383" t="s">
        <v>6322</v>
      </c>
      <c r="E383" t="s">
        <v>6897</v>
      </c>
      <c r="F383" t="s">
        <v>7094</v>
      </c>
      <c r="G383" t="s">
        <v>7101</v>
      </c>
      <c r="H383" t="s">
        <v>7124</v>
      </c>
      <c r="I383" t="s">
        <v>7165</v>
      </c>
      <c r="J383" t="s">
        <v>7177</v>
      </c>
      <c r="K383" t="s">
        <v>7201</v>
      </c>
      <c r="L383">
        <v>3</v>
      </c>
      <c r="M383">
        <v>127324.61</v>
      </c>
      <c r="N383">
        <v>0.2</v>
      </c>
      <c r="O383">
        <v>5924.24</v>
      </c>
    </row>
    <row r="384" spans="1:15" x14ac:dyDescent="0.25">
      <c r="A384" t="s">
        <v>4794</v>
      </c>
      <c r="B384" t="s">
        <v>5194</v>
      </c>
      <c r="C384" t="s">
        <v>7257</v>
      </c>
      <c r="D384" t="s">
        <v>6716</v>
      </c>
      <c r="E384" t="s">
        <v>7028</v>
      </c>
      <c r="F384" t="s">
        <v>7094</v>
      </c>
      <c r="G384" t="s">
        <v>7099</v>
      </c>
      <c r="H384" t="s">
        <v>7130</v>
      </c>
      <c r="I384" t="s">
        <v>7165</v>
      </c>
      <c r="J384" t="s">
        <v>7177</v>
      </c>
      <c r="K384" t="s">
        <v>7201</v>
      </c>
      <c r="L384">
        <v>2</v>
      </c>
      <c r="M384">
        <v>91636.41</v>
      </c>
      <c r="N384">
        <v>0.15</v>
      </c>
      <c r="O384">
        <v>10540.36</v>
      </c>
    </row>
    <row r="385" spans="1:15" x14ac:dyDescent="0.25">
      <c r="A385" t="s">
        <v>4754</v>
      </c>
      <c r="B385" t="s">
        <v>6008</v>
      </c>
      <c r="C385" t="s">
        <v>7250</v>
      </c>
      <c r="D385" t="s">
        <v>6548</v>
      </c>
      <c r="E385" t="s">
        <v>6976</v>
      </c>
      <c r="F385" t="s">
        <v>7096</v>
      </c>
      <c r="G385" t="s">
        <v>7113</v>
      </c>
      <c r="H385" t="s">
        <v>7144</v>
      </c>
      <c r="I385" t="s">
        <v>7165</v>
      </c>
      <c r="J385" t="s">
        <v>7177</v>
      </c>
      <c r="K385" t="s">
        <v>7201</v>
      </c>
      <c r="L385">
        <v>4</v>
      </c>
      <c r="M385">
        <v>189722.92</v>
      </c>
      <c r="N385">
        <v>0.05</v>
      </c>
      <c r="O385">
        <v>22983.18</v>
      </c>
    </row>
    <row r="386" spans="1:15" x14ac:dyDescent="0.25">
      <c r="A386" t="s">
        <v>4720</v>
      </c>
      <c r="B386" t="s">
        <v>5340</v>
      </c>
      <c r="C386" t="s">
        <v>7246</v>
      </c>
      <c r="D386" t="s">
        <v>6529</v>
      </c>
      <c r="E386" t="s">
        <v>7007</v>
      </c>
      <c r="F386" t="s">
        <v>7096</v>
      </c>
      <c r="G386" t="s">
        <v>7111</v>
      </c>
      <c r="H386" t="s">
        <v>7131</v>
      </c>
      <c r="I386" t="s">
        <v>7165</v>
      </c>
      <c r="J386" t="s">
        <v>7177</v>
      </c>
      <c r="K386" t="s">
        <v>7201</v>
      </c>
      <c r="L386">
        <v>6</v>
      </c>
      <c r="M386">
        <v>303204.47999999998</v>
      </c>
      <c r="N386">
        <v>0</v>
      </c>
      <c r="O386">
        <v>46678.75</v>
      </c>
    </row>
    <row r="387" spans="1:15" x14ac:dyDescent="0.25">
      <c r="A387" t="s">
        <v>4660</v>
      </c>
      <c r="B387" t="s">
        <v>5687</v>
      </c>
      <c r="C387" t="s">
        <v>7226</v>
      </c>
      <c r="D387" t="s">
        <v>6324</v>
      </c>
      <c r="E387" t="s">
        <v>6967</v>
      </c>
      <c r="F387" t="s">
        <v>7094</v>
      </c>
      <c r="G387" t="s">
        <v>7098</v>
      </c>
      <c r="H387" t="s">
        <v>7138</v>
      </c>
      <c r="I387" t="s">
        <v>7165</v>
      </c>
      <c r="J387" t="s">
        <v>7177</v>
      </c>
      <c r="K387" t="s">
        <v>7201</v>
      </c>
      <c r="L387">
        <v>8</v>
      </c>
      <c r="M387">
        <v>396597.86</v>
      </c>
      <c r="N387">
        <v>0</v>
      </c>
      <c r="O387">
        <v>58166.31</v>
      </c>
    </row>
    <row r="388" spans="1:15" x14ac:dyDescent="0.25">
      <c r="A388" t="s">
        <v>4657</v>
      </c>
      <c r="B388" t="s">
        <v>6091</v>
      </c>
      <c r="C388" t="s">
        <v>7241</v>
      </c>
      <c r="D388" t="s">
        <v>6612</v>
      </c>
      <c r="E388" t="s">
        <v>7002</v>
      </c>
      <c r="F388" t="s">
        <v>7097</v>
      </c>
      <c r="G388" t="s">
        <v>7105</v>
      </c>
      <c r="H388" t="s">
        <v>7128</v>
      </c>
      <c r="I388" t="s">
        <v>7165</v>
      </c>
      <c r="J388" t="s">
        <v>7177</v>
      </c>
      <c r="K388" t="s">
        <v>7201</v>
      </c>
      <c r="L388">
        <v>7</v>
      </c>
      <c r="M388">
        <v>329842.46000000002</v>
      </c>
      <c r="N388">
        <v>0.1</v>
      </c>
      <c r="O388">
        <v>31998.84</v>
      </c>
    </row>
    <row r="389" spans="1:15" x14ac:dyDescent="0.25">
      <c r="A389" t="s">
        <v>4602</v>
      </c>
      <c r="B389" t="s">
        <v>5925</v>
      </c>
      <c r="C389" t="s">
        <v>7241</v>
      </c>
      <c r="D389" t="s">
        <v>6587</v>
      </c>
      <c r="E389" t="s">
        <v>6976</v>
      </c>
      <c r="F389" t="s">
        <v>7095</v>
      </c>
      <c r="G389" t="s">
        <v>7109</v>
      </c>
      <c r="H389" t="s">
        <v>7135</v>
      </c>
      <c r="I389" t="s">
        <v>7165</v>
      </c>
      <c r="J389" t="s">
        <v>7177</v>
      </c>
      <c r="K389" t="s">
        <v>7201</v>
      </c>
      <c r="L389">
        <v>2</v>
      </c>
      <c r="M389">
        <v>93922.71</v>
      </c>
      <c r="N389">
        <v>0.05</v>
      </c>
      <c r="O389">
        <v>12566.96</v>
      </c>
    </row>
    <row r="390" spans="1:15" x14ac:dyDescent="0.25">
      <c r="A390" t="s">
        <v>141</v>
      </c>
      <c r="B390" t="s">
        <v>5139</v>
      </c>
      <c r="C390" t="s">
        <v>7237</v>
      </c>
      <c r="D390" t="s">
        <v>6175</v>
      </c>
      <c r="E390" t="s">
        <v>6965</v>
      </c>
      <c r="F390" t="s">
        <v>7094</v>
      </c>
      <c r="G390" t="s">
        <v>7099</v>
      </c>
      <c r="H390" t="s">
        <v>7125</v>
      </c>
      <c r="I390" t="s">
        <v>7165</v>
      </c>
      <c r="J390" t="s">
        <v>7177</v>
      </c>
      <c r="K390" t="s">
        <v>7201</v>
      </c>
      <c r="L390">
        <v>5</v>
      </c>
      <c r="M390">
        <v>236783.72</v>
      </c>
      <c r="N390">
        <v>0.05</v>
      </c>
      <c r="O390">
        <v>29597.93</v>
      </c>
    </row>
    <row r="391" spans="1:15" x14ac:dyDescent="0.25">
      <c r="A391" t="s">
        <v>4579</v>
      </c>
      <c r="B391" t="s">
        <v>5820</v>
      </c>
      <c r="C391" t="s">
        <v>7227</v>
      </c>
      <c r="D391" t="s">
        <v>6195</v>
      </c>
      <c r="E391" t="s">
        <v>6921</v>
      </c>
      <c r="F391" t="s">
        <v>7094</v>
      </c>
      <c r="G391" t="s">
        <v>7101</v>
      </c>
      <c r="H391" t="s">
        <v>7117</v>
      </c>
      <c r="I391" t="s">
        <v>7165</v>
      </c>
      <c r="J391" t="s">
        <v>7177</v>
      </c>
      <c r="K391" t="s">
        <v>7201</v>
      </c>
      <c r="L391">
        <v>8</v>
      </c>
      <c r="M391">
        <v>344804.51</v>
      </c>
      <c r="N391">
        <v>0.2</v>
      </c>
      <c r="O391">
        <v>31001.66</v>
      </c>
    </row>
    <row r="392" spans="1:15" x14ac:dyDescent="0.25">
      <c r="A392" t="s">
        <v>4536</v>
      </c>
      <c r="B392" t="s">
        <v>5403</v>
      </c>
      <c r="C392" t="s">
        <v>7228</v>
      </c>
      <c r="D392" t="s">
        <v>6566</v>
      </c>
      <c r="E392" t="s">
        <v>6910</v>
      </c>
      <c r="F392" t="s">
        <v>7097</v>
      </c>
      <c r="G392" t="s">
        <v>7110</v>
      </c>
      <c r="H392" t="s">
        <v>7129</v>
      </c>
      <c r="I392" t="s">
        <v>7165</v>
      </c>
      <c r="J392" t="s">
        <v>7177</v>
      </c>
      <c r="K392" t="s">
        <v>7201</v>
      </c>
      <c r="L392">
        <v>1</v>
      </c>
      <c r="M392">
        <v>49715.79</v>
      </c>
      <c r="N392">
        <v>0.05</v>
      </c>
      <c r="O392">
        <v>5672.02</v>
      </c>
    </row>
    <row r="393" spans="1:15" x14ac:dyDescent="0.25">
      <c r="A393" t="s">
        <v>4456</v>
      </c>
      <c r="B393" t="s">
        <v>5508</v>
      </c>
      <c r="C393" t="s">
        <v>7242</v>
      </c>
      <c r="D393" t="s">
        <v>6172</v>
      </c>
      <c r="E393" t="s">
        <v>6962</v>
      </c>
      <c r="F393" t="s">
        <v>7094</v>
      </c>
      <c r="G393" t="s">
        <v>7100</v>
      </c>
      <c r="H393" t="s">
        <v>7116</v>
      </c>
      <c r="I393" t="s">
        <v>7165</v>
      </c>
      <c r="J393" t="s">
        <v>7177</v>
      </c>
      <c r="K393" t="s">
        <v>7201</v>
      </c>
      <c r="L393">
        <v>7</v>
      </c>
      <c r="M393">
        <v>336095.95</v>
      </c>
      <c r="N393">
        <v>0.05</v>
      </c>
      <c r="O393">
        <v>40206.639999999999</v>
      </c>
    </row>
    <row r="394" spans="1:15" x14ac:dyDescent="0.25">
      <c r="A394" t="s">
        <v>202</v>
      </c>
      <c r="B394" t="s">
        <v>5191</v>
      </c>
      <c r="C394" t="s">
        <v>7229</v>
      </c>
      <c r="D394" t="s">
        <v>6261</v>
      </c>
      <c r="E394" t="s">
        <v>6987</v>
      </c>
      <c r="F394" t="s">
        <v>7097</v>
      </c>
      <c r="G394" t="s">
        <v>7107</v>
      </c>
      <c r="H394" t="s">
        <v>7153</v>
      </c>
      <c r="I394" t="s">
        <v>7165</v>
      </c>
      <c r="J394" t="s">
        <v>7177</v>
      </c>
      <c r="K394" t="s">
        <v>7201</v>
      </c>
      <c r="L394">
        <v>6</v>
      </c>
      <c r="M394">
        <v>287498.21000000002</v>
      </c>
      <c r="N394">
        <v>0.1</v>
      </c>
      <c r="O394">
        <v>36644.21</v>
      </c>
    </row>
    <row r="395" spans="1:15" x14ac:dyDescent="0.25">
      <c r="A395" t="s">
        <v>4398</v>
      </c>
      <c r="B395" t="s">
        <v>5858</v>
      </c>
      <c r="C395" t="s">
        <v>7256</v>
      </c>
      <c r="D395" t="s">
        <v>6801</v>
      </c>
      <c r="E395" t="s">
        <v>7078</v>
      </c>
      <c r="F395" t="s">
        <v>7095</v>
      </c>
      <c r="G395" t="s">
        <v>7106</v>
      </c>
      <c r="H395" t="s">
        <v>7146</v>
      </c>
      <c r="I395" t="s">
        <v>7165</v>
      </c>
      <c r="J395" t="s">
        <v>7177</v>
      </c>
      <c r="K395" t="s">
        <v>7201</v>
      </c>
      <c r="L395">
        <v>6</v>
      </c>
      <c r="M395">
        <v>291139.71999999997</v>
      </c>
      <c r="N395">
        <v>0.1</v>
      </c>
      <c r="O395">
        <v>25179.93</v>
      </c>
    </row>
    <row r="396" spans="1:15" x14ac:dyDescent="0.25">
      <c r="A396" t="s">
        <v>4386</v>
      </c>
      <c r="B396" t="s">
        <v>5078</v>
      </c>
      <c r="C396" t="s">
        <v>7246</v>
      </c>
      <c r="D396" t="s">
        <v>6692</v>
      </c>
      <c r="E396" t="s">
        <v>7046</v>
      </c>
      <c r="F396" t="s">
        <v>7094</v>
      </c>
      <c r="G396" t="s">
        <v>7099</v>
      </c>
      <c r="H396" t="s">
        <v>7125</v>
      </c>
      <c r="I396" t="s">
        <v>7165</v>
      </c>
      <c r="J396" t="s">
        <v>7177</v>
      </c>
      <c r="K396" t="s">
        <v>7201</v>
      </c>
      <c r="L396">
        <v>3</v>
      </c>
      <c r="M396">
        <v>147825.88</v>
      </c>
      <c r="N396">
        <v>0.05</v>
      </c>
      <c r="O396">
        <v>19899.28</v>
      </c>
    </row>
    <row r="397" spans="1:15" x14ac:dyDescent="0.25">
      <c r="A397" t="s">
        <v>4381</v>
      </c>
      <c r="B397" t="s">
        <v>5835</v>
      </c>
      <c r="C397" t="s">
        <v>7258</v>
      </c>
      <c r="D397" t="s">
        <v>6764</v>
      </c>
      <c r="E397" t="s">
        <v>6995</v>
      </c>
      <c r="F397" t="s">
        <v>7094</v>
      </c>
      <c r="G397" t="s">
        <v>7101</v>
      </c>
      <c r="H397" t="s">
        <v>7124</v>
      </c>
      <c r="I397" t="s">
        <v>7165</v>
      </c>
      <c r="J397" t="s">
        <v>7177</v>
      </c>
      <c r="K397" t="s">
        <v>7201</v>
      </c>
      <c r="L397">
        <v>8</v>
      </c>
      <c r="M397">
        <v>355162.66</v>
      </c>
      <c r="N397">
        <v>0.15</v>
      </c>
      <c r="O397">
        <v>39121.919999999998</v>
      </c>
    </row>
    <row r="398" spans="1:15" x14ac:dyDescent="0.25">
      <c r="A398" t="s">
        <v>4369</v>
      </c>
      <c r="B398" t="s">
        <v>5201</v>
      </c>
      <c r="C398" t="s">
        <v>7246</v>
      </c>
      <c r="D398" t="s">
        <v>6334</v>
      </c>
      <c r="E398" t="s">
        <v>6967</v>
      </c>
      <c r="F398" t="s">
        <v>7095</v>
      </c>
      <c r="G398" t="s">
        <v>7108</v>
      </c>
      <c r="H398" t="s">
        <v>7141</v>
      </c>
      <c r="I398" t="s">
        <v>7165</v>
      </c>
      <c r="J398" t="s">
        <v>7177</v>
      </c>
      <c r="K398" t="s">
        <v>7201</v>
      </c>
      <c r="L398">
        <v>1</v>
      </c>
      <c r="M398">
        <v>40421.300000000003</v>
      </c>
      <c r="N398">
        <v>0.25</v>
      </c>
      <c r="O398">
        <v>2038.84</v>
      </c>
    </row>
    <row r="399" spans="1:15" x14ac:dyDescent="0.25">
      <c r="A399" t="s">
        <v>4304</v>
      </c>
      <c r="B399" t="s">
        <v>5060</v>
      </c>
      <c r="C399" t="s">
        <v>7228</v>
      </c>
      <c r="D399" t="s">
        <v>6355</v>
      </c>
      <c r="E399" t="s">
        <v>6990</v>
      </c>
      <c r="F399" t="s">
        <v>7097</v>
      </c>
      <c r="G399" t="s">
        <v>7104</v>
      </c>
      <c r="H399" t="s">
        <v>7132</v>
      </c>
      <c r="I399" t="s">
        <v>7165</v>
      </c>
      <c r="J399" t="s">
        <v>7177</v>
      </c>
      <c r="K399" t="s">
        <v>7201</v>
      </c>
      <c r="L399">
        <v>7</v>
      </c>
      <c r="M399">
        <v>378510.78</v>
      </c>
      <c r="N399">
        <v>0</v>
      </c>
      <c r="O399">
        <v>53492</v>
      </c>
    </row>
    <row r="400" spans="1:15" x14ac:dyDescent="0.25">
      <c r="A400" t="s">
        <v>4279</v>
      </c>
      <c r="B400" t="s">
        <v>5693</v>
      </c>
      <c r="C400" t="s">
        <v>7254</v>
      </c>
      <c r="D400" t="s">
        <v>6661</v>
      </c>
      <c r="E400" t="s">
        <v>7043</v>
      </c>
      <c r="F400" t="s">
        <v>7096</v>
      </c>
      <c r="G400" t="s">
        <v>7112</v>
      </c>
      <c r="H400" t="s">
        <v>7133</v>
      </c>
      <c r="I400" t="s">
        <v>7165</v>
      </c>
      <c r="J400" t="s">
        <v>7177</v>
      </c>
      <c r="K400" t="s">
        <v>7201</v>
      </c>
      <c r="L400">
        <v>4</v>
      </c>
      <c r="M400">
        <v>191886.28</v>
      </c>
      <c r="N400">
        <v>0.05</v>
      </c>
      <c r="O400">
        <v>21593.69</v>
      </c>
    </row>
    <row r="401" spans="1:15" x14ac:dyDescent="0.25">
      <c r="A401" t="s">
        <v>4257</v>
      </c>
      <c r="B401" t="s">
        <v>5511</v>
      </c>
      <c r="C401" t="s">
        <v>7227</v>
      </c>
      <c r="D401" t="s">
        <v>6274</v>
      </c>
      <c r="E401" t="s">
        <v>6995</v>
      </c>
      <c r="F401" t="s">
        <v>7096</v>
      </c>
      <c r="G401" t="s">
        <v>7112</v>
      </c>
      <c r="H401" t="s">
        <v>7139</v>
      </c>
      <c r="I401" t="s">
        <v>7165</v>
      </c>
      <c r="J401" t="s">
        <v>7177</v>
      </c>
      <c r="K401" t="s">
        <v>7201</v>
      </c>
      <c r="L401">
        <v>7</v>
      </c>
      <c r="M401">
        <v>263213.01</v>
      </c>
      <c r="N401">
        <v>0.25</v>
      </c>
      <c r="O401">
        <v>12438.79</v>
      </c>
    </row>
    <row r="402" spans="1:15" x14ac:dyDescent="0.25">
      <c r="A402" t="s">
        <v>4256</v>
      </c>
      <c r="B402" t="s">
        <v>5376</v>
      </c>
      <c r="C402" t="s">
        <v>7253</v>
      </c>
      <c r="D402" t="s">
        <v>6781</v>
      </c>
      <c r="E402" t="s">
        <v>7031</v>
      </c>
      <c r="F402" t="s">
        <v>7097</v>
      </c>
      <c r="G402" t="s">
        <v>7104</v>
      </c>
      <c r="H402" t="s">
        <v>7160</v>
      </c>
      <c r="I402" t="s">
        <v>7165</v>
      </c>
      <c r="J402" t="s">
        <v>7177</v>
      </c>
      <c r="K402" t="s">
        <v>7201</v>
      </c>
      <c r="L402">
        <v>7</v>
      </c>
      <c r="M402">
        <v>314255.44</v>
      </c>
      <c r="N402">
        <v>0.1</v>
      </c>
      <c r="O402">
        <v>32379.23</v>
      </c>
    </row>
    <row r="403" spans="1:15" x14ac:dyDescent="0.25">
      <c r="A403" t="s">
        <v>4170</v>
      </c>
      <c r="B403" t="s">
        <v>5272</v>
      </c>
      <c r="C403" t="s">
        <v>7227</v>
      </c>
      <c r="D403" t="s">
        <v>6618</v>
      </c>
      <c r="E403" t="s">
        <v>7006</v>
      </c>
      <c r="F403" t="s">
        <v>7096</v>
      </c>
      <c r="G403" t="s">
        <v>7103</v>
      </c>
      <c r="H403" t="s">
        <v>7158</v>
      </c>
      <c r="I403" t="s">
        <v>7165</v>
      </c>
      <c r="J403" t="s">
        <v>7177</v>
      </c>
      <c r="K403" t="s">
        <v>7201</v>
      </c>
      <c r="L403">
        <v>4</v>
      </c>
      <c r="M403">
        <v>201889.52</v>
      </c>
      <c r="N403">
        <v>0</v>
      </c>
      <c r="O403">
        <v>31905.119999999999</v>
      </c>
    </row>
    <row r="404" spans="1:15" x14ac:dyDescent="0.25">
      <c r="A404" t="s">
        <v>4157</v>
      </c>
      <c r="B404" t="s">
        <v>5876</v>
      </c>
      <c r="C404" t="s">
        <v>7255</v>
      </c>
      <c r="D404" t="s">
        <v>6156</v>
      </c>
      <c r="E404" t="s">
        <v>6937</v>
      </c>
      <c r="F404" t="s">
        <v>7094</v>
      </c>
      <c r="G404" t="s">
        <v>7100</v>
      </c>
      <c r="H404" t="s">
        <v>7136</v>
      </c>
      <c r="I404" t="s">
        <v>7165</v>
      </c>
      <c r="J404" t="s">
        <v>7177</v>
      </c>
      <c r="K404" t="s">
        <v>7201</v>
      </c>
      <c r="L404">
        <v>7</v>
      </c>
      <c r="M404">
        <v>353053.43</v>
      </c>
      <c r="N404">
        <v>0</v>
      </c>
      <c r="O404">
        <v>56522.3</v>
      </c>
    </row>
    <row r="405" spans="1:15" x14ac:dyDescent="0.25">
      <c r="A405" t="s">
        <v>4155</v>
      </c>
      <c r="B405" t="s">
        <v>5037</v>
      </c>
      <c r="C405" t="s">
        <v>7225</v>
      </c>
      <c r="D405" t="s">
        <v>6379</v>
      </c>
      <c r="E405" t="s">
        <v>7015</v>
      </c>
      <c r="F405" t="s">
        <v>7094</v>
      </c>
      <c r="G405" t="s">
        <v>7099</v>
      </c>
      <c r="H405" t="s">
        <v>7130</v>
      </c>
      <c r="I405" t="s">
        <v>7165</v>
      </c>
      <c r="J405" t="s">
        <v>7177</v>
      </c>
      <c r="K405" t="s">
        <v>7201</v>
      </c>
      <c r="L405">
        <v>6</v>
      </c>
      <c r="M405">
        <v>310162.2</v>
      </c>
      <c r="N405">
        <v>0.05</v>
      </c>
      <c r="O405">
        <v>43659.09</v>
      </c>
    </row>
    <row r="406" spans="1:15" x14ac:dyDescent="0.25">
      <c r="A406" t="s">
        <v>4089</v>
      </c>
      <c r="B406" t="s">
        <v>5075</v>
      </c>
      <c r="C406" t="s">
        <v>7235</v>
      </c>
      <c r="D406" t="s">
        <v>6695</v>
      </c>
      <c r="E406" t="s">
        <v>7035</v>
      </c>
      <c r="F406" t="s">
        <v>7094</v>
      </c>
      <c r="G406" t="s">
        <v>7099</v>
      </c>
      <c r="H406" t="s">
        <v>7125</v>
      </c>
      <c r="I406" t="s">
        <v>7165</v>
      </c>
      <c r="J406" t="s">
        <v>7177</v>
      </c>
      <c r="K406" t="s">
        <v>7201</v>
      </c>
      <c r="L406">
        <v>6</v>
      </c>
      <c r="M406">
        <v>277191.5</v>
      </c>
      <c r="N406">
        <v>0.15</v>
      </c>
      <c r="O406">
        <v>29595.81</v>
      </c>
    </row>
    <row r="407" spans="1:15" x14ac:dyDescent="0.25">
      <c r="A407" t="s">
        <v>4068</v>
      </c>
      <c r="B407" t="s">
        <v>5227</v>
      </c>
      <c r="C407" t="s">
        <v>7259</v>
      </c>
      <c r="D407" t="s">
        <v>6511</v>
      </c>
      <c r="E407" t="s">
        <v>6953</v>
      </c>
      <c r="F407" t="s">
        <v>7094</v>
      </c>
      <c r="G407" t="s">
        <v>7101</v>
      </c>
      <c r="H407" t="s">
        <v>7124</v>
      </c>
      <c r="I407" t="s">
        <v>7165</v>
      </c>
      <c r="J407" t="s">
        <v>7177</v>
      </c>
      <c r="K407" t="s">
        <v>7201</v>
      </c>
      <c r="L407">
        <v>3</v>
      </c>
      <c r="M407">
        <v>152215.22</v>
      </c>
      <c r="N407">
        <v>0</v>
      </c>
      <c r="O407">
        <v>21998.16</v>
      </c>
    </row>
    <row r="408" spans="1:15" x14ac:dyDescent="0.25">
      <c r="A408" t="s">
        <v>331</v>
      </c>
      <c r="B408" t="s">
        <v>5295</v>
      </c>
      <c r="C408" t="s">
        <v>7255</v>
      </c>
      <c r="D408" t="s">
        <v>6287</v>
      </c>
      <c r="E408" t="s">
        <v>6975</v>
      </c>
      <c r="F408" t="s">
        <v>7096</v>
      </c>
      <c r="G408" t="s">
        <v>7112</v>
      </c>
      <c r="H408" t="s">
        <v>7154</v>
      </c>
      <c r="I408" t="s">
        <v>7165</v>
      </c>
      <c r="J408" t="s">
        <v>7177</v>
      </c>
      <c r="K408" t="s">
        <v>7201</v>
      </c>
      <c r="L408">
        <v>1</v>
      </c>
      <c r="M408">
        <v>52097.25</v>
      </c>
      <c r="N408">
        <v>0</v>
      </c>
      <c r="O408">
        <v>8182.14</v>
      </c>
    </row>
    <row r="409" spans="1:15" x14ac:dyDescent="0.25">
      <c r="A409" t="s">
        <v>341</v>
      </c>
      <c r="B409" t="s">
        <v>5304</v>
      </c>
      <c r="C409" t="s">
        <v>7230</v>
      </c>
      <c r="D409" t="s">
        <v>6217</v>
      </c>
      <c r="E409" t="s">
        <v>6895</v>
      </c>
      <c r="F409" t="s">
        <v>7096</v>
      </c>
      <c r="G409" t="s">
        <v>7113</v>
      </c>
      <c r="H409" t="s">
        <v>7148</v>
      </c>
      <c r="I409" t="s">
        <v>7165</v>
      </c>
      <c r="J409" t="s">
        <v>7177</v>
      </c>
      <c r="K409" t="s">
        <v>7201</v>
      </c>
      <c r="L409">
        <v>6</v>
      </c>
      <c r="M409">
        <v>289793.03000000003</v>
      </c>
      <c r="N409">
        <v>0.1</v>
      </c>
      <c r="O409">
        <v>29316.05</v>
      </c>
    </row>
    <row r="410" spans="1:15" x14ac:dyDescent="0.25">
      <c r="A410" t="s">
        <v>3977</v>
      </c>
      <c r="B410" t="s">
        <v>5274</v>
      </c>
      <c r="C410" t="s">
        <v>7253</v>
      </c>
      <c r="D410" t="s">
        <v>6212</v>
      </c>
      <c r="E410" t="s">
        <v>6985</v>
      </c>
      <c r="F410" t="s">
        <v>7094</v>
      </c>
      <c r="G410" t="s">
        <v>7098</v>
      </c>
      <c r="H410" t="s">
        <v>7156</v>
      </c>
      <c r="I410" t="s">
        <v>7165</v>
      </c>
      <c r="J410" t="s">
        <v>7177</v>
      </c>
      <c r="K410" t="s">
        <v>7201</v>
      </c>
      <c r="L410">
        <v>3</v>
      </c>
      <c r="M410">
        <v>126972.05</v>
      </c>
      <c r="N410">
        <v>0.2</v>
      </c>
      <c r="O410">
        <v>13412.28</v>
      </c>
    </row>
    <row r="411" spans="1:15" x14ac:dyDescent="0.25">
      <c r="A411" t="s">
        <v>3956</v>
      </c>
      <c r="B411" t="s">
        <v>5478</v>
      </c>
      <c r="C411" t="s">
        <v>7236</v>
      </c>
      <c r="D411" t="s">
        <v>6707</v>
      </c>
      <c r="E411" t="s">
        <v>7060</v>
      </c>
      <c r="F411" t="s">
        <v>7094</v>
      </c>
      <c r="G411" t="s">
        <v>7101</v>
      </c>
      <c r="H411" t="s">
        <v>7124</v>
      </c>
      <c r="I411" t="s">
        <v>7165</v>
      </c>
      <c r="J411" t="s">
        <v>7177</v>
      </c>
      <c r="K411" t="s">
        <v>7201</v>
      </c>
      <c r="L411">
        <v>1</v>
      </c>
      <c r="M411">
        <v>42676.82</v>
      </c>
      <c r="N411">
        <v>0.15</v>
      </c>
      <c r="O411">
        <v>5081.72</v>
      </c>
    </row>
    <row r="412" spans="1:15" x14ac:dyDescent="0.25">
      <c r="A412" t="s">
        <v>353</v>
      </c>
      <c r="B412" t="s">
        <v>5311</v>
      </c>
      <c r="C412" t="s">
        <v>7227</v>
      </c>
      <c r="D412" t="s">
        <v>6228</v>
      </c>
      <c r="E412" t="s">
        <v>6959</v>
      </c>
      <c r="F412" t="s">
        <v>7097</v>
      </c>
      <c r="G412" t="s">
        <v>7104</v>
      </c>
      <c r="H412" t="s">
        <v>7120</v>
      </c>
      <c r="I412" t="s">
        <v>7165</v>
      </c>
      <c r="J412" t="s">
        <v>7177</v>
      </c>
      <c r="K412" t="s">
        <v>7201</v>
      </c>
      <c r="L412">
        <v>1</v>
      </c>
      <c r="M412">
        <v>52107</v>
      </c>
      <c r="N412">
        <v>0</v>
      </c>
      <c r="O412">
        <v>7522.92</v>
      </c>
    </row>
    <row r="413" spans="1:15" x14ac:dyDescent="0.25">
      <c r="A413" t="s">
        <v>3949</v>
      </c>
      <c r="B413" t="s">
        <v>5713</v>
      </c>
      <c r="C413" t="s">
        <v>7238</v>
      </c>
      <c r="D413" t="s">
        <v>6799</v>
      </c>
      <c r="E413" t="s">
        <v>6979</v>
      </c>
      <c r="F413" t="s">
        <v>7097</v>
      </c>
      <c r="G413" t="s">
        <v>7107</v>
      </c>
      <c r="H413" t="s">
        <v>7152</v>
      </c>
      <c r="I413" t="s">
        <v>7165</v>
      </c>
      <c r="J413" t="s">
        <v>7177</v>
      </c>
      <c r="K413" t="s">
        <v>7201</v>
      </c>
      <c r="L413">
        <v>7</v>
      </c>
      <c r="M413">
        <v>283492.5</v>
      </c>
      <c r="N413">
        <v>0.2</v>
      </c>
      <c r="O413">
        <v>9116.9699999999993</v>
      </c>
    </row>
    <row r="414" spans="1:15" x14ac:dyDescent="0.25">
      <c r="A414" t="s">
        <v>3892</v>
      </c>
      <c r="B414" t="s">
        <v>5654</v>
      </c>
      <c r="C414" t="s">
        <v>7258</v>
      </c>
      <c r="D414" t="s">
        <v>6845</v>
      </c>
      <c r="E414" t="s">
        <v>7042</v>
      </c>
      <c r="F414" t="s">
        <v>7095</v>
      </c>
      <c r="G414" t="s">
        <v>7106</v>
      </c>
      <c r="H414" t="s">
        <v>7161</v>
      </c>
      <c r="I414" t="s">
        <v>7165</v>
      </c>
      <c r="J414" t="s">
        <v>7177</v>
      </c>
      <c r="K414" t="s">
        <v>7201</v>
      </c>
      <c r="L414">
        <v>8</v>
      </c>
      <c r="M414">
        <v>338665.42</v>
      </c>
      <c r="N414">
        <v>0.15</v>
      </c>
      <c r="O414">
        <v>37517.370000000003</v>
      </c>
    </row>
    <row r="415" spans="1:15" x14ac:dyDescent="0.25">
      <c r="A415" t="s">
        <v>373</v>
      </c>
      <c r="B415" t="s">
        <v>5324</v>
      </c>
      <c r="C415" t="s">
        <v>7242</v>
      </c>
      <c r="D415" t="s">
        <v>6383</v>
      </c>
      <c r="E415" t="s">
        <v>6944</v>
      </c>
      <c r="F415" t="s">
        <v>7095</v>
      </c>
      <c r="G415" t="s">
        <v>7109</v>
      </c>
      <c r="H415" t="s">
        <v>7135</v>
      </c>
      <c r="I415" t="s">
        <v>7165</v>
      </c>
      <c r="J415" t="s">
        <v>7177</v>
      </c>
      <c r="K415" t="s">
        <v>7201</v>
      </c>
      <c r="L415">
        <v>8</v>
      </c>
      <c r="M415">
        <v>361867.68</v>
      </c>
      <c r="N415">
        <v>0.15</v>
      </c>
      <c r="O415">
        <v>34477</v>
      </c>
    </row>
    <row r="416" spans="1:15" x14ac:dyDescent="0.25">
      <c r="A416" t="s">
        <v>3859</v>
      </c>
      <c r="B416" t="s">
        <v>5104</v>
      </c>
      <c r="C416" t="s">
        <v>7241</v>
      </c>
      <c r="D416" t="s">
        <v>6770</v>
      </c>
      <c r="E416" t="s">
        <v>7001</v>
      </c>
      <c r="F416" t="s">
        <v>7096</v>
      </c>
      <c r="G416" t="s">
        <v>7111</v>
      </c>
      <c r="H416" t="s">
        <v>7145</v>
      </c>
      <c r="I416" t="s">
        <v>7165</v>
      </c>
      <c r="J416" t="s">
        <v>7177</v>
      </c>
      <c r="K416" t="s">
        <v>7201</v>
      </c>
      <c r="L416">
        <v>2</v>
      </c>
      <c r="M416">
        <v>80989.25</v>
      </c>
      <c r="N416">
        <v>0.25</v>
      </c>
      <c r="O416">
        <v>6095.98</v>
      </c>
    </row>
    <row r="417" spans="1:15" x14ac:dyDescent="0.25">
      <c r="A417" t="s">
        <v>3809</v>
      </c>
      <c r="B417" t="s">
        <v>5612</v>
      </c>
      <c r="C417" t="s">
        <v>7238</v>
      </c>
      <c r="D417" t="s">
        <v>6631</v>
      </c>
      <c r="E417" t="s">
        <v>7039</v>
      </c>
      <c r="F417" t="s">
        <v>7097</v>
      </c>
      <c r="G417" t="s">
        <v>7110</v>
      </c>
      <c r="H417" t="s">
        <v>7159</v>
      </c>
      <c r="I417" t="s">
        <v>7165</v>
      </c>
      <c r="J417" t="s">
        <v>7177</v>
      </c>
      <c r="K417" t="s">
        <v>7201</v>
      </c>
      <c r="L417">
        <v>3</v>
      </c>
      <c r="M417">
        <v>156966.06</v>
      </c>
      <c r="N417">
        <v>0</v>
      </c>
      <c r="O417">
        <v>24917.360000000001</v>
      </c>
    </row>
    <row r="418" spans="1:15" x14ac:dyDescent="0.25">
      <c r="A418" t="s">
        <v>416</v>
      </c>
      <c r="B418" t="s">
        <v>5355</v>
      </c>
      <c r="C418" t="s">
        <v>7256</v>
      </c>
      <c r="D418" t="s">
        <v>6409</v>
      </c>
      <c r="E418" t="s">
        <v>7016</v>
      </c>
      <c r="F418" t="s">
        <v>7096</v>
      </c>
      <c r="G418" t="s">
        <v>7113</v>
      </c>
      <c r="H418" t="s">
        <v>7148</v>
      </c>
      <c r="I418" t="s">
        <v>7165</v>
      </c>
      <c r="J418" t="s">
        <v>7177</v>
      </c>
      <c r="K418" t="s">
        <v>7201</v>
      </c>
      <c r="L418">
        <v>8</v>
      </c>
      <c r="M418">
        <v>374454.29</v>
      </c>
      <c r="N418">
        <v>0.1</v>
      </c>
      <c r="O418">
        <v>34176.33</v>
      </c>
    </row>
    <row r="419" spans="1:15" x14ac:dyDescent="0.25">
      <c r="A419" t="s">
        <v>3662</v>
      </c>
      <c r="B419" t="s">
        <v>5250</v>
      </c>
      <c r="C419" t="s">
        <v>7244</v>
      </c>
      <c r="D419" t="s">
        <v>6151</v>
      </c>
      <c r="E419" t="s">
        <v>6949</v>
      </c>
      <c r="F419" t="s">
        <v>7095</v>
      </c>
      <c r="G419" t="s">
        <v>7108</v>
      </c>
      <c r="H419" t="s">
        <v>7150</v>
      </c>
      <c r="I419" t="s">
        <v>7165</v>
      </c>
      <c r="J419" t="s">
        <v>7177</v>
      </c>
      <c r="K419" t="s">
        <v>7201</v>
      </c>
      <c r="L419">
        <v>6</v>
      </c>
      <c r="M419">
        <v>232117.59</v>
      </c>
      <c r="N419">
        <v>0.25</v>
      </c>
      <c r="O419">
        <v>4945.17</v>
      </c>
    </row>
    <row r="420" spans="1:15" x14ac:dyDescent="0.25">
      <c r="A420" t="s">
        <v>455</v>
      </c>
      <c r="B420" t="s">
        <v>5384</v>
      </c>
      <c r="C420" t="s">
        <v>7229</v>
      </c>
      <c r="D420" t="s">
        <v>6434</v>
      </c>
      <c r="E420" t="s">
        <v>7002</v>
      </c>
      <c r="F420" t="s">
        <v>7096</v>
      </c>
      <c r="G420" t="s">
        <v>7111</v>
      </c>
      <c r="H420" t="s">
        <v>7142</v>
      </c>
      <c r="I420" t="s">
        <v>7165</v>
      </c>
      <c r="J420" t="s">
        <v>7177</v>
      </c>
      <c r="K420" t="s">
        <v>7201</v>
      </c>
      <c r="L420">
        <v>8</v>
      </c>
      <c r="M420">
        <v>370249.99</v>
      </c>
      <c r="N420">
        <v>0.15</v>
      </c>
      <c r="O420">
        <v>27124.82</v>
      </c>
    </row>
    <row r="421" spans="1:15" x14ac:dyDescent="0.25">
      <c r="A421" t="s">
        <v>459</v>
      </c>
      <c r="B421" t="s">
        <v>5388</v>
      </c>
      <c r="C421" t="s">
        <v>7243</v>
      </c>
      <c r="D421" t="s">
        <v>6438</v>
      </c>
      <c r="E421" t="s">
        <v>6965</v>
      </c>
      <c r="F421" t="s">
        <v>7097</v>
      </c>
      <c r="G421" t="s">
        <v>7105</v>
      </c>
      <c r="H421" t="s">
        <v>7149</v>
      </c>
      <c r="I421" t="s">
        <v>7165</v>
      </c>
      <c r="J421" t="s">
        <v>7177</v>
      </c>
      <c r="K421" t="s">
        <v>7201</v>
      </c>
      <c r="L421">
        <v>7</v>
      </c>
      <c r="M421">
        <v>348308.39</v>
      </c>
      <c r="N421">
        <v>0.05</v>
      </c>
      <c r="O421">
        <v>38881.03</v>
      </c>
    </row>
    <row r="422" spans="1:15" x14ac:dyDescent="0.25">
      <c r="A422" t="s">
        <v>3617</v>
      </c>
      <c r="B422" t="s">
        <v>6059</v>
      </c>
      <c r="C422" t="s">
        <v>7226</v>
      </c>
      <c r="D422" t="s">
        <v>6660</v>
      </c>
      <c r="E422" t="s">
        <v>6993</v>
      </c>
      <c r="F422" t="s">
        <v>7097</v>
      </c>
      <c r="G422" t="s">
        <v>7104</v>
      </c>
      <c r="H422" t="s">
        <v>7120</v>
      </c>
      <c r="I422" t="s">
        <v>7165</v>
      </c>
      <c r="J422" t="s">
        <v>7177</v>
      </c>
      <c r="K422" t="s">
        <v>7201</v>
      </c>
      <c r="L422">
        <v>7</v>
      </c>
      <c r="M422">
        <v>375084.02</v>
      </c>
      <c r="N422">
        <v>0</v>
      </c>
      <c r="O422">
        <v>53920.63</v>
      </c>
    </row>
    <row r="423" spans="1:15" x14ac:dyDescent="0.25">
      <c r="A423" t="s">
        <v>470</v>
      </c>
      <c r="B423" t="s">
        <v>5395</v>
      </c>
      <c r="C423" t="s">
        <v>7249</v>
      </c>
      <c r="D423" t="s">
        <v>6288</v>
      </c>
      <c r="E423" t="s">
        <v>6926</v>
      </c>
      <c r="F423" t="s">
        <v>7096</v>
      </c>
      <c r="G423" t="s">
        <v>7112</v>
      </c>
      <c r="H423" t="s">
        <v>7139</v>
      </c>
      <c r="I423" t="s">
        <v>7165</v>
      </c>
      <c r="J423" t="s">
        <v>7177</v>
      </c>
      <c r="K423" t="s">
        <v>7201</v>
      </c>
      <c r="L423">
        <v>7</v>
      </c>
      <c r="M423">
        <v>279780.62</v>
      </c>
      <c r="N423">
        <v>0.25</v>
      </c>
      <c r="O423">
        <v>17603.900000000001</v>
      </c>
    </row>
    <row r="424" spans="1:15" x14ac:dyDescent="0.25">
      <c r="A424" t="s">
        <v>3605</v>
      </c>
      <c r="B424" t="s">
        <v>5090</v>
      </c>
      <c r="C424" t="s">
        <v>7252</v>
      </c>
      <c r="D424" t="s">
        <v>6547</v>
      </c>
      <c r="E424" t="s">
        <v>6978</v>
      </c>
      <c r="F424" t="s">
        <v>7097</v>
      </c>
      <c r="G424" t="s">
        <v>7110</v>
      </c>
      <c r="H424" t="s">
        <v>7155</v>
      </c>
      <c r="I424" t="s">
        <v>7165</v>
      </c>
      <c r="J424" t="s">
        <v>7177</v>
      </c>
      <c r="K424" t="s">
        <v>7201</v>
      </c>
      <c r="L424">
        <v>8</v>
      </c>
      <c r="M424">
        <v>378382.38</v>
      </c>
      <c r="N424">
        <v>0.05</v>
      </c>
      <c r="O424">
        <v>49380.11</v>
      </c>
    </row>
    <row r="425" spans="1:15" x14ac:dyDescent="0.25">
      <c r="A425" t="s">
        <v>3602</v>
      </c>
      <c r="B425" t="s">
        <v>5696</v>
      </c>
      <c r="C425" t="s">
        <v>7240</v>
      </c>
      <c r="D425" t="s">
        <v>6129</v>
      </c>
      <c r="E425" t="s">
        <v>6928</v>
      </c>
      <c r="F425" t="s">
        <v>7097</v>
      </c>
      <c r="G425" t="s">
        <v>7110</v>
      </c>
      <c r="H425" t="s">
        <v>7129</v>
      </c>
      <c r="I425" t="s">
        <v>7165</v>
      </c>
      <c r="J425" t="s">
        <v>7177</v>
      </c>
      <c r="K425" t="s">
        <v>7201</v>
      </c>
      <c r="L425">
        <v>8</v>
      </c>
      <c r="M425">
        <v>436462.49</v>
      </c>
      <c r="N425">
        <v>0</v>
      </c>
      <c r="O425">
        <v>60997.31</v>
      </c>
    </row>
    <row r="426" spans="1:15" x14ac:dyDescent="0.25">
      <c r="A426" t="s">
        <v>3581</v>
      </c>
      <c r="B426" t="s">
        <v>5757</v>
      </c>
      <c r="C426" t="s">
        <v>7248</v>
      </c>
      <c r="D426" t="s">
        <v>6470</v>
      </c>
      <c r="E426" t="s">
        <v>7025</v>
      </c>
      <c r="F426" t="s">
        <v>7094</v>
      </c>
      <c r="G426" t="s">
        <v>7098</v>
      </c>
      <c r="H426" t="s">
        <v>7114</v>
      </c>
      <c r="I426" t="s">
        <v>7165</v>
      </c>
      <c r="J426" t="s">
        <v>7177</v>
      </c>
      <c r="K426" t="s">
        <v>7201</v>
      </c>
      <c r="L426">
        <v>4</v>
      </c>
      <c r="M426">
        <v>217345.96</v>
      </c>
      <c r="N426">
        <v>0</v>
      </c>
      <c r="O426">
        <v>32236.48</v>
      </c>
    </row>
    <row r="427" spans="1:15" x14ac:dyDescent="0.25">
      <c r="A427" t="s">
        <v>3580</v>
      </c>
      <c r="B427" t="s">
        <v>6056</v>
      </c>
      <c r="C427" t="s">
        <v>7245</v>
      </c>
      <c r="D427" t="s">
        <v>6458</v>
      </c>
      <c r="E427" t="s">
        <v>7033</v>
      </c>
      <c r="F427" t="s">
        <v>7094</v>
      </c>
      <c r="G427" t="s">
        <v>7099</v>
      </c>
      <c r="H427" t="s">
        <v>7115</v>
      </c>
      <c r="I427" t="s">
        <v>7165</v>
      </c>
      <c r="J427" t="s">
        <v>7177</v>
      </c>
      <c r="K427" t="s">
        <v>7201</v>
      </c>
      <c r="L427">
        <v>7</v>
      </c>
      <c r="M427">
        <v>268117.25</v>
      </c>
      <c r="N427">
        <v>0.25</v>
      </c>
      <c r="O427">
        <v>1711.45</v>
      </c>
    </row>
    <row r="428" spans="1:15" x14ac:dyDescent="0.25">
      <c r="A428" t="s">
        <v>3566</v>
      </c>
      <c r="B428" t="s">
        <v>5733</v>
      </c>
      <c r="C428" t="s">
        <v>7242</v>
      </c>
      <c r="D428" t="s">
        <v>6782</v>
      </c>
      <c r="E428" t="s">
        <v>6896</v>
      </c>
      <c r="F428" t="s">
        <v>7094</v>
      </c>
      <c r="G428" t="s">
        <v>7098</v>
      </c>
      <c r="H428" t="s">
        <v>7138</v>
      </c>
      <c r="I428" t="s">
        <v>7165</v>
      </c>
      <c r="J428" t="s">
        <v>7177</v>
      </c>
      <c r="K428" t="s">
        <v>7201</v>
      </c>
      <c r="L428">
        <v>3</v>
      </c>
      <c r="M428">
        <v>156717.44</v>
      </c>
      <c r="N428">
        <v>0</v>
      </c>
      <c r="O428">
        <v>22785.59</v>
      </c>
    </row>
    <row r="429" spans="1:15" x14ac:dyDescent="0.25">
      <c r="A429" t="s">
        <v>3557</v>
      </c>
      <c r="B429" t="s">
        <v>5851</v>
      </c>
      <c r="C429" t="s">
        <v>7233</v>
      </c>
      <c r="D429" t="s">
        <v>6788</v>
      </c>
      <c r="E429" t="s">
        <v>6924</v>
      </c>
      <c r="F429" t="s">
        <v>7097</v>
      </c>
      <c r="G429" t="s">
        <v>7105</v>
      </c>
      <c r="H429" t="s">
        <v>7128</v>
      </c>
      <c r="I429" t="s">
        <v>7165</v>
      </c>
      <c r="J429" t="s">
        <v>7177</v>
      </c>
      <c r="K429" t="s">
        <v>7201</v>
      </c>
      <c r="L429">
        <v>2</v>
      </c>
      <c r="M429">
        <v>83852.03</v>
      </c>
      <c r="N429">
        <v>0.2</v>
      </c>
      <c r="O429">
        <v>7761.38</v>
      </c>
    </row>
    <row r="430" spans="1:15" x14ac:dyDescent="0.25">
      <c r="A430" t="s">
        <v>3556</v>
      </c>
      <c r="B430" t="s">
        <v>5540</v>
      </c>
      <c r="C430" t="s">
        <v>7254</v>
      </c>
      <c r="D430" t="s">
        <v>6780</v>
      </c>
      <c r="E430" t="s">
        <v>6954</v>
      </c>
      <c r="F430" t="s">
        <v>7094</v>
      </c>
      <c r="G430" t="s">
        <v>7100</v>
      </c>
      <c r="H430" t="s">
        <v>7116</v>
      </c>
      <c r="I430" t="s">
        <v>7165</v>
      </c>
      <c r="J430" t="s">
        <v>7177</v>
      </c>
      <c r="K430" t="s">
        <v>7201</v>
      </c>
      <c r="L430">
        <v>2</v>
      </c>
      <c r="M430">
        <v>88597.15</v>
      </c>
      <c r="N430">
        <v>0.15</v>
      </c>
      <c r="O430">
        <v>4521.8</v>
      </c>
    </row>
    <row r="431" spans="1:15" x14ac:dyDescent="0.25">
      <c r="A431" t="s">
        <v>3526</v>
      </c>
      <c r="B431" t="s">
        <v>5882</v>
      </c>
      <c r="C431" t="s">
        <v>7241</v>
      </c>
      <c r="D431" t="s">
        <v>6233</v>
      </c>
      <c r="E431" t="s">
        <v>6911</v>
      </c>
      <c r="F431" t="s">
        <v>7097</v>
      </c>
      <c r="G431" t="s">
        <v>7110</v>
      </c>
      <c r="H431" t="s">
        <v>7155</v>
      </c>
      <c r="I431" t="s">
        <v>7165</v>
      </c>
      <c r="J431" t="s">
        <v>7177</v>
      </c>
      <c r="K431" t="s">
        <v>7201</v>
      </c>
      <c r="L431">
        <v>8</v>
      </c>
      <c r="M431">
        <v>405361.37</v>
      </c>
      <c r="N431">
        <v>0.05</v>
      </c>
      <c r="O431">
        <v>49274.22</v>
      </c>
    </row>
    <row r="432" spans="1:15" x14ac:dyDescent="0.25">
      <c r="A432" t="s">
        <v>3525</v>
      </c>
      <c r="B432" t="s">
        <v>5705</v>
      </c>
      <c r="C432" t="s">
        <v>7254</v>
      </c>
      <c r="D432" t="s">
        <v>6194</v>
      </c>
      <c r="E432" t="s">
        <v>6932</v>
      </c>
      <c r="F432" t="s">
        <v>7096</v>
      </c>
      <c r="G432" t="s">
        <v>7111</v>
      </c>
      <c r="H432" t="s">
        <v>7131</v>
      </c>
      <c r="I432" t="s">
        <v>7165</v>
      </c>
      <c r="J432" t="s">
        <v>7177</v>
      </c>
      <c r="K432" t="s">
        <v>7201</v>
      </c>
      <c r="L432">
        <v>6</v>
      </c>
      <c r="M432">
        <v>222770.03</v>
      </c>
      <c r="N432">
        <v>0.25</v>
      </c>
      <c r="O432">
        <v>16549.2</v>
      </c>
    </row>
    <row r="433" spans="1:15" x14ac:dyDescent="0.25">
      <c r="A433" t="s">
        <v>514</v>
      </c>
      <c r="B433" t="s">
        <v>5086</v>
      </c>
      <c r="C433" t="s">
        <v>7240</v>
      </c>
      <c r="D433" t="s">
        <v>6187</v>
      </c>
      <c r="E433" t="s">
        <v>6944</v>
      </c>
      <c r="F433" t="s">
        <v>7094</v>
      </c>
      <c r="G433" t="s">
        <v>7099</v>
      </c>
      <c r="H433" t="s">
        <v>7115</v>
      </c>
      <c r="I433" t="s">
        <v>7165</v>
      </c>
      <c r="J433" t="s">
        <v>7177</v>
      </c>
      <c r="K433" t="s">
        <v>7201</v>
      </c>
      <c r="L433">
        <v>2</v>
      </c>
      <c r="M433">
        <v>106929.18</v>
      </c>
      <c r="N433">
        <v>0</v>
      </c>
      <c r="O433">
        <v>17189.04</v>
      </c>
    </row>
    <row r="434" spans="1:15" x14ac:dyDescent="0.25">
      <c r="A434" t="s">
        <v>524</v>
      </c>
      <c r="B434" t="s">
        <v>5429</v>
      </c>
      <c r="C434" t="s">
        <v>7257</v>
      </c>
      <c r="D434" t="s">
        <v>6236</v>
      </c>
      <c r="E434" t="s">
        <v>6996</v>
      </c>
      <c r="F434" t="s">
        <v>7096</v>
      </c>
      <c r="G434" t="s">
        <v>7113</v>
      </c>
      <c r="H434" t="s">
        <v>7144</v>
      </c>
      <c r="I434" t="s">
        <v>7165</v>
      </c>
      <c r="J434" t="s">
        <v>7177</v>
      </c>
      <c r="K434" t="s">
        <v>7201</v>
      </c>
      <c r="L434">
        <v>4</v>
      </c>
      <c r="M434">
        <v>159833.82999999999</v>
      </c>
      <c r="N434">
        <v>0.25</v>
      </c>
      <c r="O434">
        <v>4890.95</v>
      </c>
    </row>
    <row r="435" spans="1:15" x14ac:dyDescent="0.25">
      <c r="A435" t="s">
        <v>3399</v>
      </c>
      <c r="B435" t="s">
        <v>6001</v>
      </c>
      <c r="C435" t="s">
        <v>7247</v>
      </c>
      <c r="D435" t="s">
        <v>6452</v>
      </c>
      <c r="E435" t="s">
        <v>7062</v>
      </c>
      <c r="F435" t="s">
        <v>7096</v>
      </c>
      <c r="G435" t="s">
        <v>7112</v>
      </c>
      <c r="H435" t="s">
        <v>7154</v>
      </c>
      <c r="I435" t="s">
        <v>7165</v>
      </c>
      <c r="J435" t="s">
        <v>7177</v>
      </c>
      <c r="K435" t="s">
        <v>7201</v>
      </c>
      <c r="L435">
        <v>2</v>
      </c>
      <c r="M435">
        <v>77680.12</v>
      </c>
      <c r="N435">
        <v>0.25</v>
      </c>
      <c r="O435">
        <v>5579.69</v>
      </c>
    </row>
    <row r="436" spans="1:15" x14ac:dyDescent="0.25">
      <c r="A436" t="s">
        <v>3340</v>
      </c>
      <c r="B436" t="s">
        <v>5296</v>
      </c>
      <c r="C436" t="s">
        <v>7247</v>
      </c>
      <c r="D436" t="s">
        <v>6259</v>
      </c>
      <c r="E436" t="s">
        <v>6968</v>
      </c>
      <c r="F436" t="s">
        <v>7096</v>
      </c>
      <c r="G436" t="s">
        <v>7112</v>
      </c>
      <c r="H436" t="s">
        <v>7154</v>
      </c>
      <c r="I436" t="s">
        <v>7165</v>
      </c>
      <c r="J436" t="s">
        <v>7177</v>
      </c>
      <c r="K436" t="s">
        <v>7201</v>
      </c>
      <c r="L436">
        <v>7</v>
      </c>
      <c r="M436">
        <v>339206.6</v>
      </c>
      <c r="N436">
        <v>0.05</v>
      </c>
      <c r="O436">
        <v>49171.22</v>
      </c>
    </row>
    <row r="437" spans="1:15" x14ac:dyDescent="0.25">
      <c r="A437" t="s">
        <v>3337</v>
      </c>
      <c r="B437" t="s">
        <v>5925</v>
      </c>
      <c r="C437" t="s">
        <v>7241</v>
      </c>
      <c r="D437" t="s">
        <v>6413</v>
      </c>
      <c r="E437" t="s">
        <v>7052</v>
      </c>
      <c r="F437" t="s">
        <v>7095</v>
      </c>
      <c r="G437" t="s">
        <v>7108</v>
      </c>
      <c r="H437" t="s">
        <v>7126</v>
      </c>
      <c r="I437" t="s">
        <v>7165</v>
      </c>
      <c r="J437" t="s">
        <v>7177</v>
      </c>
      <c r="K437" t="s">
        <v>7201</v>
      </c>
      <c r="L437">
        <v>1</v>
      </c>
      <c r="M437">
        <v>41024.1</v>
      </c>
      <c r="N437">
        <v>0.2</v>
      </c>
      <c r="O437">
        <v>4124.67</v>
      </c>
    </row>
    <row r="438" spans="1:15" x14ac:dyDescent="0.25">
      <c r="A438" t="s">
        <v>562</v>
      </c>
      <c r="B438" t="s">
        <v>5455</v>
      </c>
      <c r="C438" t="s">
        <v>7254</v>
      </c>
      <c r="D438" t="s">
        <v>6488</v>
      </c>
      <c r="E438" t="s">
        <v>6989</v>
      </c>
      <c r="F438" t="s">
        <v>7097</v>
      </c>
      <c r="G438" t="s">
        <v>7110</v>
      </c>
      <c r="H438" t="s">
        <v>7129</v>
      </c>
      <c r="I438" t="s">
        <v>7165</v>
      </c>
      <c r="J438" t="s">
        <v>7177</v>
      </c>
      <c r="K438" t="s">
        <v>7201</v>
      </c>
      <c r="L438">
        <v>4</v>
      </c>
      <c r="M438">
        <v>210923.54</v>
      </c>
      <c r="N438">
        <v>0</v>
      </c>
      <c r="O438">
        <v>28907.52</v>
      </c>
    </row>
    <row r="439" spans="1:15" x14ac:dyDescent="0.25">
      <c r="A439" t="s">
        <v>597</v>
      </c>
      <c r="B439" t="s">
        <v>5157</v>
      </c>
      <c r="C439" t="s">
        <v>7230</v>
      </c>
      <c r="D439" t="s">
        <v>6503</v>
      </c>
      <c r="E439" t="s">
        <v>7009</v>
      </c>
      <c r="F439" t="s">
        <v>7094</v>
      </c>
      <c r="G439" t="s">
        <v>7099</v>
      </c>
      <c r="H439" t="s">
        <v>7125</v>
      </c>
      <c r="I439" t="s">
        <v>7165</v>
      </c>
      <c r="J439" t="s">
        <v>7177</v>
      </c>
      <c r="K439" t="s">
        <v>7201</v>
      </c>
      <c r="L439">
        <v>4</v>
      </c>
      <c r="M439">
        <v>171621.87</v>
      </c>
      <c r="N439">
        <v>0.15</v>
      </c>
      <c r="O439">
        <v>14934.61</v>
      </c>
    </row>
    <row r="440" spans="1:15" x14ac:dyDescent="0.25">
      <c r="A440" t="s">
        <v>3213</v>
      </c>
      <c r="B440" t="s">
        <v>5259</v>
      </c>
      <c r="C440" t="s">
        <v>7233</v>
      </c>
      <c r="D440" t="s">
        <v>6670</v>
      </c>
      <c r="E440" t="s">
        <v>6942</v>
      </c>
      <c r="F440" t="s">
        <v>7097</v>
      </c>
      <c r="G440" t="s">
        <v>7104</v>
      </c>
      <c r="H440" t="s">
        <v>7160</v>
      </c>
      <c r="I440" t="s">
        <v>7165</v>
      </c>
      <c r="J440" t="s">
        <v>7177</v>
      </c>
      <c r="K440" t="s">
        <v>7201</v>
      </c>
      <c r="L440">
        <v>6</v>
      </c>
      <c r="M440">
        <v>239948.22</v>
      </c>
      <c r="N440">
        <v>0.2</v>
      </c>
      <c r="O440">
        <v>18880.939999999999</v>
      </c>
    </row>
    <row r="441" spans="1:15" x14ac:dyDescent="0.25">
      <c r="A441" t="s">
        <v>3195</v>
      </c>
      <c r="B441" t="s">
        <v>5682</v>
      </c>
      <c r="C441" t="s">
        <v>7235</v>
      </c>
      <c r="D441" t="s">
        <v>6613</v>
      </c>
      <c r="E441" t="s">
        <v>7077</v>
      </c>
      <c r="F441" t="s">
        <v>7097</v>
      </c>
      <c r="G441" t="s">
        <v>7104</v>
      </c>
      <c r="H441" t="s">
        <v>7132</v>
      </c>
      <c r="I441" t="s">
        <v>7165</v>
      </c>
      <c r="J441" t="s">
        <v>7177</v>
      </c>
      <c r="K441" t="s">
        <v>7201</v>
      </c>
      <c r="L441">
        <v>6</v>
      </c>
      <c r="M441">
        <v>298118.38</v>
      </c>
      <c r="N441">
        <v>0.05</v>
      </c>
      <c r="O441">
        <v>37815.769999999997</v>
      </c>
    </row>
    <row r="442" spans="1:15" x14ac:dyDescent="0.25">
      <c r="A442" t="s">
        <v>3191</v>
      </c>
      <c r="B442" t="s">
        <v>5473</v>
      </c>
      <c r="C442" t="s">
        <v>7244</v>
      </c>
      <c r="D442" t="s">
        <v>6884</v>
      </c>
      <c r="E442" t="s">
        <v>6925</v>
      </c>
      <c r="F442" t="s">
        <v>7096</v>
      </c>
      <c r="G442" t="s">
        <v>7103</v>
      </c>
      <c r="H442" t="s">
        <v>7134</v>
      </c>
      <c r="I442" t="s">
        <v>7165</v>
      </c>
      <c r="J442" t="s">
        <v>7177</v>
      </c>
      <c r="K442" t="s">
        <v>7201</v>
      </c>
      <c r="L442">
        <v>5</v>
      </c>
      <c r="M442">
        <v>223049.21</v>
      </c>
      <c r="N442">
        <v>0.15</v>
      </c>
      <c r="O442">
        <v>14095.86</v>
      </c>
    </row>
    <row r="443" spans="1:15" x14ac:dyDescent="0.25">
      <c r="A443" t="s">
        <v>3188</v>
      </c>
      <c r="B443" t="s">
        <v>5870</v>
      </c>
      <c r="C443" t="s">
        <v>7227</v>
      </c>
      <c r="D443" t="s">
        <v>6209</v>
      </c>
      <c r="E443" t="s">
        <v>6983</v>
      </c>
      <c r="F443" t="s">
        <v>7097</v>
      </c>
      <c r="G443" t="s">
        <v>7104</v>
      </c>
      <c r="H443" t="s">
        <v>7160</v>
      </c>
      <c r="I443" t="s">
        <v>7165</v>
      </c>
      <c r="J443" t="s">
        <v>7177</v>
      </c>
      <c r="K443" t="s">
        <v>7201</v>
      </c>
      <c r="L443">
        <v>1</v>
      </c>
      <c r="M443">
        <v>46848.75</v>
      </c>
      <c r="N443">
        <v>0.1</v>
      </c>
      <c r="O443">
        <v>4618.54</v>
      </c>
    </row>
    <row r="444" spans="1:15" x14ac:dyDescent="0.25">
      <c r="A444" t="s">
        <v>622</v>
      </c>
      <c r="B444" t="s">
        <v>5486</v>
      </c>
      <c r="C444" t="s">
        <v>7249</v>
      </c>
      <c r="D444" t="s">
        <v>6118</v>
      </c>
      <c r="E444" t="s">
        <v>6917</v>
      </c>
      <c r="F444" t="s">
        <v>7095</v>
      </c>
      <c r="G444" t="s">
        <v>7102</v>
      </c>
      <c r="H444" t="s">
        <v>7157</v>
      </c>
      <c r="I444" t="s">
        <v>7165</v>
      </c>
      <c r="J444" t="s">
        <v>7177</v>
      </c>
      <c r="K444" t="s">
        <v>7201</v>
      </c>
      <c r="L444">
        <v>2</v>
      </c>
      <c r="M444">
        <v>103551.96</v>
      </c>
      <c r="N444">
        <v>0</v>
      </c>
      <c r="O444">
        <v>16232.45</v>
      </c>
    </row>
    <row r="445" spans="1:15" x14ac:dyDescent="0.25">
      <c r="A445" t="s">
        <v>3160</v>
      </c>
      <c r="B445" t="s">
        <v>5763</v>
      </c>
      <c r="C445" t="s">
        <v>7244</v>
      </c>
      <c r="D445" t="s">
        <v>6366</v>
      </c>
      <c r="E445" t="s">
        <v>7047</v>
      </c>
      <c r="F445" t="s">
        <v>7096</v>
      </c>
      <c r="G445" t="s">
        <v>7103</v>
      </c>
      <c r="H445" t="s">
        <v>7134</v>
      </c>
      <c r="I445" t="s">
        <v>7165</v>
      </c>
      <c r="J445" t="s">
        <v>7177</v>
      </c>
      <c r="K445" t="s">
        <v>7201</v>
      </c>
      <c r="L445">
        <v>8</v>
      </c>
      <c r="M445">
        <v>324713.21000000002</v>
      </c>
      <c r="N445">
        <v>0.2</v>
      </c>
      <c r="O445">
        <v>20486.16</v>
      </c>
    </row>
    <row r="446" spans="1:15" x14ac:dyDescent="0.25">
      <c r="A446" t="s">
        <v>3150</v>
      </c>
      <c r="B446" t="s">
        <v>5383</v>
      </c>
      <c r="C446" t="s">
        <v>7258</v>
      </c>
      <c r="D446" t="s">
        <v>6598</v>
      </c>
      <c r="E446" t="s">
        <v>7012</v>
      </c>
      <c r="F446" t="s">
        <v>7094</v>
      </c>
      <c r="G446" t="s">
        <v>7101</v>
      </c>
      <c r="H446" t="s">
        <v>7137</v>
      </c>
      <c r="I446" t="s">
        <v>7165</v>
      </c>
      <c r="J446" t="s">
        <v>7177</v>
      </c>
      <c r="K446" t="s">
        <v>7201</v>
      </c>
      <c r="L446">
        <v>6</v>
      </c>
      <c r="M446">
        <v>312884.93</v>
      </c>
      <c r="N446">
        <v>0</v>
      </c>
      <c r="O446">
        <v>49036.36</v>
      </c>
    </row>
    <row r="447" spans="1:15" x14ac:dyDescent="0.25">
      <c r="A447" t="s">
        <v>638</v>
      </c>
      <c r="B447" t="s">
        <v>5496</v>
      </c>
      <c r="C447" t="s">
        <v>7235</v>
      </c>
      <c r="D447" t="s">
        <v>6168</v>
      </c>
      <c r="E447" t="s">
        <v>6909</v>
      </c>
      <c r="F447" t="s">
        <v>7096</v>
      </c>
      <c r="G447" t="s">
        <v>7111</v>
      </c>
      <c r="H447" t="s">
        <v>7131</v>
      </c>
      <c r="I447" t="s">
        <v>7165</v>
      </c>
      <c r="J447" t="s">
        <v>7177</v>
      </c>
      <c r="K447" t="s">
        <v>7201</v>
      </c>
      <c r="L447">
        <v>3</v>
      </c>
      <c r="M447">
        <v>150030.60999999999</v>
      </c>
      <c r="N447">
        <v>0</v>
      </c>
      <c r="O447">
        <v>21777.63</v>
      </c>
    </row>
    <row r="448" spans="1:15" x14ac:dyDescent="0.25">
      <c r="A448" t="s">
        <v>650</v>
      </c>
      <c r="B448" t="s">
        <v>5505</v>
      </c>
      <c r="C448" t="s">
        <v>7226</v>
      </c>
      <c r="D448" t="s">
        <v>6151</v>
      </c>
      <c r="E448" t="s">
        <v>6949</v>
      </c>
      <c r="F448" t="s">
        <v>7097</v>
      </c>
      <c r="G448" t="s">
        <v>7104</v>
      </c>
      <c r="H448" t="s">
        <v>7160</v>
      </c>
      <c r="I448" t="s">
        <v>7165</v>
      </c>
      <c r="J448" t="s">
        <v>7177</v>
      </c>
      <c r="K448" t="s">
        <v>7201</v>
      </c>
      <c r="L448">
        <v>5</v>
      </c>
      <c r="M448">
        <v>269590.24</v>
      </c>
      <c r="N448">
        <v>0</v>
      </c>
      <c r="O448">
        <v>36474.449999999997</v>
      </c>
    </row>
    <row r="449" spans="1:15" x14ac:dyDescent="0.25">
      <c r="A449" t="s">
        <v>3103</v>
      </c>
      <c r="B449" t="s">
        <v>5224</v>
      </c>
      <c r="C449" t="s">
        <v>7234</v>
      </c>
      <c r="D449" t="s">
        <v>6310</v>
      </c>
      <c r="E449" t="s">
        <v>7030</v>
      </c>
      <c r="F449" t="s">
        <v>7096</v>
      </c>
      <c r="G449" t="s">
        <v>7103</v>
      </c>
      <c r="H449" t="s">
        <v>7134</v>
      </c>
      <c r="I449" t="s">
        <v>7165</v>
      </c>
      <c r="J449" t="s">
        <v>7177</v>
      </c>
      <c r="K449" t="s">
        <v>7201</v>
      </c>
      <c r="L449">
        <v>3</v>
      </c>
      <c r="M449">
        <v>153153.25</v>
      </c>
      <c r="N449">
        <v>0.05</v>
      </c>
      <c r="O449">
        <v>18389.240000000002</v>
      </c>
    </row>
    <row r="450" spans="1:15" x14ac:dyDescent="0.25">
      <c r="A450" t="s">
        <v>3079</v>
      </c>
      <c r="B450" t="s">
        <v>5401</v>
      </c>
      <c r="C450" t="s">
        <v>7225</v>
      </c>
      <c r="D450" t="s">
        <v>6288</v>
      </c>
      <c r="E450" t="s">
        <v>6926</v>
      </c>
      <c r="F450" t="s">
        <v>7097</v>
      </c>
      <c r="G450" t="s">
        <v>7107</v>
      </c>
      <c r="H450" t="s">
        <v>7152</v>
      </c>
      <c r="I450" t="s">
        <v>7165</v>
      </c>
      <c r="J450" t="s">
        <v>7177</v>
      </c>
      <c r="K450" t="s">
        <v>7201</v>
      </c>
      <c r="L450">
        <v>4</v>
      </c>
      <c r="M450">
        <v>154055.39000000001</v>
      </c>
      <c r="N450">
        <v>0.25</v>
      </c>
      <c r="O450">
        <v>11263.33</v>
      </c>
    </row>
    <row r="451" spans="1:15" x14ac:dyDescent="0.25">
      <c r="A451" t="s">
        <v>3044</v>
      </c>
      <c r="B451" t="s">
        <v>5020</v>
      </c>
      <c r="C451" t="s">
        <v>7253</v>
      </c>
      <c r="D451" t="s">
        <v>6259</v>
      </c>
      <c r="E451" t="s">
        <v>6968</v>
      </c>
      <c r="F451" t="s">
        <v>7097</v>
      </c>
      <c r="G451" t="s">
        <v>7104</v>
      </c>
      <c r="H451" t="s">
        <v>7120</v>
      </c>
      <c r="I451" t="s">
        <v>7165</v>
      </c>
      <c r="J451" t="s">
        <v>7177</v>
      </c>
      <c r="K451" t="s">
        <v>7201</v>
      </c>
      <c r="L451">
        <v>2</v>
      </c>
      <c r="M451">
        <v>76560.77</v>
      </c>
      <c r="N451">
        <v>0.25</v>
      </c>
      <c r="O451">
        <v>706.2</v>
      </c>
    </row>
    <row r="452" spans="1:15" x14ac:dyDescent="0.25">
      <c r="A452" t="s">
        <v>2877</v>
      </c>
      <c r="B452" t="s">
        <v>5731</v>
      </c>
      <c r="C452" t="s">
        <v>7227</v>
      </c>
      <c r="D452" t="s">
        <v>6684</v>
      </c>
      <c r="E452" t="s">
        <v>6947</v>
      </c>
      <c r="F452" t="s">
        <v>7097</v>
      </c>
      <c r="G452" t="s">
        <v>7104</v>
      </c>
      <c r="H452" t="s">
        <v>7160</v>
      </c>
      <c r="I452" t="s">
        <v>7165</v>
      </c>
      <c r="J452" t="s">
        <v>7177</v>
      </c>
      <c r="K452" t="s">
        <v>7201</v>
      </c>
      <c r="L452">
        <v>5</v>
      </c>
      <c r="M452">
        <v>221702.27</v>
      </c>
      <c r="N452">
        <v>0.15</v>
      </c>
      <c r="O452">
        <v>20369.509999999998</v>
      </c>
    </row>
    <row r="453" spans="1:15" x14ac:dyDescent="0.25">
      <c r="A453" t="s">
        <v>2821</v>
      </c>
      <c r="B453" t="s">
        <v>5786</v>
      </c>
      <c r="C453" t="s">
        <v>7252</v>
      </c>
      <c r="D453" t="s">
        <v>6215</v>
      </c>
      <c r="E453" t="s">
        <v>6899</v>
      </c>
      <c r="F453" t="s">
        <v>7094</v>
      </c>
      <c r="G453" t="s">
        <v>7099</v>
      </c>
      <c r="H453" t="s">
        <v>7125</v>
      </c>
      <c r="I453" t="s">
        <v>7165</v>
      </c>
      <c r="J453" t="s">
        <v>7177</v>
      </c>
      <c r="K453" t="s">
        <v>7201</v>
      </c>
      <c r="L453">
        <v>1</v>
      </c>
      <c r="M453">
        <v>38988.589999999997</v>
      </c>
      <c r="N453">
        <v>0.25</v>
      </c>
      <c r="O453">
        <v>748.96</v>
      </c>
    </row>
    <row r="454" spans="1:15" x14ac:dyDescent="0.25">
      <c r="A454" t="s">
        <v>2798</v>
      </c>
      <c r="B454" t="s">
        <v>5506</v>
      </c>
      <c r="C454" t="s">
        <v>7226</v>
      </c>
      <c r="D454" t="s">
        <v>6733</v>
      </c>
      <c r="E454" t="s">
        <v>7087</v>
      </c>
      <c r="F454" t="s">
        <v>7095</v>
      </c>
      <c r="G454" t="s">
        <v>7109</v>
      </c>
      <c r="H454" t="s">
        <v>7140</v>
      </c>
      <c r="I454" t="s">
        <v>7165</v>
      </c>
      <c r="J454" t="s">
        <v>7177</v>
      </c>
      <c r="K454" t="s">
        <v>7201</v>
      </c>
      <c r="L454">
        <v>6</v>
      </c>
      <c r="M454">
        <v>260730.1</v>
      </c>
      <c r="N454">
        <v>0.15</v>
      </c>
      <c r="O454">
        <v>26679.23</v>
      </c>
    </row>
    <row r="455" spans="1:15" x14ac:dyDescent="0.25">
      <c r="A455" t="s">
        <v>757</v>
      </c>
      <c r="B455" t="s">
        <v>5561</v>
      </c>
      <c r="C455" t="s">
        <v>7253</v>
      </c>
      <c r="D455" t="s">
        <v>6375</v>
      </c>
      <c r="E455" t="s">
        <v>7048</v>
      </c>
      <c r="F455" t="s">
        <v>7094</v>
      </c>
      <c r="G455" t="s">
        <v>7101</v>
      </c>
      <c r="H455" t="s">
        <v>7117</v>
      </c>
      <c r="I455" t="s">
        <v>7165</v>
      </c>
      <c r="J455" t="s">
        <v>7177</v>
      </c>
      <c r="K455" t="s">
        <v>7201</v>
      </c>
      <c r="L455">
        <v>3</v>
      </c>
      <c r="M455">
        <v>122393.19</v>
      </c>
      <c r="N455">
        <v>0.2</v>
      </c>
      <c r="O455">
        <v>3832.87</v>
      </c>
    </row>
    <row r="456" spans="1:15" x14ac:dyDescent="0.25">
      <c r="A456" t="s">
        <v>2765</v>
      </c>
      <c r="B456" t="s">
        <v>5973</v>
      </c>
      <c r="C456" t="s">
        <v>7235</v>
      </c>
      <c r="D456" t="s">
        <v>6279</v>
      </c>
      <c r="E456" t="s">
        <v>6953</v>
      </c>
      <c r="F456" t="s">
        <v>7096</v>
      </c>
      <c r="G456" t="s">
        <v>7113</v>
      </c>
      <c r="H456" t="s">
        <v>7144</v>
      </c>
      <c r="I456" t="s">
        <v>7165</v>
      </c>
      <c r="J456" t="s">
        <v>7177</v>
      </c>
      <c r="K456" t="s">
        <v>7201</v>
      </c>
      <c r="L456">
        <v>5</v>
      </c>
      <c r="M456">
        <v>210896.7</v>
      </c>
      <c r="N456">
        <v>0.2</v>
      </c>
      <c r="O456">
        <v>20555.53</v>
      </c>
    </row>
    <row r="457" spans="1:15" x14ac:dyDescent="0.25">
      <c r="A457" t="s">
        <v>2744</v>
      </c>
      <c r="B457" t="s">
        <v>5933</v>
      </c>
      <c r="C457" t="s">
        <v>7249</v>
      </c>
      <c r="D457" t="s">
        <v>6792</v>
      </c>
      <c r="E457" t="s">
        <v>7053</v>
      </c>
      <c r="F457" t="s">
        <v>7095</v>
      </c>
      <c r="G457" t="s">
        <v>7102</v>
      </c>
      <c r="H457" t="s">
        <v>7157</v>
      </c>
      <c r="I457" t="s">
        <v>7165</v>
      </c>
      <c r="J457" t="s">
        <v>7177</v>
      </c>
      <c r="K457" t="s">
        <v>7201</v>
      </c>
      <c r="L457">
        <v>8</v>
      </c>
      <c r="M457">
        <v>338130.35</v>
      </c>
      <c r="N457">
        <v>0.2</v>
      </c>
      <c r="O457">
        <v>15006.08</v>
      </c>
    </row>
    <row r="458" spans="1:15" x14ac:dyDescent="0.25">
      <c r="A458" t="s">
        <v>786</v>
      </c>
      <c r="B458" t="s">
        <v>5191</v>
      </c>
      <c r="C458" t="s">
        <v>7229</v>
      </c>
      <c r="D458" t="s">
        <v>6123</v>
      </c>
      <c r="E458" t="s">
        <v>6922</v>
      </c>
      <c r="F458" t="s">
        <v>7096</v>
      </c>
      <c r="G458" t="s">
        <v>7103</v>
      </c>
      <c r="H458" t="s">
        <v>7119</v>
      </c>
      <c r="I458" t="s">
        <v>7165</v>
      </c>
      <c r="J458" t="s">
        <v>7177</v>
      </c>
      <c r="K458" t="s">
        <v>7201</v>
      </c>
      <c r="L458">
        <v>2</v>
      </c>
      <c r="M458">
        <v>87422.56</v>
      </c>
      <c r="N458">
        <v>0.15</v>
      </c>
      <c r="O458">
        <v>6157.2</v>
      </c>
    </row>
    <row r="459" spans="1:15" x14ac:dyDescent="0.25">
      <c r="A459" t="s">
        <v>2715</v>
      </c>
      <c r="B459" t="s">
        <v>5155</v>
      </c>
      <c r="C459" t="s">
        <v>7244</v>
      </c>
      <c r="D459" t="s">
        <v>6730</v>
      </c>
      <c r="E459" t="s">
        <v>7030</v>
      </c>
      <c r="F459" t="s">
        <v>7096</v>
      </c>
      <c r="G459" t="s">
        <v>7112</v>
      </c>
      <c r="H459" t="s">
        <v>7133</v>
      </c>
      <c r="I459" t="s">
        <v>7165</v>
      </c>
      <c r="J459" t="s">
        <v>7177</v>
      </c>
      <c r="K459" t="s">
        <v>7201</v>
      </c>
      <c r="L459">
        <v>2</v>
      </c>
      <c r="M459">
        <v>74653.78</v>
      </c>
      <c r="N459">
        <v>0.25</v>
      </c>
      <c r="O459">
        <v>5410.55</v>
      </c>
    </row>
    <row r="460" spans="1:15" x14ac:dyDescent="0.25">
      <c r="A460" t="s">
        <v>2694</v>
      </c>
      <c r="B460" t="s">
        <v>6013</v>
      </c>
      <c r="C460" t="s">
        <v>7258</v>
      </c>
      <c r="D460" t="s">
        <v>6440</v>
      </c>
      <c r="E460" t="s">
        <v>6913</v>
      </c>
      <c r="F460" t="s">
        <v>7096</v>
      </c>
      <c r="G460" t="s">
        <v>7103</v>
      </c>
      <c r="H460" t="s">
        <v>7134</v>
      </c>
      <c r="I460" t="s">
        <v>7165</v>
      </c>
      <c r="J460" t="s">
        <v>7177</v>
      </c>
      <c r="K460" t="s">
        <v>7201</v>
      </c>
      <c r="L460">
        <v>7</v>
      </c>
      <c r="M460">
        <v>275999.18</v>
      </c>
      <c r="N460">
        <v>0.25</v>
      </c>
      <c r="O460">
        <v>-3015.18</v>
      </c>
    </row>
    <row r="461" spans="1:15" x14ac:dyDescent="0.25">
      <c r="A461" t="s">
        <v>2687</v>
      </c>
      <c r="B461" t="s">
        <v>5590</v>
      </c>
      <c r="C461" t="s">
        <v>7253</v>
      </c>
      <c r="D461" t="s">
        <v>6272</v>
      </c>
      <c r="E461" t="s">
        <v>7016</v>
      </c>
      <c r="F461" t="s">
        <v>7095</v>
      </c>
      <c r="G461" t="s">
        <v>7109</v>
      </c>
      <c r="H461" t="s">
        <v>7140</v>
      </c>
      <c r="I461" t="s">
        <v>7165</v>
      </c>
      <c r="J461" t="s">
        <v>7177</v>
      </c>
      <c r="K461" t="s">
        <v>7201</v>
      </c>
      <c r="L461">
        <v>4</v>
      </c>
      <c r="M461">
        <v>169343.97</v>
      </c>
      <c r="N461">
        <v>0.15</v>
      </c>
      <c r="O461">
        <v>19178.79</v>
      </c>
    </row>
    <row r="462" spans="1:15" x14ac:dyDescent="0.25">
      <c r="A462" t="s">
        <v>2665</v>
      </c>
      <c r="B462" t="s">
        <v>5072</v>
      </c>
      <c r="C462" t="s">
        <v>7249</v>
      </c>
      <c r="D462" t="s">
        <v>6641</v>
      </c>
      <c r="E462" t="s">
        <v>7076</v>
      </c>
      <c r="F462" t="s">
        <v>7097</v>
      </c>
      <c r="G462" t="s">
        <v>7105</v>
      </c>
      <c r="H462" t="s">
        <v>7149</v>
      </c>
      <c r="I462" t="s">
        <v>7165</v>
      </c>
      <c r="J462" t="s">
        <v>7177</v>
      </c>
      <c r="K462" t="s">
        <v>7201</v>
      </c>
      <c r="L462">
        <v>1</v>
      </c>
      <c r="M462">
        <v>37752</v>
      </c>
      <c r="N462">
        <v>0.25</v>
      </c>
      <c r="O462">
        <v>1687.76</v>
      </c>
    </row>
    <row r="463" spans="1:15" x14ac:dyDescent="0.25">
      <c r="A463" t="s">
        <v>2661</v>
      </c>
      <c r="B463" t="s">
        <v>5072</v>
      </c>
      <c r="C463" t="s">
        <v>7249</v>
      </c>
      <c r="D463" t="s">
        <v>6408</v>
      </c>
      <c r="E463" t="s">
        <v>6991</v>
      </c>
      <c r="F463" t="s">
        <v>7096</v>
      </c>
      <c r="G463" t="s">
        <v>7113</v>
      </c>
      <c r="H463" t="s">
        <v>7148</v>
      </c>
      <c r="I463" t="s">
        <v>7165</v>
      </c>
      <c r="J463" t="s">
        <v>7177</v>
      </c>
      <c r="K463" t="s">
        <v>7201</v>
      </c>
      <c r="L463">
        <v>6</v>
      </c>
      <c r="M463">
        <v>252699.41</v>
      </c>
      <c r="N463">
        <v>0.2</v>
      </c>
      <c r="O463">
        <v>9281.93</v>
      </c>
    </row>
    <row r="464" spans="1:15" x14ac:dyDescent="0.25">
      <c r="A464" t="s">
        <v>2630</v>
      </c>
      <c r="B464" t="s">
        <v>6006</v>
      </c>
      <c r="C464" t="s">
        <v>7250</v>
      </c>
      <c r="D464" t="s">
        <v>6483</v>
      </c>
      <c r="E464" t="s">
        <v>6899</v>
      </c>
      <c r="F464" t="s">
        <v>7097</v>
      </c>
      <c r="G464" t="s">
        <v>7110</v>
      </c>
      <c r="H464" t="s">
        <v>7155</v>
      </c>
      <c r="I464" t="s">
        <v>7165</v>
      </c>
      <c r="J464" t="s">
        <v>7177</v>
      </c>
      <c r="K464" t="s">
        <v>7201</v>
      </c>
      <c r="L464">
        <v>2</v>
      </c>
      <c r="M464">
        <v>87039.05</v>
      </c>
      <c r="N464">
        <v>0.15</v>
      </c>
      <c r="O464">
        <v>6317.57</v>
      </c>
    </row>
    <row r="465" spans="1:15" x14ac:dyDescent="0.25">
      <c r="A465" t="s">
        <v>2613</v>
      </c>
      <c r="B465" t="s">
        <v>5343</v>
      </c>
      <c r="C465" t="s">
        <v>7239</v>
      </c>
      <c r="D465" t="s">
        <v>6147</v>
      </c>
      <c r="E465" t="s">
        <v>6945</v>
      </c>
      <c r="F465" t="s">
        <v>7097</v>
      </c>
      <c r="G465" t="s">
        <v>7105</v>
      </c>
      <c r="H465" t="s">
        <v>7128</v>
      </c>
      <c r="I465" t="s">
        <v>7165</v>
      </c>
      <c r="J465" t="s">
        <v>7177</v>
      </c>
      <c r="K465" t="s">
        <v>7201</v>
      </c>
      <c r="L465">
        <v>4</v>
      </c>
      <c r="M465">
        <v>210819.86</v>
      </c>
      <c r="N465">
        <v>0</v>
      </c>
      <c r="O465">
        <v>33553.68</v>
      </c>
    </row>
    <row r="466" spans="1:15" x14ac:dyDescent="0.25">
      <c r="A466" t="s">
        <v>2589</v>
      </c>
      <c r="B466" t="s">
        <v>5643</v>
      </c>
      <c r="C466" t="s">
        <v>7224</v>
      </c>
      <c r="D466" t="s">
        <v>6790</v>
      </c>
      <c r="E466" t="s">
        <v>6905</v>
      </c>
      <c r="F466" t="s">
        <v>7094</v>
      </c>
      <c r="G466" t="s">
        <v>7101</v>
      </c>
      <c r="H466" t="s">
        <v>7117</v>
      </c>
      <c r="I466" t="s">
        <v>7165</v>
      </c>
      <c r="J466" t="s">
        <v>7177</v>
      </c>
      <c r="K466" t="s">
        <v>7201</v>
      </c>
      <c r="L466">
        <v>2</v>
      </c>
      <c r="M466">
        <v>86444.44</v>
      </c>
      <c r="N466">
        <v>0.2</v>
      </c>
      <c r="O466">
        <v>3164.28</v>
      </c>
    </row>
    <row r="467" spans="1:15" x14ac:dyDescent="0.25">
      <c r="A467" t="s">
        <v>841</v>
      </c>
      <c r="B467" t="s">
        <v>5595</v>
      </c>
      <c r="C467" t="s">
        <v>7259</v>
      </c>
      <c r="D467" t="s">
        <v>6184</v>
      </c>
      <c r="E467" t="s">
        <v>6972</v>
      </c>
      <c r="F467" t="s">
        <v>7095</v>
      </c>
      <c r="G467" t="s">
        <v>7109</v>
      </c>
      <c r="H467" t="s">
        <v>7140</v>
      </c>
      <c r="I467" t="s">
        <v>7165</v>
      </c>
      <c r="J467" t="s">
        <v>7177</v>
      </c>
      <c r="K467" t="s">
        <v>7201</v>
      </c>
      <c r="L467">
        <v>8</v>
      </c>
      <c r="M467">
        <v>385217.1</v>
      </c>
      <c r="N467">
        <v>0.05</v>
      </c>
      <c r="O467">
        <v>46475.8</v>
      </c>
    </row>
    <row r="468" spans="1:15" x14ac:dyDescent="0.25">
      <c r="A468" t="s">
        <v>2557</v>
      </c>
      <c r="B468" t="s">
        <v>5779</v>
      </c>
      <c r="C468" t="s">
        <v>7229</v>
      </c>
      <c r="D468" t="s">
        <v>6195</v>
      </c>
      <c r="E468" t="s">
        <v>6921</v>
      </c>
      <c r="F468" t="s">
        <v>7096</v>
      </c>
      <c r="G468" t="s">
        <v>7111</v>
      </c>
      <c r="H468" t="s">
        <v>7131</v>
      </c>
      <c r="I468" t="s">
        <v>7165</v>
      </c>
      <c r="J468" t="s">
        <v>7177</v>
      </c>
      <c r="K468" t="s">
        <v>7201</v>
      </c>
      <c r="L468">
        <v>7</v>
      </c>
      <c r="M468">
        <v>378834.61</v>
      </c>
      <c r="N468">
        <v>0</v>
      </c>
      <c r="O468">
        <v>53482.71</v>
      </c>
    </row>
    <row r="469" spans="1:15" x14ac:dyDescent="0.25">
      <c r="A469" t="s">
        <v>2549</v>
      </c>
      <c r="B469" t="s">
        <v>5793</v>
      </c>
      <c r="C469" t="s">
        <v>7257</v>
      </c>
      <c r="D469" t="s">
        <v>6446</v>
      </c>
      <c r="E469" t="s">
        <v>7015</v>
      </c>
      <c r="F469" t="s">
        <v>7095</v>
      </c>
      <c r="G469" t="s">
        <v>7102</v>
      </c>
      <c r="H469" t="s">
        <v>7147</v>
      </c>
      <c r="I469" t="s">
        <v>7165</v>
      </c>
      <c r="J469" t="s">
        <v>7177</v>
      </c>
      <c r="K469" t="s">
        <v>7201</v>
      </c>
      <c r="L469">
        <v>4</v>
      </c>
      <c r="M469">
        <v>179731.24</v>
      </c>
      <c r="N469">
        <v>0.1</v>
      </c>
      <c r="O469">
        <v>19489.599999999999</v>
      </c>
    </row>
    <row r="470" spans="1:15" x14ac:dyDescent="0.25">
      <c r="A470" t="s">
        <v>2529</v>
      </c>
      <c r="B470" t="s">
        <v>5895</v>
      </c>
      <c r="C470" t="s">
        <v>7257</v>
      </c>
      <c r="D470" t="s">
        <v>6308</v>
      </c>
      <c r="E470" t="s">
        <v>7016</v>
      </c>
      <c r="F470" t="s">
        <v>7097</v>
      </c>
      <c r="G470" t="s">
        <v>7105</v>
      </c>
      <c r="H470" t="s">
        <v>7121</v>
      </c>
      <c r="I470" t="s">
        <v>7165</v>
      </c>
      <c r="J470" t="s">
        <v>7177</v>
      </c>
      <c r="K470" t="s">
        <v>7201</v>
      </c>
      <c r="L470">
        <v>5</v>
      </c>
      <c r="M470">
        <v>244081.07</v>
      </c>
      <c r="N470">
        <v>0.05</v>
      </c>
      <c r="O470">
        <v>33233.370000000003</v>
      </c>
    </row>
    <row r="471" spans="1:15" x14ac:dyDescent="0.25">
      <c r="A471" t="s">
        <v>2511</v>
      </c>
      <c r="B471" t="s">
        <v>5754</v>
      </c>
      <c r="C471" t="s">
        <v>7248</v>
      </c>
      <c r="D471" t="s">
        <v>6769</v>
      </c>
      <c r="E471" t="s">
        <v>6987</v>
      </c>
      <c r="F471" t="s">
        <v>7096</v>
      </c>
      <c r="G471" t="s">
        <v>7103</v>
      </c>
      <c r="H471" t="s">
        <v>7119</v>
      </c>
      <c r="I471" t="s">
        <v>7165</v>
      </c>
      <c r="J471" t="s">
        <v>7177</v>
      </c>
      <c r="K471" t="s">
        <v>7201</v>
      </c>
      <c r="L471">
        <v>1</v>
      </c>
      <c r="M471">
        <v>37823.15</v>
      </c>
      <c r="N471">
        <v>0.25</v>
      </c>
      <c r="O471">
        <v>1735.65</v>
      </c>
    </row>
    <row r="472" spans="1:15" x14ac:dyDescent="0.25">
      <c r="A472" t="s">
        <v>2451</v>
      </c>
      <c r="B472" t="s">
        <v>5323</v>
      </c>
      <c r="C472" t="s">
        <v>7259</v>
      </c>
      <c r="D472" t="s">
        <v>6642</v>
      </c>
      <c r="E472" t="s">
        <v>6993</v>
      </c>
      <c r="F472" t="s">
        <v>7095</v>
      </c>
      <c r="G472" t="s">
        <v>7102</v>
      </c>
      <c r="H472" t="s">
        <v>7118</v>
      </c>
      <c r="I472" t="s">
        <v>7165</v>
      </c>
      <c r="J472" t="s">
        <v>7177</v>
      </c>
      <c r="K472" t="s">
        <v>7201</v>
      </c>
      <c r="L472">
        <v>2</v>
      </c>
      <c r="M472">
        <v>90634.39</v>
      </c>
      <c r="N472">
        <v>0.1</v>
      </c>
      <c r="O472">
        <v>9196.1200000000008</v>
      </c>
    </row>
    <row r="473" spans="1:15" x14ac:dyDescent="0.25">
      <c r="A473" t="s">
        <v>2434</v>
      </c>
      <c r="B473" t="s">
        <v>5016</v>
      </c>
      <c r="C473" t="s">
        <v>7259</v>
      </c>
      <c r="D473" t="s">
        <v>6434</v>
      </c>
      <c r="E473" t="s">
        <v>7002</v>
      </c>
      <c r="F473" t="s">
        <v>7097</v>
      </c>
      <c r="G473" t="s">
        <v>7104</v>
      </c>
      <c r="H473" t="s">
        <v>7120</v>
      </c>
      <c r="I473" t="s">
        <v>7165</v>
      </c>
      <c r="J473" t="s">
        <v>7177</v>
      </c>
      <c r="K473" t="s">
        <v>7201</v>
      </c>
      <c r="L473">
        <v>2</v>
      </c>
      <c r="M473">
        <v>86936.12</v>
      </c>
      <c r="N473">
        <v>0.2</v>
      </c>
      <c r="O473">
        <v>5183.17</v>
      </c>
    </row>
    <row r="474" spans="1:15" x14ac:dyDescent="0.25">
      <c r="A474" t="s">
        <v>883</v>
      </c>
      <c r="B474" t="s">
        <v>5613</v>
      </c>
      <c r="C474" t="s">
        <v>7226</v>
      </c>
      <c r="D474" t="s">
        <v>6157</v>
      </c>
      <c r="E474" t="s">
        <v>6953</v>
      </c>
      <c r="F474" t="s">
        <v>7095</v>
      </c>
      <c r="G474" t="s">
        <v>7109</v>
      </c>
      <c r="H474" t="s">
        <v>7140</v>
      </c>
      <c r="I474" t="s">
        <v>7165</v>
      </c>
      <c r="J474" t="s">
        <v>7177</v>
      </c>
      <c r="K474" t="s">
        <v>7201</v>
      </c>
      <c r="L474">
        <v>5</v>
      </c>
      <c r="M474">
        <v>218806.58</v>
      </c>
      <c r="N474">
        <v>0.15</v>
      </c>
      <c r="O474">
        <v>24300.03</v>
      </c>
    </row>
    <row r="475" spans="1:15" x14ac:dyDescent="0.25">
      <c r="A475" t="s">
        <v>2413</v>
      </c>
      <c r="B475" t="s">
        <v>5150</v>
      </c>
      <c r="C475" t="s">
        <v>7249</v>
      </c>
      <c r="D475" t="s">
        <v>6298</v>
      </c>
      <c r="E475" t="s">
        <v>6932</v>
      </c>
      <c r="F475" t="s">
        <v>7097</v>
      </c>
      <c r="G475" t="s">
        <v>7110</v>
      </c>
      <c r="H475" t="s">
        <v>7155</v>
      </c>
      <c r="I475" t="s">
        <v>7165</v>
      </c>
      <c r="J475" t="s">
        <v>7177</v>
      </c>
      <c r="K475" t="s">
        <v>7201</v>
      </c>
      <c r="L475">
        <v>1</v>
      </c>
      <c r="M475">
        <v>47899.53</v>
      </c>
      <c r="N475">
        <v>0.1</v>
      </c>
      <c r="O475">
        <v>5388.56</v>
      </c>
    </row>
    <row r="476" spans="1:15" x14ac:dyDescent="0.25">
      <c r="A476" t="s">
        <v>2363</v>
      </c>
      <c r="B476" t="s">
        <v>5892</v>
      </c>
      <c r="C476" t="s">
        <v>7249</v>
      </c>
      <c r="D476" t="s">
        <v>6228</v>
      </c>
      <c r="E476" t="s">
        <v>6959</v>
      </c>
      <c r="F476" t="s">
        <v>7096</v>
      </c>
      <c r="G476" t="s">
        <v>7111</v>
      </c>
      <c r="H476" t="s">
        <v>7145</v>
      </c>
      <c r="I476" t="s">
        <v>7165</v>
      </c>
      <c r="J476" t="s">
        <v>7177</v>
      </c>
      <c r="K476" t="s">
        <v>7201</v>
      </c>
      <c r="L476">
        <v>7</v>
      </c>
      <c r="M476">
        <v>329026.99</v>
      </c>
      <c r="N476">
        <v>0.05</v>
      </c>
      <c r="O476">
        <v>41239.599999999999</v>
      </c>
    </row>
    <row r="477" spans="1:15" x14ac:dyDescent="0.25">
      <c r="A477" t="s">
        <v>2344</v>
      </c>
      <c r="B477" t="s">
        <v>5969</v>
      </c>
      <c r="C477" t="s">
        <v>7249</v>
      </c>
      <c r="D477" t="s">
        <v>6424</v>
      </c>
      <c r="E477" t="s">
        <v>6968</v>
      </c>
      <c r="F477" t="s">
        <v>7096</v>
      </c>
      <c r="G477" t="s">
        <v>7112</v>
      </c>
      <c r="H477" t="s">
        <v>7139</v>
      </c>
      <c r="I477" t="s">
        <v>7165</v>
      </c>
      <c r="J477" t="s">
        <v>7177</v>
      </c>
      <c r="K477" t="s">
        <v>7201</v>
      </c>
      <c r="L477">
        <v>1</v>
      </c>
      <c r="M477">
        <v>37330.080000000002</v>
      </c>
      <c r="N477">
        <v>0.25</v>
      </c>
      <c r="O477">
        <v>1583.34</v>
      </c>
    </row>
    <row r="478" spans="1:15" x14ac:dyDescent="0.25">
      <c r="A478" t="s">
        <v>2341</v>
      </c>
      <c r="B478" t="s">
        <v>5968</v>
      </c>
      <c r="C478" t="s">
        <v>7241</v>
      </c>
      <c r="D478" t="s">
        <v>6371</v>
      </c>
      <c r="E478" t="s">
        <v>7040</v>
      </c>
      <c r="F478" t="s">
        <v>7095</v>
      </c>
      <c r="G478" t="s">
        <v>7106</v>
      </c>
      <c r="H478" t="s">
        <v>7122</v>
      </c>
      <c r="I478" t="s">
        <v>7165</v>
      </c>
      <c r="J478" t="s">
        <v>7177</v>
      </c>
      <c r="K478" t="s">
        <v>7201</v>
      </c>
      <c r="L478">
        <v>7</v>
      </c>
      <c r="M478">
        <v>348988.24</v>
      </c>
      <c r="N478">
        <v>0</v>
      </c>
      <c r="O478">
        <v>47963.7</v>
      </c>
    </row>
    <row r="479" spans="1:15" x14ac:dyDescent="0.25">
      <c r="A479" t="s">
        <v>2332</v>
      </c>
      <c r="B479" t="s">
        <v>5966</v>
      </c>
      <c r="C479" t="s">
        <v>7226</v>
      </c>
      <c r="D479" t="s">
        <v>6187</v>
      </c>
      <c r="E479" t="s">
        <v>6944</v>
      </c>
      <c r="F479" t="s">
        <v>7097</v>
      </c>
      <c r="G479" t="s">
        <v>7105</v>
      </c>
      <c r="H479" t="s">
        <v>7121</v>
      </c>
      <c r="I479" t="s">
        <v>7165</v>
      </c>
      <c r="J479" t="s">
        <v>7177</v>
      </c>
      <c r="K479" t="s">
        <v>7201</v>
      </c>
      <c r="L479">
        <v>2</v>
      </c>
      <c r="M479">
        <v>78010.61</v>
      </c>
      <c r="N479">
        <v>0.25</v>
      </c>
      <c r="O479">
        <v>300.76</v>
      </c>
    </row>
    <row r="480" spans="1:15" x14ac:dyDescent="0.25">
      <c r="A480" t="s">
        <v>921</v>
      </c>
      <c r="B480" t="s">
        <v>5153</v>
      </c>
      <c r="C480" t="s">
        <v>7233</v>
      </c>
      <c r="D480" t="s">
        <v>6632</v>
      </c>
      <c r="E480" t="s">
        <v>6895</v>
      </c>
      <c r="F480" t="s">
        <v>7094</v>
      </c>
      <c r="G480" t="s">
        <v>7098</v>
      </c>
      <c r="H480" t="s">
        <v>7114</v>
      </c>
      <c r="I480" t="s">
        <v>7165</v>
      </c>
      <c r="J480" t="s">
        <v>7177</v>
      </c>
      <c r="K480" t="s">
        <v>7201</v>
      </c>
      <c r="L480">
        <v>7</v>
      </c>
      <c r="M480">
        <v>331480.75</v>
      </c>
      <c r="N480">
        <v>0.1</v>
      </c>
      <c r="O480">
        <v>37954.980000000003</v>
      </c>
    </row>
    <row r="481" spans="1:15" x14ac:dyDescent="0.25">
      <c r="A481" t="s">
        <v>2253</v>
      </c>
      <c r="B481" t="s">
        <v>5450</v>
      </c>
      <c r="C481" t="s">
        <v>7244</v>
      </c>
      <c r="D481" t="s">
        <v>6578</v>
      </c>
      <c r="E481" t="s">
        <v>6925</v>
      </c>
      <c r="F481" t="s">
        <v>7094</v>
      </c>
      <c r="G481" t="s">
        <v>7099</v>
      </c>
      <c r="H481" t="s">
        <v>7115</v>
      </c>
      <c r="I481" t="s">
        <v>7165</v>
      </c>
      <c r="J481" t="s">
        <v>7177</v>
      </c>
      <c r="K481" t="s">
        <v>7201</v>
      </c>
      <c r="L481">
        <v>1</v>
      </c>
      <c r="M481">
        <v>38379.53</v>
      </c>
      <c r="N481">
        <v>0.25</v>
      </c>
      <c r="O481">
        <v>2239.73</v>
      </c>
    </row>
    <row r="482" spans="1:15" x14ac:dyDescent="0.25">
      <c r="A482" t="s">
        <v>2206</v>
      </c>
      <c r="B482" t="s">
        <v>5953</v>
      </c>
      <c r="C482" t="s">
        <v>7230</v>
      </c>
      <c r="D482" t="s">
        <v>6547</v>
      </c>
      <c r="E482" t="s">
        <v>6978</v>
      </c>
      <c r="F482" t="s">
        <v>7095</v>
      </c>
      <c r="G482" t="s">
        <v>7106</v>
      </c>
      <c r="H482" t="s">
        <v>7161</v>
      </c>
      <c r="I482" t="s">
        <v>7165</v>
      </c>
      <c r="J482" t="s">
        <v>7177</v>
      </c>
      <c r="K482" t="s">
        <v>7201</v>
      </c>
      <c r="L482">
        <v>3</v>
      </c>
      <c r="M482">
        <v>136038.79</v>
      </c>
      <c r="N482">
        <v>0.15</v>
      </c>
      <c r="O482">
        <v>9132.9500000000007</v>
      </c>
    </row>
    <row r="483" spans="1:15" x14ac:dyDescent="0.25">
      <c r="A483" t="s">
        <v>2202</v>
      </c>
      <c r="B483" t="s">
        <v>5161</v>
      </c>
      <c r="C483" t="s">
        <v>7251</v>
      </c>
      <c r="D483" t="s">
        <v>6722</v>
      </c>
      <c r="E483" t="s">
        <v>7077</v>
      </c>
      <c r="F483" t="s">
        <v>7095</v>
      </c>
      <c r="G483" t="s">
        <v>7109</v>
      </c>
      <c r="H483" t="s">
        <v>7140</v>
      </c>
      <c r="I483" t="s">
        <v>7165</v>
      </c>
      <c r="J483" t="s">
        <v>7177</v>
      </c>
      <c r="K483" t="s">
        <v>7201</v>
      </c>
      <c r="L483">
        <v>4</v>
      </c>
      <c r="M483">
        <v>172307.51</v>
      </c>
      <c r="N483">
        <v>0.15</v>
      </c>
      <c r="O483">
        <v>19170.84</v>
      </c>
    </row>
    <row r="484" spans="1:15" x14ac:dyDescent="0.25">
      <c r="A484" t="s">
        <v>2158</v>
      </c>
      <c r="B484" t="s">
        <v>5502</v>
      </c>
      <c r="C484" t="s">
        <v>7246</v>
      </c>
      <c r="D484" t="s">
        <v>6554</v>
      </c>
      <c r="E484" t="s">
        <v>7077</v>
      </c>
      <c r="F484" t="s">
        <v>7097</v>
      </c>
      <c r="G484" t="s">
        <v>7105</v>
      </c>
      <c r="H484" t="s">
        <v>7128</v>
      </c>
      <c r="I484" t="s">
        <v>7165</v>
      </c>
      <c r="J484" t="s">
        <v>7177</v>
      </c>
      <c r="K484" t="s">
        <v>7201</v>
      </c>
      <c r="L484">
        <v>5</v>
      </c>
      <c r="M484">
        <v>242602.19</v>
      </c>
      <c r="N484">
        <v>0.1</v>
      </c>
      <c r="O484">
        <v>28769.25</v>
      </c>
    </row>
    <row r="485" spans="1:15" x14ac:dyDescent="0.25">
      <c r="A485" t="s">
        <v>2133</v>
      </c>
      <c r="B485" t="s">
        <v>5858</v>
      </c>
      <c r="C485" t="s">
        <v>7256</v>
      </c>
      <c r="D485" t="s">
        <v>6570</v>
      </c>
      <c r="E485" t="s">
        <v>7078</v>
      </c>
      <c r="F485" t="s">
        <v>7096</v>
      </c>
      <c r="G485" t="s">
        <v>7112</v>
      </c>
      <c r="H485" t="s">
        <v>7154</v>
      </c>
      <c r="I485" t="s">
        <v>7165</v>
      </c>
      <c r="J485" t="s">
        <v>7177</v>
      </c>
      <c r="K485" t="s">
        <v>7201</v>
      </c>
      <c r="L485">
        <v>5</v>
      </c>
      <c r="M485">
        <v>248555.49</v>
      </c>
      <c r="N485">
        <v>0.05</v>
      </c>
      <c r="O485">
        <v>28628.34</v>
      </c>
    </row>
    <row r="486" spans="1:15" x14ac:dyDescent="0.25">
      <c r="A486" t="s">
        <v>2108</v>
      </c>
      <c r="B486" t="s">
        <v>5101</v>
      </c>
      <c r="C486" t="s">
        <v>7251</v>
      </c>
      <c r="D486" t="s">
        <v>6419</v>
      </c>
      <c r="E486" t="s">
        <v>6897</v>
      </c>
      <c r="F486" t="s">
        <v>7094</v>
      </c>
      <c r="G486" t="s">
        <v>7098</v>
      </c>
      <c r="H486" t="s">
        <v>7156</v>
      </c>
      <c r="I486" t="s">
        <v>7165</v>
      </c>
      <c r="J486" t="s">
        <v>7177</v>
      </c>
      <c r="K486" t="s">
        <v>7201</v>
      </c>
      <c r="L486">
        <v>2</v>
      </c>
      <c r="M486">
        <v>78781.55</v>
      </c>
      <c r="N486">
        <v>0.25</v>
      </c>
      <c r="O486">
        <v>1027.5999999999999</v>
      </c>
    </row>
    <row r="487" spans="1:15" x14ac:dyDescent="0.25">
      <c r="A487" t="s">
        <v>2056</v>
      </c>
      <c r="B487" t="s">
        <v>5937</v>
      </c>
      <c r="C487" t="s">
        <v>7231</v>
      </c>
      <c r="D487" t="s">
        <v>6273</v>
      </c>
      <c r="E487" t="s">
        <v>7017</v>
      </c>
      <c r="F487" t="s">
        <v>7097</v>
      </c>
      <c r="G487" t="s">
        <v>7110</v>
      </c>
      <c r="H487" t="s">
        <v>7129</v>
      </c>
      <c r="I487" t="s">
        <v>7165</v>
      </c>
      <c r="J487" t="s">
        <v>7177</v>
      </c>
      <c r="K487" t="s">
        <v>7201</v>
      </c>
      <c r="L487">
        <v>1</v>
      </c>
      <c r="M487">
        <v>40289.56</v>
      </c>
      <c r="N487">
        <v>0.2</v>
      </c>
      <c r="O487">
        <v>2132.9899999999998</v>
      </c>
    </row>
    <row r="488" spans="1:15" x14ac:dyDescent="0.25">
      <c r="A488" t="s">
        <v>2043</v>
      </c>
      <c r="B488" t="s">
        <v>5478</v>
      </c>
      <c r="C488" t="s">
        <v>7236</v>
      </c>
      <c r="D488" t="s">
        <v>6648</v>
      </c>
      <c r="E488" t="s">
        <v>6996</v>
      </c>
      <c r="F488" t="s">
        <v>7097</v>
      </c>
      <c r="G488" t="s">
        <v>7105</v>
      </c>
      <c r="H488" t="s">
        <v>7149</v>
      </c>
      <c r="I488" t="s">
        <v>7165</v>
      </c>
      <c r="J488" t="s">
        <v>7177</v>
      </c>
      <c r="K488" t="s">
        <v>7201</v>
      </c>
      <c r="L488">
        <v>3</v>
      </c>
      <c r="M488">
        <v>135971.16</v>
      </c>
      <c r="N488">
        <v>0.15</v>
      </c>
      <c r="O488">
        <v>15597.7</v>
      </c>
    </row>
    <row r="489" spans="1:15" x14ac:dyDescent="0.25">
      <c r="A489" t="s">
        <v>2039</v>
      </c>
      <c r="B489" t="s">
        <v>5754</v>
      </c>
      <c r="C489" t="s">
        <v>7248</v>
      </c>
      <c r="D489" t="s">
        <v>6118</v>
      </c>
      <c r="E489" t="s">
        <v>6917</v>
      </c>
      <c r="F489" t="s">
        <v>7095</v>
      </c>
      <c r="G489" t="s">
        <v>7109</v>
      </c>
      <c r="H489" t="s">
        <v>7135</v>
      </c>
      <c r="I489" t="s">
        <v>7165</v>
      </c>
      <c r="J489" t="s">
        <v>7177</v>
      </c>
      <c r="K489" t="s">
        <v>7201</v>
      </c>
      <c r="L489">
        <v>8</v>
      </c>
      <c r="M489">
        <v>356524.71</v>
      </c>
      <c r="N489">
        <v>0.15</v>
      </c>
      <c r="O489">
        <v>30408.62</v>
      </c>
    </row>
    <row r="490" spans="1:15" x14ac:dyDescent="0.25">
      <c r="A490" t="s">
        <v>1999</v>
      </c>
      <c r="B490" t="s">
        <v>5056</v>
      </c>
      <c r="C490" t="s">
        <v>7231</v>
      </c>
      <c r="D490" t="s">
        <v>6297</v>
      </c>
      <c r="E490" t="s">
        <v>7023</v>
      </c>
      <c r="F490" t="s">
        <v>7097</v>
      </c>
      <c r="G490" t="s">
        <v>7107</v>
      </c>
      <c r="H490" t="s">
        <v>7153</v>
      </c>
      <c r="I490" t="s">
        <v>7165</v>
      </c>
      <c r="J490" t="s">
        <v>7177</v>
      </c>
      <c r="K490" t="s">
        <v>7201</v>
      </c>
      <c r="L490">
        <v>2</v>
      </c>
      <c r="M490">
        <v>101731.19</v>
      </c>
      <c r="N490">
        <v>0</v>
      </c>
      <c r="O490">
        <v>13928.65</v>
      </c>
    </row>
    <row r="491" spans="1:15" x14ac:dyDescent="0.25">
      <c r="A491" t="s">
        <v>1012</v>
      </c>
      <c r="B491" t="s">
        <v>5437</v>
      </c>
      <c r="C491" t="s">
        <v>7258</v>
      </c>
      <c r="D491" t="s">
        <v>6662</v>
      </c>
      <c r="E491" t="s">
        <v>6924</v>
      </c>
      <c r="F491" t="s">
        <v>7094</v>
      </c>
      <c r="G491" t="s">
        <v>7098</v>
      </c>
      <c r="H491" t="s">
        <v>7156</v>
      </c>
      <c r="I491" t="s">
        <v>7165</v>
      </c>
      <c r="J491" t="s">
        <v>7177</v>
      </c>
      <c r="K491" t="s">
        <v>7201</v>
      </c>
      <c r="L491">
        <v>7</v>
      </c>
      <c r="M491">
        <v>357648.29</v>
      </c>
      <c r="N491">
        <v>0.05</v>
      </c>
      <c r="O491">
        <v>50491.75</v>
      </c>
    </row>
    <row r="492" spans="1:15" x14ac:dyDescent="0.25">
      <c r="A492" t="s">
        <v>1957</v>
      </c>
      <c r="B492" t="s">
        <v>5207</v>
      </c>
      <c r="C492" t="s">
        <v>7249</v>
      </c>
      <c r="D492" t="s">
        <v>6827</v>
      </c>
      <c r="E492" t="s">
        <v>7024</v>
      </c>
      <c r="F492" t="s">
        <v>7094</v>
      </c>
      <c r="G492" t="s">
        <v>7101</v>
      </c>
      <c r="H492" t="s">
        <v>7124</v>
      </c>
      <c r="I492" t="s">
        <v>7165</v>
      </c>
      <c r="J492" t="s">
        <v>7177</v>
      </c>
      <c r="K492" t="s">
        <v>7201</v>
      </c>
      <c r="L492">
        <v>6</v>
      </c>
      <c r="M492">
        <v>308699.61</v>
      </c>
      <c r="N492">
        <v>0.05</v>
      </c>
      <c r="O492">
        <v>38298.86</v>
      </c>
    </row>
    <row r="493" spans="1:15" x14ac:dyDescent="0.25">
      <c r="A493" t="s">
        <v>1036</v>
      </c>
      <c r="B493" t="s">
        <v>5669</v>
      </c>
      <c r="C493" t="s">
        <v>7243</v>
      </c>
      <c r="D493" t="s">
        <v>6564</v>
      </c>
      <c r="E493" t="s">
        <v>6997</v>
      </c>
      <c r="F493" t="s">
        <v>7094</v>
      </c>
      <c r="G493" t="s">
        <v>7098</v>
      </c>
      <c r="H493" t="s">
        <v>7138</v>
      </c>
      <c r="I493" t="s">
        <v>7165</v>
      </c>
      <c r="J493" t="s">
        <v>7177</v>
      </c>
      <c r="K493" t="s">
        <v>7201</v>
      </c>
      <c r="L493">
        <v>3</v>
      </c>
      <c r="M493">
        <v>158330.72</v>
      </c>
      <c r="N493">
        <v>0</v>
      </c>
      <c r="O493">
        <v>22624.42</v>
      </c>
    </row>
    <row r="494" spans="1:15" x14ac:dyDescent="0.25">
      <c r="A494" t="s">
        <v>1918</v>
      </c>
      <c r="B494" t="s">
        <v>5397</v>
      </c>
      <c r="C494" t="s">
        <v>7247</v>
      </c>
      <c r="D494" t="s">
        <v>6811</v>
      </c>
      <c r="E494" t="s">
        <v>6958</v>
      </c>
      <c r="F494" t="s">
        <v>7096</v>
      </c>
      <c r="G494" t="s">
        <v>7111</v>
      </c>
      <c r="H494" t="s">
        <v>7145</v>
      </c>
      <c r="I494" t="s">
        <v>7165</v>
      </c>
      <c r="J494" t="s">
        <v>7177</v>
      </c>
      <c r="K494" t="s">
        <v>7201</v>
      </c>
      <c r="L494">
        <v>2</v>
      </c>
      <c r="M494">
        <v>105465.92</v>
      </c>
      <c r="N494">
        <v>0</v>
      </c>
      <c r="O494">
        <v>16445.86</v>
      </c>
    </row>
    <row r="495" spans="1:15" x14ac:dyDescent="0.25">
      <c r="A495" t="s">
        <v>1043</v>
      </c>
      <c r="B495" t="s">
        <v>5642</v>
      </c>
      <c r="C495" t="s">
        <v>7225</v>
      </c>
      <c r="D495" t="s">
        <v>6639</v>
      </c>
      <c r="E495" t="s">
        <v>7048</v>
      </c>
      <c r="F495" t="s">
        <v>7094</v>
      </c>
      <c r="G495" t="s">
        <v>7099</v>
      </c>
      <c r="H495" t="s">
        <v>7115</v>
      </c>
      <c r="I495" t="s">
        <v>7165</v>
      </c>
      <c r="J495" t="s">
        <v>7177</v>
      </c>
      <c r="K495" t="s">
        <v>7201</v>
      </c>
      <c r="L495">
        <v>4</v>
      </c>
      <c r="M495">
        <v>193144.55</v>
      </c>
      <c r="N495">
        <v>0.1</v>
      </c>
      <c r="O495">
        <v>18653.830000000002</v>
      </c>
    </row>
    <row r="496" spans="1:15" x14ac:dyDescent="0.25">
      <c r="A496" t="s">
        <v>1893</v>
      </c>
      <c r="B496" t="s">
        <v>5686</v>
      </c>
      <c r="C496" t="s">
        <v>7230</v>
      </c>
      <c r="D496" t="s">
        <v>6096</v>
      </c>
      <c r="E496" t="s">
        <v>6895</v>
      </c>
      <c r="F496" t="s">
        <v>7094</v>
      </c>
      <c r="G496" t="s">
        <v>7100</v>
      </c>
      <c r="H496" t="s">
        <v>7151</v>
      </c>
      <c r="I496" t="s">
        <v>7165</v>
      </c>
      <c r="J496" t="s">
        <v>7177</v>
      </c>
      <c r="K496" t="s">
        <v>7201</v>
      </c>
      <c r="L496">
        <v>7</v>
      </c>
      <c r="M496">
        <v>343527.44</v>
      </c>
      <c r="N496">
        <v>0.05</v>
      </c>
      <c r="O496">
        <v>48450.76</v>
      </c>
    </row>
    <row r="497" spans="1:15" x14ac:dyDescent="0.25">
      <c r="A497" t="s">
        <v>1052</v>
      </c>
      <c r="B497" t="s">
        <v>5675</v>
      </c>
      <c r="C497" t="s">
        <v>7251</v>
      </c>
      <c r="D497" t="s">
        <v>6338</v>
      </c>
      <c r="E497" t="s">
        <v>6936</v>
      </c>
      <c r="F497" t="s">
        <v>7095</v>
      </c>
      <c r="G497" t="s">
        <v>7108</v>
      </c>
      <c r="H497" t="s">
        <v>7126</v>
      </c>
      <c r="I497" t="s">
        <v>7165</v>
      </c>
      <c r="J497" t="s">
        <v>7177</v>
      </c>
      <c r="K497" t="s">
        <v>7201</v>
      </c>
      <c r="L497">
        <v>3</v>
      </c>
      <c r="M497">
        <v>153087.31</v>
      </c>
      <c r="N497">
        <v>0.05</v>
      </c>
      <c r="O497">
        <v>17615.59</v>
      </c>
    </row>
    <row r="498" spans="1:15" x14ac:dyDescent="0.25">
      <c r="A498" t="s">
        <v>1063</v>
      </c>
      <c r="B498" t="s">
        <v>5291</v>
      </c>
      <c r="C498" t="s">
        <v>7235</v>
      </c>
      <c r="D498" t="s">
        <v>6533</v>
      </c>
      <c r="E498" t="s">
        <v>7073</v>
      </c>
      <c r="F498" t="s">
        <v>7094</v>
      </c>
      <c r="G498" t="s">
        <v>7101</v>
      </c>
      <c r="H498" t="s">
        <v>7137</v>
      </c>
      <c r="I498" t="s">
        <v>7165</v>
      </c>
      <c r="J498" t="s">
        <v>7177</v>
      </c>
      <c r="K498" t="s">
        <v>7201</v>
      </c>
      <c r="L498">
        <v>5</v>
      </c>
      <c r="M498">
        <v>265363.71999999997</v>
      </c>
      <c r="N498">
        <v>0</v>
      </c>
      <c r="O498">
        <v>37120.94</v>
      </c>
    </row>
    <row r="499" spans="1:15" x14ac:dyDescent="0.25">
      <c r="A499" t="s">
        <v>1845</v>
      </c>
      <c r="B499" t="s">
        <v>5045</v>
      </c>
      <c r="C499" t="s">
        <v>7235</v>
      </c>
      <c r="D499" t="s">
        <v>6360</v>
      </c>
      <c r="E499" t="s">
        <v>7045</v>
      </c>
      <c r="F499" t="s">
        <v>7096</v>
      </c>
      <c r="G499" t="s">
        <v>7111</v>
      </c>
      <c r="H499" t="s">
        <v>7131</v>
      </c>
      <c r="I499" t="s">
        <v>7165</v>
      </c>
      <c r="J499" t="s">
        <v>7177</v>
      </c>
      <c r="K499" t="s">
        <v>7201</v>
      </c>
      <c r="L499">
        <v>6</v>
      </c>
      <c r="M499">
        <v>303289.96000000002</v>
      </c>
      <c r="N499">
        <v>0.05</v>
      </c>
      <c r="O499">
        <v>36847.72</v>
      </c>
    </row>
    <row r="500" spans="1:15" x14ac:dyDescent="0.25">
      <c r="A500" t="s">
        <v>1091</v>
      </c>
      <c r="B500" t="s">
        <v>5688</v>
      </c>
      <c r="C500" t="s">
        <v>7248</v>
      </c>
      <c r="D500" t="s">
        <v>6561</v>
      </c>
      <c r="E500" t="s">
        <v>6956</v>
      </c>
      <c r="F500" t="s">
        <v>7097</v>
      </c>
      <c r="G500" t="s">
        <v>7104</v>
      </c>
      <c r="H500" t="s">
        <v>7132</v>
      </c>
      <c r="I500" t="s">
        <v>7165</v>
      </c>
      <c r="J500" t="s">
        <v>7177</v>
      </c>
      <c r="K500" t="s">
        <v>7201</v>
      </c>
      <c r="L500">
        <v>7</v>
      </c>
      <c r="M500">
        <v>371200.59</v>
      </c>
      <c r="N500">
        <v>0</v>
      </c>
      <c r="O500">
        <v>54430.04</v>
      </c>
    </row>
    <row r="501" spans="1:15" x14ac:dyDescent="0.25">
      <c r="A501" t="s">
        <v>1099</v>
      </c>
      <c r="B501" t="s">
        <v>5277</v>
      </c>
      <c r="C501" t="s">
        <v>7239</v>
      </c>
      <c r="D501" t="s">
        <v>6275</v>
      </c>
      <c r="E501" t="s">
        <v>6915</v>
      </c>
      <c r="F501" t="s">
        <v>7094</v>
      </c>
      <c r="G501" t="s">
        <v>7100</v>
      </c>
      <c r="H501" t="s">
        <v>7116</v>
      </c>
      <c r="I501" t="s">
        <v>7165</v>
      </c>
      <c r="J501" t="s">
        <v>7177</v>
      </c>
      <c r="K501" t="s">
        <v>7201</v>
      </c>
      <c r="L501">
        <v>6</v>
      </c>
      <c r="M501">
        <v>238654.76</v>
      </c>
      <c r="N501">
        <v>0.25</v>
      </c>
      <c r="O501">
        <v>20494.830000000002</v>
      </c>
    </row>
    <row r="502" spans="1:15" x14ac:dyDescent="0.25">
      <c r="A502" t="s">
        <v>1100</v>
      </c>
      <c r="B502" t="s">
        <v>5691</v>
      </c>
      <c r="C502" t="s">
        <v>7238</v>
      </c>
      <c r="D502" t="s">
        <v>6692</v>
      </c>
      <c r="E502" t="s">
        <v>7046</v>
      </c>
      <c r="F502" t="s">
        <v>7097</v>
      </c>
      <c r="G502" t="s">
        <v>7105</v>
      </c>
      <c r="H502" t="s">
        <v>7128</v>
      </c>
      <c r="I502" t="s">
        <v>7165</v>
      </c>
      <c r="J502" t="s">
        <v>7177</v>
      </c>
      <c r="K502" t="s">
        <v>7201</v>
      </c>
      <c r="L502">
        <v>7</v>
      </c>
      <c r="M502">
        <v>348172.38</v>
      </c>
      <c r="N502">
        <v>0</v>
      </c>
      <c r="O502">
        <v>56912.21</v>
      </c>
    </row>
    <row r="503" spans="1:15" x14ac:dyDescent="0.25">
      <c r="A503" t="s">
        <v>1106</v>
      </c>
      <c r="B503" t="s">
        <v>5258</v>
      </c>
      <c r="C503" t="s">
        <v>7243</v>
      </c>
      <c r="D503" t="s">
        <v>6658</v>
      </c>
      <c r="E503" t="s">
        <v>6964</v>
      </c>
      <c r="F503" t="s">
        <v>7096</v>
      </c>
      <c r="G503" t="s">
        <v>7112</v>
      </c>
      <c r="H503" t="s">
        <v>7133</v>
      </c>
      <c r="I503" t="s">
        <v>7165</v>
      </c>
      <c r="J503" t="s">
        <v>7177</v>
      </c>
      <c r="K503" t="s">
        <v>7201</v>
      </c>
      <c r="L503">
        <v>1</v>
      </c>
      <c r="M503">
        <v>52892.61</v>
      </c>
      <c r="N503">
        <v>0</v>
      </c>
      <c r="O503">
        <v>7760.58</v>
      </c>
    </row>
    <row r="504" spans="1:15" x14ac:dyDescent="0.25">
      <c r="A504" t="s">
        <v>1730</v>
      </c>
      <c r="B504" t="s">
        <v>5130</v>
      </c>
      <c r="C504" t="s">
        <v>7238</v>
      </c>
      <c r="D504" t="s">
        <v>6626</v>
      </c>
      <c r="E504" t="s">
        <v>7083</v>
      </c>
      <c r="F504" t="s">
        <v>7096</v>
      </c>
      <c r="G504" t="s">
        <v>7111</v>
      </c>
      <c r="H504" t="s">
        <v>7131</v>
      </c>
      <c r="I504" t="s">
        <v>7165</v>
      </c>
      <c r="J504" t="s">
        <v>7177</v>
      </c>
      <c r="K504" t="s">
        <v>7201</v>
      </c>
      <c r="L504">
        <v>1</v>
      </c>
      <c r="M504">
        <v>53129.32</v>
      </c>
      <c r="N504">
        <v>0</v>
      </c>
      <c r="O504">
        <v>7252</v>
      </c>
    </row>
    <row r="505" spans="1:15" x14ac:dyDescent="0.25">
      <c r="A505" t="s">
        <v>1683</v>
      </c>
      <c r="B505" t="s">
        <v>5865</v>
      </c>
      <c r="C505" t="s">
        <v>7255</v>
      </c>
      <c r="D505" t="s">
        <v>6792</v>
      </c>
      <c r="E505" t="s">
        <v>7053</v>
      </c>
      <c r="F505" t="s">
        <v>7097</v>
      </c>
      <c r="G505" t="s">
        <v>7110</v>
      </c>
      <c r="H505" t="s">
        <v>7129</v>
      </c>
      <c r="I505" t="s">
        <v>7165</v>
      </c>
      <c r="J505" t="s">
        <v>7177</v>
      </c>
      <c r="K505" t="s">
        <v>7201</v>
      </c>
      <c r="L505">
        <v>6</v>
      </c>
      <c r="M505">
        <v>224604.44</v>
      </c>
      <c r="N505">
        <v>0.25</v>
      </c>
      <c r="O505">
        <v>14024.31</v>
      </c>
    </row>
    <row r="506" spans="1:15" x14ac:dyDescent="0.25">
      <c r="A506" t="s">
        <v>1680</v>
      </c>
      <c r="B506" t="s">
        <v>5863</v>
      </c>
      <c r="C506" t="s">
        <v>7224</v>
      </c>
      <c r="D506" t="s">
        <v>6126</v>
      </c>
      <c r="E506" t="s">
        <v>6925</v>
      </c>
      <c r="F506" t="s">
        <v>7094</v>
      </c>
      <c r="G506" t="s">
        <v>7099</v>
      </c>
      <c r="H506" t="s">
        <v>7125</v>
      </c>
      <c r="I506" t="s">
        <v>7165</v>
      </c>
      <c r="J506" t="s">
        <v>7177</v>
      </c>
      <c r="K506" t="s">
        <v>7201</v>
      </c>
      <c r="L506">
        <v>6</v>
      </c>
      <c r="M506">
        <v>241196.5</v>
      </c>
      <c r="N506">
        <v>0.25</v>
      </c>
      <c r="O506">
        <v>7662.34</v>
      </c>
    </row>
    <row r="507" spans="1:15" x14ac:dyDescent="0.25">
      <c r="A507" t="s">
        <v>1677</v>
      </c>
      <c r="B507" t="s">
        <v>5105</v>
      </c>
      <c r="C507" t="s">
        <v>7254</v>
      </c>
      <c r="D507" t="s">
        <v>6645</v>
      </c>
      <c r="E507" t="s">
        <v>7002</v>
      </c>
      <c r="F507" t="s">
        <v>7097</v>
      </c>
      <c r="G507" t="s">
        <v>7104</v>
      </c>
      <c r="H507" t="s">
        <v>7120</v>
      </c>
      <c r="I507" t="s">
        <v>7165</v>
      </c>
      <c r="J507" t="s">
        <v>7177</v>
      </c>
      <c r="K507" t="s">
        <v>7201</v>
      </c>
      <c r="L507">
        <v>3</v>
      </c>
      <c r="M507">
        <v>134400.70000000001</v>
      </c>
      <c r="N507">
        <v>0.1</v>
      </c>
      <c r="O507">
        <v>12823.41</v>
      </c>
    </row>
    <row r="508" spans="1:15" x14ac:dyDescent="0.25">
      <c r="A508" t="s">
        <v>1604</v>
      </c>
      <c r="B508" t="s">
        <v>5839</v>
      </c>
      <c r="C508" t="s">
        <v>7237</v>
      </c>
      <c r="D508" t="s">
        <v>6786</v>
      </c>
      <c r="E508" t="s">
        <v>7057</v>
      </c>
      <c r="F508" t="s">
        <v>7095</v>
      </c>
      <c r="G508" t="s">
        <v>7108</v>
      </c>
      <c r="H508" t="s">
        <v>7126</v>
      </c>
      <c r="I508" t="s">
        <v>7165</v>
      </c>
      <c r="J508" t="s">
        <v>7177</v>
      </c>
      <c r="K508" t="s">
        <v>7201</v>
      </c>
      <c r="L508">
        <v>4</v>
      </c>
      <c r="M508">
        <v>195746.03</v>
      </c>
      <c r="N508">
        <v>0.1</v>
      </c>
      <c r="O508">
        <v>20294.46</v>
      </c>
    </row>
    <row r="509" spans="1:15" x14ac:dyDescent="0.25">
      <c r="A509" t="s">
        <v>1596</v>
      </c>
      <c r="B509" t="s">
        <v>5257</v>
      </c>
      <c r="C509" t="s">
        <v>7230</v>
      </c>
      <c r="D509" t="s">
        <v>6182</v>
      </c>
      <c r="E509" t="s">
        <v>6970</v>
      </c>
      <c r="F509" t="s">
        <v>7097</v>
      </c>
      <c r="G509" t="s">
        <v>7105</v>
      </c>
      <c r="H509" t="s">
        <v>7128</v>
      </c>
      <c r="I509" t="s">
        <v>7165</v>
      </c>
      <c r="J509" t="s">
        <v>7177</v>
      </c>
      <c r="K509" t="s">
        <v>7201</v>
      </c>
      <c r="L509">
        <v>3</v>
      </c>
      <c r="M509">
        <v>137392.73000000001</v>
      </c>
      <c r="N509">
        <v>0.15</v>
      </c>
      <c r="O509">
        <v>7968.09</v>
      </c>
    </row>
    <row r="510" spans="1:15" x14ac:dyDescent="0.25">
      <c r="A510" t="s">
        <v>1595</v>
      </c>
      <c r="B510" t="s">
        <v>5544</v>
      </c>
      <c r="C510" t="s">
        <v>7242</v>
      </c>
      <c r="D510" t="s">
        <v>6610</v>
      </c>
      <c r="E510" t="s">
        <v>7081</v>
      </c>
      <c r="F510" t="s">
        <v>7094</v>
      </c>
      <c r="G510" t="s">
        <v>7101</v>
      </c>
      <c r="H510" t="s">
        <v>7124</v>
      </c>
      <c r="I510" t="s">
        <v>7165</v>
      </c>
      <c r="J510" t="s">
        <v>7177</v>
      </c>
      <c r="K510" t="s">
        <v>7201</v>
      </c>
      <c r="L510">
        <v>1</v>
      </c>
      <c r="M510">
        <v>37138.39</v>
      </c>
      <c r="N510">
        <v>0.25</v>
      </c>
      <c r="O510">
        <v>306.7</v>
      </c>
    </row>
    <row r="511" spans="1:15" x14ac:dyDescent="0.25">
      <c r="A511" t="s">
        <v>1563</v>
      </c>
      <c r="B511" t="s">
        <v>5827</v>
      </c>
      <c r="C511" t="s">
        <v>7231</v>
      </c>
      <c r="D511" t="s">
        <v>6636</v>
      </c>
      <c r="E511" t="s">
        <v>6947</v>
      </c>
      <c r="F511" t="s">
        <v>7094</v>
      </c>
      <c r="G511" t="s">
        <v>7101</v>
      </c>
      <c r="H511" t="s">
        <v>7124</v>
      </c>
      <c r="I511" t="s">
        <v>7165</v>
      </c>
      <c r="J511" t="s">
        <v>7177</v>
      </c>
      <c r="K511" t="s">
        <v>7201</v>
      </c>
      <c r="L511">
        <v>1</v>
      </c>
      <c r="M511">
        <v>48362.68</v>
      </c>
      <c r="N511">
        <v>0.05</v>
      </c>
      <c r="O511">
        <v>6779.67</v>
      </c>
    </row>
    <row r="512" spans="1:15" x14ac:dyDescent="0.25">
      <c r="A512" t="s">
        <v>1560</v>
      </c>
      <c r="B512" t="s">
        <v>5345</v>
      </c>
      <c r="C512" t="s">
        <v>7244</v>
      </c>
      <c r="D512" t="s">
        <v>6269</v>
      </c>
      <c r="E512" t="s">
        <v>7013</v>
      </c>
      <c r="F512" t="s">
        <v>7095</v>
      </c>
      <c r="G512" t="s">
        <v>7106</v>
      </c>
      <c r="H512" t="s">
        <v>7161</v>
      </c>
      <c r="I512" t="s">
        <v>7165</v>
      </c>
      <c r="J512" t="s">
        <v>7177</v>
      </c>
      <c r="K512" t="s">
        <v>7201</v>
      </c>
      <c r="L512">
        <v>8</v>
      </c>
      <c r="M512">
        <v>427017.02</v>
      </c>
      <c r="N512">
        <v>0</v>
      </c>
      <c r="O512">
        <v>65208.9</v>
      </c>
    </row>
    <row r="513" spans="1:15" x14ac:dyDescent="0.25">
      <c r="A513" t="s">
        <v>1176</v>
      </c>
      <c r="B513" t="s">
        <v>5249</v>
      </c>
      <c r="C513" t="s">
        <v>7235</v>
      </c>
      <c r="D513" t="s">
        <v>6450</v>
      </c>
      <c r="E513" t="s">
        <v>7061</v>
      </c>
      <c r="F513" t="s">
        <v>7095</v>
      </c>
      <c r="G513" t="s">
        <v>7102</v>
      </c>
      <c r="H513" t="s">
        <v>7147</v>
      </c>
      <c r="I513" t="s">
        <v>7165</v>
      </c>
      <c r="J513" t="s">
        <v>7177</v>
      </c>
      <c r="K513" t="s">
        <v>7201</v>
      </c>
      <c r="L513">
        <v>2</v>
      </c>
      <c r="M513">
        <v>107567.43</v>
      </c>
      <c r="N513">
        <v>0</v>
      </c>
      <c r="O513">
        <v>16333.29</v>
      </c>
    </row>
    <row r="514" spans="1:15" x14ac:dyDescent="0.25">
      <c r="A514" t="s">
        <v>1180</v>
      </c>
      <c r="B514" t="s">
        <v>5294</v>
      </c>
      <c r="C514" t="s">
        <v>7254</v>
      </c>
      <c r="D514" t="s">
        <v>6593</v>
      </c>
      <c r="E514" t="s">
        <v>6938</v>
      </c>
      <c r="F514" t="s">
        <v>7097</v>
      </c>
      <c r="G514" t="s">
        <v>7104</v>
      </c>
      <c r="H514" t="s">
        <v>7120</v>
      </c>
      <c r="I514" t="s">
        <v>7165</v>
      </c>
      <c r="J514" t="s">
        <v>7177</v>
      </c>
      <c r="K514" t="s">
        <v>7201</v>
      </c>
      <c r="L514">
        <v>6</v>
      </c>
      <c r="M514">
        <v>302097.71000000002</v>
      </c>
      <c r="N514">
        <v>0</v>
      </c>
      <c r="O514">
        <v>48036.9</v>
      </c>
    </row>
    <row r="515" spans="1:15" x14ac:dyDescent="0.25">
      <c r="A515" t="s">
        <v>1537</v>
      </c>
      <c r="B515" t="s">
        <v>5714</v>
      </c>
      <c r="C515" t="s">
        <v>7251</v>
      </c>
      <c r="D515" t="s">
        <v>6384</v>
      </c>
      <c r="E515" t="s">
        <v>6969</v>
      </c>
      <c r="F515" t="s">
        <v>7094</v>
      </c>
      <c r="G515" t="s">
        <v>7098</v>
      </c>
      <c r="H515" t="s">
        <v>7114</v>
      </c>
      <c r="I515" t="s">
        <v>7165</v>
      </c>
      <c r="J515" t="s">
        <v>7177</v>
      </c>
      <c r="K515" t="s">
        <v>7201</v>
      </c>
      <c r="L515">
        <v>4</v>
      </c>
      <c r="M515">
        <v>200754</v>
      </c>
      <c r="N515">
        <v>0</v>
      </c>
      <c r="O515">
        <v>31663.63</v>
      </c>
    </row>
    <row r="516" spans="1:15" x14ac:dyDescent="0.25">
      <c r="A516" t="s">
        <v>1529</v>
      </c>
      <c r="B516" t="s">
        <v>5276</v>
      </c>
      <c r="C516" t="s">
        <v>7250</v>
      </c>
      <c r="D516" t="s">
        <v>6286</v>
      </c>
      <c r="E516" t="s">
        <v>6949</v>
      </c>
      <c r="F516" t="s">
        <v>7097</v>
      </c>
      <c r="G516" t="s">
        <v>7107</v>
      </c>
      <c r="H516" t="s">
        <v>7123</v>
      </c>
      <c r="I516" t="s">
        <v>7165</v>
      </c>
      <c r="J516" t="s">
        <v>7177</v>
      </c>
      <c r="K516" t="s">
        <v>7201</v>
      </c>
      <c r="L516">
        <v>1</v>
      </c>
      <c r="M516">
        <v>39504.19</v>
      </c>
      <c r="N516">
        <v>0.25</v>
      </c>
      <c r="O516">
        <v>2386.6</v>
      </c>
    </row>
    <row r="517" spans="1:15" x14ac:dyDescent="0.25">
      <c r="A517" t="s">
        <v>1509</v>
      </c>
      <c r="B517" t="s">
        <v>5809</v>
      </c>
      <c r="C517" t="s">
        <v>7257</v>
      </c>
      <c r="D517" t="s">
        <v>6775</v>
      </c>
      <c r="E517" t="s">
        <v>7010</v>
      </c>
      <c r="F517" t="s">
        <v>7097</v>
      </c>
      <c r="G517" t="s">
        <v>7110</v>
      </c>
      <c r="H517" t="s">
        <v>7159</v>
      </c>
      <c r="I517" t="s">
        <v>7165</v>
      </c>
      <c r="J517" t="s">
        <v>7177</v>
      </c>
      <c r="K517" t="s">
        <v>7201</v>
      </c>
      <c r="L517">
        <v>7</v>
      </c>
      <c r="M517">
        <v>267659.76</v>
      </c>
      <c r="N517">
        <v>0.25</v>
      </c>
      <c r="O517">
        <v>-1341.24</v>
      </c>
    </row>
    <row r="518" spans="1:15" x14ac:dyDescent="0.25">
      <c r="A518" t="s">
        <v>1421</v>
      </c>
      <c r="B518" t="s">
        <v>5457</v>
      </c>
      <c r="C518" t="s">
        <v>7238</v>
      </c>
      <c r="D518" t="s">
        <v>6729</v>
      </c>
      <c r="E518" t="s">
        <v>6914</v>
      </c>
      <c r="F518" t="s">
        <v>7096</v>
      </c>
      <c r="G518" t="s">
        <v>7113</v>
      </c>
      <c r="H518" t="s">
        <v>7143</v>
      </c>
      <c r="I518" t="s">
        <v>7165</v>
      </c>
      <c r="J518" t="s">
        <v>7177</v>
      </c>
      <c r="K518" t="s">
        <v>7201</v>
      </c>
      <c r="L518">
        <v>3</v>
      </c>
      <c r="M518">
        <v>157007.31</v>
      </c>
      <c r="N518">
        <v>0</v>
      </c>
      <c r="O518">
        <v>21241.83</v>
      </c>
    </row>
    <row r="519" spans="1:15" x14ac:dyDescent="0.25">
      <c r="A519" t="s">
        <v>1420</v>
      </c>
      <c r="B519" t="s">
        <v>5219</v>
      </c>
      <c r="C519" t="s">
        <v>7258</v>
      </c>
      <c r="D519" t="s">
        <v>6271</v>
      </c>
      <c r="E519" t="s">
        <v>7015</v>
      </c>
      <c r="F519" t="s">
        <v>7096</v>
      </c>
      <c r="G519" t="s">
        <v>7111</v>
      </c>
      <c r="H519" t="s">
        <v>7142</v>
      </c>
      <c r="I519" t="s">
        <v>7165</v>
      </c>
      <c r="J519" t="s">
        <v>7177</v>
      </c>
      <c r="K519" t="s">
        <v>7201</v>
      </c>
      <c r="L519">
        <v>1</v>
      </c>
      <c r="M519">
        <v>48280.3</v>
      </c>
      <c r="N519">
        <v>0.1</v>
      </c>
      <c r="O519">
        <v>4418.55</v>
      </c>
    </row>
    <row r="520" spans="1:15" x14ac:dyDescent="0.25">
      <c r="A520" t="s">
        <v>1358</v>
      </c>
      <c r="B520" t="s">
        <v>5455</v>
      </c>
      <c r="C520" t="s">
        <v>7254</v>
      </c>
      <c r="D520" t="s">
        <v>6290</v>
      </c>
      <c r="E520" t="s">
        <v>6904</v>
      </c>
      <c r="F520" t="s">
        <v>7095</v>
      </c>
      <c r="G520" t="s">
        <v>7109</v>
      </c>
      <c r="H520" t="s">
        <v>7127</v>
      </c>
      <c r="I520" t="s">
        <v>7165</v>
      </c>
      <c r="J520" t="s">
        <v>7177</v>
      </c>
      <c r="K520" t="s">
        <v>7201</v>
      </c>
      <c r="L520">
        <v>1</v>
      </c>
      <c r="M520">
        <v>37803.67</v>
      </c>
      <c r="N520">
        <v>0.25</v>
      </c>
      <c r="O520">
        <v>2005.76</v>
      </c>
    </row>
    <row r="521" spans="1:15" x14ac:dyDescent="0.25">
      <c r="A521" t="s">
        <v>1357</v>
      </c>
      <c r="B521" t="s">
        <v>5028</v>
      </c>
      <c r="C521" t="s">
        <v>7245</v>
      </c>
      <c r="D521" t="s">
        <v>6540</v>
      </c>
      <c r="E521" t="s">
        <v>6990</v>
      </c>
      <c r="F521" t="s">
        <v>7095</v>
      </c>
      <c r="G521" t="s">
        <v>7108</v>
      </c>
      <c r="H521" t="s">
        <v>7141</v>
      </c>
      <c r="I521" t="s">
        <v>7165</v>
      </c>
      <c r="J521" t="s">
        <v>7177</v>
      </c>
      <c r="K521" t="s">
        <v>7201</v>
      </c>
      <c r="L521">
        <v>1</v>
      </c>
      <c r="M521">
        <v>51273.64</v>
      </c>
      <c r="N521">
        <v>0</v>
      </c>
      <c r="O521">
        <v>8076.33</v>
      </c>
    </row>
    <row r="522" spans="1:15" x14ac:dyDescent="0.25">
      <c r="A522" t="s">
        <v>1328</v>
      </c>
      <c r="B522" t="s">
        <v>5690</v>
      </c>
      <c r="C522" t="s">
        <v>7241</v>
      </c>
      <c r="D522" t="s">
        <v>6611</v>
      </c>
      <c r="E522" t="s">
        <v>6935</v>
      </c>
      <c r="F522" t="s">
        <v>7095</v>
      </c>
      <c r="G522" t="s">
        <v>7102</v>
      </c>
      <c r="H522" t="s">
        <v>7157</v>
      </c>
      <c r="I522" t="s">
        <v>7165</v>
      </c>
      <c r="J522" t="s">
        <v>7177</v>
      </c>
      <c r="K522" t="s">
        <v>7201</v>
      </c>
      <c r="L522">
        <v>6</v>
      </c>
      <c r="M522">
        <v>290028.69</v>
      </c>
      <c r="N522">
        <v>0.05</v>
      </c>
      <c r="O522">
        <v>38105.279999999999</v>
      </c>
    </row>
    <row r="523" spans="1:15" x14ac:dyDescent="0.25">
      <c r="A523" t="s">
        <v>1296</v>
      </c>
      <c r="B523" t="s">
        <v>5754</v>
      </c>
      <c r="C523" t="s">
        <v>7248</v>
      </c>
      <c r="D523" t="s">
        <v>6453</v>
      </c>
      <c r="E523" t="s">
        <v>7063</v>
      </c>
      <c r="F523" t="s">
        <v>7094</v>
      </c>
      <c r="G523" t="s">
        <v>7100</v>
      </c>
      <c r="H523" t="s">
        <v>7136</v>
      </c>
      <c r="I523" t="s">
        <v>7165</v>
      </c>
      <c r="J523" t="s">
        <v>7177</v>
      </c>
      <c r="K523" t="s">
        <v>7201</v>
      </c>
      <c r="L523">
        <v>2</v>
      </c>
      <c r="M523">
        <v>98857.919999999998</v>
      </c>
      <c r="N523">
        <v>0</v>
      </c>
      <c r="O523">
        <v>13446.03</v>
      </c>
    </row>
    <row r="524" spans="1:15" x14ac:dyDescent="0.25">
      <c r="A524" t="s">
        <v>1250</v>
      </c>
      <c r="B524" t="s">
        <v>5747</v>
      </c>
      <c r="C524" t="s">
        <v>7232</v>
      </c>
      <c r="D524" t="s">
        <v>6517</v>
      </c>
      <c r="E524" t="s">
        <v>6902</v>
      </c>
      <c r="F524" t="s">
        <v>7094</v>
      </c>
      <c r="G524" t="s">
        <v>7099</v>
      </c>
      <c r="H524" t="s">
        <v>7125</v>
      </c>
      <c r="I524" t="s">
        <v>7165</v>
      </c>
      <c r="J524" t="s">
        <v>7177</v>
      </c>
      <c r="K524" t="s">
        <v>7201</v>
      </c>
      <c r="L524">
        <v>2</v>
      </c>
      <c r="M524">
        <v>108183.38</v>
      </c>
      <c r="N524">
        <v>0</v>
      </c>
      <c r="O524">
        <v>16013.78</v>
      </c>
    </row>
    <row r="525" spans="1:15" x14ac:dyDescent="0.25">
      <c r="A525" t="s">
        <v>4988</v>
      </c>
      <c r="B525" t="s">
        <v>5618</v>
      </c>
      <c r="C525" t="s">
        <v>7242</v>
      </c>
      <c r="D525" t="s">
        <v>6110</v>
      </c>
      <c r="E525" t="s">
        <v>6909</v>
      </c>
      <c r="F525" t="s">
        <v>7097</v>
      </c>
      <c r="G525" t="s">
        <v>7107</v>
      </c>
      <c r="H525" t="s">
        <v>7152</v>
      </c>
      <c r="I525" t="s">
        <v>7165</v>
      </c>
      <c r="J525" t="s">
        <v>7177</v>
      </c>
      <c r="K525" t="s">
        <v>7198</v>
      </c>
      <c r="L525">
        <v>2</v>
      </c>
      <c r="M525">
        <v>110723.35</v>
      </c>
      <c r="N525">
        <v>0.15</v>
      </c>
      <c r="O525">
        <v>9956.94</v>
      </c>
    </row>
    <row r="526" spans="1:15" x14ac:dyDescent="0.25">
      <c r="A526" t="s">
        <v>4985</v>
      </c>
      <c r="B526" t="s">
        <v>5499</v>
      </c>
      <c r="C526" t="s">
        <v>7248</v>
      </c>
      <c r="D526" t="s">
        <v>6514</v>
      </c>
      <c r="E526" t="s">
        <v>7070</v>
      </c>
      <c r="F526" t="s">
        <v>7097</v>
      </c>
      <c r="G526" t="s">
        <v>7110</v>
      </c>
      <c r="H526" t="s">
        <v>7129</v>
      </c>
      <c r="I526" t="s">
        <v>7165</v>
      </c>
      <c r="J526" t="s">
        <v>7177</v>
      </c>
      <c r="K526" t="s">
        <v>7198</v>
      </c>
      <c r="L526">
        <v>1</v>
      </c>
      <c r="M526">
        <v>56158.33</v>
      </c>
      <c r="N526">
        <v>0.15</v>
      </c>
      <c r="O526">
        <v>6833.5</v>
      </c>
    </row>
    <row r="527" spans="1:15" x14ac:dyDescent="0.25">
      <c r="A527" t="s">
        <v>4932</v>
      </c>
      <c r="B527" t="s">
        <v>5333</v>
      </c>
      <c r="C527" t="s">
        <v>7243</v>
      </c>
      <c r="D527" t="s">
        <v>6824</v>
      </c>
      <c r="E527" t="s">
        <v>7000</v>
      </c>
      <c r="F527" t="s">
        <v>7094</v>
      </c>
      <c r="G527" t="s">
        <v>7101</v>
      </c>
      <c r="H527" t="s">
        <v>7117</v>
      </c>
      <c r="I527" t="s">
        <v>7165</v>
      </c>
      <c r="J527" t="s">
        <v>7177</v>
      </c>
      <c r="K527" t="s">
        <v>7198</v>
      </c>
      <c r="L527">
        <v>4</v>
      </c>
      <c r="M527">
        <v>271661.90999999997</v>
      </c>
      <c r="N527">
        <v>0</v>
      </c>
      <c r="O527">
        <v>50261.82</v>
      </c>
    </row>
    <row r="528" spans="1:15" x14ac:dyDescent="0.25">
      <c r="A528" t="s">
        <v>44</v>
      </c>
      <c r="B528" t="s">
        <v>5044</v>
      </c>
      <c r="C528" t="s">
        <v>7247</v>
      </c>
      <c r="D528" t="s">
        <v>6126</v>
      </c>
      <c r="E528" t="s">
        <v>6925</v>
      </c>
      <c r="F528" t="s">
        <v>7094</v>
      </c>
      <c r="G528" t="s">
        <v>7098</v>
      </c>
      <c r="H528" t="s">
        <v>7138</v>
      </c>
      <c r="I528" t="s">
        <v>7165</v>
      </c>
      <c r="J528" t="s">
        <v>7177</v>
      </c>
      <c r="K528" t="s">
        <v>7198</v>
      </c>
      <c r="L528">
        <v>8</v>
      </c>
      <c r="M528">
        <v>507908.53</v>
      </c>
      <c r="N528">
        <v>0</v>
      </c>
      <c r="O528">
        <v>84051.35</v>
      </c>
    </row>
    <row r="529" spans="1:15" x14ac:dyDescent="0.25">
      <c r="A529" t="s">
        <v>4880</v>
      </c>
      <c r="B529" t="s">
        <v>5728</v>
      </c>
      <c r="C529" t="s">
        <v>7249</v>
      </c>
      <c r="D529" t="s">
        <v>6197</v>
      </c>
      <c r="E529" t="s">
        <v>6895</v>
      </c>
      <c r="F529" t="s">
        <v>7097</v>
      </c>
      <c r="G529" t="s">
        <v>7104</v>
      </c>
      <c r="H529" t="s">
        <v>7132</v>
      </c>
      <c r="I529" t="s">
        <v>7165</v>
      </c>
      <c r="J529" t="s">
        <v>7177</v>
      </c>
      <c r="K529" t="s">
        <v>7198</v>
      </c>
      <c r="L529">
        <v>2</v>
      </c>
      <c r="M529">
        <v>127137.75</v>
      </c>
      <c r="N529">
        <v>0</v>
      </c>
      <c r="O529">
        <v>23934.240000000002</v>
      </c>
    </row>
    <row r="530" spans="1:15" x14ac:dyDescent="0.25">
      <c r="A530" t="s">
        <v>4877</v>
      </c>
      <c r="B530" t="s">
        <v>5797</v>
      </c>
      <c r="C530" t="s">
        <v>7250</v>
      </c>
      <c r="D530" t="s">
        <v>6233</v>
      </c>
      <c r="E530" t="s">
        <v>6911</v>
      </c>
      <c r="F530" t="s">
        <v>7095</v>
      </c>
      <c r="G530" t="s">
        <v>7108</v>
      </c>
      <c r="H530" t="s">
        <v>7126</v>
      </c>
      <c r="I530" t="s">
        <v>7165</v>
      </c>
      <c r="J530" t="s">
        <v>7177</v>
      </c>
      <c r="K530" t="s">
        <v>7198</v>
      </c>
      <c r="L530">
        <v>4</v>
      </c>
      <c r="M530">
        <v>188000.62</v>
      </c>
      <c r="N530">
        <v>0.25</v>
      </c>
      <c r="O530">
        <v>23544.639999999999</v>
      </c>
    </row>
    <row r="531" spans="1:15" x14ac:dyDescent="0.25">
      <c r="A531" t="s">
        <v>4781</v>
      </c>
      <c r="B531" t="s">
        <v>5743</v>
      </c>
      <c r="C531" t="s">
        <v>7254</v>
      </c>
      <c r="D531" t="s">
        <v>6404</v>
      </c>
      <c r="E531" t="s">
        <v>7040</v>
      </c>
      <c r="F531" t="s">
        <v>7094</v>
      </c>
      <c r="G531" t="s">
        <v>7100</v>
      </c>
      <c r="H531" t="s">
        <v>7116</v>
      </c>
      <c r="I531" t="s">
        <v>7165</v>
      </c>
      <c r="J531" t="s">
        <v>7177</v>
      </c>
      <c r="K531" t="s">
        <v>7198</v>
      </c>
      <c r="L531">
        <v>2</v>
      </c>
      <c r="M531">
        <v>126501.81</v>
      </c>
      <c r="N531">
        <v>0</v>
      </c>
      <c r="O531">
        <v>24919.11</v>
      </c>
    </row>
    <row r="532" spans="1:15" x14ac:dyDescent="0.25">
      <c r="A532" t="s">
        <v>4707</v>
      </c>
      <c r="B532" t="s">
        <v>5315</v>
      </c>
      <c r="C532" t="s">
        <v>7254</v>
      </c>
      <c r="D532" t="s">
        <v>6106</v>
      </c>
      <c r="E532" t="s">
        <v>6905</v>
      </c>
      <c r="F532" t="s">
        <v>7094</v>
      </c>
      <c r="G532" t="s">
        <v>7101</v>
      </c>
      <c r="H532" t="s">
        <v>7124</v>
      </c>
      <c r="I532" t="s">
        <v>7165</v>
      </c>
      <c r="J532" t="s">
        <v>7177</v>
      </c>
      <c r="K532" t="s">
        <v>7198</v>
      </c>
      <c r="L532">
        <v>7</v>
      </c>
      <c r="M532">
        <v>440010.39</v>
      </c>
      <c r="N532">
        <v>0.05</v>
      </c>
      <c r="O532">
        <v>63141.97</v>
      </c>
    </row>
    <row r="533" spans="1:15" x14ac:dyDescent="0.25">
      <c r="A533" t="s">
        <v>4706</v>
      </c>
      <c r="B533" t="s">
        <v>5745</v>
      </c>
      <c r="C533" t="s">
        <v>7224</v>
      </c>
      <c r="D533" t="s">
        <v>6155</v>
      </c>
      <c r="E533" t="s">
        <v>6918</v>
      </c>
      <c r="F533" t="s">
        <v>7095</v>
      </c>
      <c r="G533" t="s">
        <v>7108</v>
      </c>
      <c r="H533" t="s">
        <v>7150</v>
      </c>
      <c r="I533" t="s">
        <v>7165</v>
      </c>
      <c r="J533" t="s">
        <v>7177</v>
      </c>
      <c r="K533" t="s">
        <v>7198</v>
      </c>
      <c r="L533">
        <v>1</v>
      </c>
      <c r="M533">
        <v>64611.63</v>
      </c>
      <c r="N533">
        <v>0.05</v>
      </c>
      <c r="O533">
        <v>9738.77</v>
      </c>
    </row>
    <row r="534" spans="1:15" x14ac:dyDescent="0.25">
      <c r="A534" t="s">
        <v>4610</v>
      </c>
      <c r="B534" t="s">
        <v>5338</v>
      </c>
      <c r="C534" t="s">
        <v>7232</v>
      </c>
      <c r="D534" t="s">
        <v>6830</v>
      </c>
      <c r="E534" t="s">
        <v>6967</v>
      </c>
      <c r="F534" t="s">
        <v>7094</v>
      </c>
      <c r="G534" t="s">
        <v>7099</v>
      </c>
      <c r="H534" t="s">
        <v>7125</v>
      </c>
      <c r="I534" t="s">
        <v>7165</v>
      </c>
      <c r="J534" t="s">
        <v>7177</v>
      </c>
      <c r="K534" t="s">
        <v>7198</v>
      </c>
      <c r="L534">
        <v>1</v>
      </c>
      <c r="M534">
        <v>62333.34</v>
      </c>
      <c r="N534">
        <v>0</v>
      </c>
      <c r="O534">
        <v>11908.05</v>
      </c>
    </row>
    <row r="535" spans="1:15" x14ac:dyDescent="0.25">
      <c r="A535" t="s">
        <v>4566</v>
      </c>
      <c r="B535" t="s">
        <v>5690</v>
      </c>
      <c r="C535" t="s">
        <v>7241</v>
      </c>
      <c r="D535" t="s">
        <v>6731</v>
      </c>
      <c r="E535" t="s">
        <v>7074</v>
      </c>
      <c r="F535" t="s">
        <v>7094</v>
      </c>
      <c r="G535" t="s">
        <v>7099</v>
      </c>
      <c r="H535" t="s">
        <v>7130</v>
      </c>
      <c r="I535" t="s">
        <v>7165</v>
      </c>
      <c r="J535" t="s">
        <v>7177</v>
      </c>
      <c r="K535" t="s">
        <v>7198</v>
      </c>
      <c r="L535">
        <v>3</v>
      </c>
      <c r="M535">
        <v>179921.87</v>
      </c>
      <c r="N535">
        <v>0.1</v>
      </c>
      <c r="O535">
        <v>29458.67</v>
      </c>
    </row>
    <row r="536" spans="1:15" x14ac:dyDescent="0.25">
      <c r="A536" t="s">
        <v>4559</v>
      </c>
      <c r="B536" t="s">
        <v>5160</v>
      </c>
      <c r="C536" t="s">
        <v>7251</v>
      </c>
      <c r="D536" t="s">
        <v>6467</v>
      </c>
      <c r="E536" t="s">
        <v>6996</v>
      </c>
      <c r="F536" t="s">
        <v>7097</v>
      </c>
      <c r="G536" t="s">
        <v>7105</v>
      </c>
      <c r="H536" t="s">
        <v>7149</v>
      </c>
      <c r="I536" t="s">
        <v>7165</v>
      </c>
      <c r="J536" t="s">
        <v>7177</v>
      </c>
      <c r="K536" t="s">
        <v>7198</v>
      </c>
      <c r="L536">
        <v>2</v>
      </c>
      <c r="M536">
        <v>106698.16</v>
      </c>
      <c r="N536">
        <v>0.15</v>
      </c>
      <c r="O536">
        <v>9431.8700000000008</v>
      </c>
    </row>
    <row r="537" spans="1:15" x14ac:dyDescent="0.25">
      <c r="A537" t="s">
        <v>4530</v>
      </c>
      <c r="B537" t="s">
        <v>5049</v>
      </c>
      <c r="C537" t="s">
        <v>7247</v>
      </c>
      <c r="D537" t="s">
        <v>6779</v>
      </c>
      <c r="E537" t="s">
        <v>7035</v>
      </c>
      <c r="F537" t="s">
        <v>7096</v>
      </c>
      <c r="G537" t="s">
        <v>7103</v>
      </c>
      <c r="H537" t="s">
        <v>7158</v>
      </c>
      <c r="I537" t="s">
        <v>7165</v>
      </c>
      <c r="J537" t="s">
        <v>7177</v>
      </c>
      <c r="K537" t="s">
        <v>7198</v>
      </c>
      <c r="L537">
        <v>2</v>
      </c>
      <c r="M537">
        <v>133757.25</v>
      </c>
      <c r="N537">
        <v>0</v>
      </c>
      <c r="O537">
        <v>21780.37</v>
      </c>
    </row>
    <row r="538" spans="1:15" x14ac:dyDescent="0.25">
      <c r="A538" t="s">
        <v>4522</v>
      </c>
      <c r="B538" t="s">
        <v>5260</v>
      </c>
      <c r="C538" t="s">
        <v>7241</v>
      </c>
      <c r="D538" t="s">
        <v>6724</v>
      </c>
      <c r="E538" t="s">
        <v>6983</v>
      </c>
      <c r="F538" t="s">
        <v>7095</v>
      </c>
      <c r="G538" t="s">
        <v>7108</v>
      </c>
      <c r="H538" t="s">
        <v>7126</v>
      </c>
      <c r="I538" t="s">
        <v>7165</v>
      </c>
      <c r="J538" t="s">
        <v>7177</v>
      </c>
      <c r="K538" t="s">
        <v>7198</v>
      </c>
      <c r="L538">
        <v>6</v>
      </c>
      <c r="M538">
        <v>344695.74</v>
      </c>
      <c r="N538">
        <v>0.15</v>
      </c>
      <c r="O538">
        <v>42456.23</v>
      </c>
    </row>
    <row r="539" spans="1:15" x14ac:dyDescent="0.25">
      <c r="A539" t="s">
        <v>162</v>
      </c>
      <c r="B539" t="s">
        <v>5157</v>
      </c>
      <c r="C539" t="s">
        <v>7230</v>
      </c>
      <c r="D539" t="s">
        <v>6227</v>
      </c>
      <c r="E539" t="s">
        <v>6993</v>
      </c>
      <c r="F539" t="s">
        <v>7097</v>
      </c>
      <c r="G539" t="s">
        <v>7104</v>
      </c>
      <c r="H539" t="s">
        <v>7132</v>
      </c>
      <c r="I539" t="s">
        <v>7165</v>
      </c>
      <c r="J539" t="s">
        <v>7177</v>
      </c>
      <c r="K539" t="s">
        <v>7198</v>
      </c>
      <c r="L539">
        <v>4</v>
      </c>
      <c r="M539">
        <v>199010.13</v>
      </c>
      <c r="N539">
        <v>0.2</v>
      </c>
      <c r="O539">
        <v>20077.310000000001</v>
      </c>
    </row>
    <row r="540" spans="1:15" x14ac:dyDescent="0.25">
      <c r="A540" t="s">
        <v>164</v>
      </c>
      <c r="B540" t="s">
        <v>5159</v>
      </c>
      <c r="C540" t="s">
        <v>7225</v>
      </c>
      <c r="D540" t="s">
        <v>6229</v>
      </c>
      <c r="E540" t="s">
        <v>6992</v>
      </c>
      <c r="F540" t="s">
        <v>7094</v>
      </c>
      <c r="G540" t="s">
        <v>7101</v>
      </c>
      <c r="H540" t="s">
        <v>7117</v>
      </c>
      <c r="I540" t="s">
        <v>7165</v>
      </c>
      <c r="J540" t="s">
        <v>7177</v>
      </c>
      <c r="K540" t="s">
        <v>7198</v>
      </c>
      <c r="L540">
        <v>6</v>
      </c>
      <c r="M540">
        <v>387234.08</v>
      </c>
      <c r="N540">
        <v>0.05</v>
      </c>
      <c r="O540">
        <v>60045.46</v>
      </c>
    </row>
    <row r="541" spans="1:15" x14ac:dyDescent="0.25">
      <c r="A541" t="s">
        <v>4513</v>
      </c>
      <c r="B541" t="s">
        <v>5590</v>
      </c>
      <c r="C541" t="s">
        <v>7253</v>
      </c>
      <c r="D541" t="s">
        <v>6885</v>
      </c>
      <c r="E541" t="s">
        <v>6959</v>
      </c>
      <c r="F541" t="s">
        <v>7095</v>
      </c>
      <c r="G541" t="s">
        <v>7106</v>
      </c>
      <c r="H541" t="s">
        <v>7146</v>
      </c>
      <c r="I541" t="s">
        <v>7165</v>
      </c>
      <c r="J541" t="s">
        <v>7177</v>
      </c>
      <c r="K541" t="s">
        <v>7198</v>
      </c>
      <c r="L541">
        <v>4</v>
      </c>
      <c r="M541">
        <v>255390.76</v>
      </c>
      <c r="N541">
        <v>0</v>
      </c>
      <c r="O541">
        <v>42600.800000000003</v>
      </c>
    </row>
    <row r="542" spans="1:15" x14ac:dyDescent="0.25">
      <c r="A542" t="s">
        <v>181</v>
      </c>
      <c r="B542" t="s">
        <v>5174</v>
      </c>
      <c r="C542" t="s">
        <v>7231</v>
      </c>
      <c r="D542" t="s">
        <v>6182</v>
      </c>
      <c r="E542" t="s">
        <v>6970</v>
      </c>
      <c r="F542" t="s">
        <v>7095</v>
      </c>
      <c r="G542" t="s">
        <v>7106</v>
      </c>
      <c r="H542" t="s">
        <v>7146</v>
      </c>
      <c r="I542" t="s">
        <v>7165</v>
      </c>
      <c r="J542" t="s">
        <v>7177</v>
      </c>
      <c r="K542" t="s">
        <v>7198</v>
      </c>
      <c r="L542">
        <v>7</v>
      </c>
      <c r="M542">
        <v>439662.29</v>
      </c>
      <c r="N542">
        <v>0</v>
      </c>
      <c r="O542">
        <v>86497.85</v>
      </c>
    </row>
    <row r="543" spans="1:15" x14ac:dyDescent="0.25">
      <c r="A543" t="s">
        <v>4442</v>
      </c>
      <c r="B543" t="s">
        <v>5091</v>
      </c>
      <c r="C543" t="s">
        <v>7247</v>
      </c>
      <c r="D543" t="s">
        <v>6679</v>
      </c>
      <c r="E543" t="s">
        <v>7058</v>
      </c>
      <c r="F543" t="s">
        <v>7095</v>
      </c>
      <c r="G543" t="s">
        <v>7102</v>
      </c>
      <c r="H543" t="s">
        <v>7147</v>
      </c>
      <c r="I543" t="s">
        <v>7165</v>
      </c>
      <c r="J543" t="s">
        <v>7177</v>
      </c>
      <c r="K543" t="s">
        <v>7198</v>
      </c>
      <c r="L543">
        <v>5</v>
      </c>
      <c r="M543">
        <v>309313.76</v>
      </c>
      <c r="N543">
        <v>0</v>
      </c>
      <c r="O543">
        <v>59411.26</v>
      </c>
    </row>
    <row r="544" spans="1:15" x14ac:dyDescent="0.25">
      <c r="A544" t="s">
        <v>4440</v>
      </c>
      <c r="B544" t="s">
        <v>5439</v>
      </c>
      <c r="C544" t="s">
        <v>7224</v>
      </c>
      <c r="D544" t="s">
        <v>6405</v>
      </c>
      <c r="E544" t="s">
        <v>7027</v>
      </c>
      <c r="F544" t="s">
        <v>7094</v>
      </c>
      <c r="G544" t="s">
        <v>7098</v>
      </c>
      <c r="H544" t="s">
        <v>7156</v>
      </c>
      <c r="I544" t="s">
        <v>7165</v>
      </c>
      <c r="J544" t="s">
        <v>7177</v>
      </c>
      <c r="K544" t="s">
        <v>7198</v>
      </c>
      <c r="L544">
        <v>3</v>
      </c>
      <c r="M544">
        <v>155423.07</v>
      </c>
      <c r="N544">
        <v>0.2</v>
      </c>
      <c r="O544">
        <v>8956.5499999999993</v>
      </c>
    </row>
    <row r="545" spans="1:15" x14ac:dyDescent="0.25">
      <c r="A545" t="s">
        <v>4427</v>
      </c>
      <c r="B545" t="s">
        <v>5216</v>
      </c>
      <c r="C545" t="s">
        <v>7234</v>
      </c>
      <c r="D545" t="s">
        <v>6102</v>
      </c>
      <c r="E545" t="s">
        <v>6901</v>
      </c>
      <c r="F545" t="s">
        <v>7097</v>
      </c>
      <c r="G545" t="s">
        <v>7105</v>
      </c>
      <c r="H545" t="s">
        <v>7149</v>
      </c>
      <c r="I545" t="s">
        <v>7165</v>
      </c>
      <c r="J545" t="s">
        <v>7177</v>
      </c>
      <c r="K545" t="s">
        <v>7198</v>
      </c>
      <c r="L545">
        <v>3</v>
      </c>
      <c r="M545">
        <v>150174.76999999999</v>
      </c>
      <c r="N545">
        <v>0.25</v>
      </c>
      <c r="O545">
        <v>10973.24</v>
      </c>
    </row>
    <row r="546" spans="1:15" x14ac:dyDescent="0.25">
      <c r="A546" t="s">
        <v>199</v>
      </c>
      <c r="B546" t="s">
        <v>5189</v>
      </c>
      <c r="C546" t="s">
        <v>7254</v>
      </c>
      <c r="D546" t="s">
        <v>6258</v>
      </c>
      <c r="E546" t="s">
        <v>6927</v>
      </c>
      <c r="F546" t="s">
        <v>7096</v>
      </c>
      <c r="G546" t="s">
        <v>7112</v>
      </c>
      <c r="H546" t="s">
        <v>7154</v>
      </c>
      <c r="I546" t="s">
        <v>7165</v>
      </c>
      <c r="J546" t="s">
        <v>7177</v>
      </c>
      <c r="K546" t="s">
        <v>7198</v>
      </c>
      <c r="L546">
        <v>2</v>
      </c>
      <c r="M546">
        <v>113474.17</v>
      </c>
      <c r="N546">
        <v>0.1</v>
      </c>
      <c r="O546">
        <v>15891.1</v>
      </c>
    </row>
    <row r="547" spans="1:15" x14ac:dyDescent="0.25">
      <c r="A547" t="s">
        <v>4373</v>
      </c>
      <c r="B547" t="s">
        <v>5294</v>
      </c>
      <c r="C547" t="s">
        <v>7254</v>
      </c>
      <c r="D547" t="s">
        <v>6456</v>
      </c>
      <c r="E547" t="s">
        <v>7065</v>
      </c>
      <c r="F547" t="s">
        <v>7095</v>
      </c>
      <c r="G547" t="s">
        <v>7102</v>
      </c>
      <c r="H547" t="s">
        <v>7157</v>
      </c>
      <c r="I547" t="s">
        <v>7165</v>
      </c>
      <c r="J547" t="s">
        <v>7177</v>
      </c>
      <c r="K547" t="s">
        <v>7198</v>
      </c>
      <c r="L547">
        <v>4</v>
      </c>
      <c r="M547">
        <v>256027.65</v>
      </c>
      <c r="N547">
        <v>0</v>
      </c>
      <c r="O547">
        <v>48832.54</v>
      </c>
    </row>
    <row r="548" spans="1:15" x14ac:dyDescent="0.25">
      <c r="A548" t="s">
        <v>237</v>
      </c>
      <c r="B548" t="s">
        <v>5221</v>
      </c>
      <c r="C548" t="s">
        <v>7224</v>
      </c>
      <c r="D548" t="s">
        <v>6291</v>
      </c>
      <c r="E548" t="s">
        <v>6969</v>
      </c>
      <c r="F548" t="s">
        <v>7096</v>
      </c>
      <c r="G548" t="s">
        <v>7112</v>
      </c>
      <c r="H548" t="s">
        <v>7133</v>
      </c>
      <c r="I548" t="s">
        <v>7165</v>
      </c>
      <c r="J548" t="s">
        <v>7177</v>
      </c>
      <c r="K548" t="s">
        <v>7198</v>
      </c>
      <c r="L548">
        <v>4</v>
      </c>
      <c r="M548">
        <v>209676.39</v>
      </c>
      <c r="N548">
        <v>0.2</v>
      </c>
      <c r="O548">
        <v>10973.92</v>
      </c>
    </row>
    <row r="549" spans="1:15" x14ac:dyDescent="0.25">
      <c r="A549" t="s">
        <v>239</v>
      </c>
      <c r="B549" t="s">
        <v>5223</v>
      </c>
      <c r="C549" t="s">
        <v>7238</v>
      </c>
      <c r="D549" t="s">
        <v>6292</v>
      </c>
      <c r="E549" t="s">
        <v>6963</v>
      </c>
      <c r="F549" t="s">
        <v>7095</v>
      </c>
      <c r="G549" t="s">
        <v>7102</v>
      </c>
      <c r="H549" t="s">
        <v>7118</v>
      </c>
      <c r="I549" t="s">
        <v>7165</v>
      </c>
      <c r="J549" t="s">
        <v>7177</v>
      </c>
      <c r="K549" t="s">
        <v>7198</v>
      </c>
      <c r="L549">
        <v>4</v>
      </c>
      <c r="M549">
        <v>212988.18</v>
      </c>
      <c r="N549">
        <v>0.2</v>
      </c>
      <c r="O549">
        <v>21635.27</v>
      </c>
    </row>
    <row r="550" spans="1:15" x14ac:dyDescent="0.25">
      <c r="A550" t="s">
        <v>4306</v>
      </c>
      <c r="B550" t="s">
        <v>6081</v>
      </c>
      <c r="C550" t="s">
        <v>7238</v>
      </c>
      <c r="D550" t="s">
        <v>6415</v>
      </c>
      <c r="E550" t="s">
        <v>6912</v>
      </c>
      <c r="F550" t="s">
        <v>7095</v>
      </c>
      <c r="G550" t="s">
        <v>7106</v>
      </c>
      <c r="H550" t="s">
        <v>7122</v>
      </c>
      <c r="I550" t="s">
        <v>7165</v>
      </c>
      <c r="J550" t="s">
        <v>7177</v>
      </c>
      <c r="K550" t="s">
        <v>7198</v>
      </c>
      <c r="L550">
        <v>2</v>
      </c>
      <c r="M550">
        <v>132761.07999999999</v>
      </c>
      <c r="N550">
        <v>0</v>
      </c>
      <c r="O550">
        <v>23201.74</v>
      </c>
    </row>
    <row r="551" spans="1:15" x14ac:dyDescent="0.25">
      <c r="A551" t="s">
        <v>4272</v>
      </c>
      <c r="B551" t="s">
        <v>5629</v>
      </c>
      <c r="C551" t="s">
        <v>7256</v>
      </c>
      <c r="D551" t="s">
        <v>6125</v>
      </c>
      <c r="E551" t="s">
        <v>6924</v>
      </c>
      <c r="F551" t="s">
        <v>7097</v>
      </c>
      <c r="G551" t="s">
        <v>7107</v>
      </c>
      <c r="H551" t="s">
        <v>7152</v>
      </c>
      <c r="I551" t="s">
        <v>7165</v>
      </c>
      <c r="J551" t="s">
        <v>7177</v>
      </c>
      <c r="K551" t="s">
        <v>7198</v>
      </c>
      <c r="L551">
        <v>6</v>
      </c>
      <c r="M551">
        <v>355996.61</v>
      </c>
      <c r="N551">
        <v>0.1</v>
      </c>
      <c r="O551">
        <v>43982.79</v>
      </c>
    </row>
    <row r="552" spans="1:15" x14ac:dyDescent="0.25">
      <c r="A552" t="s">
        <v>4268</v>
      </c>
      <c r="B552" t="s">
        <v>5406</v>
      </c>
      <c r="C552" t="s">
        <v>7255</v>
      </c>
      <c r="D552" t="s">
        <v>6829</v>
      </c>
      <c r="E552" t="s">
        <v>7010</v>
      </c>
      <c r="F552" t="s">
        <v>7097</v>
      </c>
      <c r="G552" t="s">
        <v>7110</v>
      </c>
      <c r="H552" t="s">
        <v>7155</v>
      </c>
      <c r="I552" t="s">
        <v>7165</v>
      </c>
      <c r="J552" t="s">
        <v>7177</v>
      </c>
      <c r="K552" t="s">
        <v>7198</v>
      </c>
      <c r="L552">
        <v>7</v>
      </c>
      <c r="M552">
        <v>446413.08</v>
      </c>
      <c r="N552">
        <v>0</v>
      </c>
      <c r="O552">
        <v>73390.41</v>
      </c>
    </row>
    <row r="553" spans="1:15" x14ac:dyDescent="0.25">
      <c r="A553" t="s">
        <v>265</v>
      </c>
      <c r="B553" t="s">
        <v>5243</v>
      </c>
      <c r="C553" t="s">
        <v>7252</v>
      </c>
      <c r="D553" t="s">
        <v>6311</v>
      </c>
      <c r="E553" t="s">
        <v>6930</v>
      </c>
      <c r="F553" t="s">
        <v>7096</v>
      </c>
      <c r="G553" t="s">
        <v>7103</v>
      </c>
      <c r="H553" t="s">
        <v>7134</v>
      </c>
      <c r="I553" t="s">
        <v>7165</v>
      </c>
      <c r="J553" t="s">
        <v>7177</v>
      </c>
      <c r="K553" t="s">
        <v>7198</v>
      </c>
      <c r="L553">
        <v>5</v>
      </c>
      <c r="M553">
        <v>321186.88</v>
      </c>
      <c r="N553">
        <v>0</v>
      </c>
      <c r="O553">
        <v>54580.5</v>
      </c>
    </row>
    <row r="554" spans="1:15" x14ac:dyDescent="0.25">
      <c r="A554" t="s">
        <v>4216</v>
      </c>
      <c r="B554" t="s">
        <v>5782</v>
      </c>
      <c r="C554" t="s">
        <v>7232</v>
      </c>
      <c r="D554" t="s">
        <v>6696</v>
      </c>
      <c r="E554" t="s">
        <v>6984</v>
      </c>
      <c r="F554" t="s">
        <v>7094</v>
      </c>
      <c r="G554" t="s">
        <v>7098</v>
      </c>
      <c r="H554" t="s">
        <v>7138</v>
      </c>
      <c r="I554" t="s">
        <v>7165</v>
      </c>
      <c r="J554" t="s">
        <v>7177</v>
      </c>
      <c r="K554" t="s">
        <v>7198</v>
      </c>
      <c r="L554">
        <v>7</v>
      </c>
      <c r="M554">
        <v>371376.54</v>
      </c>
      <c r="N554">
        <v>0.15</v>
      </c>
      <c r="O554">
        <v>29756.9</v>
      </c>
    </row>
    <row r="555" spans="1:15" x14ac:dyDescent="0.25">
      <c r="A555" t="s">
        <v>4184</v>
      </c>
      <c r="B555" t="s">
        <v>5551</v>
      </c>
      <c r="C555" t="s">
        <v>7249</v>
      </c>
      <c r="D555" t="s">
        <v>6649</v>
      </c>
      <c r="E555" t="s">
        <v>6977</v>
      </c>
      <c r="F555" t="s">
        <v>7095</v>
      </c>
      <c r="G555" t="s">
        <v>7106</v>
      </c>
      <c r="H555" t="s">
        <v>7146</v>
      </c>
      <c r="I555" t="s">
        <v>7165</v>
      </c>
      <c r="J555" t="s">
        <v>7177</v>
      </c>
      <c r="K555" t="s">
        <v>7198</v>
      </c>
      <c r="L555">
        <v>3</v>
      </c>
      <c r="M555">
        <v>152971.31</v>
      </c>
      <c r="N555">
        <v>0.25</v>
      </c>
      <c r="O555">
        <v>15721.04</v>
      </c>
    </row>
    <row r="556" spans="1:15" x14ac:dyDescent="0.25">
      <c r="A556" t="s">
        <v>4177</v>
      </c>
      <c r="B556" t="s">
        <v>5628</v>
      </c>
      <c r="C556" t="s">
        <v>7245</v>
      </c>
      <c r="D556" t="s">
        <v>6505</v>
      </c>
      <c r="E556" t="s">
        <v>7039</v>
      </c>
      <c r="F556" t="s">
        <v>7095</v>
      </c>
      <c r="G556" t="s">
        <v>7109</v>
      </c>
      <c r="H556" t="s">
        <v>7140</v>
      </c>
      <c r="I556" t="s">
        <v>7165</v>
      </c>
      <c r="J556" t="s">
        <v>7177</v>
      </c>
      <c r="K556" t="s">
        <v>7198</v>
      </c>
      <c r="L556">
        <v>4</v>
      </c>
      <c r="M556">
        <v>253524.44</v>
      </c>
      <c r="N556">
        <v>0.05</v>
      </c>
      <c r="O556">
        <v>36925.089999999997</v>
      </c>
    </row>
    <row r="557" spans="1:15" x14ac:dyDescent="0.25">
      <c r="A557" t="s">
        <v>4173</v>
      </c>
      <c r="B557" t="s">
        <v>5880</v>
      </c>
      <c r="C557" t="s">
        <v>7227</v>
      </c>
      <c r="D557" t="s">
        <v>6793</v>
      </c>
      <c r="E557" t="s">
        <v>7059</v>
      </c>
      <c r="F557" t="s">
        <v>7096</v>
      </c>
      <c r="G557" t="s">
        <v>7111</v>
      </c>
      <c r="H557" t="s">
        <v>7142</v>
      </c>
      <c r="I557" t="s">
        <v>7165</v>
      </c>
      <c r="J557" t="s">
        <v>7177</v>
      </c>
      <c r="K557" t="s">
        <v>7198</v>
      </c>
      <c r="L557">
        <v>8</v>
      </c>
      <c r="M557">
        <v>533897.91</v>
      </c>
      <c r="N557">
        <v>0</v>
      </c>
      <c r="O557">
        <v>99815.55</v>
      </c>
    </row>
    <row r="558" spans="1:15" x14ac:dyDescent="0.25">
      <c r="A558" t="s">
        <v>294</v>
      </c>
      <c r="B558" t="s">
        <v>5270</v>
      </c>
      <c r="C558" t="s">
        <v>7255</v>
      </c>
      <c r="D558" t="s">
        <v>6335</v>
      </c>
      <c r="E558" t="s">
        <v>6975</v>
      </c>
      <c r="F558" t="s">
        <v>7097</v>
      </c>
      <c r="G558" t="s">
        <v>7110</v>
      </c>
      <c r="H558" t="s">
        <v>7155</v>
      </c>
      <c r="I558" t="s">
        <v>7165</v>
      </c>
      <c r="J558" t="s">
        <v>7177</v>
      </c>
      <c r="K558" t="s">
        <v>7198</v>
      </c>
      <c r="L558">
        <v>1</v>
      </c>
      <c r="M558">
        <v>65527</v>
      </c>
      <c r="N558">
        <v>0</v>
      </c>
      <c r="O558">
        <v>12239.31</v>
      </c>
    </row>
    <row r="559" spans="1:15" x14ac:dyDescent="0.25">
      <c r="A559" t="s">
        <v>4110</v>
      </c>
      <c r="B559" t="s">
        <v>5481</v>
      </c>
      <c r="C559" t="s">
        <v>7247</v>
      </c>
      <c r="D559" t="s">
        <v>6705</v>
      </c>
      <c r="E559" t="s">
        <v>6907</v>
      </c>
      <c r="F559" t="s">
        <v>7096</v>
      </c>
      <c r="G559" t="s">
        <v>7112</v>
      </c>
      <c r="H559" t="s">
        <v>7154</v>
      </c>
      <c r="I559" t="s">
        <v>7165</v>
      </c>
      <c r="J559" t="s">
        <v>7177</v>
      </c>
      <c r="K559" t="s">
        <v>7198</v>
      </c>
      <c r="L559">
        <v>1</v>
      </c>
      <c r="M559">
        <v>57517.5</v>
      </c>
      <c r="N559">
        <v>0.15</v>
      </c>
      <c r="O559">
        <v>5822.93</v>
      </c>
    </row>
    <row r="560" spans="1:15" x14ac:dyDescent="0.25">
      <c r="A560" t="s">
        <v>319</v>
      </c>
      <c r="B560" t="s">
        <v>5287</v>
      </c>
      <c r="C560" t="s">
        <v>7254</v>
      </c>
      <c r="D560" t="s">
        <v>6350</v>
      </c>
      <c r="E560" t="s">
        <v>7041</v>
      </c>
      <c r="F560" t="s">
        <v>7097</v>
      </c>
      <c r="G560" t="s">
        <v>7105</v>
      </c>
      <c r="H560" t="s">
        <v>7149</v>
      </c>
      <c r="I560" t="s">
        <v>7165</v>
      </c>
      <c r="J560" t="s">
        <v>7177</v>
      </c>
      <c r="K560" t="s">
        <v>7198</v>
      </c>
      <c r="L560">
        <v>1</v>
      </c>
      <c r="M560">
        <v>59901.8</v>
      </c>
      <c r="N560">
        <v>0.05</v>
      </c>
      <c r="O560">
        <v>8778.2900000000009</v>
      </c>
    </row>
    <row r="561" spans="1:15" x14ac:dyDescent="0.25">
      <c r="A561" t="s">
        <v>4057</v>
      </c>
      <c r="B561" t="s">
        <v>5899</v>
      </c>
      <c r="C561" t="s">
        <v>7229</v>
      </c>
      <c r="D561" t="s">
        <v>6724</v>
      </c>
      <c r="E561" t="s">
        <v>6983</v>
      </c>
      <c r="F561" t="s">
        <v>7094</v>
      </c>
      <c r="G561" t="s">
        <v>7098</v>
      </c>
      <c r="H561" t="s">
        <v>7138</v>
      </c>
      <c r="I561" t="s">
        <v>7165</v>
      </c>
      <c r="J561" t="s">
        <v>7177</v>
      </c>
      <c r="K561" t="s">
        <v>7198</v>
      </c>
      <c r="L561">
        <v>4</v>
      </c>
      <c r="M561">
        <v>270965.09000000003</v>
      </c>
      <c r="N561">
        <v>0</v>
      </c>
      <c r="O561">
        <v>46165.71</v>
      </c>
    </row>
    <row r="562" spans="1:15" x14ac:dyDescent="0.25">
      <c r="A562" t="s">
        <v>329</v>
      </c>
      <c r="B562" t="s">
        <v>5294</v>
      </c>
      <c r="C562" t="s">
        <v>7254</v>
      </c>
      <c r="D562" t="s">
        <v>6355</v>
      </c>
      <c r="E562" t="s">
        <v>6990</v>
      </c>
      <c r="F562" t="s">
        <v>7094</v>
      </c>
      <c r="G562" t="s">
        <v>7100</v>
      </c>
      <c r="H562" t="s">
        <v>7116</v>
      </c>
      <c r="I562" t="s">
        <v>7165</v>
      </c>
      <c r="J562" t="s">
        <v>7177</v>
      </c>
      <c r="K562" t="s">
        <v>7198</v>
      </c>
      <c r="L562">
        <v>5</v>
      </c>
      <c r="M562">
        <v>284384.71000000002</v>
      </c>
      <c r="N562">
        <v>0.1</v>
      </c>
      <c r="O562">
        <v>34276.97</v>
      </c>
    </row>
    <row r="563" spans="1:15" x14ac:dyDescent="0.25">
      <c r="A563" t="s">
        <v>3995</v>
      </c>
      <c r="B563" t="s">
        <v>5835</v>
      </c>
      <c r="C563" t="s">
        <v>7258</v>
      </c>
      <c r="D563" t="s">
        <v>6820</v>
      </c>
      <c r="E563" t="s">
        <v>7060</v>
      </c>
      <c r="F563" t="s">
        <v>7094</v>
      </c>
      <c r="G563" t="s">
        <v>7099</v>
      </c>
      <c r="H563" t="s">
        <v>7125</v>
      </c>
      <c r="I563" t="s">
        <v>7165</v>
      </c>
      <c r="J563" t="s">
        <v>7177</v>
      </c>
      <c r="K563" t="s">
        <v>7198</v>
      </c>
      <c r="L563">
        <v>2</v>
      </c>
      <c r="M563">
        <v>120442.55</v>
      </c>
      <c r="N563">
        <v>0.05</v>
      </c>
      <c r="O563">
        <v>20199.689999999999</v>
      </c>
    </row>
    <row r="564" spans="1:15" x14ac:dyDescent="0.25">
      <c r="A564" t="s">
        <v>3917</v>
      </c>
      <c r="B564" t="s">
        <v>5979</v>
      </c>
      <c r="C564" t="s">
        <v>7242</v>
      </c>
      <c r="D564" t="s">
        <v>6306</v>
      </c>
      <c r="E564" t="s">
        <v>6987</v>
      </c>
      <c r="F564" t="s">
        <v>7095</v>
      </c>
      <c r="G564" t="s">
        <v>7106</v>
      </c>
      <c r="H564" t="s">
        <v>7122</v>
      </c>
      <c r="I564" t="s">
        <v>7165</v>
      </c>
      <c r="J564" t="s">
        <v>7177</v>
      </c>
      <c r="K564" t="s">
        <v>7198</v>
      </c>
      <c r="L564">
        <v>7</v>
      </c>
      <c r="M564">
        <v>419272.65</v>
      </c>
      <c r="N564">
        <v>0.1</v>
      </c>
      <c r="O564">
        <v>56359.77</v>
      </c>
    </row>
    <row r="565" spans="1:15" x14ac:dyDescent="0.25">
      <c r="A565" t="s">
        <v>363</v>
      </c>
      <c r="B565" t="s">
        <v>5317</v>
      </c>
      <c r="C565" t="s">
        <v>7259</v>
      </c>
      <c r="D565" t="s">
        <v>6137</v>
      </c>
      <c r="E565" t="s">
        <v>6935</v>
      </c>
      <c r="F565" t="s">
        <v>7097</v>
      </c>
      <c r="G565" t="s">
        <v>7105</v>
      </c>
      <c r="H565" t="s">
        <v>7128</v>
      </c>
      <c r="I565" t="s">
        <v>7165</v>
      </c>
      <c r="J565" t="s">
        <v>7177</v>
      </c>
      <c r="K565" t="s">
        <v>7198</v>
      </c>
      <c r="L565">
        <v>5</v>
      </c>
      <c r="M565">
        <v>279911.02</v>
      </c>
      <c r="N565">
        <v>0.1</v>
      </c>
      <c r="O565">
        <v>44817.41</v>
      </c>
    </row>
    <row r="566" spans="1:15" x14ac:dyDescent="0.25">
      <c r="A566" t="s">
        <v>3861</v>
      </c>
      <c r="B566" t="s">
        <v>5653</v>
      </c>
      <c r="C566" t="s">
        <v>7227</v>
      </c>
      <c r="D566" t="s">
        <v>6258</v>
      </c>
      <c r="E566" t="s">
        <v>6927</v>
      </c>
      <c r="F566" t="s">
        <v>7096</v>
      </c>
      <c r="G566" t="s">
        <v>7103</v>
      </c>
      <c r="H566" t="s">
        <v>7158</v>
      </c>
      <c r="I566" t="s">
        <v>7165</v>
      </c>
      <c r="J566" t="s">
        <v>7177</v>
      </c>
      <c r="K566" t="s">
        <v>7198</v>
      </c>
      <c r="L566">
        <v>5</v>
      </c>
      <c r="M566">
        <v>264532.58</v>
      </c>
      <c r="N566">
        <v>0.2</v>
      </c>
      <c r="O566">
        <v>27151.39</v>
      </c>
    </row>
    <row r="567" spans="1:15" x14ac:dyDescent="0.25">
      <c r="A567" t="s">
        <v>377</v>
      </c>
      <c r="B567" t="s">
        <v>5327</v>
      </c>
      <c r="C567" t="s">
        <v>7225</v>
      </c>
      <c r="D567" t="s">
        <v>6385</v>
      </c>
      <c r="E567" t="s">
        <v>7034</v>
      </c>
      <c r="F567" t="s">
        <v>7096</v>
      </c>
      <c r="G567" t="s">
        <v>7111</v>
      </c>
      <c r="H567" t="s">
        <v>7142</v>
      </c>
      <c r="I567" t="s">
        <v>7165</v>
      </c>
      <c r="J567" t="s">
        <v>7177</v>
      </c>
      <c r="K567" t="s">
        <v>7198</v>
      </c>
      <c r="L567">
        <v>3</v>
      </c>
      <c r="M567">
        <v>172942.59</v>
      </c>
      <c r="N567">
        <v>0.15</v>
      </c>
      <c r="O567">
        <v>23026.1</v>
      </c>
    </row>
    <row r="568" spans="1:15" x14ac:dyDescent="0.25">
      <c r="A568" t="s">
        <v>386</v>
      </c>
      <c r="B568" t="s">
        <v>5333</v>
      </c>
      <c r="C568" t="s">
        <v>7243</v>
      </c>
      <c r="D568" t="s">
        <v>6390</v>
      </c>
      <c r="E568" t="s">
        <v>6920</v>
      </c>
      <c r="F568" t="s">
        <v>7095</v>
      </c>
      <c r="G568" t="s">
        <v>7106</v>
      </c>
      <c r="H568" t="s">
        <v>7146</v>
      </c>
      <c r="I568" t="s">
        <v>7165</v>
      </c>
      <c r="J568" t="s">
        <v>7177</v>
      </c>
      <c r="K568" t="s">
        <v>7198</v>
      </c>
      <c r="L568">
        <v>7</v>
      </c>
      <c r="M568">
        <v>461619.48</v>
      </c>
      <c r="N568">
        <v>0</v>
      </c>
      <c r="O568">
        <v>83766.740000000005</v>
      </c>
    </row>
    <row r="569" spans="1:15" x14ac:dyDescent="0.25">
      <c r="A569" t="s">
        <v>3810</v>
      </c>
      <c r="B569" t="s">
        <v>5601</v>
      </c>
      <c r="C569" t="s">
        <v>7242</v>
      </c>
      <c r="D569" t="s">
        <v>6262</v>
      </c>
      <c r="E569" t="s">
        <v>6920</v>
      </c>
      <c r="F569" t="s">
        <v>7096</v>
      </c>
      <c r="G569" t="s">
        <v>7111</v>
      </c>
      <c r="H569" t="s">
        <v>7131</v>
      </c>
      <c r="I569" t="s">
        <v>7165</v>
      </c>
      <c r="J569" t="s">
        <v>7177</v>
      </c>
      <c r="K569" t="s">
        <v>7198</v>
      </c>
      <c r="L569">
        <v>6</v>
      </c>
      <c r="M569">
        <v>300054.61</v>
      </c>
      <c r="N569">
        <v>0.2</v>
      </c>
      <c r="O569">
        <v>36665.57</v>
      </c>
    </row>
    <row r="570" spans="1:15" x14ac:dyDescent="0.25">
      <c r="A570" t="s">
        <v>393</v>
      </c>
      <c r="B570" t="s">
        <v>5301</v>
      </c>
      <c r="C570" t="s">
        <v>7258</v>
      </c>
      <c r="D570" t="s">
        <v>6167</v>
      </c>
      <c r="E570" t="s">
        <v>6901</v>
      </c>
      <c r="F570" t="s">
        <v>7096</v>
      </c>
      <c r="G570" t="s">
        <v>7103</v>
      </c>
      <c r="H570" t="s">
        <v>7119</v>
      </c>
      <c r="I570" t="s">
        <v>7165</v>
      </c>
      <c r="J570" t="s">
        <v>7177</v>
      </c>
      <c r="K570" t="s">
        <v>7198</v>
      </c>
      <c r="L570">
        <v>6</v>
      </c>
      <c r="M570">
        <v>298964.59999999998</v>
      </c>
      <c r="N570">
        <v>0.25</v>
      </c>
      <c r="O570">
        <v>21678.52</v>
      </c>
    </row>
    <row r="571" spans="1:15" x14ac:dyDescent="0.25">
      <c r="A571" t="s">
        <v>395</v>
      </c>
      <c r="B571" t="s">
        <v>5339</v>
      </c>
      <c r="C571" t="s">
        <v>7249</v>
      </c>
      <c r="D571" t="s">
        <v>6394</v>
      </c>
      <c r="E571" t="s">
        <v>6900</v>
      </c>
      <c r="F571" t="s">
        <v>7094</v>
      </c>
      <c r="G571" t="s">
        <v>7099</v>
      </c>
      <c r="H571" t="s">
        <v>7130</v>
      </c>
      <c r="I571" t="s">
        <v>7165</v>
      </c>
      <c r="J571" t="s">
        <v>7177</v>
      </c>
      <c r="K571" t="s">
        <v>7198</v>
      </c>
      <c r="L571">
        <v>8</v>
      </c>
      <c r="M571">
        <v>427444.47</v>
      </c>
      <c r="N571">
        <v>0.15</v>
      </c>
      <c r="O571">
        <v>48660.6</v>
      </c>
    </row>
    <row r="572" spans="1:15" x14ac:dyDescent="0.25">
      <c r="A572" t="s">
        <v>3799</v>
      </c>
      <c r="B572" t="s">
        <v>5753</v>
      </c>
      <c r="C572" t="s">
        <v>7238</v>
      </c>
      <c r="D572" t="s">
        <v>6127</v>
      </c>
      <c r="E572" t="s">
        <v>6926</v>
      </c>
      <c r="F572" t="s">
        <v>7094</v>
      </c>
      <c r="G572" t="s">
        <v>7098</v>
      </c>
      <c r="H572" t="s">
        <v>7114</v>
      </c>
      <c r="I572" t="s">
        <v>7165</v>
      </c>
      <c r="J572" t="s">
        <v>7177</v>
      </c>
      <c r="K572" t="s">
        <v>7198</v>
      </c>
      <c r="L572">
        <v>7</v>
      </c>
      <c r="M572">
        <v>411087.8</v>
      </c>
      <c r="N572">
        <v>0.05</v>
      </c>
      <c r="O572">
        <v>69399.960000000006</v>
      </c>
    </row>
    <row r="573" spans="1:15" x14ac:dyDescent="0.25">
      <c r="A573" t="s">
        <v>3787</v>
      </c>
      <c r="B573" t="s">
        <v>5683</v>
      </c>
      <c r="C573" t="s">
        <v>7258</v>
      </c>
      <c r="D573" t="s">
        <v>6195</v>
      </c>
      <c r="E573" t="s">
        <v>6921</v>
      </c>
      <c r="F573" t="s">
        <v>7097</v>
      </c>
      <c r="G573" t="s">
        <v>7110</v>
      </c>
      <c r="H573" t="s">
        <v>7155</v>
      </c>
      <c r="I573" t="s">
        <v>7165</v>
      </c>
      <c r="J573" t="s">
        <v>7177</v>
      </c>
      <c r="K573" t="s">
        <v>7198</v>
      </c>
      <c r="L573">
        <v>5</v>
      </c>
      <c r="M573">
        <v>334583.63</v>
      </c>
      <c r="N573">
        <v>0</v>
      </c>
      <c r="O573">
        <v>54984.97</v>
      </c>
    </row>
    <row r="574" spans="1:15" x14ac:dyDescent="0.25">
      <c r="A574" t="s">
        <v>3777</v>
      </c>
      <c r="B574" t="s">
        <v>5664</v>
      </c>
      <c r="C574" t="s">
        <v>7237</v>
      </c>
      <c r="D574" t="s">
        <v>6760</v>
      </c>
      <c r="E574" t="s">
        <v>7089</v>
      </c>
      <c r="F574" t="s">
        <v>7094</v>
      </c>
      <c r="G574" t="s">
        <v>7101</v>
      </c>
      <c r="H574" t="s">
        <v>7137</v>
      </c>
      <c r="I574" t="s">
        <v>7165</v>
      </c>
      <c r="J574" t="s">
        <v>7177</v>
      </c>
      <c r="K574" t="s">
        <v>7198</v>
      </c>
      <c r="L574">
        <v>6</v>
      </c>
      <c r="M574">
        <v>342074.83</v>
      </c>
      <c r="N574">
        <v>0.15</v>
      </c>
      <c r="O574">
        <v>36718.639999999999</v>
      </c>
    </row>
    <row r="575" spans="1:15" x14ac:dyDescent="0.25">
      <c r="A575" t="s">
        <v>3755</v>
      </c>
      <c r="B575" t="s">
        <v>5978</v>
      </c>
      <c r="C575" t="s">
        <v>7245</v>
      </c>
      <c r="D575" t="s">
        <v>6253</v>
      </c>
      <c r="E575" t="s">
        <v>7005</v>
      </c>
      <c r="F575" t="s">
        <v>7095</v>
      </c>
      <c r="G575" t="s">
        <v>7108</v>
      </c>
      <c r="H575" t="s">
        <v>7126</v>
      </c>
      <c r="I575" t="s">
        <v>7165</v>
      </c>
      <c r="J575" t="s">
        <v>7177</v>
      </c>
      <c r="K575" t="s">
        <v>7198</v>
      </c>
      <c r="L575">
        <v>2</v>
      </c>
      <c r="M575">
        <v>131466.5</v>
      </c>
      <c r="N575">
        <v>0</v>
      </c>
      <c r="O575">
        <v>23027.74</v>
      </c>
    </row>
    <row r="576" spans="1:15" x14ac:dyDescent="0.25">
      <c r="A576" t="s">
        <v>3715</v>
      </c>
      <c r="B576" t="s">
        <v>5068</v>
      </c>
      <c r="C576" t="s">
        <v>7248</v>
      </c>
      <c r="D576" t="s">
        <v>6470</v>
      </c>
      <c r="E576" t="s">
        <v>7025</v>
      </c>
      <c r="F576" t="s">
        <v>7095</v>
      </c>
      <c r="G576" t="s">
        <v>7109</v>
      </c>
      <c r="H576" t="s">
        <v>7127</v>
      </c>
      <c r="I576" t="s">
        <v>7165</v>
      </c>
      <c r="J576" t="s">
        <v>7177</v>
      </c>
      <c r="K576" t="s">
        <v>7198</v>
      </c>
      <c r="L576">
        <v>3</v>
      </c>
      <c r="M576">
        <v>179604.14</v>
      </c>
      <c r="N576">
        <v>0.1</v>
      </c>
      <c r="O576">
        <v>21827.82</v>
      </c>
    </row>
    <row r="577" spans="1:15" x14ac:dyDescent="0.25">
      <c r="A577" t="s">
        <v>3680</v>
      </c>
      <c r="B577" t="s">
        <v>5036</v>
      </c>
      <c r="C577" t="s">
        <v>7231</v>
      </c>
      <c r="D577" t="s">
        <v>6625</v>
      </c>
      <c r="E577" t="s">
        <v>6983</v>
      </c>
      <c r="F577" t="s">
        <v>7094</v>
      </c>
      <c r="G577" t="s">
        <v>7101</v>
      </c>
      <c r="H577" t="s">
        <v>7137</v>
      </c>
      <c r="I577" t="s">
        <v>7165</v>
      </c>
      <c r="J577" t="s">
        <v>7177</v>
      </c>
      <c r="K577" t="s">
        <v>7198</v>
      </c>
      <c r="L577">
        <v>3</v>
      </c>
      <c r="M577">
        <v>177481.88</v>
      </c>
      <c r="N577">
        <v>0.05</v>
      </c>
      <c r="O577">
        <v>29843.67</v>
      </c>
    </row>
    <row r="578" spans="1:15" x14ac:dyDescent="0.25">
      <c r="A578" t="s">
        <v>3673</v>
      </c>
      <c r="B578" t="s">
        <v>5517</v>
      </c>
      <c r="C578" t="s">
        <v>7229</v>
      </c>
      <c r="D578" t="s">
        <v>6721</v>
      </c>
      <c r="E578" t="s">
        <v>7086</v>
      </c>
      <c r="F578" t="s">
        <v>7097</v>
      </c>
      <c r="G578" t="s">
        <v>7107</v>
      </c>
      <c r="H578" t="s">
        <v>7123</v>
      </c>
      <c r="I578" t="s">
        <v>7165</v>
      </c>
      <c r="J578" t="s">
        <v>7177</v>
      </c>
      <c r="K578" t="s">
        <v>7198</v>
      </c>
      <c r="L578">
        <v>7</v>
      </c>
      <c r="M578">
        <v>428312.07</v>
      </c>
      <c r="N578">
        <v>0.1</v>
      </c>
      <c r="O578">
        <v>67414.429999999993</v>
      </c>
    </row>
    <row r="579" spans="1:15" x14ac:dyDescent="0.25">
      <c r="A579" t="s">
        <v>3621</v>
      </c>
      <c r="B579" t="s">
        <v>5137</v>
      </c>
      <c r="C579" t="s">
        <v>7227</v>
      </c>
      <c r="D579" t="s">
        <v>6827</v>
      </c>
      <c r="E579" t="s">
        <v>7024</v>
      </c>
      <c r="F579" t="s">
        <v>7096</v>
      </c>
      <c r="G579" t="s">
        <v>7113</v>
      </c>
      <c r="H579" t="s">
        <v>7144</v>
      </c>
      <c r="I579" t="s">
        <v>7165</v>
      </c>
      <c r="J579" t="s">
        <v>7177</v>
      </c>
      <c r="K579" t="s">
        <v>7198</v>
      </c>
      <c r="L579">
        <v>5</v>
      </c>
      <c r="M579">
        <v>247510.93</v>
      </c>
      <c r="N579">
        <v>0.2</v>
      </c>
      <c r="O579">
        <v>22556.51</v>
      </c>
    </row>
    <row r="580" spans="1:15" x14ac:dyDescent="0.25">
      <c r="A580" t="s">
        <v>3618</v>
      </c>
      <c r="B580" t="s">
        <v>5496</v>
      </c>
      <c r="C580" t="s">
        <v>7235</v>
      </c>
      <c r="D580" t="s">
        <v>6784</v>
      </c>
      <c r="E580" t="s">
        <v>6951</v>
      </c>
      <c r="F580" t="s">
        <v>7096</v>
      </c>
      <c r="G580" t="s">
        <v>7112</v>
      </c>
      <c r="H580" t="s">
        <v>7154</v>
      </c>
      <c r="I580" t="s">
        <v>7165</v>
      </c>
      <c r="J580" t="s">
        <v>7177</v>
      </c>
      <c r="K580" t="s">
        <v>7198</v>
      </c>
      <c r="L580">
        <v>4</v>
      </c>
      <c r="M580">
        <v>198714.23</v>
      </c>
      <c r="N580">
        <v>0.25</v>
      </c>
      <c r="O580">
        <v>5752.48</v>
      </c>
    </row>
    <row r="581" spans="1:15" x14ac:dyDescent="0.25">
      <c r="A581" t="s">
        <v>3600</v>
      </c>
      <c r="B581" t="s">
        <v>5423</v>
      </c>
      <c r="C581" t="s">
        <v>7250</v>
      </c>
      <c r="D581" t="s">
        <v>6722</v>
      </c>
      <c r="E581" t="s">
        <v>7077</v>
      </c>
      <c r="F581" t="s">
        <v>7094</v>
      </c>
      <c r="G581" t="s">
        <v>7100</v>
      </c>
      <c r="H581" t="s">
        <v>7116</v>
      </c>
      <c r="I581" t="s">
        <v>7165</v>
      </c>
      <c r="J581" t="s">
        <v>7177</v>
      </c>
      <c r="K581" t="s">
        <v>7198</v>
      </c>
      <c r="L581">
        <v>5</v>
      </c>
      <c r="M581">
        <v>244034.69</v>
      </c>
      <c r="N581">
        <v>0.25</v>
      </c>
      <c r="O581">
        <v>27195.43</v>
      </c>
    </row>
    <row r="582" spans="1:15" x14ac:dyDescent="0.25">
      <c r="A582" t="s">
        <v>3585</v>
      </c>
      <c r="B582" t="s">
        <v>5741</v>
      </c>
      <c r="C582" t="s">
        <v>7228</v>
      </c>
      <c r="D582" t="s">
        <v>6465</v>
      </c>
      <c r="E582" t="s">
        <v>7067</v>
      </c>
      <c r="F582" t="s">
        <v>7096</v>
      </c>
      <c r="G582" t="s">
        <v>7103</v>
      </c>
      <c r="H582" t="s">
        <v>7119</v>
      </c>
      <c r="I582" t="s">
        <v>7165</v>
      </c>
      <c r="J582" t="s">
        <v>7177</v>
      </c>
      <c r="K582" t="s">
        <v>7198</v>
      </c>
      <c r="L582">
        <v>5</v>
      </c>
      <c r="M582">
        <v>293631.32</v>
      </c>
      <c r="N582">
        <v>0.1</v>
      </c>
      <c r="O582">
        <v>36864.82</v>
      </c>
    </row>
    <row r="583" spans="1:15" x14ac:dyDescent="0.25">
      <c r="A583" t="s">
        <v>492</v>
      </c>
      <c r="B583" t="s">
        <v>5409</v>
      </c>
      <c r="C583" t="s">
        <v>7250</v>
      </c>
      <c r="D583" t="s">
        <v>6394</v>
      </c>
      <c r="E583" t="s">
        <v>6900</v>
      </c>
      <c r="F583" t="s">
        <v>7097</v>
      </c>
      <c r="G583" t="s">
        <v>7110</v>
      </c>
      <c r="H583" t="s">
        <v>7155</v>
      </c>
      <c r="I583" t="s">
        <v>7165</v>
      </c>
      <c r="J583" t="s">
        <v>7177</v>
      </c>
      <c r="K583" t="s">
        <v>7198</v>
      </c>
      <c r="L583">
        <v>5</v>
      </c>
      <c r="M583">
        <v>272514.7</v>
      </c>
      <c r="N583">
        <v>0.2</v>
      </c>
      <c r="O583">
        <v>31938.73</v>
      </c>
    </row>
    <row r="584" spans="1:15" x14ac:dyDescent="0.25">
      <c r="A584" t="s">
        <v>3483</v>
      </c>
      <c r="B584" t="s">
        <v>5423</v>
      </c>
      <c r="C584" t="s">
        <v>7250</v>
      </c>
      <c r="D584" t="s">
        <v>6183</v>
      </c>
      <c r="E584" t="s">
        <v>6971</v>
      </c>
      <c r="F584" t="s">
        <v>7094</v>
      </c>
      <c r="G584" t="s">
        <v>7099</v>
      </c>
      <c r="H584" t="s">
        <v>7115</v>
      </c>
      <c r="I584" t="s">
        <v>7165</v>
      </c>
      <c r="J584" t="s">
        <v>7177</v>
      </c>
      <c r="K584" t="s">
        <v>7198</v>
      </c>
      <c r="L584">
        <v>8</v>
      </c>
      <c r="M584">
        <v>405497.88</v>
      </c>
      <c r="N584">
        <v>0.25</v>
      </c>
      <c r="O584">
        <v>7206.05</v>
      </c>
    </row>
    <row r="585" spans="1:15" x14ac:dyDescent="0.25">
      <c r="A585" t="s">
        <v>3482</v>
      </c>
      <c r="B585" t="s">
        <v>5301</v>
      </c>
      <c r="C585" t="s">
        <v>7258</v>
      </c>
      <c r="D585" t="s">
        <v>6847</v>
      </c>
      <c r="E585" t="s">
        <v>6926</v>
      </c>
      <c r="F585" t="s">
        <v>7095</v>
      </c>
      <c r="G585" t="s">
        <v>7102</v>
      </c>
      <c r="H585" t="s">
        <v>7118</v>
      </c>
      <c r="I585" t="s">
        <v>7165</v>
      </c>
      <c r="J585" t="s">
        <v>7177</v>
      </c>
      <c r="K585" t="s">
        <v>7198</v>
      </c>
      <c r="L585">
        <v>3</v>
      </c>
      <c r="M585">
        <v>180198.32</v>
      </c>
      <c r="N585">
        <v>0.05</v>
      </c>
      <c r="O585">
        <v>24541.73</v>
      </c>
    </row>
    <row r="586" spans="1:15" x14ac:dyDescent="0.25">
      <c r="A586" t="s">
        <v>3426</v>
      </c>
      <c r="B586" t="s">
        <v>5739</v>
      </c>
      <c r="C586" t="s">
        <v>7255</v>
      </c>
      <c r="D586" t="s">
        <v>6734</v>
      </c>
      <c r="E586" t="s">
        <v>6969</v>
      </c>
      <c r="F586" t="s">
        <v>7095</v>
      </c>
      <c r="G586" t="s">
        <v>7108</v>
      </c>
      <c r="H586" t="s">
        <v>7150</v>
      </c>
      <c r="I586" t="s">
        <v>7165</v>
      </c>
      <c r="J586" t="s">
        <v>7177</v>
      </c>
      <c r="K586" t="s">
        <v>7198</v>
      </c>
      <c r="L586">
        <v>6</v>
      </c>
      <c r="M586">
        <v>406229.73</v>
      </c>
      <c r="N586">
        <v>0</v>
      </c>
      <c r="O586">
        <v>69212.44</v>
      </c>
    </row>
    <row r="587" spans="1:15" x14ac:dyDescent="0.25">
      <c r="A587" t="s">
        <v>536</v>
      </c>
      <c r="B587" t="s">
        <v>5018</v>
      </c>
      <c r="C587" t="s">
        <v>7244</v>
      </c>
      <c r="D587" t="s">
        <v>6432</v>
      </c>
      <c r="E587" t="s">
        <v>6992</v>
      </c>
      <c r="F587" t="s">
        <v>7097</v>
      </c>
      <c r="G587" t="s">
        <v>7104</v>
      </c>
      <c r="H587" t="s">
        <v>7132</v>
      </c>
      <c r="I587" t="s">
        <v>7165</v>
      </c>
      <c r="J587" t="s">
        <v>7177</v>
      </c>
      <c r="K587" t="s">
        <v>7198</v>
      </c>
      <c r="L587">
        <v>6</v>
      </c>
      <c r="M587">
        <v>339785.83</v>
      </c>
      <c r="N587">
        <v>0.1</v>
      </c>
      <c r="O587">
        <v>52631.91</v>
      </c>
    </row>
    <row r="588" spans="1:15" x14ac:dyDescent="0.25">
      <c r="A588" t="s">
        <v>565</v>
      </c>
      <c r="B588" t="s">
        <v>5069</v>
      </c>
      <c r="C588" t="s">
        <v>7235</v>
      </c>
      <c r="D588" t="s">
        <v>6490</v>
      </c>
      <c r="E588" t="s">
        <v>6971</v>
      </c>
      <c r="F588" t="s">
        <v>7094</v>
      </c>
      <c r="G588" t="s">
        <v>7101</v>
      </c>
      <c r="H588" t="s">
        <v>7117</v>
      </c>
      <c r="I588" t="s">
        <v>7165</v>
      </c>
      <c r="J588" t="s">
        <v>7177</v>
      </c>
      <c r="K588" t="s">
        <v>7198</v>
      </c>
      <c r="L588">
        <v>2</v>
      </c>
      <c r="M588">
        <v>117695.72</v>
      </c>
      <c r="N588">
        <v>0.05</v>
      </c>
      <c r="O588">
        <v>18628.53</v>
      </c>
    </row>
    <row r="589" spans="1:15" x14ac:dyDescent="0.25">
      <c r="A589" t="s">
        <v>575</v>
      </c>
      <c r="B589" t="s">
        <v>5462</v>
      </c>
      <c r="C589" t="s">
        <v>7244</v>
      </c>
      <c r="D589" t="s">
        <v>6244</v>
      </c>
      <c r="E589" t="s">
        <v>6998</v>
      </c>
      <c r="F589" t="s">
        <v>7094</v>
      </c>
      <c r="G589" t="s">
        <v>7098</v>
      </c>
      <c r="H589" t="s">
        <v>7138</v>
      </c>
      <c r="I589" t="s">
        <v>7165</v>
      </c>
      <c r="J589" t="s">
        <v>7177</v>
      </c>
      <c r="K589" t="s">
        <v>7198</v>
      </c>
      <c r="L589">
        <v>5</v>
      </c>
      <c r="M589">
        <v>243793.02</v>
      </c>
      <c r="N589">
        <v>0.25</v>
      </c>
      <c r="O589">
        <v>14026.28</v>
      </c>
    </row>
    <row r="590" spans="1:15" x14ac:dyDescent="0.25">
      <c r="A590" t="s">
        <v>3308</v>
      </c>
      <c r="B590" t="s">
        <v>5925</v>
      </c>
      <c r="C590" t="s">
        <v>7241</v>
      </c>
      <c r="D590" t="s">
        <v>6128</v>
      </c>
      <c r="E590" t="s">
        <v>6927</v>
      </c>
      <c r="F590" t="s">
        <v>7094</v>
      </c>
      <c r="G590" t="s">
        <v>7101</v>
      </c>
      <c r="H590" t="s">
        <v>7137</v>
      </c>
      <c r="I590" t="s">
        <v>7165</v>
      </c>
      <c r="J590" t="s">
        <v>7177</v>
      </c>
      <c r="K590" t="s">
        <v>7198</v>
      </c>
      <c r="L590">
        <v>3</v>
      </c>
      <c r="M590">
        <v>177413.27</v>
      </c>
      <c r="N590">
        <v>0.05</v>
      </c>
      <c r="O590">
        <v>24243.97</v>
      </c>
    </row>
    <row r="591" spans="1:15" x14ac:dyDescent="0.25">
      <c r="A591" t="s">
        <v>585</v>
      </c>
      <c r="B591" t="s">
        <v>5468</v>
      </c>
      <c r="C591" t="s">
        <v>7257</v>
      </c>
      <c r="D591" t="s">
        <v>6283</v>
      </c>
      <c r="E591" t="s">
        <v>6902</v>
      </c>
      <c r="F591" t="s">
        <v>7096</v>
      </c>
      <c r="G591" t="s">
        <v>7103</v>
      </c>
      <c r="H591" t="s">
        <v>7134</v>
      </c>
      <c r="I591" t="s">
        <v>7165</v>
      </c>
      <c r="J591" t="s">
        <v>7177</v>
      </c>
      <c r="K591" t="s">
        <v>7198</v>
      </c>
      <c r="L591">
        <v>3</v>
      </c>
      <c r="M591">
        <v>141945.53</v>
      </c>
      <c r="N591">
        <v>0.25</v>
      </c>
      <c r="O591">
        <v>10985.85</v>
      </c>
    </row>
    <row r="592" spans="1:15" x14ac:dyDescent="0.25">
      <c r="A592" t="s">
        <v>3261</v>
      </c>
      <c r="B592" t="s">
        <v>5500</v>
      </c>
      <c r="C592" t="s">
        <v>7234</v>
      </c>
      <c r="D592" t="s">
        <v>6488</v>
      </c>
      <c r="E592" t="s">
        <v>6989</v>
      </c>
      <c r="F592" t="s">
        <v>7097</v>
      </c>
      <c r="G592" t="s">
        <v>7105</v>
      </c>
      <c r="H592" t="s">
        <v>7128</v>
      </c>
      <c r="I592" t="s">
        <v>7165</v>
      </c>
      <c r="J592" t="s">
        <v>7177</v>
      </c>
      <c r="K592" t="s">
        <v>7198</v>
      </c>
      <c r="L592">
        <v>5</v>
      </c>
      <c r="M592">
        <v>338492.02</v>
      </c>
      <c r="N592">
        <v>0</v>
      </c>
      <c r="O592">
        <v>61343.02</v>
      </c>
    </row>
    <row r="593" spans="1:15" x14ac:dyDescent="0.25">
      <c r="A593" t="s">
        <v>3247</v>
      </c>
      <c r="B593" t="s">
        <v>5017</v>
      </c>
      <c r="C593" t="s">
        <v>7252</v>
      </c>
      <c r="D593" t="s">
        <v>6886</v>
      </c>
      <c r="E593" t="s">
        <v>6959</v>
      </c>
      <c r="F593" t="s">
        <v>7096</v>
      </c>
      <c r="G593" t="s">
        <v>7112</v>
      </c>
      <c r="H593" t="s">
        <v>7133</v>
      </c>
      <c r="I593" t="s">
        <v>7165</v>
      </c>
      <c r="J593" t="s">
        <v>7177</v>
      </c>
      <c r="K593" t="s">
        <v>7198</v>
      </c>
      <c r="L593">
        <v>7</v>
      </c>
      <c r="M593">
        <v>327002.34000000003</v>
      </c>
      <c r="N593">
        <v>0.25</v>
      </c>
      <c r="O593">
        <v>11743.36</v>
      </c>
    </row>
    <row r="594" spans="1:15" x14ac:dyDescent="0.25">
      <c r="A594" t="s">
        <v>602</v>
      </c>
      <c r="B594" t="s">
        <v>5478</v>
      </c>
      <c r="C594" t="s">
        <v>7236</v>
      </c>
      <c r="D594" t="s">
        <v>6127</v>
      </c>
      <c r="E594" t="s">
        <v>6926</v>
      </c>
      <c r="F594" t="s">
        <v>7094</v>
      </c>
      <c r="G594" t="s">
        <v>7099</v>
      </c>
      <c r="H594" t="s">
        <v>7115</v>
      </c>
      <c r="I594" t="s">
        <v>7165</v>
      </c>
      <c r="J594" t="s">
        <v>7177</v>
      </c>
      <c r="K594" t="s">
        <v>7198</v>
      </c>
      <c r="L594">
        <v>7</v>
      </c>
      <c r="M594">
        <v>332498.5</v>
      </c>
      <c r="N594">
        <v>0.25</v>
      </c>
      <c r="O594">
        <v>33788.19</v>
      </c>
    </row>
    <row r="595" spans="1:15" x14ac:dyDescent="0.25">
      <c r="A595" t="s">
        <v>3205</v>
      </c>
      <c r="B595" t="s">
        <v>5621</v>
      </c>
      <c r="C595" t="s">
        <v>7256</v>
      </c>
      <c r="D595" t="s">
        <v>6781</v>
      </c>
      <c r="E595" t="s">
        <v>7031</v>
      </c>
      <c r="F595" t="s">
        <v>7094</v>
      </c>
      <c r="G595" t="s">
        <v>7098</v>
      </c>
      <c r="H595" t="s">
        <v>7156</v>
      </c>
      <c r="I595" t="s">
        <v>7165</v>
      </c>
      <c r="J595" t="s">
        <v>7177</v>
      </c>
      <c r="K595" t="s">
        <v>7198</v>
      </c>
      <c r="L595">
        <v>2</v>
      </c>
      <c r="M595">
        <v>108177.21</v>
      </c>
      <c r="N595">
        <v>0.15</v>
      </c>
      <c r="O595">
        <v>13697.49</v>
      </c>
    </row>
    <row r="596" spans="1:15" x14ac:dyDescent="0.25">
      <c r="A596" t="s">
        <v>3161</v>
      </c>
      <c r="B596" t="s">
        <v>5077</v>
      </c>
      <c r="C596" t="s">
        <v>7224</v>
      </c>
      <c r="D596" t="s">
        <v>6272</v>
      </c>
      <c r="E596" t="s">
        <v>7016</v>
      </c>
      <c r="F596" t="s">
        <v>7097</v>
      </c>
      <c r="G596" t="s">
        <v>7107</v>
      </c>
      <c r="H596" t="s">
        <v>7152</v>
      </c>
      <c r="I596" t="s">
        <v>7165</v>
      </c>
      <c r="J596" t="s">
        <v>7177</v>
      </c>
      <c r="K596" t="s">
        <v>7198</v>
      </c>
      <c r="L596">
        <v>4</v>
      </c>
      <c r="M596">
        <v>215482.13</v>
      </c>
      <c r="N596">
        <v>0.15</v>
      </c>
      <c r="O596">
        <v>22579.17</v>
      </c>
    </row>
    <row r="597" spans="1:15" x14ac:dyDescent="0.25">
      <c r="A597" t="s">
        <v>3143</v>
      </c>
      <c r="B597" t="s">
        <v>5464</v>
      </c>
      <c r="C597" t="s">
        <v>7236</v>
      </c>
      <c r="D597" t="s">
        <v>6729</v>
      </c>
      <c r="E597" t="s">
        <v>6914</v>
      </c>
      <c r="F597" t="s">
        <v>7095</v>
      </c>
      <c r="G597" t="s">
        <v>7109</v>
      </c>
      <c r="H597" t="s">
        <v>7127</v>
      </c>
      <c r="I597" t="s">
        <v>7165</v>
      </c>
      <c r="J597" t="s">
        <v>7177</v>
      </c>
      <c r="K597" t="s">
        <v>7198</v>
      </c>
      <c r="L597">
        <v>4</v>
      </c>
      <c r="M597">
        <v>254348.11</v>
      </c>
      <c r="N597">
        <v>0</v>
      </c>
      <c r="O597">
        <v>44316.85</v>
      </c>
    </row>
    <row r="598" spans="1:15" x14ac:dyDescent="0.25">
      <c r="A598" t="s">
        <v>3122</v>
      </c>
      <c r="B598" t="s">
        <v>5396</v>
      </c>
      <c r="C598" t="s">
        <v>7227</v>
      </c>
      <c r="D598" t="s">
        <v>6503</v>
      </c>
      <c r="E598" t="s">
        <v>7009</v>
      </c>
      <c r="F598" t="s">
        <v>7096</v>
      </c>
      <c r="G598" t="s">
        <v>7113</v>
      </c>
      <c r="H598" t="s">
        <v>7148</v>
      </c>
      <c r="I598" t="s">
        <v>7165</v>
      </c>
      <c r="J598" t="s">
        <v>7177</v>
      </c>
      <c r="K598" t="s">
        <v>7198</v>
      </c>
      <c r="L598">
        <v>3</v>
      </c>
      <c r="M598">
        <v>182971.81</v>
      </c>
      <c r="N598">
        <v>0.05</v>
      </c>
      <c r="O598">
        <v>25229.75</v>
      </c>
    </row>
    <row r="599" spans="1:15" x14ac:dyDescent="0.25">
      <c r="A599" t="s">
        <v>3078</v>
      </c>
      <c r="B599" t="s">
        <v>5982</v>
      </c>
      <c r="C599" t="s">
        <v>7256</v>
      </c>
      <c r="D599" t="s">
        <v>6443</v>
      </c>
      <c r="E599" t="s">
        <v>7059</v>
      </c>
      <c r="F599" t="s">
        <v>7095</v>
      </c>
      <c r="G599" t="s">
        <v>7109</v>
      </c>
      <c r="H599" t="s">
        <v>7127</v>
      </c>
      <c r="I599" t="s">
        <v>7165</v>
      </c>
      <c r="J599" t="s">
        <v>7177</v>
      </c>
      <c r="K599" t="s">
        <v>7198</v>
      </c>
      <c r="L599">
        <v>5</v>
      </c>
      <c r="M599">
        <v>247454.95</v>
      </c>
      <c r="N599">
        <v>0.25</v>
      </c>
      <c r="O599">
        <v>25912.12</v>
      </c>
    </row>
    <row r="600" spans="1:15" x14ac:dyDescent="0.25">
      <c r="A600" t="s">
        <v>3076</v>
      </c>
      <c r="B600" t="s">
        <v>6035</v>
      </c>
      <c r="C600" t="s">
        <v>7229</v>
      </c>
      <c r="D600" t="s">
        <v>6448</v>
      </c>
      <c r="E600" t="s">
        <v>6916</v>
      </c>
      <c r="F600" t="s">
        <v>7094</v>
      </c>
      <c r="G600" t="s">
        <v>7101</v>
      </c>
      <c r="H600" t="s">
        <v>7117</v>
      </c>
      <c r="I600" t="s">
        <v>7165</v>
      </c>
      <c r="J600" t="s">
        <v>7177</v>
      </c>
      <c r="K600" t="s">
        <v>7198</v>
      </c>
      <c r="L600">
        <v>4</v>
      </c>
      <c r="M600">
        <v>269150.18</v>
      </c>
      <c r="N600">
        <v>0</v>
      </c>
      <c r="O600">
        <v>44008.13</v>
      </c>
    </row>
    <row r="601" spans="1:15" x14ac:dyDescent="0.25">
      <c r="A601" t="s">
        <v>3069</v>
      </c>
      <c r="B601" t="s">
        <v>5134</v>
      </c>
      <c r="C601" t="s">
        <v>7230</v>
      </c>
      <c r="D601" t="s">
        <v>6135</v>
      </c>
      <c r="E601" t="s">
        <v>6933</v>
      </c>
      <c r="F601" t="s">
        <v>7094</v>
      </c>
      <c r="G601" t="s">
        <v>7100</v>
      </c>
      <c r="H601" t="s">
        <v>7136</v>
      </c>
      <c r="I601" t="s">
        <v>7165</v>
      </c>
      <c r="J601" t="s">
        <v>7177</v>
      </c>
      <c r="K601" t="s">
        <v>7198</v>
      </c>
      <c r="L601">
        <v>6</v>
      </c>
      <c r="M601">
        <v>397222.92</v>
      </c>
      <c r="N601">
        <v>0</v>
      </c>
      <c r="O601">
        <v>74822.66</v>
      </c>
    </row>
    <row r="602" spans="1:15" x14ac:dyDescent="0.25">
      <c r="A602" t="s">
        <v>3016</v>
      </c>
      <c r="B602" t="s">
        <v>5485</v>
      </c>
      <c r="C602" t="s">
        <v>7234</v>
      </c>
      <c r="D602" t="s">
        <v>6872</v>
      </c>
      <c r="E602" t="s">
        <v>6965</v>
      </c>
      <c r="F602" t="s">
        <v>7097</v>
      </c>
      <c r="G602" t="s">
        <v>7105</v>
      </c>
      <c r="H602" t="s">
        <v>7121</v>
      </c>
      <c r="I602" t="s">
        <v>7165</v>
      </c>
      <c r="J602" t="s">
        <v>7177</v>
      </c>
      <c r="K602" t="s">
        <v>7198</v>
      </c>
      <c r="L602">
        <v>8</v>
      </c>
      <c r="M602">
        <v>397319.53</v>
      </c>
      <c r="N602">
        <v>0.2</v>
      </c>
      <c r="O602">
        <v>28479.119999999999</v>
      </c>
    </row>
    <row r="603" spans="1:15" x14ac:dyDescent="0.25">
      <c r="A603" t="s">
        <v>2963</v>
      </c>
      <c r="B603" t="s">
        <v>5509</v>
      </c>
      <c r="C603" t="s">
        <v>7232</v>
      </c>
      <c r="D603" t="s">
        <v>6123</v>
      </c>
      <c r="E603" t="s">
        <v>6922</v>
      </c>
      <c r="F603" t="s">
        <v>7096</v>
      </c>
      <c r="G603" t="s">
        <v>7113</v>
      </c>
      <c r="H603" t="s">
        <v>7144</v>
      </c>
      <c r="I603" t="s">
        <v>7165</v>
      </c>
      <c r="J603" t="s">
        <v>7177</v>
      </c>
      <c r="K603" t="s">
        <v>7198</v>
      </c>
      <c r="L603">
        <v>1</v>
      </c>
      <c r="M603">
        <v>64770.67</v>
      </c>
      <c r="N603">
        <v>0</v>
      </c>
      <c r="O603">
        <v>11101.64</v>
      </c>
    </row>
    <row r="604" spans="1:15" x14ac:dyDescent="0.25">
      <c r="A604" t="s">
        <v>2945</v>
      </c>
      <c r="B604" t="s">
        <v>6022</v>
      </c>
      <c r="C604" t="s">
        <v>7240</v>
      </c>
      <c r="D604" t="s">
        <v>6290</v>
      </c>
      <c r="E604" t="s">
        <v>6904</v>
      </c>
      <c r="F604" t="s">
        <v>7096</v>
      </c>
      <c r="G604" t="s">
        <v>7112</v>
      </c>
      <c r="H604" t="s">
        <v>7154</v>
      </c>
      <c r="I604" t="s">
        <v>7165</v>
      </c>
      <c r="J604" t="s">
        <v>7177</v>
      </c>
      <c r="K604" t="s">
        <v>7198</v>
      </c>
      <c r="L604">
        <v>7</v>
      </c>
      <c r="M604">
        <v>434012.25</v>
      </c>
      <c r="N604">
        <v>0.05</v>
      </c>
      <c r="O604">
        <v>69163.839999999997</v>
      </c>
    </row>
    <row r="605" spans="1:15" x14ac:dyDescent="0.25">
      <c r="A605" t="s">
        <v>2944</v>
      </c>
      <c r="B605" t="s">
        <v>5251</v>
      </c>
      <c r="C605" t="s">
        <v>7232</v>
      </c>
      <c r="D605" t="s">
        <v>6448</v>
      </c>
      <c r="E605" t="s">
        <v>6916</v>
      </c>
      <c r="F605" t="s">
        <v>7097</v>
      </c>
      <c r="G605" t="s">
        <v>7107</v>
      </c>
      <c r="H605" t="s">
        <v>7152</v>
      </c>
      <c r="I605" t="s">
        <v>7165</v>
      </c>
      <c r="J605" t="s">
        <v>7177</v>
      </c>
      <c r="K605" t="s">
        <v>7198</v>
      </c>
      <c r="L605">
        <v>3</v>
      </c>
      <c r="M605">
        <v>176755.5</v>
      </c>
      <c r="N605">
        <v>0.05</v>
      </c>
      <c r="O605">
        <v>26021.26</v>
      </c>
    </row>
    <row r="606" spans="1:15" x14ac:dyDescent="0.25">
      <c r="A606" t="s">
        <v>2938</v>
      </c>
      <c r="B606" t="s">
        <v>5927</v>
      </c>
      <c r="C606" t="s">
        <v>7246</v>
      </c>
      <c r="D606" t="s">
        <v>6544</v>
      </c>
      <c r="E606" t="s">
        <v>7037</v>
      </c>
      <c r="F606" t="s">
        <v>7097</v>
      </c>
      <c r="G606" t="s">
        <v>7104</v>
      </c>
      <c r="H606" t="s">
        <v>7160</v>
      </c>
      <c r="I606" t="s">
        <v>7165</v>
      </c>
      <c r="J606" t="s">
        <v>7177</v>
      </c>
      <c r="K606" t="s">
        <v>7198</v>
      </c>
      <c r="L606">
        <v>2</v>
      </c>
      <c r="M606">
        <v>110742.06</v>
      </c>
      <c r="N606">
        <v>0.15</v>
      </c>
      <c r="O606">
        <v>9670.9699999999993</v>
      </c>
    </row>
    <row r="607" spans="1:15" x14ac:dyDescent="0.25">
      <c r="A607" t="s">
        <v>2926</v>
      </c>
      <c r="B607" t="s">
        <v>5944</v>
      </c>
      <c r="C607" t="s">
        <v>7249</v>
      </c>
      <c r="D607" t="s">
        <v>6878</v>
      </c>
      <c r="E607" t="s">
        <v>6909</v>
      </c>
      <c r="F607" t="s">
        <v>7096</v>
      </c>
      <c r="G607" t="s">
        <v>7111</v>
      </c>
      <c r="H607" t="s">
        <v>7142</v>
      </c>
      <c r="I607" t="s">
        <v>7165</v>
      </c>
      <c r="J607" t="s">
        <v>7177</v>
      </c>
      <c r="K607" t="s">
        <v>7198</v>
      </c>
      <c r="L607">
        <v>3</v>
      </c>
      <c r="M607">
        <v>188525.25</v>
      </c>
      <c r="N607">
        <v>0</v>
      </c>
      <c r="O607">
        <v>32199.85</v>
      </c>
    </row>
    <row r="608" spans="1:15" x14ac:dyDescent="0.25">
      <c r="A608" t="s">
        <v>2898</v>
      </c>
      <c r="B608" t="s">
        <v>5944</v>
      </c>
      <c r="C608" t="s">
        <v>7249</v>
      </c>
      <c r="D608" t="s">
        <v>6325</v>
      </c>
      <c r="E608" t="s">
        <v>7025</v>
      </c>
      <c r="F608" t="s">
        <v>7095</v>
      </c>
      <c r="G608" t="s">
        <v>7108</v>
      </c>
      <c r="H608" t="s">
        <v>7150</v>
      </c>
      <c r="I608" t="s">
        <v>7165</v>
      </c>
      <c r="J608" t="s">
        <v>7177</v>
      </c>
      <c r="K608" t="s">
        <v>7198</v>
      </c>
      <c r="L608">
        <v>2</v>
      </c>
      <c r="M608">
        <v>99834.1</v>
      </c>
      <c r="N608">
        <v>0.25</v>
      </c>
      <c r="O608">
        <v>7784.09</v>
      </c>
    </row>
    <row r="609" spans="1:15" x14ac:dyDescent="0.25">
      <c r="A609" t="s">
        <v>734</v>
      </c>
      <c r="B609" t="s">
        <v>5551</v>
      </c>
      <c r="C609" t="s">
        <v>7249</v>
      </c>
      <c r="D609" t="s">
        <v>6349</v>
      </c>
      <c r="E609" t="s">
        <v>6911</v>
      </c>
      <c r="F609" t="s">
        <v>7096</v>
      </c>
      <c r="G609" t="s">
        <v>7113</v>
      </c>
      <c r="H609" t="s">
        <v>7144</v>
      </c>
      <c r="I609" t="s">
        <v>7165</v>
      </c>
      <c r="J609" t="s">
        <v>7177</v>
      </c>
      <c r="K609" t="s">
        <v>7198</v>
      </c>
      <c r="L609">
        <v>3</v>
      </c>
      <c r="M609">
        <v>148561</v>
      </c>
      <c r="N609">
        <v>0.2</v>
      </c>
      <c r="O609">
        <v>8167.11</v>
      </c>
    </row>
    <row r="610" spans="1:15" x14ac:dyDescent="0.25">
      <c r="A610" t="s">
        <v>2888</v>
      </c>
      <c r="B610" t="s">
        <v>5202</v>
      </c>
      <c r="C610" t="s">
        <v>7257</v>
      </c>
      <c r="D610" t="s">
        <v>6837</v>
      </c>
      <c r="E610" t="s">
        <v>6934</v>
      </c>
      <c r="F610" t="s">
        <v>7095</v>
      </c>
      <c r="G610" t="s">
        <v>7106</v>
      </c>
      <c r="H610" t="s">
        <v>7161</v>
      </c>
      <c r="I610" t="s">
        <v>7165</v>
      </c>
      <c r="J610" t="s">
        <v>7177</v>
      </c>
      <c r="K610" t="s">
        <v>7198</v>
      </c>
      <c r="L610">
        <v>4</v>
      </c>
      <c r="M610">
        <v>263723.33</v>
      </c>
      <c r="N610">
        <v>0</v>
      </c>
      <c r="O610">
        <v>51689.35</v>
      </c>
    </row>
    <row r="611" spans="1:15" x14ac:dyDescent="0.25">
      <c r="A611" t="s">
        <v>2845</v>
      </c>
      <c r="B611" t="s">
        <v>5108</v>
      </c>
      <c r="C611" t="s">
        <v>7234</v>
      </c>
      <c r="D611" t="s">
        <v>6800</v>
      </c>
      <c r="E611" t="s">
        <v>7090</v>
      </c>
      <c r="F611" t="s">
        <v>7094</v>
      </c>
      <c r="G611" t="s">
        <v>7100</v>
      </c>
      <c r="H611" t="s">
        <v>7116</v>
      </c>
      <c r="I611" t="s">
        <v>7165</v>
      </c>
      <c r="J611" t="s">
        <v>7177</v>
      </c>
      <c r="K611" t="s">
        <v>7198</v>
      </c>
      <c r="L611">
        <v>5</v>
      </c>
      <c r="M611">
        <v>323857.84999999998</v>
      </c>
      <c r="N611">
        <v>0</v>
      </c>
      <c r="O611">
        <v>63596.22</v>
      </c>
    </row>
    <row r="612" spans="1:15" x14ac:dyDescent="0.25">
      <c r="A612" t="s">
        <v>2809</v>
      </c>
      <c r="B612" t="s">
        <v>5855</v>
      </c>
      <c r="C612" t="s">
        <v>7243</v>
      </c>
      <c r="D612" t="s">
        <v>6724</v>
      </c>
      <c r="E612" t="s">
        <v>6983</v>
      </c>
      <c r="F612" t="s">
        <v>7097</v>
      </c>
      <c r="G612" t="s">
        <v>7110</v>
      </c>
      <c r="H612" t="s">
        <v>7129</v>
      </c>
      <c r="I612" t="s">
        <v>7165</v>
      </c>
      <c r="J612" t="s">
        <v>7177</v>
      </c>
      <c r="K612" t="s">
        <v>7198</v>
      </c>
      <c r="L612">
        <v>2</v>
      </c>
      <c r="M612">
        <v>97149.37</v>
      </c>
      <c r="N612">
        <v>0.25</v>
      </c>
      <c r="O612">
        <v>5754.56</v>
      </c>
    </row>
    <row r="613" spans="1:15" x14ac:dyDescent="0.25">
      <c r="A613" t="s">
        <v>2800</v>
      </c>
      <c r="B613" t="s">
        <v>5785</v>
      </c>
      <c r="C613" t="s">
        <v>7241</v>
      </c>
      <c r="D613" t="s">
        <v>6266</v>
      </c>
      <c r="E613" t="s">
        <v>7012</v>
      </c>
      <c r="F613" t="s">
        <v>7097</v>
      </c>
      <c r="G613" t="s">
        <v>7104</v>
      </c>
      <c r="H613" t="s">
        <v>7132</v>
      </c>
      <c r="I613" t="s">
        <v>7165</v>
      </c>
      <c r="J613" t="s">
        <v>7177</v>
      </c>
      <c r="K613" t="s">
        <v>7198</v>
      </c>
      <c r="L613">
        <v>6</v>
      </c>
      <c r="M613">
        <v>290173.94</v>
      </c>
      <c r="N613">
        <v>0.25</v>
      </c>
      <c r="O613">
        <v>19360.14</v>
      </c>
    </row>
    <row r="614" spans="1:15" x14ac:dyDescent="0.25">
      <c r="A614" t="s">
        <v>758</v>
      </c>
      <c r="B614" t="s">
        <v>5465</v>
      </c>
      <c r="C614" t="s">
        <v>7229</v>
      </c>
      <c r="D614" t="s">
        <v>6145</v>
      </c>
      <c r="E614" t="s">
        <v>6943</v>
      </c>
      <c r="F614" t="s">
        <v>7097</v>
      </c>
      <c r="G614" t="s">
        <v>7107</v>
      </c>
      <c r="H614" t="s">
        <v>7153</v>
      </c>
      <c r="I614" t="s">
        <v>7165</v>
      </c>
      <c r="J614" t="s">
        <v>7177</v>
      </c>
      <c r="K614" t="s">
        <v>7198</v>
      </c>
      <c r="L614">
        <v>5</v>
      </c>
      <c r="M614">
        <v>324227.81</v>
      </c>
      <c r="N614">
        <v>0</v>
      </c>
      <c r="O614">
        <v>56633.02</v>
      </c>
    </row>
    <row r="615" spans="1:15" x14ac:dyDescent="0.25">
      <c r="A615" t="s">
        <v>2784</v>
      </c>
      <c r="B615" t="s">
        <v>6018</v>
      </c>
      <c r="C615" t="s">
        <v>7230</v>
      </c>
      <c r="D615" t="s">
        <v>6710</v>
      </c>
      <c r="E615" t="s">
        <v>7056</v>
      </c>
      <c r="F615" t="s">
        <v>7094</v>
      </c>
      <c r="G615" t="s">
        <v>7099</v>
      </c>
      <c r="H615" t="s">
        <v>7130</v>
      </c>
      <c r="I615" t="s">
        <v>7165</v>
      </c>
      <c r="J615" t="s">
        <v>7177</v>
      </c>
      <c r="K615" t="s">
        <v>7198</v>
      </c>
      <c r="L615">
        <v>4</v>
      </c>
      <c r="M615">
        <v>257979.99</v>
      </c>
      <c r="N615">
        <v>0.05</v>
      </c>
      <c r="O615">
        <v>41153.040000000001</v>
      </c>
    </row>
    <row r="616" spans="1:15" x14ac:dyDescent="0.25">
      <c r="A616" t="s">
        <v>2762</v>
      </c>
      <c r="B616" t="s">
        <v>5587</v>
      </c>
      <c r="C616" t="s">
        <v>7238</v>
      </c>
      <c r="D616" t="s">
        <v>6854</v>
      </c>
      <c r="E616" t="s">
        <v>7067</v>
      </c>
      <c r="F616" t="s">
        <v>7096</v>
      </c>
      <c r="G616" t="s">
        <v>7111</v>
      </c>
      <c r="H616" t="s">
        <v>7142</v>
      </c>
      <c r="I616" t="s">
        <v>7165</v>
      </c>
      <c r="J616" t="s">
        <v>7177</v>
      </c>
      <c r="K616" t="s">
        <v>7198</v>
      </c>
      <c r="L616">
        <v>7</v>
      </c>
      <c r="M616">
        <v>417287.07</v>
      </c>
      <c r="N616">
        <v>0.05</v>
      </c>
      <c r="O616">
        <v>66436.149999999994</v>
      </c>
    </row>
    <row r="617" spans="1:15" x14ac:dyDescent="0.25">
      <c r="A617" t="s">
        <v>2719</v>
      </c>
      <c r="B617" t="s">
        <v>5672</v>
      </c>
      <c r="C617" t="s">
        <v>7252</v>
      </c>
      <c r="D617" t="s">
        <v>6818</v>
      </c>
      <c r="E617" t="s">
        <v>7079</v>
      </c>
      <c r="F617" t="s">
        <v>7097</v>
      </c>
      <c r="G617" t="s">
        <v>7107</v>
      </c>
      <c r="H617" t="s">
        <v>7153</v>
      </c>
      <c r="I617" t="s">
        <v>7165</v>
      </c>
      <c r="J617" t="s">
        <v>7177</v>
      </c>
      <c r="K617" t="s">
        <v>7198</v>
      </c>
      <c r="L617">
        <v>2</v>
      </c>
      <c r="M617">
        <v>126094.67</v>
      </c>
      <c r="N617">
        <v>0.05</v>
      </c>
      <c r="O617">
        <v>17902.66</v>
      </c>
    </row>
    <row r="618" spans="1:15" x14ac:dyDescent="0.25">
      <c r="A618" t="s">
        <v>2708</v>
      </c>
      <c r="B618" t="s">
        <v>5986</v>
      </c>
      <c r="C618" t="s">
        <v>7228</v>
      </c>
      <c r="D618" t="s">
        <v>6439</v>
      </c>
      <c r="E618" t="s">
        <v>6932</v>
      </c>
      <c r="F618" t="s">
        <v>7096</v>
      </c>
      <c r="G618" t="s">
        <v>7113</v>
      </c>
      <c r="H618" t="s">
        <v>7144</v>
      </c>
      <c r="I618" t="s">
        <v>7165</v>
      </c>
      <c r="J618" t="s">
        <v>7177</v>
      </c>
      <c r="K618" t="s">
        <v>7198</v>
      </c>
      <c r="L618">
        <v>8</v>
      </c>
      <c r="M618">
        <v>530571.11</v>
      </c>
      <c r="N618">
        <v>0</v>
      </c>
      <c r="O618">
        <v>97803.21</v>
      </c>
    </row>
    <row r="619" spans="1:15" x14ac:dyDescent="0.25">
      <c r="A619" t="s">
        <v>2703</v>
      </c>
      <c r="B619" t="s">
        <v>5763</v>
      </c>
      <c r="C619" t="s">
        <v>7244</v>
      </c>
      <c r="D619" t="s">
        <v>6861</v>
      </c>
      <c r="E619" t="s">
        <v>6971</v>
      </c>
      <c r="F619" t="s">
        <v>7096</v>
      </c>
      <c r="G619" t="s">
        <v>7113</v>
      </c>
      <c r="H619" t="s">
        <v>7143</v>
      </c>
      <c r="I619" t="s">
        <v>7165</v>
      </c>
      <c r="J619" t="s">
        <v>7177</v>
      </c>
      <c r="K619" t="s">
        <v>7198</v>
      </c>
      <c r="L619">
        <v>1</v>
      </c>
      <c r="M619">
        <v>63867.68</v>
      </c>
      <c r="N619">
        <v>0</v>
      </c>
      <c r="O619">
        <v>10559.68</v>
      </c>
    </row>
    <row r="620" spans="1:15" x14ac:dyDescent="0.25">
      <c r="A620" t="s">
        <v>800</v>
      </c>
      <c r="B620" t="s">
        <v>5578</v>
      </c>
      <c r="C620" t="s">
        <v>7248</v>
      </c>
      <c r="D620" t="s">
        <v>6299</v>
      </c>
      <c r="E620" t="s">
        <v>7024</v>
      </c>
      <c r="F620" t="s">
        <v>7094</v>
      </c>
      <c r="G620" t="s">
        <v>7101</v>
      </c>
      <c r="H620" t="s">
        <v>7117</v>
      </c>
      <c r="I620" t="s">
        <v>7165</v>
      </c>
      <c r="J620" t="s">
        <v>7177</v>
      </c>
      <c r="K620" t="s">
        <v>7198</v>
      </c>
      <c r="L620">
        <v>7</v>
      </c>
      <c r="M620">
        <v>396004.52</v>
      </c>
      <c r="N620">
        <v>0.15</v>
      </c>
      <c r="O620">
        <v>37010.870000000003</v>
      </c>
    </row>
    <row r="621" spans="1:15" x14ac:dyDescent="0.25">
      <c r="A621" t="s">
        <v>815</v>
      </c>
      <c r="B621" t="s">
        <v>5399</v>
      </c>
      <c r="C621" t="s">
        <v>7244</v>
      </c>
      <c r="D621" t="s">
        <v>6474</v>
      </c>
      <c r="E621" t="s">
        <v>6935</v>
      </c>
      <c r="F621" t="s">
        <v>7096</v>
      </c>
      <c r="G621" t="s">
        <v>7112</v>
      </c>
      <c r="H621" t="s">
        <v>7133</v>
      </c>
      <c r="I621" t="s">
        <v>7165</v>
      </c>
      <c r="J621" t="s">
        <v>7177</v>
      </c>
      <c r="K621" t="s">
        <v>7198</v>
      </c>
      <c r="L621">
        <v>6</v>
      </c>
      <c r="M621">
        <v>355834.78</v>
      </c>
      <c r="N621">
        <v>0.1</v>
      </c>
      <c r="O621">
        <v>46368.67</v>
      </c>
    </row>
    <row r="622" spans="1:15" x14ac:dyDescent="0.25">
      <c r="A622" t="s">
        <v>845</v>
      </c>
      <c r="B622" t="s">
        <v>5598</v>
      </c>
      <c r="C622" t="s">
        <v>7252</v>
      </c>
      <c r="D622" t="s">
        <v>6605</v>
      </c>
      <c r="E622" t="s">
        <v>6918</v>
      </c>
      <c r="F622" t="s">
        <v>7094</v>
      </c>
      <c r="G622" t="s">
        <v>7099</v>
      </c>
      <c r="H622" t="s">
        <v>7115</v>
      </c>
      <c r="I622" t="s">
        <v>7165</v>
      </c>
      <c r="J622" t="s">
        <v>7177</v>
      </c>
      <c r="K622" t="s">
        <v>7198</v>
      </c>
      <c r="L622">
        <v>6</v>
      </c>
      <c r="M622">
        <v>380386.5</v>
      </c>
      <c r="N622">
        <v>0.05</v>
      </c>
      <c r="O622">
        <v>61352.42</v>
      </c>
    </row>
    <row r="623" spans="1:15" x14ac:dyDescent="0.25">
      <c r="A623" t="s">
        <v>856</v>
      </c>
      <c r="B623" t="s">
        <v>5603</v>
      </c>
      <c r="C623" t="s">
        <v>7242</v>
      </c>
      <c r="D623" t="s">
        <v>6284</v>
      </c>
      <c r="E623" t="s">
        <v>6895</v>
      </c>
      <c r="F623" t="s">
        <v>7097</v>
      </c>
      <c r="G623" t="s">
        <v>7105</v>
      </c>
      <c r="H623" t="s">
        <v>7149</v>
      </c>
      <c r="I623" t="s">
        <v>7165</v>
      </c>
      <c r="J623" t="s">
        <v>7177</v>
      </c>
      <c r="K623" t="s">
        <v>7198</v>
      </c>
      <c r="L623">
        <v>1</v>
      </c>
      <c r="M623">
        <v>65129.599999999999</v>
      </c>
      <c r="N623">
        <v>0</v>
      </c>
      <c r="O623">
        <v>11013.76</v>
      </c>
    </row>
    <row r="624" spans="1:15" x14ac:dyDescent="0.25">
      <c r="A624" t="s">
        <v>2501</v>
      </c>
      <c r="B624" t="s">
        <v>5348</v>
      </c>
      <c r="C624" t="s">
        <v>7249</v>
      </c>
      <c r="D624" t="s">
        <v>6504</v>
      </c>
      <c r="E624" t="s">
        <v>6925</v>
      </c>
      <c r="F624" t="s">
        <v>7094</v>
      </c>
      <c r="G624" t="s">
        <v>7101</v>
      </c>
      <c r="H624" t="s">
        <v>7117</v>
      </c>
      <c r="I624" t="s">
        <v>7165</v>
      </c>
      <c r="J624" t="s">
        <v>7177</v>
      </c>
      <c r="K624" t="s">
        <v>7198</v>
      </c>
      <c r="L624">
        <v>6</v>
      </c>
      <c r="M624">
        <v>342067.96</v>
      </c>
      <c r="N624">
        <v>0.15</v>
      </c>
      <c r="O624">
        <v>33231.49</v>
      </c>
    </row>
    <row r="625" spans="1:15" x14ac:dyDescent="0.25">
      <c r="A625" t="s">
        <v>2496</v>
      </c>
      <c r="B625" t="s">
        <v>5703</v>
      </c>
      <c r="C625" t="s">
        <v>7240</v>
      </c>
      <c r="D625" t="s">
        <v>6427</v>
      </c>
      <c r="E625" t="s">
        <v>7023</v>
      </c>
      <c r="F625" t="s">
        <v>7095</v>
      </c>
      <c r="G625" t="s">
        <v>7108</v>
      </c>
      <c r="H625" t="s">
        <v>7150</v>
      </c>
      <c r="I625" t="s">
        <v>7165</v>
      </c>
      <c r="J625" t="s">
        <v>7177</v>
      </c>
      <c r="K625" t="s">
        <v>7198</v>
      </c>
      <c r="L625">
        <v>5</v>
      </c>
      <c r="M625">
        <v>275552.45</v>
      </c>
      <c r="N625">
        <v>0.15</v>
      </c>
      <c r="O625">
        <v>29904.7</v>
      </c>
    </row>
    <row r="626" spans="1:15" x14ac:dyDescent="0.25">
      <c r="A626" t="s">
        <v>2495</v>
      </c>
      <c r="B626" t="s">
        <v>5581</v>
      </c>
      <c r="C626" t="s">
        <v>7239</v>
      </c>
      <c r="D626" t="s">
        <v>6706</v>
      </c>
      <c r="E626" t="s">
        <v>6976</v>
      </c>
      <c r="F626" t="s">
        <v>7097</v>
      </c>
      <c r="G626" t="s">
        <v>7105</v>
      </c>
      <c r="H626" t="s">
        <v>7128</v>
      </c>
      <c r="I626" t="s">
        <v>7165</v>
      </c>
      <c r="J626" t="s">
        <v>7177</v>
      </c>
      <c r="K626" t="s">
        <v>7198</v>
      </c>
      <c r="L626">
        <v>2</v>
      </c>
      <c r="M626">
        <v>132888.29999999999</v>
      </c>
      <c r="N626">
        <v>0</v>
      </c>
      <c r="O626">
        <v>21637.58</v>
      </c>
    </row>
    <row r="627" spans="1:15" x14ac:dyDescent="0.25">
      <c r="A627" t="s">
        <v>864</v>
      </c>
      <c r="B627" t="s">
        <v>5529</v>
      </c>
      <c r="C627" t="s">
        <v>7254</v>
      </c>
      <c r="D627" t="s">
        <v>6594</v>
      </c>
      <c r="E627" t="s">
        <v>7008</v>
      </c>
      <c r="F627" t="s">
        <v>7094</v>
      </c>
      <c r="G627" t="s">
        <v>7100</v>
      </c>
      <c r="H627" t="s">
        <v>7151</v>
      </c>
      <c r="I627" t="s">
        <v>7165</v>
      </c>
      <c r="J627" t="s">
        <v>7177</v>
      </c>
      <c r="K627" t="s">
        <v>7198</v>
      </c>
      <c r="L627">
        <v>1</v>
      </c>
      <c r="M627">
        <v>65076.08</v>
      </c>
      <c r="N627">
        <v>0</v>
      </c>
      <c r="O627">
        <v>12099.88</v>
      </c>
    </row>
    <row r="628" spans="1:15" x14ac:dyDescent="0.25">
      <c r="A628" t="s">
        <v>2481</v>
      </c>
      <c r="B628" t="s">
        <v>5985</v>
      </c>
      <c r="C628" t="s">
        <v>7255</v>
      </c>
      <c r="D628" t="s">
        <v>6826</v>
      </c>
      <c r="E628" t="s">
        <v>7091</v>
      </c>
      <c r="F628" t="s">
        <v>7094</v>
      </c>
      <c r="G628" t="s">
        <v>7101</v>
      </c>
      <c r="H628" t="s">
        <v>7117</v>
      </c>
      <c r="I628" t="s">
        <v>7165</v>
      </c>
      <c r="J628" t="s">
        <v>7177</v>
      </c>
      <c r="K628" t="s">
        <v>7198</v>
      </c>
      <c r="L628">
        <v>5</v>
      </c>
      <c r="M628">
        <v>272508.19</v>
      </c>
      <c r="N628">
        <v>0.15</v>
      </c>
      <c r="O628">
        <v>25929.18</v>
      </c>
    </row>
    <row r="629" spans="1:15" x14ac:dyDescent="0.25">
      <c r="A629" t="s">
        <v>2297</v>
      </c>
      <c r="B629" t="s">
        <v>5766</v>
      </c>
      <c r="C629" t="s">
        <v>7249</v>
      </c>
      <c r="D629" t="s">
        <v>6580</v>
      </c>
      <c r="E629" t="s">
        <v>7066</v>
      </c>
      <c r="F629" t="s">
        <v>7097</v>
      </c>
      <c r="G629" t="s">
        <v>7110</v>
      </c>
      <c r="H629" t="s">
        <v>7159</v>
      </c>
      <c r="I629" t="s">
        <v>7165</v>
      </c>
      <c r="J629" t="s">
        <v>7177</v>
      </c>
      <c r="K629" t="s">
        <v>7198</v>
      </c>
      <c r="L629">
        <v>5</v>
      </c>
      <c r="M629">
        <v>300986.55</v>
      </c>
      <c r="N629">
        <v>0.05</v>
      </c>
      <c r="O629">
        <v>46621.89</v>
      </c>
    </row>
    <row r="630" spans="1:15" x14ac:dyDescent="0.25">
      <c r="A630" t="s">
        <v>2269</v>
      </c>
      <c r="B630" t="s">
        <v>5562</v>
      </c>
      <c r="C630" t="s">
        <v>7229</v>
      </c>
      <c r="D630" t="s">
        <v>6844</v>
      </c>
      <c r="E630" t="s">
        <v>6972</v>
      </c>
      <c r="F630" t="s">
        <v>7096</v>
      </c>
      <c r="G630" t="s">
        <v>7113</v>
      </c>
      <c r="H630" t="s">
        <v>7143</v>
      </c>
      <c r="I630" t="s">
        <v>7165</v>
      </c>
      <c r="J630" t="s">
        <v>7177</v>
      </c>
      <c r="K630" t="s">
        <v>7198</v>
      </c>
      <c r="L630">
        <v>4</v>
      </c>
      <c r="M630">
        <v>266766.28000000003</v>
      </c>
      <c r="N630">
        <v>0</v>
      </c>
      <c r="O630">
        <v>48080.91</v>
      </c>
    </row>
    <row r="631" spans="1:15" x14ac:dyDescent="0.25">
      <c r="A631" t="s">
        <v>2268</v>
      </c>
      <c r="B631" t="s">
        <v>5030</v>
      </c>
      <c r="C631" t="s">
        <v>7253</v>
      </c>
      <c r="D631" t="s">
        <v>6382</v>
      </c>
      <c r="E631" t="s">
        <v>7049</v>
      </c>
      <c r="F631" t="s">
        <v>7096</v>
      </c>
      <c r="G631" t="s">
        <v>7111</v>
      </c>
      <c r="H631" t="s">
        <v>7142</v>
      </c>
      <c r="I631" t="s">
        <v>7165</v>
      </c>
      <c r="J631" t="s">
        <v>7177</v>
      </c>
      <c r="K631" t="s">
        <v>7198</v>
      </c>
      <c r="L631">
        <v>5</v>
      </c>
      <c r="M631">
        <v>272445.84999999998</v>
      </c>
      <c r="N631">
        <v>0.15</v>
      </c>
      <c r="O631">
        <v>32633.1</v>
      </c>
    </row>
    <row r="632" spans="1:15" x14ac:dyDescent="0.25">
      <c r="A632" t="s">
        <v>2241</v>
      </c>
      <c r="B632" t="s">
        <v>5877</v>
      </c>
      <c r="C632" t="s">
        <v>7236</v>
      </c>
      <c r="D632" t="s">
        <v>6110</v>
      </c>
      <c r="E632" t="s">
        <v>6909</v>
      </c>
      <c r="F632" t="s">
        <v>7096</v>
      </c>
      <c r="G632" t="s">
        <v>7113</v>
      </c>
      <c r="H632" t="s">
        <v>7148</v>
      </c>
      <c r="I632" t="s">
        <v>7165</v>
      </c>
      <c r="J632" t="s">
        <v>7177</v>
      </c>
      <c r="K632" t="s">
        <v>7198</v>
      </c>
      <c r="L632">
        <v>2</v>
      </c>
      <c r="M632">
        <v>107726.1</v>
      </c>
      <c r="N632">
        <v>0.15</v>
      </c>
      <c r="O632">
        <v>9960.7099999999991</v>
      </c>
    </row>
    <row r="633" spans="1:15" x14ac:dyDescent="0.25">
      <c r="A633" t="s">
        <v>2216</v>
      </c>
      <c r="B633" t="s">
        <v>5366</v>
      </c>
      <c r="C633" t="s">
        <v>7258</v>
      </c>
      <c r="D633" t="s">
        <v>6520</v>
      </c>
      <c r="E633" t="s">
        <v>6947</v>
      </c>
      <c r="F633" t="s">
        <v>7096</v>
      </c>
      <c r="G633" t="s">
        <v>7112</v>
      </c>
      <c r="H633" t="s">
        <v>7133</v>
      </c>
      <c r="I633" t="s">
        <v>7165</v>
      </c>
      <c r="J633" t="s">
        <v>7177</v>
      </c>
      <c r="K633" t="s">
        <v>7198</v>
      </c>
      <c r="L633">
        <v>5</v>
      </c>
      <c r="M633">
        <v>301475.77</v>
      </c>
      <c r="N633">
        <v>0.1</v>
      </c>
      <c r="O633">
        <v>34320.18</v>
      </c>
    </row>
    <row r="634" spans="1:15" x14ac:dyDescent="0.25">
      <c r="A634" t="s">
        <v>953</v>
      </c>
      <c r="B634" t="s">
        <v>5644</v>
      </c>
      <c r="C634" t="s">
        <v>7253</v>
      </c>
      <c r="D634" t="s">
        <v>6643</v>
      </c>
      <c r="E634" t="s">
        <v>7035</v>
      </c>
      <c r="F634" t="s">
        <v>7095</v>
      </c>
      <c r="G634" t="s">
        <v>7102</v>
      </c>
      <c r="H634" t="s">
        <v>7157</v>
      </c>
      <c r="I634" t="s">
        <v>7165</v>
      </c>
      <c r="J634" t="s">
        <v>7177</v>
      </c>
      <c r="K634" t="s">
        <v>7198</v>
      </c>
      <c r="L634">
        <v>1</v>
      </c>
      <c r="M634">
        <v>60274.96</v>
      </c>
      <c r="N634">
        <v>0.1</v>
      </c>
      <c r="O634">
        <v>8976.4500000000007</v>
      </c>
    </row>
    <row r="635" spans="1:15" x14ac:dyDescent="0.25">
      <c r="A635" t="s">
        <v>957</v>
      </c>
      <c r="B635" t="s">
        <v>5514</v>
      </c>
      <c r="C635" t="s">
        <v>7237</v>
      </c>
      <c r="D635" t="s">
        <v>6348</v>
      </c>
      <c r="E635" t="s">
        <v>6970</v>
      </c>
      <c r="F635" t="s">
        <v>7095</v>
      </c>
      <c r="G635" t="s">
        <v>7109</v>
      </c>
      <c r="H635" t="s">
        <v>7140</v>
      </c>
      <c r="I635" t="s">
        <v>7165</v>
      </c>
      <c r="J635" t="s">
        <v>7177</v>
      </c>
      <c r="K635" t="s">
        <v>7198</v>
      </c>
      <c r="L635">
        <v>5</v>
      </c>
      <c r="M635">
        <v>296165.39</v>
      </c>
      <c r="N635">
        <v>0.1</v>
      </c>
      <c r="O635">
        <v>33487.11</v>
      </c>
    </row>
    <row r="636" spans="1:15" x14ac:dyDescent="0.25">
      <c r="A636" t="s">
        <v>2100</v>
      </c>
      <c r="B636" t="s">
        <v>5584</v>
      </c>
      <c r="C636" t="s">
        <v>7224</v>
      </c>
      <c r="D636" t="s">
        <v>6161</v>
      </c>
      <c r="E636" t="s">
        <v>6957</v>
      </c>
      <c r="F636" t="s">
        <v>7095</v>
      </c>
      <c r="G636" t="s">
        <v>7106</v>
      </c>
      <c r="H636" t="s">
        <v>7122</v>
      </c>
      <c r="I636" t="s">
        <v>7165</v>
      </c>
      <c r="J636" t="s">
        <v>7177</v>
      </c>
      <c r="K636" t="s">
        <v>7198</v>
      </c>
      <c r="L636">
        <v>2</v>
      </c>
      <c r="M636">
        <v>124071.62</v>
      </c>
      <c r="N636">
        <v>0.05</v>
      </c>
      <c r="O636">
        <v>19117.22</v>
      </c>
    </row>
    <row r="637" spans="1:15" x14ac:dyDescent="0.25">
      <c r="A637" t="s">
        <v>2093</v>
      </c>
      <c r="B637" t="s">
        <v>5164</v>
      </c>
      <c r="C637" t="s">
        <v>7239</v>
      </c>
      <c r="D637" t="s">
        <v>6807</v>
      </c>
      <c r="E637" t="s">
        <v>6917</v>
      </c>
      <c r="F637" t="s">
        <v>7095</v>
      </c>
      <c r="G637" t="s">
        <v>7106</v>
      </c>
      <c r="H637" t="s">
        <v>7161</v>
      </c>
      <c r="I637" t="s">
        <v>7165</v>
      </c>
      <c r="J637" t="s">
        <v>7177</v>
      </c>
      <c r="K637" t="s">
        <v>7198</v>
      </c>
      <c r="L637">
        <v>5</v>
      </c>
      <c r="M637">
        <v>268701.86</v>
      </c>
      <c r="N637">
        <v>0.15</v>
      </c>
      <c r="O637">
        <v>31406.1</v>
      </c>
    </row>
    <row r="638" spans="1:15" x14ac:dyDescent="0.25">
      <c r="A638" t="s">
        <v>2084</v>
      </c>
      <c r="B638" t="s">
        <v>5889</v>
      </c>
      <c r="C638" t="s">
        <v>7259</v>
      </c>
      <c r="D638" t="s">
        <v>6131</v>
      </c>
      <c r="E638" t="s">
        <v>6930</v>
      </c>
      <c r="F638" t="s">
        <v>7094</v>
      </c>
      <c r="G638" t="s">
        <v>7099</v>
      </c>
      <c r="H638" t="s">
        <v>7130</v>
      </c>
      <c r="I638" t="s">
        <v>7165</v>
      </c>
      <c r="J638" t="s">
        <v>7177</v>
      </c>
      <c r="K638" t="s">
        <v>7198</v>
      </c>
      <c r="L638">
        <v>2</v>
      </c>
      <c r="M638">
        <v>125954.55</v>
      </c>
      <c r="N638">
        <v>0.05</v>
      </c>
      <c r="O638">
        <v>18971.5</v>
      </c>
    </row>
    <row r="639" spans="1:15" x14ac:dyDescent="0.25">
      <c r="A639" t="s">
        <v>2075</v>
      </c>
      <c r="B639" t="s">
        <v>5491</v>
      </c>
      <c r="C639" t="s">
        <v>7229</v>
      </c>
      <c r="D639" t="s">
        <v>6837</v>
      </c>
      <c r="E639" t="s">
        <v>6934</v>
      </c>
      <c r="F639" t="s">
        <v>7096</v>
      </c>
      <c r="G639" t="s">
        <v>7103</v>
      </c>
      <c r="H639" t="s">
        <v>7119</v>
      </c>
      <c r="I639" t="s">
        <v>7165</v>
      </c>
      <c r="J639" t="s">
        <v>7177</v>
      </c>
      <c r="K639" t="s">
        <v>7198</v>
      </c>
      <c r="L639">
        <v>8</v>
      </c>
      <c r="M639">
        <v>444645.81</v>
      </c>
      <c r="N639">
        <v>0.1</v>
      </c>
      <c r="O639">
        <v>55708.17</v>
      </c>
    </row>
    <row r="640" spans="1:15" x14ac:dyDescent="0.25">
      <c r="A640" t="s">
        <v>2072</v>
      </c>
      <c r="B640" t="s">
        <v>5227</v>
      </c>
      <c r="C640" t="s">
        <v>7259</v>
      </c>
      <c r="D640" t="s">
        <v>6725</v>
      </c>
      <c r="E640" t="s">
        <v>6949</v>
      </c>
      <c r="F640" t="s">
        <v>7096</v>
      </c>
      <c r="G640" t="s">
        <v>7112</v>
      </c>
      <c r="H640" t="s">
        <v>7154</v>
      </c>
      <c r="I640" t="s">
        <v>7165</v>
      </c>
      <c r="J640" t="s">
        <v>7177</v>
      </c>
      <c r="K640" t="s">
        <v>7198</v>
      </c>
      <c r="L640">
        <v>7</v>
      </c>
      <c r="M640">
        <v>463341.06</v>
      </c>
      <c r="N640">
        <v>0</v>
      </c>
      <c r="O640">
        <v>86289.52</v>
      </c>
    </row>
    <row r="641" spans="1:15" x14ac:dyDescent="0.25">
      <c r="A641" t="s">
        <v>2062</v>
      </c>
      <c r="B641" t="s">
        <v>5295</v>
      </c>
      <c r="C641" t="s">
        <v>7255</v>
      </c>
      <c r="D641" t="s">
        <v>6221</v>
      </c>
      <c r="E641" t="s">
        <v>6981</v>
      </c>
      <c r="F641" t="s">
        <v>7094</v>
      </c>
      <c r="G641" t="s">
        <v>7101</v>
      </c>
      <c r="H641" t="s">
        <v>7124</v>
      </c>
      <c r="I641" t="s">
        <v>7165</v>
      </c>
      <c r="J641" t="s">
        <v>7177</v>
      </c>
      <c r="K641" t="s">
        <v>7198</v>
      </c>
      <c r="L641">
        <v>8</v>
      </c>
      <c r="M641">
        <v>522278.45</v>
      </c>
      <c r="N641">
        <v>0</v>
      </c>
      <c r="O641">
        <v>93175.83</v>
      </c>
    </row>
    <row r="642" spans="1:15" x14ac:dyDescent="0.25">
      <c r="A642" t="s">
        <v>997</v>
      </c>
      <c r="B642" t="s">
        <v>5514</v>
      </c>
      <c r="C642" t="s">
        <v>7237</v>
      </c>
      <c r="D642" t="s">
        <v>6657</v>
      </c>
      <c r="E642" t="s">
        <v>6997</v>
      </c>
      <c r="F642" t="s">
        <v>7097</v>
      </c>
      <c r="G642" t="s">
        <v>7105</v>
      </c>
      <c r="H642" t="s">
        <v>7149</v>
      </c>
      <c r="I642" t="s">
        <v>7165</v>
      </c>
      <c r="J642" t="s">
        <v>7177</v>
      </c>
      <c r="K642" t="s">
        <v>7198</v>
      </c>
      <c r="L642">
        <v>2</v>
      </c>
      <c r="M642">
        <v>117865.83</v>
      </c>
      <c r="N642">
        <v>0.1</v>
      </c>
      <c r="O642">
        <v>13484.36</v>
      </c>
    </row>
    <row r="643" spans="1:15" x14ac:dyDescent="0.25">
      <c r="A643" t="s">
        <v>2017</v>
      </c>
      <c r="B643" t="s">
        <v>5413</v>
      </c>
      <c r="C643" t="s">
        <v>7237</v>
      </c>
      <c r="D643" t="s">
        <v>6310</v>
      </c>
      <c r="E643" t="s">
        <v>7030</v>
      </c>
      <c r="F643" t="s">
        <v>7094</v>
      </c>
      <c r="G643" t="s">
        <v>7099</v>
      </c>
      <c r="H643" t="s">
        <v>7115</v>
      </c>
      <c r="I643" t="s">
        <v>7165</v>
      </c>
      <c r="J643" t="s">
        <v>7177</v>
      </c>
      <c r="K643" t="s">
        <v>7198</v>
      </c>
      <c r="L643">
        <v>1</v>
      </c>
      <c r="M643">
        <v>55699.32</v>
      </c>
      <c r="N643">
        <v>0.1</v>
      </c>
      <c r="O643">
        <v>7057.94</v>
      </c>
    </row>
    <row r="644" spans="1:15" x14ac:dyDescent="0.25">
      <c r="A644" t="s">
        <v>1004</v>
      </c>
      <c r="B644" t="s">
        <v>5065</v>
      </c>
      <c r="C644" t="s">
        <v>7241</v>
      </c>
      <c r="D644" t="s">
        <v>6638</v>
      </c>
      <c r="E644" t="s">
        <v>6971</v>
      </c>
      <c r="F644" t="s">
        <v>7096</v>
      </c>
      <c r="G644" t="s">
        <v>7103</v>
      </c>
      <c r="H644" t="s">
        <v>7119</v>
      </c>
      <c r="I644" t="s">
        <v>7165</v>
      </c>
      <c r="J644" t="s">
        <v>7177</v>
      </c>
      <c r="K644" t="s">
        <v>7198</v>
      </c>
      <c r="L644">
        <v>6</v>
      </c>
      <c r="M644">
        <v>379838.6</v>
      </c>
      <c r="N644">
        <v>0</v>
      </c>
      <c r="O644">
        <v>64109.25</v>
      </c>
    </row>
    <row r="645" spans="1:15" x14ac:dyDescent="0.25">
      <c r="A645" t="s">
        <v>1922</v>
      </c>
      <c r="B645" t="s">
        <v>5908</v>
      </c>
      <c r="C645" t="s">
        <v>7229</v>
      </c>
      <c r="D645" t="s">
        <v>6824</v>
      </c>
      <c r="E645" t="s">
        <v>7000</v>
      </c>
      <c r="F645" t="s">
        <v>7097</v>
      </c>
      <c r="G645" t="s">
        <v>7107</v>
      </c>
      <c r="H645" t="s">
        <v>7153</v>
      </c>
      <c r="I645" t="s">
        <v>7165</v>
      </c>
      <c r="J645" t="s">
        <v>7177</v>
      </c>
      <c r="K645" t="s">
        <v>7198</v>
      </c>
      <c r="L645">
        <v>8</v>
      </c>
      <c r="M645">
        <v>513736.06</v>
      </c>
      <c r="N645">
        <v>0</v>
      </c>
      <c r="O645">
        <v>86296.18</v>
      </c>
    </row>
    <row r="646" spans="1:15" x14ac:dyDescent="0.25">
      <c r="A646" t="s">
        <v>1044</v>
      </c>
      <c r="B646" t="s">
        <v>5611</v>
      </c>
      <c r="C646" t="s">
        <v>7237</v>
      </c>
      <c r="D646" t="s">
        <v>6672</v>
      </c>
      <c r="E646" t="s">
        <v>6997</v>
      </c>
      <c r="F646" t="s">
        <v>7096</v>
      </c>
      <c r="G646" t="s">
        <v>7113</v>
      </c>
      <c r="H646" t="s">
        <v>7144</v>
      </c>
      <c r="I646" t="s">
        <v>7165</v>
      </c>
      <c r="J646" t="s">
        <v>7177</v>
      </c>
      <c r="K646" t="s">
        <v>7198</v>
      </c>
      <c r="L646">
        <v>1</v>
      </c>
      <c r="M646">
        <v>62893.03</v>
      </c>
      <c r="N646">
        <v>0</v>
      </c>
      <c r="O646">
        <v>10514.47</v>
      </c>
    </row>
    <row r="647" spans="1:15" x14ac:dyDescent="0.25">
      <c r="A647" t="s">
        <v>1892</v>
      </c>
      <c r="B647" t="s">
        <v>5814</v>
      </c>
      <c r="C647" t="s">
        <v>7233</v>
      </c>
      <c r="D647" t="s">
        <v>6546</v>
      </c>
      <c r="E647" t="s">
        <v>7066</v>
      </c>
      <c r="F647" t="s">
        <v>7097</v>
      </c>
      <c r="G647" t="s">
        <v>7105</v>
      </c>
      <c r="H647" t="s">
        <v>7128</v>
      </c>
      <c r="I647" t="s">
        <v>7165</v>
      </c>
      <c r="J647" t="s">
        <v>7177</v>
      </c>
      <c r="K647" t="s">
        <v>7198</v>
      </c>
      <c r="L647">
        <v>5</v>
      </c>
      <c r="M647">
        <v>318452.53999999998</v>
      </c>
      <c r="N647">
        <v>0.05</v>
      </c>
      <c r="O647">
        <v>50406.080000000002</v>
      </c>
    </row>
    <row r="648" spans="1:15" x14ac:dyDescent="0.25">
      <c r="A648" t="s">
        <v>1885</v>
      </c>
      <c r="B648" t="s">
        <v>5905</v>
      </c>
      <c r="C648" t="s">
        <v>7228</v>
      </c>
      <c r="D648" t="s">
        <v>6607</v>
      </c>
      <c r="E648" t="s">
        <v>7021</v>
      </c>
      <c r="F648" t="s">
        <v>7097</v>
      </c>
      <c r="G648" t="s">
        <v>7105</v>
      </c>
      <c r="H648" t="s">
        <v>7128</v>
      </c>
      <c r="I648" t="s">
        <v>7165</v>
      </c>
      <c r="J648" t="s">
        <v>7177</v>
      </c>
      <c r="K648" t="s">
        <v>7198</v>
      </c>
      <c r="L648">
        <v>8</v>
      </c>
      <c r="M648">
        <v>511506.85</v>
      </c>
      <c r="N648">
        <v>0</v>
      </c>
      <c r="O648">
        <v>99392</v>
      </c>
    </row>
    <row r="649" spans="1:15" x14ac:dyDescent="0.25">
      <c r="A649" t="s">
        <v>1058</v>
      </c>
      <c r="B649" t="s">
        <v>5384</v>
      </c>
      <c r="C649" t="s">
        <v>7229</v>
      </c>
      <c r="D649" t="s">
        <v>6604</v>
      </c>
      <c r="E649" t="s">
        <v>6918</v>
      </c>
      <c r="F649" t="s">
        <v>7097</v>
      </c>
      <c r="G649" t="s">
        <v>7104</v>
      </c>
      <c r="H649" t="s">
        <v>7160</v>
      </c>
      <c r="I649" t="s">
        <v>7165</v>
      </c>
      <c r="J649" t="s">
        <v>7177</v>
      </c>
      <c r="K649" t="s">
        <v>7198</v>
      </c>
      <c r="L649">
        <v>6</v>
      </c>
      <c r="M649">
        <v>391140.19</v>
      </c>
      <c r="N649">
        <v>0</v>
      </c>
      <c r="O649">
        <v>76043.72</v>
      </c>
    </row>
    <row r="650" spans="1:15" x14ac:dyDescent="0.25">
      <c r="A650" t="s">
        <v>1068</v>
      </c>
      <c r="B650" t="s">
        <v>5497</v>
      </c>
      <c r="C650" t="s">
        <v>7239</v>
      </c>
      <c r="D650" t="s">
        <v>6679</v>
      </c>
      <c r="E650" t="s">
        <v>7058</v>
      </c>
      <c r="F650" t="s">
        <v>7094</v>
      </c>
      <c r="G650" t="s">
        <v>7101</v>
      </c>
      <c r="H650" t="s">
        <v>7117</v>
      </c>
      <c r="I650" t="s">
        <v>7165</v>
      </c>
      <c r="J650" t="s">
        <v>7177</v>
      </c>
      <c r="K650" t="s">
        <v>7198</v>
      </c>
      <c r="L650">
        <v>4</v>
      </c>
      <c r="M650">
        <v>263763.71999999997</v>
      </c>
      <c r="N650">
        <v>0</v>
      </c>
      <c r="O650">
        <v>43228.08</v>
      </c>
    </row>
    <row r="651" spans="1:15" x14ac:dyDescent="0.25">
      <c r="A651" t="s">
        <v>1834</v>
      </c>
      <c r="B651" t="s">
        <v>5722</v>
      </c>
      <c r="C651" t="s">
        <v>7250</v>
      </c>
      <c r="D651" t="s">
        <v>6786</v>
      </c>
      <c r="E651" t="s">
        <v>7057</v>
      </c>
      <c r="F651" t="s">
        <v>7094</v>
      </c>
      <c r="G651" t="s">
        <v>7098</v>
      </c>
      <c r="H651" t="s">
        <v>7138</v>
      </c>
      <c r="I651" t="s">
        <v>7165</v>
      </c>
      <c r="J651" t="s">
        <v>7177</v>
      </c>
      <c r="K651" t="s">
        <v>7198</v>
      </c>
      <c r="L651">
        <v>1</v>
      </c>
      <c r="M651">
        <v>46507.55</v>
      </c>
      <c r="N651">
        <v>0.25</v>
      </c>
      <c r="O651">
        <v>2043.8</v>
      </c>
    </row>
    <row r="652" spans="1:15" x14ac:dyDescent="0.25">
      <c r="A652" t="s">
        <v>1078</v>
      </c>
      <c r="B652" t="s">
        <v>5684</v>
      </c>
      <c r="C652" t="s">
        <v>7242</v>
      </c>
      <c r="D652" t="s">
        <v>6355</v>
      </c>
      <c r="E652" t="s">
        <v>6990</v>
      </c>
      <c r="F652" t="s">
        <v>7095</v>
      </c>
      <c r="G652" t="s">
        <v>7102</v>
      </c>
      <c r="H652" t="s">
        <v>7147</v>
      </c>
      <c r="I652" t="s">
        <v>7165</v>
      </c>
      <c r="J652" t="s">
        <v>7177</v>
      </c>
      <c r="K652" t="s">
        <v>7198</v>
      </c>
      <c r="L652">
        <v>2</v>
      </c>
      <c r="M652">
        <v>119076.7</v>
      </c>
      <c r="N652">
        <v>0.05</v>
      </c>
      <c r="O652">
        <v>20487.34</v>
      </c>
    </row>
    <row r="653" spans="1:15" x14ac:dyDescent="0.25">
      <c r="A653" t="s">
        <v>1765</v>
      </c>
      <c r="B653" t="s">
        <v>5655</v>
      </c>
      <c r="C653" t="s">
        <v>7228</v>
      </c>
      <c r="D653" t="s">
        <v>6812</v>
      </c>
      <c r="E653" t="s">
        <v>7010</v>
      </c>
      <c r="F653" t="s">
        <v>7095</v>
      </c>
      <c r="G653" t="s">
        <v>7108</v>
      </c>
      <c r="H653" t="s">
        <v>7126</v>
      </c>
      <c r="I653" t="s">
        <v>7165</v>
      </c>
      <c r="J653" t="s">
        <v>7177</v>
      </c>
      <c r="K653" t="s">
        <v>7198</v>
      </c>
      <c r="L653">
        <v>6</v>
      </c>
      <c r="M653">
        <v>321019.65000000002</v>
      </c>
      <c r="N653">
        <v>0.15</v>
      </c>
      <c r="O653">
        <v>34160.69</v>
      </c>
    </row>
    <row r="654" spans="1:15" x14ac:dyDescent="0.25">
      <c r="A654" t="s">
        <v>1755</v>
      </c>
      <c r="B654" t="s">
        <v>5608</v>
      </c>
      <c r="C654" t="s">
        <v>7248</v>
      </c>
      <c r="D654" t="s">
        <v>6290</v>
      </c>
      <c r="E654" t="s">
        <v>6904</v>
      </c>
      <c r="F654" t="s">
        <v>7097</v>
      </c>
      <c r="G654" t="s">
        <v>7105</v>
      </c>
      <c r="H654" t="s">
        <v>7121</v>
      </c>
      <c r="I654" t="s">
        <v>7165</v>
      </c>
      <c r="J654" t="s">
        <v>7177</v>
      </c>
      <c r="K654" t="s">
        <v>7198</v>
      </c>
      <c r="L654">
        <v>3</v>
      </c>
      <c r="M654">
        <v>151178.29999999999</v>
      </c>
      <c r="N654">
        <v>0.25</v>
      </c>
      <c r="O654">
        <v>4648.7700000000004</v>
      </c>
    </row>
    <row r="655" spans="1:15" x14ac:dyDescent="0.25">
      <c r="A655" t="s">
        <v>1732</v>
      </c>
      <c r="B655" t="s">
        <v>5147</v>
      </c>
      <c r="C655" t="s">
        <v>7246</v>
      </c>
      <c r="D655" t="s">
        <v>6805</v>
      </c>
      <c r="E655" t="s">
        <v>7074</v>
      </c>
      <c r="F655" t="s">
        <v>7096</v>
      </c>
      <c r="G655" t="s">
        <v>7112</v>
      </c>
      <c r="H655" t="s">
        <v>7154</v>
      </c>
      <c r="I655" t="s">
        <v>7165</v>
      </c>
      <c r="J655" t="s">
        <v>7177</v>
      </c>
      <c r="K655" t="s">
        <v>7198</v>
      </c>
      <c r="L655">
        <v>3</v>
      </c>
      <c r="M655">
        <v>175251.73</v>
      </c>
      <c r="N655">
        <v>0.1</v>
      </c>
      <c r="O655">
        <v>26364.55</v>
      </c>
    </row>
    <row r="656" spans="1:15" x14ac:dyDescent="0.25">
      <c r="A656" t="s">
        <v>1697</v>
      </c>
      <c r="B656" t="s">
        <v>5869</v>
      </c>
      <c r="C656" t="s">
        <v>7238</v>
      </c>
      <c r="D656" t="s">
        <v>6169</v>
      </c>
      <c r="E656" t="s">
        <v>6939</v>
      </c>
      <c r="F656" t="s">
        <v>7096</v>
      </c>
      <c r="G656" t="s">
        <v>7103</v>
      </c>
      <c r="H656" t="s">
        <v>7134</v>
      </c>
      <c r="I656" t="s">
        <v>7165</v>
      </c>
      <c r="J656" t="s">
        <v>7177</v>
      </c>
      <c r="K656" t="s">
        <v>7198</v>
      </c>
      <c r="L656">
        <v>7</v>
      </c>
      <c r="M656">
        <v>434852.88</v>
      </c>
      <c r="N656">
        <v>0</v>
      </c>
      <c r="O656">
        <v>80101.8</v>
      </c>
    </row>
    <row r="657" spans="1:15" x14ac:dyDescent="0.25">
      <c r="A657" t="s">
        <v>1686</v>
      </c>
      <c r="B657" t="s">
        <v>5121</v>
      </c>
      <c r="C657" t="s">
        <v>7238</v>
      </c>
      <c r="D657" t="s">
        <v>6653</v>
      </c>
      <c r="E657" t="s">
        <v>7061</v>
      </c>
      <c r="F657" t="s">
        <v>7097</v>
      </c>
      <c r="G657" t="s">
        <v>7105</v>
      </c>
      <c r="H657" t="s">
        <v>7121</v>
      </c>
      <c r="I657" t="s">
        <v>7165</v>
      </c>
      <c r="J657" t="s">
        <v>7177</v>
      </c>
      <c r="K657" t="s">
        <v>7198</v>
      </c>
      <c r="L657">
        <v>1</v>
      </c>
      <c r="M657">
        <v>48750.2</v>
      </c>
      <c r="N657">
        <v>0.25</v>
      </c>
      <c r="O657">
        <v>5012.1899999999996</v>
      </c>
    </row>
    <row r="658" spans="1:15" x14ac:dyDescent="0.25">
      <c r="A658" t="s">
        <v>1679</v>
      </c>
      <c r="B658" t="s">
        <v>5305</v>
      </c>
      <c r="C658" t="s">
        <v>7228</v>
      </c>
      <c r="D658" t="s">
        <v>6701</v>
      </c>
      <c r="E658" t="s">
        <v>6938</v>
      </c>
      <c r="F658" t="s">
        <v>7097</v>
      </c>
      <c r="G658" t="s">
        <v>7110</v>
      </c>
      <c r="H658" t="s">
        <v>7159</v>
      </c>
      <c r="I658" t="s">
        <v>7165</v>
      </c>
      <c r="J658" t="s">
        <v>7177</v>
      </c>
      <c r="K658" t="s">
        <v>7198</v>
      </c>
      <c r="L658">
        <v>7</v>
      </c>
      <c r="M658">
        <v>398714.84</v>
      </c>
      <c r="N658">
        <v>0.15</v>
      </c>
      <c r="O658">
        <v>49699.39</v>
      </c>
    </row>
    <row r="659" spans="1:15" x14ac:dyDescent="0.25">
      <c r="A659" t="s">
        <v>1654</v>
      </c>
      <c r="B659" t="s">
        <v>5852</v>
      </c>
      <c r="C659" t="s">
        <v>7258</v>
      </c>
      <c r="D659" t="s">
        <v>6355</v>
      </c>
      <c r="E659" t="s">
        <v>6990</v>
      </c>
      <c r="F659" t="s">
        <v>7096</v>
      </c>
      <c r="G659" t="s">
        <v>7112</v>
      </c>
      <c r="H659" t="s">
        <v>7139</v>
      </c>
      <c r="I659" t="s">
        <v>7165</v>
      </c>
      <c r="J659" t="s">
        <v>7177</v>
      </c>
      <c r="K659" t="s">
        <v>7198</v>
      </c>
      <c r="L659">
        <v>1</v>
      </c>
      <c r="M659">
        <v>61745.19</v>
      </c>
      <c r="N659">
        <v>0.05</v>
      </c>
      <c r="O659">
        <v>9661.48</v>
      </c>
    </row>
    <row r="660" spans="1:15" x14ac:dyDescent="0.25">
      <c r="A660" t="s">
        <v>1143</v>
      </c>
      <c r="B660" t="s">
        <v>5709</v>
      </c>
      <c r="C660" t="s">
        <v>7240</v>
      </c>
      <c r="D660" t="s">
        <v>6330</v>
      </c>
      <c r="E660" t="s">
        <v>7035</v>
      </c>
      <c r="F660" t="s">
        <v>7096</v>
      </c>
      <c r="G660" t="s">
        <v>7111</v>
      </c>
      <c r="H660" t="s">
        <v>7131</v>
      </c>
      <c r="I660" t="s">
        <v>7165</v>
      </c>
      <c r="J660" t="s">
        <v>7177</v>
      </c>
      <c r="K660" t="s">
        <v>7198</v>
      </c>
      <c r="L660">
        <v>3</v>
      </c>
      <c r="M660">
        <v>193408.33</v>
      </c>
      <c r="N660">
        <v>0</v>
      </c>
      <c r="O660">
        <v>36898.629999999997</v>
      </c>
    </row>
    <row r="661" spans="1:15" x14ac:dyDescent="0.25">
      <c r="A661" t="s">
        <v>1608</v>
      </c>
      <c r="B661" t="s">
        <v>5841</v>
      </c>
      <c r="C661" t="s">
        <v>7236</v>
      </c>
      <c r="D661" t="s">
        <v>6187</v>
      </c>
      <c r="E661" t="s">
        <v>6944</v>
      </c>
      <c r="F661" t="s">
        <v>7094</v>
      </c>
      <c r="G661" t="s">
        <v>7101</v>
      </c>
      <c r="H661" t="s">
        <v>7117</v>
      </c>
      <c r="I661" t="s">
        <v>7165</v>
      </c>
      <c r="J661" t="s">
        <v>7177</v>
      </c>
      <c r="K661" t="s">
        <v>7198</v>
      </c>
      <c r="L661">
        <v>8</v>
      </c>
      <c r="M661">
        <v>454359.23</v>
      </c>
      <c r="N661">
        <v>0.1</v>
      </c>
      <c r="O661">
        <v>72841.5</v>
      </c>
    </row>
    <row r="662" spans="1:15" x14ac:dyDescent="0.25">
      <c r="A662" t="s">
        <v>1579</v>
      </c>
      <c r="B662" t="s">
        <v>5459</v>
      </c>
      <c r="C662" t="s">
        <v>7252</v>
      </c>
      <c r="D662" t="s">
        <v>6481</v>
      </c>
      <c r="E662" t="s">
        <v>6935</v>
      </c>
      <c r="F662" t="s">
        <v>7096</v>
      </c>
      <c r="G662" t="s">
        <v>7113</v>
      </c>
      <c r="H662" t="s">
        <v>7144</v>
      </c>
      <c r="I662" t="s">
        <v>7165</v>
      </c>
      <c r="J662" t="s">
        <v>7177</v>
      </c>
      <c r="K662" t="s">
        <v>7198</v>
      </c>
      <c r="L662">
        <v>1</v>
      </c>
      <c r="M662">
        <v>64320.26</v>
      </c>
      <c r="N662">
        <v>0.05</v>
      </c>
      <c r="O662">
        <v>10369.02</v>
      </c>
    </row>
    <row r="663" spans="1:15" x14ac:dyDescent="0.25">
      <c r="A663" t="s">
        <v>1573</v>
      </c>
      <c r="B663" t="s">
        <v>5245</v>
      </c>
      <c r="C663" t="s">
        <v>7237</v>
      </c>
      <c r="D663" t="s">
        <v>6476</v>
      </c>
      <c r="E663" t="s">
        <v>6908</v>
      </c>
      <c r="F663" t="s">
        <v>7094</v>
      </c>
      <c r="G663" t="s">
        <v>7100</v>
      </c>
      <c r="H663" t="s">
        <v>7116</v>
      </c>
      <c r="I663" t="s">
        <v>7165</v>
      </c>
      <c r="J663" t="s">
        <v>7177</v>
      </c>
      <c r="K663" t="s">
        <v>7198</v>
      </c>
      <c r="L663">
        <v>4</v>
      </c>
      <c r="M663">
        <v>211068.34</v>
      </c>
      <c r="N663">
        <v>0.2</v>
      </c>
      <c r="O663">
        <v>23776.14</v>
      </c>
    </row>
    <row r="664" spans="1:15" x14ac:dyDescent="0.25">
      <c r="A664" t="s">
        <v>1192</v>
      </c>
      <c r="B664" t="s">
        <v>5347</v>
      </c>
      <c r="C664" t="s">
        <v>7241</v>
      </c>
      <c r="D664" t="s">
        <v>6511</v>
      </c>
      <c r="E664" t="s">
        <v>6953</v>
      </c>
      <c r="F664" t="s">
        <v>7095</v>
      </c>
      <c r="G664" t="s">
        <v>7106</v>
      </c>
      <c r="H664" t="s">
        <v>7146</v>
      </c>
      <c r="I664" t="s">
        <v>7165</v>
      </c>
      <c r="J664" t="s">
        <v>7177</v>
      </c>
      <c r="K664" t="s">
        <v>7198</v>
      </c>
      <c r="L664">
        <v>5</v>
      </c>
      <c r="M664">
        <v>298779.23</v>
      </c>
      <c r="N664">
        <v>0.05</v>
      </c>
      <c r="O664">
        <v>45206.67</v>
      </c>
    </row>
    <row r="665" spans="1:15" x14ac:dyDescent="0.25">
      <c r="A665" t="s">
        <v>1441</v>
      </c>
      <c r="B665" t="s">
        <v>5558</v>
      </c>
      <c r="C665" t="s">
        <v>7257</v>
      </c>
      <c r="D665" t="s">
        <v>6384</v>
      </c>
      <c r="E665" t="s">
        <v>6969</v>
      </c>
      <c r="F665" t="s">
        <v>7097</v>
      </c>
      <c r="G665" t="s">
        <v>7105</v>
      </c>
      <c r="H665" t="s">
        <v>7121</v>
      </c>
      <c r="I665" t="s">
        <v>7165</v>
      </c>
      <c r="J665" t="s">
        <v>7177</v>
      </c>
      <c r="K665" t="s">
        <v>7198</v>
      </c>
      <c r="L665">
        <v>4</v>
      </c>
      <c r="M665">
        <v>213240.23</v>
      </c>
      <c r="N665">
        <v>0.2</v>
      </c>
      <c r="O665">
        <v>25899.32</v>
      </c>
    </row>
    <row r="666" spans="1:15" x14ac:dyDescent="0.25">
      <c r="A666" t="s">
        <v>1221</v>
      </c>
      <c r="B666" t="s">
        <v>5066</v>
      </c>
      <c r="C666" t="s">
        <v>7232</v>
      </c>
      <c r="D666" t="s">
        <v>6719</v>
      </c>
      <c r="E666" t="s">
        <v>6952</v>
      </c>
      <c r="F666" t="s">
        <v>7094</v>
      </c>
      <c r="G666" t="s">
        <v>7100</v>
      </c>
      <c r="H666" t="s">
        <v>7116</v>
      </c>
      <c r="I666" t="s">
        <v>7165</v>
      </c>
      <c r="J666" t="s">
        <v>7177</v>
      </c>
      <c r="K666" t="s">
        <v>7198</v>
      </c>
      <c r="L666">
        <v>2</v>
      </c>
      <c r="M666">
        <v>96443.85</v>
      </c>
      <c r="N666">
        <v>0.25</v>
      </c>
      <c r="O666">
        <v>3033.58</v>
      </c>
    </row>
    <row r="667" spans="1:15" x14ac:dyDescent="0.25">
      <c r="A667" t="s">
        <v>1400</v>
      </c>
      <c r="B667" t="s">
        <v>5780</v>
      </c>
      <c r="C667" t="s">
        <v>7227</v>
      </c>
      <c r="D667" t="s">
        <v>6756</v>
      </c>
      <c r="E667" t="s">
        <v>6969</v>
      </c>
      <c r="F667" t="s">
        <v>7096</v>
      </c>
      <c r="G667" t="s">
        <v>7103</v>
      </c>
      <c r="H667" t="s">
        <v>7134</v>
      </c>
      <c r="I667" t="s">
        <v>7165</v>
      </c>
      <c r="J667" t="s">
        <v>7177</v>
      </c>
      <c r="K667" t="s">
        <v>7198</v>
      </c>
      <c r="L667">
        <v>6</v>
      </c>
      <c r="M667">
        <v>295172.34000000003</v>
      </c>
      <c r="N667">
        <v>0.25</v>
      </c>
      <c r="O667">
        <v>29078.87</v>
      </c>
    </row>
    <row r="668" spans="1:15" x14ac:dyDescent="0.25">
      <c r="A668" t="s">
        <v>1369</v>
      </c>
      <c r="B668" t="s">
        <v>5073</v>
      </c>
      <c r="C668" t="s">
        <v>7255</v>
      </c>
      <c r="D668" t="s">
        <v>6232</v>
      </c>
      <c r="E668" t="s">
        <v>6982</v>
      </c>
      <c r="F668" t="s">
        <v>7094</v>
      </c>
      <c r="G668" t="s">
        <v>7100</v>
      </c>
      <c r="H668" t="s">
        <v>7136</v>
      </c>
      <c r="I668" t="s">
        <v>7165</v>
      </c>
      <c r="J668" t="s">
        <v>7177</v>
      </c>
      <c r="K668" t="s">
        <v>7198</v>
      </c>
      <c r="L668">
        <v>4</v>
      </c>
      <c r="M668">
        <v>200503.5</v>
      </c>
      <c r="N668">
        <v>0.25</v>
      </c>
      <c r="O668">
        <v>18033.02</v>
      </c>
    </row>
    <row r="669" spans="1:15" x14ac:dyDescent="0.25">
      <c r="A669" t="s">
        <v>1364</v>
      </c>
      <c r="B669" t="s">
        <v>5410</v>
      </c>
      <c r="C669" t="s">
        <v>7235</v>
      </c>
      <c r="D669" t="s">
        <v>6315</v>
      </c>
      <c r="E669" t="s">
        <v>7008</v>
      </c>
      <c r="F669" t="s">
        <v>7097</v>
      </c>
      <c r="G669" t="s">
        <v>7104</v>
      </c>
      <c r="H669" t="s">
        <v>7120</v>
      </c>
      <c r="I669" t="s">
        <v>7165</v>
      </c>
      <c r="J669" t="s">
        <v>7177</v>
      </c>
      <c r="K669" t="s">
        <v>7198</v>
      </c>
      <c r="L669">
        <v>7</v>
      </c>
      <c r="M669">
        <v>372306.39</v>
      </c>
      <c r="N669">
        <v>0.2</v>
      </c>
      <c r="O669">
        <v>42436.160000000003</v>
      </c>
    </row>
    <row r="670" spans="1:15" x14ac:dyDescent="0.25">
      <c r="A670" t="s">
        <v>1355</v>
      </c>
      <c r="B670" t="s">
        <v>5371</v>
      </c>
      <c r="C670" t="s">
        <v>7259</v>
      </c>
      <c r="D670" t="s">
        <v>6224</v>
      </c>
      <c r="E670" t="s">
        <v>6950</v>
      </c>
      <c r="F670" t="s">
        <v>7094</v>
      </c>
      <c r="G670" t="s">
        <v>7101</v>
      </c>
      <c r="H670" t="s">
        <v>7124</v>
      </c>
      <c r="I670" t="s">
        <v>7165</v>
      </c>
      <c r="J670" t="s">
        <v>7177</v>
      </c>
      <c r="K670" t="s">
        <v>7198</v>
      </c>
      <c r="L670">
        <v>2</v>
      </c>
      <c r="M670">
        <v>127398.7</v>
      </c>
      <c r="N670">
        <v>0</v>
      </c>
      <c r="O670">
        <v>24443.87</v>
      </c>
    </row>
    <row r="671" spans="1:15" x14ac:dyDescent="0.25">
      <c r="A671" t="s">
        <v>1338</v>
      </c>
      <c r="B671" t="s">
        <v>5327</v>
      </c>
      <c r="C671" t="s">
        <v>7225</v>
      </c>
      <c r="D671" t="s">
        <v>6135</v>
      </c>
      <c r="E671" t="s">
        <v>6933</v>
      </c>
      <c r="F671" t="s">
        <v>7097</v>
      </c>
      <c r="G671" t="s">
        <v>7104</v>
      </c>
      <c r="H671" t="s">
        <v>7160</v>
      </c>
      <c r="I671" t="s">
        <v>7165</v>
      </c>
      <c r="J671" t="s">
        <v>7177</v>
      </c>
      <c r="K671" t="s">
        <v>7198</v>
      </c>
      <c r="L671">
        <v>2</v>
      </c>
      <c r="M671">
        <v>127013.05</v>
      </c>
      <c r="N671">
        <v>0.05</v>
      </c>
      <c r="O671">
        <v>21635.279999999999</v>
      </c>
    </row>
    <row r="672" spans="1:15" x14ac:dyDescent="0.25">
      <c r="A672" t="s">
        <v>1303</v>
      </c>
      <c r="B672" t="s">
        <v>5758</v>
      </c>
      <c r="C672" t="s">
        <v>7254</v>
      </c>
      <c r="D672" t="s">
        <v>6432</v>
      </c>
      <c r="E672" t="s">
        <v>6992</v>
      </c>
      <c r="F672" t="s">
        <v>7096</v>
      </c>
      <c r="G672" t="s">
        <v>7111</v>
      </c>
      <c r="H672" t="s">
        <v>7142</v>
      </c>
      <c r="I672" t="s">
        <v>7165</v>
      </c>
      <c r="J672" t="s">
        <v>7177</v>
      </c>
      <c r="K672" t="s">
        <v>7198</v>
      </c>
      <c r="L672">
        <v>2</v>
      </c>
      <c r="M672">
        <v>113999.18</v>
      </c>
      <c r="N672">
        <v>0.15</v>
      </c>
      <c r="O672">
        <v>10900.59</v>
      </c>
    </row>
    <row r="673" spans="1:15" x14ac:dyDescent="0.25">
      <c r="A673" t="s">
        <v>4990</v>
      </c>
      <c r="B673" t="s">
        <v>5890</v>
      </c>
      <c r="C673" t="s">
        <v>7248</v>
      </c>
      <c r="D673" t="s">
        <v>6691</v>
      </c>
      <c r="E673" t="s">
        <v>7032</v>
      </c>
      <c r="F673" t="s">
        <v>7096</v>
      </c>
      <c r="G673" t="s">
        <v>7113</v>
      </c>
      <c r="H673" t="s">
        <v>7144</v>
      </c>
      <c r="I673" t="s">
        <v>7165</v>
      </c>
      <c r="J673" t="s">
        <v>7172</v>
      </c>
      <c r="K673" t="s">
        <v>7185</v>
      </c>
      <c r="L673">
        <v>1</v>
      </c>
      <c r="M673">
        <v>4296.22</v>
      </c>
      <c r="N673">
        <v>0.1</v>
      </c>
      <c r="O673">
        <v>632.92999999999995</v>
      </c>
    </row>
    <row r="674" spans="1:15" x14ac:dyDescent="0.25">
      <c r="A674" t="s">
        <v>24</v>
      </c>
      <c r="B674" t="s">
        <v>5024</v>
      </c>
      <c r="C674" t="s">
        <v>7241</v>
      </c>
      <c r="D674" t="s">
        <v>6106</v>
      </c>
      <c r="E674" t="s">
        <v>6905</v>
      </c>
      <c r="F674" t="s">
        <v>7097</v>
      </c>
      <c r="G674" t="s">
        <v>7107</v>
      </c>
      <c r="H674" t="s">
        <v>7123</v>
      </c>
      <c r="I674" t="s">
        <v>7165</v>
      </c>
      <c r="J674" t="s">
        <v>7172</v>
      </c>
      <c r="K674" t="s">
        <v>7185</v>
      </c>
      <c r="L674">
        <v>4</v>
      </c>
      <c r="M674">
        <v>15429.72</v>
      </c>
      <c r="N674">
        <v>0.2</v>
      </c>
      <c r="O674">
        <v>1667.75</v>
      </c>
    </row>
    <row r="675" spans="1:15" x14ac:dyDescent="0.25">
      <c r="A675" t="s">
        <v>4956</v>
      </c>
      <c r="B675" t="s">
        <v>6036</v>
      </c>
      <c r="C675" t="s">
        <v>7253</v>
      </c>
      <c r="D675" t="s">
        <v>6187</v>
      </c>
      <c r="E675" t="s">
        <v>6944</v>
      </c>
      <c r="F675" t="s">
        <v>7094</v>
      </c>
      <c r="G675" t="s">
        <v>7101</v>
      </c>
      <c r="H675" t="s">
        <v>7137</v>
      </c>
      <c r="I675" t="s">
        <v>7165</v>
      </c>
      <c r="J675" t="s">
        <v>7172</v>
      </c>
      <c r="K675" t="s">
        <v>7185</v>
      </c>
      <c r="L675">
        <v>2</v>
      </c>
      <c r="M675">
        <v>9153.1200000000008</v>
      </c>
      <c r="N675">
        <v>0.1</v>
      </c>
      <c r="O675">
        <v>1466.47</v>
      </c>
    </row>
    <row r="676" spans="1:15" x14ac:dyDescent="0.25">
      <c r="A676" t="s">
        <v>4833</v>
      </c>
      <c r="B676" t="s">
        <v>5884</v>
      </c>
      <c r="C676" t="s">
        <v>7224</v>
      </c>
      <c r="D676" t="s">
        <v>6565</v>
      </c>
      <c r="E676" t="s">
        <v>6909</v>
      </c>
      <c r="F676" t="s">
        <v>7095</v>
      </c>
      <c r="G676" t="s">
        <v>7108</v>
      </c>
      <c r="H676" t="s">
        <v>7150</v>
      </c>
      <c r="I676" t="s">
        <v>7165</v>
      </c>
      <c r="J676" t="s">
        <v>7172</v>
      </c>
      <c r="K676" t="s">
        <v>7185</v>
      </c>
      <c r="L676">
        <v>2</v>
      </c>
      <c r="M676">
        <v>7761.5</v>
      </c>
      <c r="N676">
        <v>0.2</v>
      </c>
      <c r="O676">
        <v>525.79</v>
      </c>
    </row>
    <row r="677" spans="1:15" x14ac:dyDescent="0.25">
      <c r="A677" t="s">
        <v>4814</v>
      </c>
      <c r="B677" t="s">
        <v>5926</v>
      </c>
      <c r="C677" t="s">
        <v>7250</v>
      </c>
      <c r="D677" t="s">
        <v>6772</v>
      </c>
      <c r="E677" t="s">
        <v>6928</v>
      </c>
      <c r="F677" t="s">
        <v>7097</v>
      </c>
      <c r="G677" t="s">
        <v>7107</v>
      </c>
      <c r="H677" t="s">
        <v>7152</v>
      </c>
      <c r="I677" t="s">
        <v>7165</v>
      </c>
      <c r="J677" t="s">
        <v>7172</v>
      </c>
      <c r="K677" t="s">
        <v>7185</v>
      </c>
      <c r="L677">
        <v>4</v>
      </c>
      <c r="M677">
        <v>14414.67</v>
      </c>
      <c r="N677">
        <v>0.25</v>
      </c>
      <c r="O677">
        <v>530.26</v>
      </c>
    </row>
    <row r="678" spans="1:15" x14ac:dyDescent="0.25">
      <c r="A678" t="s">
        <v>4792</v>
      </c>
      <c r="B678" t="s">
        <v>5838</v>
      </c>
      <c r="C678" t="s">
        <v>7239</v>
      </c>
      <c r="D678" t="s">
        <v>6706</v>
      </c>
      <c r="E678" t="s">
        <v>6976</v>
      </c>
      <c r="F678" t="s">
        <v>7095</v>
      </c>
      <c r="G678" t="s">
        <v>7108</v>
      </c>
      <c r="H678" t="s">
        <v>7126</v>
      </c>
      <c r="I678" t="s">
        <v>7165</v>
      </c>
      <c r="J678" t="s">
        <v>7172</v>
      </c>
      <c r="K678" t="s">
        <v>7185</v>
      </c>
      <c r="L678">
        <v>4</v>
      </c>
      <c r="M678">
        <v>19497.14</v>
      </c>
      <c r="N678">
        <v>0.05</v>
      </c>
      <c r="O678">
        <v>3121.77</v>
      </c>
    </row>
    <row r="679" spans="1:15" x14ac:dyDescent="0.25">
      <c r="A679" t="s">
        <v>92</v>
      </c>
      <c r="B679" t="s">
        <v>5090</v>
      </c>
      <c r="C679" t="s">
        <v>7252</v>
      </c>
      <c r="D679" t="s">
        <v>6171</v>
      </c>
      <c r="E679" t="s">
        <v>6961</v>
      </c>
      <c r="F679" t="s">
        <v>7096</v>
      </c>
      <c r="G679" t="s">
        <v>7111</v>
      </c>
      <c r="H679" t="s">
        <v>7142</v>
      </c>
      <c r="I679" t="s">
        <v>7165</v>
      </c>
      <c r="J679" t="s">
        <v>7172</v>
      </c>
      <c r="K679" t="s">
        <v>7185</v>
      </c>
      <c r="L679">
        <v>6</v>
      </c>
      <c r="M679">
        <v>28793.06</v>
      </c>
      <c r="N679">
        <v>0</v>
      </c>
      <c r="O679">
        <v>5006.79</v>
      </c>
    </row>
    <row r="680" spans="1:15" x14ac:dyDescent="0.25">
      <c r="A680" t="s">
        <v>4734</v>
      </c>
      <c r="B680" t="s">
        <v>5335</v>
      </c>
      <c r="C680" t="s">
        <v>7251</v>
      </c>
      <c r="D680" t="s">
        <v>6855</v>
      </c>
      <c r="E680" t="s">
        <v>6968</v>
      </c>
      <c r="F680" t="s">
        <v>7095</v>
      </c>
      <c r="G680" t="s">
        <v>7108</v>
      </c>
      <c r="H680" t="s">
        <v>7150</v>
      </c>
      <c r="I680" t="s">
        <v>7165</v>
      </c>
      <c r="J680" t="s">
        <v>7172</v>
      </c>
      <c r="K680" t="s">
        <v>7185</v>
      </c>
      <c r="L680">
        <v>8</v>
      </c>
      <c r="M680">
        <v>39023.64</v>
      </c>
      <c r="N680">
        <v>0</v>
      </c>
      <c r="O680">
        <v>7203.74</v>
      </c>
    </row>
    <row r="681" spans="1:15" x14ac:dyDescent="0.25">
      <c r="A681" t="s">
        <v>4732</v>
      </c>
      <c r="B681" t="s">
        <v>5247</v>
      </c>
      <c r="C681" t="s">
        <v>7240</v>
      </c>
      <c r="D681" t="s">
        <v>6419</v>
      </c>
      <c r="E681" t="s">
        <v>6897</v>
      </c>
      <c r="F681" t="s">
        <v>7096</v>
      </c>
      <c r="G681" t="s">
        <v>7111</v>
      </c>
      <c r="H681" t="s">
        <v>7131</v>
      </c>
      <c r="I681" t="s">
        <v>7165</v>
      </c>
      <c r="J681" t="s">
        <v>7172</v>
      </c>
      <c r="K681" t="s">
        <v>7185</v>
      </c>
      <c r="L681">
        <v>7</v>
      </c>
      <c r="M681">
        <v>27269.23</v>
      </c>
      <c r="N681">
        <v>0.25</v>
      </c>
      <c r="O681">
        <v>2019.96</v>
      </c>
    </row>
    <row r="682" spans="1:15" x14ac:dyDescent="0.25">
      <c r="A682" t="s">
        <v>4691</v>
      </c>
      <c r="B682" t="s">
        <v>5365</v>
      </c>
      <c r="C682" t="s">
        <v>7226</v>
      </c>
      <c r="D682" t="s">
        <v>6249</v>
      </c>
      <c r="E682" t="s">
        <v>7003</v>
      </c>
      <c r="F682" t="s">
        <v>7097</v>
      </c>
      <c r="G682" t="s">
        <v>7105</v>
      </c>
      <c r="H682" t="s">
        <v>7149</v>
      </c>
      <c r="I682" t="s">
        <v>7165</v>
      </c>
      <c r="J682" t="s">
        <v>7172</v>
      </c>
      <c r="K682" t="s">
        <v>7185</v>
      </c>
      <c r="L682">
        <v>7</v>
      </c>
      <c r="M682">
        <v>25611.67</v>
      </c>
      <c r="N682">
        <v>0.25</v>
      </c>
      <c r="O682">
        <v>1612.5</v>
      </c>
    </row>
    <row r="683" spans="1:15" x14ac:dyDescent="0.25">
      <c r="A683" t="s">
        <v>4680</v>
      </c>
      <c r="B683" t="s">
        <v>5193</v>
      </c>
      <c r="C683" t="s">
        <v>7227</v>
      </c>
      <c r="D683" t="s">
        <v>6461</v>
      </c>
      <c r="E683" t="s">
        <v>7006</v>
      </c>
      <c r="F683" t="s">
        <v>7094</v>
      </c>
      <c r="G683" t="s">
        <v>7101</v>
      </c>
      <c r="H683" t="s">
        <v>7137</v>
      </c>
      <c r="I683" t="s">
        <v>7165</v>
      </c>
      <c r="J683" t="s">
        <v>7172</v>
      </c>
      <c r="K683" t="s">
        <v>7185</v>
      </c>
      <c r="L683">
        <v>8</v>
      </c>
      <c r="M683">
        <v>39888.58</v>
      </c>
      <c r="N683">
        <v>0.05</v>
      </c>
      <c r="O683">
        <v>6436.51</v>
      </c>
    </row>
    <row r="684" spans="1:15" x14ac:dyDescent="0.25">
      <c r="A684" t="s">
        <v>4665</v>
      </c>
      <c r="B684" t="s">
        <v>5718</v>
      </c>
      <c r="C684" t="s">
        <v>7232</v>
      </c>
      <c r="D684" t="s">
        <v>6719</v>
      </c>
      <c r="E684" t="s">
        <v>6952</v>
      </c>
      <c r="F684" t="s">
        <v>7095</v>
      </c>
      <c r="G684" t="s">
        <v>7109</v>
      </c>
      <c r="H684" t="s">
        <v>7135</v>
      </c>
      <c r="I684" t="s">
        <v>7165</v>
      </c>
      <c r="J684" t="s">
        <v>7172</v>
      </c>
      <c r="K684" t="s">
        <v>7185</v>
      </c>
      <c r="L684">
        <v>7</v>
      </c>
      <c r="M684">
        <v>31699.59</v>
      </c>
      <c r="N684">
        <v>0.1</v>
      </c>
      <c r="O684">
        <v>4532.16</v>
      </c>
    </row>
    <row r="685" spans="1:15" x14ac:dyDescent="0.25">
      <c r="A685" t="s">
        <v>4646</v>
      </c>
      <c r="B685" t="s">
        <v>5552</v>
      </c>
      <c r="C685" t="s">
        <v>7241</v>
      </c>
      <c r="D685" t="s">
        <v>6372</v>
      </c>
      <c r="E685" t="s">
        <v>6917</v>
      </c>
      <c r="F685" t="s">
        <v>7094</v>
      </c>
      <c r="G685" t="s">
        <v>7099</v>
      </c>
      <c r="H685" t="s">
        <v>7115</v>
      </c>
      <c r="I685" t="s">
        <v>7165</v>
      </c>
      <c r="J685" t="s">
        <v>7172</v>
      </c>
      <c r="K685" t="s">
        <v>7185</v>
      </c>
      <c r="L685">
        <v>1</v>
      </c>
      <c r="M685">
        <v>4247.59</v>
      </c>
      <c r="N685">
        <v>0.15</v>
      </c>
      <c r="O685">
        <v>539.44000000000005</v>
      </c>
    </row>
    <row r="686" spans="1:15" x14ac:dyDescent="0.25">
      <c r="A686" t="s">
        <v>4625</v>
      </c>
      <c r="B686" t="s">
        <v>5625</v>
      </c>
      <c r="C686" t="s">
        <v>7256</v>
      </c>
      <c r="D686" t="s">
        <v>6805</v>
      </c>
      <c r="E686" t="s">
        <v>7074</v>
      </c>
      <c r="F686" t="s">
        <v>7095</v>
      </c>
      <c r="G686" t="s">
        <v>7102</v>
      </c>
      <c r="H686" t="s">
        <v>7157</v>
      </c>
      <c r="I686" t="s">
        <v>7165</v>
      </c>
      <c r="J686" t="s">
        <v>7172</v>
      </c>
      <c r="K686" t="s">
        <v>7185</v>
      </c>
      <c r="L686">
        <v>8</v>
      </c>
      <c r="M686">
        <v>38181.589999999997</v>
      </c>
      <c r="N686">
        <v>0</v>
      </c>
      <c r="O686">
        <v>7640.57</v>
      </c>
    </row>
    <row r="687" spans="1:15" x14ac:dyDescent="0.25">
      <c r="A687" t="s">
        <v>4496</v>
      </c>
      <c r="B687" t="s">
        <v>5247</v>
      </c>
      <c r="C687" t="s">
        <v>7240</v>
      </c>
      <c r="D687" t="s">
        <v>6658</v>
      </c>
      <c r="E687" t="s">
        <v>6964</v>
      </c>
      <c r="F687" t="s">
        <v>7094</v>
      </c>
      <c r="G687" t="s">
        <v>7098</v>
      </c>
      <c r="H687" t="s">
        <v>7156</v>
      </c>
      <c r="I687" t="s">
        <v>7165</v>
      </c>
      <c r="J687" t="s">
        <v>7172</v>
      </c>
      <c r="K687" t="s">
        <v>7185</v>
      </c>
      <c r="L687">
        <v>2</v>
      </c>
      <c r="M687">
        <v>8755.7099999999991</v>
      </c>
      <c r="N687">
        <v>0.15</v>
      </c>
      <c r="O687">
        <v>967.89</v>
      </c>
    </row>
    <row r="688" spans="1:15" x14ac:dyDescent="0.25">
      <c r="A688" t="s">
        <v>4483</v>
      </c>
      <c r="B688" t="s">
        <v>6040</v>
      </c>
      <c r="C688" t="s">
        <v>7247</v>
      </c>
      <c r="D688" t="s">
        <v>6798</v>
      </c>
      <c r="E688" t="s">
        <v>7086</v>
      </c>
      <c r="F688" t="s">
        <v>7096</v>
      </c>
      <c r="G688" t="s">
        <v>7111</v>
      </c>
      <c r="H688" t="s">
        <v>7145</v>
      </c>
      <c r="I688" t="s">
        <v>7165</v>
      </c>
      <c r="J688" t="s">
        <v>7172</v>
      </c>
      <c r="K688" t="s">
        <v>7185</v>
      </c>
      <c r="L688">
        <v>7</v>
      </c>
      <c r="M688">
        <v>35208.75</v>
      </c>
      <c r="N688">
        <v>0</v>
      </c>
      <c r="O688">
        <v>6132.24</v>
      </c>
    </row>
    <row r="689" spans="1:15" x14ac:dyDescent="0.25">
      <c r="A689" t="s">
        <v>210</v>
      </c>
      <c r="B689" t="s">
        <v>5197</v>
      </c>
      <c r="C689" t="s">
        <v>7233</v>
      </c>
      <c r="D689" t="s">
        <v>6269</v>
      </c>
      <c r="E689" t="s">
        <v>7013</v>
      </c>
      <c r="F689" t="s">
        <v>7097</v>
      </c>
      <c r="G689" t="s">
        <v>7105</v>
      </c>
      <c r="H689" t="s">
        <v>7128</v>
      </c>
      <c r="I689" t="s">
        <v>7165</v>
      </c>
      <c r="J689" t="s">
        <v>7172</v>
      </c>
      <c r="K689" t="s">
        <v>7185</v>
      </c>
      <c r="L689">
        <v>1</v>
      </c>
      <c r="M689">
        <v>3596.59</v>
      </c>
      <c r="N689">
        <v>0.25</v>
      </c>
      <c r="O689">
        <v>247</v>
      </c>
    </row>
    <row r="690" spans="1:15" x14ac:dyDescent="0.25">
      <c r="A690" t="s">
        <v>4340</v>
      </c>
      <c r="B690" t="s">
        <v>6029</v>
      </c>
      <c r="C690" t="s">
        <v>7225</v>
      </c>
      <c r="D690" t="s">
        <v>6146</v>
      </c>
      <c r="E690" t="s">
        <v>6944</v>
      </c>
      <c r="F690" t="s">
        <v>7095</v>
      </c>
      <c r="G690" t="s">
        <v>7108</v>
      </c>
      <c r="H690" t="s">
        <v>7141</v>
      </c>
      <c r="I690" t="s">
        <v>7165</v>
      </c>
      <c r="J690" t="s">
        <v>7172</v>
      </c>
      <c r="K690" t="s">
        <v>7185</v>
      </c>
      <c r="L690">
        <v>3</v>
      </c>
      <c r="M690">
        <v>12910.81</v>
      </c>
      <c r="N690">
        <v>0.15</v>
      </c>
      <c r="O690">
        <v>1096.19</v>
      </c>
    </row>
    <row r="691" spans="1:15" x14ac:dyDescent="0.25">
      <c r="A691" t="s">
        <v>4338</v>
      </c>
      <c r="B691" t="s">
        <v>5767</v>
      </c>
      <c r="C691" t="s">
        <v>7251</v>
      </c>
      <c r="D691" t="s">
        <v>6406</v>
      </c>
      <c r="E691" t="s">
        <v>6916</v>
      </c>
      <c r="F691" t="s">
        <v>7095</v>
      </c>
      <c r="G691" t="s">
        <v>7102</v>
      </c>
      <c r="H691" t="s">
        <v>7147</v>
      </c>
      <c r="I691" t="s">
        <v>7165</v>
      </c>
      <c r="J691" t="s">
        <v>7172</v>
      </c>
      <c r="K691" t="s">
        <v>7185</v>
      </c>
      <c r="L691">
        <v>6</v>
      </c>
      <c r="M691">
        <v>23366.28</v>
      </c>
      <c r="N691">
        <v>0.25</v>
      </c>
      <c r="O691">
        <v>1796.49</v>
      </c>
    </row>
    <row r="692" spans="1:15" x14ac:dyDescent="0.25">
      <c r="A692" t="s">
        <v>4316</v>
      </c>
      <c r="B692" t="s">
        <v>5626</v>
      </c>
      <c r="C692" t="s">
        <v>7256</v>
      </c>
      <c r="D692" t="s">
        <v>6712</v>
      </c>
      <c r="E692" t="s">
        <v>6916</v>
      </c>
      <c r="F692" t="s">
        <v>7094</v>
      </c>
      <c r="G692" t="s">
        <v>7099</v>
      </c>
      <c r="H692" t="s">
        <v>7115</v>
      </c>
      <c r="I692" t="s">
        <v>7165</v>
      </c>
      <c r="J692" t="s">
        <v>7172</v>
      </c>
      <c r="K692" t="s">
        <v>7185</v>
      </c>
      <c r="L692">
        <v>2</v>
      </c>
      <c r="M692">
        <v>9652.41</v>
      </c>
      <c r="N692">
        <v>0</v>
      </c>
      <c r="O692">
        <v>1932.71</v>
      </c>
    </row>
    <row r="693" spans="1:15" x14ac:dyDescent="0.25">
      <c r="A693" t="s">
        <v>4237</v>
      </c>
      <c r="B693" t="s">
        <v>5499</v>
      </c>
      <c r="C693" t="s">
        <v>7248</v>
      </c>
      <c r="D693" t="s">
        <v>6229</v>
      </c>
      <c r="E693" t="s">
        <v>6992</v>
      </c>
      <c r="F693" t="s">
        <v>7094</v>
      </c>
      <c r="G693" t="s">
        <v>7101</v>
      </c>
      <c r="H693" t="s">
        <v>7137</v>
      </c>
      <c r="I693" t="s">
        <v>7165</v>
      </c>
      <c r="J693" t="s">
        <v>7172</v>
      </c>
      <c r="K693" t="s">
        <v>7185</v>
      </c>
      <c r="L693">
        <v>2</v>
      </c>
      <c r="M693">
        <v>9953.3799999999992</v>
      </c>
      <c r="N693">
        <v>0</v>
      </c>
      <c r="O693">
        <v>1711.43</v>
      </c>
    </row>
    <row r="694" spans="1:15" x14ac:dyDescent="0.25">
      <c r="A694" t="s">
        <v>4206</v>
      </c>
      <c r="B694" t="s">
        <v>5238</v>
      </c>
      <c r="C694" t="s">
        <v>7250</v>
      </c>
      <c r="D694" t="s">
        <v>6123</v>
      </c>
      <c r="E694" t="s">
        <v>6922</v>
      </c>
      <c r="F694" t="s">
        <v>7095</v>
      </c>
      <c r="G694" t="s">
        <v>7108</v>
      </c>
      <c r="H694" t="s">
        <v>7141</v>
      </c>
      <c r="I694" t="s">
        <v>7165</v>
      </c>
      <c r="J694" t="s">
        <v>7172</v>
      </c>
      <c r="K694" t="s">
        <v>7185</v>
      </c>
      <c r="L694">
        <v>7</v>
      </c>
      <c r="M694">
        <v>30182.959999999999</v>
      </c>
      <c r="N694">
        <v>0.15</v>
      </c>
      <c r="O694">
        <v>2989.25</v>
      </c>
    </row>
    <row r="695" spans="1:15" x14ac:dyDescent="0.25">
      <c r="A695" t="s">
        <v>4187</v>
      </c>
      <c r="B695" t="s">
        <v>5784</v>
      </c>
      <c r="C695" t="s">
        <v>7242</v>
      </c>
      <c r="D695" t="s">
        <v>6695</v>
      </c>
      <c r="E695" t="s">
        <v>7035</v>
      </c>
      <c r="F695" t="s">
        <v>7096</v>
      </c>
      <c r="G695" t="s">
        <v>7113</v>
      </c>
      <c r="H695" t="s">
        <v>7143</v>
      </c>
      <c r="I695" t="s">
        <v>7165</v>
      </c>
      <c r="J695" t="s">
        <v>7172</v>
      </c>
      <c r="K695" t="s">
        <v>7185</v>
      </c>
      <c r="L695">
        <v>1</v>
      </c>
      <c r="M695">
        <v>4540.01</v>
      </c>
      <c r="N695">
        <v>0.1</v>
      </c>
      <c r="O695">
        <v>546.48</v>
      </c>
    </row>
    <row r="696" spans="1:15" x14ac:dyDescent="0.25">
      <c r="A696" t="s">
        <v>292</v>
      </c>
      <c r="B696" t="s">
        <v>5268</v>
      </c>
      <c r="C696" t="s">
        <v>7249</v>
      </c>
      <c r="D696" t="s">
        <v>6334</v>
      </c>
      <c r="E696" t="s">
        <v>6967</v>
      </c>
      <c r="F696" t="s">
        <v>7097</v>
      </c>
      <c r="G696" t="s">
        <v>7110</v>
      </c>
      <c r="H696" t="s">
        <v>7155</v>
      </c>
      <c r="I696" t="s">
        <v>7165</v>
      </c>
      <c r="J696" t="s">
        <v>7172</v>
      </c>
      <c r="K696" t="s">
        <v>7185</v>
      </c>
      <c r="L696">
        <v>4</v>
      </c>
      <c r="M696">
        <v>17800.419999999998</v>
      </c>
      <c r="N696">
        <v>0.1</v>
      </c>
      <c r="O696">
        <v>2449.1999999999998</v>
      </c>
    </row>
    <row r="697" spans="1:15" x14ac:dyDescent="0.25">
      <c r="A697" t="s">
        <v>4109</v>
      </c>
      <c r="B697" t="s">
        <v>5919</v>
      </c>
      <c r="C697" t="s">
        <v>7244</v>
      </c>
      <c r="D697" t="s">
        <v>6438</v>
      </c>
      <c r="E697" t="s">
        <v>6965</v>
      </c>
      <c r="F697" t="s">
        <v>7096</v>
      </c>
      <c r="G697" t="s">
        <v>7113</v>
      </c>
      <c r="H697" t="s">
        <v>7148</v>
      </c>
      <c r="I697" t="s">
        <v>7165</v>
      </c>
      <c r="J697" t="s">
        <v>7172</v>
      </c>
      <c r="K697" t="s">
        <v>7185</v>
      </c>
      <c r="L697">
        <v>8</v>
      </c>
      <c r="M697">
        <v>38251.96</v>
      </c>
      <c r="N697">
        <v>0</v>
      </c>
      <c r="O697">
        <v>7079.48</v>
      </c>
    </row>
    <row r="698" spans="1:15" x14ac:dyDescent="0.25">
      <c r="A698" t="s">
        <v>4096</v>
      </c>
      <c r="B698" t="s">
        <v>5983</v>
      </c>
      <c r="C698" t="s">
        <v>7229</v>
      </c>
      <c r="D698" t="s">
        <v>6295</v>
      </c>
      <c r="E698" t="s">
        <v>7021</v>
      </c>
      <c r="F698" t="s">
        <v>7097</v>
      </c>
      <c r="G698" t="s">
        <v>7105</v>
      </c>
      <c r="H698" t="s">
        <v>7149</v>
      </c>
      <c r="I698" t="s">
        <v>7165</v>
      </c>
      <c r="J698" t="s">
        <v>7172</v>
      </c>
      <c r="K698" t="s">
        <v>7185</v>
      </c>
      <c r="L698">
        <v>4</v>
      </c>
      <c r="M698">
        <v>19051.87</v>
      </c>
      <c r="N698">
        <v>0.05</v>
      </c>
      <c r="O698">
        <v>3339.58</v>
      </c>
    </row>
    <row r="699" spans="1:15" x14ac:dyDescent="0.25">
      <c r="A699" t="s">
        <v>4049</v>
      </c>
      <c r="B699" t="s">
        <v>5866</v>
      </c>
      <c r="C699" t="s">
        <v>7256</v>
      </c>
      <c r="D699" t="s">
        <v>6869</v>
      </c>
      <c r="E699" t="s">
        <v>6974</v>
      </c>
      <c r="F699" t="s">
        <v>7097</v>
      </c>
      <c r="G699" t="s">
        <v>7107</v>
      </c>
      <c r="H699" t="s">
        <v>7152</v>
      </c>
      <c r="I699" t="s">
        <v>7165</v>
      </c>
      <c r="J699" t="s">
        <v>7172</v>
      </c>
      <c r="K699" t="s">
        <v>7185</v>
      </c>
      <c r="L699">
        <v>2</v>
      </c>
      <c r="M699">
        <v>10220.86</v>
      </c>
      <c r="N699">
        <v>0</v>
      </c>
      <c r="O699">
        <v>1931.57</v>
      </c>
    </row>
    <row r="700" spans="1:15" x14ac:dyDescent="0.25">
      <c r="A700" t="s">
        <v>4030</v>
      </c>
      <c r="B700" t="s">
        <v>5447</v>
      </c>
      <c r="C700" t="s">
        <v>7224</v>
      </c>
      <c r="D700" t="s">
        <v>6143</v>
      </c>
      <c r="E700" t="s">
        <v>6941</v>
      </c>
      <c r="F700" t="s">
        <v>7095</v>
      </c>
      <c r="G700" t="s">
        <v>7102</v>
      </c>
      <c r="H700" t="s">
        <v>7157</v>
      </c>
      <c r="I700" t="s">
        <v>7165</v>
      </c>
      <c r="J700" t="s">
        <v>7172</v>
      </c>
      <c r="K700" t="s">
        <v>7185</v>
      </c>
      <c r="L700">
        <v>7</v>
      </c>
      <c r="M700">
        <v>35025.26</v>
      </c>
      <c r="N700">
        <v>0</v>
      </c>
      <c r="O700">
        <v>7092.3</v>
      </c>
    </row>
    <row r="701" spans="1:15" x14ac:dyDescent="0.25">
      <c r="A701" t="s">
        <v>3998</v>
      </c>
      <c r="B701" t="s">
        <v>5744</v>
      </c>
      <c r="C701" t="s">
        <v>7241</v>
      </c>
      <c r="D701" t="s">
        <v>6797</v>
      </c>
      <c r="E701" t="s">
        <v>7071</v>
      </c>
      <c r="F701" t="s">
        <v>7096</v>
      </c>
      <c r="G701" t="s">
        <v>7103</v>
      </c>
      <c r="H701" t="s">
        <v>7158</v>
      </c>
      <c r="I701" t="s">
        <v>7165</v>
      </c>
      <c r="J701" t="s">
        <v>7172</v>
      </c>
      <c r="K701" t="s">
        <v>7185</v>
      </c>
      <c r="L701">
        <v>1</v>
      </c>
      <c r="M701">
        <v>4049.47</v>
      </c>
      <c r="N701">
        <v>0.15</v>
      </c>
      <c r="O701">
        <v>433.43</v>
      </c>
    </row>
    <row r="702" spans="1:15" x14ac:dyDescent="0.25">
      <c r="A702" t="s">
        <v>3960</v>
      </c>
      <c r="B702" t="s">
        <v>5622</v>
      </c>
      <c r="C702" t="s">
        <v>7231</v>
      </c>
      <c r="D702" t="s">
        <v>6750</v>
      </c>
      <c r="E702" t="s">
        <v>6965</v>
      </c>
      <c r="F702" t="s">
        <v>7097</v>
      </c>
      <c r="G702" t="s">
        <v>7105</v>
      </c>
      <c r="H702" t="s">
        <v>7121</v>
      </c>
      <c r="I702" t="s">
        <v>7165</v>
      </c>
      <c r="J702" t="s">
        <v>7172</v>
      </c>
      <c r="K702" t="s">
        <v>7185</v>
      </c>
      <c r="L702">
        <v>1</v>
      </c>
      <c r="M702">
        <v>4264.5600000000004</v>
      </c>
      <c r="N702">
        <v>0.15</v>
      </c>
      <c r="O702">
        <v>443.07</v>
      </c>
    </row>
    <row r="703" spans="1:15" x14ac:dyDescent="0.25">
      <c r="A703" t="s">
        <v>352</v>
      </c>
      <c r="B703" t="s">
        <v>5310</v>
      </c>
      <c r="C703" t="s">
        <v>7232</v>
      </c>
      <c r="D703" t="s">
        <v>6368</v>
      </c>
      <c r="E703" t="s">
        <v>7039</v>
      </c>
      <c r="F703" t="s">
        <v>7095</v>
      </c>
      <c r="G703" t="s">
        <v>7108</v>
      </c>
      <c r="H703" t="s">
        <v>7126</v>
      </c>
      <c r="I703" t="s">
        <v>7165</v>
      </c>
      <c r="J703" t="s">
        <v>7172</v>
      </c>
      <c r="K703" t="s">
        <v>7185</v>
      </c>
      <c r="L703">
        <v>3</v>
      </c>
      <c r="M703">
        <v>15336.86</v>
      </c>
      <c r="N703">
        <v>0</v>
      </c>
      <c r="O703">
        <v>3038.53</v>
      </c>
    </row>
    <row r="704" spans="1:15" x14ac:dyDescent="0.25">
      <c r="A704" t="s">
        <v>3834</v>
      </c>
      <c r="B704" t="s">
        <v>5314</v>
      </c>
      <c r="C704" t="s">
        <v>7250</v>
      </c>
      <c r="D704" t="s">
        <v>6173</v>
      </c>
      <c r="E704" t="s">
        <v>6963</v>
      </c>
      <c r="F704" t="s">
        <v>7096</v>
      </c>
      <c r="G704" t="s">
        <v>7103</v>
      </c>
      <c r="H704" t="s">
        <v>7134</v>
      </c>
      <c r="I704" t="s">
        <v>7165</v>
      </c>
      <c r="J704" t="s">
        <v>7172</v>
      </c>
      <c r="K704" t="s">
        <v>7185</v>
      </c>
      <c r="L704">
        <v>7</v>
      </c>
      <c r="M704">
        <v>33560.19</v>
      </c>
      <c r="N704">
        <v>0</v>
      </c>
      <c r="O704">
        <v>6876.55</v>
      </c>
    </row>
    <row r="705" spans="1:15" x14ac:dyDescent="0.25">
      <c r="A705" t="s">
        <v>3817</v>
      </c>
      <c r="B705" t="s">
        <v>5269</v>
      </c>
      <c r="C705" t="s">
        <v>7245</v>
      </c>
      <c r="D705" t="s">
        <v>6323</v>
      </c>
      <c r="E705" t="s">
        <v>6996</v>
      </c>
      <c r="F705" t="s">
        <v>7096</v>
      </c>
      <c r="G705" t="s">
        <v>7103</v>
      </c>
      <c r="H705" t="s">
        <v>7119</v>
      </c>
      <c r="I705" t="s">
        <v>7165</v>
      </c>
      <c r="J705" t="s">
        <v>7172</v>
      </c>
      <c r="K705" t="s">
        <v>7185</v>
      </c>
      <c r="L705">
        <v>2</v>
      </c>
      <c r="M705">
        <v>8318.6</v>
      </c>
      <c r="N705">
        <v>0.2</v>
      </c>
      <c r="O705">
        <v>1030.27</v>
      </c>
    </row>
    <row r="706" spans="1:15" x14ac:dyDescent="0.25">
      <c r="A706" t="s">
        <v>390</v>
      </c>
      <c r="B706" t="s">
        <v>5187</v>
      </c>
      <c r="C706" t="s">
        <v>7238</v>
      </c>
      <c r="D706" t="s">
        <v>6391</v>
      </c>
      <c r="E706" t="s">
        <v>7001</v>
      </c>
      <c r="F706" t="s">
        <v>7095</v>
      </c>
      <c r="G706" t="s">
        <v>7108</v>
      </c>
      <c r="H706" t="s">
        <v>7150</v>
      </c>
      <c r="I706" t="s">
        <v>7165</v>
      </c>
      <c r="J706" t="s">
        <v>7172</v>
      </c>
      <c r="K706" t="s">
        <v>7185</v>
      </c>
      <c r="L706">
        <v>2</v>
      </c>
      <c r="M706">
        <v>9532.89</v>
      </c>
      <c r="N706">
        <v>0.05</v>
      </c>
      <c r="O706">
        <v>1382.27</v>
      </c>
    </row>
    <row r="707" spans="1:15" x14ac:dyDescent="0.25">
      <c r="A707" t="s">
        <v>3808</v>
      </c>
      <c r="B707" t="s">
        <v>5347</v>
      </c>
      <c r="C707" t="s">
        <v>7241</v>
      </c>
      <c r="D707" t="s">
        <v>6252</v>
      </c>
      <c r="E707" t="s">
        <v>7004</v>
      </c>
      <c r="F707" t="s">
        <v>7097</v>
      </c>
      <c r="G707" t="s">
        <v>7107</v>
      </c>
      <c r="H707" t="s">
        <v>7123</v>
      </c>
      <c r="I707" t="s">
        <v>7165</v>
      </c>
      <c r="J707" t="s">
        <v>7172</v>
      </c>
      <c r="K707" t="s">
        <v>7185</v>
      </c>
      <c r="L707">
        <v>3</v>
      </c>
      <c r="M707">
        <v>14906.41</v>
      </c>
      <c r="N707">
        <v>0.05</v>
      </c>
      <c r="O707">
        <v>2641.78</v>
      </c>
    </row>
    <row r="708" spans="1:15" x14ac:dyDescent="0.25">
      <c r="A708" t="s">
        <v>3778</v>
      </c>
      <c r="B708" t="s">
        <v>5307</v>
      </c>
      <c r="C708" t="s">
        <v>7234</v>
      </c>
      <c r="D708" t="s">
        <v>6890</v>
      </c>
      <c r="E708" t="s">
        <v>6965</v>
      </c>
      <c r="F708" t="s">
        <v>7096</v>
      </c>
      <c r="G708" t="s">
        <v>7113</v>
      </c>
      <c r="H708" t="s">
        <v>7144</v>
      </c>
      <c r="I708" t="s">
        <v>7165</v>
      </c>
      <c r="J708" t="s">
        <v>7172</v>
      </c>
      <c r="K708" t="s">
        <v>7185</v>
      </c>
      <c r="L708">
        <v>1</v>
      </c>
      <c r="M708">
        <v>4627.6000000000004</v>
      </c>
      <c r="N708">
        <v>0.05</v>
      </c>
      <c r="O708">
        <v>841.17</v>
      </c>
    </row>
    <row r="709" spans="1:15" x14ac:dyDescent="0.25">
      <c r="A709" t="s">
        <v>3742</v>
      </c>
      <c r="B709" t="s">
        <v>5084</v>
      </c>
      <c r="C709" t="s">
        <v>7253</v>
      </c>
      <c r="D709" t="s">
        <v>6891</v>
      </c>
      <c r="E709" t="s">
        <v>6936</v>
      </c>
      <c r="F709" t="s">
        <v>7096</v>
      </c>
      <c r="G709" t="s">
        <v>7112</v>
      </c>
      <c r="H709" t="s">
        <v>7133</v>
      </c>
      <c r="I709" t="s">
        <v>7165</v>
      </c>
      <c r="J709" t="s">
        <v>7172</v>
      </c>
      <c r="K709" t="s">
        <v>7185</v>
      </c>
      <c r="L709">
        <v>8</v>
      </c>
      <c r="M709">
        <v>29878.22</v>
      </c>
      <c r="N709">
        <v>0.25</v>
      </c>
      <c r="O709">
        <v>3023.22</v>
      </c>
    </row>
    <row r="710" spans="1:15" x14ac:dyDescent="0.25">
      <c r="A710" t="s">
        <v>3740</v>
      </c>
      <c r="B710" t="s">
        <v>5318</v>
      </c>
      <c r="C710" t="s">
        <v>7235</v>
      </c>
      <c r="D710" t="s">
        <v>6536</v>
      </c>
      <c r="E710" t="s">
        <v>7075</v>
      </c>
      <c r="F710" t="s">
        <v>7097</v>
      </c>
      <c r="G710" t="s">
        <v>7104</v>
      </c>
      <c r="H710" t="s">
        <v>7160</v>
      </c>
      <c r="I710" t="s">
        <v>7165</v>
      </c>
      <c r="J710" t="s">
        <v>7172</v>
      </c>
      <c r="K710" t="s">
        <v>7185</v>
      </c>
      <c r="L710">
        <v>6</v>
      </c>
      <c r="M710">
        <v>24620.89</v>
      </c>
      <c r="N710">
        <v>0.15</v>
      </c>
      <c r="O710">
        <v>3433.49</v>
      </c>
    </row>
    <row r="711" spans="1:15" x14ac:dyDescent="0.25">
      <c r="A711" t="s">
        <v>3712</v>
      </c>
      <c r="B711" t="s">
        <v>5542</v>
      </c>
      <c r="C711" t="s">
        <v>7236</v>
      </c>
      <c r="D711" t="s">
        <v>6490</v>
      </c>
      <c r="E711" t="s">
        <v>6971</v>
      </c>
      <c r="F711" t="s">
        <v>7095</v>
      </c>
      <c r="G711" t="s">
        <v>7109</v>
      </c>
      <c r="H711" t="s">
        <v>7127</v>
      </c>
      <c r="I711" t="s">
        <v>7165</v>
      </c>
      <c r="J711" t="s">
        <v>7172</v>
      </c>
      <c r="K711" t="s">
        <v>7185</v>
      </c>
      <c r="L711">
        <v>1</v>
      </c>
      <c r="M711">
        <v>5099.5</v>
      </c>
      <c r="N711">
        <v>0</v>
      </c>
      <c r="O711">
        <v>936.38</v>
      </c>
    </row>
    <row r="712" spans="1:15" x14ac:dyDescent="0.25">
      <c r="A712" t="s">
        <v>3660</v>
      </c>
      <c r="B712" t="s">
        <v>5339</v>
      </c>
      <c r="C712" t="s">
        <v>7249</v>
      </c>
      <c r="D712" t="s">
        <v>6322</v>
      </c>
      <c r="E712" t="s">
        <v>6897</v>
      </c>
      <c r="F712" t="s">
        <v>7095</v>
      </c>
      <c r="G712" t="s">
        <v>7106</v>
      </c>
      <c r="H712" t="s">
        <v>7122</v>
      </c>
      <c r="I712" t="s">
        <v>7165</v>
      </c>
      <c r="J712" t="s">
        <v>7172</v>
      </c>
      <c r="K712" t="s">
        <v>7185</v>
      </c>
      <c r="L712">
        <v>6</v>
      </c>
      <c r="M712">
        <v>31413.279999999999</v>
      </c>
      <c r="N712">
        <v>0</v>
      </c>
      <c r="O712">
        <v>5793.63</v>
      </c>
    </row>
    <row r="713" spans="1:15" x14ac:dyDescent="0.25">
      <c r="A713" t="s">
        <v>469</v>
      </c>
      <c r="B713" t="s">
        <v>5394</v>
      </c>
      <c r="C713" t="s">
        <v>7239</v>
      </c>
      <c r="D713" t="s">
        <v>6265</v>
      </c>
      <c r="E713" t="s">
        <v>7011</v>
      </c>
      <c r="F713" t="s">
        <v>7096</v>
      </c>
      <c r="G713" t="s">
        <v>7111</v>
      </c>
      <c r="H713" t="s">
        <v>7131</v>
      </c>
      <c r="I713" t="s">
        <v>7165</v>
      </c>
      <c r="J713" t="s">
        <v>7172</v>
      </c>
      <c r="K713" t="s">
        <v>7185</v>
      </c>
      <c r="L713">
        <v>2</v>
      </c>
      <c r="M713">
        <v>8639.58</v>
      </c>
      <c r="N713">
        <v>0.15</v>
      </c>
      <c r="O713">
        <v>1072.5999999999999</v>
      </c>
    </row>
    <row r="714" spans="1:15" x14ac:dyDescent="0.25">
      <c r="A714" t="s">
        <v>3573</v>
      </c>
      <c r="B714" t="s">
        <v>5365</v>
      </c>
      <c r="C714" t="s">
        <v>7226</v>
      </c>
      <c r="D714" t="s">
        <v>6171</v>
      </c>
      <c r="E714" t="s">
        <v>6961</v>
      </c>
      <c r="F714" t="s">
        <v>7095</v>
      </c>
      <c r="G714" t="s">
        <v>7109</v>
      </c>
      <c r="H714" t="s">
        <v>7127</v>
      </c>
      <c r="I714" t="s">
        <v>7165</v>
      </c>
      <c r="J714" t="s">
        <v>7172</v>
      </c>
      <c r="K714" t="s">
        <v>7185</v>
      </c>
      <c r="L714">
        <v>1</v>
      </c>
      <c r="M714">
        <v>3693.33</v>
      </c>
      <c r="N714">
        <v>0.25</v>
      </c>
      <c r="O714">
        <v>258.89999999999998</v>
      </c>
    </row>
    <row r="715" spans="1:15" x14ac:dyDescent="0.25">
      <c r="A715" t="s">
        <v>3547</v>
      </c>
      <c r="B715" t="s">
        <v>5583</v>
      </c>
      <c r="C715" t="s">
        <v>7256</v>
      </c>
      <c r="D715" t="s">
        <v>6680</v>
      </c>
      <c r="E715" t="s">
        <v>7034</v>
      </c>
      <c r="F715" t="s">
        <v>7094</v>
      </c>
      <c r="G715" t="s">
        <v>7101</v>
      </c>
      <c r="H715" t="s">
        <v>7117</v>
      </c>
      <c r="I715" t="s">
        <v>7165</v>
      </c>
      <c r="J715" t="s">
        <v>7172</v>
      </c>
      <c r="K715" t="s">
        <v>7185</v>
      </c>
      <c r="L715">
        <v>5</v>
      </c>
      <c r="M715">
        <v>22677.84</v>
      </c>
      <c r="N715">
        <v>0.05</v>
      </c>
      <c r="O715">
        <v>4039.49</v>
      </c>
    </row>
    <row r="716" spans="1:15" x14ac:dyDescent="0.25">
      <c r="A716" t="s">
        <v>3536</v>
      </c>
      <c r="B716" t="s">
        <v>5192</v>
      </c>
      <c r="C716" t="s">
        <v>7247</v>
      </c>
      <c r="D716" t="s">
        <v>6698</v>
      </c>
      <c r="E716" t="s">
        <v>7046</v>
      </c>
      <c r="F716" t="s">
        <v>7097</v>
      </c>
      <c r="G716" t="s">
        <v>7110</v>
      </c>
      <c r="H716" t="s">
        <v>7155</v>
      </c>
      <c r="I716" t="s">
        <v>7165</v>
      </c>
      <c r="J716" t="s">
        <v>7172</v>
      </c>
      <c r="K716" t="s">
        <v>7185</v>
      </c>
      <c r="L716">
        <v>6</v>
      </c>
      <c r="M716">
        <v>25913.98</v>
      </c>
      <c r="N716">
        <v>0.15</v>
      </c>
      <c r="O716">
        <v>3704.71</v>
      </c>
    </row>
    <row r="717" spans="1:15" x14ac:dyDescent="0.25">
      <c r="A717" t="s">
        <v>3534</v>
      </c>
      <c r="B717" t="s">
        <v>5740</v>
      </c>
      <c r="C717" t="s">
        <v>7226</v>
      </c>
      <c r="D717" t="s">
        <v>6841</v>
      </c>
      <c r="E717" t="s">
        <v>6920</v>
      </c>
      <c r="F717" t="s">
        <v>7094</v>
      </c>
      <c r="G717" t="s">
        <v>7098</v>
      </c>
      <c r="H717" t="s">
        <v>7138</v>
      </c>
      <c r="I717" t="s">
        <v>7165</v>
      </c>
      <c r="J717" t="s">
        <v>7172</v>
      </c>
      <c r="K717" t="s">
        <v>7185</v>
      </c>
      <c r="L717">
        <v>7</v>
      </c>
      <c r="M717">
        <v>29155.25</v>
      </c>
      <c r="N717">
        <v>0.15</v>
      </c>
      <c r="O717">
        <v>4048.98</v>
      </c>
    </row>
    <row r="718" spans="1:15" x14ac:dyDescent="0.25">
      <c r="A718" t="s">
        <v>502</v>
      </c>
      <c r="B718" t="s">
        <v>5411</v>
      </c>
      <c r="C718" t="s">
        <v>7252</v>
      </c>
      <c r="D718" t="s">
        <v>6138</v>
      </c>
      <c r="E718" t="s">
        <v>6936</v>
      </c>
      <c r="F718" t="s">
        <v>7094</v>
      </c>
      <c r="G718" t="s">
        <v>7100</v>
      </c>
      <c r="H718" t="s">
        <v>7116</v>
      </c>
      <c r="I718" t="s">
        <v>7165</v>
      </c>
      <c r="J718" t="s">
        <v>7172</v>
      </c>
      <c r="K718" t="s">
        <v>7185</v>
      </c>
      <c r="L718">
        <v>5</v>
      </c>
      <c r="M718">
        <v>19075.14</v>
      </c>
      <c r="N718">
        <v>0.25</v>
      </c>
      <c r="O718">
        <v>1449.89</v>
      </c>
    </row>
    <row r="719" spans="1:15" x14ac:dyDescent="0.25">
      <c r="A719" t="s">
        <v>3513</v>
      </c>
      <c r="B719" t="s">
        <v>5493</v>
      </c>
      <c r="C719" t="s">
        <v>7248</v>
      </c>
      <c r="D719" t="s">
        <v>6491</v>
      </c>
      <c r="E719" t="s">
        <v>7042</v>
      </c>
      <c r="F719" t="s">
        <v>7094</v>
      </c>
      <c r="G719" t="s">
        <v>7099</v>
      </c>
      <c r="H719" t="s">
        <v>7125</v>
      </c>
      <c r="I719" t="s">
        <v>7165</v>
      </c>
      <c r="J719" t="s">
        <v>7172</v>
      </c>
      <c r="K719" t="s">
        <v>7185</v>
      </c>
      <c r="L719">
        <v>7</v>
      </c>
      <c r="M719">
        <v>34815.629999999997</v>
      </c>
      <c r="N719">
        <v>0</v>
      </c>
      <c r="O719">
        <v>6758.99</v>
      </c>
    </row>
    <row r="720" spans="1:15" x14ac:dyDescent="0.25">
      <c r="A720" t="s">
        <v>3502</v>
      </c>
      <c r="B720" t="s">
        <v>5625</v>
      </c>
      <c r="C720" t="s">
        <v>7256</v>
      </c>
      <c r="D720" t="s">
        <v>6813</v>
      </c>
      <c r="E720" t="s">
        <v>7057</v>
      </c>
      <c r="F720" t="s">
        <v>7094</v>
      </c>
      <c r="G720" t="s">
        <v>7100</v>
      </c>
      <c r="H720" t="s">
        <v>7116</v>
      </c>
      <c r="I720" t="s">
        <v>7165</v>
      </c>
      <c r="J720" t="s">
        <v>7172</v>
      </c>
      <c r="K720" t="s">
        <v>7185</v>
      </c>
      <c r="L720">
        <v>8</v>
      </c>
      <c r="M720">
        <v>41597.53</v>
      </c>
      <c r="N720">
        <v>0</v>
      </c>
      <c r="O720">
        <v>8400.4599999999991</v>
      </c>
    </row>
    <row r="721" spans="1:15" x14ac:dyDescent="0.25">
      <c r="A721" t="s">
        <v>3489</v>
      </c>
      <c r="B721" t="s">
        <v>5788</v>
      </c>
      <c r="C721" t="s">
        <v>7239</v>
      </c>
      <c r="D721" t="s">
        <v>6650</v>
      </c>
      <c r="E721" t="s">
        <v>6946</v>
      </c>
      <c r="F721" t="s">
        <v>7097</v>
      </c>
      <c r="G721" t="s">
        <v>7107</v>
      </c>
      <c r="H721" t="s">
        <v>7153</v>
      </c>
      <c r="I721" t="s">
        <v>7165</v>
      </c>
      <c r="J721" t="s">
        <v>7172</v>
      </c>
      <c r="K721" t="s">
        <v>7185</v>
      </c>
      <c r="L721">
        <v>7</v>
      </c>
      <c r="M721">
        <v>30336.33</v>
      </c>
      <c r="N721">
        <v>0.1</v>
      </c>
      <c r="O721">
        <v>4838.1499999999996</v>
      </c>
    </row>
    <row r="722" spans="1:15" x14ac:dyDescent="0.25">
      <c r="A722" t="s">
        <v>522</v>
      </c>
      <c r="B722" t="s">
        <v>5427</v>
      </c>
      <c r="C722" t="s">
        <v>7247</v>
      </c>
      <c r="D722" t="s">
        <v>6468</v>
      </c>
      <c r="E722" t="s">
        <v>6990</v>
      </c>
      <c r="F722" t="s">
        <v>7094</v>
      </c>
      <c r="G722" t="s">
        <v>7098</v>
      </c>
      <c r="H722" t="s">
        <v>7114</v>
      </c>
      <c r="I722" t="s">
        <v>7165</v>
      </c>
      <c r="J722" t="s">
        <v>7172</v>
      </c>
      <c r="K722" t="s">
        <v>7185</v>
      </c>
      <c r="L722">
        <v>5</v>
      </c>
      <c r="M722">
        <v>20911.509999999998</v>
      </c>
      <c r="N722">
        <v>0.15</v>
      </c>
      <c r="O722">
        <v>2163.48</v>
      </c>
    </row>
    <row r="723" spans="1:15" x14ac:dyDescent="0.25">
      <c r="A723" t="s">
        <v>3433</v>
      </c>
      <c r="B723" t="s">
        <v>5422</v>
      </c>
      <c r="C723" t="s">
        <v>7239</v>
      </c>
      <c r="D723" t="s">
        <v>6215</v>
      </c>
      <c r="E723" t="s">
        <v>6899</v>
      </c>
      <c r="F723" t="s">
        <v>7096</v>
      </c>
      <c r="G723" t="s">
        <v>7111</v>
      </c>
      <c r="H723" t="s">
        <v>7131</v>
      </c>
      <c r="I723" t="s">
        <v>7165</v>
      </c>
      <c r="J723" t="s">
        <v>7172</v>
      </c>
      <c r="K723" t="s">
        <v>7185</v>
      </c>
      <c r="L723">
        <v>7</v>
      </c>
      <c r="M723">
        <v>25431.32</v>
      </c>
      <c r="N723">
        <v>0.25</v>
      </c>
      <c r="O723">
        <v>2251.6799999999998</v>
      </c>
    </row>
    <row r="724" spans="1:15" x14ac:dyDescent="0.25">
      <c r="A724" t="s">
        <v>3432</v>
      </c>
      <c r="B724" t="s">
        <v>5179</v>
      </c>
      <c r="C724" t="s">
        <v>7237</v>
      </c>
      <c r="D724" t="s">
        <v>6114</v>
      </c>
      <c r="E724" t="s">
        <v>6913</v>
      </c>
      <c r="F724" t="s">
        <v>7097</v>
      </c>
      <c r="G724" t="s">
        <v>7105</v>
      </c>
      <c r="H724" t="s">
        <v>7121</v>
      </c>
      <c r="I724" t="s">
        <v>7165</v>
      </c>
      <c r="J724" t="s">
        <v>7172</v>
      </c>
      <c r="K724" t="s">
        <v>7185</v>
      </c>
      <c r="L724">
        <v>3</v>
      </c>
      <c r="M724">
        <v>14198.9</v>
      </c>
      <c r="N724">
        <v>0.05</v>
      </c>
      <c r="O724">
        <v>2599.94</v>
      </c>
    </row>
    <row r="725" spans="1:15" x14ac:dyDescent="0.25">
      <c r="A725" t="s">
        <v>534</v>
      </c>
      <c r="B725" t="s">
        <v>5438</v>
      </c>
      <c r="C725" t="s">
        <v>7240</v>
      </c>
      <c r="D725" t="s">
        <v>6473</v>
      </c>
      <c r="E725" t="s">
        <v>7056</v>
      </c>
      <c r="F725" t="s">
        <v>7097</v>
      </c>
      <c r="G725" t="s">
        <v>7110</v>
      </c>
      <c r="H725" t="s">
        <v>7129</v>
      </c>
      <c r="I725" t="s">
        <v>7165</v>
      </c>
      <c r="J725" t="s">
        <v>7172</v>
      </c>
      <c r="K725" t="s">
        <v>7185</v>
      </c>
      <c r="L725">
        <v>5</v>
      </c>
      <c r="M725">
        <v>21558.46</v>
      </c>
      <c r="N725">
        <v>0.15</v>
      </c>
      <c r="O725">
        <v>2251.09</v>
      </c>
    </row>
    <row r="726" spans="1:15" x14ac:dyDescent="0.25">
      <c r="A726" t="s">
        <v>3388</v>
      </c>
      <c r="B726" t="s">
        <v>5405</v>
      </c>
      <c r="C726" t="s">
        <v>7245</v>
      </c>
      <c r="D726" t="s">
        <v>6818</v>
      </c>
      <c r="E726" t="s">
        <v>7079</v>
      </c>
      <c r="F726" t="s">
        <v>7095</v>
      </c>
      <c r="G726" t="s">
        <v>7102</v>
      </c>
      <c r="H726" t="s">
        <v>7118</v>
      </c>
      <c r="I726" t="s">
        <v>7165</v>
      </c>
      <c r="J726" t="s">
        <v>7172</v>
      </c>
      <c r="K726" t="s">
        <v>7185</v>
      </c>
      <c r="L726">
        <v>1</v>
      </c>
      <c r="M726">
        <v>3574.7</v>
      </c>
      <c r="N726">
        <v>0.25</v>
      </c>
      <c r="O726">
        <v>316.42</v>
      </c>
    </row>
    <row r="727" spans="1:15" x14ac:dyDescent="0.25">
      <c r="A727" t="s">
        <v>3383</v>
      </c>
      <c r="B727" t="s">
        <v>5597</v>
      </c>
      <c r="C727" t="s">
        <v>7246</v>
      </c>
      <c r="D727" t="s">
        <v>6102</v>
      </c>
      <c r="E727" t="s">
        <v>6901</v>
      </c>
      <c r="F727" t="s">
        <v>7096</v>
      </c>
      <c r="G727" t="s">
        <v>7112</v>
      </c>
      <c r="H727" t="s">
        <v>7154</v>
      </c>
      <c r="I727" t="s">
        <v>7165</v>
      </c>
      <c r="J727" t="s">
        <v>7172</v>
      </c>
      <c r="K727" t="s">
        <v>7185</v>
      </c>
      <c r="L727">
        <v>2</v>
      </c>
      <c r="M727">
        <v>8154.44</v>
      </c>
      <c r="N727">
        <v>0.2</v>
      </c>
      <c r="O727">
        <v>902.53</v>
      </c>
    </row>
    <row r="728" spans="1:15" x14ac:dyDescent="0.25">
      <c r="A728" t="s">
        <v>546</v>
      </c>
      <c r="B728" t="s">
        <v>5443</v>
      </c>
      <c r="C728" t="s">
        <v>7230</v>
      </c>
      <c r="D728" t="s">
        <v>6149</v>
      </c>
      <c r="E728" t="s">
        <v>6947</v>
      </c>
      <c r="F728" t="s">
        <v>7096</v>
      </c>
      <c r="G728" t="s">
        <v>7103</v>
      </c>
      <c r="H728" t="s">
        <v>7158</v>
      </c>
      <c r="I728" t="s">
        <v>7165</v>
      </c>
      <c r="J728" t="s">
        <v>7172</v>
      </c>
      <c r="K728" t="s">
        <v>7185</v>
      </c>
      <c r="L728">
        <v>2</v>
      </c>
      <c r="M728">
        <v>8101.31</v>
      </c>
      <c r="N728">
        <v>0.15</v>
      </c>
      <c r="O728">
        <v>859.51</v>
      </c>
    </row>
    <row r="729" spans="1:15" x14ac:dyDescent="0.25">
      <c r="A729" t="s">
        <v>548</v>
      </c>
      <c r="B729" t="s">
        <v>5154</v>
      </c>
      <c r="C729" t="s">
        <v>7233</v>
      </c>
      <c r="D729" t="s">
        <v>6481</v>
      </c>
      <c r="E729" t="s">
        <v>6935</v>
      </c>
      <c r="F729" t="s">
        <v>7095</v>
      </c>
      <c r="G729" t="s">
        <v>7108</v>
      </c>
      <c r="H729" t="s">
        <v>7126</v>
      </c>
      <c r="I729" t="s">
        <v>7165</v>
      </c>
      <c r="J729" t="s">
        <v>7172</v>
      </c>
      <c r="K729" t="s">
        <v>7185</v>
      </c>
      <c r="L729">
        <v>5</v>
      </c>
      <c r="M729">
        <v>19158.39</v>
      </c>
      <c r="N729">
        <v>0.25</v>
      </c>
      <c r="O729">
        <v>1991.43</v>
      </c>
    </row>
    <row r="730" spans="1:15" x14ac:dyDescent="0.25">
      <c r="A730" t="s">
        <v>552</v>
      </c>
      <c r="B730" t="s">
        <v>5446</v>
      </c>
      <c r="C730" t="s">
        <v>7255</v>
      </c>
      <c r="D730" t="s">
        <v>6372</v>
      </c>
      <c r="E730" t="s">
        <v>6917</v>
      </c>
      <c r="F730" t="s">
        <v>7096</v>
      </c>
      <c r="G730" t="s">
        <v>7103</v>
      </c>
      <c r="H730" t="s">
        <v>7158</v>
      </c>
      <c r="I730" t="s">
        <v>7165</v>
      </c>
      <c r="J730" t="s">
        <v>7172</v>
      </c>
      <c r="K730" t="s">
        <v>7185</v>
      </c>
      <c r="L730">
        <v>8</v>
      </c>
      <c r="M730">
        <v>35501.300000000003</v>
      </c>
      <c r="N730">
        <v>0.1</v>
      </c>
      <c r="O730">
        <v>5146.7700000000004</v>
      </c>
    </row>
    <row r="731" spans="1:15" x14ac:dyDescent="0.25">
      <c r="A731" t="s">
        <v>559</v>
      </c>
      <c r="B731" t="s">
        <v>5015</v>
      </c>
      <c r="C731" t="s">
        <v>7252</v>
      </c>
      <c r="D731" t="s">
        <v>6486</v>
      </c>
      <c r="E731" t="s">
        <v>7014</v>
      </c>
      <c r="F731" t="s">
        <v>7094</v>
      </c>
      <c r="G731" t="s">
        <v>7099</v>
      </c>
      <c r="H731" t="s">
        <v>7130</v>
      </c>
      <c r="I731" t="s">
        <v>7165</v>
      </c>
      <c r="J731" t="s">
        <v>7172</v>
      </c>
      <c r="K731" t="s">
        <v>7185</v>
      </c>
      <c r="L731">
        <v>2</v>
      </c>
      <c r="M731">
        <v>8746</v>
      </c>
      <c r="N731">
        <v>0.15</v>
      </c>
      <c r="O731">
        <v>1250.21</v>
      </c>
    </row>
    <row r="732" spans="1:15" x14ac:dyDescent="0.25">
      <c r="A732" t="s">
        <v>3303</v>
      </c>
      <c r="B732" t="s">
        <v>5565</v>
      </c>
      <c r="C732" t="s">
        <v>7232</v>
      </c>
      <c r="D732" t="s">
        <v>6827</v>
      </c>
      <c r="E732" t="s">
        <v>7024</v>
      </c>
      <c r="F732" t="s">
        <v>7094</v>
      </c>
      <c r="G732" t="s">
        <v>7099</v>
      </c>
      <c r="H732" t="s">
        <v>7125</v>
      </c>
      <c r="I732" t="s">
        <v>7165</v>
      </c>
      <c r="J732" t="s">
        <v>7172</v>
      </c>
      <c r="K732" t="s">
        <v>7185</v>
      </c>
      <c r="L732">
        <v>6</v>
      </c>
      <c r="M732">
        <v>24860.799999999999</v>
      </c>
      <c r="N732">
        <v>0.2</v>
      </c>
      <c r="O732">
        <v>2800.24</v>
      </c>
    </row>
    <row r="733" spans="1:15" x14ac:dyDescent="0.25">
      <c r="A733" t="s">
        <v>3283</v>
      </c>
      <c r="B733" t="s">
        <v>5983</v>
      </c>
      <c r="C733" t="s">
        <v>7229</v>
      </c>
      <c r="D733" t="s">
        <v>6612</v>
      </c>
      <c r="E733" t="s">
        <v>7002</v>
      </c>
      <c r="F733" t="s">
        <v>7095</v>
      </c>
      <c r="G733" t="s">
        <v>7109</v>
      </c>
      <c r="H733" t="s">
        <v>7135</v>
      </c>
      <c r="I733" t="s">
        <v>7165</v>
      </c>
      <c r="J733" t="s">
        <v>7172</v>
      </c>
      <c r="K733" t="s">
        <v>7185</v>
      </c>
      <c r="L733">
        <v>6</v>
      </c>
      <c r="M733">
        <v>30162.240000000002</v>
      </c>
      <c r="N733">
        <v>0</v>
      </c>
      <c r="O733">
        <v>5971.24</v>
      </c>
    </row>
    <row r="734" spans="1:15" x14ac:dyDescent="0.25">
      <c r="A734" t="s">
        <v>594</v>
      </c>
      <c r="B734" t="s">
        <v>5473</v>
      </c>
      <c r="C734" t="s">
        <v>7244</v>
      </c>
      <c r="D734" t="s">
        <v>6122</v>
      </c>
      <c r="E734" t="s">
        <v>6921</v>
      </c>
      <c r="F734" t="s">
        <v>7095</v>
      </c>
      <c r="G734" t="s">
        <v>7106</v>
      </c>
      <c r="H734" t="s">
        <v>7122</v>
      </c>
      <c r="I734" t="s">
        <v>7165</v>
      </c>
      <c r="J734" t="s">
        <v>7172</v>
      </c>
      <c r="K734" t="s">
        <v>7185</v>
      </c>
      <c r="L734">
        <v>4</v>
      </c>
      <c r="M734">
        <v>18354.14</v>
      </c>
      <c r="N734">
        <v>0.1</v>
      </c>
      <c r="O734">
        <v>2564.7199999999998</v>
      </c>
    </row>
    <row r="735" spans="1:15" x14ac:dyDescent="0.25">
      <c r="A735" t="s">
        <v>601</v>
      </c>
      <c r="B735" t="s">
        <v>5477</v>
      </c>
      <c r="C735" t="s">
        <v>7255</v>
      </c>
      <c r="D735" t="s">
        <v>6505</v>
      </c>
      <c r="E735" t="s">
        <v>7039</v>
      </c>
      <c r="F735" t="s">
        <v>7096</v>
      </c>
      <c r="G735" t="s">
        <v>7112</v>
      </c>
      <c r="H735" t="s">
        <v>7133</v>
      </c>
      <c r="I735" t="s">
        <v>7165</v>
      </c>
      <c r="J735" t="s">
        <v>7172</v>
      </c>
      <c r="K735" t="s">
        <v>7185</v>
      </c>
      <c r="L735">
        <v>8</v>
      </c>
      <c r="M735">
        <v>36039.69</v>
      </c>
      <c r="N735">
        <v>0.1</v>
      </c>
      <c r="O735">
        <v>4880.5</v>
      </c>
    </row>
    <row r="736" spans="1:15" x14ac:dyDescent="0.25">
      <c r="A736" t="s">
        <v>3219</v>
      </c>
      <c r="B736" t="s">
        <v>5621</v>
      </c>
      <c r="C736" t="s">
        <v>7256</v>
      </c>
      <c r="D736" t="s">
        <v>6293</v>
      </c>
      <c r="E736" t="s">
        <v>7020</v>
      </c>
      <c r="F736" t="s">
        <v>7095</v>
      </c>
      <c r="G736" t="s">
        <v>7108</v>
      </c>
      <c r="H736" t="s">
        <v>7126</v>
      </c>
      <c r="I736" t="s">
        <v>7165</v>
      </c>
      <c r="J736" t="s">
        <v>7172</v>
      </c>
      <c r="K736" t="s">
        <v>7185</v>
      </c>
      <c r="L736">
        <v>5</v>
      </c>
      <c r="M736">
        <v>24927.89</v>
      </c>
      <c r="N736">
        <v>0.05</v>
      </c>
      <c r="O736">
        <v>4048.66</v>
      </c>
    </row>
    <row r="737" spans="1:15" x14ac:dyDescent="0.25">
      <c r="A737" t="s">
        <v>3207</v>
      </c>
      <c r="B737" t="s">
        <v>5968</v>
      </c>
      <c r="C737" t="s">
        <v>7241</v>
      </c>
      <c r="D737" t="s">
        <v>6361</v>
      </c>
      <c r="E737" t="s">
        <v>6897</v>
      </c>
      <c r="F737" t="s">
        <v>7094</v>
      </c>
      <c r="G737" t="s">
        <v>7101</v>
      </c>
      <c r="H737" t="s">
        <v>7137</v>
      </c>
      <c r="I737" t="s">
        <v>7165</v>
      </c>
      <c r="J737" t="s">
        <v>7172</v>
      </c>
      <c r="K737" t="s">
        <v>7185</v>
      </c>
      <c r="L737">
        <v>6</v>
      </c>
      <c r="M737">
        <v>24517.87</v>
      </c>
      <c r="N737">
        <v>0.15</v>
      </c>
      <c r="O737">
        <v>2884.53</v>
      </c>
    </row>
    <row r="738" spans="1:15" x14ac:dyDescent="0.25">
      <c r="A738" t="s">
        <v>3201</v>
      </c>
      <c r="B738" t="s">
        <v>5464</v>
      </c>
      <c r="C738" t="s">
        <v>7236</v>
      </c>
      <c r="D738" t="s">
        <v>6590</v>
      </c>
      <c r="E738" t="s">
        <v>6927</v>
      </c>
      <c r="F738" t="s">
        <v>7095</v>
      </c>
      <c r="G738" t="s">
        <v>7109</v>
      </c>
      <c r="H738" t="s">
        <v>7140</v>
      </c>
      <c r="I738" t="s">
        <v>7165</v>
      </c>
      <c r="J738" t="s">
        <v>7172</v>
      </c>
      <c r="K738" t="s">
        <v>7185</v>
      </c>
      <c r="L738">
        <v>7</v>
      </c>
      <c r="M738">
        <v>31797.8</v>
      </c>
      <c r="N738">
        <v>0.1</v>
      </c>
      <c r="O738">
        <v>4021.61</v>
      </c>
    </row>
    <row r="739" spans="1:15" x14ac:dyDescent="0.25">
      <c r="A739" t="s">
        <v>3175</v>
      </c>
      <c r="B739" t="s">
        <v>5917</v>
      </c>
      <c r="C739" t="s">
        <v>7247</v>
      </c>
      <c r="D739" t="s">
        <v>6470</v>
      </c>
      <c r="E739" t="s">
        <v>7025</v>
      </c>
      <c r="F739" t="s">
        <v>7096</v>
      </c>
      <c r="G739" t="s">
        <v>7112</v>
      </c>
      <c r="H739" t="s">
        <v>7154</v>
      </c>
      <c r="I739" t="s">
        <v>7165</v>
      </c>
      <c r="J739" t="s">
        <v>7172</v>
      </c>
      <c r="K739" t="s">
        <v>7185</v>
      </c>
      <c r="L739">
        <v>1</v>
      </c>
      <c r="M739">
        <v>5106.59</v>
      </c>
      <c r="N739">
        <v>0</v>
      </c>
      <c r="O739">
        <v>941.73</v>
      </c>
    </row>
    <row r="740" spans="1:15" x14ac:dyDescent="0.25">
      <c r="A740" t="s">
        <v>3166</v>
      </c>
      <c r="B740" t="s">
        <v>5124</v>
      </c>
      <c r="C740" t="s">
        <v>7247</v>
      </c>
      <c r="D740" t="s">
        <v>6205</v>
      </c>
      <c r="E740" t="s">
        <v>6975</v>
      </c>
      <c r="F740" t="s">
        <v>7096</v>
      </c>
      <c r="G740" t="s">
        <v>7113</v>
      </c>
      <c r="H740" t="s">
        <v>7148</v>
      </c>
      <c r="I740" t="s">
        <v>7165</v>
      </c>
      <c r="J740" t="s">
        <v>7172</v>
      </c>
      <c r="K740" t="s">
        <v>7185</v>
      </c>
      <c r="L740">
        <v>5</v>
      </c>
      <c r="M740">
        <v>22120.26</v>
      </c>
      <c r="N740">
        <v>0.1</v>
      </c>
      <c r="O740">
        <v>3157.78</v>
      </c>
    </row>
    <row r="741" spans="1:15" x14ac:dyDescent="0.25">
      <c r="A741" t="s">
        <v>3140</v>
      </c>
      <c r="B741" t="s">
        <v>5287</v>
      </c>
      <c r="C741" t="s">
        <v>7254</v>
      </c>
      <c r="D741" t="s">
        <v>6308</v>
      </c>
      <c r="E741" t="s">
        <v>7016</v>
      </c>
      <c r="F741" t="s">
        <v>7094</v>
      </c>
      <c r="G741" t="s">
        <v>7098</v>
      </c>
      <c r="H741" t="s">
        <v>7156</v>
      </c>
      <c r="I741" t="s">
        <v>7165</v>
      </c>
      <c r="J741" t="s">
        <v>7172</v>
      </c>
      <c r="K741" t="s">
        <v>7185</v>
      </c>
      <c r="L741">
        <v>2</v>
      </c>
      <c r="M741">
        <v>9607.2099999999991</v>
      </c>
      <c r="N741">
        <v>0</v>
      </c>
      <c r="O741">
        <v>1682.31</v>
      </c>
    </row>
    <row r="742" spans="1:15" x14ac:dyDescent="0.25">
      <c r="A742" t="s">
        <v>3129</v>
      </c>
      <c r="B742" t="s">
        <v>5119</v>
      </c>
      <c r="C742" t="s">
        <v>7247</v>
      </c>
      <c r="D742" t="s">
        <v>6149</v>
      </c>
      <c r="E742" t="s">
        <v>6947</v>
      </c>
      <c r="F742" t="s">
        <v>7097</v>
      </c>
      <c r="G742" t="s">
        <v>7110</v>
      </c>
      <c r="H742" t="s">
        <v>7155</v>
      </c>
      <c r="I742" t="s">
        <v>7165</v>
      </c>
      <c r="J742" t="s">
        <v>7172</v>
      </c>
      <c r="K742" t="s">
        <v>7185</v>
      </c>
      <c r="L742">
        <v>8</v>
      </c>
      <c r="M742">
        <v>38374.39</v>
      </c>
      <c r="N742">
        <v>0</v>
      </c>
      <c r="O742">
        <v>7718.34</v>
      </c>
    </row>
    <row r="743" spans="1:15" x14ac:dyDescent="0.25">
      <c r="A743" t="s">
        <v>653</v>
      </c>
      <c r="B743" t="s">
        <v>5506</v>
      </c>
      <c r="C743" t="s">
        <v>7226</v>
      </c>
      <c r="D743" t="s">
        <v>6451</v>
      </c>
      <c r="E743" t="s">
        <v>6914</v>
      </c>
      <c r="F743" t="s">
        <v>7096</v>
      </c>
      <c r="G743" t="s">
        <v>7111</v>
      </c>
      <c r="H743" t="s">
        <v>7145</v>
      </c>
      <c r="I743" t="s">
        <v>7165</v>
      </c>
      <c r="J743" t="s">
        <v>7172</v>
      </c>
      <c r="K743" t="s">
        <v>7185</v>
      </c>
      <c r="L743">
        <v>3</v>
      </c>
      <c r="M743">
        <v>11551.64</v>
      </c>
      <c r="N743">
        <v>0.2</v>
      </c>
      <c r="O743">
        <v>1326.83</v>
      </c>
    </row>
    <row r="744" spans="1:15" x14ac:dyDescent="0.25">
      <c r="A744" t="s">
        <v>3109</v>
      </c>
      <c r="B744" t="s">
        <v>5648</v>
      </c>
      <c r="C744" t="s">
        <v>7239</v>
      </c>
      <c r="D744" t="s">
        <v>6882</v>
      </c>
      <c r="E744" t="s">
        <v>6990</v>
      </c>
      <c r="F744" t="s">
        <v>7097</v>
      </c>
      <c r="G744" t="s">
        <v>7107</v>
      </c>
      <c r="H744" t="s">
        <v>7123</v>
      </c>
      <c r="I744" t="s">
        <v>7165</v>
      </c>
      <c r="J744" t="s">
        <v>7172</v>
      </c>
      <c r="K744" t="s">
        <v>7185</v>
      </c>
      <c r="L744">
        <v>8</v>
      </c>
      <c r="M744">
        <v>37731.4</v>
      </c>
      <c r="N744">
        <v>0.05</v>
      </c>
      <c r="O744">
        <v>6700.3</v>
      </c>
    </row>
    <row r="745" spans="1:15" x14ac:dyDescent="0.25">
      <c r="A745" t="s">
        <v>3038</v>
      </c>
      <c r="B745" t="s">
        <v>5847</v>
      </c>
      <c r="C745" t="s">
        <v>7246</v>
      </c>
      <c r="D745" t="s">
        <v>6817</v>
      </c>
      <c r="E745" t="s">
        <v>7043</v>
      </c>
      <c r="F745" t="s">
        <v>7097</v>
      </c>
      <c r="G745" t="s">
        <v>7107</v>
      </c>
      <c r="H745" t="s">
        <v>7153</v>
      </c>
      <c r="I745" t="s">
        <v>7165</v>
      </c>
      <c r="J745" t="s">
        <v>7172</v>
      </c>
      <c r="K745" t="s">
        <v>7185</v>
      </c>
      <c r="L745">
        <v>7</v>
      </c>
      <c r="M745">
        <v>32610.15</v>
      </c>
      <c r="N745">
        <v>0.1</v>
      </c>
      <c r="O745">
        <v>4551.43</v>
      </c>
    </row>
    <row r="746" spans="1:15" x14ac:dyDescent="0.25">
      <c r="A746" t="s">
        <v>2996</v>
      </c>
      <c r="B746" t="s">
        <v>5739</v>
      </c>
      <c r="C746" t="s">
        <v>7255</v>
      </c>
      <c r="D746" t="s">
        <v>6647</v>
      </c>
      <c r="E746" t="s">
        <v>6899</v>
      </c>
      <c r="F746" t="s">
        <v>7095</v>
      </c>
      <c r="G746" t="s">
        <v>7106</v>
      </c>
      <c r="H746" t="s">
        <v>7122</v>
      </c>
      <c r="I746" t="s">
        <v>7165</v>
      </c>
      <c r="J746" t="s">
        <v>7172</v>
      </c>
      <c r="K746" t="s">
        <v>7185</v>
      </c>
      <c r="L746">
        <v>3</v>
      </c>
      <c r="M746">
        <v>15286.72</v>
      </c>
      <c r="N746">
        <v>0</v>
      </c>
      <c r="O746">
        <v>3163.67</v>
      </c>
    </row>
    <row r="747" spans="1:15" x14ac:dyDescent="0.25">
      <c r="A747" t="s">
        <v>2992</v>
      </c>
      <c r="B747" t="s">
        <v>5580</v>
      </c>
      <c r="C747" t="s">
        <v>7250</v>
      </c>
      <c r="D747" t="s">
        <v>6666</v>
      </c>
      <c r="E747" t="s">
        <v>7001</v>
      </c>
      <c r="F747" t="s">
        <v>7097</v>
      </c>
      <c r="G747" t="s">
        <v>7110</v>
      </c>
      <c r="H747" t="s">
        <v>7129</v>
      </c>
      <c r="I747" t="s">
        <v>7165</v>
      </c>
      <c r="J747" t="s">
        <v>7172</v>
      </c>
      <c r="K747" t="s">
        <v>7185</v>
      </c>
      <c r="L747">
        <v>4</v>
      </c>
      <c r="M747">
        <v>19445.04</v>
      </c>
      <c r="N747">
        <v>0</v>
      </c>
      <c r="O747">
        <v>3724.33</v>
      </c>
    </row>
    <row r="748" spans="1:15" x14ac:dyDescent="0.25">
      <c r="A748" t="s">
        <v>2989</v>
      </c>
      <c r="B748" t="s">
        <v>5923</v>
      </c>
      <c r="C748" t="s">
        <v>7234</v>
      </c>
      <c r="D748" t="s">
        <v>6123</v>
      </c>
      <c r="E748" t="s">
        <v>6922</v>
      </c>
      <c r="F748" t="s">
        <v>7095</v>
      </c>
      <c r="G748" t="s">
        <v>7102</v>
      </c>
      <c r="H748" t="s">
        <v>7118</v>
      </c>
      <c r="I748" t="s">
        <v>7165</v>
      </c>
      <c r="J748" t="s">
        <v>7172</v>
      </c>
      <c r="K748" t="s">
        <v>7185</v>
      </c>
      <c r="L748">
        <v>8</v>
      </c>
      <c r="M748">
        <v>33986.49</v>
      </c>
      <c r="N748">
        <v>0.15</v>
      </c>
      <c r="O748">
        <v>4285.87</v>
      </c>
    </row>
    <row r="749" spans="1:15" x14ac:dyDescent="0.25">
      <c r="A749" t="s">
        <v>2960</v>
      </c>
      <c r="B749" t="s">
        <v>5715</v>
      </c>
      <c r="C749" t="s">
        <v>7252</v>
      </c>
      <c r="D749" t="s">
        <v>6616</v>
      </c>
      <c r="E749" t="s">
        <v>7072</v>
      </c>
      <c r="F749" t="s">
        <v>7096</v>
      </c>
      <c r="G749" t="s">
        <v>7113</v>
      </c>
      <c r="H749" t="s">
        <v>7148</v>
      </c>
      <c r="I749" t="s">
        <v>7165</v>
      </c>
      <c r="J749" t="s">
        <v>7172</v>
      </c>
      <c r="K749" t="s">
        <v>7185</v>
      </c>
      <c r="L749">
        <v>5</v>
      </c>
      <c r="M749">
        <v>25890.73</v>
      </c>
      <c r="N749">
        <v>0</v>
      </c>
      <c r="O749">
        <v>4799.7700000000004</v>
      </c>
    </row>
    <row r="750" spans="1:15" x14ac:dyDescent="0.25">
      <c r="A750" t="s">
        <v>2955</v>
      </c>
      <c r="B750" t="s">
        <v>6027</v>
      </c>
      <c r="C750" t="s">
        <v>7231</v>
      </c>
      <c r="D750" t="s">
        <v>6461</v>
      </c>
      <c r="E750" t="s">
        <v>7006</v>
      </c>
      <c r="F750" t="s">
        <v>7094</v>
      </c>
      <c r="G750" t="s">
        <v>7100</v>
      </c>
      <c r="H750" t="s">
        <v>7136</v>
      </c>
      <c r="I750" t="s">
        <v>7165</v>
      </c>
      <c r="J750" t="s">
        <v>7172</v>
      </c>
      <c r="K750" t="s">
        <v>7185</v>
      </c>
      <c r="L750">
        <v>7</v>
      </c>
      <c r="M750">
        <v>27871.13</v>
      </c>
      <c r="N750">
        <v>0.2</v>
      </c>
      <c r="O750">
        <v>3864.63</v>
      </c>
    </row>
    <row r="751" spans="1:15" x14ac:dyDescent="0.25">
      <c r="A751" t="s">
        <v>705</v>
      </c>
      <c r="B751" t="s">
        <v>5190</v>
      </c>
      <c r="C751" t="s">
        <v>7234</v>
      </c>
      <c r="D751" t="s">
        <v>6499</v>
      </c>
      <c r="E751" t="s">
        <v>6902</v>
      </c>
      <c r="F751" t="s">
        <v>7097</v>
      </c>
      <c r="G751" t="s">
        <v>7110</v>
      </c>
      <c r="H751" t="s">
        <v>7155</v>
      </c>
      <c r="I751" t="s">
        <v>7165</v>
      </c>
      <c r="J751" t="s">
        <v>7172</v>
      </c>
      <c r="K751" t="s">
        <v>7185</v>
      </c>
      <c r="L751">
        <v>1</v>
      </c>
      <c r="M751">
        <v>4456.76</v>
      </c>
      <c r="N751">
        <v>0.15</v>
      </c>
      <c r="O751">
        <v>500.54</v>
      </c>
    </row>
    <row r="752" spans="1:15" x14ac:dyDescent="0.25">
      <c r="A752" t="s">
        <v>2922</v>
      </c>
      <c r="B752" t="s">
        <v>5784</v>
      </c>
      <c r="C752" t="s">
        <v>7242</v>
      </c>
      <c r="D752" t="s">
        <v>6877</v>
      </c>
      <c r="E752" t="s">
        <v>6916</v>
      </c>
      <c r="F752" t="s">
        <v>7094</v>
      </c>
      <c r="G752" t="s">
        <v>7098</v>
      </c>
      <c r="H752" t="s">
        <v>7156</v>
      </c>
      <c r="I752" t="s">
        <v>7165</v>
      </c>
      <c r="J752" t="s">
        <v>7172</v>
      </c>
      <c r="K752" t="s">
        <v>7185</v>
      </c>
      <c r="L752">
        <v>4</v>
      </c>
      <c r="M752">
        <v>16249.24</v>
      </c>
      <c r="N752">
        <v>0.2</v>
      </c>
      <c r="O752">
        <v>1155.6600000000001</v>
      </c>
    </row>
    <row r="753" spans="1:15" x14ac:dyDescent="0.25">
      <c r="A753" t="s">
        <v>2758</v>
      </c>
      <c r="B753" t="s">
        <v>5420</v>
      </c>
      <c r="C753" t="s">
        <v>7252</v>
      </c>
      <c r="D753" t="s">
        <v>6188</v>
      </c>
      <c r="E753" t="s">
        <v>6975</v>
      </c>
      <c r="F753" t="s">
        <v>7096</v>
      </c>
      <c r="G753" t="s">
        <v>7113</v>
      </c>
      <c r="H753" t="s">
        <v>7144</v>
      </c>
      <c r="I753" t="s">
        <v>7165</v>
      </c>
      <c r="J753" t="s">
        <v>7172</v>
      </c>
      <c r="K753" t="s">
        <v>7185</v>
      </c>
      <c r="L753">
        <v>6</v>
      </c>
      <c r="M753">
        <v>27422.26</v>
      </c>
      <c r="N753">
        <v>0.05</v>
      </c>
      <c r="O753">
        <v>4460.05</v>
      </c>
    </row>
    <row r="754" spans="1:15" x14ac:dyDescent="0.25">
      <c r="A754" t="s">
        <v>2750</v>
      </c>
      <c r="B754" t="s">
        <v>5313</v>
      </c>
      <c r="C754" t="s">
        <v>7227</v>
      </c>
      <c r="D754" t="s">
        <v>6632</v>
      </c>
      <c r="E754" t="s">
        <v>6895</v>
      </c>
      <c r="F754" t="s">
        <v>7097</v>
      </c>
      <c r="G754" t="s">
        <v>7107</v>
      </c>
      <c r="H754" t="s">
        <v>7152</v>
      </c>
      <c r="I754" t="s">
        <v>7165</v>
      </c>
      <c r="J754" t="s">
        <v>7172</v>
      </c>
      <c r="K754" t="s">
        <v>7185</v>
      </c>
      <c r="L754">
        <v>7</v>
      </c>
      <c r="M754">
        <v>30921.11</v>
      </c>
      <c r="N754">
        <v>0.15</v>
      </c>
      <c r="O754">
        <v>3285.51</v>
      </c>
    </row>
    <row r="755" spans="1:15" x14ac:dyDescent="0.25">
      <c r="A755" t="s">
        <v>2722</v>
      </c>
      <c r="B755" t="s">
        <v>5229</v>
      </c>
      <c r="C755" t="s">
        <v>7243</v>
      </c>
      <c r="D755" t="s">
        <v>6683</v>
      </c>
      <c r="E755" t="s">
        <v>7015</v>
      </c>
      <c r="F755" t="s">
        <v>7094</v>
      </c>
      <c r="G755" t="s">
        <v>7101</v>
      </c>
      <c r="H755" t="s">
        <v>7137</v>
      </c>
      <c r="I755" t="s">
        <v>7165</v>
      </c>
      <c r="J755" t="s">
        <v>7172</v>
      </c>
      <c r="K755" t="s">
        <v>7185</v>
      </c>
      <c r="L755">
        <v>3</v>
      </c>
      <c r="M755">
        <v>15429.43</v>
      </c>
      <c r="N755">
        <v>0</v>
      </c>
      <c r="O755">
        <v>3205.2</v>
      </c>
    </row>
    <row r="756" spans="1:15" x14ac:dyDescent="0.25">
      <c r="A756" t="s">
        <v>798</v>
      </c>
      <c r="B756" t="s">
        <v>5548</v>
      </c>
      <c r="C756" t="s">
        <v>7249</v>
      </c>
      <c r="D756" t="s">
        <v>6517</v>
      </c>
      <c r="E756" t="s">
        <v>6902</v>
      </c>
      <c r="F756" t="s">
        <v>7095</v>
      </c>
      <c r="G756" t="s">
        <v>7102</v>
      </c>
      <c r="H756" t="s">
        <v>7147</v>
      </c>
      <c r="I756" t="s">
        <v>7165</v>
      </c>
      <c r="J756" t="s">
        <v>7172</v>
      </c>
      <c r="K756" t="s">
        <v>7185</v>
      </c>
      <c r="L756">
        <v>2</v>
      </c>
      <c r="M756">
        <v>8475.33</v>
      </c>
      <c r="N756">
        <v>0.15</v>
      </c>
      <c r="O756">
        <v>786.83</v>
      </c>
    </row>
    <row r="757" spans="1:15" x14ac:dyDescent="0.25">
      <c r="A757" t="s">
        <v>2579</v>
      </c>
      <c r="B757" t="s">
        <v>6002</v>
      </c>
      <c r="C757" t="s">
        <v>7231</v>
      </c>
      <c r="D757" t="s">
        <v>6135</v>
      </c>
      <c r="E757" t="s">
        <v>6933</v>
      </c>
      <c r="F757" t="s">
        <v>7095</v>
      </c>
      <c r="G757" t="s">
        <v>7109</v>
      </c>
      <c r="H757" t="s">
        <v>7127</v>
      </c>
      <c r="I757" t="s">
        <v>7165</v>
      </c>
      <c r="J757" t="s">
        <v>7172</v>
      </c>
      <c r="K757" t="s">
        <v>7185</v>
      </c>
      <c r="L757">
        <v>4</v>
      </c>
      <c r="M757">
        <v>15643.05</v>
      </c>
      <c r="N757">
        <v>0.25</v>
      </c>
      <c r="O757">
        <v>1333.59</v>
      </c>
    </row>
    <row r="758" spans="1:15" x14ac:dyDescent="0.25">
      <c r="A758" t="s">
        <v>837</v>
      </c>
      <c r="B758" t="s">
        <v>5593</v>
      </c>
      <c r="C758" t="s">
        <v>7232</v>
      </c>
      <c r="D758" t="s">
        <v>6602</v>
      </c>
      <c r="E758" t="s">
        <v>7068</v>
      </c>
      <c r="F758" t="s">
        <v>7095</v>
      </c>
      <c r="G758" t="s">
        <v>7106</v>
      </c>
      <c r="H758" t="s">
        <v>7161</v>
      </c>
      <c r="I758" t="s">
        <v>7165</v>
      </c>
      <c r="J758" t="s">
        <v>7172</v>
      </c>
      <c r="K758" t="s">
        <v>7185</v>
      </c>
      <c r="L758">
        <v>1</v>
      </c>
      <c r="M758">
        <v>4818.4399999999996</v>
      </c>
      <c r="N758">
        <v>0</v>
      </c>
      <c r="O758">
        <v>996.65</v>
      </c>
    </row>
    <row r="759" spans="1:15" x14ac:dyDescent="0.25">
      <c r="A759" t="s">
        <v>2537</v>
      </c>
      <c r="B759" t="s">
        <v>5498</v>
      </c>
      <c r="C759" t="s">
        <v>7225</v>
      </c>
      <c r="D759" t="s">
        <v>6398</v>
      </c>
      <c r="E759" t="s">
        <v>7031</v>
      </c>
      <c r="F759" t="s">
        <v>7094</v>
      </c>
      <c r="G759" t="s">
        <v>7099</v>
      </c>
      <c r="H759" t="s">
        <v>7125</v>
      </c>
      <c r="I759" t="s">
        <v>7165</v>
      </c>
      <c r="J759" t="s">
        <v>7172</v>
      </c>
      <c r="K759" t="s">
        <v>7185</v>
      </c>
      <c r="L759">
        <v>4</v>
      </c>
      <c r="M759">
        <v>19008.75</v>
      </c>
      <c r="N759">
        <v>0.05</v>
      </c>
      <c r="O759">
        <v>3256.82</v>
      </c>
    </row>
    <row r="760" spans="1:15" x14ac:dyDescent="0.25">
      <c r="A760" t="s">
        <v>2536</v>
      </c>
      <c r="B760" t="s">
        <v>5925</v>
      </c>
      <c r="C760" t="s">
        <v>7241</v>
      </c>
      <c r="D760" t="s">
        <v>6474</v>
      </c>
      <c r="E760" t="s">
        <v>6935</v>
      </c>
      <c r="F760" t="s">
        <v>7097</v>
      </c>
      <c r="G760" t="s">
        <v>7110</v>
      </c>
      <c r="H760" t="s">
        <v>7155</v>
      </c>
      <c r="I760" t="s">
        <v>7165</v>
      </c>
      <c r="J760" t="s">
        <v>7172</v>
      </c>
      <c r="K760" t="s">
        <v>7185</v>
      </c>
      <c r="L760">
        <v>7</v>
      </c>
      <c r="M760">
        <v>28574.14</v>
      </c>
      <c r="N760">
        <v>0.2</v>
      </c>
      <c r="O760">
        <v>3191.78</v>
      </c>
    </row>
    <row r="761" spans="1:15" x14ac:dyDescent="0.25">
      <c r="A761" t="s">
        <v>2427</v>
      </c>
      <c r="B761" t="s">
        <v>5461</v>
      </c>
      <c r="C761" t="s">
        <v>7256</v>
      </c>
      <c r="D761" t="s">
        <v>6451</v>
      </c>
      <c r="E761" t="s">
        <v>6914</v>
      </c>
      <c r="F761" t="s">
        <v>7095</v>
      </c>
      <c r="G761" t="s">
        <v>7109</v>
      </c>
      <c r="H761" t="s">
        <v>7135</v>
      </c>
      <c r="I761" t="s">
        <v>7165</v>
      </c>
      <c r="J761" t="s">
        <v>7172</v>
      </c>
      <c r="K761" t="s">
        <v>7185</v>
      </c>
      <c r="L761">
        <v>5</v>
      </c>
      <c r="M761">
        <v>22090.68</v>
      </c>
      <c r="N761">
        <v>0.1</v>
      </c>
      <c r="O761">
        <v>3409.34</v>
      </c>
    </row>
    <row r="762" spans="1:15" x14ac:dyDescent="0.25">
      <c r="A762" t="s">
        <v>2406</v>
      </c>
      <c r="B762" t="s">
        <v>5236</v>
      </c>
      <c r="C762" t="s">
        <v>7239</v>
      </c>
      <c r="D762" t="s">
        <v>6786</v>
      </c>
      <c r="E762" t="s">
        <v>7057</v>
      </c>
      <c r="F762" t="s">
        <v>7096</v>
      </c>
      <c r="G762" t="s">
        <v>7103</v>
      </c>
      <c r="H762" t="s">
        <v>7158</v>
      </c>
      <c r="I762" t="s">
        <v>7165</v>
      </c>
      <c r="J762" t="s">
        <v>7172</v>
      </c>
      <c r="K762" t="s">
        <v>7185</v>
      </c>
      <c r="L762">
        <v>4</v>
      </c>
      <c r="M762">
        <v>19299.419999999998</v>
      </c>
      <c r="N762">
        <v>0.05</v>
      </c>
      <c r="O762">
        <v>2861.75</v>
      </c>
    </row>
    <row r="763" spans="1:15" x14ac:dyDescent="0.25">
      <c r="A763" t="s">
        <v>2359</v>
      </c>
      <c r="B763" t="s">
        <v>5732</v>
      </c>
      <c r="C763" t="s">
        <v>7232</v>
      </c>
      <c r="D763" t="s">
        <v>6644</v>
      </c>
      <c r="E763" t="s">
        <v>7009</v>
      </c>
      <c r="F763" t="s">
        <v>7095</v>
      </c>
      <c r="G763" t="s">
        <v>7102</v>
      </c>
      <c r="H763" t="s">
        <v>7147</v>
      </c>
      <c r="I763" t="s">
        <v>7165</v>
      </c>
      <c r="J763" t="s">
        <v>7172</v>
      </c>
      <c r="K763" t="s">
        <v>7185</v>
      </c>
      <c r="L763">
        <v>7</v>
      </c>
      <c r="M763">
        <v>30327.75</v>
      </c>
      <c r="N763">
        <v>0.1</v>
      </c>
      <c r="O763">
        <v>3950.54</v>
      </c>
    </row>
    <row r="764" spans="1:15" x14ac:dyDescent="0.25">
      <c r="A764" t="s">
        <v>2335</v>
      </c>
      <c r="B764" t="s">
        <v>5193</v>
      </c>
      <c r="C764" t="s">
        <v>7227</v>
      </c>
      <c r="D764" t="s">
        <v>6623</v>
      </c>
      <c r="E764" t="s">
        <v>6932</v>
      </c>
      <c r="F764" t="s">
        <v>7095</v>
      </c>
      <c r="G764" t="s">
        <v>7109</v>
      </c>
      <c r="H764" t="s">
        <v>7135</v>
      </c>
      <c r="I764" t="s">
        <v>7165</v>
      </c>
      <c r="J764" t="s">
        <v>7172</v>
      </c>
      <c r="K764" t="s">
        <v>7185</v>
      </c>
      <c r="L764">
        <v>4</v>
      </c>
      <c r="M764">
        <v>19629.73</v>
      </c>
      <c r="N764">
        <v>0</v>
      </c>
      <c r="O764">
        <v>4008.53</v>
      </c>
    </row>
    <row r="765" spans="1:15" x14ac:dyDescent="0.25">
      <c r="A765" t="s">
        <v>2320</v>
      </c>
      <c r="B765" t="s">
        <v>5964</v>
      </c>
      <c r="C765" t="s">
        <v>7233</v>
      </c>
      <c r="D765" t="s">
        <v>6659</v>
      </c>
      <c r="E765" t="s">
        <v>7044</v>
      </c>
      <c r="F765" t="s">
        <v>7097</v>
      </c>
      <c r="G765" t="s">
        <v>7104</v>
      </c>
      <c r="H765" t="s">
        <v>7132</v>
      </c>
      <c r="I765" t="s">
        <v>7165</v>
      </c>
      <c r="J765" t="s">
        <v>7172</v>
      </c>
      <c r="K765" t="s">
        <v>7185</v>
      </c>
      <c r="L765">
        <v>1</v>
      </c>
      <c r="M765">
        <v>4025.43</v>
      </c>
      <c r="N765">
        <v>0.2</v>
      </c>
      <c r="O765">
        <v>286.17</v>
      </c>
    </row>
    <row r="766" spans="1:15" x14ac:dyDescent="0.25">
      <c r="A766" t="s">
        <v>915</v>
      </c>
      <c r="B766" t="s">
        <v>5217</v>
      </c>
      <c r="C766" t="s">
        <v>7248</v>
      </c>
      <c r="D766" t="s">
        <v>6624</v>
      </c>
      <c r="E766" t="s">
        <v>6916</v>
      </c>
      <c r="F766" t="s">
        <v>7096</v>
      </c>
      <c r="G766" t="s">
        <v>7113</v>
      </c>
      <c r="H766" t="s">
        <v>7144</v>
      </c>
      <c r="I766" t="s">
        <v>7165</v>
      </c>
      <c r="J766" t="s">
        <v>7172</v>
      </c>
      <c r="K766" t="s">
        <v>7185</v>
      </c>
      <c r="L766">
        <v>1</v>
      </c>
      <c r="M766">
        <v>4491.3599999999997</v>
      </c>
      <c r="N766">
        <v>0.1</v>
      </c>
      <c r="O766">
        <v>585.35</v>
      </c>
    </row>
    <row r="767" spans="1:15" x14ac:dyDescent="0.25">
      <c r="A767" t="s">
        <v>2256</v>
      </c>
      <c r="B767" t="s">
        <v>5420</v>
      </c>
      <c r="C767" t="s">
        <v>7252</v>
      </c>
      <c r="D767" t="s">
        <v>6649</v>
      </c>
      <c r="E767" t="s">
        <v>6977</v>
      </c>
      <c r="F767" t="s">
        <v>7095</v>
      </c>
      <c r="G767" t="s">
        <v>7109</v>
      </c>
      <c r="H767" t="s">
        <v>7140</v>
      </c>
      <c r="I767" t="s">
        <v>7165</v>
      </c>
      <c r="J767" t="s">
        <v>7172</v>
      </c>
      <c r="K767" t="s">
        <v>7185</v>
      </c>
      <c r="L767">
        <v>5</v>
      </c>
      <c r="M767">
        <v>19760.45</v>
      </c>
      <c r="N767">
        <v>0.2</v>
      </c>
      <c r="O767">
        <v>1477.8</v>
      </c>
    </row>
    <row r="768" spans="1:15" x14ac:dyDescent="0.25">
      <c r="A768" t="s">
        <v>2214</v>
      </c>
      <c r="B768" t="s">
        <v>5115</v>
      </c>
      <c r="C768" t="s">
        <v>7238</v>
      </c>
      <c r="D768" t="s">
        <v>6135</v>
      </c>
      <c r="E768" t="s">
        <v>6933</v>
      </c>
      <c r="F768" t="s">
        <v>7095</v>
      </c>
      <c r="G768" t="s">
        <v>7108</v>
      </c>
      <c r="H768" t="s">
        <v>7141</v>
      </c>
      <c r="I768" t="s">
        <v>7165</v>
      </c>
      <c r="J768" t="s">
        <v>7172</v>
      </c>
      <c r="K768" t="s">
        <v>7185</v>
      </c>
      <c r="L768">
        <v>6</v>
      </c>
      <c r="M768">
        <v>27666.46</v>
      </c>
      <c r="N768">
        <v>0.1</v>
      </c>
      <c r="O768">
        <v>4221.08</v>
      </c>
    </row>
    <row r="769" spans="1:15" x14ac:dyDescent="0.25">
      <c r="A769" t="s">
        <v>2197</v>
      </c>
      <c r="B769" t="s">
        <v>5563</v>
      </c>
      <c r="C769" t="s">
        <v>7230</v>
      </c>
      <c r="D769" t="s">
        <v>6252</v>
      </c>
      <c r="E769" t="s">
        <v>7004</v>
      </c>
      <c r="F769" t="s">
        <v>7096</v>
      </c>
      <c r="G769" t="s">
        <v>7103</v>
      </c>
      <c r="H769" t="s">
        <v>7158</v>
      </c>
      <c r="I769" t="s">
        <v>7165</v>
      </c>
      <c r="J769" t="s">
        <v>7172</v>
      </c>
      <c r="K769" t="s">
        <v>7185</v>
      </c>
      <c r="L769">
        <v>5</v>
      </c>
      <c r="M769">
        <v>22848.54</v>
      </c>
      <c r="N769">
        <v>0.1</v>
      </c>
      <c r="O769">
        <v>3414.14</v>
      </c>
    </row>
    <row r="770" spans="1:15" x14ac:dyDescent="0.25">
      <c r="A770" t="s">
        <v>2193</v>
      </c>
      <c r="B770" t="s">
        <v>5547</v>
      </c>
      <c r="C770" t="s">
        <v>7250</v>
      </c>
      <c r="D770" t="s">
        <v>6741</v>
      </c>
      <c r="E770" t="s">
        <v>7088</v>
      </c>
      <c r="F770" t="s">
        <v>7096</v>
      </c>
      <c r="G770" t="s">
        <v>7113</v>
      </c>
      <c r="H770" t="s">
        <v>7148</v>
      </c>
      <c r="I770" t="s">
        <v>7165</v>
      </c>
      <c r="J770" t="s">
        <v>7172</v>
      </c>
      <c r="K770" t="s">
        <v>7185</v>
      </c>
      <c r="L770">
        <v>8</v>
      </c>
      <c r="M770">
        <v>35125.82</v>
      </c>
      <c r="N770">
        <v>0.1</v>
      </c>
      <c r="O770">
        <v>5605.02</v>
      </c>
    </row>
    <row r="771" spans="1:15" x14ac:dyDescent="0.25">
      <c r="A771" t="s">
        <v>2169</v>
      </c>
      <c r="B771" t="s">
        <v>5479</v>
      </c>
      <c r="C771" t="s">
        <v>7228</v>
      </c>
      <c r="D771" t="s">
        <v>6218</v>
      </c>
      <c r="E771" t="s">
        <v>6988</v>
      </c>
      <c r="F771" t="s">
        <v>7097</v>
      </c>
      <c r="G771" t="s">
        <v>7105</v>
      </c>
      <c r="H771" t="s">
        <v>7128</v>
      </c>
      <c r="I771" t="s">
        <v>7165</v>
      </c>
      <c r="J771" t="s">
        <v>7172</v>
      </c>
      <c r="K771" t="s">
        <v>7185</v>
      </c>
      <c r="L771">
        <v>2</v>
      </c>
      <c r="M771">
        <v>10116.64</v>
      </c>
      <c r="N771">
        <v>0</v>
      </c>
      <c r="O771">
        <v>1886.51</v>
      </c>
    </row>
    <row r="772" spans="1:15" x14ac:dyDescent="0.25">
      <c r="A772" t="s">
        <v>2165</v>
      </c>
      <c r="B772" t="s">
        <v>5129</v>
      </c>
      <c r="C772" t="s">
        <v>7234</v>
      </c>
      <c r="D772" t="s">
        <v>6476</v>
      </c>
      <c r="E772" t="s">
        <v>6908</v>
      </c>
      <c r="F772" t="s">
        <v>7097</v>
      </c>
      <c r="G772" t="s">
        <v>7110</v>
      </c>
      <c r="H772" t="s">
        <v>7155</v>
      </c>
      <c r="I772" t="s">
        <v>7165</v>
      </c>
      <c r="J772" t="s">
        <v>7172</v>
      </c>
      <c r="K772" t="s">
        <v>7185</v>
      </c>
      <c r="L772">
        <v>1</v>
      </c>
      <c r="M772">
        <v>3822.19</v>
      </c>
      <c r="N772">
        <v>0.2</v>
      </c>
      <c r="O772">
        <v>478.27</v>
      </c>
    </row>
    <row r="773" spans="1:15" x14ac:dyDescent="0.25">
      <c r="A773" t="s">
        <v>2151</v>
      </c>
      <c r="B773" t="s">
        <v>5478</v>
      </c>
      <c r="C773" t="s">
        <v>7236</v>
      </c>
      <c r="D773" t="s">
        <v>6568</v>
      </c>
      <c r="E773" t="s">
        <v>6996</v>
      </c>
      <c r="F773" t="s">
        <v>7097</v>
      </c>
      <c r="G773" t="s">
        <v>7104</v>
      </c>
      <c r="H773" t="s">
        <v>7132</v>
      </c>
      <c r="I773" t="s">
        <v>7165</v>
      </c>
      <c r="J773" t="s">
        <v>7172</v>
      </c>
      <c r="K773" t="s">
        <v>7185</v>
      </c>
      <c r="L773">
        <v>2</v>
      </c>
      <c r="M773">
        <v>9559.93</v>
      </c>
      <c r="N773">
        <v>0</v>
      </c>
      <c r="O773">
        <v>1746.52</v>
      </c>
    </row>
    <row r="774" spans="1:15" x14ac:dyDescent="0.25">
      <c r="A774" t="s">
        <v>2082</v>
      </c>
      <c r="B774" t="s">
        <v>5668</v>
      </c>
      <c r="C774" t="s">
        <v>7234</v>
      </c>
      <c r="D774" t="s">
        <v>6195</v>
      </c>
      <c r="E774" t="s">
        <v>6921</v>
      </c>
      <c r="F774" t="s">
        <v>7097</v>
      </c>
      <c r="G774" t="s">
        <v>7105</v>
      </c>
      <c r="H774" t="s">
        <v>7149</v>
      </c>
      <c r="I774" t="s">
        <v>7165</v>
      </c>
      <c r="J774" t="s">
        <v>7172</v>
      </c>
      <c r="K774" t="s">
        <v>7185</v>
      </c>
      <c r="L774">
        <v>7</v>
      </c>
      <c r="M774">
        <v>34703.68</v>
      </c>
      <c r="N774">
        <v>0</v>
      </c>
      <c r="O774">
        <v>6643.11</v>
      </c>
    </row>
    <row r="775" spans="1:15" x14ac:dyDescent="0.25">
      <c r="A775" t="s">
        <v>2079</v>
      </c>
      <c r="B775" t="s">
        <v>5552</v>
      </c>
      <c r="C775" t="s">
        <v>7241</v>
      </c>
      <c r="D775" t="s">
        <v>6312</v>
      </c>
      <c r="E775" t="s">
        <v>6905</v>
      </c>
      <c r="F775" t="s">
        <v>7095</v>
      </c>
      <c r="G775" t="s">
        <v>7108</v>
      </c>
      <c r="H775" t="s">
        <v>7141</v>
      </c>
      <c r="I775" t="s">
        <v>7165</v>
      </c>
      <c r="J775" t="s">
        <v>7172</v>
      </c>
      <c r="K775" t="s">
        <v>7185</v>
      </c>
      <c r="L775">
        <v>3</v>
      </c>
      <c r="M775">
        <v>15433.21</v>
      </c>
      <c r="N775">
        <v>0</v>
      </c>
      <c r="O775">
        <v>2695.53</v>
      </c>
    </row>
    <row r="776" spans="1:15" x14ac:dyDescent="0.25">
      <c r="A776" t="s">
        <v>994</v>
      </c>
      <c r="B776" t="s">
        <v>5186</v>
      </c>
      <c r="C776" t="s">
        <v>7248</v>
      </c>
      <c r="D776" t="s">
        <v>6656</v>
      </c>
      <c r="E776" t="s">
        <v>6968</v>
      </c>
      <c r="F776" t="s">
        <v>7095</v>
      </c>
      <c r="G776" t="s">
        <v>7108</v>
      </c>
      <c r="H776" t="s">
        <v>7141</v>
      </c>
      <c r="I776" t="s">
        <v>7165</v>
      </c>
      <c r="J776" t="s">
        <v>7172</v>
      </c>
      <c r="K776" t="s">
        <v>7185</v>
      </c>
      <c r="L776">
        <v>8</v>
      </c>
      <c r="M776">
        <v>36735.18</v>
      </c>
      <c r="N776">
        <v>0.1</v>
      </c>
      <c r="O776">
        <v>5130.7299999999996</v>
      </c>
    </row>
    <row r="777" spans="1:15" x14ac:dyDescent="0.25">
      <c r="A777" t="s">
        <v>1978</v>
      </c>
      <c r="B777" t="s">
        <v>5865</v>
      </c>
      <c r="C777" t="s">
        <v>7255</v>
      </c>
      <c r="D777" t="s">
        <v>6745</v>
      </c>
      <c r="E777" t="s">
        <v>6938</v>
      </c>
      <c r="F777" t="s">
        <v>7096</v>
      </c>
      <c r="G777" t="s">
        <v>7112</v>
      </c>
      <c r="H777" t="s">
        <v>7133</v>
      </c>
      <c r="I777" t="s">
        <v>7165</v>
      </c>
      <c r="J777" t="s">
        <v>7172</v>
      </c>
      <c r="K777" t="s">
        <v>7185</v>
      </c>
      <c r="L777">
        <v>1</v>
      </c>
      <c r="M777">
        <v>4816.0200000000004</v>
      </c>
      <c r="N777">
        <v>0</v>
      </c>
      <c r="O777">
        <v>844.38</v>
      </c>
    </row>
    <row r="778" spans="1:15" x14ac:dyDescent="0.25">
      <c r="A778" t="s">
        <v>1955</v>
      </c>
      <c r="B778" t="s">
        <v>5403</v>
      </c>
      <c r="C778" t="s">
        <v>7228</v>
      </c>
      <c r="D778" t="s">
        <v>6449</v>
      </c>
      <c r="E778" t="s">
        <v>6973</v>
      </c>
      <c r="F778" t="s">
        <v>7094</v>
      </c>
      <c r="G778" t="s">
        <v>7099</v>
      </c>
      <c r="H778" t="s">
        <v>7130</v>
      </c>
      <c r="I778" t="s">
        <v>7165</v>
      </c>
      <c r="J778" t="s">
        <v>7172</v>
      </c>
      <c r="K778" t="s">
        <v>7185</v>
      </c>
      <c r="L778">
        <v>4</v>
      </c>
      <c r="M778">
        <v>19771.05</v>
      </c>
      <c r="N778">
        <v>0</v>
      </c>
      <c r="O778">
        <v>3754.79</v>
      </c>
    </row>
    <row r="779" spans="1:15" x14ac:dyDescent="0.25">
      <c r="A779" t="s">
        <v>1901</v>
      </c>
      <c r="B779" t="s">
        <v>5811</v>
      </c>
      <c r="C779" t="s">
        <v>7232</v>
      </c>
      <c r="D779" t="s">
        <v>6689</v>
      </c>
      <c r="E779" t="s">
        <v>6992</v>
      </c>
      <c r="F779" t="s">
        <v>7095</v>
      </c>
      <c r="G779" t="s">
        <v>7109</v>
      </c>
      <c r="H779" t="s">
        <v>7140</v>
      </c>
      <c r="I779" t="s">
        <v>7165</v>
      </c>
      <c r="J779" t="s">
        <v>7172</v>
      </c>
      <c r="K779" t="s">
        <v>7185</v>
      </c>
      <c r="L779">
        <v>8</v>
      </c>
      <c r="M779">
        <v>38343.1</v>
      </c>
      <c r="N779">
        <v>0</v>
      </c>
      <c r="O779">
        <v>6679.51</v>
      </c>
    </row>
    <row r="780" spans="1:15" x14ac:dyDescent="0.25">
      <c r="A780" t="s">
        <v>1867</v>
      </c>
      <c r="B780" t="s">
        <v>5460</v>
      </c>
      <c r="C780" t="s">
        <v>7248</v>
      </c>
      <c r="D780" t="s">
        <v>6712</v>
      </c>
      <c r="E780" t="s">
        <v>6916</v>
      </c>
      <c r="F780" t="s">
        <v>7095</v>
      </c>
      <c r="G780" t="s">
        <v>7102</v>
      </c>
      <c r="H780" t="s">
        <v>7147</v>
      </c>
      <c r="I780" t="s">
        <v>7165</v>
      </c>
      <c r="J780" t="s">
        <v>7172</v>
      </c>
      <c r="K780" t="s">
        <v>7185</v>
      </c>
      <c r="L780">
        <v>5</v>
      </c>
      <c r="M780">
        <v>23773.58</v>
      </c>
      <c r="N780">
        <v>0.05</v>
      </c>
      <c r="O780">
        <v>4097.29</v>
      </c>
    </row>
    <row r="781" spans="1:15" x14ac:dyDescent="0.25">
      <c r="A781" t="s">
        <v>1866</v>
      </c>
      <c r="B781" t="s">
        <v>5541</v>
      </c>
      <c r="C781" t="s">
        <v>7255</v>
      </c>
      <c r="D781" t="s">
        <v>6773</v>
      </c>
      <c r="E781" t="s">
        <v>6966</v>
      </c>
      <c r="F781" t="s">
        <v>7095</v>
      </c>
      <c r="G781" t="s">
        <v>7106</v>
      </c>
      <c r="H781" t="s">
        <v>7161</v>
      </c>
      <c r="I781" t="s">
        <v>7165</v>
      </c>
      <c r="J781" t="s">
        <v>7172</v>
      </c>
      <c r="K781" t="s">
        <v>7185</v>
      </c>
      <c r="L781">
        <v>1</v>
      </c>
      <c r="M781">
        <v>3732.16</v>
      </c>
      <c r="N781">
        <v>0.25</v>
      </c>
      <c r="O781">
        <v>398.55</v>
      </c>
    </row>
    <row r="782" spans="1:15" x14ac:dyDescent="0.25">
      <c r="A782" t="s">
        <v>1809</v>
      </c>
      <c r="B782" t="s">
        <v>5869</v>
      </c>
      <c r="C782" t="s">
        <v>7238</v>
      </c>
      <c r="D782" t="s">
        <v>6649</v>
      </c>
      <c r="E782" t="s">
        <v>6977</v>
      </c>
      <c r="F782" t="s">
        <v>7097</v>
      </c>
      <c r="G782" t="s">
        <v>7110</v>
      </c>
      <c r="H782" t="s">
        <v>7129</v>
      </c>
      <c r="I782" t="s">
        <v>7165</v>
      </c>
      <c r="J782" t="s">
        <v>7172</v>
      </c>
      <c r="K782" t="s">
        <v>7185</v>
      </c>
      <c r="L782">
        <v>7</v>
      </c>
      <c r="M782">
        <v>34371.919999999998</v>
      </c>
      <c r="N782">
        <v>0.05</v>
      </c>
      <c r="O782">
        <v>5771.73</v>
      </c>
    </row>
    <row r="783" spans="1:15" x14ac:dyDescent="0.25">
      <c r="A783" t="s">
        <v>1769</v>
      </c>
      <c r="B783" t="s">
        <v>5886</v>
      </c>
      <c r="C783" t="s">
        <v>7259</v>
      </c>
      <c r="D783" t="s">
        <v>6534</v>
      </c>
      <c r="E783" t="s">
        <v>7014</v>
      </c>
      <c r="F783" t="s">
        <v>7097</v>
      </c>
      <c r="G783" t="s">
        <v>7107</v>
      </c>
      <c r="H783" t="s">
        <v>7153</v>
      </c>
      <c r="I783" t="s">
        <v>7165</v>
      </c>
      <c r="J783" t="s">
        <v>7172</v>
      </c>
      <c r="K783" t="s">
        <v>7185</v>
      </c>
      <c r="L783">
        <v>5</v>
      </c>
      <c r="M783">
        <v>19053.61</v>
      </c>
      <c r="N783">
        <v>0.25</v>
      </c>
      <c r="O783">
        <v>1128.6300000000001</v>
      </c>
    </row>
    <row r="784" spans="1:15" x14ac:dyDescent="0.25">
      <c r="A784" t="s">
        <v>1766</v>
      </c>
      <c r="B784" t="s">
        <v>5641</v>
      </c>
      <c r="C784" t="s">
        <v>7242</v>
      </c>
      <c r="D784" t="s">
        <v>6634</v>
      </c>
      <c r="E784" t="s">
        <v>6994</v>
      </c>
      <c r="F784" t="s">
        <v>7096</v>
      </c>
      <c r="G784" t="s">
        <v>7112</v>
      </c>
      <c r="H784" t="s">
        <v>7133</v>
      </c>
      <c r="I784" t="s">
        <v>7165</v>
      </c>
      <c r="J784" t="s">
        <v>7172</v>
      </c>
      <c r="K784" t="s">
        <v>7185</v>
      </c>
      <c r="L784">
        <v>7</v>
      </c>
      <c r="M784">
        <v>25226.720000000001</v>
      </c>
      <c r="N784">
        <v>0.25</v>
      </c>
      <c r="O784">
        <v>1176.25</v>
      </c>
    </row>
    <row r="785" spans="1:15" x14ac:dyDescent="0.25">
      <c r="A785" t="s">
        <v>1096</v>
      </c>
      <c r="B785" t="s">
        <v>5228</v>
      </c>
      <c r="C785" t="s">
        <v>7247</v>
      </c>
      <c r="D785" t="s">
        <v>6126</v>
      </c>
      <c r="E785" t="s">
        <v>6925</v>
      </c>
      <c r="F785" t="s">
        <v>7097</v>
      </c>
      <c r="G785" t="s">
        <v>7104</v>
      </c>
      <c r="H785" t="s">
        <v>7160</v>
      </c>
      <c r="I785" t="s">
        <v>7165</v>
      </c>
      <c r="J785" t="s">
        <v>7172</v>
      </c>
      <c r="K785" t="s">
        <v>7185</v>
      </c>
      <c r="L785">
        <v>8</v>
      </c>
      <c r="M785">
        <v>41609.050000000003</v>
      </c>
      <c r="N785">
        <v>0</v>
      </c>
      <c r="O785">
        <v>7372.47</v>
      </c>
    </row>
    <row r="786" spans="1:15" x14ac:dyDescent="0.25">
      <c r="A786" t="s">
        <v>1721</v>
      </c>
      <c r="B786" t="s">
        <v>5682</v>
      </c>
      <c r="C786" t="s">
        <v>7235</v>
      </c>
      <c r="D786" t="s">
        <v>6384</v>
      </c>
      <c r="E786" t="s">
        <v>6969</v>
      </c>
      <c r="F786" t="s">
        <v>7095</v>
      </c>
      <c r="G786" t="s">
        <v>7106</v>
      </c>
      <c r="H786" t="s">
        <v>7122</v>
      </c>
      <c r="I786" t="s">
        <v>7165</v>
      </c>
      <c r="J786" t="s">
        <v>7172</v>
      </c>
      <c r="K786" t="s">
        <v>7185</v>
      </c>
      <c r="L786">
        <v>4</v>
      </c>
      <c r="M786">
        <v>16509.82</v>
      </c>
      <c r="N786">
        <v>0.2</v>
      </c>
      <c r="O786">
        <v>1533.52</v>
      </c>
    </row>
    <row r="787" spans="1:15" x14ac:dyDescent="0.25">
      <c r="A787" t="s">
        <v>1118</v>
      </c>
      <c r="B787" t="s">
        <v>5388</v>
      </c>
      <c r="C787" t="s">
        <v>7243</v>
      </c>
      <c r="D787" t="s">
        <v>6453</v>
      </c>
      <c r="E787" t="s">
        <v>7063</v>
      </c>
      <c r="F787" t="s">
        <v>7095</v>
      </c>
      <c r="G787" t="s">
        <v>7106</v>
      </c>
      <c r="H787" t="s">
        <v>7122</v>
      </c>
      <c r="I787" t="s">
        <v>7165</v>
      </c>
      <c r="J787" t="s">
        <v>7172</v>
      </c>
      <c r="K787" t="s">
        <v>7185</v>
      </c>
      <c r="L787">
        <v>6</v>
      </c>
      <c r="M787">
        <v>21869.71</v>
      </c>
      <c r="N787">
        <v>0.25</v>
      </c>
      <c r="O787">
        <v>1093.06</v>
      </c>
    </row>
    <row r="788" spans="1:15" x14ac:dyDescent="0.25">
      <c r="A788" t="s">
        <v>1609</v>
      </c>
      <c r="B788" t="s">
        <v>5229</v>
      </c>
      <c r="C788" t="s">
        <v>7243</v>
      </c>
      <c r="D788" t="s">
        <v>6319</v>
      </c>
      <c r="E788" t="s">
        <v>7031</v>
      </c>
      <c r="F788" t="s">
        <v>7095</v>
      </c>
      <c r="G788" t="s">
        <v>7108</v>
      </c>
      <c r="H788" t="s">
        <v>7150</v>
      </c>
      <c r="I788" t="s">
        <v>7165</v>
      </c>
      <c r="J788" t="s">
        <v>7172</v>
      </c>
      <c r="K788" t="s">
        <v>7185</v>
      </c>
      <c r="L788">
        <v>4</v>
      </c>
      <c r="M788">
        <v>16688.88</v>
      </c>
      <c r="N788">
        <v>0.15</v>
      </c>
      <c r="O788">
        <v>2110.11</v>
      </c>
    </row>
    <row r="789" spans="1:15" x14ac:dyDescent="0.25">
      <c r="A789" t="s">
        <v>1552</v>
      </c>
      <c r="B789" t="s">
        <v>5823</v>
      </c>
      <c r="C789" t="s">
        <v>7226</v>
      </c>
      <c r="D789" t="s">
        <v>6289</v>
      </c>
      <c r="E789" t="s">
        <v>7020</v>
      </c>
      <c r="F789" t="s">
        <v>7097</v>
      </c>
      <c r="G789" t="s">
        <v>7104</v>
      </c>
      <c r="H789" t="s">
        <v>7160</v>
      </c>
      <c r="I789" t="s">
        <v>7165</v>
      </c>
      <c r="J789" t="s">
        <v>7172</v>
      </c>
      <c r="K789" t="s">
        <v>7185</v>
      </c>
      <c r="L789">
        <v>7</v>
      </c>
      <c r="M789">
        <v>34641.769999999997</v>
      </c>
      <c r="N789">
        <v>0</v>
      </c>
      <c r="O789">
        <v>6495.13</v>
      </c>
    </row>
    <row r="790" spans="1:15" x14ac:dyDescent="0.25">
      <c r="A790" t="s">
        <v>1181</v>
      </c>
      <c r="B790" t="s">
        <v>5643</v>
      </c>
      <c r="C790" t="s">
        <v>7224</v>
      </c>
      <c r="D790" t="s">
        <v>6705</v>
      </c>
      <c r="E790" t="s">
        <v>6907</v>
      </c>
      <c r="F790" t="s">
        <v>7095</v>
      </c>
      <c r="G790" t="s">
        <v>7108</v>
      </c>
      <c r="H790" t="s">
        <v>7141</v>
      </c>
      <c r="I790" t="s">
        <v>7165</v>
      </c>
      <c r="J790" t="s">
        <v>7172</v>
      </c>
      <c r="K790" t="s">
        <v>7185</v>
      </c>
      <c r="L790">
        <v>5</v>
      </c>
      <c r="M790">
        <v>21585.54</v>
      </c>
      <c r="N790">
        <v>0.15</v>
      </c>
      <c r="O790">
        <v>3100.79</v>
      </c>
    </row>
    <row r="791" spans="1:15" x14ac:dyDescent="0.25">
      <c r="A791" t="s">
        <v>1500</v>
      </c>
      <c r="B791" t="s">
        <v>5128</v>
      </c>
      <c r="C791" t="s">
        <v>7255</v>
      </c>
      <c r="D791" t="s">
        <v>6774</v>
      </c>
      <c r="E791" t="s">
        <v>6981</v>
      </c>
      <c r="F791" t="s">
        <v>7094</v>
      </c>
      <c r="G791" t="s">
        <v>7101</v>
      </c>
      <c r="H791" t="s">
        <v>7117</v>
      </c>
      <c r="I791" t="s">
        <v>7165</v>
      </c>
      <c r="J791" t="s">
        <v>7172</v>
      </c>
      <c r="K791" t="s">
        <v>7185</v>
      </c>
      <c r="L791">
        <v>7</v>
      </c>
      <c r="M791">
        <v>33466.28</v>
      </c>
      <c r="N791">
        <v>0.05</v>
      </c>
      <c r="O791">
        <v>6039.39</v>
      </c>
    </row>
    <row r="792" spans="1:15" x14ac:dyDescent="0.25">
      <c r="A792" t="s">
        <v>1460</v>
      </c>
      <c r="B792" t="s">
        <v>5052</v>
      </c>
      <c r="C792" t="s">
        <v>7254</v>
      </c>
      <c r="D792" t="s">
        <v>6292</v>
      </c>
      <c r="E792" t="s">
        <v>6963</v>
      </c>
      <c r="F792" t="s">
        <v>7094</v>
      </c>
      <c r="G792" t="s">
        <v>7098</v>
      </c>
      <c r="H792" t="s">
        <v>7138</v>
      </c>
      <c r="I792" t="s">
        <v>7165</v>
      </c>
      <c r="J792" t="s">
        <v>7172</v>
      </c>
      <c r="K792" t="s">
        <v>7185</v>
      </c>
      <c r="L792">
        <v>7</v>
      </c>
      <c r="M792">
        <v>32321.01</v>
      </c>
      <c r="N792">
        <v>0.05</v>
      </c>
      <c r="O792">
        <v>5703.06</v>
      </c>
    </row>
    <row r="793" spans="1:15" x14ac:dyDescent="0.25">
      <c r="A793" t="s">
        <v>1459</v>
      </c>
      <c r="B793" t="s">
        <v>5385</v>
      </c>
      <c r="C793" t="s">
        <v>7255</v>
      </c>
      <c r="D793" t="s">
        <v>6657</v>
      </c>
      <c r="E793" t="s">
        <v>6997</v>
      </c>
      <c r="F793" t="s">
        <v>7095</v>
      </c>
      <c r="G793" t="s">
        <v>7106</v>
      </c>
      <c r="H793" t="s">
        <v>7122</v>
      </c>
      <c r="I793" t="s">
        <v>7165</v>
      </c>
      <c r="J793" t="s">
        <v>7172</v>
      </c>
      <c r="K793" t="s">
        <v>7185</v>
      </c>
      <c r="L793">
        <v>8</v>
      </c>
      <c r="M793">
        <v>35531.26</v>
      </c>
      <c r="N793">
        <v>0.15</v>
      </c>
      <c r="O793">
        <v>4298.46</v>
      </c>
    </row>
    <row r="794" spans="1:15" x14ac:dyDescent="0.25">
      <c r="A794" t="s">
        <v>1437</v>
      </c>
      <c r="B794" t="s">
        <v>5423</v>
      </c>
      <c r="C794" t="s">
        <v>7250</v>
      </c>
      <c r="D794" t="s">
        <v>6450</v>
      </c>
      <c r="E794" t="s">
        <v>7061</v>
      </c>
      <c r="F794" t="s">
        <v>7097</v>
      </c>
      <c r="G794" t="s">
        <v>7104</v>
      </c>
      <c r="H794" t="s">
        <v>7120</v>
      </c>
      <c r="I794" t="s">
        <v>7165</v>
      </c>
      <c r="J794" t="s">
        <v>7172</v>
      </c>
      <c r="K794" t="s">
        <v>7185</v>
      </c>
      <c r="L794">
        <v>7</v>
      </c>
      <c r="M794">
        <v>29016</v>
      </c>
      <c r="N794">
        <v>0.15</v>
      </c>
      <c r="O794">
        <v>4740.75</v>
      </c>
    </row>
    <row r="795" spans="1:15" x14ac:dyDescent="0.25">
      <c r="A795" t="s">
        <v>1404</v>
      </c>
      <c r="B795" t="s">
        <v>5479</v>
      </c>
      <c r="C795" t="s">
        <v>7228</v>
      </c>
      <c r="D795" t="s">
        <v>6630</v>
      </c>
      <c r="E795" t="s">
        <v>7084</v>
      </c>
      <c r="F795" t="s">
        <v>7096</v>
      </c>
      <c r="G795" t="s">
        <v>7111</v>
      </c>
      <c r="H795" t="s">
        <v>7131</v>
      </c>
      <c r="I795" t="s">
        <v>7165</v>
      </c>
      <c r="J795" t="s">
        <v>7172</v>
      </c>
      <c r="K795" t="s">
        <v>7185</v>
      </c>
      <c r="L795">
        <v>3</v>
      </c>
      <c r="M795">
        <v>13668.46</v>
      </c>
      <c r="N795">
        <v>0.05</v>
      </c>
      <c r="O795">
        <v>2187.9299999999998</v>
      </c>
    </row>
    <row r="796" spans="1:15" x14ac:dyDescent="0.25">
      <c r="A796" t="s">
        <v>1388</v>
      </c>
      <c r="B796" t="s">
        <v>5026</v>
      </c>
      <c r="C796" t="s">
        <v>7243</v>
      </c>
      <c r="D796" t="s">
        <v>6752</v>
      </c>
      <c r="E796" t="s">
        <v>7036</v>
      </c>
      <c r="F796" t="s">
        <v>7096</v>
      </c>
      <c r="G796" t="s">
        <v>7111</v>
      </c>
      <c r="H796" t="s">
        <v>7131</v>
      </c>
      <c r="I796" t="s">
        <v>7165</v>
      </c>
      <c r="J796" t="s">
        <v>7172</v>
      </c>
      <c r="K796" t="s">
        <v>7185</v>
      </c>
      <c r="L796">
        <v>7</v>
      </c>
      <c r="M796">
        <v>27307.37</v>
      </c>
      <c r="N796">
        <v>0.2</v>
      </c>
      <c r="O796">
        <v>3499.99</v>
      </c>
    </row>
    <row r="797" spans="1:15" x14ac:dyDescent="0.25">
      <c r="A797" t="s">
        <v>1366</v>
      </c>
      <c r="B797" t="s">
        <v>5318</v>
      </c>
      <c r="C797" t="s">
        <v>7235</v>
      </c>
      <c r="D797" t="s">
        <v>6410</v>
      </c>
      <c r="E797" t="s">
        <v>6950</v>
      </c>
      <c r="F797" t="s">
        <v>7096</v>
      </c>
      <c r="G797" t="s">
        <v>7112</v>
      </c>
      <c r="H797" t="s">
        <v>7139</v>
      </c>
      <c r="I797" t="s">
        <v>7165</v>
      </c>
      <c r="J797" t="s">
        <v>7172</v>
      </c>
      <c r="K797" t="s">
        <v>7185</v>
      </c>
      <c r="L797">
        <v>5</v>
      </c>
      <c r="M797">
        <v>18067.29</v>
      </c>
      <c r="N797">
        <v>0.25</v>
      </c>
      <c r="O797">
        <v>1367</v>
      </c>
    </row>
    <row r="798" spans="1:15" x14ac:dyDescent="0.25">
      <c r="A798" t="s">
        <v>1231</v>
      </c>
      <c r="B798" t="s">
        <v>5158</v>
      </c>
      <c r="C798" t="s">
        <v>7224</v>
      </c>
      <c r="D798" t="s">
        <v>6723</v>
      </c>
      <c r="E798" t="s">
        <v>6930</v>
      </c>
      <c r="F798" t="s">
        <v>7094</v>
      </c>
      <c r="G798" t="s">
        <v>7100</v>
      </c>
      <c r="H798" t="s">
        <v>7136</v>
      </c>
      <c r="I798" t="s">
        <v>7165</v>
      </c>
      <c r="J798" t="s">
        <v>7172</v>
      </c>
      <c r="K798" t="s">
        <v>7185</v>
      </c>
      <c r="L798">
        <v>4</v>
      </c>
      <c r="M798">
        <v>17490.21</v>
      </c>
      <c r="N798">
        <v>0.1</v>
      </c>
      <c r="O798">
        <v>2510.4299999999998</v>
      </c>
    </row>
    <row r="799" spans="1:15" x14ac:dyDescent="0.25">
      <c r="A799" t="s">
        <v>1331</v>
      </c>
      <c r="B799" t="s">
        <v>5238</v>
      </c>
      <c r="C799" t="s">
        <v>7250</v>
      </c>
      <c r="D799" t="s">
        <v>6608</v>
      </c>
      <c r="E799" t="s">
        <v>7064</v>
      </c>
      <c r="F799" t="s">
        <v>7097</v>
      </c>
      <c r="G799" t="s">
        <v>7107</v>
      </c>
      <c r="H799" t="s">
        <v>7152</v>
      </c>
      <c r="I799" t="s">
        <v>7165</v>
      </c>
      <c r="J799" t="s">
        <v>7172</v>
      </c>
      <c r="K799" t="s">
        <v>7185</v>
      </c>
      <c r="L799">
        <v>6</v>
      </c>
      <c r="M799">
        <v>25939.99</v>
      </c>
      <c r="N799">
        <v>0.1</v>
      </c>
      <c r="O799">
        <v>3935.13</v>
      </c>
    </row>
    <row r="800" spans="1:15" x14ac:dyDescent="0.25">
      <c r="A800" t="s">
        <v>1285</v>
      </c>
      <c r="B800" t="s">
        <v>5753</v>
      </c>
      <c r="C800" t="s">
        <v>7238</v>
      </c>
      <c r="D800" t="s">
        <v>6653</v>
      </c>
      <c r="E800" t="s">
        <v>7061</v>
      </c>
      <c r="F800" t="s">
        <v>7097</v>
      </c>
      <c r="G800" t="s">
        <v>7110</v>
      </c>
      <c r="H800" t="s">
        <v>7129</v>
      </c>
      <c r="I800" t="s">
        <v>7165</v>
      </c>
      <c r="J800" t="s">
        <v>7172</v>
      </c>
      <c r="K800" t="s">
        <v>7185</v>
      </c>
      <c r="L800">
        <v>7</v>
      </c>
      <c r="M800">
        <v>32803.800000000003</v>
      </c>
      <c r="N800">
        <v>0.05</v>
      </c>
      <c r="O800">
        <v>5187.55</v>
      </c>
    </row>
    <row r="801" spans="1:15" x14ac:dyDescent="0.25">
      <c r="A801" t="s">
        <v>1277</v>
      </c>
      <c r="B801" t="s">
        <v>5658</v>
      </c>
      <c r="C801" t="s">
        <v>7241</v>
      </c>
      <c r="D801" t="s">
        <v>6243</v>
      </c>
      <c r="E801" t="s">
        <v>6980</v>
      </c>
      <c r="F801" t="s">
        <v>7095</v>
      </c>
      <c r="G801" t="s">
        <v>7102</v>
      </c>
      <c r="H801" t="s">
        <v>7118</v>
      </c>
      <c r="I801" t="s">
        <v>7165</v>
      </c>
      <c r="J801" t="s">
        <v>7172</v>
      </c>
      <c r="K801" t="s">
        <v>7185</v>
      </c>
      <c r="L801">
        <v>8</v>
      </c>
      <c r="M801">
        <v>36397.550000000003</v>
      </c>
      <c r="N801">
        <v>0.1</v>
      </c>
      <c r="O801">
        <v>5333.01</v>
      </c>
    </row>
    <row r="802" spans="1:15" x14ac:dyDescent="0.25">
      <c r="A802" t="s">
        <v>53</v>
      </c>
      <c r="B802" t="s">
        <v>5052</v>
      </c>
      <c r="C802" t="s">
        <v>7254</v>
      </c>
      <c r="D802" t="s">
        <v>6135</v>
      </c>
      <c r="E802" t="s">
        <v>6933</v>
      </c>
      <c r="F802" t="s">
        <v>7094</v>
      </c>
      <c r="G802" t="s">
        <v>7099</v>
      </c>
      <c r="H802" t="s">
        <v>7115</v>
      </c>
      <c r="I802" t="s">
        <v>7165</v>
      </c>
      <c r="J802" t="s">
        <v>7176</v>
      </c>
      <c r="K802" t="s">
        <v>7202</v>
      </c>
      <c r="L802">
        <v>8</v>
      </c>
      <c r="M802">
        <v>135688.91</v>
      </c>
      <c r="N802">
        <v>0.05</v>
      </c>
      <c r="O802">
        <v>15221.47</v>
      </c>
    </row>
    <row r="803" spans="1:15" x14ac:dyDescent="0.25">
      <c r="A803" t="s">
        <v>4858</v>
      </c>
      <c r="B803" t="s">
        <v>5520</v>
      </c>
      <c r="C803" t="s">
        <v>7230</v>
      </c>
      <c r="D803" t="s">
        <v>6233</v>
      </c>
      <c r="E803" t="s">
        <v>6911</v>
      </c>
      <c r="F803" t="s">
        <v>7097</v>
      </c>
      <c r="G803" t="s">
        <v>7110</v>
      </c>
      <c r="H803" t="s">
        <v>7129</v>
      </c>
      <c r="I803" t="s">
        <v>7165</v>
      </c>
      <c r="J803" t="s">
        <v>7176</v>
      </c>
      <c r="K803" t="s">
        <v>7202</v>
      </c>
      <c r="L803">
        <v>3</v>
      </c>
      <c r="M803">
        <v>42339.88</v>
      </c>
      <c r="N803">
        <v>0.2</v>
      </c>
      <c r="O803">
        <v>949.26</v>
      </c>
    </row>
    <row r="804" spans="1:15" x14ac:dyDescent="0.25">
      <c r="A804" t="s">
        <v>4856</v>
      </c>
      <c r="B804" t="s">
        <v>5110</v>
      </c>
      <c r="C804" t="s">
        <v>7227</v>
      </c>
      <c r="D804" t="s">
        <v>6846</v>
      </c>
      <c r="E804" t="s">
        <v>7093</v>
      </c>
      <c r="F804" t="s">
        <v>7094</v>
      </c>
      <c r="G804" t="s">
        <v>7100</v>
      </c>
      <c r="H804" t="s">
        <v>7136</v>
      </c>
      <c r="I804" t="s">
        <v>7165</v>
      </c>
      <c r="J804" t="s">
        <v>7176</v>
      </c>
      <c r="K804" t="s">
        <v>7202</v>
      </c>
      <c r="L804">
        <v>8</v>
      </c>
      <c r="M804">
        <v>142491.85</v>
      </c>
      <c r="N804">
        <v>0.05</v>
      </c>
      <c r="O804">
        <v>16368.8</v>
      </c>
    </row>
    <row r="805" spans="1:15" x14ac:dyDescent="0.25">
      <c r="A805" t="s">
        <v>4831</v>
      </c>
      <c r="B805" t="s">
        <v>5273</v>
      </c>
      <c r="C805" t="s">
        <v>7255</v>
      </c>
      <c r="D805" t="s">
        <v>6840</v>
      </c>
      <c r="E805" t="s">
        <v>6926</v>
      </c>
      <c r="F805" t="s">
        <v>7094</v>
      </c>
      <c r="G805" t="s">
        <v>7098</v>
      </c>
      <c r="H805" t="s">
        <v>7156</v>
      </c>
      <c r="I805" t="s">
        <v>7165</v>
      </c>
      <c r="J805" t="s">
        <v>7176</v>
      </c>
      <c r="K805" t="s">
        <v>7202</v>
      </c>
      <c r="L805">
        <v>4</v>
      </c>
      <c r="M805">
        <v>68609.740000000005</v>
      </c>
      <c r="N805">
        <v>0</v>
      </c>
      <c r="O805">
        <v>9325.4</v>
      </c>
    </row>
    <row r="806" spans="1:15" x14ac:dyDescent="0.25">
      <c r="A806" t="s">
        <v>73</v>
      </c>
      <c r="B806" t="s">
        <v>5071</v>
      </c>
      <c r="C806" t="s">
        <v>7227</v>
      </c>
      <c r="D806" t="s">
        <v>6154</v>
      </c>
      <c r="E806" t="s">
        <v>6952</v>
      </c>
      <c r="F806" t="s">
        <v>7097</v>
      </c>
      <c r="G806" t="s">
        <v>7105</v>
      </c>
      <c r="H806" t="s">
        <v>7149</v>
      </c>
      <c r="I806" t="s">
        <v>7165</v>
      </c>
      <c r="J806" t="s">
        <v>7176</v>
      </c>
      <c r="K806" t="s">
        <v>7202</v>
      </c>
      <c r="L806">
        <v>2</v>
      </c>
      <c r="M806">
        <v>36338.199999999997</v>
      </c>
      <c r="N806">
        <v>0</v>
      </c>
      <c r="O806">
        <v>5262.38</v>
      </c>
    </row>
    <row r="807" spans="1:15" x14ac:dyDescent="0.25">
      <c r="A807" t="s">
        <v>4807</v>
      </c>
      <c r="B807" t="s">
        <v>5458</v>
      </c>
      <c r="C807" t="s">
        <v>7234</v>
      </c>
      <c r="D807" t="s">
        <v>6456</v>
      </c>
      <c r="E807" t="s">
        <v>7065</v>
      </c>
      <c r="F807" t="s">
        <v>7094</v>
      </c>
      <c r="G807" t="s">
        <v>7099</v>
      </c>
      <c r="H807" t="s">
        <v>7125</v>
      </c>
      <c r="I807" t="s">
        <v>7165</v>
      </c>
      <c r="J807" t="s">
        <v>7176</v>
      </c>
      <c r="K807" t="s">
        <v>7202</v>
      </c>
      <c r="L807">
        <v>6</v>
      </c>
      <c r="M807">
        <v>94346.86</v>
      </c>
      <c r="N807">
        <v>0.15</v>
      </c>
      <c r="O807">
        <v>6644.21</v>
      </c>
    </row>
    <row r="808" spans="1:15" x14ac:dyDescent="0.25">
      <c r="A808" t="s">
        <v>4798</v>
      </c>
      <c r="B808" t="s">
        <v>6009</v>
      </c>
      <c r="C808" t="s">
        <v>7258</v>
      </c>
      <c r="D808" t="s">
        <v>6298</v>
      </c>
      <c r="E808" t="s">
        <v>6932</v>
      </c>
      <c r="F808" t="s">
        <v>7094</v>
      </c>
      <c r="G808" t="s">
        <v>7101</v>
      </c>
      <c r="H808" t="s">
        <v>7137</v>
      </c>
      <c r="I808" t="s">
        <v>7165</v>
      </c>
      <c r="J808" t="s">
        <v>7176</v>
      </c>
      <c r="K808" t="s">
        <v>7202</v>
      </c>
      <c r="L808">
        <v>5</v>
      </c>
      <c r="M808">
        <v>85922.71</v>
      </c>
      <c r="N808">
        <v>0</v>
      </c>
      <c r="O808">
        <v>12576.43</v>
      </c>
    </row>
    <row r="809" spans="1:15" x14ac:dyDescent="0.25">
      <c r="A809" t="s">
        <v>79</v>
      </c>
      <c r="B809" t="s">
        <v>5077</v>
      </c>
      <c r="C809" t="s">
        <v>7224</v>
      </c>
      <c r="D809" t="s">
        <v>6160</v>
      </c>
      <c r="E809" t="s">
        <v>6956</v>
      </c>
      <c r="F809" t="s">
        <v>7095</v>
      </c>
      <c r="G809" t="s">
        <v>7102</v>
      </c>
      <c r="H809" t="s">
        <v>7147</v>
      </c>
      <c r="I809" t="s">
        <v>7165</v>
      </c>
      <c r="J809" t="s">
        <v>7176</v>
      </c>
      <c r="K809" t="s">
        <v>7202</v>
      </c>
      <c r="L809">
        <v>4</v>
      </c>
      <c r="M809">
        <v>62913.599999999999</v>
      </c>
      <c r="N809">
        <v>0.1</v>
      </c>
      <c r="O809">
        <v>4757.53</v>
      </c>
    </row>
    <row r="810" spans="1:15" x14ac:dyDescent="0.25">
      <c r="A810" t="s">
        <v>4784</v>
      </c>
      <c r="B810" t="s">
        <v>5574</v>
      </c>
      <c r="C810" t="s">
        <v>7257</v>
      </c>
      <c r="D810" t="s">
        <v>6408</v>
      </c>
      <c r="E810" t="s">
        <v>6991</v>
      </c>
      <c r="F810" t="s">
        <v>7094</v>
      </c>
      <c r="G810" t="s">
        <v>7100</v>
      </c>
      <c r="H810" t="s">
        <v>7116</v>
      </c>
      <c r="I810" t="s">
        <v>7165</v>
      </c>
      <c r="J810" t="s">
        <v>7176</v>
      </c>
      <c r="K810" t="s">
        <v>7202</v>
      </c>
      <c r="L810">
        <v>8</v>
      </c>
      <c r="M810">
        <v>147516.34</v>
      </c>
      <c r="N810">
        <v>0</v>
      </c>
      <c r="O810">
        <v>20546.13</v>
      </c>
    </row>
    <row r="811" spans="1:15" x14ac:dyDescent="0.25">
      <c r="A811" t="s">
        <v>4736</v>
      </c>
      <c r="B811" t="s">
        <v>5724</v>
      </c>
      <c r="C811" t="s">
        <v>7240</v>
      </c>
      <c r="D811" t="s">
        <v>6842</v>
      </c>
      <c r="E811" t="s">
        <v>6918</v>
      </c>
      <c r="F811" t="s">
        <v>7094</v>
      </c>
      <c r="G811" t="s">
        <v>7101</v>
      </c>
      <c r="H811" t="s">
        <v>7124</v>
      </c>
      <c r="I811" t="s">
        <v>7165</v>
      </c>
      <c r="J811" t="s">
        <v>7176</v>
      </c>
      <c r="K811" t="s">
        <v>7202</v>
      </c>
      <c r="L811">
        <v>5</v>
      </c>
      <c r="M811">
        <v>88959.679999999993</v>
      </c>
      <c r="N811">
        <v>0.05</v>
      </c>
      <c r="O811">
        <v>10155.34</v>
      </c>
    </row>
    <row r="812" spans="1:15" x14ac:dyDescent="0.25">
      <c r="A812" t="s">
        <v>4635</v>
      </c>
      <c r="B812" t="s">
        <v>5888</v>
      </c>
      <c r="C812" t="s">
        <v>7251</v>
      </c>
      <c r="D812" t="s">
        <v>6391</v>
      </c>
      <c r="E812" t="s">
        <v>7001</v>
      </c>
      <c r="F812" t="s">
        <v>7097</v>
      </c>
      <c r="G812" t="s">
        <v>7107</v>
      </c>
      <c r="H812" t="s">
        <v>7123</v>
      </c>
      <c r="I812" t="s">
        <v>7165</v>
      </c>
      <c r="J812" t="s">
        <v>7176</v>
      </c>
      <c r="K812" t="s">
        <v>7202</v>
      </c>
      <c r="L812">
        <v>8</v>
      </c>
      <c r="M812">
        <v>138688.68</v>
      </c>
      <c r="N812">
        <v>0.05</v>
      </c>
      <c r="O812">
        <v>16395.47</v>
      </c>
    </row>
    <row r="813" spans="1:15" x14ac:dyDescent="0.25">
      <c r="A813" t="s">
        <v>4597</v>
      </c>
      <c r="B813" t="s">
        <v>5998</v>
      </c>
      <c r="C813" t="s">
        <v>7232</v>
      </c>
      <c r="D813" t="s">
        <v>6665</v>
      </c>
      <c r="E813" t="s">
        <v>6908</v>
      </c>
      <c r="F813" t="s">
        <v>7096</v>
      </c>
      <c r="G813" t="s">
        <v>7103</v>
      </c>
      <c r="H813" t="s">
        <v>7134</v>
      </c>
      <c r="I813" t="s">
        <v>7165</v>
      </c>
      <c r="J813" t="s">
        <v>7176</v>
      </c>
      <c r="K813" t="s">
        <v>7202</v>
      </c>
      <c r="L813">
        <v>7</v>
      </c>
      <c r="M813">
        <v>102598.34</v>
      </c>
      <c r="N813">
        <v>0.2</v>
      </c>
      <c r="O813">
        <v>1631.38</v>
      </c>
    </row>
    <row r="814" spans="1:15" x14ac:dyDescent="0.25">
      <c r="A814" t="s">
        <v>139</v>
      </c>
      <c r="B814" t="s">
        <v>5137</v>
      </c>
      <c r="C814" t="s">
        <v>7227</v>
      </c>
      <c r="D814" t="s">
        <v>6211</v>
      </c>
      <c r="E814" t="s">
        <v>6984</v>
      </c>
      <c r="F814" t="s">
        <v>7094</v>
      </c>
      <c r="G814" t="s">
        <v>7099</v>
      </c>
      <c r="H814" t="s">
        <v>7130</v>
      </c>
      <c r="I814" t="s">
        <v>7165</v>
      </c>
      <c r="J814" t="s">
        <v>7176</v>
      </c>
      <c r="K814" t="s">
        <v>7202</v>
      </c>
      <c r="L814">
        <v>8</v>
      </c>
      <c r="M814">
        <v>135199.16</v>
      </c>
      <c r="N814">
        <v>0.05</v>
      </c>
      <c r="O814">
        <v>18283.53</v>
      </c>
    </row>
    <row r="815" spans="1:15" x14ac:dyDescent="0.25">
      <c r="A815" t="s">
        <v>4587</v>
      </c>
      <c r="B815" t="s">
        <v>5771</v>
      </c>
      <c r="C815" t="s">
        <v>7256</v>
      </c>
      <c r="D815" t="s">
        <v>6209</v>
      </c>
      <c r="E815" t="s">
        <v>6983</v>
      </c>
      <c r="F815" t="s">
        <v>7095</v>
      </c>
      <c r="G815" t="s">
        <v>7109</v>
      </c>
      <c r="H815" t="s">
        <v>7140</v>
      </c>
      <c r="I815" t="s">
        <v>7165</v>
      </c>
      <c r="J815" t="s">
        <v>7176</v>
      </c>
      <c r="K815" t="s">
        <v>7202</v>
      </c>
      <c r="L815">
        <v>6</v>
      </c>
      <c r="M815">
        <v>89459.520000000004</v>
      </c>
      <c r="N815">
        <v>0.15</v>
      </c>
      <c r="O815">
        <v>6223</v>
      </c>
    </row>
    <row r="816" spans="1:15" x14ac:dyDescent="0.25">
      <c r="A816" t="s">
        <v>4586</v>
      </c>
      <c r="B816" t="s">
        <v>5516</v>
      </c>
      <c r="C816" t="s">
        <v>7255</v>
      </c>
      <c r="D816" t="s">
        <v>6538</v>
      </c>
      <c r="E816" t="s">
        <v>7061</v>
      </c>
      <c r="F816" t="s">
        <v>7095</v>
      </c>
      <c r="G816" t="s">
        <v>7108</v>
      </c>
      <c r="H816" t="s">
        <v>7150</v>
      </c>
      <c r="I816" t="s">
        <v>7165</v>
      </c>
      <c r="J816" t="s">
        <v>7176</v>
      </c>
      <c r="K816" t="s">
        <v>7202</v>
      </c>
      <c r="L816">
        <v>3</v>
      </c>
      <c r="M816">
        <v>51696.33</v>
      </c>
      <c r="N816">
        <v>0</v>
      </c>
      <c r="O816">
        <v>7507.79</v>
      </c>
    </row>
    <row r="817" spans="1:15" x14ac:dyDescent="0.25">
      <c r="A817" t="s">
        <v>4568</v>
      </c>
      <c r="B817" t="s">
        <v>6090</v>
      </c>
      <c r="C817" t="s">
        <v>7239</v>
      </c>
      <c r="D817" t="s">
        <v>6154</v>
      </c>
      <c r="E817" t="s">
        <v>6952</v>
      </c>
      <c r="F817" t="s">
        <v>7096</v>
      </c>
      <c r="G817" t="s">
        <v>7111</v>
      </c>
      <c r="H817" t="s">
        <v>7131</v>
      </c>
      <c r="I817" t="s">
        <v>7165</v>
      </c>
      <c r="J817" t="s">
        <v>7176</v>
      </c>
      <c r="K817" t="s">
        <v>7202</v>
      </c>
      <c r="L817">
        <v>2</v>
      </c>
      <c r="M817">
        <v>37640.699999999997</v>
      </c>
      <c r="N817">
        <v>0</v>
      </c>
      <c r="O817">
        <v>5156.25</v>
      </c>
    </row>
    <row r="818" spans="1:15" x14ac:dyDescent="0.25">
      <c r="A818" t="s">
        <v>4564</v>
      </c>
      <c r="B818" t="s">
        <v>5386</v>
      </c>
      <c r="C818" t="s">
        <v>7235</v>
      </c>
      <c r="D818" t="s">
        <v>6214</v>
      </c>
      <c r="E818" t="s">
        <v>6966</v>
      </c>
      <c r="F818" t="s">
        <v>7095</v>
      </c>
      <c r="G818" t="s">
        <v>7106</v>
      </c>
      <c r="H818" t="s">
        <v>7122</v>
      </c>
      <c r="I818" t="s">
        <v>7165</v>
      </c>
      <c r="J818" t="s">
        <v>7176</v>
      </c>
      <c r="K818" t="s">
        <v>7202</v>
      </c>
      <c r="L818">
        <v>3</v>
      </c>
      <c r="M818">
        <v>53752.3</v>
      </c>
      <c r="N818">
        <v>0.05</v>
      </c>
      <c r="O818">
        <v>7343.04</v>
      </c>
    </row>
    <row r="819" spans="1:15" x14ac:dyDescent="0.25">
      <c r="A819" t="s">
        <v>4549</v>
      </c>
      <c r="B819" t="s">
        <v>5650</v>
      </c>
      <c r="C819" t="s">
        <v>7251</v>
      </c>
      <c r="D819" t="s">
        <v>6619</v>
      </c>
      <c r="E819" t="s">
        <v>6987</v>
      </c>
      <c r="F819" t="s">
        <v>7095</v>
      </c>
      <c r="G819" t="s">
        <v>7108</v>
      </c>
      <c r="H819" t="s">
        <v>7126</v>
      </c>
      <c r="I819" t="s">
        <v>7165</v>
      </c>
      <c r="J819" t="s">
        <v>7176</v>
      </c>
      <c r="K819" t="s">
        <v>7202</v>
      </c>
      <c r="L819">
        <v>6</v>
      </c>
      <c r="M819">
        <v>98067.26</v>
      </c>
      <c r="N819">
        <v>0.1</v>
      </c>
      <c r="O819">
        <v>9161.9599999999991</v>
      </c>
    </row>
    <row r="820" spans="1:15" x14ac:dyDescent="0.25">
      <c r="A820" t="s">
        <v>4519</v>
      </c>
      <c r="B820" t="s">
        <v>5183</v>
      </c>
      <c r="C820" t="s">
        <v>7236</v>
      </c>
      <c r="D820" t="s">
        <v>6579</v>
      </c>
      <c r="E820" t="s">
        <v>7023</v>
      </c>
      <c r="F820" t="s">
        <v>7096</v>
      </c>
      <c r="G820" t="s">
        <v>7103</v>
      </c>
      <c r="H820" t="s">
        <v>7134</v>
      </c>
      <c r="I820" t="s">
        <v>7165</v>
      </c>
      <c r="J820" t="s">
        <v>7176</v>
      </c>
      <c r="K820" t="s">
        <v>7202</v>
      </c>
      <c r="L820">
        <v>8</v>
      </c>
      <c r="M820">
        <v>108368.86</v>
      </c>
      <c r="N820">
        <v>0.25</v>
      </c>
      <c r="O820">
        <v>3257.54</v>
      </c>
    </row>
    <row r="821" spans="1:15" x14ac:dyDescent="0.25">
      <c r="A821" t="s">
        <v>177</v>
      </c>
      <c r="B821" t="s">
        <v>5170</v>
      </c>
      <c r="C821" t="s">
        <v>7258</v>
      </c>
      <c r="D821" t="s">
        <v>6158</v>
      </c>
      <c r="E821" t="s">
        <v>6954</v>
      </c>
      <c r="F821" t="s">
        <v>7095</v>
      </c>
      <c r="G821" t="s">
        <v>7102</v>
      </c>
      <c r="H821" t="s">
        <v>7147</v>
      </c>
      <c r="I821" t="s">
        <v>7165</v>
      </c>
      <c r="J821" t="s">
        <v>7176</v>
      </c>
      <c r="K821" t="s">
        <v>7202</v>
      </c>
      <c r="L821">
        <v>5</v>
      </c>
      <c r="M821">
        <v>71590.399999999994</v>
      </c>
      <c r="N821">
        <v>0.2</v>
      </c>
      <c r="O821">
        <v>1634.44</v>
      </c>
    </row>
    <row r="822" spans="1:15" x14ac:dyDescent="0.25">
      <c r="A822" t="s">
        <v>179</v>
      </c>
      <c r="B822" t="s">
        <v>5172</v>
      </c>
      <c r="C822" t="s">
        <v>7253</v>
      </c>
      <c r="D822" t="s">
        <v>6241</v>
      </c>
      <c r="E822" t="s">
        <v>6926</v>
      </c>
      <c r="F822" t="s">
        <v>7096</v>
      </c>
      <c r="G822" t="s">
        <v>7111</v>
      </c>
      <c r="H822" t="s">
        <v>7142</v>
      </c>
      <c r="I822" t="s">
        <v>7165</v>
      </c>
      <c r="J822" t="s">
        <v>7176</v>
      </c>
      <c r="K822" t="s">
        <v>7202</v>
      </c>
      <c r="L822">
        <v>4</v>
      </c>
      <c r="M822">
        <v>51611.19</v>
      </c>
      <c r="N822">
        <v>0.25</v>
      </c>
      <c r="O822">
        <v>3484.99</v>
      </c>
    </row>
    <row r="823" spans="1:15" x14ac:dyDescent="0.25">
      <c r="A823" t="s">
        <v>4466</v>
      </c>
      <c r="B823" t="s">
        <v>5653</v>
      </c>
      <c r="C823" t="s">
        <v>7227</v>
      </c>
      <c r="D823" t="s">
        <v>6643</v>
      </c>
      <c r="E823" t="s">
        <v>7035</v>
      </c>
      <c r="F823" t="s">
        <v>7095</v>
      </c>
      <c r="G823" t="s">
        <v>7109</v>
      </c>
      <c r="H823" t="s">
        <v>7135</v>
      </c>
      <c r="I823" t="s">
        <v>7165</v>
      </c>
      <c r="J823" t="s">
        <v>7176</v>
      </c>
      <c r="K823" t="s">
        <v>7202</v>
      </c>
      <c r="L823">
        <v>4</v>
      </c>
      <c r="M823">
        <v>55551</v>
      </c>
      <c r="N823">
        <v>0.25</v>
      </c>
      <c r="O823">
        <v>686.04</v>
      </c>
    </row>
    <row r="824" spans="1:15" x14ac:dyDescent="0.25">
      <c r="A824" t="s">
        <v>4465</v>
      </c>
      <c r="B824" t="s">
        <v>5811</v>
      </c>
      <c r="C824" t="s">
        <v>7232</v>
      </c>
      <c r="D824" t="s">
        <v>6208</v>
      </c>
      <c r="E824" t="s">
        <v>6959</v>
      </c>
      <c r="F824" t="s">
        <v>7097</v>
      </c>
      <c r="G824" t="s">
        <v>7107</v>
      </c>
      <c r="H824" t="s">
        <v>7153</v>
      </c>
      <c r="I824" t="s">
        <v>7165</v>
      </c>
      <c r="J824" t="s">
        <v>7176</v>
      </c>
      <c r="K824" t="s">
        <v>7202</v>
      </c>
      <c r="L824">
        <v>4</v>
      </c>
      <c r="M824">
        <v>68824.66</v>
      </c>
      <c r="N824">
        <v>0</v>
      </c>
      <c r="O824">
        <v>9901.75</v>
      </c>
    </row>
    <row r="825" spans="1:15" x14ac:dyDescent="0.25">
      <c r="A825" t="s">
        <v>4446</v>
      </c>
      <c r="B825" t="s">
        <v>5423</v>
      </c>
      <c r="C825" t="s">
        <v>7250</v>
      </c>
      <c r="D825" t="s">
        <v>6232</v>
      </c>
      <c r="E825" t="s">
        <v>6982</v>
      </c>
      <c r="F825" t="s">
        <v>7096</v>
      </c>
      <c r="G825" t="s">
        <v>7112</v>
      </c>
      <c r="H825" t="s">
        <v>7139</v>
      </c>
      <c r="I825" t="s">
        <v>7165</v>
      </c>
      <c r="J825" t="s">
        <v>7176</v>
      </c>
      <c r="K825" t="s">
        <v>7202</v>
      </c>
      <c r="L825">
        <v>6</v>
      </c>
      <c r="M825">
        <v>88002.11</v>
      </c>
      <c r="N825">
        <v>0.15</v>
      </c>
      <c r="O825">
        <v>3830.58</v>
      </c>
    </row>
    <row r="826" spans="1:15" x14ac:dyDescent="0.25">
      <c r="A826" t="s">
        <v>196</v>
      </c>
      <c r="B826" t="s">
        <v>5187</v>
      </c>
      <c r="C826" t="s">
        <v>7238</v>
      </c>
      <c r="D826" t="s">
        <v>6256</v>
      </c>
      <c r="E826" t="s">
        <v>7007</v>
      </c>
      <c r="F826" t="s">
        <v>7094</v>
      </c>
      <c r="G826" t="s">
        <v>7100</v>
      </c>
      <c r="H826" t="s">
        <v>7151</v>
      </c>
      <c r="I826" t="s">
        <v>7165</v>
      </c>
      <c r="J826" t="s">
        <v>7176</v>
      </c>
      <c r="K826" t="s">
        <v>7202</v>
      </c>
      <c r="L826">
        <v>3</v>
      </c>
      <c r="M826">
        <v>55264.01</v>
      </c>
      <c r="N826">
        <v>0</v>
      </c>
      <c r="O826">
        <v>7224.75</v>
      </c>
    </row>
    <row r="827" spans="1:15" x14ac:dyDescent="0.25">
      <c r="A827" t="s">
        <v>4376</v>
      </c>
      <c r="B827" t="s">
        <v>5555</v>
      </c>
      <c r="C827" t="s">
        <v>7246</v>
      </c>
      <c r="D827" t="s">
        <v>6213</v>
      </c>
      <c r="E827" t="s">
        <v>6986</v>
      </c>
      <c r="F827" t="s">
        <v>7097</v>
      </c>
      <c r="G827" t="s">
        <v>7107</v>
      </c>
      <c r="H827" t="s">
        <v>7123</v>
      </c>
      <c r="I827" t="s">
        <v>7165</v>
      </c>
      <c r="J827" t="s">
        <v>7176</v>
      </c>
      <c r="K827" t="s">
        <v>7202</v>
      </c>
      <c r="L827">
        <v>8</v>
      </c>
      <c r="M827">
        <v>112049.86</v>
      </c>
      <c r="N827">
        <v>0.25</v>
      </c>
      <c r="O827">
        <v>4637.6400000000003</v>
      </c>
    </row>
    <row r="828" spans="1:15" x14ac:dyDescent="0.25">
      <c r="A828" t="s">
        <v>4371</v>
      </c>
      <c r="B828" t="s">
        <v>5022</v>
      </c>
      <c r="C828" t="s">
        <v>7252</v>
      </c>
      <c r="D828" t="s">
        <v>6646</v>
      </c>
      <c r="E828" t="s">
        <v>6907</v>
      </c>
      <c r="F828" t="s">
        <v>7096</v>
      </c>
      <c r="G828" t="s">
        <v>7112</v>
      </c>
      <c r="H828" t="s">
        <v>7139</v>
      </c>
      <c r="I828" t="s">
        <v>7165</v>
      </c>
      <c r="J828" t="s">
        <v>7176</v>
      </c>
      <c r="K828" t="s">
        <v>7202</v>
      </c>
      <c r="L828">
        <v>8</v>
      </c>
      <c r="M828">
        <v>138305.76</v>
      </c>
      <c r="N828">
        <v>0</v>
      </c>
      <c r="O828">
        <v>17495.04</v>
      </c>
    </row>
    <row r="829" spans="1:15" x14ac:dyDescent="0.25">
      <c r="A829" t="s">
        <v>224</v>
      </c>
      <c r="B829" t="s">
        <v>5210</v>
      </c>
      <c r="C829" t="s">
        <v>7234</v>
      </c>
      <c r="D829" t="s">
        <v>6280</v>
      </c>
      <c r="E829" t="s">
        <v>6978</v>
      </c>
      <c r="F829" t="s">
        <v>7095</v>
      </c>
      <c r="G829" t="s">
        <v>7102</v>
      </c>
      <c r="H829" t="s">
        <v>7118</v>
      </c>
      <c r="I829" t="s">
        <v>7165</v>
      </c>
      <c r="J829" t="s">
        <v>7176</v>
      </c>
      <c r="K829" t="s">
        <v>7202</v>
      </c>
      <c r="L829">
        <v>2</v>
      </c>
      <c r="M829">
        <v>30911.65</v>
      </c>
      <c r="N829">
        <v>0.1</v>
      </c>
      <c r="O829">
        <v>3058.38</v>
      </c>
    </row>
    <row r="830" spans="1:15" x14ac:dyDescent="0.25">
      <c r="A830" t="s">
        <v>4346</v>
      </c>
      <c r="B830" t="s">
        <v>5116</v>
      </c>
      <c r="C830" t="s">
        <v>7244</v>
      </c>
      <c r="D830" t="s">
        <v>6164</v>
      </c>
      <c r="E830" t="s">
        <v>6928</v>
      </c>
      <c r="F830" t="s">
        <v>7094</v>
      </c>
      <c r="G830" t="s">
        <v>7099</v>
      </c>
      <c r="H830" t="s">
        <v>7130</v>
      </c>
      <c r="I830" t="s">
        <v>7165</v>
      </c>
      <c r="J830" t="s">
        <v>7176</v>
      </c>
      <c r="K830" t="s">
        <v>7202</v>
      </c>
      <c r="L830">
        <v>1</v>
      </c>
      <c r="M830">
        <v>12831.36</v>
      </c>
      <c r="N830">
        <v>0.25</v>
      </c>
      <c r="O830">
        <v>700.34</v>
      </c>
    </row>
    <row r="831" spans="1:15" x14ac:dyDescent="0.25">
      <c r="A831" t="s">
        <v>4339</v>
      </c>
      <c r="B831" t="s">
        <v>5147</v>
      </c>
      <c r="C831" t="s">
        <v>7246</v>
      </c>
      <c r="D831" t="s">
        <v>6118</v>
      </c>
      <c r="E831" t="s">
        <v>6917</v>
      </c>
      <c r="F831" t="s">
        <v>7095</v>
      </c>
      <c r="G831" t="s">
        <v>7102</v>
      </c>
      <c r="H831" t="s">
        <v>7147</v>
      </c>
      <c r="I831" t="s">
        <v>7165</v>
      </c>
      <c r="J831" t="s">
        <v>7176</v>
      </c>
      <c r="K831" t="s">
        <v>7202</v>
      </c>
      <c r="L831">
        <v>1</v>
      </c>
      <c r="M831">
        <v>17943.75</v>
      </c>
      <c r="N831">
        <v>0</v>
      </c>
      <c r="O831">
        <v>2684.45</v>
      </c>
    </row>
    <row r="832" spans="1:15" x14ac:dyDescent="0.25">
      <c r="A832" t="s">
        <v>4324</v>
      </c>
      <c r="B832" t="s">
        <v>5857</v>
      </c>
      <c r="C832" t="s">
        <v>7245</v>
      </c>
      <c r="D832" t="s">
        <v>6240</v>
      </c>
      <c r="E832" t="s">
        <v>6999</v>
      </c>
      <c r="F832" t="s">
        <v>7094</v>
      </c>
      <c r="G832" t="s">
        <v>7098</v>
      </c>
      <c r="H832" t="s">
        <v>7138</v>
      </c>
      <c r="I832" t="s">
        <v>7165</v>
      </c>
      <c r="J832" t="s">
        <v>7176</v>
      </c>
      <c r="K832" t="s">
        <v>7202</v>
      </c>
      <c r="L832">
        <v>6</v>
      </c>
      <c r="M832">
        <v>80035.95</v>
      </c>
      <c r="N832">
        <v>0.25</v>
      </c>
      <c r="O832">
        <v>3709</v>
      </c>
    </row>
    <row r="833" spans="1:15" x14ac:dyDescent="0.25">
      <c r="A833" t="s">
        <v>4321</v>
      </c>
      <c r="B833" t="s">
        <v>6084</v>
      </c>
      <c r="C833" t="s">
        <v>7225</v>
      </c>
      <c r="D833" t="s">
        <v>6162</v>
      </c>
      <c r="E833" t="s">
        <v>6958</v>
      </c>
      <c r="F833" t="s">
        <v>7094</v>
      </c>
      <c r="G833" t="s">
        <v>7100</v>
      </c>
      <c r="H833" t="s">
        <v>7116</v>
      </c>
      <c r="I833" t="s">
        <v>7165</v>
      </c>
      <c r="J833" t="s">
        <v>7176</v>
      </c>
      <c r="K833" t="s">
        <v>7202</v>
      </c>
      <c r="L833">
        <v>6</v>
      </c>
      <c r="M833">
        <v>97932.73</v>
      </c>
      <c r="N833">
        <v>0.1</v>
      </c>
      <c r="O833">
        <v>7727.72</v>
      </c>
    </row>
    <row r="834" spans="1:15" x14ac:dyDescent="0.25">
      <c r="A834" t="s">
        <v>4297</v>
      </c>
      <c r="B834" t="s">
        <v>5282</v>
      </c>
      <c r="C834" t="s">
        <v>7242</v>
      </c>
      <c r="D834" t="s">
        <v>6215</v>
      </c>
      <c r="E834" t="s">
        <v>6899</v>
      </c>
      <c r="F834" t="s">
        <v>7097</v>
      </c>
      <c r="G834" t="s">
        <v>7104</v>
      </c>
      <c r="H834" t="s">
        <v>7160</v>
      </c>
      <c r="I834" t="s">
        <v>7165</v>
      </c>
      <c r="J834" t="s">
        <v>7176</v>
      </c>
      <c r="K834" t="s">
        <v>7202</v>
      </c>
      <c r="L834">
        <v>7</v>
      </c>
      <c r="M834">
        <v>104942.08</v>
      </c>
      <c r="N834">
        <v>0.15</v>
      </c>
      <c r="O834">
        <v>8905.1</v>
      </c>
    </row>
    <row r="835" spans="1:15" x14ac:dyDescent="0.25">
      <c r="A835" t="s">
        <v>259</v>
      </c>
      <c r="B835" t="s">
        <v>5027</v>
      </c>
      <c r="C835" t="s">
        <v>7252</v>
      </c>
      <c r="D835" t="s">
        <v>6104</v>
      </c>
      <c r="E835" t="s">
        <v>6903</v>
      </c>
      <c r="F835" t="s">
        <v>7097</v>
      </c>
      <c r="G835" t="s">
        <v>7110</v>
      </c>
      <c r="H835" t="s">
        <v>7155</v>
      </c>
      <c r="I835" t="s">
        <v>7165</v>
      </c>
      <c r="J835" t="s">
        <v>7176</v>
      </c>
      <c r="K835" t="s">
        <v>7202</v>
      </c>
      <c r="L835">
        <v>8</v>
      </c>
      <c r="M835">
        <v>121609.02</v>
      </c>
      <c r="N835">
        <v>0.15</v>
      </c>
      <c r="O835">
        <v>11329.75</v>
      </c>
    </row>
    <row r="836" spans="1:15" x14ac:dyDescent="0.25">
      <c r="A836" t="s">
        <v>4253</v>
      </c>
      <c r="B836" t="s">
        <v>5930</v>
      </c>
      <c r="C836" t="s">
        <v>7232</v>
      </c>
      <c r="D836" t="s">
        <v>6568</v>
      </c>
      <c r="E836" t="s">
        <v>6996</v>
      </c>
      <c r="F836" t="s">
        <v>7097</v>
      </c>
      <c r="G836" t="s">
        <v>7104</v>
      </c>
      <c r="H836" t="s">
        <v>7160</v>
      </c>
      <c r="I836" t="s">
        <v>7165</v>
      </c>
      <c r="J836" t="s">
        <v>7176</v>
      </c>
      <c r="K836" t="s">
        <v>7202</v>
      </c>
      <c r="L836">
        <v>6</v>
      </c>
      <c r="M836">
        <v>92495.55</v>
      </c>
      <c r="N836">
        <v>0.15</v>
      </c>
      <c r="O836">
        <v>8114.02</v>
      </c>
    </row>
    <row r="837" spans="1:15" x14ac:dyDescent="0.25">
      <c r="A837" t="s">
        <v>4248</v>
      </c>
      <c r="B837" t="s">
        <v>5689</v>
      </c>
      <c r="C837" t="s">
        <v>7242</v>
      </c>
      <c r="D837" t="s">
        <v>6779</v>
      </c>
      <c r="E837" t="s">
        <v>7035</v>
      </c>
      <c r="F837" t="s">
        <v>7096</v>
      </c>
      <c r="G837" t="s">
        <v>7112</v>
      </c>
      <c r="H837" t="s">
        <v>7154</v>
      </c>
      <c r="I837" t="s">
        <v>7165</v>
      </c>
      <c r="J837" t="s">
        <v>7176</v>
      </c>
      <c r="K837" t="s">
        <v>7202</v>
      </c>
      <c r="L837">
        <v>8</v>
      </c>
      <c r="M837">
        <v>134868.48000000001</v>
      </c>
      <c r="N837">
        <v>0.1</v>
      </c>
      <c r="O837">
        <v>12838.4</v>
      </c>
    </row>
    <row r="838" spans="1:15" x14ac:dyDescent="0.25">
      <c r="A838" t="s">
        <v>4232</v>
      </c>
      <c r="B838" t="s">
        <v>5872</v>
      </c>
      <c r="C838" t="s">
        <v>7236</v>
      </c>
      <c r="D838" t="s">
        <v>6766</v>
      </c>
      <c r="E838" t="s">
        <v>7020</v>
      </c>
      <c r="F838" t="s">
        <v>7097</v>
      </c>
      <c r="G838" t="s">
        <v>7105</v>
      </c>
      <c r="H838" t="s">
        <v>7149</v>
      </c>
      <c r="I838" t="s">
        <v>7165</v>
      </c>
      <c r="J838" t="s">
        <v>7176</v>
      </c>
      <c r="K838" t="s">
        <v>7202</v>
      </c>
      <c r="L838">
        <v>8</v>
      </c>
      <c r="M838">
        <v>141893.81</v>
      </c>
      <c r="N838">
        <v>0.05</v>
      </c>
      <c r="O838">
        <v>17586.73</v>
      </c>
    </row>
    <row r="839" spans="1:15" x14ac:dyDescent="0.25">
      <c r="A839" t="s">
        <v>4195</v>
      </c>
      <c r="B839" t="s">
        <v>6017</v>
      </c>
      <c r="C839" t="s">
        <v>7237</v>
      </c>
      <c r="D839" t="s">
        <v>6469</v>
      </c>
      <c r="E839" t="s">
        <v>7061</v>
      </c>
      <c r="F839" t="s">
        <v>7095</v>
      </c>
      <c r="G839" t="s">
        <v>7108</v>
      </c>
      <c r="H839" t="s">
        <v>7126</v>
      </c>
      <c r="I839" t="s">
        <v>7165</v>
      </c>
      <c r="J839" t="s">
        <v>7176</v>
      </c>
      <c r="K839" t="s">
        <v>7202</v>
      </c>
      <c r="L839">
        <v>1</v>
      </c>
      <c r="M839">
        <v>15706.92</v>
      </c>
      <c r="N839">
        <v>0.15</v>
      </c>
      <c r="O839">
        <v>968.66</v>
      </c>
    </row>
    <row r="840" spans="1:15" x14ac:dyDescent="0.25">
      <c r="A840" t="s">
        <v>4189</v>
      </c>
      <c r="B840" t="s">
        <v>5898</v>
      </c>
      <c r="C840" t="s">
        <v>7232</v>
      </c>
      <c r="D840" t="s">
        <v>6173</v>
      </c>
      <c r="E840" t="s">
        <v>6963</v>
      </c>
      <c r="F840" t="s">
        <v>7095</v>
      </c>
      <c r="G840" t="s">
        <v>7106</v>
      </c>
      <c r="H840" t="s">
        <v>7122</v>
      </c>
      <c r="I840" t="s">
        <v>7165</v>
      </c>
      <c r="J840" t="s">
        <v>7176</v>
      </c>
      <c r="K840" t="s">
        <v>7202</v>
      </c>
      <c r="L840">
        <v>7</v>
      </c>
      <c r="M840">
        <v>92902.56</v>
      </c>
      <c r="N840">
        <v>0.25</v>
      </c>
      <c r="O840">
        <v>1363.53</v>
      </c>
    </row>
    <row r="841" spans="1:15" x14ac:dyDescent="0.25">
      <c r="A841" t="s">
        <v>4143</v>
      </c>
      <c r="B841" t="s">
        <v>5051</v>
      </c>
      <c r="C841" t="s">
        <v>7233</v>
      </c>
      <c r="D841" t="s">
        <v>6461</v>
      </c>
      <c r="E841" t="s">
        <v>7006</v>
      </c>
      <c r="F841" t="s">
        <v>7095</v>
      </c>
      <c r="G841" t="s">
        <v>7106</v>
      </c>
      <c r="H841" t="s">
        <v>7122</v>
      </c>
      <c r="I841" t="s">
        <v>7165</v>
      </c>
      <c r="J841" t="s">
        <v>7176</v>
      </c>
      <c r="K841" t="s">
        <v>7202</v>
      </c>
      <c r="L841">
        <v>5</v>
      </c>
      <c r="M841">
        <v>72659.17</v>
      </c>
      <c r="N841">
        <v>0.2</v>
      </c>
      <c r="O841">
        <v>3888.04</v>
      </c>
    </row>
    <row r="842" spans="1:15" x14ac:dyDescent="0.25">
      <c r="A842" t="s">
        <v>4112</v>
      </c>
      <c r="B842" t="s">
        <v>5421</v>
      </c>
      <c r="C842" t="s">
        <v>7245</v>
      </c>
      <c r="D842" t="s">
        <v>6387</v>
      </c>
      <c r="E842" t="s">
        <v>6967</v>
      </c>
      <c r="F842" t="s">
        <v>7095</v>
      </c>
      <c r="G842" t="s">
        <v>7109</v>
      </c>
      <c r="H842" t="s">
        <v>7127</v>
      </c>
      <c r="I842" t="s">
        <v>7165</v>
      </c>
      <c r="J842" t="s">
        <v>7176</v>
      </c>
      <c r="K842" t="s">
        <v>7202</v>
      </c>
      <c r="L842">
        <v>2</v>
      </c>
      <c r="M842">
        <v>28450.95</v>
      </c>
      <c r="N842">
        <v>0.2</v>
      </c>
      <c r="O842">
        <v>2016.77</v>
      </c>
    </row>
    <row r="843" spans="1:15" x14ac:dyDescent="0.25">
      <c r="A843" t="s">
        <v>4111</v>
      </c>
      <c r="B843" t="s">
        <v>5281</v>
      </c>
      <c r="C843" t="s">
        <v>7236</v>
      </c>
      <c r="D843" t="s">
        <v>6164</v>
      </c>
      <c r="E843" t="s">
        <v>6928</v>
      </c>
      <c r="F843" t="s">
        <v>7096</v>
      </c>
      <c r="G843" t="s">
        <v>7112</v>
      </c>
      <c r="H843" t="s">
        <v>7139</v>
      </c>
      <c r="I843" t="s">
        <v>7165</v>
      </c>
      <c r="J843" t="s">
        <v>7176</v>
      </c>
      <c r="K843" t="s">
        <v>7202</v>
      </c>
      <c r="L843">
        <v>3</v>
      </c>
      <c r="M843">
        <v>55214.47</v>
      </c>
      <c r="N843">
        <v>0</v>
      </c>
      <c r="O843">
        <v>7568.88</v>
      </c>
    </row>
    <row r="844" spans="1:15" x14ac:dyDescent="0.25">
      <c r="A844" t="s">
        <v>302</v>
      </c>
      <c r="B844" t="s">
        <v>5275</v>
      </c>
      <c r="C844" t="s">
        <v>7243</v>
      </c>
      <c r="D844" t="s">
        <v>6287</v>
      </c>
      <c r="E844" t="s">
        <v>6975</v>
      </c>
      <c r="F844" t="s">
        <v>7097</v>
      </c>
      <c r="G844" t="s">
        <v>7104</v>
      </c>
      <c r="H844" t="s">
        <v>7120</v>
      </c>
      <c r="I844" t="s">
        <v>7165</v>
      </c>
      <c r="J844" t="s">
        <v>7176</v>
      </c>
      <c r="K844" t="s">
        <v>7202</v>
      </c>
      <c r="L844">
        <v>8</v>
      </c>
      <c r="M844">
        <v>103463.53</v>
      </c>
      <c r="N844">
        <v>0.25</v>
      </c>
      <c r="O844">
        <v>-245.56</v>
      </c>
    </row>
    <row r="845" spans="1:15" x14ac:dyDescent="0.25">
      <c r="A845" t="s">
        <v>4086</v>
      </c>
      <c r="B845" t="s">
        <v>5210</v>
      </c>
      <c r="C845" t="s">
        <v>7234</v>
      </c>
      <c r="D845" t="s">
        <v>6200</v>
      </c>
      <c r="E845" t="s">
        <v>6959</v>
      </c>
      <c r="F845" t="s">
        <v>7096</v>
      </c>
      <c r="G845" t="s">
        <v>7111</v>
      </c>
      <c r="H845" t="s">
        <v>7145</v>
      </c>
      <c r="I845" t="s">
        <v>7165</v>
      </c>
      <c r="J845" t="s">
        <v>7176</v>
      </c>
      <c r="K845" t="s">
        <v>7202</v>
      </c>
      <c r="L845">
        <v>1</v>
      </c>
      <c r="M845">
        <v>14933.51</v>
      </c>
      <c r="N845">
        <v>0.2</v>
      </c>
      <c r="O845">
        <v>212</v>
      </c>
    </row>
    <row r="846" spans="1:15" x14ac:dyDescent="0.25">
      <c r="A846" t="s">
        <v>4079</v>
      </c>
      <c r="B846" t="s">
        <v>5904</v>
      </c>
      <c r="C846" t="s">
        <v>7238</v>
      </c>
      <c r="D846" t="s">
        <v>6180</v>
      </c>
      <c r="E846" t="s">
        <v>6930</v>
      </c>
      <c r="F846" t="s">
        <v>7096</v>
      </c>
      <c r="G846" t="s">
        <v>7103</v>
      </c>
      <c r="H846" t="s">
        <v>7134</v>
      </c>
      <c r="I846" t="s">
        <v>7165</v>
      </c>
      <c r="J846" t="s">
        <v>7176</v>
      </c>
      <c r="K846" t="s">
        <v>7202</v>
      </c>
      <c r="L846">
        <v>5</v>
      </c>
      <c r="M846">
        <v>64877.53</v>
      </c>
      <c r="N846">
        <v>0.25</v>
      </c>
      <c r="O846">
        <v>-1483.51</v>
      </c>
    </row>
    <row r="847" spans="1:15" x14ac:dyDescent="0.25">
      <c r="A847" t="s">
        <v>4061</v>
      </c>
      <c r="B847" t="s">
        <v>5067</v>
      </c>
      <c r="C847" t="s">
        <v>7227</v>
      </c>
      <c r="D847" t="s">
        <v>6474</v>
      </c>
      <c r="E847" t="s">
        <v>6935</v>
      </c>
      <c r="F847" t="s">
        <v>7094</v>
      </c>
      <c r="G847" t="s">
        <v>7098</v>
      </c>
      <c r="H847" t="s">
        <v>7114</v>
      </c>
      <c r="I847" t="s">
        <v>7165</v>
      </c>
      <c r="J847" t="s">
        <v>7176</v>
      </c>
      <c r="K847" t="s">
        <v>7202</v>
      </c>
      <c r="L847">
        <v>5</v>
      </c>
      <c r="M847">
        <v>89125.33</v>
      </c>
      <c r="N847">
        <v>0.05</v>
      </c>
      <c r="O847">
        <v>11587.61</v>
      </c>
    </row>
    <row r="848" spans="1:15" x14ac:dyDescent="0.25">
      <c r="A848" t="s">
        <v>4032</v>
      </c>
      <c r="B848" t="s">
        <v>5767</v>
      </c>
      <c r="C848" t="s">
        <v>7251</v>
      </c>
      <c r="D848" t="s">
        <v>6640</v>
      </c>
      <c r="E848" t="s">
        <v>7032</v>
      </c>
      <c r="F848" t="s">
        <v>7094</v>
      </c>
      <c r="G848" t="s">
        <v>7098</v>
      </c>
      <c r="H848" t="s">
        <v>7114</v>
      </c>
      <c r="I848" t="s">
        <v>7165</v>
      </c>
      <c r="J848" t="s">
        <v>7176</v>
      </c>
      <c r="K848" t="s">
        <v>7202</v>
      </c>
      <c r="L848">
        <v>1</v>
      </c>
      <c r="M848">
        <v>18145.53</v>
      </c>
      <c r="N848">
        <v>0</v>
      </c>
      <c r="O848">
        <v>2429.4699999999998</v>
      </c>
    </row>
    <row r="849" spans="1:15" x14ac:dyDescent="0.25">
      <c r="A849" t="s">
        <v>3941</v>
      </c>
      <c r="B849" t="s">
        <v>6066</v>
      </c>
      <c r="C849" t="s">
        <v>7229</v>
      </c>
      <c r="D849" t="s">
        <v>6249</v>
      </c>
      <c r="E849" t="s">
        <v>7003</v>
      </c>
      <c r="F849" t="s">
        <v>7096</v>
      </c>
      <c r="G849" t="s">
        <v>7111</v>
      </c>
      <c r="H849" t="s">
        <v>7142</v>
      </c>
      <c r="I849" t="s">
        <v>7165</v>
      </c>
      <c r="J849" t="s">
        <v>7176</v>
      </c>
      <c r="K849" t="s">
        <v>7202</v>
      </c>
      <c r="L849">
        <v>2</v>
      </c>
      <c r="M849">
        <v>26207.85</v>
      </c>
      <c r="N849">
        <v>0.25</v>
      </c>
      <c r="O849">
        <v>298.98</v>
      </c>
    </row>
    <row r="850" spans="1:15" x14ac:dyDescent="0.25">
      <c r="A850" t="s">
        <v>3910</v>
      </c>
      <c r="B850" t="s">
        <v>5330</v>
      </c>
      <c r="C850" t="s">
        <v>7246</v>
      </c>
      <c r="D850" t="s">
        <v>6706</v>
      </c>
      <c r="E850" t="s">
        <v>6976</v>
      </c>
      <c r="F850" t="s">
        <v>7097</v>
      </c>
      <c r="G850" t="s">
        <v>7107</v>
      </c>
      <c r="H850" t="s">
        <v>7153</v>
      </c>
      <c r="I850" t="s">
        <v>7165</v>
      </c>
      <c r="J850" t="s">
        <v>7176</v>
      </c>
      <c r="K850" t="s">
        <v>7202</v>
      </c>
      <c r="L850">
        <v>5</v>
      </c>
      <c r="M850">
        <v>79399.179999999993</v>
      </c>
      <c r="N850">
        <v>0.1</v>
      </c>
      <c r="O850">
        <v>7475.49</v>
      </c>
    </row>
    <row r="851" spans="1:15" x14ac:dyDescent="0.25">
      <c r="A851" t="s">
        <v>364</v>
      </c>
      <c r="B851" t="s">
        <v>5318</v>
      </c>
      <c r="C851" t="s">
        <v>7235</v>
      </c>
      <c r="D851" t="s">
        <v>6375</v>
      </c>
      <c r="E851" t="s">
        <v>7048</v>
      </c>
      <c r="F851" t="s">
        <v>7095</v>
      </c>
      <c r="G851" t="s">
        <v>7102</v>
      </c>
      <c r="H851" t="s">
        <v>7147</v>
      </c>
      <c r="I851" t="s">
        <v>7165</v>
      </c>
      <c r="J851" t="s">
        <v>7176</v>
      </c>
      <c r="K851" t="s">
        <v>7202</v>
      </c>
      <c r="L851">
        <v>3</v>
      </c>
      <c r="M851">
        <v>47750.95</v>
      </c>
      <c r="N851">
        <v>0.15</v>
      </c>
      <c r="O851">
        <v>2764.84</v>
      </c>
    </row>
    <row r="852" spans="1:15" x14ac:dyDescent="0.25">
      <c r="A852" t="s">
        <v>3869</v>
      </c>
      <c r="B852" t="s">
        <v>5072</v>
      </c>
      <c r="C852" t="s">
        <v>7249</v>
      </c>
      <c r="D852" t="s">
        <v>6100</v>
      </c>
      <c r="E852" t="s">
        <v>6899</v>
      </c>
      <c r="F852" t="s">
        <v>7094</v>
      </c>
      <c r="G852" t="s">
        <v>7100</v>
      </c>
      <c r="H852" t="s">
        <v>7136</v>
      </c>
      <c r="I852" t="s">
        <v>7165</v>
      </c>
      <c r="J852" t="s">
        <v>7176</v>
      </c>
      <c r="K852" t="s">
        <v>7202</v>
      </c>
      <c r="L852">
        <v>3</v>
      </c>
      <c r="M852">
        <v>53597.95</v>
      </c>
      <c r="N852">
        <v>0.05</v>
      </c>
      <c r="O852">
        <v>6025.95</v>
      </c>
    </row>
    <row r="853" spans="1:15" x14ac:dyDescent="0.25">
      <c r="A853" t="s">
        <v>3818</v>
      </c>
      <c r="B853" t="s">
        <v>5412</v>
      </c>
      <c r="C853" t="s">
        <v>7226</v>
      </c>
      <c r="D853" t="s">
        <v>6499</v>
      </c>
      <c r="E853" t="s">
        <v>6902</v>
      </c>
      <c r="F853" t="s">
        <v>7096</v>
      </c>
      <c r="G853" t="s">
        <v>7113</v>
      </c>
      <c r="H853" t="s">
        <v>7144</v>
      </c>
      <c r="I853" t="s">
        <v>7165</v>
      </c>
      <c r="J853" t="s">
        <v>7176</v>
      </c>
      <c r="K853" t="s">
        <v>7202</v>
      </c>
      <c r="L853">
        <v>2</v>
      </c>
      <c r="M853">
        <v>32213.53</v>
      </c>
      <c r="N853">
        <v>0.1</v>
      </c>
      <c r="O853">
        <v>3249.91</v>
      </c>
    </row>
    <row r="854" spans="1:15" x14ac:dyDescent="0.25">
      <c r="A854" t="s">
        <v>3806</v>
      </c>
      <c r="B854" t="s">
        <v>5620</v>
      </c>
      <c r="C854" t="s">
        <v>7244</v>
      </c>
      <c r="D854" t="s">
        <v>6194</v>
      </c>
      <c r="E854" t="s">
        <v>6932</v>
      </c>
      <c r="F854" t="s">
        <v>7096</v>
      </c>
      <c r="G854" t="s">
        <v>7103</v>
      </c>
      <c r="H854" t="s">
        <v>7158</v>
      </c>
      <c r="I854" t="s">
        <v>7165</v>
      </c>
      <c r="J854" t="s">
        <v>7176</v>
      </c>
      <c r="K854" t="s">
        <v>7202</v>
      </c>
      <c r="L854">
        <v>6</v>
      </c>
      <c r="M854">
        <v>112883.7</v>
      </c>
      <c r="N854">
        <v>0</v>
      </c>
      <c r="O854">
        <v>16247.94</v>
      </c>
    </row>
    <row r="855" spans="1:15" x14ac:dyDescent="0.25">
      <c r="A855" t="s">
        <v>3798</v>
      </c>
      <c r="B855" t="s">
        <v>5397</v>
      </c>
      <c r="C855" t="s">
        <v>7247</v>
      </c>
      <c r="D855" t="s">
        <v>6462</v>
      </c>
      <c r="E855" t="s">
        <v>6939</v>
      </c>
      <c r="F855" t="s">
        <v>7097</v>
      </c>
      <c r="G855" t="s">
        <v>7107</v>
      </c>
      <c r="H855" t="s">
        <v>7123</v>
      </c>
      <c r="I855" t="s">
        <v>7165</v>
      </c>
      <c r="J855" t="s">
        <v>7176</v>
      </c>
      <c r="K855" t="s">
        <v>7202</v>
      </c>
      <c r="L855">
        <v>7</v>
      </c>
      <c r="M855">
        <v>130599.25</v>
      </c>
      <c r="N855">
        <v>0</v>
      </c>
      <c r="O855">
        <v>16807.34</v>
      </c>
    </row>
    <row r="856" spans="1:15" x14ac:dyDescent="0.25">
      <c r="A856" t="s">
        <v>3795</v>
      </c>
      <c r="B856" t="s">
        <v>5538</v>
      </c>
      <c r="C856" t="s">
        <v>7242</v>
      </c>
      <c r="D856" t="s">
        <v>6749</v>
      </c>
      <c r="E856" t="s">
        <v>6968</v>
      </c>
      <c r="F856" t="s">
        <v>7097</v>
      </c>
      <c r="G856" t="s">
        <v>7104</v>
      </c>
      <c r="H856" t="s">
        <v>7132</v>
      </c>
      <c r="I856" t="s">
        <v>7165</v>
      </c>
      <c r="J856" t="s">
        <v>7176</v>
      </c>
      <c r="K856" t="s">
        <v>7202</v>
      </c>
      <c r="L856">
        <v>6</v>
      </c>
      <c r="M856">
        <v>86591.75</v>
      </c>
      <c r="N856">
        <v>0.2</v>
      </c>
      <c r="O856">
        <v>4466.25</v>
      </c>
    </row>
    <row r="857" spans="1:15" x14ac:dyDescent="0.25">
      <c r="A857" t="s">
        <v>3725</v>
      </c>
      <c r="B857" t="s">
        <v>5423</v>
      </c>
      <c r="C857" t="s">
        <v>7250</v>
      </c>
      <c r="D857" t="s">
        <v>6134</v>
      </c>
      <c r="E857" t="s">
        <v>6932</v>
      </c>
      <c r="F857" t="s">
        <v>7097</v>
      </c>
      <c r="G857" t="s">
        <v>7104</v>
      </c>
      <c r="H857" t="s">
        <v>7132</v>
      </c>
      <c r="I857" t="s">
        <v>7165</v>
      </c>
      <c r="J857" t="s">
        <v>7176</v>
      </c>
      <c r="K857" t="s">
        <v>7202</v>
      </c>
      <c r="L857">
        <v>6</v>
      </c>
      <c r="M857">
        <v>87724.61</v>
      </c>
      <c r="N857">
        <v>0.2</v>
      </c>
      <c r="O857">
        <v>7513.67</v>
      </c>
    </row>
    <row r="858" spans="1:15" x14ac:dyDescent="0.25">
      <c r="A858" t="s">
        <v>3711</v>
      </c>
      <c r="B858" t="s">
        <v>5073</v>
      </c>
      <c r="C858" t="s">
        <v>7255</v>
      </c>
      <c r="D858" t="s">
        <v>6259</v>
      </c>
      <c r="E858" t="s">
        <v>6968</v>
      </c>
      <c r="F858" t="s">
        <v>7096</v>
      </c>
      <c r="G858" t="s">
        <v>7111</v>
      </c>
      <c r="H858" t="s">
        <v>7142</v>
      </c>
      <c r="I858" t="s">
        <v>7165</v>
      </c>
      <c r="J858" t="s">
        <v>7176</v>
      </c>
      <c r="K858" t="s">
        <v>7202</v>
      </c>
      <c r="L858">
        <v>7</v>
      </c>
      <c r="M858">
        <v>118739.78</v>
      </c>
      <c r="N858">
        <v>0.05</v>
      </c>
      <c r="O858">
        <v>11619.85</v>
      </c>
    </row>
    <row r="859" spans="1:15" x14ac:dyDescent="0.25">
      <c r="A859" t="s">
        <v>3679</v>
      </c>
      <c r="B859" t="s">
        <v>5971</v>
      </c>
      <c r="C859" t="s">
        <v>7243</v>
      </c>
      <c r="D859" t="s">
        <v>6669</v>
      </c>
      <c r="E859" t="s">
        <v>6952</v>
      </c>
      <c r="F859" t="s">
        <v>7094</v>
      </c>
      <c r="G859" t="s">
        <v>7099</v>
      </c>
      <c r="H859" t="s">
        <v>7125</v>
      </c>
      <c r="I859" t="s">
        <v>7165</v>
      </c>
      <c r="J859" t="s">
        <v>7176</v>
      </c>
      <c r="K859" t="s">
        <v>7202</v>
      </c>
      <c r="L859">
        <v>3</v>
      </c>
      <c r="M859">
        <v>50801.39</v>
      </c>
      <c r="N859">
        <v>0.1</v>
      </c>
      <c r="O859">
        <v>4731.04</v>
      </c>
    </row>
    <row r="860" spans="1:15" x14ac:dyDescent="0.25">
      <c r="A860" t="s">
        <v>3647</v>
      </c>
      <c r="B860" t="s">
        <v>5862</v>
      </c>
      <c r="C860" t="s">
        <v>7238</v>
      </c>
      <c r="D860" t="s">
        <v>6583</v>
      </c>
      <c r="E860" t="s">
        <v>7065</v>
      </c>
      <c r="F860" t="s">
        <v>7097</v>
      </c>
      <c r="G860" t="s">
        <v>7105</v>
      </c>
      <c r="H860" t="s">
        <v>7128</v>
      </c>
      <c r="I860" t="s">
        <v>7165</v>
      </c>
      <c r="J860" t="s">
        <v>7176</v>
      </c>
      <c r="K860" t="s">
        <v>7202</v>
      </c>
      <c r="L860">
        <v>2</v>
      </c>
      <c r="M860">
        <v>30009.18</v>
      </c>
      <c r="N860">
        <v>0.15</v>
      </c>
      <c r="O860">
        <v>2099.2600000000002</v>
      </c>
    </row>
    <row r="861" spans="1:15" x14ac:dyDescent="0.25">
      <c r="A861" t="s">
        <v>3643</v>
      </c>
      <c r="B861" t="s">
        <v>5792</v>
      </c>
      <c r="C861" t="s">
        <v>7232</v>
      </c>
      <c r="D861" t="s">
        <v>6157</v>
      </c>
      <c r="E861" t="s">
        <v>6953</v>
      </c>
      <c r="F861" t="s">
        <v>7096</v>
      </c>
      <c r="G861" t="s">
        <v>7103</v>
      </c>
      <c r="H861" t="s">
        <v>7134</v>
      </c>
      <c r="I861" t="s">
        <v>7165</v>
      </c>
      <c r="J861" t="s">
        <v>7176</v>
      </c>
      <c r="K861" t="s">
        <v>7202</v>
      </c>
      <c r="L861">
        <v>3</v>
      </c>
      <c r="M861">
        <v>52315.98</v>
      </c>
      <c r="N861">
        <v>0</v>
      </c>
      <c r="O861">
        <v>7054.91</v>
      </c>
    </row>
    <row r="862" spans="1:15" x14ac:dyDescent="0.25">
      <c r="A862" t="s">
        <v>467</v>
      </c>
      <c r="B862" t="s">
        <v>5392</v>
      </c>
      <c r="C862" t="s">
        <v>7259</v>
      </c>
      <c r="D862" t="s">
        <v>6267</v>
      </c>
      <c r="E862" t="s">
        <v>7003</v>
      </c>
      <c r="F862" t="s">
        <v>7096</v>
      </c>
      <c r="G862" t="s">
        <v>7103</v>
      </c>
      <c r="H862" t="s">
        <v>7134</v>
      </c>
      <c r="I862" t="s">
        <v>7165</v>
      </c>
      <c r="J862" t="s">
        <v>7176</v>
      </c>
      <c r="K862" t="s">
        <v>7202</v>
      </c>
      <c r="L862">
        <v>5</v>
      </c>
      <c r="M862">
        <v>85762.28</v>
      </c>
      <c r="N862">
        <v>0</v>
      </c>
      <c r="O862">
        <v>11473.07</v>
      </c>
    </row>
    <row r="863" spans="1:15" x14ac:dyDescent="0.25">
      <c r="A863" t="s">
        <v>3613</v>
      </c>
      <c r="B863" t="s">
        <v>5097</v>
      </c>
      <c r="C863" t="s">
        <v>7256</v>
      </c>
      <c r="D863" t="s">
        <v>6126</v>
      </c>
      <c r="E863" t="s">
        <v>6925</v>
      </c>
      <c r="F863" t="s">
        <v>7094</v>
      </c>
      <c r="G863" t="s">
        <v>7100</v>
      </c>
      <c r="H863" t="s">
        <v>7136</v>
      </c>
      <c r="I863" t="s">
        <v>7165</v>
      </c>
      <c r="J863" t="s">
        <v>7176</v>
      </c>
      <c r="K863" t="s">
        <v>7202</v>
      </c>
      <c r="L863">
        <v>5</v>
      </c>
      <c r="M863">
        <v>86998.21</v>
      </c>
      <c r="N863">
        <v>0</v>
      </c>
      <c r="O863">
        <v>11856.11</v>
      </c>
    </row>
    <row r="864" spans="1:15" x14ac:dyDescent="0.25">
      <c r="A864" t="s">
        <v>3569</v>
      </c>
      <c r="B864" t="s">
        <v>5299</v>
      </c>
      <c r="C864" t="s">
        <v>7230</v>
      </c>
      <c r="D864" t="s">
        <v>6783</v>
      </c>
      <c r="E864" t="s">
        <v>7015</v>
      </c>
      <c r="F864" t="s">
        <v>7096</v>
      </c>
      <c r="G864" t="s">
        <v>7113</v>
      </c>
      <c r="H864" t="s">
        <v>7143</v>
      </c>
      <c r="I864" t="s">
        <v>7165</v>
      </c>
      <c r="J864" t="s">
        <v>7176</v>
      </c>
      <c r="K864" t="s">
        <v>7202</v>
      </c>
      <c r="L864">
        <v>7</v>
      </c>
      <c r="M864">
        <v>118340.97</v>
      </c>
      <c r="N864">
        <v>0.05</v>
      </c>
      <c r="O864">
        <v>14283.56</v>
      </c>
    </row>
    <row r="865" spans="1:15" x14ac:dyDescent="0.25">
      <c r="A865" t="s">
        <v>3565</v>
      </c>
      <c r="B865" t="s">
        <v>5526</v>
      </c>
      <c r="C865" t="s">
        <v>7227</v>
      </c>
      <c r="D865" t="s">
        <v>6180</v>
      </c>
      <c r="E865" t="s">
        <v>6930</v>
      </c>
      <c r="F865" t="s">
        <v>7096</v>
      </c>
      <c r="G865" t="s">
        <v>7112</v>
      </c>
      <c r="H865" t="s">
        <v>7133</v>
      </c>
      <c r="I865" t="s">
        <v>7165</v>
      </c>
      <c r="J865" t="s">
        <v>7176</v>
      </c>
      <c r="K865" t="s">
        <v>7202</v>
      </c>
      <c r="L865">
        <v>6</v>
      </c>
      <c r="M865">
        <v>106224.76</v>
      </c>
      <c r="N865">
        <v>0</v>
      </c>
      <c r="O865">
        <v>13985.58</v>
      </c>
    </row>
    <row r="866" spans="1:15" x14ac:dyDescent="0.25">
      <c r="A866" t="s">
        <v>3535</v>
      </c>
      <c r="B866" t="s">
        <v>5811</v>
      </c>
      <c r="C866" t="s">
        <v>7232</v>
      </c>
      <c r="D866" t="s">
        <v>6355</v>
      </c>
      <c r="E866" t="s">
        <v>6990</v>
      </c>
      <c r="F866" t="s">
        <v>7097</v>
      </c>
      <c r="G866" t="s">
        <v>7105</v>
      </c>
      <c r="H866" t="s">
        <v>7121</v>
      </c>
      <c r="I866" t="s">
        <v>7165</v>
      </c>
      <c r="J866" t="s">
        <v>7176</v>
      </c>
      <c r="K866" t="s">
        <v>7202</v>
      </c>
      <c r="L866">
        <v>8</v>
      </c>
      <c r="M866">
        <v>140865.75</v>
      </c>
      <c r="N866">
        <v>0</v>
      </c>
      <c r="O866">
        <v>21354.46</v>
      </c>
    </row>
    <row r="867" spans="1:15" x14ac:dyDescent="0.25">
      <c r="A867" t="s">
        <v>3515</v>
      </c>
      <c r="B867" t="s">
        <v>5078</v>
      </c>
      <c r="C867" t="s">
        <v>7246</v>
      </c>
      <c r="D867" t="s">
        <v>6105</v>
      </c>
      <c r="E867" t="s">
        <v>6904</v>
      </c>
      <c r="F867" t="s">
        <v>7094</v>
      </c>
      <c r="G867" t="s">
        <v>7098</v>
      </c>
      <c r="H867" t="s">
        <v>7114</v>
      </c>
      <c r="I867" t="s">
        <v>7165</v>
      </c>
      <c r="J867" t="s">
        <v>7176</v>
      </c>
      <c r="K867" t="s">
        <v>7202</v>
      </c>
      <c r="L867">
        <v>3</v>
      </c>
      <c r="M867">
        <v>41962.87</v>
      </c>
      <c r="N867">
        <v>0.25</v>
      </c>
      <c r="O867">
        <v>1469.14</v>
      </c>
    </row>
    <row r="868" spans="1:15" x14ac:dyDescent="0.25">
      <c r="A868" t="s">
        <v>3481</v>
      </c>
      <c r="B868" t="s">
        <v>5974</v>
      </c>
      <c r="C868" t="s">
        <v>7239</v>
      </c>
      <c r="D868" t="s">
        <v>6381</v>
      </c>
      <c r="E868" t="s">
        <v>6970</v>
      </c>
      <c r="F868" t="s">
        <v>7096</v>
      </c>
      <c r="G868" t="s">
        <v>7103</v>
      </c>
      <c r="H868" t="s">
        <v>7158</v>
      </c>
      <c r="I868" t="s">
        <v>7165</v>
      </c>
      <c r="J868" t="s">
        <v>7176</v>
      </c>
      <c r="K868" t="s">
        <v>7202</v>
      </c>
      <c r="L868">
        <v>1</v>
      </c>
      <c r="M868">
        <v>12852.54</v>
      </c>
      <c r="N868">
        <v>0.25</v>
      </c>
      <c r="O868">
        <v>940.13</v>
      </c>
    </row>
    <row r="869" spans="1:15" x14ac:dyDescent="0.25">
      <c r="A869" t="s">
        <v>3472</v>
      </c>
      <c r="B869" t="s">
        <v>5444</v>
      </c>
      <c r="C869" t="s">
        <v>7257</v>
      </c>
      <c r="D869" t="s">
        <v>6320</v>
      </c>
      <c r="E869" t="s">
        <v>6976</v>
      </c>
      <c r="F869" t="s">
        <v>7094</v>
      </c>
      <c r="G869" t="s">
        <v>7100</v>
      </c>
      <c r="H869" t="s">
        <v>7116</v>
      </c>
      <c r="I869" t="s">
        <v>7165</v>
      </c>
      <c r="J869" t="s">
        <v>7176</v>
      </c>
      <c r="K869" t="s">
        <v>7202</v>
      </c>
      <c r="L869">
        <v>7</v>
      </c>
      <c r="M869">
        <v>121344.53</v>
      </c>
      <c r="N869">
        <v>0.05</v>
      </c>
      <c r="O869">
        <v>15729.45</v>
      </c>
    </row>
    <row r="870" spans="1:15" x14ac:dyDescent="0.25">
      <c r="A870" t="s">
        <v>3418</v>
      </c>
      <c r="B870" t="s">
        <v>5093</v>
      </c>
      <c r="C870" t="s">
        <v>7238</v>
      </c>
      <c r="D870" t="s">
        <v>6274</v>
      </c>
      <c r="E870" t="s">
        <v>6995</v>
      </c>
      <c r="F870" t="s">
        <v>7097</v>
      </c>
      <c r="G870" t="s">
        <v>7104</v>
      </c>
      <c r="H870" t="s">
        <v>7132</v>
      </c>
      <c r="I870" t="s">
        <v>7165</v>
      </c>
      <c r="J870" t="s">
        <v>7176</v>
      </c>
      <c r="K870" t="s">
        <v>7202</v>
      </c>
      <c r="L870">
        <v>6</v>
      </c>
      <c r="M870">
        <v>105331.23</v>
      </c>
      <c r="N870">
        <v>0</v>
      </c>
      <c r="O870">
        <v>15634.03</v>
      </c>
    </row>
    <row r="871" spans="1:15" x14ac:dyDescent="0.25">
      <c r="A871" t="s">
        <v>3382</v>
      </c>
      <c r="B871" t="s">
        <v>5753</v>
      </c>
      <c r="C871" t="s">
        <v>7238</v>
      </c>
      <c r="D871" t="s">
        <v>6730</v>
      </c>
      <c r="E871" t="s">
        <v>7030</v>
      </c>
      <c r="F871" t="s">
        <v>7094</v>
      </c>
      <c r="G871" t="s">
        <v>7099</v>
      </c>
      <c r="H871" t="s">
        <v>7115</v>
      </c>
      <c r="I871" t="s">
        <v>7165</v>
      </c>
      <c r="J871" t="s">
        <v>7176</v>
      </c>
      <c r="K871" t="s">
        <v>7202</v>
      </c>
      <c r="L871">
        <v>6</v>
      </c>
      <c r="M871">
        <v>89983.67</v>
      </c>
      <c r="N871">
        <v>0.15</v>
      </c>
      <c r="O871">
        <v>7573.78</v>
      </c>
    </row>
    <row r="872" spans="1:15" x14ac:dyDescent="0.25">
      <c r="A872" t="s">
        <v>556</v>
      </c>
      <c r="B872" t="s">
        <v>5450</v>
      </c>
      <c r="C872" t="s">
        <v>7244</v>
      </c>
      <c r="D872" t="s">
        <v>6485</v>
      </c>
      <c r="E872" t="s">
        <v>6980</v>
      </c>
      <c r="F872" t="s">
        <v>7097</v>
      </c>
      <c r="G872" t="s">
        <v>7105</v>
      </c>
      <c r="H872" t="s">
        <v>7149</v>
      </c>
      <c r="I872" t="s">
        <v>7165</v>
      </c>
      <c r="J872" t="s">
        <v>7176</v>
      </c>
      <c r="K872" t="s">
        <v>7202</v>
      </c>
      <c r="L872">
        <v>1</v>
      </c>
      <c r="M872">
        <v>15897.51</v>
      </c>
      <c r="N872">
        <v>0.1</v>
      </c>
      <c r="O872">
        <v>1177.02</v>
      </c>
    </row>
    <row r="873" spans="1:15" x14ac:dyDescent="0.25">
      <c r="A873" t="s">
        <v>3343</v>
      </c>
      <c r="B873" t="s">
        <v>5321</v>
      </c>
      <c r="C873" t="s">
        <v>7254</v>
      </c>
      <c r="D873" t="s">
        <v>6654</v>
      </c>
      <c r="E873" t="s">
        <v>7041</v>
      </c>
      <c r="F873" t="s">
        <v>7095</v>
      </c>
      <c r="G873" t="s">
        <v>7102</v>
      </c>
      <c r="H873" t="s">
        <v>7157</v>
      </c>
      <c r="I873" t="s">
        <v>7165</v>
      </c>
      <c r="J873" t="s">
        <v>7176</v>
      </c>
      <c r="K873" t="s">
        <v>7202</v>
      </c>
      <c r="L873">
        <v>1</v>
      </c>
      <c r="M873">
        <v>14357.54</v>
      </c>
      <c r="N873">
        <v>0.2</v>
      </c>
      <c r="O873">
        <v>834.8</v>
      </c>
    </row>
    <row r="874" spans="1:15" x14ac:dyDescent="0.25">
      <c r="A874" t="s">
        <v>3319</v>
      </c>
      <c r="B874" t="s">
        <v>5706</v>
      </c>
      <c r="C874" t="s">
        <v>7226</v>
      </c>
      <c r="D874" t="s">
        <v>6729</v>
      </c>
      <c r="E874" t="s">
        <v>6914</v>
      </c>
      <c r="F874" t="s">
        <v>7095</v>
      </c>
      <c r="G874" t="s">
        <v>7108</v>
      </c>
      <c r="H874" t="s">
        <v>7141</v>
      </c>
      <c r="I874" t="s">
        <v>7165</v>
      </c>
      <c r="J874" t="s">
        <v>7176</v>
      </c>
      <c r="K874" t="s">
        <v>7202</v>
      </c>
      <c r="L874">
        <v>3</v>
      </c>
      <c r="M874">
        <v>41428.6</v>
      </c>
      <c r="N874">
        <v>0.25</v>
      </c>
      <c r="O874">
        <v>2634.53</v>
      </c>
    </row>
    <row r="875" spans="1:15" x14ac:dyDescent="0.25">
      <c r="A875" t="s">
        <v>581</v>
      </c>
      <c r="B875" t="s">
        <v>5466</v>
      </c>
      <c r="C875" t="s">
        <v>7258</v>
      </c>
      <c r="D875" t="s">
        <v>6498</v>
      </c>
      <c r="E875" t="s">
        <v>7003</v>
      </c>
      <c r="F875" t="s">
        <v>7095</v>
      </c>
      <c r="G875" t="s">
        <v>7109</v>
      </c>
      <c r="H875" t="s">
        <v>7127</v>
      </c>
      <c r="I875" t="s">
        <v>7165</v>
      </c>
      <c r="J875" t="s">
        <v>7176</v>
      </c>
      <c r="K875" t="s">
        <v>7202</v>
      </c>
      <c r="L875">
        <v>6</v>
      </c>
      <c r="M875">
        <v>92991.92</v>
      </c>
      <c r="N875">
        <v>0.15</v>
      </c>
      <c r="O875">
        <v>6300.22</v>
      </c>
    </row>
    <row r="876" spans="1:15" x14ac:dyDescent="0.25">
      <c r="A876" t="s">
        <v>3209</v>
      </c>
      <c r="B876" t="s">
        <v>5274</v>
      </c>
      <c r="C876" t="s">
        <v>7253</v>
      </c>
      <c r="D876" t="s">
        <v>6712</v>
      </c>
      <c r="E876" t="s">
        <v>6916</v>
      </c>
      <c r="F876" t="s">
        <v>7095</v>
      </c>
      <c r="G876" t="s">
        <v>7108</v>
      </c>
      <c r="H876" t="s">
        <v>7150</v>
      </c>
      <c r="I876" t="s">
        <v>7165</v>
      </c>
      <c r="J876" t="s">
        <v>7176</v>
      </c>
      <c r="K876" t="s">
        <v>7202</v>
      </c>
      <c r="L876">
        <v>5</v>
      </c>
      <c r="M876">
        <v>83481.740000000005</v>
      </c>
      <c r="N876">
        <v>0.05</v>
      </c>
      <c r="O876">
        <v>9508.6299999999992</v>
      </c>
    </row>
    <row r="877" spans="1:15" x14ac:dyDescent="0.25">
      <c r="A877" t="s">
        <v>620</v>
      </c>
      <c r="B877" t="s">
        <v>5222</v>
      </c>
      <c r="C877" t="s">
        <v>7225</v>
      </c>
      <c r="D877" t="s">
        <v>6518</v>
      </c>
      <c r="E877" t="s">
        <v>6929</v>
      </c>
      <c r="F877" t="s">
        <v>7096</v>
      </c>
      <c r="G877" t="s">
        <v>7103</v>
      </c>
      <c r="H877" t="s">
        <v>7134</v>
      </c>
      <c r="I877" t="s">
        <v>7165</v>
      </c>
      <c r="J877" t="s">
        <v>7176</v>
      </c>
      <c r="K877" t="s">
        <v>7202</v>
      </c>
      <c r="L877">
        <v>5</v>
      </c>
      <c r="M877">
        <v>70572.69</v>
      </c>
      <c r="N877">
        <v>0.25</v>
      </c>
      <c r="O877">
        <v>818.8</v>
      </c>
    </row>
    <row r="878" spans="1:15" x14ac:dyDescent="0.25">
      <c r="A878" t="s">
        <v>646</v>
      </c>
      <c r="B878" t="s">
        <v>5501</v>
      </c>
      <c r="C878" t="s">
        <v>7253</v>
      </c>
      <c r="D878" t="s">
        <v>6455</v>
      </c>
      <c r="E878" t="s">
        <v>6955</v>
      </c>
      <c r="F878" t="s">
        <v>7094</v>
      </c>
      <c r="G878" t="s">
        <v>7099</v>
      </c>
      <c r="H878" t="s">
        <v>7115</v>
      </c>
      <c r="I878" t="s">
        <v>7165</v>
      </c>
      <c r="J878" t="s">
        <v>7176</v>
      </c>
      <c r="K878" t="s">
        <v>7202</v>
      </c>
      <c r="L878">
        <v>4</v>
      </c>
      <c r="M878">
        <v>70557.91</v>
      </c>
      <c r="N878">
        <v>0</v>
      </c>
      <c r="O878">
        <v>10781.8</v>
      </c>
    </row>
    <row r="879" spans="1:15" x14ac:dyDescent="0.25">
      <c r="A879" t="s">
        <v>3077</v>
      </c>
      <c r="B879" t="s">
        <v>5714</v>
      </c>
      <c r="C879" t="s">
        <v>7251</v>
      </c>
      <c r="D879" t="s">
        <v>6426</v>
      </c>
      <c r="E879" t="s">
        <v>7038</v>
      </c>
      <c r="F879" t="s">
        <v>7096</v>
      </c>
      <c r="G879" t="s">
        <v>7111</v>
      </c>
      <c r="H879" t="s">
        <v>7142</v>
      </c>
      <c r="I879" t="s">
        <v>7165</v>
      </c>
      <c r="J879" t="s">
        <v>7176</v>
      </c>
      <c r="K879" t="s">
        <v>7202</v>
      </c>
      <c r="L879">
        <v>7</v>
      </c>
      <c r="M879">
        <v>121000.72</v>
      </c>
      <c r="N879">
        <v>0.05</v>
      </c>
      <c r="O879">
        <v>15058.9</v>
      </c>
    </row>
    <row r="880" spans="1:15" x14ac:dyDescent="0.25">
      <c r="A880" t="s">
        <v>666</v>
      </c>
      <c r="B880" t="s">
        <v>5513</v>
      </c>
      <c r="C880" t="s">
        <v>7247</v>
      </c>
      <c r="D880" t="s">
        <v>6544</v>
      </c>
      <c r="E880" t="s">
        <v>7037</v>
      </c>
      <c r="F880" t="s">
        <v>7094</v>
      </c>
      <c r="G880" t="s">
        <v>7099</v>
      </c>
      <c r="H880" t="s">
        <v>7130</v>
      </c>
      <c r="I880" t="s">
        <v>7165</v>
      </c>
      <c r="J880" t="s">
        <v>7176</v>
      </c>
      <c r="K880" t="s">
        <v>7202</v>
      </c>
      <c r="L880">
        <v>6</v>
      </c>
      <c r="M880">
        <v>87335.3</v>
      </c>
      <c r="N880">
        <v>0.15</v>
      </c>
      <c r="O880">
        <v>4884.6400000000003</v>
      </c>
    </row>
    <row r="881" spans="1:15" x14ac:dyDescent="0.25">
      <c r="A881" t="s">
        <v>686</v>
      </c>
      <c r="B881" t="s">
        <v>5525</v>
      </c>
      <c r="C881" t="s">
        <v>7233</v>
      </c>
      <c r="D881" t="s">
        <v>6480</v>
      </c>
      <c r="E881" t="s">
        <v>7006</v>
      </c>
      <c r="F881" t="s">
        <v>7097</v>
      </c>
      <c r="G881" t="s">
        <v>7107</v>
      </c>
      <c r="H881" t="s">
        <v>7152</v>
      </c>
      <c r="I881" t="s">
        <v>7165</v>
      </c>
      <c r="J881" t="s">
        <v>7176</v>
      </c>
      <c r="K881" t="s">
        <v>7202</v>
      </c>
      <c r="L881">
        <v>2</v>
      </c>
      <c r="M881">
        <v>32977.81</v>
      </c>
      <c r="N881">
        <v>0.05</v>
      </c>
      <c r="O881">
        <v>3422.02</v>
      </c>
    </row>
    <row r="882" spans="1:15" x14ac:dyDescent="0.25">
      <c r="A882" t="s">
        <v>2979</v>
      </c>
      <c r="B882" t="s">
        <v>5119</v>
      </c>
      <c r="C882" t="s">
        <v>7247</v>
      </c>
      <c r="D882" t="s">
        <v>6751</v>
      </c>
      <c r="E882" t="s">
        <v>6950</v>
      </c>
      <c r="F882" t="s">
        <v>7097</v>
      </c>
      <c r="G882" t="s">
        <v>7105</v>
      </c>
      <c r="H882" t="s">
        <v>7128</v>
      </c>
      <c r="I882" t="s">
        <v>7165</v>
      </c>
      <c r="J882" t="s">
        <v>7176</v>
      </c>
      <c r="K882" t="s">
        <v>7202</v>
      </c>
      <c r="L882">
        <v>1</v>
      </c>
      <c r="M882">
        <v>18000.740000000002</v>
      </c>
      <c r="N882">
        <v>0</v>
      </c>
      <c r="O882">
        <v>2351.35</v>
      </c>
    </row>
    <row r="883" spans="1:15" x14ac:dyDescent="0.25">
      <c r="A883" t="s">
        <v>699</v>
      </c>
      <c r="B883" t="s">
        <v>5532</v>
      </c>
      <c r="C883" t="s">
        <v>7245</v>
      </c>
      <c r="D883" t="s">
        <v>6557</v>
      </c>
      <c r="E883" t="s">
        <v>7003</v>
      </c>
      <c r="F883" t="s">
        <v>7094</v>
      </c>
      <c r="G883" t="s">
        <v>7098</v>
      </c>
      <c r="H883" t="s">
        <v>7114</v>
      </c>
      <c r="I883" t="s">
        <v>7165</v>
      </c>
      <c r="J883" t="s">
        <v>7176</v>
      </c>
      <c r="K883" t="s">
        <v>7202</v>
      </c>
      <c r="L883">
        <v>1</v>
      </c>
      <c r="M883">
        <v>15806.53</v>
      </c>
      <c r="N883">
        <v>0.15</v>
      </c>
      <c r="O883">
        <v>1290.21</v>
      </c>
    </row>
    <row r="884" spans="1:15" x14ac:dyDescent="0.25">
      <c r="A884" t="s">
        <v>2947</v>
      </c>
      <c r="B884" t="s">
        <v>5733</v>
      </c>
      <c r="C884" t="s">
        <v>7242</v>
      </c>
      <c r="D884" t="s">
        <v>6470</v>
      </c>
      <c r="E884" t="s">
        <v>7025</v>
      </c>
      <c r="F884" t="s">
        <v>7094</v>
      </c>
      <c r="G884" t="s">
        <v>7099</v>
      </c>
      <c r="H884" t="s">
        <v>7115</v>
      </c>
      <c r="I884" t="s">
        <v>7165</v>
      </c>
      <c r="J884" t="s">
        <v>7176</v>
      </c>
      <c r="K884" t="s">
        <v>7202</v>
      </c>
      <c r="L884">
        <v>5</v>
      </c>
      <c r="M884">
        <v>70259.3</v>
      </c>
      <c r="N884">
        <v>0.25</v>
      </c>
      <c r="O884">
        <v>536.05999999999995</v>
      </c>
    </row>
    <row r="885" spans="1:15" x14ac:dyDescent="0.25">
      <c r="A885" t="s">
        <v>711</v>
      </c>
      <c r="B885" t="s">
        <v>5539</v>
      </c>
      <c r="C885" t="s">
        <v>7248</v>
      </c>
      <c r="D885" t="s">
        <v>6148</v>
      </c>
      <c r="E885" t="s">
        <v>6946</v>
      </c>
      <c r="F885" t="s">
        <v>7095</v>
      </c>
      <c r="G885" t="s">
        <v>7108</v>
      </c>
      <c r="H885" t="s">
        <v>7150</v>
      </c>
      <c r="I885" t="s">
        <v>7165</v>
      </c>
      <c r="J885" t="s">
        <v>7176</v>
      </c>
      <c r="K885" t="s">
        <v>7202</v>
      </c>
      <c r="L885">
        <v>8</v>
      </c>
      <c r="M885">
        <v>143450.44</v>
      </c>
      <c r="N885">
        <v>0.05</v>
      </c>
      <c r="O885">
        <v>16297.49</v>
      </c>
    </row>
    <row r="886" spans="1:15" x14ac:dyDescent="0.25">
      <c r="A886" t="s">
        <v>2943</v>
      </c>
      <c r="B886" t="s">
        <v>5327</v>
      </c>
      <c r="C886" t="s">
        <v>7225</v>
      </c>
      <c r="D886" t="s">
        <v>6688</v>
      </c>
      <c r="E886" t="s">
        <v>6976</v>
      </c>
      <c r="F886" t="s">
        <v>7094</v>
      </c>
      <c r="G886" t="s">
        <v>7099</v>
      </c>
      <c r="H886" t="s">
        <v>7125</v>
      </c>
      <c r="I886" t="s">
        <v>7165</v>
      </c>
      <c r="J886" t="s">
        <v>7176</v>
      </c>
      <c r="K886" t="s">
        <v>7202</v>
      </c>
      <c r="L886">
        <v>2</v>
      </c>
      <c r="M886">
        <v>26171.85</v>
      </c>
      <c r="N886">
        <v>0.25</v>
      </c>
      <c r="O886">
        <v>2110.52</v>
      </c>
    </row>
    <row r="887" spans="1:15" x14ac:dyDescent="0.25">
      <c r="A887" t="s">
        <v>2937</v>
      </c>
      <c r="B887" t="s">
        <v>5440</v>
      </c>
      <c r="C887" t="s">
        <v>7230</v>
      </c>
      <c r="D887" t="s">
        <v>6678</v>
      </c>
      <c r="E887" t="s">
        <v>6911</v>
      </c>
      <c r="F887" t="s">
        <v>7096</v>
      </c>
      <c r="G887" t="s">
        <v>7103</v>
      </c>
      <c r="H887" t="s">
        <v>7119</v>
      </c>
      <c r="I887" t="s">
        <v>7165</v>
      </c>
      <c r="J887" t="s">
        <v>7176</v>
      </c>
      <c r="K887" t="s">
        <v>7202</v>
      </c>
      <c r="L887">
        <v>1</v>
      </c>
      <c r="M887">
        <v>15412.26</v>
      </c>
      <c r="N887">
        <v>0.15</v>
      </c>
      <c r="O887">
        <v>1558.2</v>
      </c>
    </row>
    <row r="888" spans="1:15" x14ac:dyDescent="0.25">
      <c r="A888" t="s">
        <v>2934</v>
      </c>
      <c r="B888" t="s">
        <v>5398</v>
      </c>
      <c r="C888" t="s">
        <v>7251</v>
      </c>
      <c r="D888" t="s">
        <v>6126</v>
      </c>
      <c r="E888" t="s">
        <v>6925</v>
      </c>
      <c r="F888" t="s">
        <v>7095</v>
      </c>
      <c r="G888" t="s">
        <v>7106</v>
      </c>
      <c r="H888" t="s">
        <v>7161</v>
      </c>
      <c r="I888" t="s">
        <v>7165</v>
      </c>
      <c r="J888" t="s">
        <v>7176</v>
      </c>
      <c r="K888" t="s">
        <v>7202</v>
      </c>
      <c r="L888">
        <v>4</v>
      </c>
      <c r="M888">
        <v>69110.84</v>
      </c>
      <c r="N888">
        <v>0</v>
      </c>
      <c r="O888">
        <v>9378.14</v>
      </c>
    </row>
    <row r="889" spans="1:15" x14ac:dyDescent="0.25">
      <c r="A889" t="s">
        <v>2932</v>
      </c>
      <c r="B889" t="s">
        <v>5376</v>
      </c>
      <c r="C889" t="s">
        <v>7253</v>
      </c>
      <c r="D889" t="s">
        <v>6341</v>
      </c>
      <c r="E889" t="s">
        <v>7038</v>
      </c>
      <c r="F889" t="s">
        <v>7097</v>
      </c>
      <c r="G889" t="s">
        <v>7110</v>
      </c>
      <c r="H889" t="s">
        <v>7155</v>
      </c>
      <c r="I889" t="s">
        <v>7165</v>
      </c>
      <c r="J889" t="s">
        <v>7176</v>
      </c>
      <c r="K889" t="s">
        <v>7202</v>
      </c>
      <c r="L889">
        <v>3</v>
      </c>
      <c r="M889">
        <v>53354.37</v>
      </c>
      <c r="N889">
        <v>0</v>
      </c>
      <c r="O889">
        <v>6760.01</v>
      </c>
    </row>
    <row r="890" spans="1:15" x14ac:dyDescent="0.25">
      <c r="A890" t="s">
        <v>729</v>
      </c>
      <c r="B890" t="s">
        <v>5548</v>
      </c>
      <c r="C890" t="s">
        <v>7249</v>
      </c>
      <c r="D890" t="s">
        <v>6365</v>
      </c>
      <c r="E890" t="s">
        <v>6901</v>
      </c>
      <c r="F890" t="s">
        <v>7097</v>
      </c>
      <c r="G890" t="s">
        <v>7105</v>
      </c>
      <c r="H890" t="s">
        <v>7121</v>
      </c>
      <c r="I890" t="s">
        <v>7165</v>
      </c>
      <c r="J890" t="s">
        <v>7176</v>
      </c>
      <c r="K890" t="s">
        <v>7202</v>
      </c>
      <c r="L890">
        <v>6</v>
      </c>
      <c r="M890">
        <v>83565.33</v>
      </c>
      <c r="N890">
        <v>0.25</v>
      </c>
      <c r="O890">
        <v>-383.85</v>
      </c>
    </row>
    <row r="891" spans="1:15" x14ac:dyDescent="0.25">
      <c r="A891" t="s">
        <v>2899</v>
      </c>
      <c r="B891" t="s">
        <v>5881</v>
      </c>
      <c r="C891" t="s">
        <v>7245</v>
      </c>
      <c r="D891" t="s">
        <v>6188</v>
      </c>
      <c r="E891" t="s">
        <v>6975</v>
      </c>
      <c r="F891" t="s">
        <v>7096</v>
      </c>
      <c r="G891" t="s">
        <v>7113</v>
      </c>
      <c r="H891" t="s">
        <v>7144</v>
      </c>
      <c r="I891" t="s">
        <v>7165</v>
      </c>
      <c r="J891" t="s">
        <v>7176</v>
      </c>
      <c r="K891" t="s">
        <v>7202</v>
      </c>
      <c r="L891">
        <v>5</v>
      </c>
      <c r="M891">
        <v>65822.14</v>
      </c>
      <c r="N891">
        <v>0.25</v>
      </c>
      <c r="O891">
        <v>2697.58</v>
      </c>
    </row>
    <row r="892" spans="1:15" x14ac:dyDescent="0.25">
      <c r="A892" t="s">
        <v>732</v>
      </c>
      <c r="B892" t="s">
        <v>5360</v>
      </c>
      <c r="C892" t="s">
        <v>7243</v>
      </c>
      <c r="D892" t="s">
        <v>6572</v>
      </c>
      <c r="E892" t="s">
        <v>7079</v>
      </c>
      <c r="F892" t="s">
        <v>7094</v>
      </c>
      <c r="G892" t="s">
        <v>7098</v>
      </c>
      <c r="H892" t="s">
        <v>7114</v>
      </c>
      <c r="I892" t="s">
        <v>7165</v>
      </c>
      <c r="J892" t="s">
        <v>7176</v>
      </c>
      <c r="K892" t="s">
        <v>7202</v>
      </c>
      <c r="L892">
        <v>7</v>
      </c>
      <c r="M892">
        <v>127624.07</v>
      </c>
      <c r="N892">
        <v>0</v>
      </c>
      <c r="O892">
        <v>16180.04</v>
      </c>
    </row>
    <row r="893" spans="1:15" x14ac:dyDescent="0.25">
      <c r="A893" t="s">
        <v>2895</v>
      </c>
      <c r="B893" t="s">
        <v>5793</v>
      </c>
      <c r="C893" t="s">
        <v>7257</v>
      </c>
      <c r="D893" t="s">
        <v>6424</v>
      </c>
      <c r="E893" t="s">
        <v>6968</v>
      </c>
      <c r="F893" t="s">
        <v>7095</v>
      </c>
      <c r="G893" t="s">
        <v>7106</v>
      </c>
      <c r="H893" t="s">
        <v>7146</v>
      </c>
      <c r="I893" t="s">
        <v>7165</v>
      </c>
      <c r="J893" t="s">
        <v>7176</v>
      </c>
      <c r="K893" t="s">
        <v>7202</v>
      </c>
      <c r="L893">
        <v>6</v>
      </c>
      <c r="M893">
        <v>112684.36</v>
      </c>
      <c r="N893">
        <v>0</v>
      </c>
      <c r="O893">
        <v>16989.61</v>
      </c>
    </row>
    <row r="894" spans="1:15" x14ac:dyDescent="0.25">
      <c r="A894" t="s">
        <v>2852</v>
      </c>
      <c r="B894" t="s">
        <v>5356</v>
      </c>
      <c r="C894" t="s">
        <v>7232</v>
      </c>
      <c r="D894" t="s">
        <v>6202</v>
      </c>
      <c r="E894" t="s">
        <v>6980</v>
      </c>
      <c r="F894" t="s">
        <v>7095</v>
      </c>
      <c r="G894" t="s">
        <v>7102</v>
      </c>
      <c r="H894" t="s">
        <v>7157</v>
      </c>
      <c r="I894" t="s">
        <v>7165</v>
      </c>
      <c r="J894" t="s">
        <v>7176</v>
      </c>
      <c r="K894" t="s">
        <v>7202</v>
      </c>
      <c r="L894">
        <v>7</v>
      </c>
      <c r="M894">
        <v>103935.35</v>
      </c>
      <c r="N894">
        <v>0.2</v>
      </c>
      <c r="O894">
        <v>5884.14</v>
      </c>
    </row>
    <row r="895" spans="1:15" x14ac:dyDescent="0.25">
      <c r="A895" t="s">
        <v>743</v>
      </c>
      <c r="B895" t="s">
        <v>5556</v>
      </c>
      <c r="C895" t="s">
        <v>7226</v>
      </c>
      <c r="D895" t="s">
        <v>6270</v>
      </c>
      <c r="E895" t="s">
        <v>7014</v>
      </c>
      <c r="F895" t="s">
        <v>7095</v>
      </c>
      <c r="G895" t="s">
        <v>7108</v>
      </c>
      <c r="H895" t="s">
        <v>7150</v>
      </c>
      <c r="I895" t="s">
        <v>7165</v>
      </c>
      <c r="J895" t="s">
        <v>7176</v>
      </c>
      <c r="K895" t="s">
        <v>7202</v>
      </c>
      <c r="L895">
        <v>6</v>
      </c>
      <c r="M895">
        <v>100027.51</v>
      </c>
      <c r="N895">
        <v>0.1</v>
      </c>
      <c r="O895">
        <v>9210.94</v>
      </c>
    </row>
    <row r="896" spans="1:15" x14ac:dyDescent="0.25">
      <c r="A896" t="s">
        <v>750</v>
      </c>
      <c r="B896" t="s">
        <v>5471</v>
      </c>
      <c r="C896" t="s">
        <v>7256</v>
      </c>
      <c r="D896" t="s">
        <v>6133</v>
      </c>
      <c r="E896" t="s">
        <v>6911</v>
      </c>
      <c r="F896" t="s">
        <v>7097</v>
      </c>
      <c r="G896" t="s">
        <v>7104</v>
      </c>
      <c r="H896" t="s">
        <v>7160</v>
      </c>
      <c r="I896" t="s">
        <v>7165</v>
      </c>
      <c r="J896" t="s">
        <v>7176</v>
      </c>
      <c r="K896" t="s">
        <v>7202</v>
      </c>
      <c r="L896">
        <v>1</v>
      </c>
      <c r="M896">
        <v>12839.03</v>
      </c>
      <c r="N896">
        <v>0.25</v>
      </c>
      <c r="O896">
        <v>829.57</v>
      </c>
    </row>
    <row r="897" spans="1:15" x14ac:dyDescent="0.25">
      <c r="A897" t="s">
        <v>755</v>
      </c>
      <c r="B897" t="s">
        <v>5216</v>
      </c>
      <c r="C897" t="s">
        <v>7234</v>
      </c>
      <c r="D897" t="s">
        <v>6561</v>
      </c>
      <c r="E897" t="s">
        <v>6956</v>
      </c>
      <c r="F897" t="s">
        <v>7097</v>
      </c>
      <c r="G897" t="s">
        <v>7107</v>
      </c>
      <c r="H897" t="s">
        <v>7123</v>
      </c>
      <c r="I897" t="s">
        <v>7165</v>
      </c>
      <c r="J897" t="s">
        <v>7176</v>
      </c>
      <c r="K897" t="s">
        <v>7202</v>
      </c>
      <c r="L897">
        <v>4</v>
      </c>
      <c r="M897">
        <v>66863.95</v>
      </c>
      <c r="N897">
        <v>0.1</v>
      </c>
      <c r="O897">
        <v>6618.34</v>
      </c>
    </row>
    <row r="898" spans="1:15" x14ac:dyDescent="0.25">
      <c r="A898" t="s">
        <v>2766</v>
      </c>
      <c r="B898" t="s">
        <v>6017</v>
      </c>
      <c r="C898" t="s">
        <v>7237</v>
      </c>
      <c r="D898" t="s">
        <v>6392</v>
      </c>
      <c r="E898" t="s">
        <v>7006</v>
      </c>
      <c r="F898" t="s">
        <v>7094</v>
      </c>
      <c r="G898" t="s">
        <v>7099</v>
      </c>
      <c r="H898" t="s">
        <v>7115</v>
      </c>
      <c r="I898" t="s">
        <v>7165</v>
      </c>
      <c r="J898" t="s">
        <v>7176</v>
      </c>
      <c r="K898" t="s">
        <v>7202</v>
      </c>
      <c r="L898">
        <v>4</v>
      </c>
      <c r="M898">
        <v>72125.149999999994</v>
      </c>
      <c r="N898">
        <v>0</v>
      </c>
      <c r="O898">
        <v>9527.4699999999993</v>
      </c>
    </row>
    <row r="899" spans="1:15" x14ac:dyDescent="0.25">
      <c r="A899" t="s">
        <v>2763</v>
      </c>
      <c r="B899" t="s">
        <v>5606</v>
      </c>
      <c r="C899" t="s">
        <v>7245</v>
      </c>
      <c r="D899" t="s">
        <v>6538</v>
      </c>
      <c r="E899" t="s">
        <v>7061</v>
      </c>
      <c r="F899" t="s">
        <v>7097</v>
      </c>
      <c r="G899" t="s">
        <v>7105</v>
      </c>
      <c r="H899" t="s">
        <v>7128</v>
      </c>
      <c r="I899" t="s">
        <v>7165</v>
      </c>
      <c r="J899" t="s">
        <v>7176</v>
      </c>
      <c r="K899" t="s">
        <v>7202</v>
      </c>
      <c r="L899">
        <v>5</v>
      </c>
      <c r="M899">
        <v>70612.009999999995</v>
      </c>
      <c r="N899">
        <v>0.2</v>
      </c>
      <c r="O899">
        <v>2864.32</v>
      </c>
    </row>
    <row r="900" spans="1:15" x14ac:dyDescent="0.25">
      <c r="A900" t="s">
        <v>2742</v>
      </c>
      <c r="B900" t="s">
        <v>5099</v>
      </c>
      <c r="C900" t="s">
        <v>7256</v>
      </c>
      <c r="D900" t="s">
        <v>6867</v>
      </c>
      <c r="E900" t="s">
        <v>6946</v>
      </c>
      <c r="F900" t="s">
        <v>7095</v>
      </c>
      <c r="G900" t="s">
        <v>7102</v>
      </c>
      <c r="H900" t="s">
        <v>7147</v>
      </c>
      <c r="I900" t="s">
        <v>7165</v>
      </c>
      <c r="J900" t="s">
        <v>7176</v>
      </c>
      <c r="K900" t="s">
        <v>7202</v>
      </c>
      <c r="L900">
        <v>3</v>
      </c>
      <c r="M900">
        <v>49041.73</v>
      </c>
      <c r="N900">
        <v>0.1</v>
      </c>
      <c r="O900">
        <v>4073.55</v>
      </c>
    </row>
    <row r="901" spans="1:15" x14ac:dyDescent="0.25">
      <c r="A901" t="s">
        <v>794</v>
      </c>
      <c r="B901" t="s">
        <v>5575</v>
      </c>
      <c r="C901" t="s">
        <v>7242</v>
      </c>
      <c r="D901" t="s">
        <v>6428</v>
      </c>
      <c r="E901" t="s">
        <v>6954</v>
      </c>
      <c r="F901" t="s">
        <v>7097</v>
      </c>
      <c r="G901" t="s">
        <v>7107</v>
      </c>
      <c r="H901" t="s">
        <v>7153</v>
      </c>
      <c r="I901" t="s">
        <v>7165</v>
      </c>
      <c r="J901" t="s">
        <v>7176</v>
      </c>
      <c r="K901" t="s">
        <v>7202</v>
      </c>
      <c r="L901">
        <v>6</v>
      </c>
      <c r="M901">
        <v>80255.02</v>
      </c>
      <c r="N901">
        <v>0.25</v>
      </c>
      <c r="O901">
        <v>1676.25</v>
      </c>
    </row>
    <row r="902" spans="1:15" x14ac:dyDescent="0.25">
      <c r="A902" t="s">
        <v>2689</v>
      </c>
      <c r="B902" t="s">
        <v>5620</v>
      </c>
      <c r="C902" t="s">
        <v>7244</v>
      </c>
      <c r="D902" t="s">
        <v>6767</v>
      </c>
      <c r="E902" t="s">
        <v>7088</v>
      </c>
      <c r="F902" t="s">
        <v>7094</v>
      </c>
      <c r="G902" t="s">
        <v>7101</v>
      </c>
      <c r="H902" t="s">
        <v>7124</v>
      </c>
      <c r="I902" t="s">
        <v>7165</v>
      </c>
      <c r="J902" t="s">
        <v>7176</v>
      </c>
      <c r="K902" t="s">
        <v>7202</v>
      </c>
      <c r="L902">
        <v>4</v>
      </c>
      <c r="M902">
        <v>61570.36</v>
      </c>
      <c r="N902">
        <v>0.15</v>
      </c>
      <c r="O902">
        <v>4349.8100000000004</v>
      </c>
    </row>
    <row r="903" spans="1:15" x14ac:dyDescent="0.25">
      <c r="A903" t="s">
        <v>2650</v>
      </c>
      <c r="B903" t="s">
        <v>5710</v>
      </c>
      <c r="C903" t="s">
        <v>7250</v>
      </c>
      <c r="D903" t="s">
        <v>6260</v>
      </c>
      <c r="E903" t="s">
        <v>7009</v>
      </c>
      <c r="F903" t="s">
        <v>7095</v>
      </c>
      <c r="G903" t="s">
        <v>7102</v>
      </c>
      <c r="H903" t="s">
        <v>7157</v>
      </c>
      <c r="I903" t="s">
        <v>7165</v>
      </c>
      <c r="J903" t="s">
        <v>7176</v>
      </c>
      <c r="K903" t="s">
        <v>7202</v>
      </c>
      <c r="L903">
        <v>3</v>
      </c>
      <c r="M903">
        <v>47125.31</v>
      </c>
      <c r="N903">
        <v>0.1</v>
      </c>
      <c r="O903">
        <v>4036.04</v>
      </c>
    </row>
    <row r="904" spans="1:15" x14ac:dyDescent="0.25">
      <c r="A904" t="s">
        <v>826</v>
      </c>
      <c r="B904" t="s">
        <v>5588</v>
      </c>
      <c r="C904" t="s">
        <v>7256</v>
      </c>
      <c r="D904" t="s">
        <v>6230</v>
      </c>
      <c r="E904" t="s">
        <v>6899</v>
      </c>
      <c r="F904" t="s">
        <v>7094</v>
      </c>
      <c r="G904" t="s">
        <v>7100</v>
      </c>
      <c r="H904" t="s">
        <v>7151</v>
      </c>
      <c r="I904" t="s">
        <v>7165</v>
      </c>
      <c r="J904" t="s">
        <v>7176</v>
      </c>
      <c r="K904" t="s">
        <v>7202</v>
      </c>
      <c r="L904">
        <v>7</v>
      </c>
      <c r="M904">
        <v>122878.15</v>
      </c>
      <c r="N904">
        <v>0.05</v>
      </c>
      <c r="O904">
        <v>13834.8</v>
      </c>
    </row>
    <row r="905" spans="1:15" x14ac:dyDescent="0.25">
      <c r="A905" t="s">
        <v>2535</v>
      </c>
      <c r="B905" t="s">
        <v>5723</v>
      </c>
      <c r="C905" t="s">
        <v>7232</v>
      </c>
      <c r="D905" t="s">
        <v>6855</v>
      </c>
      <c r="E905" t="s">
        <v>6968</v>
      </c>
      <c r="F905" t="s">
        <v>7094</v>
      </c>
      <c r="G905" t="s">
        <v>7099</v>
      </c>
      <c r="H905" t="s">
        <v>7115</v>
      </c>
      <c r="I905" t="s">
        <v>7165</v>
      </c>
      <c r="J905" t="s">
        <v>7176</v>
      </c>
      <c r="K905" t="s">
        <v>7202</v>
      </c>
      <c r="L905">
        <v>8</v>
      </c>
      <c r="M905">
        <v>148780.32</v>
      </c>
      <c r="N905">
        <v>0</v>
      </c>
      <c r="O905">
        <v>22257.22</v>
      </c>
    </row>
    <row r="906" spans="1:15" x14ac:dyDescent="0.25">
      <c r="A906" t="s">
        <v>2455</v>
      </c>
      <c r="B906" t="s">
        <v>5927</v>
      </c>
      <c r="C906" t="s">
        <v>7246</v>
      </c>
      <c r="D906" t="s">
        <v>6558</v>
      </c>
      <c r="E906" t="s">
        <v>7064</v>
      </c>
      <c r="F906" t="s">
        <v>7095</v>
      </c>
      <c r="G906" t="s">
        <v>7102</v>
      </c>
      <c r="H906" t="s">
        <v>7118</v>
      </c>
      <c r="I906" t="s">
        <v>7165</v>
      </c>
      <c r="J906" t="s">
        <v>7176</v>
      </c>
      <c r="K906" t="s">
        <v>7202</v>
      </c>
      <c r="L906">
        <v>5</v>
      </c>
      <c r="M906">
        <v>70722.81</v>
      </c>
      <c r="N906">
        <v>0.25</v>
      </c>
      <c r="O906">
        <v>3313.96</v>
      </c>
    </row>
    <row r="907" spans="1:15" x14ac:dyDescent="0.25">
      <c r="A907" t="s">
        <v>2424</v>
      </c>
      <c r="B907" t="s">
        <v>5210</v>
      </c>
      <c r="C907" t="s">
        <v>7234</v>
      </c>
      <c r="D907" t="s">
        <v>6440</v>
      </c>
      <c r="E907" t="s">
        <v>6913</v>
      </c>
      <c r="F907" t="s">
        <v>7094</v>
      </c>
      <c r="G907" t="s">
        <v>7100</v>
      </c>
      <c r="H907" t="s">
        <v>7136</v>
      </c>
      <c r="I907" t="s">
        <v>7165</v>
      </c>
      <c r="J907" t="s">
        <v>7176</v>
      </c>
      <c r="K907" t="s">
        <v>7202</v>
      </c>
      <c r="L907">
        <v>7</v>
      </c>
      <c r="M907">
        <v>107671.98</v>
      </c>
      <c r="N907">
        <v>0.15</v>
      </c>
      <c r="O907">
        <v>4960.6099999999997</v>
      </c>
    </row>
    <row r="908" spans="1:15" x14ac:dyDescent="0.25">
      <c r="A908" t="s">
        <v>2380</v>
      </c>
      <c r="B908" t="s">
        <v>5372</v>
      </c>
      <c r="C908" t="s">
        <v>7257</v>
      </c>
      <c r="D908" t="s">
        <v>6565</v>
      </c>
      <c r="E908" t="s">
        <v>6909</v>
      </c>
      <c r="F908" t="s">
        <v>7096</v>
      </c>
      <c r="G908" t="s">
        <v>7111</v>
      </c>
      <c r="H908" t="s">
        <v>7131</v>
      </c>
      <c r="I908" t="s">
        <v>7165</v>
      </c>
      <c r="J908" t="s">
        <v>7176</v>
      </c>
      <c r="K908" t="s">
        <v>7202</v>
      </c>
      <c r="L908">
        <v>7</v>
      </c>
      <c r="M908">
        <v>132250.01</v>
      </c>
      <c r="N908">
        <v>0</v>
      </c>
      <c r="O908">
        <v>17554.54</v>
      </c>
    </row>
    <row r="909" spans="1:15" x14ac:dyDescent="0.25">
      <c r="A909" t="s">
        <v>2372</v>
      </c>
      <c r="B909" t="s">
        <v>5693</v>
      </c>
      <c r="C909" t="s">
        <v>7254</v>
      </c>
      <c r="D909" t="s">
        <v>6204</v>
      </c>
      <c r="E909" t="s">
        <v>6958</v>
      </c>
      <c r="F909" t="s">
        <v>7095</v>
      </c>
      <c r="G909" t="s">
        <v>7102</v>
      </c>
      <c r="H909" t="s">
        <v>7157</v>
      </c>
      <c r="I909" t="s">
        <v>7165</v>
      </c>
      <c r="J909" t="s">
        <v>7176</v>
      </c>
      <c r="K909" t="s">
        <v>7202</v>
      </c>
      <c r="L909">
        <v>8</v>
      </c>
      <c r="M909">
        <v>111934.9</v>
      </c>
      <c r="N909">
        <v>0.2</v>
      </c>
      <c r="O909">
        <v>7123.12</v>
      </c>
    </row>
    <row r="910" spans="1:15" x14ac:dyDescent="0.25">
      <c r="A910" t="s">
        <v>2358</v>
      </c>
      <c r="B910" t="s">
        <v>5333</v>
      </c>
      <c r="C910" t="s">
        <v>7243</v>
      </c>
      <c r="D910" t="s">
        <v>6848</v>
      </c>
      <c r="E910" t="s">
        <v>6902</v>
      </c>
      <c r="F910" t="s">
        <v>7095</v>
      </c>
      <c r="G910" t="s">
        <v>7109</v>
      </c>
      <c r="H910" t="s">
        <v>7140</v>
      </c>
      <c r="I910" t="s">
        <v>7165</v>
      </c>
      <c r="J910" t="s">
        <v>7176</v>
      </c>
      <c r="K910" t="s">
        <v>7202</v>
      </c>
      <c r="L910">
        <v>1</v>
      </c>
      <c r="M910">
        <v>14745.41</v>
      </c>
      <c r="N910">
        <v>0.2</v>
      </c>
      <c r="O910">
        <v>745.56</v>
      </c>
    </row>
    <row r="911" spans="1:15" x14ac:dyDescent="0.25">
      <c r="A911" t="s">
        <v>2346</v>
      </c>
      <c r="B911" t="s">
        <v>5698</v>
      </c>
      <c r="C911" t="s">
        <v>7250</v>
      </c>
      <c r="D911" t="s">
        <v>6467</v>
      </c>
      <c r="E911" t="s">
        <v>6996</v>
      </c>
      <c r="F911" t="s">
        <v>7097</v>
      </c>
      <c r="G911" t="s">
        <v>7107</v>
      </c>
      <c r="H911" t="s">
        <v>7123</v>
      </c>
      <c r="I911" t="s">
        <v>7165</v>
      </c>
      <c r="J911" t="s">
        <v>7176</v>
      </c>
      <c r="K911" t="s">
        <v>7202</v>
      </c>
      <c r="L911">
        <v>5</v>
      </c>
      <c r="M911">
        <v>83736.350000000006</v>
      </c>
      <c r="N911">
        <v>0.05</v>
      </c>
      <c r="O911">
        <v>9658.19</v>
      </c>
    </row>
    <row r="912" spans="1:15" x14ac:dyDescent="0.25">
      <c r="A912" t="s">
        <v>2322</v>
      </c>
      <c r="B912" t="s">
        <v>5019</v>
      </c>
      <c r="C912" t="s">
        <v>7240</v>
      </c>
      <c r="D912" t="s">
        <v>6723</v>
      </c>
      <c r="E912" t="s">
        <v>6930</v>
      </c>
      <c r="F912" t="s">
        <v>7094</v>
      </c>
      <c r="G912" t="s">
        <v>7100</v>
      </c>
      <c r="H912" t="s">
        <v>7136</v>
      </c>
      <c r="I912" t="s">
        <v>7165</v>
      </c>
      <c r="J912" t="s">
        <v>7176</v>
      </c>
      <c r="K912" t="s">
        <v>7202</v>
      </c>
      <c r="L912">
        <v>2</v>
      </c>
      <c r="M912">
        <v>33254.03</v>
      </c>
      <c r="N912">
        <v>0.05</v>
      </c>
      <c r="O912">
        <v>3975.77</v>
      </c>
    </row>
    <row r="913" spans="1:15" x14ac:dyDescent="0.25">
      <c r="A913" t="s">
        <v>2299</v>
      </c>
      <c r="B913" t="s">
        <v>5682</v>
      </c>
      <c r="C913" t="s">
        <v>7235</v>
      </c>
      <c r="D913" t="s">
        <v>6706</v>
      </c>
      <c r="E913" t="s">
        <v>6976</v>
      </c>
      <c r="F913" t="s">
        <v>7094</v>
      </c>
      <c r="G913" t="s">
        <v>7101</v>
      </c>
      <c r="H913" t="s">
        <v>7117</v>
      </c>
      <c r="I913" t="s">
        <v>7165</v>
      </c>
      <c r="J913" t="s">
        <v>7176</v>
      </c>
      <c r="K913" t="s">
        <v>7202</v>
      </c>
      <c r="L913">
        <v>6</v>
      </c>
      <c r="M913">
        <v>106101.32</v>
      </c>
      <c r="N913">
        <v>0</v>
      </c>
      <c r="O913">
        <v>13511.95</v>
      </c>
    </row>
    <row r="914" spans="1:15" x14ac:dyDescent="0.25">
      <c r="A914" t="s">
        <v>2298</v>
      </c>
      <c r="B914" t="s">
        <v>5697</v>
      </c>
      <c r="C914" t="s">
        <v>7237</v>
      </c>
      <c r="D914" t="s">
        <v>6139</v>
      </c>
      <c r="E914" t="s">
        <v>6937</v>
      </c>
      <c r="F914" t="s">
        <v>7094</v>
      </c>
      <c r="G914" t="s">
        <v>7101</v>
      </c>
      <c r="H914" t="s">
        <v>7137</v>
      </c>
      <c r="I914" t="s">
        <v>7165</v>
      </c>
      <c r="J914" t="s">
        <v>7176</v>
      </c>
      <c r="K914" t="s">
        <v>7202</v>
      </c>
      <c r="L914">
        <v>5</v>
      </c>
      <c r="M914">
        <v>67335.66</v>
      </c>
      <c r="N914">
        <v>0.25</v>
      </c>
      <c r="O914">
        <v>3605.36</v>
      </c>
    </row>
    <row r="915" spans="1:15" x14ac:dyDescent="0.25">
      <c r="A915" t="s">
        <v>2254</v>
      </c>
      <c r="B915" t="s">
        <v>5457</v>
      </c>
      <c r="C915" t="s">
        <v>7238</v>
      </c>
      <c r="D915" t="s">
        <v>6214</v>
      </c>
      <c r="E915" t="s">
        <v>6966</v>
      </c>
      <c r="F915" t="s">
        <v>7095</v>
      </c>
      <c r="G915" t="s">
        <v>7102</v>
      </c>
      <c r="H915" t="s">
        <v>7157</v>
      </c>
      <c r="I915" t="s">
        <v>7165</v>
      </c>
      <c r="J915" t="s">
        <v>7176</v>
      </c>
      <c r="K915" t="s">
        <v>7202</v>
      </c>
      <c r="L915">
        <v>1</v>
      </c>
      <c r="M915">
        <v>16934.45</v>
      </c>
      <c r="N915">
        <v>0.1</v>
      </c>
      <c r="O915">
        <v>1523.63</v>
      </c>
    </row>
    <row r="916" spans="1:15" x14ac:dyDescent="0.25">
      <c r="A916" t="s">
        <v>2251</v>
      </c>
      <c r="B916" t="s">
        <v>5642</v>
      </c>
      <c r="C916" t="s">
        <v>7225</v>
      </c>
      <c r="D916" t="s">
        <v>6153</v>
      </c>
      <c r="E916" t="s">
        <v>6951</v>
      </c>
      <c r="F916" t="s">
        <v>7097</v>
      </c>
      <c r="G916" t="s">
        <v>7105</v>
      </c>
      <c r="H916" t="s">
        <v>7121</v>
      </c>
      <c r="I916" t="s">
        <v>7165</v>
      </c>
      <c r="J916" t="s">
        <v>7176</v>
      </c>
      <c r="K916" t="s">
        <v>7202</v>
      </c>
      <c r="L916">
        <v>3</v>
      </c>
      <c r="M916">
        <v>51711.14</v>
      </c>
      <c r="N916">
        <v>0.05</v>
      </c>
      <c r="O916">
        <v>6563.48</v>
      </c>
    </row>
    <row r="917" spans="1:15" x14ac:dyDescent="0.25">
      <c r="A917" t="s">
        <v>964</v>
      </c>
      <c r="B917" t="s">
        <v>5413</v>
      </c>
      <c r="C917" t="s">
        <v>7237</v>
      </c>
      <c r="D917" t="s">
        <v>6329</v>
      </c>
      <c r="E917" t="s">
        <v>6949</v>
      </c>
      <c r="F917" t="s">
        <v>7097</v>
      </c>
      <c r="G917" t="s">
        <v>7110</v>
      </c>
      <c r="H917" t="s">
        <v>7129</v>
      </c>
      <c r="I917" t="s">
        <v>7165</v>
      </c>
      <c r="J917" t="s">
        <v>7176</v>
      </c>
      <c r="K917" t="s">
        <v>7202</v>
      </c>
      <c r="L917">
        <v>7</v>
      </c>
      <c r="M917">
        <v>113855.2</v>
      </c>
      <c r="N917">
        <v>0.05</v>
      </c>
      <c r="O917">
        <v>14381.9</v>
      </c>
    </row>
    <row r="918" spans="1:15" x14ac:dyDescent="0.25">
      <c r="A918" t="s">
        <v>2113</v>
      </c>
      <c r="B918" t="s">
        <v>5945</v>
      </c>
      <c r="C918" t="s">
        <v>7252</v>
      </c>
      <c r="D918" t="s">
        <v>6745</v>
      </c>
      <c r="E918" t="s">
        <v>6938</v>
      </c>
      <c r="F918" t="s">
        <v>7097</v>
      </c>
      <c r="G918" t="s">
        <v>7105</v>
      </c>
      <c r="H918" t="s">
        <v>7128</v>
      </c>
      <c r="I918" t="s">
        <v>7165</v>
      </c>
      <c r="J918" t="s">
        <v>7176</v>
      </c>
      <c r="K918" t="s">
        <v>7202</v>
      </c>
      <c r="L918">
        <v>4</v>
      </c>
      <c r="M918">
        <v>61019.27</v>
      </c>
      <c r="N918">
        <v>0.15</v>
      </c>
      <c r="O918">
        <v>2807.1</v>
      </c>
    </row>
    <row r="919" spans="1:15" x14ac:dyDescent="0.25">
      <c r="A919" t="s">
        <v>986</v>
      </c>
      <c r="B919" t="s">
        <v>5655</v>
      </c>
      <c r="C919" t="s">
        <v>7228</v>
      </c>
      <c r="D919" t="s">
        <v>6653</v>
      </c>
      <c r="E919" t="s">
        <v>7061</v>
      </c>
      <c r="F919" t="s">
        <v>7094</v>
      </c>
      <c r="G919" t="s">
        <v>7101</v>
      </c>
      <c r="H919" t="s">
        <v>7124</v>
      </c>
      <c r="I919" t="s">
        <v>7165</v>
      </c>
      <c r="J919" t="s">
        <v>7176</v>
      </c>
      <c r="K919" t="s">
        <v>7202</v>
      </c>
      <c r="L919">
        <v>2</v>
      </c>
      <c r="M919">
        <v>29082.15</v>
      </c>
      <c r="N919">
        <v>0.2</v>
      </c>
      <c r="O919">
        <v>566.14</v>
      </c>
    </row>
    <row r="920" spans="1:15" x14ac:dyDescent="0.25">
      <c r="A920" t="s">
        <v>2058</v>
      </c>
      <c r="B920" t="s">
        <v>5672</v>
      </c>
      <c r="C920" t="s">
        <v>7252</v>
      </c>
      <c r="D920" t="s">
        <v>6627</v>
      </c>
      <c r="E920" t="s">
        <v>6991</v>
      </c>
      <c r="F920" t="s">
        <v>7094</v>
      </c>
      <c r="G920" t="s">
        <v>7099</v>
      </c>
      <c r="H920" t="s">
        <v>7115</v>
      </c>
      <c r="I920" t="s">
        <v>7165</v>
      </c>
      <c r="J920" t="s">
        <v>7176</v>
      </c>
      <c r="K920" t="s">
        <v>7202</v>
      </c>
      <c r="L920">
        <v>4</v>
      </c>
      <c r="M920">
        <v>56750.93</v>
      </c>
      <c r="N920">
        <v>0.2</v>
      </c>
      <c r="O920">
        <v>5466.34</v>
      </c>
    </row>
    <row r="921" spans="1:15" x14ac:dyDescent="0.25">
      <c r="A921" t="s">
        <v>1009</v>
      </c>
      <c r="B921" t="s">
        <v>5661</v>
      </c>
      <c r="C921" t="s">
        <v>7244</v>
      </c>
      <c r="D921" t="s">
        <v>6453</v>
      </c>
      <c r="E921" t="s">
        <v>7063</v>
      </c>
      <c r="F921" t="s">
        <v>7094</v>
      </c>
      <c r="G921" t="s">
        <v>7098</v>
      </c>
      <c r="H921" t="s">
        <v>7138</v>
      </c>
      <c r="I921" t="s">
        <v>7165</v>
      </c>
      <c r="J921" t="s">
        <v>7176</v>
      </c>
      <c r="K921" t="s">
        <v>7202</v>
      </c>
      <c r="L921">
        <v>8</v>
      </c>
      <c r="M921">
        <v>149649.93</v>
      </c>
      <c r="N921">
        <v>0</v>
      </c>
      <c r="O921">
        <v>19161.62</v>
      </c>
    </row>
    <row r="922" spans="1:15" x14ac:dyDescent="0.25">
      <c r="A922" t="s">
        <v>1994</v>
      </c>
      <c r="B922" t="s">
        <v>5747</v>
      </c>
      <c r="C922" t="s">
        <v>7232</v>
      </c>
      <c r="D922" t="s">
        <v>6610</v>
      </c>
      <c r="E922" t="s">
        <v>7081</v>
      </c>
      <c r="F922" t="s">
        <v>7096</v>
      </c>
      <c r="G922" t="s">
        <v>7111</v>
      </c>
      <c r="H922" t="s">
        <v>7131</v>
      </c>
      <c r="I922" t="s">
        <v>7165</v>
      </c>
      <c r="J922" t="s">
        <v>7176</v>
      </c>
      <c r="K922" t="s">
        <v>7202</v>
      </c>
      <c r="L922">
        <v>3</v>
      </c>
      <c r="M922">
        <v>55737.21</v>
      </c>
      <c r="N922">
        <v>0</v>
      </c>
      <c r="O922">
        <v>8413.9500000000007</v>
      </c>
    </row>
    <row r="923" spans="1:15" x14ac:dyDescent="0.25">
      <c r="A923" t="s">
        <v>1982</v>
      </c>
      <c r="B923" t="s">
        <v>5149</v>
      </c>
      <c r="C923" t="s">
        <v>7249</v>
      </c>
      <c r="D923" t="s">
        <v>6134</v>
      </c>
      <c r="E923" t="s">
        <v>6932</v>
      </c>
      <c r="F923" t="s">
        <v>7094</v>
      </c>
      <c r="G923" t="s">
        <v>7100</v>
      </c>
      <c r="H923" t="s">
        <v>7136</v>
      </c>
      <c r="I923" t="s">
        <v>7165</v>
      </c>
      <c r="J923" t="s">
        <v>7176</v>
      </c>
      <c r="K923" t="s">
        <v>7202</v>
      </c>
      <c r="L923">
        <v>5</v>
      </c>
      <c r="M923">
        <v>79741.09</v>
      </c>
      <c r="N923">
        <v>0.1</v>
      </c>
      <c r="O923">
        <v>7072.31</v>
      </c>
    </row>
    <row r="924" spans="1:15" x14ac:dyDescent="0.25">
      <c r="A924" t="s">
        <v>1018</v>
      </c>
      <c r="B924" t="s">
        <v>5092</v>
      </c>
      <c r="C924" t="s">
        <v>7235</v>
      </c>
      <c r="D924" t="s">
        <v>6508</v>
      </c>
      <c r="E924" t="s">
        <v>6986</v>
      </c>
      <c r="F924" t="s">
        <v>7094</v>
      </c>
      <c r="G924" t="s">
        <v>7098</v>
      </c>
      <c r="H924" t="s">
        <v>7138</v>
      </c>
      <c r="I924" t="s">
        <v>7165</v>
      </c>
      <c r="J924" t="s">
        <v>7176</v>
      </c>
      <c r="K924" t="s">
        <v>7202</v>
      </c>
      <c r="L924">
        <v>4</v>
      </c>
      <c r="M924">
        <v>69480.800000000003</v>
      </c>
      <c r="N924">
        <v>0.05</v>
      </c>
      <c r="O924">
        <v>8861.57</v>
      </c>
    </row>
    <row r="925" spans="1:15" x14ac:dyDescent="0.25">
      <c r="A925" t="s">
        <v>1972</v>
      </c>
      <c r="B925" t="s">
        <v>5448</v>
      </c>
      <c r="C925" t="s">
        <v>7225</v>
      </c>
      <c r="D925" t="s">
        <v>6096</v>
      </c>
      <c r="E925" t="s">
        <v>6895</v>
      </c>
      <c r="F925" t="s">
        <v>7096</v>
      </c>
      <c r="G925" t="s">
        <v>7103</v>
      </c>
      <c r="H925" t="s">
        <v>7119</v>
      </c>
      <c r="I925" t="s">
        <v>7165</v>
      </c>
      <c r="J925" t="s">
        <v>7176</v>
      </c>
      <c r="K925" t="s">
        <v>7202</v>
      </c>
      <c r="L925">
        <v>1</v>
      </c>
      <c r="M925">
        <v>18375.72</v>
      </c>
      <c r="N925">
        <v>0</v>
      </c>
      <c r="O925">
        <v>2536.73</v>
      </c>
    </row>
    <row r="926" spans="1:15" x14ac:dyDescent="0.25">
      <c r="A926" t="s">
        <v>1970</v>
      </c>
      <c r="B926" t="s">
        <v>5124</v>
      </c>
      <c r="C926" t="s">
        <v>7247</v>
      </c>
      <c r="D926" t="s">
        <v>6692</v>
      </c>
      <c r="E926" t="s">
        <v>7046</v>
      </c>
      <c r="F926" t="s">
        <v>7094</v>
      </c>
      <c r="G926" t="s">
        <v>7100</v>
      </c>
      <c r="H926" t="s">
        <v>7151</v>
      </c>
      <c r="I926" t="s">
        <v>7165</v>
      </c>
      <c r="J926" t="s">
        <v>7176</v>
      </c>
      <c r="K926" t="s">
        <v>7202</v>
      </c>
      <c r="L926">
        <v>4</v>
      </c>
      <c r="M926">
        <v>59100.18</v>
      </c>
      <c r="N926">
        <v>0.15</v>
      </c>
      <c r="O926">
        <v>5934.96</v>
      </c>
    </row>
    <row r="927" spans="1:15" x14ac:dyDescent="0.25">
      <c r="A927" t="s">
        <v>1029</v>
      </c>
      <c r="B927" t="s">
        <v>5317</v>
      </c>
      <c r="C927" t="s">
        <v>7259</v>
      </c>
      <c r="D927" t="s">
        <v>6554</v>
      </c>
      <c r="E927" t="s">
        <v>7077</v>
      </c>
      <c r="F927" t="s">
        <v>7095</v>
      </c>
      <c r="G927" t="s">
        <v>7109</v>
      </c>
      <c r="H927" t="s">
        <v>7127</v>
      </c>
      <c r="I927" t="s">
        <v>7165</v>
      </c>
      <c r="J927" t="s">
        <v>7176</v>
      </c>
      <c r="K927" t="s">
        <v>7202</v>
      </c>
      <c r="L927">
        <v>1</v>
      </c>
      <c r="M927">
        <v>18756.310000000001</v>
      </c>
      <c r="N927">
        <v>0</v>
      </c>
      <c r="O927">
        <v>2537.4</v>
      </c>
    </row>
    <row r="928" spans="1:15" x14ac:dyDescent="0.25">
      <c r="A928" t="s">
        <v>1034</v>
      </c>
      <c r="B928" t="s">
        <v>5168</v>
      </c>
      <c r="C928" t="s">
        <v>7231</v>
      </c>
      <c r="D928" t="s">
        <v>6623</v>
      </c>
      <c r="E928" t="s">
        <v>6932</v>
      </c>
      <c r="F928" t="s">
        <v>7095</v>
      </c>
      <c r="G928" t="s">
        <v>7109</v>
      </c>
      <c r="H928" t="s">
        <v>7135</v>
      </c>
      <c r="I928" t="s">
        <v>7165</v>
      </c>
      <c r="J928" t="s">
        <v>7176</v>
      </c>
      <c r="K928" t="s">
        <v>7202</v>
      </c>
      <c r="L928">
        <v>5</v>
      </c>
      <c r="M928">
        <v>71234.03</v>
      </c>
      <c r="N928">
        <v>0.2</v>
      </c>
      <c r="O928">
        <v>6107.2</v>
      </c>
    </row>
    <row r="929" spans="1:15" x14ac:dyDescent="0.25">
      <c r="A929" t="s">
        <v>1891</v>
      </c>
      <c r="B929" t="s">
        <v>5522</v>
      </c>
      <c r="C929" t="s">
        <v>7254</v>
      </c>
      <c r="D929" t="s">
        <v>6416</v>
      </c>
      <c r="E929" t="s">
        <v>6937</v>
      </c>
      <c r="F929" t="s">
        <v>7094</v>
      </c>
      <c r="G929" t="s">
        <v>7098</v>
      </c>
      <c r="H929" t="s">
        <v>7138</v>
      </c>
      <c r="I929" t="s">
        <v>7165</v>
      </c>
      <c r="J929" t="s">
        <v>7176</v>
      </c>
      <c r="K929" t="s">
        <v>7202</v>
      </c>
      <c r="L929">
        <v>8</v>
      </c>
      <c r="M929">
        <v>130296.3</v>
      </c>
      <c r="N929">
        <v>0.1</v>
      </c>
      <c r="O929">
        <v>10315.42</v>
      </c>
    </row>
    <row r="930" spans="1:15" x14ac:dyDescent="0.25">
      <c r="A930" t="s">
        <v>1878</v>
      </c>
      <c r="B930" t="s">
        <v>5860</v>
      </c>
      <c r="C930" t="s">
        <v>7244</v>
      </c>
      <c r="D930" t="s">
        <v>6175</v>
      </c>
      <c r="E930" t="s">
        <v>6965</v>
      </c>
      <c r="F930" t="s">
        <v>7096</v>
      </c>
      <c r="G930" t="s">
        <v>7103</v>
      </c>
      <c r="H930" t="s">
        <v>7134</v>
      </c>
      <c r="I930" t="s">
        <v>7165</v>
      </c>
      <c r="J930" t="s">
        <v>7176</v>
      </c>
      <c r="K930" t="s">
        <v>7202</v>
      </c>
      <c r="L930">
        <v>5</v>
      </c>
      <c r="M930">
        <v>69376.350000000006</v>
      </c>
      <c r="N930">
        <v>0.25</v>
      </c>
      <c r="O930">
        <v>3472.34</v>
      </c>
    </row>
    <row r="931" spans="1:15" x14ac:dyDescent="0.25">
      <c r="A931" t="s">
        <v>1856</v>
      </c>
      <c r="B931" t="s">
        <v>5207</v>
      </c>
      <c r="C931" t="s">
        <v>7249</v>
      </c>
      <c r="D931" t="s">
        <v>6522</v>
      </c>
      <c r="E931" t="s">
        <v>7040</v>
      </c>
      <c r="F931" t="s">
        <v>7095</v>
      </c>
      <c r="G931" t="s">
        <v>7106</v>
      </c>
      <c r="H931" t="s">
        <v>7161</v>
      </c>
      <c r="I931" t="s">
        <v>7165</v>
      </c>
      <c r="J931" t="s">
        <v>7176</v>
      </c>
      <c r="K931" t="s">
        <v>7202</v>
      </c>
      <c r="L931">
        <v>6</v>
      </c>
      <c r="M931">
        <v>92722.27</v>
      </c>
      <c r="N931">
        <v>0.15</v>
      </c>
      <c r="O931">
        <v>5084.21</v>
      </c>
    </row>
    <row r="932" spans="1:15" x14ac:dyDescent="0.25">
      <c r="A932" t="s">
        <v>1079</v>
      </c>
      <c r="B932" t="s">
        <v>5685</v>
      </c>
      <c r="C932" t="s">
        <v>7257</v>
      </c>
      <c r="D932" t="s">
        <v>6683</v>
      </c>
      <c r="E932" t="s">
        <v>7015</v>
      </c>
      <c r="F932" t="s">
        <v>7097</v>
      </c>
      <c r="G932" t="s">
        <v>7105</v>
      </c>
      <c r="H932" t="s">
        <v>7121</v>
      </c>
      <c r="I932" t="s">
        <v>7165</v>
      </c>
      <c r="J932" t="s">
        <v>7176</v>
      </c>
      <c r="K932" t="s">
        <v>7202</v>
      </c>
      <c r="L932">
        <v>4</v>
      </c>
      <c r="M932">
        <v>67196.25</v>
      </c>
      <c r="N932">
        <v>0.1</v>
      </c>
      <c r="O932">
        <v>6240.09</v>
      </c>
    </row>
    <row r="933" spans="1:15" x14ac:dyDescent="0.25">
      <c r="A933" t="s">
        <v>1782</v>
      </c>
      <c r="B933" t="s">
        <v>5787</v>
      </c>
      <c r="C933" t="s">
        <v>7228</v>
      </c>
      <c r="D933" t="s">
        <v>6634</v>
      </c>
      <c r="E933" t="s">
        <v>6994</v>
      </c>
      <c r="F933" t="s">
        <v>7097</v>
      </c>
      <c r="G933" t="s">
        <v>7110</v>
      </c>
      <c r="H933" t="s">
        <v>7155</v>
      </c>
      <c r="I933" t="s">
        <v>7165</v>
      </c>
      <c r="J933" t="s">
        <v>7176</v>
      </c>
      <c r="K933" t="s">
        <v>7202</v>
      </c>
      <c r="L933">
        <v>8</v>
      </c>
      <c r="M933">
        <v>132043.54</v>
      </c>
      <c r="N933">
        <v>0.05</v>
      </c>
      <c r="O933">
        <v>15289.16</v>
      </c>
    </row>
    <row r="934" spans="1:15" x14ac:dyDescent="0.25">
      <c r="A934" t="s">
        <v>1090</v>
      </c>
      <c r="B934" t="s">
        <v>5687</v>
      </c>
      <c r="C934" t="s">
        <v>7226</v>
      </c>
      <c r="D934" t="s">
        <v>6201</v>
      </c>
      <c r="E934" t="s">
        <v>6906</v>
      </c>
      <c r="F934" t="s">
        <v>7095</v>
      </c>
      <c r="G934" t="s">
        <v>7106</v>
      </c>
      <c r="H934" t="s">
        <v>7161</v>
      </c>
      <c r="I934" t="s">
        <v>7165</v>
      </c>
      <c r="J934" t="s">
        <v>7176</v>
      </c>
      <c r="K934" t="s">
        <v>7202</v>
      </c>
      <c r="L934">
        <v>1</v>
      </c>
      <c r="M934">
        <v>17632.41</v>
      </c>
      <c r="N934">
        <v>0</v>
      </c>
      <c r="O934">
        <v>2630.3</v>
      </c>
    </row>
    <row r="935" spans="1:15" x14ac:dyDescent="0.25">
      <c r="A935" t="s">
        <v>1101</v>
      </c>
      <c r="B935" t="s">
        <v>5165</v>
      </c>
      <c r="C935" t="s">
        <v>7229</v>
      </c>
      <c r="D935" t="s">
        <v>6569</v>
      </c>
      <c r="E935" t="s">
        <v>6941</v>
      </c>
      <c r="F935" t="s">
        <v>7096</v>
      </c>
      <c r="G935" t="s">
        <v>7111</v>
      </c>
      <c r="H935" t="s">
        <v>7131</v>
      </c>
      <c r="I935" t="s">
        <v>7165</v>
      </c>
      <c r="J935" t="s">
        <v>7176</v>
      </c>
      <c r="K935" t="s">
        <v>7202</v>
      </c>
      <c r="L935">
        <v>2</v>
      </c>
      <c r="M935">
        <v>29641.58</v>
      </c>
      <c r="N935">
        <v>0.15</v>
      </c>
      <c r="O935">
        <v>2774.72</v>
      </c>
    </row>
    <row r="936" spans="1:15" x14ac:dyDescent="0.25">
      <c r="A936" t="s">
        <v>1117</v>
      </c>
      <c r="B936" t="s">
        <v>5698</v>
      </c>
      <c r="C936" t="s">
        <v>7250</v>
      </c>
      <c r="D936" t="s">
        <v>6192</v>
      </c>
      <c r="E936" t="s">
        <v>6908</v>
      </c>
      <c r="F936" t="s">
        <v>7094</v>
      </c>
      <c r="G936" t="s">
        <v>7099</v>
      </c>
      <c r="H936" t="s">
        <v>7115</v>
      </c>
      <c r="I936" t="s">
        <v>7165</v>
      </c>
      <c r="J936" t="s">
        <v>7176</v>
      </c>
      <c r="K936" t="s">
        <v>7202</v>
      </c>
      <c r="L936">
        <v>6</v>
      </c>
      <c r="M936">
        <v>93815.67</v>
      </c>
      <c r="N936">
        <v>0.15</v>
      </c>
      <c r="O936">
        <v>7600.66</v>
      </c>
    </row>
    <row r="937" spans="1:15" x14ac:dyDescent="0.25">
      <c r="A937" t="s">
        <v>1708</v>
      </c>
      <c r="B937" t="s">
        <v>5872</v>
      </c>
      <c r="C937" t="s">
        <v>7236</v>
      </c>
      <c r="D937" t="s">
        <v>6099</v>
      </c>
      <c r="E937" t="s">
        <v>6898</v>
      </c>
      <c r="F937" t="s">
        <v>7097</v>
      </c>
      <c r="G937" t="s">
        <v>7110</v>
      </c>
      <c r="H937" t="s">
        <v>7129</v>
      </c>
      <c r="I937" t="s">
        <v>7165</v>
      </c>
      <c r="J937" t="s">
        <v>7176</v>
      </c>
      <c r="K937" t="s">
        <v>7202</v>
      </c>
      <c r="L937">
        <v>2</v>
      </c>
      <c r="M937">
        <v>35146.07</v>
      </c>
      <c r="N937">
        <v>0.05</v>
      </c>
      <c r="O937">
        <v>4108.9399999999996</v>
      </c>
    </row>
    <row r="938" spans="1:15" x14ac:dyDescent="0.25">
      <c r="A938" t="s">
        <v>1128</v>
      </c>
      <c r="B938" t="s">
        <v>5365</v>
      </c>
      <c r="C938" t="s">
        <v>7226</v>
      </c>
      <c r="D938" t="s">
        <v>6702</v>
      </c>
      <c r="E938" t="s">
        <v>6999</v>
      </c>
      <c r="F938" t="s">
        <v>7095</v>
      </c>
      <c r="G938" t="s">
        <v>7106</v>
      </c>
      <c r="H938" t="s">
        <v>7161</v>
      </c>
      <c r="I938" t="s">
        <v>7165</v>
      </c>
      <c r="J938" t="s">
        <v>7176</v>
      </c>
      <c r="K938" t="s">
        <v>7202</v>
      </c>
      <c r="L938">
        <v>1</v>
      </c>
      <c r="M938">
        <v>15536.57</v>
      </c>
      <c r="N938">
        <v>0.15</v>
      </c>
      <c r="O938">
        <v>939.6</v>
      </c>
    </row>
    <row r="939" spans="1:15" x14ac:dyDescent="0.25">
      <c r="A939" t="s">
        <v>1687</v>
      </c>
      <c r="B939" t="s">
        <v>5482</v>
      </c>
      <c r="C939" t="s">
        <v>7259</v>
      </c>
      <c r="D939" t="s">
        <v>6621</v>
      </c>
      <c r="E939" t="s">
        <v>6953</v>
      </c>
      <c r="F939" t="s">
        <v>7094</v>
      </c>
      <c r="G939" t="s">
        <v>7101</v>
      </c>
      <c r="H939" t="s">
        <v>7124</v>
      </c>
      <c r="I939" t="s">
        <v>7165</v>
      </c>
      <c r="J939" t="s">
        <v>7176</v>
      </c>
      <c r="K939" t="s">
        <v>7202</v>
      </c>
      <c r="L939">
        <v>8</v>
      </c>
      <c r="M939">
        <v>134158.32999999999</v>
      </c>
      <c r="N939">
        <v>0.05</v>
      </c>
      <c r="O939">
        <v>14896.03</v>
      </c>
    </row>
    <row r="940" spans="1:15" x14ac:dyDescent="0.25">
      <c r="A940" t="s">
        <v>1674</v>
      </c>
      <c r="B940" t="s">
        <v>5783</v>
      </c>
      <c r="C940" t="s">
        <v>7238</v>
      </c>
      <c r="D940" t="s">
        <v>6697</v>
      </c>
      <c r="E940" t="s">
        <v>7068</v>
      </c>
      <c r="F940" t="s">
        <v>7095</v>
      </c>
      <c r="G940" t="s">
        <v>7102</v>
      </c>
      <c r="H940" t="s">
        <v>7147</v>
      </c>
      <c r="I940" t="s">
        <v>7165</v>
      </c>
      <c r="J940" t="s">
        <v>7176</v>
      </c>
      <c r="K940" t="s">
        <v>7202</v>
      </c>
      <c r="L940">
        <v>5</v>
      </c>
      <c r="M940">
        <v>74650.509999999995</v>
      </c>
      <c r="N940">
        <v>0.2</v>
      </c>
      <c r="O940">
        <v>5857.05</v>
      </c>
    </row>
    <row r="941" spans="1:15" x14ac:dyDescent="0.25">
      <c r="A941" t="s">
        <v>1667</v>
      </c>
      <c r="B941" t="s">
        <v>5265</v>
      </c>
      <c r="C941" t="s">
        <v>7224</v>
      </c>
      <c r="D941" t="s">
        <v>6738</v>
      </c>
      <c r="E941" t="s">
        <v>7034</v>
      </c>
      <c r="F941" t="s">
        <v>7097</v>
      </c>
      <c r="G941" t="s">
        <v>7107</v>
      </c>
      <c r="H941" t="s">
        <v>7123</v>
      </c>
      <c r="I941" t="s">
        <v>7165</v>
      </c>
      <c r="J941" t="s">
        <v>7176</v>
      </c>
      <c r="K941" t="s">
        <v>7202</v>
      </c>
      <c r="L941">
        <v>5</v>
      </c>
      <c r="M941">
        <v>83537.66</v>
      </c>
      <c r="N941">
        <v>0.1</v>
      </c>
      <c r="O941">
        <v>9243.02</v>
      </c>
    </row>
    <row r="942" spans="1:15" x14ac:dyDescent="0.25">
      <c r="A942" t="s">
        <v>1651</v>
      </c>
      <c r="B942" t="s">
        <v>5793</v>
      </c>
      <c r="C942" t="s">
        <v>7257</v>
      </c>
      <c r="D942" t="s">
        <v>6236</v>
      </c>
      <c r="E942" t="s">
        <v>6996</v>
      </c>
      <c r="F942" t="s">
        <v>7094</v>
      </c>
      <c r="G942" t="s">
        <v>7100</v>
      </c>
      <c r="H942" t="s">
        <v>7151</v>
      </c>
      <c r="I942" t="s">
        <v>7165</v>
      </c>
      <c r="J942" t="s">
        <v>7176</v>
      </c>
      <c r="K942" t="s">
        <v>7202</v>
      </c>
      <c r="L942">
        <v>3</v>
      </c>
      <c r="M942">
        <v>56611.49</v>
      </c>
      <c r="N942">
        <v>0</v>
      </c>
      <c r="O942">
        <v>8298.1299999999992</v>
      </c>
    </row>
    <row r="943" spans="1:15" x14ac:dyDescent="0.25">
      <c r="A943" t="s">
        <v>1144</v>
      </c>
      <c r="B943" t="s">
        <v>5710</v>
      </c>
      <c r="C943" t="s">
        <v>7250</v>
      </c>
      <c r="D943" t="s">
        <v>6622</v>
      </c>
      <c r="E943" t="s">
        <v>7066</v>
      </c>
      <c r="F943" t="s">
        <v>7095</v>
      </c>
      <c r="G943" t="s">
        <v>7106</v>
      </c>
      <c r="H943" t="s">
        <v>7122</v>
      </c>
      <c r="I943" t="s">
        <v>7165</v>
      </c>
      <c r="J943" t="s">
        <v>7176</v>
      </c>
      <c r="K943" t="s">
        <v>7202</v>
      </c>
      <c r="L943">
        <v>5</v>
      </c>
      <c r="M943">
        <v>71875.179999999993</v>
      </c>
      <c r="N943">
        <v>0.2</v>
      </c>
      <c r="O943">
        <v>6050.16</v>
      </c>
    </row>
    <row r="944" spans="1:15" x14ac:dyDescent="0.25">
      <c r="A944" t="s">
        <v>1637</v>
      </c>
      <c r="B944" t="s">
        <v>5816</v>
      </c>
      <c r="C944" t="s">
        <v>7254</v>
      </c>
      <c r="D944" t="s">
        <v>6175</v>
      </c>
      <c r="E944" t="s">
        <v>6965</v>
      </c>
      <c r="F944" t="s">
        <v>7097</v>
      </c>
      <c r="G944" t="s">
        <v>7104</v>
      </c>
      <c r="H944" t="s">
        <v>7132</v>
      </c>
      <c r="I944" t="s">
        <v>7165</v>
      </c>
      <c r="J944" t="s">
        <v>7176</v>
      </c>
      <c r="K944" t="s">
        <v>7202</v>
      </c>
      <c r="L944">
        <v>1</v>
      </c>
      <c r="M944">
        <v>17137.12</v>
      </c>
      <c r="N944">
        <v>0</v>
      </c>
      <c r="O944">
        <v>2340.13</v>
      </c>
    </row>
    <row r="945" spans="1:15" x14ac:dyDescent="0.25">
      <c r="A945" t="s">
        <v>1157</v>
      </c>
      <c r="B945" t="s">
        <v>5102</v>
      </c>
      <c r="C945" t="s">
        <v>7245</v>
      </c>
      <c r="D945" t="s">
        <v>6133</v>
      </c>
      <c r="E945" t="s">
        <v>6911</v>
      </c>
      <c r="F945" t="s">
        <v>7097</v>
      </c>
      <c r="G945" t="s">
        <v>7107</v>
      </c>
      <c r="H945" t="s">
        <v>7152</v>
      </c>
      <c r="I945" t="s">
        <v>7165</v>
      </c>
      <c r="J945" t="s">
        <v>7176</v>
      </c>
      <c r="K945" t="s">
        <v>7202</v>
      </c>
      <c r="L945">
        <v>8</v>
      </c>
      <c r="M945">
        <v>138950.31</v>
      </c>
      <c r="N945">
        <v>0</v>
      </c>
      <c r="O945">
        <v>20504.93</v>
      </c>
    </row>
    <row r="946" spans="1:15" x14ac:dyDescent="0.25">
      <c r="A946" t="s">
        <v>1188</v>
      </c>
      <c r="B946" t="s">
        <v>5592</v>
      </c>
      <c r="C946" t="s">
        <v>7257</v>
      </c>
      <c r="D946" t="s">
        <v>6244</v>
      </c>
      <c r="E946" t="s">
        <v>6998</v>
      </c>
      <c r="F946" t="s">
        <v>7094</v>
      </c>
      <c r="G946" t="s">
        <v>7100</v>
      </c>
      <c r="H946" t="s">
        <v>7136</v>
      </c>
      <c r="I946" t="s">
        <v>7165</v>
      </c>
      <c r="J946" t="s">
        <v>7176</v>
      </c>
      <c r="K946" t="s">
        <v>7202</v>
      </c>
      <c r="L946">
        <v>1</v>
      </c>
      <c r="M946">
        <v>13783.97</v>
      </c>
      <c r="N946">
        <v>0.2</v>
      </c>
      <c r="O946">
        <v>880.22</v>
      </c>
    </row>
    <row r="947" spans="1:15" x14ac:dyDescent="0.25">
      <c r="A947" t="s">
        <v>1519</v>
      </c>
      <c r="B947" t="s">
        <v>5201</v>
      </c>
      <c r="C947" t="s">
        <v>7246</v>
      </c>
      <c r="D947" t="s">
        <v>6742</v>
      </c>
      <c r="E947" t="s">
        <v>6900</v>
      </c>
      <c r="F947" t="s">
        <v>7094</v>
      </c>
      <c r="G947" t="s">
        <v>7099</v>
      </c>
      <c r="H947" t="s">
        <v>7130</v>
      </c>
      <c r="I947" t="s">
        <v>7165</v>
      </c>
      <c r="J947" t="s">
        <v>7176</v>
      </c>
      <c r="K947" t="s">
        <v>7202</v>
      </c>
      <c r="L947">
        <v>5</v>
      </c>
      <c r="M947">
        <v>80744.41</v>
      </c>
      <c r="N947">
        <v>0.1</v>
      </c>
      <c r="O947">
        <v>9415.52</v>
      </c>
    </row>
    <row r="948" spans="1:15" x14ac:dyDescent="0.25">
      <c r="A948" t="s">
        <v>1482</v>
      </c>
      <c r="B948" t="s">
        <v>5084</v>
      </c>
      <c r="C948" t="s">
        <v>7253</v>
      </c>
      <c r="D948" t="s">
        <v>6274</v>
      </c>
      <c r="E948" t="s">
        <v>6995</v>
      </c>
      <c r="F948" t="s">
        <v>7094</v>
      </c>
      <c r="G948" t="s">
        <v>7100</v>
      </c>
      <c r="H948" t="s">
        <v>7151</v>
      </c>
      <c r="I948" t="s">
        <v>7165</v>
      </c>
      <c r="J948" t="s">
        <v>7176</v>
      </c>
      <c r="K948" t="s">
        <v>7202</v>
      </c>
      <c r="L948">
        <v>8</v>
      </c>
      <c r="M948">
        <v>139045.98000000001</v>
      </c>
      <c r="N948">
        <v>0</v>
      </c>
      <c r="O948">
        <v>20030.21</v>
      </c>
    </row>
    <row r="949" spans="1:15" x14ac:dyDescent="0.25">
      <c r="A949" t="s">
        <v>1454</v>
      </c>
      <c r="B949" t="s">
        <v>5796</v>
      </c>
      <c r="C949" t="s">
        <v>7247</v>
      </c>
      <c r="D949" t="s">
        <v>6613</v>
      </c>
      <c r="E949" t="s">
        <v>7077</v>
      </c>
      <c r="F949" t="s">
        <v>7096</v>
      </c>
      <c r="G949" t="s">
        <v>7111</v>
      </c>
      <c r="H949" t="s">
        <v>7131</v>
      </c>
      <c r="I949" t="s">
        <v>7165</v>
      </c>
      <c r="J949" t="s">
        <v>7176</v>
      </c>
      <c r="K949" t="s">
        <v>7202</v>
      </c>
      <c r="L949">
        <v>7</v>
      </c>
      <c r="M949">
        <v>107888.67</v>
      </c>
      <c r="N949">
        <v>0.1</v>
      </c>
      <c r="O949">
        <v>11937</v>
      </c>
    </row>
    <row r="950" spans="1:15" x14ac:dyDescent="0.25">
      <c r="A950" t="s">
        <v>1371</v>
      </c>
      <c r="B950" t="s">
        <v>5214</v>
      </c>
      <c r="C950" t="s">
        <v>7236</v>
      </c>
      <c r="D950" t="s">
        <v>6745</v>
      </c>
      <c r="E950" t="s">
        <v>6938</v>
      </c>
      <c r="F950" t="s">
        <v>7096</v>
      </c>
      <c r="G950" t="s">
        <v>7111</v>
      </c>
      <c r="H950" t="s">
        <v>7131</v>
      </c>
      <c r="I950" t="s">
        <v>7165</v>
      </c>
      <c r="J950" t="s">
        <v>7176</v>
      </c>
      <c r="K950" t="s">
        <v>7202</v>
      </c>
      <c r="L950">
        <v>5</v>
      </c>
      <c r="M950">
        <v>94169.51</v>
      </c>
      <c r="N950">
        <v>0</v>
      </c>
      <c r="O950">
        <v>12994.37</v>
      </c>
    </row>
    <row r="951" spans="1:15" x14ac:dyDescent="0.25">
      <c r="A951" t="s">
        <v>1242</v>
      </c>
      <c r="B951" t="s">
        <v>5743</v>
      </c>
      <c r="C951" t="s">
        <v>7254</v>
      </c>
      <c r="D951" t="s">
        <v>6615</v>
      </c>
      <c r="E951" t="s">
        <v>6996</v>
      </c>
      <c r="F951" t="s">
        <v>7094</v>
      </c>
      <c r="G951" t="s">
        <v>7098</v>
      </c>
      <c r="H951" t="s">
        <v>7156</v>
      </c>
      <c r="I951" t="s">
        <v>7165</v>
      </c>
      <c r="J951" t="s">
        <v>7176</v>
      </c>
      <c r="K951" t="s">
        <v>7202</v>
      </c>
      <c r="L951">
        <v>5</v>
      </c>
      <c r="M951">
        <v>72712.94</v>
      </c>
      <c r="N951">
        <v>0.15</v>
      </c>
      <c r="O951">
        <v>5096.21</v>
      </c>
    </row>
    <row r="952" spans="1:15" x14ac:dyDescent="0.25">
      <c r="A952" t="s">
        <v>1247</v>
      </c>
      <c r="B952" t="s">
        <v>5437</v>
      </c>
      <c r="C952" t="s">
        <v>7258</v>
      </c>
      <c r="D952" t="s">
        <v>6377</v>
      </c>
      <c r="E952" t="s">
        <v>7028</v>
      </c>
      <c r="F952" t="s">
        <v>7094</v>
      </c>
      <c r="G952" t="s">
        <v>7100</v>
      </c>
      <c r="H952" t="s">
        <v>7116</v>
      </c>
      <c r="I952" t="s">
        <v>7165</v>
      </c>
      <c r="J952" t="s">
        <v>7176</v>
      </c>
      <c r="K952" t="s">
        <v>7202</v>
      </c>
      <c r="L952">
        <v>5</v>
      </c>
      <c r="M952">
        <v>65078.720000000001</v>
      </c>
      <c r="N952">
        <v>0.25</v>
      </c>
      <c r="O952">
        <v>-1239.04</v>
      </c>
    </row>
    <row r="953" spans="1:15" x14ac:dyDescent="0.25">
      <c r="A953" t="s">
        <v>1295</v>
      </c>
      <c r="B953" t="s">
        <v>5489</v>
      </c>
      <c r="C953" t="s">
        <v>7250</v>
      </c>
      <c r="D953" t="s">
        <v>6593</v>
      </c>
      <c r="E953" t="s">
        <v>6938</v>
      </c>
      <c r="F953" t="s">
        <v>7095</v>
      </c>
      <c r="G953" t="s">
        <v>7109</v>
      </c>
      <c r="H953" t="s">
        <v>7140</v>
      </c>
      <c r="I953" t="s">
        <v>7165</v>
      </c>
      <c r="J953" t="s">
        <v>7176</v>
      </c>
      <c r="K953" t="s">
        <v>7202</v>
      </c>
      <c r="L953">
        <v>3</v>
      </c>
      <c r="M953">
        <v>39717.71</v>
      </c>
      <c r="N953">
        <v>0.25</v>
      </c>
      <c r="O953">
        <v>548.82000000000005</v>
      </c>
    </row>
    <row r="954" spans="1:15" x14ac:dyDescent="0.25">
      <c r="A954" t="s">
        <v>4955</v>
      </c>
      <c r="B954" t="s">
        <v>5895</v>
      </c>
      <c r="C954" t="s">
        <v>7257</v>
      </c>
      <c r="D954" t="s">
        <v>6273</v>
      </c>
      <c r="E954" t="s">
        <v>7017</v>
      </c>
      <c r="F954" t="s">
        <v>7096</v>
      </c>
      <c r="G954" t="s">
        <v>7103</v>
      </c>
      <c r="H954" t="s">
        <v>7119</v>
      </c>
      <c r="I954" t="s">
        <v>7165</v>
      </c>
      <c r="J954" t="s">
        <v>7176</v>
      </c>
      <c r="K954" t="s">
        <v>7194</v>
      </c>
      <c r="L954">
        <v>8</v>
      </c>
      <c r="M954">
        <v>192936.76</v>
      </c>
      <c r="N954">
        <v>0</v>
      </c>
      <c r="O954">
        <v>30188.13</v>
      </c>
    </row>
    <row r="955" spans="1:15" x14ac:dyDescent="0.25">
      <c r="A955" t="s">
        <v>4934</v>
      </c>
      <c r="B955" t="s">
        <v>5750</v>
      </c>
      <c r="C955" t="s">
        <v>7240</v>
      </c>
      <c r="D955" t="s">
        <v>6862</v>
      </c>
      <c r="E955" t="s">
        <v>6919</v>
      </c>
      <c r="F955" t="s">
        <v>7095</v>
      </c>
      <c r="G955" t="s">
        <v>7102</v>
      </c>
      <c r="H955" t="s">
        <v>7157</v>
      </c>
      <c r="I955" t="s">
        <v>7165</v>
      </c>
      <c r="J955" t="s">
        <v>7176</v>
      </c>
      <c r="K955" t="s">
        <v>7194</v>
      </c>
      <c r="L955">
        <v>6</v>
      </c>
      <c r="M955">
        <v>135840.6</v>
      </c>
      <c r="N955">
        <v>0.1</v>
      </c>
      <c r="O955">
        <v>17593.53</v>
      </c>
    </row>
    <row r="956" spans="1:15" x14ac:dyDescent="0.25">
      <c r="A956" t="s">
        <v>38</v>
      </c>
      <c r="B956" t="s">
        <v>5038</v>
      </c>
      <c r="C956" t="s">
        <v>7259</v>
      </c>
      <c r="D956" t="s">
        <v>6120</v>
      </c>
      <c r="E956" t="s">
        <v>6919</v>
      </c>
      <c r="F956" t="s">
        <v>7096</v>
      </c>
      <c r="G956" t="s">
        <v>7103</v>
      </c>
      <c r="H956" t="s">
        <v>7134</v>
      </c>
      <c r="I956" t="s">
        <v>7165</v>
      </c>
      <c r="J956" t="s">
        <v>7176</v>
      </c>
      <c r="K956" t="s">
        <v>7194</v>
      </c>
      <c r="L956">
        <v>2</v>
      </c>
      <c r="M956">
        <v>44846.25</v>
      </c>
      <c r="N956">
        <v>0.1</v>
      </c>
      <c r="O956">
        <v>4745.13</v>
      </c>
    </row>
    <row r="957" spans="1:15" x14ac:dyDescent="0.25">
      <c r="A957" t="s">
        <v>4914</v>
      </c>
      <c r="B957" t="s">
        <v>5217</v>
      </c>
      <c r="C957" t="s">
        <v>7248</v>
      </c>
      <c r="D957" t="s">
        <v>6469</v>
      </c>
      <c r="E957" t="s">
        <v>7061</v>
      </c>
      <c r="F957" t="s">
        <v>7094</v>
      </c>
      <c r="G957" t="s">
        <v>7098</v>
      </c>
      <c r="H957" t="s">
        <v>7138</v>
      </c>
      <c r="I957" t="s">
        <v>7165</v>
      </c>
      <c r="J957" t="s">
        <v>7176</v>
      </c>
      <c r="K957" t="s">
        <v>7194</v>
      </c>
      <c r="L957">
        <v>7</v>
      </c>
      <c r="M957">
        <v>167708.98000000001</v>
      </c>
      <c r="N957">
        <v>0</v>
      </c>
      <c r="O957">
        <v>26701.02</v>
      </c>
    </row>
    <row r="958" spans="1:15" x14ac:dyDescent="0.25">
      <c r="A958" t="s">
        <v>4901</v>
      </c>
      <c r="B958" t="s">
        <v>5513</v>
      </c>
      <c r="C958" t="s">
        <v>7247</v>
      </c>
      <c r="D958" t="s">
        <v>6784</v>
      </c>
      <c r="E958" t="s">
        <v>6951</v>
      </c>
      <c r="F958" t="s">
        <v>7097</v>
      </c>
      <c r="G958" t="s">
        <v>7107</v>
      </c>
      <c r="H958" t="s">
        <v>7123</v>
      </c>
      <c r="I958" t="s">
        <v>7165</v>
      </c>
      <c r="J958" t="s">
        <v>7176</v>
      </c>
      <c r="K958" t="s">
        <v>7194</v>
      </c>
      <c r="L958">
        <v>8</v>
      </c>
      <c r="M958">
        <v>161289.04</v>
      </c>
      <c r="N958">
        <v>0.2</v>
      </c>
      <c r="O958">
        <v>7707.42</v>
      </c>
    </row>
    <row r="959" spans="1:15" x14ac:dyDescent="0.25">
      <c r="A959" t="s">
        <v>4894</v>
      </c>
      <c r="B959" t="s">
        <v>5145</v>
      </c>
      <c r="C959" t="s">
        <v>7258</v>
      </c>
      <c r="D959" t="s">
        <v>6430</v>
      </c>
      <c r="E959" t="s">
        <v>7056</v>
      </c>
      <c r="F959" t="s">
        <v>7095</v>
      </c>
      <c r="G959" t="s">
        <v>7109</v>
      </c>
      <c r="H959" t="s">
        <v>7135</v>
      </c>
      <c r="I959" t="s">
        <v>7165</v>
      </c>
      <c r="J959" t="s">
        <v>7176</v>
      </c>
      <c r="K959" t="s">
        <v>7194</v>
      </c>
      <c r="L959">
        <v>1</v>
      </c>
      <c r="M959">
        <v>21538.44</v>
      </c>
      <c r="N959">
        <v>0.15</v>
      </c>
      <c r="O959">
        <v>1699.38</v>
      </c>
    </row>
    <row r="960" spans="1:15" x14ac:dyDescent="0.25">
      <c r="A960" t="s">
        <v>4876</v>
      </c>
      <c r="B960" t="s">
        <v>5471</v>
      </c>
      <c r="C960" t="s">
        <v>7256</v>
      </c>
      <c r="D960" t="s">
        <v>6425</v>
      </c>
      <c r="E960" t="s">
        <v>7043</v>
      </c>
      <c r="F960" t="s">
        <v>7094</v>
      </c>
      <c r="G960" t="s">
        <v>7100</v>
      </c>
      <c r="H960" t="s">
        <v>7136</v>
      </c>
      <c r="I960" t="s">
        <v>7165</v>
      </c>
      <c r="J960" t="s">
        <v>7176</v>
      </c>
      <c r="K960" t="s">
        <v>7194</v>
      </c>
      <c r="L960">
        <v>2</v>
      </c>
      <c r="M960">
        <v>48296.56</v>
      </c>
      <c r="N960">
        <v>0.05</v>
      </c>
      <c r="O960">
        <v>5913.92</v>
      </c>
    </row>
    <row r="961" spans="1:15" x14ac:dyDescent="0.25">
      <c r="A961" t="s">
        <v>60</v>
      </c>
      <c r="B961" t="s">
        <v>5059</v>
      </c>
      <c r="C961" t="s">
        <v>7248</v>
      </c>
      <c r="D961" t="s">
        <v>6142</v>
      </c>
      <c r="E961" t="s">
        <v>6940</v>
      </c>
      <c r="F961" t="s">
        <v>7097</v>
      </c>
      <c r="G961" t="s">
        <v>7110</v>
      </c>
      <c r="H961" t="s">
        <v>7129</v>
      </c>
      <c r="I961" t="s">
        <v>7165</v>
      </c>
      <c r="J961" t="s">
        <v>7176</v>
      </c>
      <c r="K961" t="s">
        <v>7194</v>
      </c>
      <c r="L961">
        <v>3</v>
      </c>
      <c r="M961">
        <v>78728.789999999994</v>
      </c>
      <c r="N961">
        <v>0</v>
      </c>
      <c r="O961">
        <v>12584.98</v>
      </c>
    </row>
    <row r="962" spans="1:15" x14ac:dyDescent="0.25">
      <c r="A962" t="s">
        <v>4846</v>
      </c>
      <c r="B962" t="s">
        <v>5767</v>
      </c>
      <c r="C962" t="s">
        <v>7251</v>
      </c>
      <c r="D962" t="s">
        <v>6870</v>
      </c>
      <c r="E962" t="s">
        <v>6937</v>
      </c>
      <c r="F962" t="s">
        <v>7096</v>
      </c>
      <c r="G962" t="s">
        <v>7103</v>
      </c>
      <c r="H962" t="s">
        <v>7119</v>
      </c>
      <c r="I962" t="s">
        <v>7165</v>
      </c>
      <c r="J962" t="s">
        <v>7176</v>
      </c>
      <c r="K962" t="s">
        <v>7194</v>
      </c>
      <c r="L962">
        <v>2</v>
      </c>
      <c r="M962">
        <v>40767.07</v>
      </c>
      <c r="N962">
        <v>0.15</v>
      </c>
      <c r="O962">
        <v>3818.73</v>
      </c>
    </row>
    <row r="963" spans="1:15" x14ac:dyDescent="0.25">
      <c r="A963" t="s">
        <v>85</v>
      </c>
      <c r="B963" t="s">
        <v>5083</v>
      </c>
      <c r="C963" t="s">
        <v>7232</v>
      </c>
      <c r="D963" t="s">
        <v>6164</v>
      </c>
      <c r="E963" t="s">
        <v>6928</v>
      </c>
      <c r="F963" t="s">
        <v>7097</v>
      </c>
      <c r="G963" t="s">
        <v>7107</v>
      </c>
      <c r="H963" t="s">
        <v>7152</v>
      </c>
      <c r="I963" t="s">
        <v>7165</v>
      </c>
      <c r="J963" t="s">
        <v>7176</v>
      </c>
      <c r="K963" t="s">
        <v>7194</v>
      </c>
      <c r="L963">
        <v>3</v>
      </c>
      <c r="M963">
        <v>56985.2</v>
      </c>
      <c r="N963">
        <v>0.25</v>
      </c>
      <c r="O963">
        <v>4807.99</v>
      </c>
    </row>
    <row r="964" spans="1:15" x14ac:dyDescent="0.25">
      <c r="A964" t="s">
        <v>94</v>
      </c>
      <c r="B964" t="s">
        <v>5092</v>
      </c>
      <c r="C964" t="s">
        <v>7235</v>
      </c>
      <c r="D964" t="s">
        <v>6173</v>
      </c>
      <c r="E964" t="s">
        <v>6963</v>
      </c>
      <c r="F964" t="s">
        <v>7097</v>
      </c>
      <c r="G964" t="s">
        <v>7104</v>
      </c>
      <c r="H964" t="s">
        <v>7120</v>
      </c>
      <c r="I964" t="s">
        <v>7165</v>
      </c>
      <c r="J964" t="s">
        <v>7176</v>
      </c>
      <c r="K964" t="s">
        <v>7194</v>
      </c>
      <c r="L964">
        <v>3</v>
      </c>
      <c r="M964">
        <v>68928.820000000007</v>
      </c>
      <c r="N964">
        <v>0.1</v>
      </c>
      <c r="O964">
        <v>7919.87</v>
      </c>
    </row>
    <row r="965" spans="1:15" x14ac:dyDescent="0.25">
      <c r="A965" t="s">
        <v>4711</v>
      </c>
      <c r="B965" t="s">
        <v>5761</v>
      </c>
      <c r="C965" t="s">
        <v>7241</v>
      </c>
      <c r="D965" t="s">
        <v>6517</v>
      </c>
      <c r="E965" t="s">
        <v>6902</v>
      </c>
      <c r="F965" t="s">
        <v>7094</v>
      </c>
      <c r="G965" t="s">
        <v>7100</v>
      </c>
      <c r="H965" t="s">
        <v>7116</v>
      </c>
      <c r="I965" t="s">
        <v>7165</v>
      </c>
      <c r="J965" t="s">
        <v>7176</v>
      </c>
      <c r="K965" t="s">
        <v>7194</v>
      </c>
      <c r="L965">
        <v>7</v>
      </c>
      <c r="M965">
        <v>164987.14000000001</v>
      </c>
      <c r="N965">
        <v>0.05</v>
      </c>
      <c r="O965">
        <v>24426.080000000002</v>
      </c>
    </row>
    <row r="966" spans="1:15" x14ac:dyDescent="0.25">
      <c r="A966" t="s">
        <v>105</v>
      </c>
      <c r="B966" t="s">
        <v>5103</v>
      </c>
      <c r="C966" t="s">
        <v>7247</v>
      </c>
      <c r="D966" t="s">
        <v>6182</v>
      </c>
      <c r="E966" t="s">
        <v>6970</v>
      </c>
      <c r="F966" t="s">
        <v>7095</v>
      </c>
      <c r="G966" t="s">
        <v>7102</v>
      </c>
      <c r="H966" t="s">
        <v>7118</v>
      </c>
      <c r="I966" t="s">
        <v>7165</v>
      </c>
      <c r="J966" t="s">
        <v>7176</v>
      </c>
      <c r="K966" t="s">
        <v>7194</v>
      </c>
      <c r="L966">
        <v>4</v>
      </c>
      <c r="M966">
        <v>87098.25</v>
      </c>
      <c r="N966">
        <v>0.15</v>
      </c>
      <c r="O966">
        <v>8044.53</v>
      </c>
    </row>
    <row r="967" spans="1:15" x14ac:dyDescent="0.25">
      <c r="A967" t="s">
        <v>108</v>
      </c>
      <c r="B967" t="s">
        <v>5106</v>
      </c>
      <c r="C967" t="s">
        <v>7248</v>
      </c>
      <c r="D967" t="s">
        <v>6185</v>
      </c>
      <c r="E967" t="s">
        <v>6973</v>
      </c>
      <c r="F967" t="s">
        <v>7095</v>
      </c>
      <c r="G967" t="s">
        <v>7109</v>
      </c>
      <c r="H967" t="s">
        <v>7127</v>
      </c>
      <c r="I967" t="s">
        <v>7165</v>
      </c>
      <c r="J967" t="s">
        <v>7176</v>
      </c>
      <c r="K967" t="s">
        <v>7194</v>
      </c>
      <c r="L967">
        <v>2</v>
      </c>
      <c r="M967">
        <v>41200.199999999997</v>
      </c>
      <c r="N967">
        <v>0.2</v>
      </c>
      <c r="O967">
        <v>1537.54</v>
      </c>
    </row>
    <row r="968" spans="1:15" x14ac:dyDescent="0.25">
      <c r="A968" t="s">
        <v>4662</v>
      </c>
      <c r="B968" t="s">
        <v>5856</v>
      </c>
      <c r="C968" t="s">
        <v>7256</v>
      </c>
      <c r="D968" t="s">
        <v>6508</v>
      </c>
      <c r="E968" t="s">
        <v>6986</v>
      </c>
      <c r="F968" t="s">
        <v>7095</v>
      </c>
      <c r="G968" t="s">
        <v>7109</v>
      </c>
      <c r="H968" t="s">
        <v>7127</v>
      </c>
      <c r="I968" t="s">
        <v>7165</v>
      </c>
      <c r="J968" t="s">
        <v>7176</v>
      </c>
      <c r="K968" t="s">
        <v>7194</v>
      </c>
      <c r="L968">
        <v>3</v>
      </c>
      <c r="M968">
        <v>71573.47</v>
      </c>
      <c r="N968">
        <v>0</v>
      </c>
      <c r="O968">
        <v>10413.24</v>
      </c>
    </row>
    <row r="969" spans="1:15" x14ac:dyDescent="0.25">
      <c r="A969" t="s">
        <v>4645</v>
      </c>
      <c r="B969" t="s">
        <v>5901</v>
      </c>
      <c r="C969" t="s">
        <v>7248</v>
      </c>
      <c r="D969" t="s">
        <v>6467</v>
      </c>
      <c r="E969" t="s">
        <v>6996</v>
      </c>
      <c r="F969" t="s">
        <v>7097</v>
      </c>
      <c r="G969" t="s">
        <v>7104</v>
      </c>
      <c r="H969" t="s">
        <v>7120</v>
      </c>
      <c r="I969" t="s">
        <v>7165</v>
      </c>
      <c r="J969" t="s">
        <v>7176</v>
      </c>
      <c r="K969" t="s">
        <v>7194</v>
      </c>
      <c r="L969">
        <v>5</v>
      </c>
      <c r="M969">
        <v>96664.78</v>
      </c>
      <c r="N969">
        <v>0.2</v>
      </c>
      <c r="O969">
        <v>4315.4399999999996</v>
      </c>
    </row>
    <row r="970" spans="1:15" x14ac:dyDescent="0.25">
      <c r="A970" t="s">
        <v>4636</v>
      </c>
      <c r="B970" t="s">
        <v>5203</v>
      </c>
      <c r="C970" t="s">
        <v>7228</v>
      </c>
      <c r="D970" t="s">
        <v>6658</v>
      </c>
      <c r="E970" t="s">
        <v>6964</v>
      </c>
      <c r="F970" t="s">
        <v>7096</v>
      </c>
      <c r="G970" t="s">
        <v>7111</v>
      </c>
      <c r="H970" t="s">
        <v>7145</v>
      </c>
      <c r="I970" t="s">
        <v>7165</v>
      </c>
      <c r="J970" t="s">
        <v>7176</v>
      </c>
      <c r="K970" t="s">
        <v>7194</v>
      </c>
      <c r="L970">
        <v>8</v>
      </c>
      <c r="M970">
        <v>156858.64000000001</v>
      </c>
      <c r="N970">
        <v>0.2</v>
      </c>
      <c r="O970">
        <v>14044.76</v>
      </c>
    </row>
    <row r="971" spans="1:15" x14ac:dyDescent="0.25">
      <c r="A971" t="s">
        <v>4612</v>
      </c>
      <c r="B971" t="s">
        <v>5574</v>
      </c>
      <c r="C971" t="s">
        <v>7257</v>
      </c>
      <c r="D971" t="s">
        <v>6745</v>
      </c>
      <c r="E971" t="s">
        <v>6938</v>
      </c>
      <c r="F971" t="s">
        <v>7094</v>
      </c>
      <c r="G971" t="s">
        <v>7099</v>
      </c>
      <c r="H971" t="s">
        <v>7130</v>
      </c>
      <c r="I971" t="s">
        <v>7165</v>
      </c>
      <c r="J971" t="s">
        <v>7176</v>
      </c>
      <c r="K971" t="s">
        <v>7194</v>
      </c>
      <c r="L971">
        <v>6</v>
      </c>
      <c r="M971">
        <v>114676.5</v>
      </c>
      <c r="N971">
        <v>0.25</v>
      </c>
      <c r="O971">
        <v>10083.6</v>
      </c>
    </row>
    <row r="972" spans="1:15" x14ac:dyDescent="0.25">
      <c r="A972" t="s">
        <v>131</v>
      </c>
      <c r="B972" t="s">
        <v>5129</v>
      </c>
      <c r="C972" t="s">
        <v>7234</v>
      </c>
      <c r="D972" t="s">
        <v>6204</v>
      </c>
      <c r="E972" t="s">
        <v>6958</v>
      </c>
      <c r="F972" t="s">
        <v>7094</v>
      </c>
      <c r="G972" t="s">
        <v>7101</v>
      </c>
      <c r="H972" t="s">
        <v>7137</v>
      </c>
      <c r="I972" t="s">
        <v>7165</v>
      </c>
      <c r="J972" t="s">
        <v>7176</v>
      </c>
      <c r="K972" t="s">
        <v>7194</v>
      </c>
      <c r="L972">
        <v>7</v>
      </c>
      <c r="M972">
        <v>170468.93</v>
      </c>
      <c r="N972">
        <v>0</v>
      </c>
      <c r="O972">
        <v>24934.9</v>
      </c>
    </row>
    <row r="973" spans="1:15" x14ac:dyDescent="0.25">
      <c r="A973" t="s">
        <v>133</v>
      </c>
      <c r="B973" t="s">
        <v>5131</v>
      </c>
      <c r="C973" t="s">
        <v>7248</v>
      </c>
      <c r="D973" t="s">
        <v>6206</v>
      </c>
      <c r="E973" t="s">
        <v>6981</v>
      </c>
      <c r="F973" t="s">
        <v>7097</v>
      </c>
      <c r="G973" t="s">
        <v>7104</v>
      </c>
      <c r="H973" t="s">
        <v>7120</v>
      </c>
      <c r="I973" t="s">
        <v>7165</v>
      </c>
      <c r="J973" t="s">
        <v>7176</v>
      </c>
      <c r="K973" t="s">
        <v>7194</v>
      </c>
      <c r="L973">
        <v>5</v>
      </c>
      <c r="M973">
        <v>102126.29</v>
      </c>
      <c r="N973">
        <v>0.2</v>
      </c>
      <c r="O973">
        <v>4890.6099999999997</v>
      </c>
    </row>
    <row r="974" spans="1:15" x14ac:dyDescent="0.25">
      <c r="A974" t="s">
        <v>4591</v>
      </c>
      <c r="B974" t="s">
        <v>5174</v>
      </c>
      <c r="C974" t="s">
        <v>7231</v>
      </c>
      <c r="D974" t="s">
        <v>6421</v>
      </c>
      <c r="E974" t="s">
        <v>7054</v>
      </c>
      <c r="F974" t="s">
        <v>7097</v>
      </c>
      <c r="G974" t="s">
        <v>7107</v>
      </c>
      <c r="H974" t="s">
        <v>7153</v>
      </c>
      <c r="I974" t="s">
        <v>7165</v>
      </c>
      <c r="J974" t="s">
        <v>7176</v>
      </c>
      <c r="K974" t="s">
        <v>7194</v>
      </c>
      <c r="L974">
        <v>6</v>
      </c>
      <c r="M974">
        <v>143276.95000000001</v>
      </c>
      <c r="N974">
        <v>0</v>
      </c>
      <c r="O974">
        <v>21648.560000000001</v>
      </c>
    </row>
    <row r="975" spans="1:15" x14ac:dyDescent="0.25">
      <c r="A975" t="s">
        <v>4560</v>
      </c>
      <c r="B975" t="s">
        <v>5050</v>
      </c>
      <c r="C975" t="s">
        <v>7252</v>
      </c>
      <c r="D975" t="s">
        <v>6403</v>
      </c>
      <c r="E975" t="s">
        <v>6980</v>
      </c>
      <c r="F975" t="s">
        <v>7096</v>
      </c>
      <c r="G975" t="s">
        <v>7113</v>
      </c>
      <c r="H975" t="s">
        <v>7144</v>
      </c>
      <c r="I975" t="s">
        <v>7165</v>
      </c>
      <c r="J975" t="s">
        <v>7176</v>
      </c>
      <c r="K975" t="s">
        <v>7194</v>
      </c>
      <c r="L975">
        <v>2</v>
      </c>
      <c r="M975">
        <v>48019.21</v>
      </c>
      <c r="N975">
        <v>0</v>
      </c>
      <c r="O975">
        <v>8394</v>
      </c>
    </row>
    <row r="976" spans="1:15" x14ac:dyDescent="0.25">
      <c r="A976" t="s">
        <v>4552</v>
      </c>
      <c r="B976" t="s">
        <v>5401</v>
      </c>
      <c r="C976" t="s">
        <v>7225</v>
      </c>
      <c r="D976" t="s">
        <v>6453</v>
      </c>
      <c r="E976" t="s">
        <v>7063</v>
      </c>
      <c r="F976" t="s">
        <v>7095</v>
      </c>
      <c r="G976" t="s">
        <v>7106</v>
      </c>
      <c r="H976" t="s">
        <v>7146</v>
      </c>
      <c r="I976" t="s">
        <v>7165</v>
      </c>
      <c r="J976" t="s">
        <v>7176</v>
      </c>
      <c r="K976" t="s">
        <v>7194</v>
      </c>
      <c r="L976">
        <v>8</v>
      </c>
      <c r="M976">
        <v>207183.21</v>
      </c>
      <c r="N976">
        <v>0</v>
      </c>
      <c r="O976">
        <v>33182.03</v>
      </c>
    </row>
    <row r="977" spans="1:15" x14ac:dyDescent="0.25">
      <c r="A977" t="s">
        <v>4545</v>
      </c>
      <c r="B977" t="s">
        <v>5399</v>
      </c>
      <c r="C977" t="s">
        <v>7244</v>
      </c>
      <c r="D977" t="s">
        <v>6774</v>
      </c>
      <c r="E977" t="s">
        <v>6981</v>
      </c>
      <c r="F977" t="s">
        <v>7096</v>
      </c>
      <c r="G977" t="s">
        <v>7113</v>
      </c>
      <c r="H977" t="s">
        <v>7143</v>
      </c>
      <c r="I977" t="s">
        <v>7165</v>
      </c>
      <c r="J977" t="s">
        <v>7176</v>
      </c>
      <c r="K977" t="s">
        <v>7194</v>
      </c>
      <c r="L977">
        <v>5</v>
      </c>
      <c r="M977">
        <v>123197.34</v>
      </c>
      <c r="N977">
        <v>0.05</v>
      </c>
      <c r="O977">
        <v>17829.650000000001</v>
      </c>
    </row>
    <row r="978" spans="1:15" x14ac:dyDescent="0.25">
      <c r="A978" t="s">
        <v>4531</v>
      </c>
      <c r="B978" t="s">
        <v>5871</v>
      </c>
      <c r="C978" t="s">
        <v>7236</v>
      </c>
      <c r="D978" t="s">
        <v>6334</v>
      </c>
      <c r="E978" t="s">
        <v>6967</v>
      </c>
      <c r="F978" t="s">
        <v>7097</v>
      </c>
      <c r="G978" t="s">
        <v>7107</v>
      </c>
      <c r="H978" t="s">
        <v>7153</v>
      </c>
      <c r="I978" t="s">
        <v>7165</v>
      </c>
      <c r="J978" t="s">
        <v>7176</v>
      </c>
      <c r="K978" t="s">
        <v>7194</v>
      </c>
      <c r="L978">
        <v>4</v>
      </c>
      <c r="M978">
        <v>82149.33</v>
      </c>
      <c r="N978">
        <v>0.15</v>
      </c>
      <c r="O978">
        <v>8315.77</v>
      </c>
    </row>
    <row r="979" spans="1:15" x14ac:dyDescent="0.25">
      <c r="A979" t="s">
        <v>173</v>
      </c>
      <c r="B979" t="s">
        <v>5052</v>
      </c>
      <c r="C979" t="s">
        <v>7254</v>
      </c>
      <c r="D979" t="s">
        <v>6204</v>
      </c>
      <c r="E979" t="s">
        <v>6958</v>
      </c>
      <c r="F979" t="s">
        <v>7095</v>
      </c>
      <c r="G979" t="s">
        <v>7108</v>
      </c>
      <c r="H979" t="s">
        <v>7141</v>
      </c>
      <c r="I979" t="s">
        <v>7165</v>
      </c>
      <c r="J979" t="s">
        <v>7176</v>
      </c>
      <c r="K979" t="s">
        <v>7194</v>
      </c>
      <c r="L979">
        <v>7</v>
      </c>
      <c r="M979">
        <v>146163.64000000001</v>
      </c>
      <c r="N979">
        <v>0.15</v>
      </c>
      <c r="O979">
        <v>15353.25</v>
      </c>
    </row>
    <row r="980" spans="1:15" x14ac:dyDescent="0.25">
      <c r="A980" t="s">
        <v>4438</v>
      </c>
      <c r="B980" t="s">
        <v>5514</v>
      </c>
      <c r="C980" t="s">
        <v>7237</v>
      </c>
      <c r="D980" t="s">
        <v>6213</v>
      </c>
      <c r="E980" t="s">
        <v>6986</v>
      </c>
      <c r="F980" t="s">
        <v>7095</v>
      </c>
      <c r="G980" t="s">
        <v>7102</v>
      </c>
      <c r="H980" t="s">
        <v>7157</v>
      </c>
      <c r="I980" t="s">
        <v>7165</v>
      </c>
      <c r="J980" t="s">
        <v>7176</v>
      </c>
      <c r="K980" t="s">
        <v>7194</v>
      </c>
      <c r="L980">
        <v>4</v>
      </c>
      <c r="M980">
        <v>81123.839999999997</v>
      </c>
      <c r="N980">
        <v>0.15</v>
      </c>
      <c r="O980">
        <v>7746.52</v>
      </c>
    </row>
    <row r="981" spans="1:15" x14ac:dyDescent="0.25">
      <c r="A981" t="s">
        <v>4431</v>
      </c>
      <c r="B981" t="s">
        <v>5271</v>
      </c>
      <c r="C981" t="s">
        <v>7238</v>
      </c>
      <c r="D981" t="s">
        <v>6545</v>
      </c>
      <c r="E981" t="s">
        <v>7076</v>
      </c>
      <c r="F981" t="s">
        <v>7094</v>
      </c>
      <c r="G981" t="s">
        <v>7099</v>
      </c>
      <c r="H981" t="s">
        <v>7130</v>
      </c>
      <c r="I981" t="s">
        <v>7165</v>
      </c>
      <c r="J981" t="s">
        <v>7176</v>
      </c>
      <c r="K981" t="s">
        <v>7194</v>
      </c>
      <c r="L981">
        <v>6</v>
      </c>
      <c r="M981">
        <v>130203.2</v>
      </c>
      <c r="N981">
        <v>0.15</v>
      </c>
      <c r="O981">
        <v>13971.18</v>
      </c>
    </row>
    <row r="982" spans="1:15" x14ac:dyDescent="0.25">
      <c r="A982" t="s">
        <v>4426</v>
      </c>
      <c r="B982" t="s">
        <v>5216</v>
      </c>
      <c r="C982" t="s">
        <v>7234</v>
      </c>
      <c r="D982" t="s">
        <v>6771</v>
      </c>
      <c r="E982" t="s">
        <v>6974</v>
      </c>
      <c r="F982" t="s">
        <v>7097</v>
      </c>
      <c r="G982" t="s">
        <v>7110</v>
      </c>
      <c r="H982" t="s">
        <v>7129</v>
      </c>
      <c r="I982" t="s">
        <v>7165</v>
      </c>
      <c r="J982" t="s">
        <v>7176</v>
      </c>
      <c r="K982" t="s">
        <v>7194</v>
      </c>
      <c r="L982">
        <v>6</v>
      </c>
      <c r="M982">
        <v>127523.21</v>
      </c>
      <c r="N982">
        <v>0.15</v>
      </c>
      <c r="O982">
        <v>12193.54</v>
      </c>
    </row>
    <row r="983" spans="1:15" x14ac:dyDescent="0.25">
      <c r="A983" t="s">
        <v>4362</v>
      </c>
      <c r="B983" t="s">
        <v>5651</v>
      </c>
      <c r="C983" t="s">
        <v>7225</v>
      </c>
      <c r="D983" t="s">
        <v>6715</v>
      </c>
      <c r="E983" t="s">
        <v>7059</v>
      </c>
      <c r="F983" t="s">
        <v>7094</v>
      </c>
      <c r="G983" t="s">
        <v>7098</v>
      </c>
      <c r="H983" t="s">
        <v>7156</v>
      </c>
      <c r="I983" t="s">
        <v>7165</v>
      </c>
      <c r="J983" t="s">
        <v>7176</v>
      </c>
      <c r="K983" t="s">
        <v>7194</v>
      </c>
      <c r="L983">
        <v>2</v>
      </c>
      <c r="M983">
        <v>41922.129999999997</v>
      </c>
      <c r="N983">
        <v>0.15</v>
      </c>
      <c r="O983">
        <v>3249.86</v>
      </c>
    </row>
    <row r="984" spans="1:15" x14ac:dyDescent="0.25">
      <c r="A984" t="s">
        <v>4357</v>
      </c>
      <c r="B984" t="s">
        <v>5284</v>
      </c>
      <c r="C984" t="s">
        <v>7247</v>
      </c>
      <c r="D984" t="s">
        <v>6252</v>
      </c>
      <c r="E984" t="s">
        <v>7004</v>
      </c>
      <c r="F984" t="s">
        <v>7096</v>
      </c>
      <c r="G984" t="s">
        <v>7103</v>
      </c>
      <c r="H984" t="s">
        <v>7158</v>
      </c>
      <c r="I984" t="s">
        <v>7165</v>
      </c>
      <c r="J984" t="s">
        <v>7176</v>
      </c>
      <c r="K984" t="s">
        <v>7194</v>
      </c>
      <c r="L984">
        <v>2</v>
      </c>
      <c r="M984">
        <v>45274.41</v>
      </c>
      <c r="N984">
        <v>0.1</v>
      </c>
      <c r="O984">
        <v>5819.12</v>
      </c>
    </row>
    <row r="985" spans="1:15" x14ac:dyDescent="0.25">
      <c r="A985" t="s">
        <v>4351</v>
      </c>
      <c r="B985" t="s">
        <v>5657</v>
      </c>
      <c r="C985" t="s">
        <v>7255</v>
      </c>
      <c r="D985" t="s">
        <v>6890</v>
      </c>
      <c r="E985" t="s">
        <v>6965</v>
      </c>
      <c r="F985" t="s">
        <v>7096</v>
      </c>
      <c r="G985" t="s">
        <v>7113</v>
      </c>
      <c r="H985" t="s">
        <v>7148</v>
      </c>
      <c r="I985" t="s">
        <v>7165</v>
      </c>
      <c r="J985" t="s">
        <v>7176</v>
      </c>
      <c r="K985" t="s">
        <v>7194</v>
      </c>
      <c r="L985">
        <v>7</v>
      </c>
      <c r="M985">
        <v>169316.22</v>
      </c>
      <c r="N985">
        <v>0</v>
      </c>
      <c r="O985">
        <v>26194.45</v>
      </c>
    </row>
    <row r="986" spans="1:15" x14ac:dyDescent="0.25">
      <c r="A986" t="s">
        <v>4322</v>
      </c>
      <c r="B986" t="s">
        <v>5774</v>
      </c>
      <c r="C986" t="s">
        <v>7249</v>
      </c>
      <c r="D986" t="s">
        <v>6468</v>
      </c>
      <c r="E986" t="s">
        <v>6990</v>
      </c>
      <c r="F986" t="s">
        <v>7097</v>
      </c>
      <c r="G986" t="s">
        <v>7110</v>
      </c>
      <c r="H986" t="s">
        <v>7159</v>
      </c>
      <c r="I986" t="s">
        <v>7165</v>
      </c>
      <c r="J986" t="s">
        <v>7176</v>
      </c>
      <c r="K986" t="s">
        <v>7194</v>
      </c>
      <c r="L986">
        <v>2</v>
      </c>
      <c r="M986">
        <v>42136.9</v>
      </c>
      <c r="N986">
        <v>0.15</v>
      </c>
      <c r="O986">
        <v>4396.28</v>
      </c>
    </row>
    <row r="987" spans="1:15" x14ac:dyDescent="0.25">
      <c r="A987" t="s">
        <v>238</v>
      </c>
      <c r="B987" t="s">
        <v>5222</v>
      </c>
      <c r="C987" t="s">
        <v>7225</v>
      </c>
      <c r="D987" t="s">
        <v>6146</v>
      </c>
      <c r="E987" t="s">
        <v>6944</v>
      </c>
      <c r="F987" t="s">
        <v>7097</v>
      </c>
      <c r="G987" t="s">
        <v>7104</v>
      </c>
      <c r="H987" t="s">
        <v>7160</v>
      </c>
      <c r="I987" t="s">
        <v>7165</v>
      </c>
      <c r="J987" t="s">
        <v>7176</v>
      </c>
      <c r="K987" t="s">
        <v>7194</v>
      </c>
      <c r="L987">
        <v>8</v>
      </c>
      <c r="M987">
        <v>176910.23</v>
      </c>
      <c r="N987">
        <v>0.1</v>
      </c>
      <c r="O987">
        <v>19960.060000000001</v>
      </c>
    </row>
    <row r="988" spans="1:15" x14ac:dyDescent="0.25">
      <c r="A988" t="s">
        <v>4310</v>
      </c>
      <c r="B988" t="s">
        <v>6083</v>
      </c>
      <c r="C988" t="s">
        <v>7240</v>
      </c>
      <c r="D988" t="s">
        <v>6152</v>
      </c>
      <c r="E988" t="s">
        <v>6950</v>
      </c>
      <c r="F988" t="s">
        <v>7095</v>
      </c>
      <c r="G988" t="s">
        <v>7106</v>
      </c>
      <c r="H988" t="s">
        <v>7161</v>
      </c>
      <c r="I988" t="s">
        <v>7165</v>
      </c>
      <c r="J988" t="s">
        <v>7176</v>
      </c>
      <c r="K988" t="s">
        <v>7194</v>
      </c>
      <c r="L988">
        <v>7</v>
      </c>
      <c r="M988">
        <v>173674.58</v>
      </c>
      <c r="N988">
        <v>0</v>
      </c>
      <c r="O988">
        <v>29239.95</v>
      </c>
    </row>
    <row r="989" spans="1:15" x14ac:dyDescent="0.25">
      <c r="A989" t="s">
        <v>252</v>
      </c>
      <c r="B989" t="s">
        <v>5233</v>
      </c>
      <c r="C989" t="s">
        <v>7243</v>
      </c>
      <c r="D989" t="s">
        <v>6143</v>
      </c>
      <c r="E989" t="s">
        <v>6941</v>
      </c>
      <c r="F989" t="s">
        <v>7094</v>
      </c>
      <c r="G989" t="s">
        <v>7098</v>
      </c>
      <c r="H989" t="s">
        <v>7156</v>
      </c>
      <c r="I989" t="s">
        <v>7165</v>
      </c>
      <c r="J989" t="s">
        <v>7176</v>
      </c>
      <c r="K989" t="s">
        <v>7194</v>
      </c>
      <c r="L989">
        <v>7</v>
      </c>
      <c r="M989">
        <v>168149.98</v>
      </c>
      <c r="N989">
        <v>0</v>
      </c>
      <c r="O989">
        <v>28838.89</v>
      </c>
    </row>
    <row r="990" spans="1:15" x14ac:dyDescent="0.25">
      <c r="A990" t="s">
        <v>4213</v>
      </c>
      <c r="B990" t="s">
        <v>5059</v>
      </c>
      <c r="C990" t="s">
        <v>7248</v>
      </c>
      <c r="D990" t="s">
        <v>6199</v>
      </c>
      <c r="E990" t="s">
        <v>6979</v>
      </c>
      <c r="F990" t="s">
        <v>7096</v>
      </c>
      <c r="G990" t="s">
        <v>7112</v>
      </c>
      <c r="H990" t="s">
        <v>7139</v>
      </c>
      <c r="I990" t="s">
        <v>7165</v>
      </c>
      <c r="J990" t="s">
        <v>7176</v>
      </c>
      <c r="K990" t="s">
        <v>7194</v>
      </c>
      <c r="L990">
        <v>6</v>
      </c>
      <c r="M990">
        <v>130974.76</v>
      </c>
      <c r="N990">
        <v>0.15</v>
      </c>
      <c r="O990">
        <v>10786.08</v>
      </c>
    </row>
    <row r="991" spans="1:15" x14ac:dyDescent="0.25">
      <c r="A991" t="s">
        <v>4174</v>
      </c>
      <c r="B991" t="s">
        <v>6076</v>
      </c>
      <c r="C991" t="s">
        <v>7230</v>
      </c>
      <c r="D991" t="s">
        <v>6525</v>
      </c>
      <c r="E991" t="s">
        <v>7059</v>
      </c>
      <c r="F991" t="s">
        <v>7097</v>
      </c>
      <c r="G991" t="s">
        <v>7110</v>
      </c>
      <c r="H991" t="s">
        <v>7155</v>
      </c>
      <c r="I991" t="s">
        <v>7165</v>
      </c>
      <c r="J991" t="s">
        <v>7176</v>
      </c>
      <c r="K991" t="s">
        <v>7194</v>
      </c>
      <c r="L991">
        <v>1</v>
      </c>
      <c r="M991">
        <v>24254.21</v>
      </c>
      <c r="N991">
        <v>0</v>
      </c>
      <c r="O991">
        <v>4046.46</v>
      </c>
    </row>
    <row r="992" spans="1:15" x14ac:dyDescent="0.25">
      <c r="A992" t="s">
        <v>4163</v>
      </c>
      <c r="B992" t="s">
        <v>5670</v>
      </c>
      <c r="C992" t="s">
        <v>7233</v>
      </c>
      <c r="D992" t="s">
        <v>6631</v>
      </c>
      <c r="E992" t="s">
        <v>7039</v>
      </c>
      <c r="F992" t="s">
        <v>7095</v>
      </c>
      <c r="G992" t="s">
        <v>7106</v>
      </c>
      <c r="H992" t="s">
        <v>7146</v>
      </c>
      <c r="I992" t="s">
        <v>7165</v>
      </c>
      <c r="J992" t="s">
        <v>7176</v>
      </c>
      <c r="K992" t="s">
        <v>7194</v>
      </c>
      <c r="L992">
        <v>7</v>
      </c>
      <c r="M992">
        <v>163692.1</v>
      </c>
      <c r="N992">
        <v>0.05</v>
      </c>
      <c r="O992">
        <v>20127.419999999998</v>
      </c>
    </row>
    <row r="993" spans="1:15" x14ac:dyDescent="0.25">
      <c r="A993" t="s">
        <v>4121</v>
      </c>
      <c r="B993" t="s">
        <v>5673</v>
      </c>
      <c r="C993" t="s">
        <v>7259</v>
      </c>
      <c r="D993" t="s">
        <v>6498</v>
      </c>
      <c r="E993" t="s">
        <v>7003</v>
      </c>
      <c r="F993" t="s">
        <v>7097</v>
      </c>
      <c r="G993" t="s">
        <v>7105</v>
      </c>
      <c r="H993" t="s">
        <v>7121</v>
      </c>
      <c r="I993" t="s">
        <v>7165</v>
      </c>
      <c r="J993" t="s">
        <v>7176</v>
      </c>
      <c r="K993" t="s">
        <v>7194</v>
      </c>
      <c r="L993">
        <v>7</v>
      </c>
      <c r="M993">
        <v>166797.57</v>
      </c>
      <c r="N993">
        <v>0</v>
      </c>
      <c r="O993">
        <v>26082.83</v>
      </c>
    </row>
    <row r="994" spans="1:15" x14ac:dyDescent="0.25">
      <c r="A994" t="s">
        <v>4106</v>
      </c>
      <c r="B994" t="s">
        <v>5756</v>
      </c>
      <c r="C994" t="s">
        <v>7246</v>
      </c>
      <c r="D994" t="s">
        <v>6639</v>
      </c>
      <c r="E994" t="s">
        <v>7048</v>
      </c>
      <c r="F994" t="s">
        <v>7094</v>
      </c>
      <c r="G994" t="s">
        <v>7098</v>
      </c>
      <c r="H994" t="s">
        <v>7114</v>
      </c>
      <c r="I994" t="s">
        <v>7165</v>
      </c>
      <c r="J994" t="s">
        <v>7176</v>
      </c>
      <c r="K994" t="s">
        <v>7194</v>
      </c>
      <c r="L994">
        <v>2</v>
      </c>
      <c r="M994">
        <v>36335.99</v>
      </c>
      <c r="N994">
        <v>0.25</v>
      </c>
      <c r="O994">
        <v>3247.65</v>
      </c>
    </row>
    <row r="995" spans="1:15" x14ac:dyDescent="0.25">
      <c r="A995" t="s">
        <v>4105</v>
      </c>
      <c r="B995" t="s">
        <v>5714</v>
      </c>
      <c r="C995" t="s">
        <v>7251</v>
      </c>
      <c r="D995" t="s">
        <v>6610</v>
      </c>
      <c r="E995" t="s">
        <v>7081</v>
      </c>
      <c r="F995" t="s">
        <v>7095</v>
      </c>
      <c r="G995" t="s">
        <v>7109</v>
      </c>
      <c r="H995" t="s">
        <v>7127</v>
      </c>
      <c r="I995" t="s">
        <v>7165</v>
      </c>
      <c r="J995" t="s">
        <v>7176</v>
      </c>
      <c r="K995" t="s">
        <v>7194</v>
      </c>
      <c r="L995">
        <v>8</v>
      </c>
      <c r="M995">
        <v>190581.14</v>
      </c>
      <c r="N995">
        <v>0.05</v>
      </c>
      <c r="O995">
        <v>28439.759999999998</v>
      </c>
    </row>
    <row r="996" spans="1:15" x14ac:dyDescent="0.25">
      <c r="A996" t="s">
        <v>4104</v>
      </c>
      <c r="B996" t="s">
        <v>5075</v>
      </c>
      <c r="C996" t="s">
        <v>7235</v>
      </c>
      <c r="D996" t="s">
        <v>6858</v>
      </c>
      <c r="E996" t="s">
        <v>6949</v>
      </c>
      <c r="F996" t="s">
        <v>7097</v>
      </c>
      <c r="G996" t="s">
        <v>7110</v>
      </c>
      <c r="H996" t="s">
        <v>7129</v>
      </c>
      <c r="I996" t="s">
        <v>7165</v>
      </c>
      <c r="J996" t="s">
        <v>7176</v>
      </c>
      <c r="K996" t="s">
        <v>7194</v>
      </c>
      <c r="L996">
        <v>5</v>
      </c>
      <c r="M996">
        <v>92881.41</v>
      </c>
      <c r="N996">
        <v>0.25</v>
      </c>
      <c r="O996">
        <v>1580.37</v>
      </c>
    </row>
    <row r="997" spans="1:15" x14ac:dyDescent="0.25">
      <c r="A997" t="s">
        <v>4094</v>
      </c>
      <c r="B997" t="s">
        <v>5664</v>
      </c>
      <c r="C997" t="s">
        <v>7237</v>
      </c>
      <c r="D997" t="s">
        <v>6198</v>
      </c>
      <c r="E997" t="s">
        <v>6978</v>
      </c>
      <c r="F997" t="s">
        <v>7095</v>
      </c>
      <c r="G997" t="s">
        <v>7102</v>
      </c>
      <c r="H997" t="s">
        <v>7118</v>
      </c>
      <c r="I997" t="s">
        <v>7165</v>
      </c>
      <c r="J997" t="s">
        <v>7176</v>
      </c>
      <c r="K997" t="s">
        <v>7194</v>
      </c>
      <c r="L997">
        <v>1</v>
      </c>
      <c r="M997">
        <v>24619.94</v>
      </c>
      <c r="N997">
        <v>0</v>
      </c>
      <c r="O997">
        <v>3730.06</v>
      </c>
    </row>
    <row r="998" spans="1:15" x14ac:dyDescent="0.25">
      <c r="A998" t="s">
        <v>4069</v>
      </c>
      <c r="B998" t="s">
        <v>5156</v>
      </c>
      <c r="C998" t="s">
        <v>7236</v>
      </c>
      <c r="D998" t="s">
        <v>6894</v>
      </c>
      <c r="E998" t="s">
        <v>6995</v>
      </c>
      <c r="F998" t="s">
        <v>7094</v>
      </c>
      <c r="G998" t="s">
        <v>7100</v>
      </c>
      <c r="H998" t="s">
        <v>7151</v>
      </c>
      <c r="I998" t="s">
        <v>7165</v>
      </c>
      <c r="J998" t="s">
        <v>7176</v>
      </c>
      <c r="K998" t="s">
        <v>7194</v>
      </c>
      <c r="L998">
        <v>8</v>
      </c>
      <c r="M998">
        <v>193608.55</v>
      </c>
      <c r="N998">
        <v>0</v>
      </c>
      <c r="O998">
        <v>33179.72</v>
      </c>
    </row>
    <row r="999" spans="1:15" x14ac:dyDescent="0.25">
      <c r="A999" t="s">
        <v>4067</v>
      </c>
      <c r="B999" t="s">
        <v>6071</v>
      </c>
      <c r="C999" t="s">
        <v>7228</v>
      </c>
      <c r="D999" t="s">
        <v>6799</v>
      </c>
      <c r="E999" t="s">
        <v>6979</v>
      </c>
      <c r="F999" t="s">
        <v>7094</v>
      </c>
      <c r="G999" t="s">
        <v>7099</v>
      </c>
      <c r="H999" t="s">
        <v>7130</v>
      </c>
      <c r="I999" t="s">
        <v>7165</v>
      </c>
      <c r="J999" t="s">
        <v>7176</v>
      </c>
      <c r="K999" t="s">
        <v>7194</v>
      </c>
      <c r="L999">
        <v>8</v>
      </c>
      <c r="M999">
        <v>185452.02</v>
      </c>
      <c r="N999">
        <v>0.05</v>
      </c>
      <c r="O999">
        <v>25027.91</v>
      </c>
    </row>
    <row r="1000" spans="1:15" x14ac:dyDescent="0.25">
      <c r="A1000" t="s">
        <v>334</v>
      </c>
      <c r="B1000" t="s">
        <v>5298</v>
      </c>
      <c r="C1000" t="s">
        <v>7247</v>
      </c>
      <c r="D1000" t="s">
        <v>6357</v>
      </c>
      <c r="E1000" t="s">
        <v>7036</v>
      </c>
      <c r="F1000" t="s">
        <v>7096</v>
      </c>
      <c r="G1000" t="s">
        <v>7113</v>
      </c>
      <c r="H1000" t="s">
        <v>7143</v>
      </c>
      <c r="I1000" t="s">
        <v>7165</v>
      </c>
      <c r="J1000" t="s">
        <v>7176</v>
      </c>
      <c r="K1000" t="s">
        <v>7194</v>
      </c>
      <c r="L1000">
        <v>4</v>
      </c>
      <c r="M1000">
        <v>86311.62</v>
      </c>
      <c r="N1000">
        <v>0.1</v>
      </c>
      <c r="O1000">
        <v>10846.21</v>
      </c>
    </row>
    <row r="1001" spans="1:15" x14ac:dyDescent="0.25">
      <c r="A1001" t="s">
        <v>3957</v>
      </c>
      <c r="B1001" t="s">
        <v>5671</v>
      </c>
      <c r="C1001" t="s">
        <v>7242</v>
      </c>
      <c r="D1001" t="s">
        <v>6585</v>
      </c>
      <c r="E1001" t="s">
        <v>7038</v>
      </c>
      <c r="F1001" t="s">
        <v>7095</v>
      </c>
      <c r="G1001" t="s">
        <v>7106</v>
      </c>
      <c r="H1001" t="s">
        <v>7161</v>
      </c>
      <c r="I1001" t="s">
        <v>7165</v>
      </c>
      <c r="J1001" t="s">
        <v>7176</v>
      </c>
      <c r="K1001" t="s">
        <v>7194</v>
      </c>
      <c r="L1001">
        <v>5</v>
      </c>
      <c r="M1001">
        <v>116145.2</v>
      </c>
      <c r="N1001">
        <v>0.1</v>
      </c>
      <c r="O1001">
        <v>13545.88</v>
      </c>
    </row>
    <row r="1002" spans="1:15" x14ac:dyDescent="0.25">
      <c r="A1002" t="s">
        <v>3928</v>
      </c>
      <c r="B1002" t="s">
        <v>5637</v>
      </c>
      <c r="C1002" t="s">
        <v>7235</v>
      </c>
      <c r="D1002" t="s">
        <v>6883</v>
      </c>
      <c r="E1002" t="s">
        <v>6906</v>
      </c>
      <c r="F1002" t="s">
        <v>7095</v>
      </c>
      <c r="G1002" t="s">
        <v>7106</v>
      </c>
      <c r="H1002" t="s">
        <v>7122</v>
      </c>
      <c r="I1002" t="s">
        <v>7165</v>
      </c>
      <c r="J1002" t="s">
        <v>7176</v>
      </c>
      <c r="K1002" t="s">
        <v>7194</v>
      </c>
      <c r="L1002">
        <v>4</v>
      </c>
      <c r="M1002">
        <v>102762.23</v>
      </c>
      <c r="N1002">
        <v>0</v>
      </c>
      <c r="O1002">
        <v>15295.47</v>
      </c>
    </row>
    <row r="1003" spans="1:15" x14ac:dyDescent="0.25">
      <c r="A1003" t="s">
        <v>3871</v>
      </c>
      <c r="B1003" t="s">
        <v>5809</v>
      </c>
      <c r="C1003" t="s">
        <v>7257</v>
      </c>
      <c r="D1003" t="s">
        <v>6848</v>
      </c>
      <c r="E1003" t="s">
        <v>6902</v>
      </c>
      <c r="F1003" t="s">
        <v>7095</v>
      </c>
      <c r="G1003" t="s">
        <v>7106</v>
      </c>
      <c r="H1003" t="s">
        <v>7122</v>
      </c>
      <c r="I1003" t="s">
        <v>7165</v>
      </c>
      <c r="J1003" t="s">
        <v>7176</v>
      </c>
      <c r="K1003" t="s">
        <v>7194</v>
      </c>
      <c r="L1003">
        <v>4</v>
      </c>
      <c r="M1003">
        <v>93162.85</v>
      </c>
      <c r="N1003">
        <v>0.05</v>
      </c>
      <c r="O1003">
        <v>14096.94</v>
      </c>
    </row>
    <row r="1004" spans="1:15" x14ac:dyDescent="0.25">
      <c r="A1004" t="s">
        <v>397</v>
      </c>
      <c r="B1004" t="s">
        <v>5340</v>
      </c>
      <c r="C1004" t="s">
        <v>7246</v>
      </c>
      <c r="D1004" t="s">
        <v>6396</v>
      </c>
      <c r="E1004" t="s">
        <v>7027</v>
      </c>
      <c r="F1004" t="s">
        <v>7097</v>
      </c>
      <c r="G1004" t="s">
        <v>7110</v>
      </c>
      <c r="H1004" t="s">
        <v>7155</v>
      </c>
      <c r="I1004" t="s">
        <v>7165</v>
      </c>
      <c r="J1004" t="s">
        <v>7176</v>
      </c>
      <c r="K1004" t="s">
        <v>7194</v>
      </c>
      <c r="L1004">
        <v>3</v>
      </c>
      <c r="M1004">
        <v>55772.74</v>
      </c>
      <c r="N1004">
        <v>0.25</v>
      </c>
      <c r="O1004">
        <v>1571.01</v>
      </c>
    </row>
    <row r="1005" spans="1:15" x14ac:dyDescent="0.25">
      <c r="A1005" t="s">
        <v>3792</v>
      </c>
      <c r="B1005" t="s">
        <v>5453</v>
      </c>
      <c r="C1005" t="s">
        <v>7253</v>
      </c>
      <c r="D1005" t="s">
        <v>6845</v>
      </c>
      <c r="E1005" t="s">
        <v>7042</v>
      </c>
      <c r="F1005" t="s">
        <v>7096</v>
      </c>
      <c r="G1005" t="s">
        <v>7113</v>
      </c>
      <c r="H1005" t="s">
        <v>7144</v>
      </c>
      <c r="I1005" t="s">
        <v>7165</v>
      </c>
      <c r="J1005" t="s">
        <v>7176</v>
      </c>
      <c r="K1005" t="s">
        <v>7194</v>
      </c>
      <c r="L1005">
        <v>5</v>
      </c>
      <c r="M1005">
        <v>101676.75</v>
      </c>
      <c r="N1005">
        <v>0.15</v>
      </c>
      <c r="O1005">
        <v>13258.95</v>
      </c>
    </row>
    <row r="1006" spans="1:15" x14ac:dyDescent="0.25">
      <c r="A1006" t="s">
        <v>3770</v>
      </c>
      <c r="B1006" t="s">
        <v>5267</v>
      </c>
      <c r="C1006" t="s">
        <v>7247</v>
      </c>
      <c r="D1006" t="s">
        <v>6665</v>
      </c>
      <c r="E1006" t="s">
        <v>6908</v>
      </c>
      <c r="F1006" t="s">
        <v>7094</v>
      </c>
      <c r="G1006" t="s">
        <v>7100</v>
      </c>
      <c r="H1006" t="s">
        <v>7151</v>
      </c>
      <c r="I1006" t="s">
        <v>7165</v>
      </c>
      <c r="J1006" t="s">
        <v>7176</v>
      </c>
      <c r="K1006" t="s">
        <v>7194</v>
      </c>
      <c r="L1006">
        <v>4</v>
      </c>
      <c r="M1006">
        <v>102213.21</v>
      </c>
      <c r="N1006">
        <v>0</v>
      </c>
      <c r="O1006">
        <v>16255.61</v>
      </c>
    </row>
    <row r="1007" spans="1:15" x14ac:dyDescent="0.25">
      <c r="A1007" t="s">
        <v>3750</v>
      </c>
      <c r="B1007" t="s">
        <v>6063</v>
      </c>
      <c r="C1007" t="s">
        <v>7229</v>
      </c>
      <c r="D1007" t="s">
        <v>6815</v>
      </c>
      <c r="E1007" t="s">
        <v>6957</v>
      </c>
      <c r="F1007" t="s">
        <v>7095</v>
      </c>
      <c r="G1007" t="s">
        <v>7109</v>
      </c>
      <c r="H1007" t="s">
        <v>7140</v>
      </c>
      <c r="I1007" t="s">
        <v>7165</v>
      </c>
      <c r="J1007" t="s">
        <v>7176</v>
      </c>
      <c r="K1007" t="s">
        <v>7194</v>
      </c>
      <c r="L1007">
        <v>1</v>
      </c>
      <c r="M1007">
        <v>18996.23</v>
      </c>
      <c r="N1007">
        <v>0.25</v>
      </c>
      <c r="O1007">
        <v>881.73</v>
      </c>
    </row>
    <row r="1008" spans="1:15" x14ac:dyDescent="0.25">
      <c r="A1008" t="s">
        <v>3744</v>
      </c>
      <c r="B1008" t="s">
        <v>5727</v>
      </c>
      <c r="C1008" t="s">
        <v>7245</v>
      </c>
      <c r="D1008" t="s">
        <v>6293</v>
      </c>
      <c r="E1008" t="s">
        <v>7020</v>
      </c>
      <c r="F1008" t="s">
        <v>7097</v>
      </c>
      <c r="G1008" t="s">
        <v>7104</v>
      </c>
      <c r="H1008" t="s">
        <v>7120</v>
      </c>
      <c r="I1008" t="s">
        <v>7165</v>
      </c>
      <c r="J1008" t="s">
        <v>7176</v>
      </c>
      <c r="K1008" t="s">
        <v>7194</v>
      </c>
      <c r="L1008">
        <v>1</v>
      </c>
      <c r="M1008">
        <v>23319.07</v>
      </c>
      <c r="N1008">
        <v>0.05</v>
      </c>
      <c r="O1008">
        <v>2922.76</v>
      </c>
    </row>
    <row r="1009" spans="1:15" x14ac:dyDescent="0.25">
      <c r="A1009" t="s">
        <v>3667</v>
      </c>
      <c r="B1009" t="s">
        <v>5261</v>
      </c>
      <c r="C1009" t="s">
        <v>7236</v>
      </c>
      <c r="D1009" t="s">
        <v>6138</v>
      </c>
      <c r="E1009" t="s">
        <v>6936</v>
      </c>
      <c r="F1009" t="s">
        <v>7097</v>
      </c>
      <c r="G1009" t="s">
        <v>7107</v>
      </c>
      <c r="H1009" t="s">
        <v>7153</v>
      </c>
      <c r="I1009" t="s">
        <v>7165</v>
      </c>
      <c r="J1009" t="s">
        <v>7176</v>
      </c>
      <c r="K1009" t="s">
        <v>7194</v>
      </c>
      <c r="L1009">
        <v>8</v>
      </c>
      <c r="M1009">
        <v>202208.48</v>
      </c>
      <c r="N1009">
        <v>0</v>
      </c>
      <c r="O1009">
        <v>29584</v>
      </c>
    </row>
    <row r="1010" spans="1:15" x14ac:dyDescent="0.25">
      <c r="A1010" t="s">
        <v>456</v>
      </c>
      <c r="B1010" t="s">
        <v>5385</v>
      </c>
      <c r="C1010" t="s">
        <v>7255</v>
      </c>
      <c r="D1010" t="s">
        <v>6435</v>
      </c>
      <c r="E1010" t="s">
        <v>7057</v>
      </c>
      <c r="F1010" t="s">
        <v>7097</v>
      </c>
      <c r="G1010" t="s">
        <v>7107</v>
      </c>
      <c r="H1010" t="s">
        <v>7152</v>
      </c>
      <c r="I1010" t="s">
        <v>7165</v>
      </c>
      <c r="J1010" t="s">
        <v>7176</v>
      </c>
      <c r="K1010" t="s">
        <v>7194</v>
      </c>
      <c r="L1010">
        <v>6</v>
      </c>
      <c r="M1010">
        <v>115223.14</v>
      </c>
      <c r="N1010">
        <v>0.25</v>
      </c>
      <c r="O1010">
        <v>11779.34</v>
      </c>
    </row>
    <row r="1011" spans="1:15" x14ac:dyDescent="0.25">
      <c r="A1011" t="s">
        <v>3634</v>
      </c>
      <c r="B1011" t="s">
        <v>5149</v>
      </c>
      <c r="C1011" t="s">
        <v>7249</v>
      </c>
      <c r="D1011" t="s">
        <v>6258</v>
      </c>
      <c r="E1011" t="s">
        <v>6927</v>
      </c>
      <c r="F1011" t="s">
        <v>7097</v>
      </c>
      <c r="G1011" t="s">
        <v>7104</v>
      </c>
      <c r="H1011" t="s">
        <v>7132</v>
      </c>
      <c r="I1011" t="s">
        <v>7165</v>
      </c>
      <c r="J1011" t="s">
        <v>7176</v>
      </c>
      <c r="K1011" t="s">
        <v>7194</v>
      </c>
      <c r="L1011">
        <v>3</v>
      </c>
      <c r="M1011">
        <v>66559</v>
      </c>
      <c r="N1011">
        <v>0.15</v>
      </c>
      <c r="O1011">
        <v>7731.24</v>
      </c>
    </row>
    <row r="1012" spans="1:15" x14ac:dyDescent="0.25">
      <c r="A1012" t="s">
        <v>468</v>
      </c>
      <c r="B1012" t="s">
        <v>5393</v>
      </c>
      <c r="C1012" t="s">
        <v>7230</v>
      </c>
      <c r="D1012" t="s">
        <v>6291</v>
      </c>
      <c r="E1012" t="s">
        <v>6969</v>
      </c>
      <c r="F1012" t="s">
        <v>7097</v>
      </c>
      <c r="G1012" t="s">
        <v>7105</v>
      </c>
      <c r="H1012" t="s">
        <v>7121</v>
      </c>
      <c r="I1012" t="s">
        <v>7165</v>
      </c>
      <c r="J1012" t="s">
        <v>7176</v>
      </c>
      <c r="K1012" t="s">
        <v>7194</v>
      </c>
      <c r="L1012">
        <v>5</v>
      </c>
      <c r="M1012">
        <v>89658.58</v>
      </c>
      <c r="N1012">
        <v>0.25</v>
      </c>
      <c r="O1012">
        <v>192.69</v>
      </c>
    </row>
    <row r="1013" spans="1:15" x14ac:dyDescent="0.25">
      <c r="A1013" t="s">
        <v>3567</v>
      </c>
      <c r="B1013" t="s">
        <v>5981</v>
      </c>
      <c r="C1013" t="s">
        <v>7256</v>
      </c>
      <c r="D1013" t="s">
        <v>6433</v>
      </c>
      <c r="E1013" t="s">
        <v>6914</v>
      </c>
      <c r="F1013" t="s">
        <v>7095</v>
      </c>
      <c r="G1013" t="s">
        <v>7108</v>
      </c>
      <c r="H1013" t="s">
        <v>7141</v>
      </c>
      <c r="I1013" t="s">
        <v>7165</v>
      </c>
      <c r="J1013" t="s">
        <v>7176</v>
      </c>
      <c r="K1013" t="s">
        <v>7194</v>
      </c>
      <c r="L1013">
        <v>4</v>
      </c>
      <c r="M1013">
        <v>91026.53</v>
      </c>
      <c r="N1013">
        <v>0.1</v>
      </c>
      <c r="O1013">
        <v>11119.29</v>
      </c>
    </row>
    <row r="1014" spans="1:15" x14ac:dyDescent="0.25">
      <c r="A1014" t="s">
        <v>485</v>
      </c>
      <c r="B1014" t="s">
        <v>5352</v>
      </c>
      <c r="C1014" t="s">
        <v>7252</v>
      </c>
      <c r="D1014" t="s">
        <v>6449</v>
      </c>
      <c r="E1014" t="s">
        <v>6973</v>
      </c>
      <c r="F1014" t="s">
        <v>7094</v>
      </c>
      <c r="G1014" t="s">
        <v>7101</v>
      </c>
      <c r="H1014" t="s">
        <v>7137</v>
      </c>
      <c r="I1014" t="s">
        <v>7165</v>
      </c>
      <c r="J1014" t="s">
        <v>7176</v>
      </c>
      <c r="K1014" t="s">
        <v>7194</v>
      </c>
      <c r="L1014">
        <v>7</v>
      </c>
      <c r="M1014">
        <v>174188.83</v>
      </c>
      <c r="N1014">
        <v>0.05</v>
      </c>
      <c r="O1014">
        <v>21636.560000000001</v>
      </c>
    </row>
    <row r="1015" spans="1:15" x14ac:dyDescent="0.25">
      <c r="A1015" t="s">
        <v>3540</v>
      </c>
      <c r="B1015" t="s">
        <v>5231</v>
      </c>
      <c r="C1015" t="s">
        <v>7230</v>
      </c>
      <c r="D1015" t="s">
        <v>6539</v>
      </c>
      <c r="E1015" t="s">
        <v>7074</v>
      </c>
      <c r="F1015" t="s">
        <v>7097</v>
      </c>
      <c r="G1015" t="s">
        <v>7110</v>
      </c>
      <c r="H1015" t="s">
        <v>7159</v>
      </c>
      <c r="I1015" t="s">
        <v>7165</v>
      </c>
      <c r="J1015" t="s">
        <v>7176</v>
      </c>
      <c r="K1015" t="s">
        <v>7194</v>
      </c>
      <c r="L1015">
        <v>6</v>
      </c>
      <c r="M1015">
        <v>129944.85</v>
      </c>
      <c r="N1015">
        <v>0.15</v>
      </c>
      <c r="O1015">
        <v>12176.88</v>
      </c>
    </row>
    <row r="1016" spans="1:15" x14ac:dyDescent="0.25">
      <c r="A1016" t="s">
        <v>3498</v>
      </c>
      <c r="B1016" t="s">
        <v>5425</v>
      </c>
      <c r="C1016" t="s">
        <v>7224</v>
      </c>
      <c r="D1016" t="s">
        <v>6523</v>
      </c>
      <c r="E1016" t="s">
        <v>7072</v>
      </c>
      <c r="F1016" t="s">
        <v>7095</v>
      </c>
      <c r="G1016" t="s">
        <v>7109</v>
      </c>
      <c r="H1016" t="s">
        <v>7135</v>
      </c>
      <c r="I1016" t="s">
        <v>7165</v>
      </c>
      <c r="J1016" t="s">
        <v>7176</v>
      </c>
      <c r="K1016" t="s">
        <v>7194</v>
      </c>
      <c r="L1016">
        <v>8</v>
      </c>
      <c r="M1016">
        <v>181958.07</v>
      </c>
      <c r="N1016">
        <v>0.1</v>
      </c>
      <c r="O1016">
        <v>18096.509999999998</v>
      </c>
    </row>
    <row r="1017" spans="1:15" x14ac:dyDescent="0.25">
      <c r="A1017" t="s">
        <v>3497</v>
      </c>
      <c r="B1017" t="s">
        <v>5820</v>
      </c>
      <c r="C1017" t="s">
        <v>7227</v>
      </c>
      <c r="D1017" t="s">
        <v>6391</v>
      </c>
      <c r="E1017" t="s">
        <v>7001</v>
      </c>
      <c r="F1017" t="s">
        <v>7095</v>
      </c>
      <c r="G1017" t="s">
        <v>7109</v>
      </c>
      <c r="H1017" t="s">
        <v>7135</v>
      </c>
      <c r="I1017" t="s">
        <v>7165</v>
      </c>
      <c r="J1017" t="s">
        <v>7176</v>
      </c>
      <c r="K1017" t="s">
        <v>7194</v>
      </c>
      <c r="L1017">
        <v>7</v>
      </c>
      <c r="M1017">
        <v>173202.88</v>
      </c>
      <c r="N1017">
        <v>0</v>
      </c>
      <c r="O1017">
        <v>27343.69</v>
      </c>
    </row>
    <row r="1018" spans="1:15" x14ac:dyDescent="0.25">
      <c r="A1018" t="s">
        <v>515</v>
      </c>
      <c r="B1018" t="s">
        <v>5421</v>
      </c>
      <c r="C1018" t="s">
        <v>7245</v>
      </c>
      <c r="D1018" t="s">
        <v>6465</v>
      </c>
      <c r="E1018" t="s">
        <v>7067</v>
      </c>
      <c r="F1018" t="s">
        <v>7097</v>
      </c>
      <c r="G1018" t="s">
        <v>7110</v>
      </c>
      <c r="H1018" t="s">
        <v>7129</v>
      </c>
      <c r="I1018" t="s">
        <v>7165</v>
      </c>
      <c r="J1018" t="s">
        <v>7176</v>
      </c>
      <c r="K1018" t="s">
        <v>7194</v>
      </c>
      <c r="L1018">
        <v>3</v>
      </c>
      <c r="M1018">
        <v>58752.74</v>
      </c>
      <c r="N1018">
        <v>0.2</v>
      </c>
      <c r="O1018">
        <v>4392.74</v>
      </c>
    </row>
    <row r="1019" spans="1:15" x14ac:dyDescent="0.25">
      <c r="A1019" t="s">
        <v>3468</v>
      </c>
      <c r="B1019" t="s">
        <v>5384</v>
      </c>
      <c r="C1019" t="s">
        <v>7229</v>
      </c>
      <c r="D1019" t="s">
        <v>6721</v>
      </c>
      <c r="E1019" t="s">
        <v>7086</v>
      </c>
      <c r="F1019" t="s">
        <v>7097</v>
      </c>
      <c r="G1019" t="s">
        <v>7110</v>
      </c>
      <c r="H1019" t="s">
        <v>7155</v>
      </c>
      <c r="I1019" t="s">
        <v>7165</v>
      </c>
      <c r="J1019" t="s">
        <v>7176</v>
      </c>
      <c r="K1019" t="s">
        <v>7194</v>
      </c>
      <c r="L1019">
        <v>6</v>
      </c>
      <c r="M1019">
        <v>135860.67000000001</v>
      </c>
      <c r="N1019">
        <v>0.1</v>
      </c>
      <c r="O1019">
        <v>14833.03</v>
      </c>
    </row>
    <row r="1020" spans="1:15" x14ac:dyDescent="0.25">
      <c r="A1020" t="s">
        <v>3406</v>
      </c>
      <c r="B1020" t="s">
        <v>6039</v>
      </c>
      <c r="C1020" t="s">
        <v>7245</v>
      </c>
      <c r="D1020" t="s">
        <v>6754</v>
      </c>
      <c r="E1020" t="s">
        <v>6956</v>
      </c>
      <c r="F1020" t="s">
        <v>7094</v>
      </c>
      <c r="G1020" t="s">
        <v>7098</v>
      </c>
      <c r="H1020" t="s">
        <v>7156</v>
      </c>
      <c r="I1020" t="s">
        <v>7165</v>
      </c>
      <c r="J1020" t="s">
        <v>7176</v>
      </c>
      <c r="K1020" t="s">
        <v>7194</v>
      </c>
      <c r="L1020">
        <v>3</v>
      </c>
      <c r="M1020">
        <v>57283.59</v>
      </c>
      <c r="N1020">
        <v>0.2</v>
      </c>
      <c r="O1020">
        <v>3449.45</v>
      </c>
    </row>
    <row r="1021" spans="1:15" x14ac:dyDescent="0.25">
      <c r="A1021" t="s">
        <v>3335</v>
      </c>
      <c r="B1021" t="s">
        <v>5492</v>
      </c>
      <c r="C1021" t="s">
        <v>7245</v>
      </c>
      <c r="D1021" t="s">
        <v>6568</v>
      </c>
      <c r="E1021" t="s">
        <v>6996</v>
      </c>
      <c r="F1021" t="s">
        <v>7095</v>
      </c>
      <c r="G1021" t="s">
        <v>7102</v>
      </c>
      <c r="H1021" t="s">
        <v>7147</v>
      </c>
      <c r="I1021" t="s">
        <v>7165</v>
      </c>
      <c r="J1021" t="s">
        <v>7176</v>
      </c>
      <c r="K1021" t="s">
        <v>7194</v>
      </c>
      <c r="L1021">
        <v>6</v>
      </c>
      <c r="M1021">
        <v>156305.9</v>
      </c>
      <c r="N1021">
        <v>0</v>
      </c>
      <c r="O1021">
        <v>25350.92</v>
      </c>
    </row>
    <row r="1022" spans="1:15" x14ac:dyDescent="0.25">
      <c r="A1022" t="s">
        <v>3323</v>
      </c>
      <c r="B1022" t="s">
        <v>6009</v>
      </c>
      <c r="C1022" t="s">
        <v>7258</v>
      </c>
      <c r="D1022" t="s">
        <v>6628</v>
      </c>
      <c r="E1022" t="s">
        <v>6981</v>
      </c>
      <c r="F1022" t="s">
        <v>7095</v>
      </c>
      <c r="G1022" t="s">
        <v>7106</v>
      </c>
      <c r="H1022" t="s">
        <v>7161</v>
      </c>
      <c r="I1022" t="s">
        <v>7165</v>
      </c>
      <c r="J1022" t="s">
        <v>7176</v>
      </c>
      <c r="K1022" t="s">
        <v>7194</v>
      </c>
      <c r="L1022">
        <v>5</v>
      </c>
      <c r="M1022">
        <v>99376.71</v>
      </c>
      <c r="N1022">
        <v>0.2</v>
      </c>
      <c r="O1022">
        <v>4773.82</v>
      </c>
    </row>
    <row r="1023" spans="1:15" x14ac:dyDescent="0.25">
      <c r="A1023" t="s">
        <v>3318</v>
      </c>
      <c r="B1023" t="s">
        <v>5890</v>
      </c>
      <c r="C1023" t="s">
        <v>7248</v>
      </c>
      <c r="D1023" t="s">
        <v>6700</v>
      </c>
      <c r="E1023" t="s">
        <v>7030</v>
      </c>
      <c r="F1023" t="s">
        <v>7094</v>
      </c>
      <c r="G1023" t="s">
        <v>7100</v>
      </c>
      <c r="H1023" t="s">
        <v>7116</v>
      </c>
      <c r="I1023" t="s">
        <v>7165</v>
      </c>
      <c r="J1023" t="s">
        <v>7176</v>
      </c>
      <c r="K1023" t="s">
        <v>7194</v>
      </c>
      <c r="L1023">
        <v>6</v>
      </c>
      <c r="M1023">
        <v>148094.34</v>
      </c>
      <c r="N1023">
        <v>0</v>
      </c>
      <c r="O1023">
        <v>21535.77</v>
      </c>
    </row>
    <row r="1024" spans="1:15" x14ac:dyDescent="0.25">
      <c r="A1024" t="s">
        <v>3311</v>
      </c>
      <c r="B1024" t="s">
        <v>5335</v>
      </c>
      <c r="C1024" t="s">
        <v>7251</v>
      </c>
      <c r="D1024" t="s">
        <v>6574</v>
      </c>
      <c r="E1024" t="s">
        <v>6976</v>
      </c>
      <c r="F1024" t="s">
        <v>7094</v>
      </c>
      <c r="G1024" t="s">
        <v>7100</v>
      </c>
      <c r="H1024" t="s">
        <v>7116</v>
      </c>
      <c r="I1024" t="s">
        <v>7165</v>
      </c>
      <c r="J1024" t="s">
        <v>7176</v>
      </c>
      <c r="K1024" t="s">
        <v>7194</v>
      </c>
      <c r="L1024">
        <v>7</v>
      </c>
      <c r="M1024">
        <v>157474.31</v>
      </c>
      <c r="N1024">
        <v>0.1</v>
      </c>
      <c r="O1024">
        <v>20316.650000000001</v>
      </c>
    </row>
    <row r="1025" spans="1:15" x14ac:dyDescent="0.25">
      <c r="A1025" t="s">
        <v>3282</v>
      </c>
      <c r="B1025" t="s">
        <v>5907</v>
      </c>
      <c r="C1025" t="s">
        <v>7224</v>
      </c>
      <c r="D1025" t="s">
        <v>6173</v>
      </c>
      <c r="E1025" t="s">
        <v>6963</v>
      </c>
      <c r="F1025" t="s">
        <v>7094</v>
      </c>
      <c r="G1025" t="s">
        <v>7100</v>
      </c>
      <c r="H1025" t="s">
        <v>7116</v>
      </c>
      <c r="I1025" t="s">
        <v>7165</v>
      </c>
      <c r="J1025" t="s">
        <v>7176</v>
      </c>
      <c r="K1025" t="s">
        <v>7194</v>
      </c>
      <c r="L1025">
        <v>2</v>
      </c>
      <c r="M1025">
        <v>39795.51</v>
      </c>
      <c r="N1025">
        <v>0.2</v>
      </c>
      <c r="O1025">
        <v>2501.14</v>
      </c>
    </row>
    <row r="1026" spans="1:15" x14ac:dyDescent="0.25">
      <c r="A1026" t="s">
        <v>596</v>
      </c>
      <c r="B1026" t="s">
        <v>5475</v>
      </c>
      <c r="C1026" t="s">
        <v>7234</v>
      </c>
      <c r="D1026" t="s">
        <v>6502</v>
      </c>
      <c r="E1026" t="s">
        <v>7055</v>
      </c>
      <c r="F1026" t="s">
        <v>7097</v>
      </c>
      <c r="G1026" t="s">
        <v>7107</v>
      </c>
      <c r="H1026" t="s">
        <v>7123</v>
      </c>
      <c r="I1026" t="s">
        <v>7165</v>
      </c>
      <c r="J1026" t="s">
        <v>7176</v>
      </c>
      <c r="K1026" t="s">
        <v>7194</v>
      </c>
      <c r="L1026">
        <v>4</v>
      </c>
      <c r="M1026">
        <v>81351.600000000006</v>
      </c>
      <c r="N1026">
        <v>0.2</v>
      </c>
      <c r="O1026">
        <v>8087.63</v>
      </c>
    </row>
    <row r="1027" spans="1:15" x14ac:dyDescent="0.25">
      <c r="A1027" t="s">
        <v>3252</v>
      </c>
      <c r="B1027" t="s">
        <v>5170</v>
      </c>
      <c r="C1027" t="s">
        <v>7258</v>
      </c>
      <c r="D1027" t="s">
        <v>6435</v>
      </c>
      <c r="E1027" t="s">
        <v>7057</v>
      </c>
      <c r="F1027" t="s">
        <v>7096</v>
      </c>
      <c r="G1027" t="s">
        <v>7113</v>
      </c>
      <c r="H1027" t="s">
        <v>7143</v>
      </c>
      <c r="I1027" t="s">
        <v>7165</v>
      </c>
      <c r="J1027" t="s">
        <v>7176</v>
      </c>
      <c r="K1027" t="s">
        <v>7194</v>
      </c>
      <c r="L1027">
        <v>2</v>
      </c>
      <c r="M1027">
        <v>49261.52</v>
      </c>
      <c r="N1027">
        <v>0</v>
      </c>
      <c r="O1027">
        <v>7606.85</v>
      </c>
    </row>
    <row r="1028" spans="1:15" x14ac:dyDescent="0.25">
      <c r="A1028" t="s">
        <v>3233</v>
      </c>
      <c r="B1028" t="s">
        <v>6041</v>
      </c>
      <c r="C1028" t="s">
        <v>7229</v>
      </c>
      <c r="D1028" t="s">
        <v>6725</v>
      </c>
      <c r="E1028" t="s">
        <v>6949</v>
      </c>
      <c r="F1028" t="s">
        <v>7094</v>
      </c>
      <c r="G1028" t="s">
        <v>7099</v>
      </c>
      <c r="H1028" t="s">
        <v>7115</v>
      </c>
      <c r="I1028" t="s">
        <v>7165</v>
      </c>
      <c r="J1028" t="s">
        <v>7176</v>
      </c>
      <c r="K1028" t="s">
        <v>7194</v>
      </c>
      <c r="L1028">
        <v>2</v>
      </c>
      <c r="M1028">
        <v>51464.85</v>
      </c>
      <c r="N1028">
        <v>0</v>
      </c>
      <c r="O1028">
        <v>7508.54</v>
      </c>
    </row>
    <row r="1029" spans="1:15" x14ac:dyDescent="0.25">
      <c r="A1029" t="s">
        <v>3220</v>
      </c>
      <c r="B1029" t="s">
        <v>5103</v>
      </c>
      <c r="C1029" t="s">
        <v>7247</v>
      </c>
      <c r="D1029" t="s">
        <v>6530</v>
      </c>
      <c r="E1029" t="s">
        <v>7031</v>
      </c>
      <c r="F1029" t="s">
        <v>7094</v>
      </c>
      <c r="G1029" t="s">
        <v>7099</v>
      </c>
      <c r="H1029" t="s">
        <v>7115</v>
      </c>
      <c r="I1029" t="s">
        <v>7165</v>
      </c>
      <c r="J1029" t="s">
        <v>7176</v>
      </c>
      <c r="K1029" t="s">
        <v>7194</v>
      </c>
      <c r="L1029">
        <v>4</v>
      </c>
      <c r="M1029">
        <v>77455.73</v>
      </c>
      <c r="N1029">
        <v>0.2</v>
      </c>
      <c r="O1029">
        <v>2585.9299999999998</v>
      </c>
    </row>
    <row r="1030" spans="1:15" x14ac:dyDescent="0.25">
      <c r="A1030" t="s">
        <v>627</v>
      </c>
      <c r="B1030" t="s">
        <v>5152</v>
      </c>
      <c r="C1030" t="s">
        <v>7249</v>
      </c>
      <c r="D1030" t="s">
        <v>6522</v>
      </c>
      <c r="E1030" t="s">
        <v>7040</v>
      </c>
      <c r="F1030" t="s">
        <v>7094</v>
      </c>
      <c r="G1030" t="s">
        <v>7100</v>
      </c>
      <c r="H1030" t="s">
        <v>7116</v>
      </c>
      <c r="I1030" t="s">
        <v>7165</v>
      </c>
      <c r="J1030" t="s">
        <v>7176</v>
      </c>
      <c r="K1030" t="s">
        <v>7194</v>
      </c>
      <c r="L1030">
        <v>1</v>
      </c>
      <c r="M1030">
        <v>26072.51</v>
      </c>
      <c r="N1030">
        <v>0</v>
      </c>
      <c r="O1030">
        <v>4074.39</v>
      </c>
    </row>
    <row r="1031" spans="1:15" x14ac:dyDescent="0.25">
      <c r="A1031" t="s">
        <v>3157</v>
      </c>
      <c r="B1031" t="s">
        <v>5047</v>
      </c>
      <c r="C1031" t="s">
        <v>7229</v>
      </c>
      <c r="D1031" t="s">
        <v>6815</v>
      </c>
      <c r="E1031" t="s">
        <v>6957</v>
      </c>
      <c r="F1031" t="s">
        <v>7097</v>
      </c>
      <c r="G1031" t="s">
        <v>7110</v>
      </c>
      <c r="H1031" t="s">
        <v>7159</v>
      </c>
      <c r="I1031" t="s">
        <v>7165</v>
      </c>
      <c r="J1031" t="s">
        <v>7176</v>
      </c>
      <c r="K1031" t="s">
        <v>7194</v>
      </c>
      <c r="L1031">
        <v>8</v>
      </c>
      <c r="M1031">
        <v>203558.88</v>
      </c>
      <c r="N1031">
        <v>0</v>
      </c>
      <c r="O1031">
        <v>30158.92</v>
      </c>
    </row>
    <row r="1032" spans="1:15" x14ac:dyDescent="0.25">
      <c r="A1032" t="s">
        <v>639</v>
      </c>
      <c r="B1032" t="s">
        <v>5335</v>
      </c>
      <c r="C1032" t="s">
        <v>7251</v>
      </c>
      <c r="D1032" t="s">
        <v>6229</v>
      </c>
      <c r="E1032" t="s">
        <v>6992</v>
      </c>
      <c r="F1032" t="s">
        <v>7096</v>
      </c>
      <c r="G1032" t="s">
        <v>7111</v>
      </c>
      <c r="H1032" t="s">
        <v>7131</v>
      </c>
      <c r="I1032" t="s">
        <v>7165</v>
      </c>
      <c r="J1032" t="s">
        <v>7176</v>
      </c>
      <c r="K1032" t="s">
        <v>7194</v>
      </c>
      <c r="L1032">
        <v>8</v>
      </c>
      <c r="M1032">
        <v>193571.7</v>
      </c>
      <c r="N1032">
        <v>0.05</v>
      </c>
      <c r="O1032">
        <v>25615.919999999998</v>
      </c>
    </row>
    <row r="1033" spans="1:15" x14ac:dyDescent="0.25">
      <c r="A1033" t="s">
        <v>669</v>
      </c>
      <c r="B1033" t="s">
        <v>5514</v>
      </c>
      <c r="C1033" t="s">
        <v>7237</v>
      </c>
      <c r="D1033" t="s">
        <v>6546</v>
      </c>
      <c r="E1033" t="s">
        <v>7066</v>
      </c>
      <c r="F1033" t="s">
        <v>7094</v>
      </c>
      <c r="G1033" t="s">
        <v>7100</v>
      </c>
      <c r="H1033" t="s">
        <v>7116</v>
      </c>
      <c r="I1033" t="s">
        <v>7165</v>
      </c>
      <c r="J1033" t="s">
        <v>7176</v>
      </c>
      <c r="K1033" t="s">
        <v>7194</v>
      </c>
      <c r="L1033">
        <v>1</v>
      </c>
      <c r="M1033">
        <v>24914.7</v>
      </c>
      <c r="N1033">
        <v>0.05</v>
      </c>
      <c r="O1033">
        <v>3164.61</v>
      </c>
    </row>
    <row r="1034" spans="1:15" x14ac:dyDescent="0.25">
      <c r="A1034" t="s">
        <v>3054</v>
      </c>
      <c r="B1034" t="s">
        <v>5848</v>
      </c>
      <c r="C1034" t="s">
        <v>7255</v>
      </c>
      <c r="D1034" t="s">
        <v>6707</v>
      </c>
      <c r="E1034" t="s">
        <v>7060</v>
      </c>
      <c r="F1034" t="s">
        <v>7097</v>
      </c>
      <c r="G1034" t="s">
        <v>7110</v>
      </c>
      <c r="H1034" t="s">
        <v>7159</v>
      </c>
      <c r="I1034" t="s">
        <v>7165</v>
      </c>
      <c r="J1034" t="s">
        <v>7176</v>
      </c>
      <c r="K1034" t="s">
        <v>7194</v>
      </c>
      <c r="L1034">
        <v>7</v>
      </c>
      <c r="M1034">
        <v>172219.6</v>
      </c>
      <c r="N1034">
        <v>0</v>
      </c>
      <c r="O1034">
        <v>27037.05</v>
      </c>
    </row>
    <row r="1035" spans="1:15" x14ac:dyDescent="0.25">
      <c r="A1035" t="s">
        <v>3045</v>
      </c>
      <c r="B1035" t="s">
        <v>5408</v>
      </c>
      <c r="C1035" t="s">
        <v>7245</v>
      </c>
      <c r="D1035" t="s">
        <v>6400</v>
      </c>
      <c r="E1035" t="s">
        <v>7014</v>
      </c>
      <c r="F1035" t="s">
        <v>7097</v>
      </c>
      <c r="G1035" t="s">
        <v>7107</v>
      </c>
      <c r="H1035" t="s">
        <v>7152</v>
      </c>
      <c r="I1035" t="s">
        <v>7165</v>
      </c>
      <c r="J1035" t="s">
        <v>7176</v>
      </c>
      <c r="K1035" t="s">
        <v>7194</v>
      </c>
      <c r="L1035">
        <v>4</v>
      </c>
      <c r="M1035">
        <v>85054.98</v>
      </c>
      <c r="N1035">
        <v>0.15</v>
      </c>
      <c r="O1035">
        <v>8596.1299999999992</v>
      </c>
    </row>
    <row r="1036" spans="1:15" x14ac:dyDescent="0.25">
      <c r="A1036" t="s">
        <v>677</v>
      </c>
      <c r="B1036" t="s">
        <v>5441</v>
      </c>
      <c r="C1036" t="s">
        <v>7248</v>
      </c>
      <c r="D1036" t="s">
        <v>6353</v>
      </c>
      <c r="E1036" t="s">
        <v>6942</v>
      </c>
      <c r="F1036" t="s">
        <v>7094</v>
      </c>
      <c r="G1036" t="s">
        <v>7101</v>
      </c>
      <c r="H1036" t="s">
        <v>7137</v>
      </c>
      <c r="I1036" t="s">
        <v>7165</v>
      </c>
      <c r="J1036" t="s">
        <v>7176</v>
      </c>
      <c r="K1036" t="s">
        <v>7194</v>
      </c>
      <c r="L1036">
        <v>7</v>
      </c>
      <c r="M1036">
        <v>152905.66</v>
      </c>
      <c r="N1036">
        <v>0.15</v>
      </c>
      <c r="O1036">
        <v>14365.46</v>
      </c>
    </row>
    <row r="1037" spans="1:15" x14ac:dyDescent="0.25">
      <c r="A1037" t="s">
        <v>2980</v>
      </c>
      <c r="B1037" t="s">
        <v>5701</v>
      </c>
      <c r="C1037" t="s">
        <v>7235</v>
      </c>
      <c r="D1037" t="s">
        <v>6575</v>
      </c>
      <c r="E1037" t="s">
        <v>7004</v>
      </c>
      <c r="F1037" t="s">
        <v>7095</v>
      </c>
      <c r="G1037" t="s">
        <v>7108</v>
      </c>
      <c r="H1037" t="s">
        <v>7126</v>
      </c>
      <c r="I1037" t="s">
        <v>7165</v>
      </c>
      <c r="J1037" t="s">
        <v>7176</v>
      </c>
      <c r="K1037" t="s">
        <v>7194</v>
      </c>
      <c r="L1037">
        <v>6</v>
      </c>
      <c r="M1037">
        <v>124865.78</v>
      </c>
      <c r="N1037">
        <v>0.15</v>
      </c>
      <c r="O1037">
        <v>12651.01</v>
      </c>
    </row>
    <row r="1038" spans="1:15" x14ac:dyDescent="0.25">
      <c r="A1038" t="s">
        <v>2965</v>
      </c>
      <c r="B1038" t="s">
        <v>5270</v>
      </c>
      <c r="C1038" t="s">
        <v>7255</v>
      </c>
      <c r="D1038" t="s">
        <v>6816</v>
      </c>
      <c r="E1038" t="s">
        <v>6999</v>
      </c>
      <c r="F1038" t="s">
        <v>7094</v>
      </c>
      <c r="G1038" t="s">
        <v>7099</v>
      </c>
      <c r="H1038" t="s">
        <v>7130</v>
      </c>
      <c r="I1038" t="s">
        <v>7165</v>
      </c>
      <c r="J1038" t="s">
        <v>7176</v>
      </c>
      <c r="K1038" t="s">
        <v>7194</v>
      </c>
      <c r="L1038">
        <v>7</v>
      </c>
      <c r="M1038">
        <v>172967.98</v>
      </c>
      <c r="N1038">
        <v>0.05</v>
      </c>
      <c r="O1038">
        <v>24580.69</v>
      </c>
    </row>
    <row r="1039" spans="1:15" x14ac:dyDescent="0.25">
      <c r="A1039" t="s">
        <v>2961</v>
      </c>
      <c r="B1039" t="s">
        <v>5760</v>
      </c>
      <c r="C1039" t="s">
        <v>7227</v>
      </c>
      <c r="D1039" t="s">
        <v>6245</v>
      </c>
      <c r="E1039" t="s">
        <v>6953</v>
      </c>
      <c r="F1039" t="s">
        <v>7095</v>
      </c>
      <c r="G1039" t="s">
        <v>7109</v>
      </c>
      <c r="H1039" t="s">
        <v>7140</v>
      </c>
      <c r="I1039" t="s">
        <v>7165</v>
      </c>
      <c r="J1039" t="s">
        <v>7176</v>
      </c>
      <c r="K1039" t="s">
        <v>7194</v>
      </c>
      <c r="L1039">
        <v>5</v>
      </c>
      <c r="M1039">
        <v>93666.74</v>
      </c>
      <c r="N1039">
        <v>0.25</v>
      </c>
      <c r="O1039">
        <v>3689.2</v>
      </c>
    </row>
    <row r="1040" spans="1:15" x14ac:dyDescent="0.25">
      <c r="A1040" t="s">
        <v>2946</v>
      </c>
      <c r="B1040" t="s">
        <v>5454</v>
      </c>
      <c r="C1040" t="s">
        <v>7244</v>
      </c>
      <c r="D1040" t="s">
        <v>6880</v>
      </c>
      <c r="E1040" t="s">
        <v>6928</v>
      </c>
      <c r="F1040" t="s">
        <v>7096</v>
      </c>
      <c r="G1040" t="s">
        <v>7111</v>
      </c>
      <c r="H1040" t="s">
        <v>7142</v>
      </c>
      <c r="I1040" t="s">
        <v>7165</v>
      </c>
      <c r="J1040" t="s">
        <v>7176</v>
      </c>
      <c r="K1040" t="s">
        <v>7194</v>
      </c>
      <c r="L1040">
        <v>1</v>
      </c>
      <c r="M1040">
        <v>23036.12</v>
      </c>
      <c r="N1040">
        <v>0.1</v>
      </c>
      <c r="O1040">
        <v>2455.08</v>
      </c>
    </row>
    <row r="1041" spans="1:15" x14ac:dyDescent="0.25">
      <c r="A1041" t="s">
        <v>710</v>
      </c>
      <c r="B1041" t="s">
        <v>5538</v>
      </c>
      <c r="C1041" t="s">
        <v>7242</v>
      </c>
      <c r="D1041" t="s">
        <v>6500</v>
      </c>
      <c r="E1041" t="s">
        <v>6923</v>
      </c>
      <c r="F1041" t="s">
        <v>7094</v>
      </c>
      <c r="G1041" t="s">
        <v>7101</v>
      </c>
      <c r="H1041" t="s">
        <v>7117</v>
      </c>
      <c r="I1041" t="s">
        <v>7165</v>
      </c>
      <c r="J1041" t="s">
        <v>7176</v>
      </c>
      <c r="K1041" t="s">
        <v>7194</v>
      </c>
      <c r="L1041">
        <v>2</v>
      </c>
      <c r="M1041">
        <v>43173.51</v>
      </c>
      <c r="N1041">
        <v>0.1</v>
      </c>
      <c r="O1041">
        <v>5745.59</v>
      </c>
    </row>
    <row r="1042" spans="1:15" x14ac:dyDescent="0.25">
      <c r="A1042" t="s">
        <v>2897</v>
      </c>
      <c r="B1042" t="s">
        <v>6025</v>
      </c>
      <c r="C1042" t="s">
        <v>7246</v>
      </c>
      <c r="D1042" t="s">
        <v>6389</v>
      </c>
      <c r="E1042" t="s">
        <v>7050</v>
      </c>
      <c r="F1042" t="s">
        <v>7097</v>
      </c>
      <c r="G1042" t="s">
        <v>7110</v>
      </c>
      <c r="H1042" t="s">
        <v>7129</v>
      </c>
      <c r="I1042" t="s">
        <v>7165</v>
      </c>
      <c r="J1042" t="s">
        <v>7176</v>
      </c>
      <c r="K1042" t="s">
        <v>7194</v>
      </c>
      <c r="L1042">
        <v>2</v>
      </c>
      <c r="M1042">
        <v>40402.06</v>
      </c>
      <c r="N1042">
        <v>0.2</v>
      </c>
      <c r="O1042">
        <v>3919.43</v>
      </c>
    </row>
    <row r="1043" spans="1:15" x14ac:dyDescent="0.25">
      <c r="A1043" t="s">
        <v>2867</v>
      </c>
      <c r="B1043" t="s">
        <v>5083</v>
      </c>
      <c r="C1043" t="s">
        <v>7232</v>
      </c>
      <c r="D1043" t="s">
        <v>6471</v>
      </c>
      <c r="E1043" t="s">
        <v>6951</v>
      </c>
      <c r="F1043" t="s">
        <v>7094</v>
      </c>
      <c r="G1043" t="s">
        <v>7099</v>
      </c>
      <c r="H1043" t="s">
        <v>7125</v>
      </c>
      <c r="I1043" t="s">
        <v>7165</v>
      </c>
      <c r="J1043" t="s">
        <v>7176</v>
      </c>
      <c r="K1043" t="s">
        <v>7194</v>
      </c>
      <c r="L1043">
        <v>2</v>
      </c>
      <c r="M1043">
        <v>51805.83</v>
      </c>
      <c r="N1043">
        <v>0</v>
      </c>
      <c r="O1043">
        <v>8613.93</v>
      </c>
    </row>
    <row r="1044" spans="1:15" x14ac:dyDescent="0.25">
      <c r="A1044" t="s">
        <v>744</v>
      </c>
      <c r="B1044" t="s">
        <v>5557</v>
      </c>
      <c r="C1044" t="s">
        <v>7238</v>
      </c>
      <c r="D1044" t="s">
        <v>6576</v>
      </c>
      <c r="E1044" t="s">
        <v>7040</v>
      </c>
      <c r="F1044" t="s">
        <v>7095</v>
      </c>
      <c r="G1044" t="s">
        <v>7106</v>
      </c>
      <c r="H1044" t="s">
        <v>7146</v>
      </c>
      <c r="I1044" t="s">
        <v>7165</v>
      </c>
      <c r="J1044" t="s">
        <v>7176</v>
      </c>
      <c r="K1044" t="s">
        <v>7194</v>
      </c>
      <c r="L1044">
        <v>1</v>
      </c>
      <c r="M1044">
        <v>19657.740000000002</v>
      </c>
      <c r="N1044">
        <v>0.2</v>
      </c>
      <c r="O1044">
        <v>1514.96</v>
      </c>
    </row>
    <row r="1045" spans="1:15" x14ac:dyDescent="0.25">
      <c r="A1045" t="s">
        <v>2791</v>
      </c>
      <c r="B1045" t="s">
        <v>5354</v>
      </c>
      <c r="C1045" t="s">
        <v>7234</v>
      </c>
      <c r="D1045" t="s">
        <v>6138</v>
      </c>
      <c r="E1045" t="s">
        <v>6936</v>
      </c>
      <c r="F1045" t="s">
        <v>7095</v>
      </c>
      <c r="G1045" t="s">
        <v>7108</v>
      </c>
      <c r="H1045" t="s">
        <v>7126</v>
      </c>
      <c r="I1045" t="s">
        <v>7165</v>
      </c>
      <c r="J1045" t="s">
        <v>7176</v>
      </c>
      <c r="K1045" t="s">
        <v>7194</v>
      </c>
      <c r="L1045">
        <v>6</v>
      </c>
      <c r="M1045">
        <v>155561.82999999999</v>
      </c>
      <c r="N1045">
        <v>0</v>
      </c>
      <c r="O1045">
        <v>23865.57</v>
      </c>
    </row>
    <row r="1046" spans="1:15" x14ac:dyDescent="0.25">
      <c r="A1046" t="s">
        <v>768</v>
      </c>
      <c r="B1046" t="s">
        <v>5373</v>
      </c>
      <c r="C1046" t="s">
        <v>7259</v>
      </c>
      <c r="D1046" t="s">
        <v>6228</v>
      </c>
      <c r="E1046" t="s">
        <v>6959</v>
      </c>
      <c r="F1046" t="s">
        <v>7097</v>
      </c>
      <c r="G1046" t="s">
        <v>7104</v>
      </c>
      <c r="H1046" t="s">
        <v>7160</v>
      </c>
      <c r="I1046" t="s">
        <v>7165</v>
      </c>
      <c r="J1046" t="s">
        <v>7176</v>
      </c>
      <c r="K1046" t="s">
        <v>7194</v>
      </c>
      <c r="L1046">
        <v>4</v>
      </c>
      <c r="M1046">
        <v>83952.7</v>
      </c>
      <c r="N1046">
        <v>0.2</v>
      </c>
      <c r="O1046">
        <v>6194.47</v>
      </c>
    </row>
    <row r="1047" spans="1:15" x14ac:dyDescent="0.25">
      <c r="A1047" t="s">
        <v>769</v>
      </c>
      <c r="B1047" t="s">
        <v>5564</v>
      </c>
      <c r="C1047" t="s">
        <v>7244</v>
      </c>
      <c r="D1047" t="s">
        <v>6214</v>
      </c>
      <c r="E1047" t="s">
        <v>6966</v>
      </c>
      <c r="F1047" t="s">
        <v>7095</v>
      </c>
      <c r="G1047" t="s">
        <v>7106</v>
      </c>
      <c r="H1047" t="s">
        <v>7161</v>
      </c>
      <c r="I1047" t="s">
        <v>7165</v>
      </c>
      <c r="J1047" t="s">
        <v>7176</v>
      </c>
      <c r="K1047" t="s">
        <v>7194</v>
      </c>
      <c r="L1047">
        <v>2</v>
      </c>
      <c r="M1047">
        <v>49291.43</v>
      </c>
      <c r="N1047">
        <v>0.05</v>
      </c>
      <c r="O1047">
        <v>7128.38</v>
      </c>
    </row>
    <row r="1048" spans="1:15" x14ac:dyDescent="0.25">
      <c r="A1048" t="s">
        <v>2714</v>
      </c>
      <c r="B1048" t="s">
        <v>5897</v>
      </c>
      <c r="C1048" t="s">
        <v>7249</v>
      </c>
      <c r="D1048" t="s">
        <v>6142</v>
      </c>
      <c r="E1048" t="s">
        <v>6940</v>
      </c>
      <c r="F1048" t="s">
        <v>7096</v>
      </c>
      <c r="G1048" t="s">
        <v>7103</v>
      </c>
      <c r="H1048" t="s">
        <v>7134</v>
      </c>
      <c r="I1048" t="s">
        <v>7165</v>
      </c>
      <c r="J1048" t="s">
        <v>7176</v>
      </c>
      <c r="K1048" t="s">
        <v>7194</v>
      </c>
      <c r="L1048">
        <v>6</v>
      </c>
      <c r="M1048">
        <v>142615.74</v>
      </c>
      <c r="N1048">
        <v>0</v>
      </c>
      <c r="O1048">
        <v>22162.47</v>
      </c>
    </row>
    <row r="1049" spans="1:15" x14ac:dyDescent="0.25">
      <c r="A1049" t="s">
        <v>2691</v>
      </c>
      <c r="B1049" t="s">
        <v>6012</v>
      </c>
      <c r="C1049" t="s">
        <v>7254</v>
      </c>
      <c r="D1049" t="s">
        <v>6492</v>
      </c>
      <c r="E1049" t="s">
        <v>6971</v>
      </c>
      <c r="F1049" t="s">
        <v>7097</v>
      </c>
      <c r="G1049" t="s">
        <v>7110</v>
      </c>
      <c r="H1049" t="s">
        <v>7155</v>
      </c>
      <c r="I1049" t="s">
        <v>7165</v>
      </c>
      <c r="J1049" t="s">
        <v>7176</v>
      </c>
      <c r="K1049" t="s">
        <v>7194</v>
      </c>
      <c r="L1049">
        <v>3</v>
      </c>
      <c r="M1049">
        <v>61595.55</v>
      </c>
      <c r="N1049">
        <v>0.2</v>
      </c>
      <c r="O1049">
        <v>4614.3100000000004</v>
      </c>
    </row>
    <row r="1050" spans="1:15" x14ac:dyDescent="0.25">
      <c r="A1050" t="s">
        <v>2609</v>
      </c>
      <c r="B1050" t="s">
        <v>5202</v>
      </c>
      <c r="C1050" t="s">
        <v>7257</v>
      </c>
      <c r="D1050" t="s">
        <v>6777</v>
      </c>
      <c r="E1050" t="s">
        <v>6899</v>
      </c>
      <c r="F1050" t="s">
        <v>7095</v>
      </c>
      <c r="G1050" t="s">
        <v>7106</v>
      </c>
      <c r="H1050" t="s">
        <v>7146</v>
      </c>
      <c r="I1050" t="s">
        <v>7165</v>
      </c>
      <c r="J1050" t="s">
        <v>7176</v>
      </c>
      <c r="K1050" t="s">
        <v>7194</v>
      </c>
      <c r="L1050">
        <v>3</v>
      </c>
      <c r="M1050">
        <v>60723.42</v>
      </c>
      <c r="N1050">
        <v>0.15</v>
      </c>
      <c r="O1050">
        <v>6906.57</v>
      </c>
    </row>
    <row r="1051" spans="1:15" x14ac:dyDescent="0.25">
      <c r="A1051" t="s">
        <v>2586</v>
      </c>
      <c r="B1051" t="s">
        <v>5830</v>
      </c>
      <c r="C1051" t="s">
        <v>7257</v>
      </c>
      <c r="D1051" t="s">
        <v>6610</v>
      </c>
      <c r="E1051" t="s">
        <v>7081</v>
      </c>
      <c r="F1051" t="s">
        <v>7094</v>
      </c>
      <c r="G1051" t="s">
        <v>7100</v>
      </c>
      <c r="H1051" t="s">
        <v>7116</v>
      </c>
      <c r="I1051" t="s">
        <v>7165</v>
      </c>
      <c r="J1051" t="s">
        <v>7176</v>
      </c>
      <c r="K1051" t="s">
        <v>7194</v>
      </c>
      <c r="L1051">
        <v>6</v>
      </c>
      <c r="M1051">
        <v>132278.91</v>
      </c>
      <c r="N1051">
        <v>0.15</v>
      </c>
      <c r="O1051">
        <v>12161.17</v>
      </c>
    </row>
    <row r="1052" spans="1:15" x14ac:dyDescent="0.25">
      <c r="A1052" t="s">
        <v>2577</v>
      </c>
      <c r="B1052" t="s">
        <v>5062</v>
      </c>
      <c r="C1052" t="s">
        <v>7237</v>
      </c>
      <c r="D1052" t="s">
        <v>6660</v>
      </c>
      <c r="E1052" t="s">
        <v>6993</v>
      </c>
      <c r="F1052" t="s">
        <v>7097</v>
      </c>
      <c r="G1052" t="s">
        <v>7107</v>
      </c>
      <c r="H1052" t="s">
        <v>7153</v>
      </c>
      <c r="I1052" t="s">
        <v>7165</v>
      </c>
      <c r="J1052" t="s">
        <v>7176</v>
      </c>
      <c r="K1052" t="s">
        <v>7194</v>
      </c>
      <c r="L1052">
        <v>6</v>
      </c>
      <c r="M1052">
        <v>112114.1</v>
      </c>
      <c r="N1052">
        <v>0.25</v>
      </c>
      <c r="O1052">
        <v>122.46</v>
      </c>
    </row>
    <row r="1053" spans="1:15" x14ac:dyDescent="0.25">
      <c r="A1053" t="s">
        <v>2478</v>
      </c>
      <c r="B1053" t="s">
        <v>5385</v>
      </c>
      <c r="C1053" t="s">
        <v>7255</v>
      </c>
      <c r="D1053" t="s">
        <v>6638</v>
      </c>
      <c r="E1053" t="s">
        <v>6971</v>
      </c>
      <c r="F1053" t="s">
        <v>7097</v>
      </c>
      <c r="G1053" t="s">
        <v>7107</v>
      </c>
      <c r="H1053" t="s">
        <v>7152</v>
      </c>
      <c r="I1053" t="s">
        <v>7165</v>
      </c>
      <c r="J1053" t="s">
        <v>7176</v>
      </c>
      <c r="K1053" t="s">
        <v>7194</v>
      </c>
      <c r="L1053">
        <v>4</v>
      </c>
      <c r="M1053">
        <v>99570.34</v>
      </c>
      <c r="N1053">
        <v>0</v>
      </c>
      <c r="O1053">
        <v>14968.14</v>
      </c>
    </row>
    <row r="1054" spans="1:15" x14ac:dyDescent="0.25">
      <c r="A1054" t="s">
        <v>868</v>
      </c>
      <c r="B1054" t="s">
        <v>5283</v>
      </c>
      <c r="C1054" t="s">
        <v>7235</v>
      </c>
      <c r="D1054" t="s">
        <v>6613</v>
      </c>
      <c r="E1054" t="s">
        <v>7077</v>
      </c>
      <c r="F1054" t="s">
        <v>7095</v>
      </c>
      <c r="G1054" t="s">
        <v>7106</v>
      </c>
      <c r="H1054" t="s">
        <v>7161</v>
      </c>
      <c r="I1054" t="s">
        <v>7165</v>
      </c>
      <c r="J1054" t="s">
        <v>7176</v>
      </c>
      <c r="K1054" t="s">
        <v>7194</v>
      </c>
      <c r="L1054">
        <v>6</v>
      </c>
      <c r="M1054">
        <v>123609.83</v>
      </c>
      <c r="N1054">
        <v>0.15</v>
      </c>
      <c r="O1054">
        <v>10424.32</v>
      </c>
    </row>
    <row r="1055" spans="1:15" x14ac:dyDescent="0.25">
      <c r="A1055" t="s">
        <v>2456</v>
      </c>
      <c r="B1055" t="s">
        <v>5944</v>
      </c>
      <c r="C1055" t="s">
        <v>7249</v>
      </c>
      <c r="D1055" t="s">
        <v>6853</v>
      </c>
      <c r="E1055" t="s">
        <v>6971</v>
      </c>
      <c r="F1055" t="s">
        <v>7096</v>
      </c>
      <c r="G1055" t="s">
        <v>7113</v>
      </c>
      <c r="H1055" t="s">
        <v>7143</v>
      </c>
      <c r="I1055" t="s">
        <v>7165</v>
      </c>
      <c r="J1055" t="s">
        <v>7176</v>
      </c>
      <c r="K1055" t="s">
        <v>7194</v>
      </c>
      <c r="L1055">
        <v>7</v>
      </c>
      <c r="M1055">
        <v>153261.85</v>
      </c>
      <c r="N1055">
        <v>0.15</v>
      </c>
      <c r="O1055">
        <v>16234.41</v>
      </c>
    </row>
    <row r="1056" spans="1:15" x14ac:dyDescent="0.25">
      <c r="A1056" t="s">
        <v>871</v>
      </c>
      <c r="B1056" t="s">
        <v>5607</v>
      </c>
      <c r="C1056" t="s">
        <v>7230</v>
      </c>
      <c r="D1056" t="s">
        <v>6615</v>
      </c>
      <c r="E1056" t="s">
        <v>6996</v>
      </c>
      <c r="F1056" t="s">
        <v>7094</v>
      </c>
      <c r="G1056" t="s">
        <v>7099</v>
      </c>
      <c r="H1056" t="s">
        <v>7125</v>
      </c>
      <c r="I1056" t="s">
        <v>7165</v>
      </c>
      <c r="J1056" t="s">
        <v>7176</v>
      </c>
      <c r="K1056" t="s">
        <v>7194</v>
      </c>
      <c r="L1056">
        <v>1</v>
      </c>
      <c r="M1056">
        <v>22794</v>
      </c>
      <c r="N1056">
        <v>0.05</v>
      </c>
      <c r="O1056">
        <v>3415.15</v>
      </c>
    </row>
    <row r="1057" spans="1:15" x14ac:dyDescent="0.25">
      <c r="A1057" t="s">
        <v>875</v>
      </c>
      <c r="B1057" t="s">
        <v>5609</v>
      </c>
      <c r="C1057" t="s">
        <v>7242</v>
      </c>
      <c r="D1057" t="s">
        <v>6618</v>
      </c>
      <c r="E1057" t="s">
        <v>7006</v>
      </c>
      <c r="F1057" t="s">
        <v>7097</v>
      </c>
      <c r="G1057" t="s">
        <v>7107</v>
      </c>
      <c r="H1057" t="s">
        <v>7153</v>
      </c>
      <c r="I1057" t="s">
        <v>7165</v>
      </c>
      <c r="J1057" t="s">
        <v>7176</v>
      </c>
      <c r="K1057" t="s">
        <v>7194</v>
      </c>
      <c r="L1057">
        <v>1</v>
      </c>
      <c r="M1057">
        <v>18130</v>
      </c>
      <c r="N1057">
        <v>0.25</v>
      </c>
      <c r="O1057">
        <v>1797</v>
      </c>
    </row>
    <row r="1058" spans="1:15" x14ac:dyDescent="0.25">
      <c r="A1058" t="s">
        <v>2357</v>
      </c>
      <c r="B1058" t="s">
        <v>5237</v>
      </c>
      <c r="C1058" t="s">
        <v>7236</v>
      </c>
      <c r="D1058" t="s">
        <v>6129</v>
      </c>
      <c r="E1058" t="s">
        <v>6928</v>
      </c>
      <c r="F1058" t="s">
        <v>7097</v>
      </c>
      <c r="G1058" t="s">
        <v>7107</v>
      </c>
      <c r="H1058" t="s">
        <v>7153</v>
      </c>
      <c r="I1058" t="s">
        <v>7165</v>
      </c>
      <c r="J1058" t="s">
        <v>7176</v>
      </c>
      <c r="K1058" t="s">
        <v>7194</v>
      </c>
      <c r="L1058">
        <v>7</v>
      </c>
      <c r="M1058">
        <v>173517.37</v>
      </c>
      <c r="N1058">
        <v>0</v>
      </c>
      <c r="O1058">
        <v>27538.86</v>
      </c>
    </row>
    <row r="1059" spans="1:15" x14ac:dyDescent="0.25">
      <c r="A1059" t="s">
        <v>2342</v>
      </c>
      <c r="B1059" t="s">
        <v>5687</v>
      </c>
      <c r="C1059" t="s">
        <v>7226</v>
      </c>
      <c r="D1059" t="s">
        <v>6522</v>
      </c>
      <c r="E1059" t="s">
        <v>7040</v>
      </c>
      <c r="F1059" t="s">
        <v>7095</v>
      </c>
      <c r="G1059" t="s">
        <v>7108</v>
      </c>
      <c r="H1059" t="s">
        <v>7150</v>
      </c>
      <c r="I1059" t="s">
        <v>7165</v>
      </c>
      <c r="J1059" t="s">
        <v>7176</v>
      </c>
      <c r="K1059" t="s">
        <v>7194</v>
      </c>
      <c r="L1059">
        <v>4</v>
      </c>
      <c r="M1059">
        <v>85837.07</v>
      </c>
      <c r="N1059">
        <v>0.1</v>
      </c>
      <c r="O1059">
        <v>7588</v>
      </c>
    </row>
    <row r="1060" spans="1:15" x14ac:dyDescent="0.25">
      <c r="A1060" t="s">
        <v>2330</v>
      </c>
      <c r="B1060" t="s">
        <v>5319</v>
      </c>
      <c r="C1060" t="s">
        <v>7251</v>
      </c>
      <c r="D1060" t="s">
        <v>6825</v>
      </c>
      <c r="E1060" t="s">
        <v>7037</v>
      </c>
      <c r="F1060" t="s">
        <v>7095</v>
      </c>
      <c r="G1060" t="s">
        <v>7102</v>
      </c>
      <c r="H1060" t="s">
        <v>7118</v>
      </c>
      <c r="I1060" t="s">
        <v>7165</v>
      </c>
      <c r="J1060" t="s">
        <v>7176</v>
      </c>
      <c r="K1060" t="s">
        <v>7194</v>
      </c>
      <c r="L1060">
        <v>4</v>
      </c>
      <c r="M1060">
        <v>86191.28</v>
      </c>
      <c r="N1060">
        <v>0.1</v>
      </c>
      <c r="O1060">
        <v>9803.01</v>
      </c>
    </row>
    <row r="1061" spans="1:15" x14ac:dyDescent="0.25">
      <c r="A1061" t="s">
        <v>2319</v>
      </c>
      <c r="B1061" t="s">
        <v>5963</v>
      </c>
      <c r="C1061" t="s">
        <v>7228</v>
      </c>
      <c r="D1061" t="s">
        <v>6348</v>
      </c>
      <c r="E1061" t="s">
        <v>6970</v>
      </c>
      <c r="F1061" t="s">
        <v>7096</v>
      </c>
      <c r="G1061" t="s">
        <v>7111</v>
      </c>
      <c r="H1061" t="s">
        <v>7131</v>
      </c>
      <c r="I1061" t="s">
        <v>7165</v>
      </c>
      <c r="J1061" t="s">
        <v>7176</v>
      </c>
      <c r="K1061" t="s">
        <v>7194</v>
      </c>
      <c r="L1061">
        <v>1</v>
      </c>
      <c r="M1061">
        <v>26134.84</v>
      </c>
      <c r="N1061">
        <v>0</v>
      </c>
      <c r="O1061">
        <v>4006.01</v>
      </c>
    </row>
    <row r="1062" spans="1:15" x14ac:dyDescent="0.25">
      <c r="A1062" t="s">
        <v>2311</v>
      </c>
      <c r="B1062" t="s">
        <v>5398</v>
      </c>
      <c r="C1062" t="s">
        <v>7251</v>
      </c>
      <c r="D1062" t="s">
        <v>6433</v>
      </c>
      <c r="E1062" t="s">
        <v>6914</v>
      </c>
      <c r="F1062" t="s">
        <v>7096</v>
      </c>
      <c r="G1062" t="s">
        <v>7103</v>
      </c>
      <c r="H1062" t="s">
        <v>7119</v>
      </c>
      <c r="I1062" t="s">
        <v>7165</v>
      </c>
      <c r="J1062" t="s">
        <v>7176</v>
      </c>
      <c r="K1062" t="s">
        <v>7194</v>
      </c>
      <c r="L1062">
        <v>3</v>
      </c>
      <c r="M1062">
        <v>59929.65</v>
      </c>
      <c r="N1062">
        <v>0.2</v>
      </c>
      <c r="O1062">
        <v>2759.44</v>
      </c>
    </row>
    <row r="1063" spans="1:15" x14ac:dyDescent="0.25">
      <c r="A1063" t="s">
        <v>2308</v>
      </c>
      <c r="B1063" t="s">
        <v>5351</v>
      </c>
      <c r="C1063" t="s">
        <v>7233</v>
      </c>
      <c r="D1063" t="s">
        <v>6492</v>
      </c>
      <c r="E1063" t="s">
        <v>6971</v>
      </c>
      <c r="F1063" t="s">
        <v>7097</v>
      </c>
      <c r="G1063" t="s">
        <v>7107</v>
      </c>
      <c r="H1063" t="s">
        <v>7153</v>
      </c>
      <c r="I1063" t="s">
        <v>7165</v>
      </c>
      <c r="J1063" t="s">
        <v>7176</v>
      </c>
      <c r="K1063" t="s">
        <v>7194</v>
      </c>
      <c r="L1063">
        <v>7</v>
      </c>
      <c r="M1063">
        <v>134344.66</v>
      </c>
      <c r="N1063">
        <v>0.2</v>
      </c>
      <c r="O1063">
        <v>13432.68</v>
      </c>
    </row>
    <row r="1064" spans="1:15" x14ac:dyDescent="0.25">
      <c r="A1064" t="s">
        <v>2233</v>
      </c>
      <c r="B1064" t="s">
        <v>5360</v>
      </c>
      <c r="C1064" t="s">
        <v>7243</v>
      </c>
      <c r="D1064" t="s">
        <v>6130</v>
      </c>
      <c r="E1064" t="s">
        <v>6929</v>
      </c>
      <c r="F1064" t="s">
        <v>7096</v>
      </c>
      <c r="G1064" t="s">
        <v>7111</v>
      </c>
      <c r="H1064" t="s">
        <v>7131</v>
      </c>
      <c r="I1064" t="s">
        <v>7165</v>
      </c>
      <c r="J1064" t="s">
        <v>7176</v>
      </c>
      <c r="K1064" t="s">
        <v>7194</v>
      </c>
      <c r="L1064">
        <v>4</v>
      </c>
      <c r="M1064">
        <v>97429.34</v>
      </c>
      <c r="N1064">
        <v>0</v>
      </c>
      <c r="O1064">
        <v>14215.84</v>
      </c>
    </row>
    <row r="1065" spans="1:15" x14ac:dyDescent="0.25">
      <c r="A1065" t="s">
        <v>2106</v>
      </c>
      <c r="B1065" t="s">
        <v>5136</v>
      </c>
      <c r="C1065" t="s">
        <v>7242</v>
      </c>
      <c r="D1065" t="s">
        <v>6112</v>
      </c>
      <c r="E1065" t="s">
        <v>6911</v>
      </c>
      <c r="F1065" t="s">
        <v>7096</v>
      </c>
      <c r="G1065" t="s">
        <v>7113</v>
      </c>
      <c r="H1065" t="s">
        <v>7143</v>
      </c>
      <c r="I1065" t="s">
        <v>7165</v>
      </c>
      <c r="J1065" t="s">
        <v>7176</v>
      </c>
      <c r="K1065" t="s">
        <v>7194</v>
      </c>
      <c r="L1065">
        <v>1</v>
      </c>
      <c r="M1065">
        <v>24940.55</v>
      </c>
      <c r="N1065">
        <v>0</v>
      </c>
      <c r="O1065">
        <v>3876.57</v>
      </c>
    </row>
    <row r="1066" spans="1:15" x14ac:dyDescent="0.25">
      <c r="A1066" t="s">
        <v>2088</v>
      </c>
      <c r="B1066" t="s">
        <v>5611</v>
      </c>
      <c r="C1066" t="s">
        <v>7237</v>
      </c>
      <c r="D1066" t="s">
        <v>6135</v>
      </c>
      <c r="E1066" t="s">
        <v>6933</v>
      </c>
      <c r="F1066" t="s">
        <v>7096</v>
      </c>
      <c r="G1066" t="s">
        <v>7103</v>
      </c>
      <c r="H1066" t="s">
        <v>7158</v>
      </c>
      <c r="I1066" t="s">
        <v>7165</v>
      </c>
      <c r="J1066" t="s">
        <v>7176</v>
      </c>
      <c r="K1066" t="s">
        <v>7194</v>
      </c>
      <c r="L1066">
        <v>8</v>
      </c>
      <c r="M1066">
        <v>162949.69</v>
      </c>
      <c r="N1066">
        <v>0.2</v>
      </c>
      <c r="O1066">
        <v>17245.63</v>
      </c>
    </row>
    <row r="1067" spans="1:15" x14ac:dyDescent="0.25">
      <c r="A1067" t="s">
        <v>2080</v>
      </c>
      <c r="B1067" t="s">
        <v>5341</v>
      </c>
      <c r="C1067" t="s">
        <v>7249</v>
      </c>
      <c r="D1067" t="s">
        <v>6833</v>
      </c>
      <c r="E1067" t="s">
        <v>7024</v>
      </c>
      <c r="F1067" t="s">
        <v>7094</v>
      </c>
      <c r="G1067" t="s">
        <v>7101</v>
      </c>
      <c r="H1067" t="s">
        <v>7117</v>
      </c>
      <c r="I1067" t="s">
        <v>7165</v>
      </c>
      <c r="J1067" t="s">
        <v>7176</v>
      </c>
      <c r="K1067" t="s">
        <v>7194</v>
      </c>
      <c r="L1067">
        <v>2</v>
      </c>
      <c r="M1067">
        <v>48722.84</v>
      </c>
      <c r="N1067">
        <v>0</v>
      </c>
      <c r="O1067">
        <v>7172.86</v>
      </c>
    </row>
    <row r="1068" spans="1:15" x14ac:dyDescent="0.25">
      <c r="A1068" t="s">
        <v>2012</v>
      </c>
      <c r="B1068" t="s">
        <v>5482</v>
      </c>
      <c r="C1068" t="s">
        <v>7259</v>
      </c>
      <c r="D1068" t="s">
        <v>6832</v>
      </c>
      <c r="E1068" t="s">
        <v>7074</v>
      </c>
      <c r="F1068" t="s">
        <v>7096</v>
      </c>
      <c r="G1068" t="s">
        <v>7111</v>
      </c>
      <c r="H1068" t="s">
        <v>7131</v>
      </c>
      <c r="I1068" t="s">
        <v>7165</v>
      </c>
      <c r="J1068" t="s">
        <v>7176</v>
      </c>
      <c r="K1068" t="s">
        <v>7194</v>
      </c>
      <c r="L1068">
        <v>2</v>
      </c>
      <c r="M1068">
        <v>47865.919999999998</v>
      </c>
      <c r="N1068">
        <v>0</v>
      </c>
      <c r="O1068">
        <v>7989.9</v>
      </c>
    </row>
    <row r="1069" spans="1:15" x14ac:dyDescent="0.25">
      <c r="A1069" t="s">
        <v>2003</v>
      </c>
      <c r="B1069" t="s">
        <v>5923</v>
      </c>
      <c r="C1069" t="s">
        <v>7234</v>
      </c>
      <c r="D1069" t="s">
        <v>6737</v>
      </c>
      <c r="E1069" t="s">
        <v>6904</v>
      </c>
      <c r="F1069" t="s">
        <v>7096</v>
      </c>
      <c r="G1069" t="s">
        <v>7112</v>
      </c>
      <c r="H1069" t="s">
        <v>7133</v>
      </c>
      <c r="I1069" t="s">
        <v>7165</v>
      </c>
      <c r="J1069" t="s">
        <v>7176</v>
      </c>
      <c r="K1069" t="s">
        <v>7194</v>
      </c>
      <c r="L1069">
        <v>7</v>
      </c>
      <c r="M1069">
        <v>165075</v>
      </c>
      <c r="N1069">
        <v>0.1</v>
      </c>
      <c r="O1069">
        <v>18576.14</v>
      </c>
    </row>
    <row r="1070" spans="1:15" x14ac:dyDescent="0.25">
      <c r="A1070" t="s">
        <v>2002</v>
      </c>
      <c r="B1070" t="s">
        <v>5258</v>
      </c>
      <c r="C1070" t="s">
        <v>7243</v>
      </c>
      <c r="D1070" t="s">
        <v>6440</v>
      </c>
      <c r="E1070" t="s">
        <v>6913</v>
      </c>
      <c r="F1070" t="s">
        <v>7097</v>
      </c>
      <c r="G1070" t="s">
        <v>7107</v>
      </c>
      <c r="H1070" t="s">
        <v>7152</v>
      </c>
      <c r="I1070" t="s">
        <v>7165</v>
      </c>
      <c r="J1070" t="s">
        <v>7176</v>
      </c>
      <c r="K1070" t="s">
        <v>7194</v>
      </c>
      <c r="L1070">
        <v>2</v>
      </c>
      <c r="M1070">
        <v>46788.56</v>
      </c>
      <c r="N1070">
        <v>0.1</v>
      </c>
      <c r="O1070">
        <v>5392.57</v>
      </c>
    </row>
    <row r="1071" spans="1:15" x14ac:dyDescent="0.25">
      <c r="A1071" t="s">
        <v>2001</v>
      </c>
      <c r="B1071" t="s">
        <v>5922</v>
      </c>
      <c r="C1071" t="s">
        <v>7231</v>
      </c>
      <c r="D1071" t="s">
        <v>6102</v>
      </c>
      <c r="E1071" t="s">
        <v>6901</v>
      </c>
      <c r="F1071" t="s">
        <v>7097</v>
      </c>
      <c r="G1071" t="s">
        <v>7110</v>
      </c>
      <c r="H1071" t="s">
        <v>7159</v>
      </c>
      <c r="I1071" t="s">
        <v>7165</v>
      </c>
      <c r="J1071" t="s">
        <v>7176</v>
      </c>
      <c r="K1071" t="s">
        <v>7194</v>
      </c>
      <c r="L1071">
        <v>6</v>
      </c>
      <c r="M1071">
        <v>132054.74</v>
      </c>
      <c r="N1071">
        <v>0.1</v>
      </c>
      <c r="O1071">
        <v>18421.900000000001</v>
      </c>
    </row>
    <row r="1072" spans="1:15" x14ac:dyDescent="0.25">
      <c r="A1072" t="s">
        <v>1008</v>
      </c>
      <c r="B1072" t="s">
        <v>5443</v>
      </c>
      <c r="C1072" t="s">
        <v>7230</v>
      </c>
      <c r="D1072" t="s">
        <v>6536</v>
      </c>
      <c r="E1072" t="s">
        <v>7075</v>
      </c>
      <c r="F1072" t="s">
        <v>7095</v>
      </c>
      <c r="G1072" t="s">
        <v>7109</v>
      </c>
      <c r="H1072" t="s">
        <v>7127</v>
      </c>
      <c r="I1072" t="s">
        <v>7165</v>
      </c>
      <c r="J1072" t="s">
        <v>7176</v>
      </c>
      <c r="K1072" t="s">
        <v>7194</v>
      </c>
      <c r="L1072">
        <v>7</v>
      </c>
      <c r="M1072">
        <v>172405.9</v>
      </c>
      <c r="N1072">
        <v>0</v>
      </c>
      <c r="O1072">
        <v>29371.05</v>
      </c>
    </row>
    <row r="1073" spans="1:15" x14ac:dyDescent="0.25">
      <c r="A1073" t="s">
        <v>1017</v>
      </c>
      <c r="B1073" t="s">
        <v>5664</v>
      </c>
      <c r="C1073" t="s">
        <v>7237</v>
      </c>
      <c r="D1073" t="s">
        <v>6498</v>
      </c>
      <c r="E1073" t="s">
        <v>7003</v>
      </c>
      <c r="F1073" t="s">
        <v>7094</v>
      </c>
      <c r="G1073" t="s">
        <v>7098</v>
      </c>
      <c r="H1073" t="s">
        <v>7114</v>
      </c>
      <c r="I1073" t="s">
        <v>7165</v>
      </c>
      <c r="J1073" t="s">
        <v>7176</v>
      </c>
      <c r="K1073" t="s">
        <v>7194</v>
      </c>
      <c r="L1073">
        <v>5</v>
      </c>
      <c r="M1073">
        <v>123126.47</v>
      </c>
      <c r="N1073">
        <v>0</v>
      </c>
      <c r="O1073">
        <v>20268.13</v>
      </c>
    </row>
    <row r="1074" spans="1:15" x14ac:dyDescent="0.25">
      <c r="A1074" t="s">
        <v>1951</v>
      </c>
      <c r="B1074" t="s">
        <v>5311</v>
      </c>
      <c r="C1074" t="s">
        <v>7227</v>
      </c>
      <c r="D1074" t="s">
        <v>6120</v>
      </c>
      <c r="E1074" t="s">
        <v>6919</v>
      </c>
      <c r="F1074" t="s">
        <v>7094</v>
      </c>
      <c r="G1074" t="s">
        <v>7098</v>
      </c>
      <c r="H1074" t="s">
        <v>7114</v>
      </c>
      <c r="I1074" t="s">
        <v>7165</v>
      </c>
      <c r="J1074" t="s">
        <v>7176</v>
      </c>
      <c r="K1074" t="s">
        <v>7194</v>
      </c>
      <c r="L1074">
        <v>1</v>
      </c>
      <c r="M1074">
        <v>19411.86</v>
      </c>
      <c r="N1074">
        <v>0.25</v>
      </c>
      <c r="O1074">
        <v>365.77</v>
      </c>
    </row>
    <row r="1075" spans="1:15" x14ac:dyDescent="0.25">
      <c r="A1075" t="s">
        <v>1928</v>
      </c>
      <c r="B1075" t="s">
        <v>5640</v>
      </c>
      <c r="C1075" t="s">
        <v>7227</v>
      </c>
      <c r="D1075" t="s">
        <v>6698</v>
      </c>
      <c r="E1075" t="s">
        <v>7046</v>
      </c>
      <c r="F1075" t="s">
        <v>7097</v>
      </c>
      <c r="G1075" t="s">
        <v>7107</v>
      </c>
      <c r="H1075" t="s">
        <v>7123</v>
      </c>
      <c r="I1075" t="s">
        <v>7165</v>
      </c>
      <c r="J1075" t="s">
        <v>7176</v>
      </c>
      <c r="K1075" t="s">
        <v>7194</v>
      </c>
      <c r="L1075">
        <v>1</v>
      </c>
      <c r="M1075">
        <v>24753.38</v>
      </c>
      <c r="N1075">
        <v>0</v>
      </c>
      <c r="O1075">
        <v>4014.16</v>
      </c>
    </row>
    <row r="1076" spans="1:15" x14ac:dyDescent="0.25">
      <c r="A1076" t="s">
        <v>1850</v>
      </c>
      <c r="B1076" t="s">
        <v>5384</v>
      </c>
      <c r="C1076" t="s">
        <v>7229</v>
      </c>
      <c r="D1076" t="s">
        <v>6501</v>
      </c>
      <c r="E1076" t="s">
        <v>6933</v>
      </c>
      <c r="F1076" t="s">
        <v>7097</v>
      </c>
      <c r="G1076" t="s">
        <v>7107</v>
      </c>
      <c r="H1076" t="s">
        <v>7123</v>
      </c>
      <c r="I1076" t="s">
        <v>7165</v>
      </c>
      <c r="J1076" t="s">
        <v>7176</v>
      </c>
      <c r="K1076" t="s">
        <v>7194</v>
      </c>
      <c r="L1076">
        <v>4</v>
      </c>
      <c r="M1076">
        <v>103818.97</v>
      </c>
      <c r="N1076">
        <v>0</v>
      </c>
      <c r="O1076">
        <v>18061.54</v>
      </c>
    </row>
    <row r="1077" spans="1:15" x14ac:dyDescent="0.25">
      <c r="A1077" t="s">
        <v>1073</v>
      </c>
      <c r="B1077" t="s">
        <v>5571</v>
      </c>
      <c r="C1077" t="s">
        <v>7253</v>
      </c>
      <c r="D1077" t="s">
        <v>6213</v>
      </c>
      <c r="E1077" t="s">
        <v>6986</v>
      </c>
      <c r="F1077" t="s">
        <v>7096</v>
      </c>
      <c r="G1077" t="s">
        <v>7111</v>
      </c>
      <c r="H1077" t="s">
        <v>7131</v>
      </c>
      <c r="I1077" t="s">
        <v>7165</v>
      </c>
      <c r="J1077" t="s">
        <v>7176</v>
      </c>
      <c r="K1077" t="s">
        <v>7194</v>
      </c>
      <c r="L1077">
        <v>2</v>
      </c>
      <c r="M1077">
        <v>41732.33</v>
      </c>
      <c r="N1077">
        <v>0.2</v>
      </c>
      <c r="O1077">
        <v>4107.03</v>
      </c>
    </row>
    <row r="1078" spans="1:15" x14ac:dyDescent="0.25">
      <c r="A1078" t="s">
        <v>1788</v>
      </c>
      <c r="B1078" t="s">
        <v>5889</v>
      </c>
      <c r="C1078" t="s">
        <v>7259</v>
      </c>
      <c r="D1078" t="s">
        <v>6304</v>
      </c>
      <c r="E1078" t="s">
        <v>6958</v>
      </c>
      <c r="F1078" t="s">
        <v>7095</v>
      </c>
      <c r="G1078" t="s">
        <v>7102</v>
      </c>
      <c r="H1078" t="s">
        <v>7118</v>
      </c>
      <c r="I1078" t="s">
        <v>7165</v>
      </c>
      <c r="J1078" t="s">
        <v>7176</v>
      </c>
      <c r="K1078" t="s">
        <v>7194</v>
      </c>
      <c r="L1078">
        <v>8</v>
      </c>
      <c r="M1078">
        <v>174536.09</v>
      </c>
      <c r="N1078">
        <v>0.1</v>
      </c>
      <c r="O1078">
        <v>22362.18</v>
      </c>
    </row>
    <row r="1079" spans="1:15" x14ac:dyDescent="0.25">
      <c r="A1079" t="s">
        <v>1775</v>
      </c>
      <c r="B1079" t="s">
        <v>5306</v>
      </c>
      <c r="C1079" t="s">
        <v>7232</v>
      </c>
      <c r="D1079" t="s">
        <v>6207</v>
      </c>
      <c r="E1079" t="s">
        <v>6982</v>
      </c>
      <c r="F1079" t="s">
        <v>7096</v>
      </c>
      <c r="G1079" t="s">
        <v>7113</v>
      </c>
      <c r="H1079" t="s">
        <v>7144</v>
      </c>
      <c r="I1079" t="s">
        <v>7165</v>
      </c>
      <c r="J1079" t="s">
        <v>7176</v>
      </c>
      <c r="K1079" t="s">
        <v>7194</v>
      </c>
      <c r="L1079">
        <v>5</v>
      </c>
      <c r="M1079">
        <v>109613.84</v>
      </c>
      <c r="N1079">
        <v>0.15</v>
      </c>
      <c r="O1079">
        <v>7564.6</v>
      </c>
    </row>
    <row r="1080" spans="1:15" x14ac:dyDescent="0.25">
      <c r="A1080" t="s">
        <v>1711</v>
      </c>
      <c r="B1080" t="s">
        <v>5651</v>
      </c>
      <c r="C1080" t="s">
        <v>7225</v>
      </c>
      <c r="D1080" t="s">
        <v>6478</v>
      </c>
      <c r="E1080" t="s">
        <v>6938</v>
      </c>
      <c r="F1080" t="s">
        <v>7095</v>
      </c>
      <c r="G1080" t="s">
        <v>7108</v>
      </c>
      <c r="H1080" t="s">
        <v>7150</v>
      </c>
      <c r="I1080" t="s">
        <v>7165</v>
      </c>
      <c r="J1080" t="s">
        <v>7176</v>
      </c>
      <c r="K1080" t="s">
        <v>7194</v>
      </c>
      <c r="L1080">
        <v>5</v>
      </c>
      <c r="M1080">
        <v>102833.68</v>
      </c>
      <c r="N1080">
        <v>0.2</v>
      </c>
      <c r="O1080">
        <v>6495.29</v>
      </c>
    </row>
    <row r="1081" spans="1:15" x14ac:dyDescent="0.25">
      <c r="A1081" t="s">
        <v>1710</v>
      </c>
      <c r="B1081" t="s">
        <v>5157</v>
      </c>
      <c r="C1081" t="s">
        <v>7230</v>
      </c>
      <c r="D1081" t="s">
        <v>6226</v>
      </c>
      <c r="E1081" t="s">
        <v>6992</v>
      </c>
      <c r="F1081" t="s">
        <v>7094</v>
      </c>
      <c r="G1081" t="s">
        <v>7098</v>
      </c>
      <c r="H1081" t="s">
        <v>7114</v>
      </c>
      <c r="I1081" t="s">
        <v>7165</v>
      </c>
      <c r="J1081" t="s">
        <v>7176</v>
      </c>
      <c r="K1081" t="s">
        <v>7194</v>
      </c>
      <c r="L1081">
        <v>6</v>
      </c>
      <c r="M1081">
        <v>147537.47</v>
      </c>
      <c r="N1081">
        <v>0.05</v>
      </c>
      <c r="O1081">
        <v>22096.83</v>
      </c>
    </row>
    <row r="1082" spans="1:15" x14ac:dyDescent="0.25">
      <c r="A1082" t="s">
        <v>1116</v>
      </c>
      <c r="B1082" t="s">
        <v>5697</v>
      </c>
      <c r="C1082" t="s">
        <v>7237</v>
      </c>
      <c r="D1082" t="s">
        <v>6696</v>
      </c>
      <c r="E1082" t="s">
        <v>6984</v>
      </c>
      <c r="F1082" t="s">
        <v>7097</v>
      </c>
      <c r="G1082" t="s">
        <v>7104</v>
      </c>
      <c r="H1082" t="s">
        <v>7120</v>
      </c>
      <c r="I1082" t="s">
        <v>7165</v>
      </c>
      <c r="J1082" t="s">
        <v>7176</v>
      </c>
      <c r="K1082" t="s">
        <v>7194</v>
      </c>
      <c r="L1082">
        <v>2</v>
      </c>
      <c r="M1082">
        <v>42649.7</v>
      </c>
      <c r="N1082">
        <v>0.15</v>
      </c>
      <c r="O1082">
        <v>4502.6099999999997</v>
      </c>
    </row>
    <row r="1083" spans="1:15" x14ac:dyDescent="0.25">
      <c r="A1083" t="s">
        <v>1700</v>
      </c>
      <c r="B1083" t="s">
        <v>5361</v>
      </c>
      <c r="C1083" t="s">
        <v>7237</v>
      </c>
      <c r="D1083" t="s">
        <v>6802</v>
      </c>
      <c r="E1083" t="s">
        <v>6969</v>
      </c>
      <c r="F1083" t="s">
        <v>7096</v>
      </c>
      <c r="G1083" t="s">
        <v>7113</v>
      </c>
      <c r="H1083" t="s">
        <v>7143</v>
      </c>
      <c r="I1083" t="s">
        <v>7165</v>
      </c>
      <c r="J1083" t="s">
        <v>7176</v>
      </c>
      <c r="K1083" t="s">
        <v>7194</v>
      </c>
      <c r="L1083">
        <v>1</v>
      </c>
      <c r="M1083">
        <v>17946.47</v>
      </c>
      <c r="N1083">
        <v>0.25</v>
      </c>
      <c r="O1083">
        <v>986.99</v>
      </c>
    </row>
    <row r="1084" spans="1:15" x14ac:dyDescent="0.25">
      <c r="A1084" t="s">
        <v>1650</v>
      </c>
      <c r="B1084" t="s">
        <v>5197</v>
      </c>
      <c r="C1084" t="s">
        <v>7233</v>
      </c>
      <c r="D1084" t="s">
        <v>6737</v>
      </c>
      <c r="E1084" t="s">
        <v>6904</v>
      </c>
      <c r="F1084" t="s">
        <v>7095</v>
      </c>
      <c r="G1084" t="s">
        <v>7102</v>
      </c>
      <c r="H1084" t="s">
        <v>7118</v>
      </c>
      <c r="I1084" t="s">
        <v>7165</v>
      </c>
      <c r="J1084" t="s">
        <v>7176</v>
      </c>
      <c r="K1084" t="s">
        <v>7194</v>
      </c>
      <c r="L1084">
        <v>3</v>
      </c>
      <c r="M1084">
        <v>71665.36</v>
      </c>
      <c r="N1084">
        <v>0</v>
      </c>
      <c r="O1084">
        <v>10373.780000000001</v>
      </c>
    </row>
    <row r="1085" spans="1:15" x14ac:dyDescent="0.25">
      <c r="A1085" t="s">
        <v>1634</v>
      </c>
      <c r="B1085" t="s">
        <v>5194</v>
      </c>
      <c r="C1085" t="s">
        <v>7257</v>
      </c>
      <c r="D1085" t="s">
        <v>6645</v>
      </c>
      <c r="E1085" t="s">
        <v>7002</v>
      </c>
      <c r="F1085" t="s">
        <v>7097</v>
      </c>
      <c r="G1085" t="s">
        <v>7105</v>
      </c>
      <c r="H1085" t="s">
        <v>7128</v>
      </c>
      <c r="I1085" t="s">
        <v>7165</v>
      </c>
      <c r="J1085" t="s">
        <v>7176</v>
      </c>
      <c r="K1085" t="s">
        <v>7194</v>
      </c>
      <c r="L1085">
        <v>4</v>
      </c>
      <c r="M1085">
        <v>90971.37</v>
      </c>
      <c r="N1085">
        <v>0.1</v>
      </c>
      <c r="O1085">
        <v>8907.19</v>
      </c>
    </row>
    <row r="1086" spans="1:15" x14ac:dyDescent="0.25">
      <c r="A1086" t="s">
        <v>1631</v>
      </c>
      <c r="B1086" t="s">
        <v>5200</v>
      </c>
      <c r="C1086" t="s">
        <v>7227</v>
      </c>
      <c r="D1086" t="s">
        <v>6793</v>
      </c>
      <c r="E1086" t="s">
        <v>7059</v>
      </c>
      <c r="F1086" t="s">
        <v>7097</v>
      </c>
      <c r="G1086" t="s">
        <v>7104</v>
      </c>
      <c r="H1086" t="s">
        <v>7160</v>
      </c>
      <c r="I1086" t="s">
        <v>7165</v>
      </c>
      <c r="J1086" t="s">
        <v>7176</v>
      </c>
      <c r="K1086" t="s">
        <v>7194</v>
      </c>
      <c r="L1086">
        <v>7</v>
      </c>
      <c r="M1086">
        <v>133915.93</v>
      </c>
      <c r="N1086">
        <v>0.25</v>
      </c>
      <c r="O1086">
        <v>3443.73</v>
      </c>
    </row>
    <row r="1087" spans="1:15" x14ac:dyDescent="0.25">
      <c r="A1087" t="s">
        <v>1159</v>
      </c>
      <c r="B1087" t="s">
        <v>5692</v>
      </c>
      <c r="C1087" t="s">
        <v>7247</v>
      </c>
      <c r="D1087" t="s">
        <v>6240</v>
      </c>
      <c r="E1087" t="s">
        <v>6999</v>
      </c>
      <c r="F1087" t="s">
        <v>7094</v>
      </c>
      <c r="G1087" t="s">
        <v>7098</v>
      </c>
      <c r="H1087" t="s">
        <v>7114</v>
      </c>
      <c r="I1087" t="s">
        <v>7165</v>
      </c>
      <c r="J1087" t="s">
        <v>7176</v>
      </c>
      <c r="K1087" t="s">
        <v>7194</v>
      </c>
      <c r="L1087">
        <v>7</v>
      </c>
      <c r="M1087">
        <v>180469.08</v>
      </c>
      <c r="N1087">
        <v>0</v>
      </c>
      <c r="O1087">
        <v>31569.4</v>
      </c>
    </row>
    <row r="1088" spans="1:15" x14ac:dyDescent="0.25">
      <c r="A1088" t="s">
        <v>1567</v>
      </c>
      <c r="B1088" t="s">
        <v>5200</v>
      </c>
      <c r="C1088" t="s">
        <v>7227</v>
      </c>
      <c r="D1088" t="s">
        <v>6610</v>
      </c>
      <c r="E1088" t="s">
        <v>7081</v>
      </c>
      <c r="F1088" t="s">
        <v>7095</v>
      </c>
      <c r="G1088" t="s">
        <v>7102</v>
      </c>
      <c r="H1088" t="s">
        <v>7118</v>
      </c>
      <c r="I1088" t="s">
        <v>7165</v>
      </c>
      <c r="J1088" t="s">
        <v>7176</v>
      </c>
      <c r="K1088" t="s">
        <v>7194</v>
      </c>
      <c r="L1088">
        <v>6</v>
      </c>
      <c r="M1088">
        <v>143208.65</v>
      </c>
      <c r="N1088">
        <v>0</v>
      </c>
      <c r="O1088">
        <v>23736.69</v>
      </c>
    </row>
    <row r="1089" spans="1:15" x14ac:dyDescent="0.25">
      <c r="A1089" t="s">
        <v>1540</v>
      </c>
      <c r="B1089" t="s">
        <v>5048</v>
      </c>
      <c r="C1089" t="s">
        <v>7234</v>
      </c>
      <c r="D1089" t="s">
        <v>6325</v>
      </c>
      <c r="E1089" t="s">
        <v>7025</v>
      </c>
      <c r="F1089" t="s">
        <v>7094</v>
      </c>
      <c r="G1089" t="s">
        <v>7099</v>
      </c>
      <c r="H1089" t="s">
        <v>7130</v>
      </c>
      <c r="I1089" t="s">
        <v>7165</v>
      </c>
      <c r="J1089" t="s">
        <v>7176</v>
      </c>
      <c r="K1089" t="s">
        <v>7194</v>
      </c>
      <c r="L1089">
        <v>4</v>
      </c>
      <c r="M1089">
        <v>82844.31</v>
      </c>
      <c r="N1089">
        <v>0.2</v>
      </c>
      <c r="O1089">
        <v>8934.52</v>
      </c>
    </row>
    <row r="1090" spans="1:15" x14ac:dyDescent="0.25">
      <c r="A1090" t="s">
        <v>1465</v>
      </c>
      <c r="B1090" t="s">
        <v>5564</v>
      </c>
      <c r="C1090" t="s">
        <v>7244</v>
      </c>
      <c r="D1090" t="s">
        <v>6739</v>
      </c>
      <c r="E1090" t="s">
        <v>7031</v>
      </c>
      <c r="F1090" t="s">
        <v>7094</v>
      </c>
      <c r="G1090" t="s">
        <v>7098</v>
      </c>
      <c r="H1090" t="s">
        <v>7114</v>
      </c>
      <c r="I1090" t="s">
        <v>7165</v>
      </c>
      <c r="J1090" t="s">
        <v>7176</v>
      </c>
      <c r="K1090" t="s">
        <v>7194</v>
      </c>
      <c r="L1090">
        <v>5</v>
      </c>
      <c r="M1090">
        <v>113075.25</v>
      </c>
      <c r="N1090">
        <v>0.05</v>
      </c>
      <c r="O1090">
        <v>13614.51</v>
      </c>
    </row>
    <row r="1091" spans="1:15" x14ac:dyDescent="0.25">
      <c r="A1091" t="s">
        <v>1207</v>
      </c>
      <c r="B1091" t="s">
        <v>5731</v>
      </c>
      <c r="C1091" t="s">
        <v>7227</v>
      </c>
      <c r="D1091" t="s">
        <v>6412</v>
      </c>
      <c r="E1091" t="s">
        <v>6967</v>
      </c>
      <c r="F1091" t="s">
        <v>7097</v>
      </c>
      <c r="G1091" t="s">
        <v>7110</v>
      </c>
      <c r="H1091" t="s">
        <v>7159</v>
      </c>
      <c r="I1091" t="s">
        <v>7165</v>
      </c>
      <c r="J1091" t="s">
        <v>7176</v>
      </c>
      <c r="K1091" t="s">
        <v>7194</v>
      </c>
      <c r="L1091">
        <v>2</v>
      </c>
      <c r="M1091">
        <v>43781.66</v>
      </c>
      <c r="N1091">
        <v>0.1</v>
      </c>
      <c r="O1091">
        <v>4277.5600000000004</v>
      </c>
    </row>
    <row r="1092" spans="1:15" x14ac:dyDescent="0.25">
      <c r="A1092" t="s">
        <v>1429</v>
      </c>
      <c r="B1092" t="s">
        <v>5502</v>
      </c>
      <c r="C1092" t="s">
        <v>7246</v>
      </c>
      <c r="D1092" t="s">
        <v>6673</v>
      </c>
      <c r="E1092" t="s">
        <v>6919</v>
      </c>
      <c r="F1092" t="s">
        <v>7095</v>
      </c>
      <c r="G1092" t="s">
        <v>7109</v>
      </c>
      <c r="H1092" t="s">
        <v>7140</v>
      </c>
      <c r="I1092" t="s">
        <v>7165</v>
      </c>
      <c r="J1092" t="s">
        <v>7176</v>
      </c>
      <c r="K1092" t="s">
        <v>7194</v>
      </c>
      <c r="L1092">
        <v>6</v>
      </c>
      <c r="M1092">
        <v>156565.32</v>
      </c>
      <c r="N1092">
        <v>0</v>
      </c>
      <c r="O1092">
        <v>24691.77</v>
      </c>
    </row>
    <row r="1093" spans="1:15" x14ac:dyDescent="0.25">
      <c r="A1093" t="s">
        <v>1426</v>
      </c>
      <c r="B1093" t="s">
        <v>5226</v>
      </c>
      <c r="C1093" t="s">
        <v>7236</v>
      </c>
      <c r="D1093" t="s">
        <v>6619</v>
      </c>
      <c r="E1093" t="s">
        <v>6987</v>
      </c>
      <c r="F1093" t="s">
        <v>7094</v>
      </c>
      <c r="G1093" t="s">
        <v>7101</v>
      </c>
      <c r="H1093" t="s">
        <v>7124</v>
      </c>
      <c r="I1093" t="s">
        <v>7165</v>
      </c>
      <c r="J1093" t="s">
        <v>7176</v>
      </c>
      <c r="K1093" t="s">
        <v>7194</v>
      </c>
      <c r="L1093">
        <v>2</v>
      </c>
      <c r="M1093">
        <v>46144.34</v>
      </c>
      <c r="N1093">
        <v>0.05</v>
      </c>
      <c r="O1093">
        <v>5752.99</v>
      </c>
    </row>
    <row r="1094" spans="1:15" x14ac:dyDescent="0.25">
      <c r="A1094" t="s">
        <v>1290</v>
      </c>
      <c r="B1094" t="s">
        <v>5512</v>
      </c>
      <c r="C1094" t="s">
        <v>7243</v>
      </c>
      <c r="D1094" t="s">
        <v>6732</v>
      </c>
      <c r="E1094" t="s">
        <v>6943</v>
      </c>
      <c r="F1094" t="s">
        <v>7094</v>
      </c>
      <c r="G1094" t="s">
        <v>7099</v>
      </c>
      <c r="H1094" t="s">
        <v>7125</v>
      </c>
      <c r="I1094" t="s">
        <v>7165</v>
      </c>
      <c r="J1094" t="s">
        <v>7176</v>
      </c>
      <c r="K1094" t="s">
        <v>7194</v>
      </c>
      <c r="L1094">
        <v>3</v>
      </c>
      <c r="M1094">
        <v>66709.789999999994</v>
      </c>
      <c r="N1094">
        <v>0.1</v>
      </c>
      <c r="O1094">
        <v>8349.39</v>
      </c>
    </row>
    <row r="1095" spans="1:15" x14ac:dyDescent="0.25">
      <c r="A1095" t="s">
        <v>4978</v>
      </c>
      <c r="B1095" t="s">
        <v>5784</v>
      </c>
      <c r="C1095" t="s">
        <v>7242</v>
      </c>
      <c r="D1095" t="s">
        <v>6554</v>
      </c>
      <c r="E1095" t="s">
        <v>7077</v>
      </c>
      <c r="F1095" t="s">
        <v>7095</v>
      </c>
      <c r="G1095" t="s">
        <v>7106</v>
      </c>
      <c r="H1095" t="s">
        <v>7161</v>
      </c>
      <c r="I1095" t="s">
        <v>7165</v>
      </c>
      <c r="J1095" t="s">
        <v>7172</v>
      </c>
      <c r="K1095" t="s">
        <v>7208</v>
      </c>
      <c r="L1095">
        <v>5</v>
      </c>
      <c r="M1095">
        <v>8968.58</v>
      </c>
      <c r="N1095">
        <v>0.25</v>
      </c>
      <c r="O1095">
        <v>1193.54</v>
      </c>
    </row>
    <row r="1096" spans="1:15" x14ac:dyDescent="0.25">
      <c r="A1096" t="s">
        <v>4836</v>
      </c>
      <c r="B1096" t="s">
        <v>5717</v>
      </c>
      <c r="C1096" t="s">
        <v>7231</v>
      </c>
      <c r="D1096" t="s">
        <v>6488</v>
      </c>
      <c r="E1096" t="s">
        <v>6989</v>
      </c>
      <c r="F1096" t="s">
        <v>7096</v>
      </c>
      <c r="G1096" t="s">
        <v>7103</v>
      </c>
      <c r="H1096" t="s">
        <v>7134</v>
      </c>
      <c r="I1096" t="s">
        <v>7165</v>
      </c>
      <c r="J1096" t="s">
        <v>7172</v>
      </c>
      <c r="K1096" t="s">
        <v>7208</v>
      </c>
      <c r="L1096">
        <v>8</v>
      </c>
      <c r="M1096">
        <v>19122.66</v>
      </c>
      <c r="N1096">
        <v>0.05</v>
      </c>
      <c r="O1096">
        <v>4039.48</v>
      </c>
    </row>
    <row r="1097" spans="1:15" x14ac:dyDescent="0.25">
      <c r="A1097" t="s">
        <v>69</v>
      </c>
      <c r="B1097" t="s">
        <v>5046</v>
      </c>
      <c r="C1097" t="s">
        <v>7258</v>
      </c>
      <c r="D1097" t="s">
        <v>6150</v>
      </c>
      <c r="E1097" t="s">
        <v>6948</v>
      </c>
      <c r="F1097" t="s">
        <v>7097</v>
      </c>
      <c r="G1097" t="s">
        <v>7105</v>
      </c>
      <c r="H1097" t="s">
        <v>7128</v>
      </c>
      <c r="I1097" t="s">
        <v>7165</v>
      </c>
      <c r="J1097" t="s">
        <v>7172</v>
      </c>
      <c r="K1097" t="s">
        <v>7208</v>
      </c>
      <c r="L1097">
        <v>2</v>
      </c>
      <c r="M1097">
        <v>4961.8500000000004</v>
      </c>
      <c r="N1097">
        <v>0</v>
      </c>
      <c r="O1097">
        <v>1100.5899999999999</v>
      </c>
    </row>
    <row r="1098" spans="1:15" x14ac:dyDescent="0.25">
      <c r="A1098" t="s">
        <v>4824</v>
      </c>
      <c r="B1098" t="s">
        <v>5579</v>
      </c>
      <c r="C1098" t="s">
        <v>7233</v>
      </c>
      <c r="D1098" t="s">
        <v>6512</v>
      </c>
      <c r="E1098" t="s">
        <v>7009</v>
      </c>
      <c r="F1098" t="s">
        <v>7094</v>
      </c>
      <c r="G1098" t="s">
        <v>7099</v>
      </c>
      <c r="H1098" t="s">
        <v>7130</v>
      </c>
      <c r="I1098" t="s">
        <v>7165</v>
      </c>
      <c r="J1098" t="s">
        <v>7172</v>
      </c>
      <c r="K1098" t="s">
        <v>7208</v>
      </c>
      <c r="L1098">
        <v>4</v>
      </c>
      <c r="M1098">
        <v>8152.19</v>
      </c>
      <c r="N1098">
        <v>0.15</v>
      </c>
      <c r="O1098">
        <v>1373.62</v>
      </c>
    </row>
    <row r="1099" spans="1:15" x14ac:dyDescent="0.25">
      <c r="A1099" t="s">
        <v>82</v>
      </c>
      <c r="B1099" t="s">
        <v>5080</v>
      </c>
      <c r="C1099" t="s">
        <v>7234</v>
      </c>
      <c r="D1099" t="s">
        <v>6161</v>
      </c>
      <c r="E1099" t="s">
        <v>6957</v>
      </c>
      <c r="F1099" t="s">
        <v>7095</v>
      </c>
      <c r="G1099" t="s">
        <v>7108</v>
      </c>
      <c r="H1099" t="s">
        <v>7150</v>
      </c>
      <c r="I1099" t="s">
        <v>7165</v>
      </c>
      <c r="J1099" t="s">
        <v>7172</v>
      </c>
      <c r="K1099" t="s">
        <v>7208</v>
      </c>
      <c r="L1099">
        <v>3</v>
      </c>
      <c r="M1099">
        <v>7320.58</v>
      </c>
      <c r="N1099">
        <v>0</v>
      </c>
      <c r="O1099">
        <v>1636.02</v>
      </c>
    </row>
    <row r="1100" spans="1:15" x14ac:dyDescent="0.25">
      <c r="A1100" t="s">
        <v>4779</v>
      </c>
      <c r="B1100" t="s">
        <v>5579</v>
      </c>
      <c r="C1100" t="s">
        <v>7233</v>
      </c>
      <c r="D1100" t="s">
        <v>6629</v>
      </c>
      <c r="E1100" t="s">
        <v>6984</v>
      </c>
      <c r="F1100" t="s">
        <v>7096</v>
      </c>
      <c r="G1100" t="s">
        <v>7113</v>
      </c>
      <c r="H1100" t="s">
        <v>7143</v>
      </c>
      <c r="I1100" t="s">
        <v>7165</v>
      </c>
      <c r="J1100" t="s">
        <v>7172</v>
      </c>
      <c r="K1100" t="s">
        <v>7208</v>
      </c>
      <c r="L1100">
        <v>1</v>
      </c>
      <c r="M1100">
        <v>2454.98</v>
      </c>
      <c r="N1100">
        <v>0.05</v>
      </c>
      <c r="O1100">
        <v>475.73</v>
      </c>
    </row>
    <row r="1101" spans="1:15" x14ac:dyDescent="0.25">
      <c r="A1101" t="s">
        <v>4778</v>
      </c>
      <c r="B1101" t="s">
        <v>5718</v>
      </c>
      <c r="C1101" t="s">
        <v>7232</v>
      </c>
      <c r="D1101" t="s">
        <v>6877</v>
      </c>
      <c r="E1101" t="s">
        <v>6916</v>
      </c>
      <c r="F1101" t="s">
        <v>7094</v>
      </c>
      <c r="G1101" t="s">
        <v>7101</v>
      </c>
      <c r="H1101" t="s">
        <v>7124</v>
      </c>
      <c r="I1101" t="s">
        <v>7165</v>
      </c>
      <c r="J1101" t="s">
        <v>7172</v>
      </c>
      <c r="K1101" t="s">
        <v>7208</v>
      </c>
      <c r="L1101">
        <v>8</v>
      </c>
      <c r="M1101">
        <v>19934.61</v>
      </c>
      <c r="N1101">
        <v>0</v>
      </c>
      <c r="O1101">
        <v>4229.4399999999996</v>
      </c>
    </row>
    <row r="1102" spans="1:15" x14ac:dyDescent="0.25">
      <c r="A1102" t="s">
        <v>110</v>
      </c>
      <c r="B1102" t="s">
        <v>5108</v>
      </c>
      <c r="C1102" t="s">
        <v>7234</v>
      </c>
      <c r="D1102" t="s">
        <v>6187</v>
      </c>
      <c r="E1102" t="s">
        <v>6944</v>
      </c>
      <c r="F1102" t="s">
        <v>7096</v>
      </c>
      <c r="G1102" t="s">
        <v>7103</v>
      </c>
      <c r="H1102" t="s">
        <v>7158</v>
      </c>
      <c r="I1102" t="s">
        <v>7165</v>
      </c>
      <c r="J1102" t="s">
        <v>7172</v>
      </c>
      <c r="K1102" t="s">
        <v>7208</v>
      </c>
      <c r="L1102">
        <v>4</v>
      </c>
      <c r="M1102">
        <v>9739.7099999999991</v>
      </c>
      <c r="N1102">
        <v>0.05</v>
      </c>
      <c r="O1102">
        <v>1700.43</v>
      </c>
    </row>
    <row r="1103" spans="1:15" x14ac:dyDescent="0.25">
      <c r="A1103" t="s">
        <v>4620</v>
      </c>
      <c r="B1103" t="s">
        <v>5257</v>
      </c>
      <c r="C1103" t="s">
        <v>7230</v>
      </c>
      <c r="D1103" t="s">
        <v>6839</v>
      </c>
      <c r="E1103" t="s">
        <v>7069</v>
      </c>
      <c r="F1103" t="s">
        <v>7096</v>
      </c>
      <c r="G1103" t="s">
        <v>7112</v>
      </c>
      <c r="H1103" t="s">
        <v>7133</v>
      </c>
      <c r="I1103" t="s">
        <v>7165</v>
      </c>
      <c r="J1103" t="s">
        <v>7172</v>
      </c>
      <c r="K1103" t="s">
        <v>7208</v>
      </c>
      <c r="L1103">
        <v>4</v>
      </c>
      <c r="M1103">
        <v>8014.06</v>
      </c>
      <c r="N1103">
        <v>0.2</v>
      </c>
      <c r="O1103">
        <v>1404.69</v>
      </c>
    </row>
    <row r="1104" spans="1:15" x14ac:dyDescent="0.25">
      <c r="A1104" t="s">
        <v>126</v>
      </c>
      <c r="B1104" t="s">
        <v>5124</v>
      </c>
      <c r="C1104" t="s">
        <v>7247</v>
      </c>
      <c r="D1104" t="s">
        <v>6201</v>
      </c>
      <c r="E1104" t="s">
        <v>6906</v>
      </c>
      <c r="F1104" t="s">
        <v>7095</v>
      </c>
      <c r="G1104" t="s">
        <v>7106</v>
      </c>
      <c r="H1104" t="s">
        <v>7146</v>
      </c>
      <c r="I1104" t="s">
        <v>7165</v>
      </c>
      <c r="J1104" t="s">
        <v>7172</v>
      </c>
      <c r="K1104" t="s">
        <v>7208</v>
      </c>
      <c r="L1104">
        <v>1</v>
      </c>
      <c r="M1104">
        <v>2494.1999999999998</v>
      </c>
      <c r="N1104">
        <v>0</v>
      </c>
      <c r="O1104">
        <v>518.66999999999996</v>
      </c>
    </row>
    <row r="1105" spans="1:15" x14ac:dyDescent="0.25">
      <c r="A1105" t="s">
        <v>4529</v>
      </c>
      <c r="B1105" t="s">
        <v>5526</v>
      </c>
      <c r="C1105" t="s">
        <v>7227</v>
      </c>
      <c r="D1105" t="s">
        <v>6576</v>
      </c>
      <c r="E1105" t="s">
        <v>7040</v>
      </c>
      <c r="F1105" t="s">
        <v>7095</v>
      </c>
      <c r="G1105" t="s">
        <v>7108</v>
      </c>
      <c r="H1105" t="s">
        <v>7141</v>
      </c>
      <c r="I1105" t="s">
        <v>7165</v>
      </c>
      <c r="J1105" t="s">
        <v>7172</v>
      </c>
      <c r="K1105" t="s">
        <v>7208</v>
      </c>
      <c r="L1105">
        <v>7</v>
      </c>
      <c r="M1105">
        <v>16909.98</v>
      </c>
      <c r="N1105">
        <v>0.05</v>
      </c>
      <c r="O1105">
        <v>3378.86</v>
      </c>
    </row>
    <row r="1106" spans="1:15" x14ac:dyDescent="0.25">
      <c r="A1106" t="s">
        <v>4489</v>
      </c>
      <c r="B1106" t="s">
        <v>5543</v>
      </c>
      <c r="C1106" t="s">
        <v>7231</v>
      </c>
      <c r="D1106" t="s">
        <v>6805</v>
      </c>
      <c r="E1106" t="s">
        <v>7074</v>
      </c>
      <c r="F1106" t="s">
        <v>7096</v>
      </c>
      <c r="G1106" t="s">
        <v>7103</v>
      </c>
      <c r="H1106" t="s">
        <v>7119</v>
      </c>
      <c r="I1106" t="s">
        <v>7165</v>
      </c>
      <c r="J1106" t="s">
        <v>7172</v>
      </c>
      <c r="K1106" t="s">
        <v>7208</v>
      </c>
      <c r="L1106">
        <v>7</v>
      </c>
      <c r="M1106">
        <v>17032.22</v>
      </c>
      <c r="N1106">
        <v>0</v>
      </c>
      <c r="O1106">
        <v>3603</v>
      </c>
    </row>
    <row r="1107" spans="1:15" x14ac:dyDescent="0.25">
      <c r="A1107" t="s">
        <v>4449</v>
      </c>
      <c r="B1107" t="s">
        <v>5802</v>
      </c>
      <c r="C1107" t="s">
        <v>7256</v>
      </c>
      <c r="D1107" t="s">
        <v>6191</v>
      </c>
      <c r="E1107" t="s">
        <v>6927</v>
      </c>
      <c r="F1107" t="s">
        <v>7095</v>
      </c>
      <c r="G1107" t="s">
        <v>7102</v>
      </c>
      <c r="H1107" t="s">
        <v>7157</v>
      </c>
      <c r="I1107" t="s">
        <v>7165</v>
      </c>
      <c r="J1107" t="s">
        <v>7172</v>
      </c>
      <c r="K1107" t="s">
        <v>7208</v>
      </c>
      <c r="L1107">
        <v>2</v>
      </c>
      <c r="M1107">
        <v>4432.3100000000004</v>
      </c>
      <c r="N1107">
        <v>0.15</v>
      </c>
      <c r="O1107">
        <v>783.16</v>
      </c>
    </row>
    <row r="1108" spans="1:15" x14ac:dyDescent="0.25">
      <c r="A1108" t="s">
        <v>197</v>
      </c>
      <c r="B1108" t="s">
        <v>5188</v>
      </c>
      <c r="C1108" t="s">
        <v>7245</v>
      </c>
      <c r="D1108" t="s">
        <v>6257</v>
      </c>
      <c r="E1108" t="s">
        <v>7008</v>
      </c>
      <c r="F1108" t="s">
        <v>7096</v>
      </c>
      <c r="G1108" t="s">
        <v>7113</v>
      </c>
      <c r="H1108" t="s">
        <v>7144</v>
      </c>
      <c r="I1108" t="s">
        <v>7165</v>
      </c>
      <c r="J1108" t="s">
        <v>7172</v>
      </c>
      <c r="K1108" t="s">
        <v>7208</v>
      </c>
      <c r="L1108">
        <v>2</v>
      </c>
      <c r="M1108">
        <v>4134.45</v>
      </c>
      <c r="N1108">
        <v>0.2</v>
      </c>
      <c r="O1108">
        <v>634.12</v>
      </c>
    </row>
    <row r="1109" spans="1:15" x14ac:dyDescent="0.25">
      <c r="A1109" t="s">
        <v>201</v>
      </c>
      <c r="B1109" t="s">
        <v>5171</v>
      </c>
      <c r="C1109" t="s">
        <v>7239</v>
      </c>
      <c r="D1109" t="s">
        <v>6260</v>
      </c>
      <c r="E1109" t="s">
        <v>7009</v>
      </c>
      <c r="F1109" t="s">
        <v>7097</v>
      </c>
      <c r="G1109" t="s">
        <v>7105</v>
      </c>
      <c r="H1109" t="s">
        <v>7121</v>
      </c>
      <c r="I1109" t="s">
        <v>7165</v>
      </c>
      <c r="J1109" t="s">
        <v>7172</v>
      </c>
      <c r="K1109" t="s">
        <v>7208</v>
      </c>
      <c r="L1109">
        <v>2</v>
      </c>
      <c r="M1109">
        <v>4818.5600000000004</v>
      </c>
      <c r="N1109">
        <v>0.05</v>
      </c>
      <c r="O1109">
        <v>1047.08</v>
      </c>
    </row>
    <row r="1110" spans="1:15" x14ac:dyDescent="0.25">
      <c r="A1110" t="s">
        <v>4416</v>
      </c>
      <c r="B1110" t="s">
        <v>5267</v>
      </c>
      <c r="C1110" t="s">
        <v>7247</v>
      </c>
      <c r="D1110" t="s">
        <v>6265</v>
      </c>
      <c r="E1110" t="s">
        <v>7011</v>
      </c>
      <c r="F1110" t="s">
        <v>7095</v>
      </c>
      <c r="G1110" t="s">
        <v>7108</v>
      </c>
      <c r="H1110" t="s">
        <v>7141</v>
      </c>
      <c r="I1110" t="s">
        <v>7165</v>
      </c>
      <c r="J1110" t="s">
        <v>7172</v>
      </c>
      <c r="K1110" t="s">
        <v>7208</v>
      </c>
      <c r="L1110">
        <v>7</v>
      </c>
      <c r="M1110">
        <v>16427.240000000002</v>
      </c>
      <c r="N1110">
        <v>0.1</v>
      </c>
      <c r="O1110">
        <v>3055.49</v>
      </c>
    </row>
    <row r="1111" spans="1:15" x14ac:dyDescent="0.25">
      <c r="A1111" t="s">
        <v>4411</v>
      </c>
      <c r="B1111" t="s">
        <v>5367</v>
      </c>
      <c r="C1111" t="s">
        <v>7257</v>
      </c>
      <c r="D1111" t="s">
        <v>6882</v>
      </c>
      <c r="E1111" t="s">
        <v>6990</v>
      </c>
      <c r="F1111" t="s">
        <v>7097</v>
      </c>
      <c r="G1111" t="s">
        <v>7110</v>
      </c>
      <c r="H1111" t="s">
        <v>7129</v>
      </c>
      <c r="I1111" t="s">
        <v>7165</v>
      </c>
      <c r="J1111" t="s">
        <v>7172</v>
      </c>
      <c r="K1111" t="s">
        <v>7208</v>
      </c>
      <c r="L1111">
        <v>1</v>
      </c>
      <c r="M1111">
        <v>2395.5700000000002</v>
      </c>
      <c r="N1111">
        <v>0</v>
      </c>
      <c r="O1111">
        <v>529.01</v>
      </c>
    </row>
    <row r="1112" spans="1:15" x14ac:dyDescent="0.25">
      <c r="A1112" t="s">
        <v>4358</v>
      </c>
      <c r="B1112" t="s">
        <v>5085</v>
      </c>
      <c r="C1112" t="s">
        <v>7240</v>
      </c>
      <c r="D1112" t="s">
        <v>6336</v>
      </c>
      <c r="E1112" t="s">
        <v>6912</v>
      </c>
      <c r="F1112" t="s">
        <v>7096</v>
      </c>
      <c r="G1112" t="s">
        <v>7103</v>
      </c>
      <c r="H1112" t="s">
        <v>7119</v>
      </c>
      <c r="I1112" t="s">
        <v>7165</v>
      </c>
      <c r="J1112" t="s">
        <v>7172</v>
      </c>
      <c r="K1112" t="s">
        <v>7208</v>
      </c>
      <c r="L1112">
        <v>4</v>
      </c>
      <c r="M1112">
        <v>9498.7099999999991</v>
      </c>
      <c r="N1112">
        <v>0.05</v>
      </c>
      <c r="O1112">
        <v>1889.35</v>
      </c>
    </row>
    <row r="1113" spans="1:15" x14ac:dyDescent="0.25">
      <c r="A1113" t="s">
        <v>230</v>
      </c>
      <c r="B1113" t="s">
        <v>5132</v>
      </c>
      <c r="C1113" t="s">
        <v>7242</v>
      </c>
      <c r="D1113" t="s">
        <v>6286</v>
      </c>
      <c r="E1113" t="s">
        <v>6949</v>
      </c>
      <c r="F1113" t="s">
        <v>7097</v>
      </c>
      <c r="G1113" t="s">
        <v>7110</v>
      </c>
      <c r="H1113" t="s">
        <v>7129</v>
      </c>
      <c r="I1113" t="s">
        <v>7165</v>
      </c>
      <c r="J1113" t="s">
        <v>7172</v>
      </c>
      <c r="K1113" t="s">
        <v>7208</v>
      </c>
      <c r="L1113">
        <v>4</v>
      </c>
      <c r="M1113">
        <v>8103.61</v>
      </c>
      <c r="N1113">
        <v>0.2</v>
      </c>
      <c r="O1113">
        <v>1285.3699999999999</v>
      </c>
    </row>
    <row r="1114" spans="1:15" x14ac:dyDescent="0.25">
      <c r="A1114" t="s">
        <v>247</v>
      </c>
      <c r="B1114" t="s">
        <v>5230</v>
      </c>
      <c r="C1114" t="s">
        <v>7231</v>
      </c>
      <c r="D1114" t="s">
        <v>6298</v>
      </c>
      <c r="E1114" t="s">
        <v>6932</v>
      </c>
      <c r="F1114" t="s">
        <v>7095</v>
      </c>
      <c r="G1114" t="s">
        <v>7102</v>
      </c>
      <c r="H1114" t="s">
        <v>7157</v>
      </c>
      <c r="I1114" t="s">
        <v>7165</v>
      </c>
      <c r="J1114" t="s">
        <v>7172</v>
      </c>
      <c r="K1114" t="s">
        <v>7208</v>
      </c>
      <c r="L1114">
        <v>8</v>
      </c>
      <c r="M1114">
        <v>19459.98</v>
      </c>
      <c r="N1114">
        <v>0</v>
      </c>
      <c r="O1114">
        <v>4093.52</v>
      </c>
    </row>
    <row r="1115" spans="1:15" x14ac:dyDescent="0.25">
      <c r="A1115" t="s">
        <v>248</v>
      </c>
      <c r="B1115" t="s">
        <v>5109</v>
      </c>
      <c r="C1115" t="s">
        <v>7237</v>
      </c>
      <c r="D1115" t="s">
        <v>6299</v>
      </c>
      <c r="E1115" t="s">
        <v>7024</v>
      </c>
      <c r="F1115" t="s">
        <v>7094</v>
      </c>
      <c r="G1115" t="s">
        <v>7098</v>
      </c>
      <c r="H1115" t="s">
        <v>7138</v>
      </c>
      <c r="I1115" t="s">
        <v>7165</v>
      </c>
      <c r="J1115" t="s">
        <v>7172</v>
      </c>
      <c r="K1115" t="s">
        <v>7208</v>
      </c>
      <c r="L1115">
        <v>7</v>
      </c>
      <c r="M1115">
        <v>12902.17</v>
      </c>
      <c r="N1115">
        <v>0.25</v>
      </c>
      <c r="O1115">
        <v>1951.95</v>
      </c>
    </row>
    <row r="1116" spans="1:15" x14ac:dyDescent="0.25">
      <c r="A1116" t="s">
        <v>4283</v>
      </c>
      <c r="B1116" t="s">
        <v>6079</v>
      </c>
      <c r="C1116" t="s">
        <v>7228</v>
      </c>
      <c r="D1116" t="s">
        <v>6735</v>
      </c>
      <c r="E1116" t="s">
        <v>6958</v>
      </c>
      <c r="F1116" t="s">
        <v>7097</v>
      </c>
      <c r="G1116" t="s">
        <v>7107</v>
      </c>
      <c r="H1116" t="s">
        <v>7152</v>
      </c>
      <c r="I1116" t="s">
        <v>7165</v>
      </c>
      <c r="J1116" t="s">
        <v>7172</v>
      </c>
      <c r="K1116" t="s">
        <v>7208</v>
      </c>
      <c r="L1116">
        <v>7</v>
      </c>
      <c r="M1116">
        <v>16491.82</v>
      </c>
      <c r="N1116">
        <v>0.05</v>
      </c>
      <c r="O1116">
        <v>3487.14</v>
      </c>
    </row>
    <row r="1117" spans="1:15" x14ac:dyDescent="0.25">
      <c r="A1117" t="s">
        <v>4277</v>
      </c>
      <c r="B1117" t="s">
        <v>5382</v>
      </c>
      <c r="C1117" t="s">
        <v>7243</v>
      </c>
      <c r="D1117" t="s">
        <v>6151</v>
      </c>
      <c r="E1117" t="s">
        <v>6949</v>
      </c>
      <c r="F1117" t="s">
        <v>7095</v>
      </c>
      <c r="G1117" t="s">
        <v>7109</v>
      </c>
      <c r="H1117" t="s">
        <v>7127</v>
      </c>
      <c r="I1117" t="s">
        <v>7165</v>
      </c>
      <c r="J1117" t="s">
        <v>7172</v>
      </c>
      <c r="K1117" t="s">
        <v>7208</v>
      </c>
      <c r="L1117">
        <v>8</v>
      </c>
      <c r="M1117">
        <v>19422.009999999998</v>
      </c>
      <c r="N1117">
        <v>0</v>
      </c>
      <c r="O1117">
        <v>4266.84</v>
      </c>
    </row>
    <row r="1118" spans="1:15" x14ac:dyDescent="0.25">
      <c r="A1118" t="s">
        <v>258</v>
      </c>
      <c r="B1118" t="s">
        <v>5239</v>
      </c>
      <c r="C1118" t="s">
        <v>7231</v>
      </c>
      <c r="D1118" t="s">
        <v>6262</v>
      </c>
      <c r="E1118" t="s">
        <v>6920</v>
      </c>
      <c r="F1118" t="s">
        <v>7096</v>
      </c>
      <c r="G1118" t="s">
        <v>7111</v>
      </c>
      <c r="H1118" t="s">
        <v>7142</v>
      </c>
      <c r="I1118" t="s">
        <v>7165</v>
      </c>
      <c r="J1118" t="s">
        <v>7172</v>
      </c>
      <c r="K1118" t="s">
        <v>7208</v>
      </c>
      <c r="L1118">
        <v>8</v>
      </c>
      <c r="M1118">
        <v>15298.97</v>
      </c>
      <c r="N1118">
        <v>0.25</v>
      </c>
      <c r="O1118">
        <v>2038.59</v>
      </c>
    </row>
    <row r="1119" spans="1:15" x14ac:dyDescent="0.25">
      <c r="A1119" t="s">
        <v>4183</v>
      </c>
      <c r="B1119" t="s">
        <v>5395</v>
      </c>
      <c r="C1119" t="s">
        <v>7249</v>
      </c>
      <c r="D1119" t="s">
        <v>6105</v>
      </c>
      <c r="E1119" t="s">
        <v>6904</v>
      </c>
      <c r="F1119" t="s">
        <v>7094</v>
      </c>
      <c r="G1119" t="s">
        <v>7101</v>
      </c>
      <c r="H1119" t="s">
        <v>7117</v>
      </c>
      <c r="I1119" t="s">
        <v>7165</v>
      </c>
      <c r="J1119" t="s">
        <v>7172</v>
      </c>
      <c r="K1119" t="s">
        <v>7208</v>
      </c>
      <c r="L1119">
        <v>1</v>
      </c>
      <c r="M1119">
        <v>2429.46</v>
      </c>
      <c r="N1119">
        <v>0</v>
      </c>
      <c r="O1119">
        <v>510.47</v>
      </c>
    </row>
    <row r="1120" spans="1:15" x14ac:dyDescent="0.25">
      <c r="A1120" t="s">
        <v>4156</v>
      </c>
      <c r="B1120" t="s">
        <v>5422</v>
      </c>
      <c r="C1120" t="s">
        <v>7239</v>
      </c>
      <c r="D1120" t="s">
        <v>6267</v>
      </c>
      <c r="E1120" t="s">
        <v>7003</v>
      </c>
      <c r="F1120" t="s">
        <v>7097</v>
      </c>
      <c r="G1120" t="s">
        <v>7105</v>
      </c>
      <c r="H1120" t="s">
        <v>7149</v>
      </c>
      <c r="I1120" t="s">
        <v>7165</v>
      </c>
      <c r="J1120" t="s">
        <v>7172</v>
      </c>
      <c r="K1120" t="s">
        <v>7208</v>
      </c>
      <c r="L1120">
        <v>7</v>
      </c>
      <c r="M1120">
        <v>16922.12</v>
      </c>
      <c r="N1120">
        <v>0</v>
      </c>
      <c r="O1120">
        <v>3901.34</v>
      </c>
    </row>
    <row r="1121" spans="1:15" x14ac:dyDescent="0.25">
      <c r="A1121" t="s">
        <v>4101</v>
      </c>
      <c r="B1121" t="s">
        <v>5782</v>
      </c>
      <c r="C1121" t="s">
        <v>7232</v>
      </c>
      <c r="D1121" t="s">
        <v>6380</v>
      </c>
      <c r="E1121" t="s">
        <v>6947</v>
      </c>
      <c r="F1121" t="s">
        <v>7095</v>
      </c>
      <c r="G1121" t="s">
        <v>7108</v>
      </c>
      <c r="H1121" t="s">
        <v>7126</v>
      </c>
      <c r="I1121" t="s">
        <v>7165</v>
      </c>
      <c r="J1121" t="s">
        <v>7172</v>
      </c>
      <c r="K1121" t="s">
        <v>7208</v>
      </c>
      <c r="L1121">
        <v>3</v>
      </c>
      <c r="M1121">
        <v>5503.16</v>
      </c>
      <c r="N1121">
        <v>0.25</v>
      </c>
      <c r="O1121">
        <v>618.83000000000004</v>
      </c>
    </row>
    <row r="1122" spans="1:15" x14ac:dyDescent="0.25">
      <c r="A1122" t="s">
        <v>4059</v>
      </c>
      <c r="B1122" t="s">
        <v>5603</v>
      </c>
      <c r="C1122" t="s">
        <v>7242</v>
      </c>
      <c r="D1122" t="s">
        <v>6634</v>
      </c>
      <c r="E1122" t="s">
        <v>6994</v>
      </c>
      <c r="F1122" t="s">
        <v>7097</v>
      </c>
      <c r="G1122" t="s">
        <v>7105</v>
      </c>
      <c r="H1122" t="s">
        <v>7128</v>
      </c>
      <c r="I1122" t="s">
        <v>7165</v>
      </c>
      <c r="J1122" t="s">
        <v>7172</v>
      </c>
      <c r="K1122" t="s">
        <v>7208</v>
      </c>
      <c r="L1122">
        <v>7</v>
      </c>
      <c r="M1122">
        <v>16701.22</v>
      </c>
      <c r="N1122">
        <v>0</v>
      </c>
      <c r="O1122">
        <v>3384.57</v>
      </c>
    </row>
    <row r="1123" spans="1:15" x14ac:dyDescent="0.25">
      <c r="A1123" t="s">
        <v>4021</v>
      </c>
      <c r="B1123" t="s">
        <v>5523</v>
      </c>
      <c r="C1123" t="s">
        <v>7251</v>
      </c>
      <c r="D1123" t="s">
        <v>6601</v>
      </c>
      <c r="E1123" t="s">
        <v>7015</v>
      </c>
      <c r="F1123" t="s">
        <v>7096</v>
      </c>
      <c r="G1123" t="s">
        <v>7111</v>
      </c>
      <c r="H1123" t="s">
        <v>7145</v>
      </c>
      <c r="I1123" t="s">
        <v>7165</v>
      </c>
      <c r="J1123" t="s">
        <v>7172</v>
      </c>
      <c r="K1123" t="s">
        <v>7208</v>
      </c>
      <c r="L1123">
        <v>8</v>
      </c>
      <c r="M1123">
        <v>15160.87</v>
      </c>
      <c r="N1123">
        <v>0.25</v>
      </c>
      <c r="O1123">
        <v>1325.66</v>
      </c>
    </row>
    <row r="1124" spans="1:15" x14ac:dyDescent="0.25">
      <c r="A1124" t="s">
        <v>4001</v>
      </c>
      <c r="B1124" t="s">
        <v>5716</v>
      </c>
      <c r="C1124" t="s">
        <v>7236</v>
      </c>
      <c r="D1124" t="s">
        <v>6550</v>
      </c>
      <c r="E1124" t="s">
        <v>7044</v>
      </c>
      <c r="F1124" t="s">
        <v>7094</v>
      </c>
      <c r="G1124" t="s">
        <v>7098</v>
      </c>
      <c r="H1124" t="s">
        <v>7114</v>
      </c>
      <c r="I1124" t="s">
        <v>7165</v>
      </c>
      <c r="J1124" t="s">
        <v>7172</v>
      </c>
      <c r="K1124" t="s">
        <v>7208</v>
      </c>
      <c r="L1124">
        <v>5</v>
      </c>
      <c r="M1124">
        <v>10976.3</v>
      </c>
      <c r="N1124">
        <v>0.1</v>
      </c>
      <c r="O1124">
        <v>1971.83</v>
      </c>
    </row>
    <row r="1125" spans="1:15" x14ac:dyDescent="0.25">
      <c r="A1125" t="s">
        <v>3969</v>
      </c>
      <c r="B1125" t="s">
        <v>5318</v>
      </c>
      <c r="C1125" t="s">
        <v>7235</v>
      </c>
      <c r="D1125" t="s">
        <v>6776</v>
      </c>
      <c r="E1125" t="s">
        <v>7073</v>
      </c>
      <c r="F1125" t="s">
        <v>7096</v>
      </c>
      <c r="G1125" t="s">
        <v>7103</v>
      </c>
      <c r="H1125" t="s">
        <v>7158</v>
      </c>
      <c r="I1125" t="s">
        <v>7165</v>
      </c>
      <c r="J1125" t="s">
        <v>7172</v>
      </c>
      <c r="K1125" t="s">
        <v>7208</v>
      </c>
      <c r="L1125">
        <v>3</v>
      </c>
      <c r="M1125">
        <v>7408.68</v>
      </c>
      <c r="N1125">
        <v>0</v>
      </c>
      <c r="O1125">
        <v>1653.41</v>
      </c>
    </row>
    <row r="1126" spans="1:15" x14ac:dyDescent="0.25">
      <c r="A1126" t="s">
        <v>3966</v>
      </c>
      <c r="B1126" t="s">
        <v>5687</v>
      </c>
      <c r="C1126" t="s">
        <v>7226</v>
      </c>
      <c r="D1126" t="s">
        <v>6335</v>
      </c>
      <c r="E1126" t="s">
        <v>6975</v>
      </c>
      <c r="F1126" t="s">
        <v>7096</v>
      </c>
      <c r="G1126" t="s">
        <v>7113</v>
      </c>
      <c r="H1126" t="s">
        <v>7143</v>
      </c>
      <c r="I1126" t="s">
        <v>7165</v>
      </c>
      <c r="J1126" t="s">
        <v>7172</v>
      </c>
      <c r="K1126" t="s">
        <v>7208</v>
      </c>
      <c r="L1126">
        <v>2</v>
      </c>
      <c r="M1126">
        <v>5206.28</v>
      </c>
      <c r="N1126">
        <v>0</v>
      </c>
      <c r="O1126">
        <v>1031.72</v>
      </c>
    </row>
    <row r="1127" spans="1:15" x14ac:dyDescent="0.25">
      <c r="A1127" t="s">
        <v>3907</v>
      </c>
      <c r="B1127" t="s">
        <v>5792</v>
      </c>
      <c r="C1127" t="s">
        <v>7232</v>
      </c>
      <c r="D1127" t="s">
        <v>6883</v>
      </c>
      <c r="E1127" t="s">
        <v>6906</v>
      </c>
      <c r="F1127" t="s">
        <v>7096</v>
      </c>
      <c r="G1127" t="s">
        <v>7111</v>
      </c>
      <c r="H1127" t="s">
        <v>7142</v>
      </c>
      <c r="I1127" t="s">
        <v>7165</v>
      </c>
      <c r="J1127" t="s">
        <v>7172</v>
      </c>
      <c r="K1127" t="s">
        <v>7208</v>
      </c>
      <c r="L1127">
        <v>1</v>
      </c>
      <c r="M1127">
        <v>2529.3000000000002</v>
      </c>
      <c r="N1127">
        <v>0</v>
      </c>
      <c r="O1127">
        <v>551.88</v>
      </c>
    </row>
    <row r="1128" spans="1:15" x14ac:dyDescent="0.25">
      <c r="A1128" t="s">
        <v>3862</v>
      </c>
      <c r="B1128" t="s">
        <v>5763</v>
      </c>
      <c r="C1128" t="s">
        <v>7244</v>
      </c>
      <c r="D1128" t="s">
        <v>6379</v>
      </c>
      <c r="E1128" t="s">
        <v>7015</v>
      </c>
      <c r="F1128" t="s">
        <v>7096</v>
      </c>
      <c r="G1128" t="s">
        <v>7103</v>
      </c>
      <c r="H1128" t="s">
        <v>7119</v>
      </c>
      <c r="I1128" t="s">
        <v>7165</v>
      </c>
      <c r="J1128" t="s">
        <v>7172</v>
      </c>
      <c r="K1128" t="s">
        <v>7208</v>
      </c>
      <c r="L1128">
        <v>3</v>
      </c>
      <c r="M1128">
        <v>7099.67</v>
      </c>
      <c r="N1128">
        <v>0.05</v>
      </c>
      <c r="O1128">
        <v>1369.64</v>
      </c>
    </row>
    <row r="1129" spans="1:15" x14ac:dyDescent="0.25">
      <c r="A1129" t="s">
        <v>3831</v>
      </c>
      <c r="B1129" t="s">
        <v>5208</v>
      </c>
      <c r="C1129" t="s">
        <v>7225</v>
      </c>
      <c r="D1129" t="s">
        <v>6827</v>
      </c>
      <c r="E1129" t="s">
        <v>7024</v>
      </c>
      <c r="F1129" t="s">
        <v>7096</v>
      </c>
      <c r="G1129" t="s">
        <v>7111</v>
      </c>
      <c r="H1129" t="s">
        <v>7145</v>
      </c>
      <c r="I1129" t="s">
        <v>7165</v>
      </c>
      <c r="J1129" t="s">
        <v>7172</v>
      </c>
      <c r="K1129" t="s">
        <v>7208</v>
      </c>
      <c r="L1129">
        <v>6</v>
      </c>
      <c r="M1129">
        <v>13283.26</v>
      </c>
      <c r="N1129">
        <v>0.1</v>
      </c>
      <c r="O1129">
        <v>2162.91</v>
      </c>
    </row>
    <row r="1130" spans="1:15" x14ac:dyDescent="0.25">
      <c r="A1130" t="s">
        <v>3823</v>
      </c>
      <c r="B1130" t="s">
        <v>5806</v>
      </c>
      <c r="C1130" t="s">
        <v>7227</v>
      </c>
      <c r="D1130" t="s">
        <v>6787</v>
      </c>
      <c r="E1130" t="s">
        <v>7022</v>
      </c>
      <c r="F1130" t="s">
        <v>7094</v>
      </c>
      <c r="G1130" t="s">
        <v>7099</v>
      </c>
      <c r="H1130" t="s">
        <v>7125</v>
      </c>
      <c r="I1130" t="s">
        <v>7165</v>
      </c>
      <c r="J1130" t="s">
        <v>7172</v>
      </c>
      <c r="K1130" t="s">
        <v>7208</v>
      </c>
      <c r="L1130">
        <v>4</v>
      </c>
      <c r="M1130">
        <v>9035.7999999999993</v>
      </c>
      <c r="N1130">
        <v>0.1</v>
      </c>
      <c r="O1130">
        <v>1340.86</v>
      </c>
    </row>
    <row r="1131" spans="1:15" x14ac:dyDescent="0.25">
      <c r="A1131" t="s">
        <v>382</v>
      </c>
      <c r="B1131" t="s">
        <v>5113</v>
      </c>
      <c r="C1131" t="s">
        <v>7234</v>
      </c>
      <c r="D1131" t="s">
        <v>6388</v>
      </c>
      <c r="E1131" t="s">
        <v>7005</v>
      </c>
      <c r="F1131" t="s">
        <v>7095</v>
      </c>
      <c r="G1131" t="s">
        <v>7106</v>
      </c>
      <c r="H1131" t="s">
        <v>7146</v>
      </c>
      <c r="I1131" t="s">
        <v>7165</v>
      </c>
      <c r="J1131" t="s">
        <v>7172</v>
      </c>
      <c r="K1131" t="s">
        <v>7208</v>
      </c>
      <c r="L1131">
        <v>2</v>
      </c>
      <c r="M1131">
        <v>4955.62</v>
      </c>
      <c r="N1131">
        <v>0</v>
      </c>
      <c r="O1131">
        <v>1130.68</v>
      </c>
    </row>
    <row r="1132" spans="1:15" x14ac:dyDescent="0.25">
      <c r="A1132" t="s">
        <v>3814</v>
      </c>
      <c r="B1132" t="s">
        <v>5051</v>
      </c>
      <c r="C1132" t="s">
        <v>7233</v>
      </c>
      <c r="D1132" t="s">
        <v>6240</v>
      </c>
      <c r="E1132" t="s">
        <v>6999</v>
      </c>
      <c r="F1132" t="s">
        <v>7097</v>
      </c>
      <c r="G1132" t="s">
        <v>7104</v>
      </c>
      <c r="H1132" t="s">
        <v>7120</v>
      </c>
      <c r="I1132" t="s">
        <v>7165</v>
      </c>
      <c r="J1132" t="s">
        <v>7172</v>
      </c>
      <c r="K1132" t="s">
        <v>7208</v>
      </c>
      <c r="L1132">
        <v>1</v>
      </c>
      <c r="M1132">
        <v>2278.29</v>
      </c>
      <c r="N1132">
        <v>0.1</v>
      </c>
      <c r="O1132">
        <v>388.62</v>
      </c>
    </row>
    <row r="1133" spans="1:15" x14ac:dyDescent="0.25">
      <c r="A1133" t="s">
        <v>389</v>
      </c>
      <c r="B1133" t="s">
        <v>5336</v>
      </c>
      <c r="C1133" t="s">
        <v>7259</v>
      </c>
      <c r="D1133" t="s">
        <v>6290</v>
      </c>
      <c r="E1133" t="s">
        <v>6904</v>
      </c>
      <c r="F1133" t="s">
        <v>7096</v>
      </c>
      <c r="G1133" t="s">
        <v>7103</v>
      </c>
      <c r="H1133" t="s">
        <v>7134</v>
      </c>
      <c r="I1133" t="s">
        <v>7165</v>
      </c>
      <c r="J1133" t="s">
        <v>7172</v>
      </c>
      <c r="K1133" t="s">
        <v>7208</v>
      </c>
      <c r="L1133">
        <v>1</v>
      </c>
      <c r="M1133">
        <v>2352.1799999999998</v>
      </c>
      <c r="N1133">
        <v>0.1</v>
      </c>
      <c r="O1133">
        <v>380.34</v>
      </c>
    </row>
    <row r="1134" spans="1:15" x14ac:dyDescent="0.25">
      <c r="A1134" t="s">
        <v>3800</v>
      </c>
      <c r="B1134" t="s">
        <v>5109</v>
      </c>
      <c r="C1134" t="s">
        <v>7237</v>
      </c>
      <c r="D1134" t="s">
        <v>6396</v>
      </c>
      <c r="E1134" t="s">
        <v>7027</v>
      </c>
      <c r="F1134" t="s">
        <v>7095</v>
      </c>
      <c r="G1134" t="s">
        <v>7108</v>
      </c>
      <c r="H1134" t="s">
        <v>7126</v>
      </c>
      <c r="I1134" t="s">
        <v>7165</v>
      </c>
      <c r="J1134" t="s">
        <v>7172</v>
      </c>
      <c r="K1134" t="s">
        <v>7208</v>
      </c>
      <c r="L1134">
        <v>8</v>
      </c>
      <c r="M1134">
        <v>19998.53</v>
      </c>
      <c r="N1134">
        <v>0</v>
      </c>
      <c r="O1134">
        <v>4087.85</v>
      </c>
    </row>
    <row r="1135" spans="1:15" x14ac:dyDescent="0.25">
      <c r="A1135" t="s">
        <v>403</v>
      </c>
      <c r="B1135" t="s">
        <v>5332</v>
      </c>
      <c r="C1135" t="s">
        <v>7241</v>
      </c>
      <c r="D1135" t="s">
        <v>6401</v>
      </c>
      <c r="E1135" t="s">
        <v>6915</v>
      </c>
      <c r="F1135" t="s">
        <v>7097</v>
      </c>
      <c r="G1135" t="s">
        <v>7107</v>
      </c>
      <c r="H1135" t="s">
        <v>7152</v>
      </c>
      <c r="I1135" t="s">
        <v>7165</v>
      </c>
      <c r="J1135" t="s">
        <v>7172</v>
      </c>
      <c r="K1135" t="s">
        <v>7208</v>
      </c>
      <c r="L1135">
        <v>3</v>
      </c>
      <c r="M1135">
        <v>5360.1</v>
      </c>
      <c r="N1135">
        <v>0.25</v>
      </c>
      <c r="O1135">
        <v>519.45000000000005</v>
      </c>
    </row>
    <row r="1136" spans="1:15" x14ac:dyDescent="0.25">
      <c r="A1136" t="s">
        <v>3763</v>
      </c>
      <c r="B1136" t="s">
        <v>5969</v>
      </c>
      <c r="C1136" t="s">
        <v>7249</v>
      </c>
      <c r="D1136" t="s">
        <v>6841</v>
      </c>
      <c r="E1136" t="s">
        <v>6920</v>
      </c>
      <c r="F1136" t="s">
        <v>7096</v>
      </c>
      <c r="G1136" t="s">
        <v>7111</v>
      </c>
      <c r="H1136" t="s">
        <v>7145</v>
      </c>
      <c r="I1136" t="s">
        <v>7165</v>
      </c>
      <c r="J1136" t="s">
        <v>7172</v>
      </c>
      <c r="K1136" t="s">
        <v>7208</v>
      </c>
      <c r="L1136">
        <v>5</v>
      </c>
      <c r="M1136">
        <v>9646.98</v>
      </c>
      <c r="N1136">
        <v>0.2</v>
      </c>
      <c r="O1136">
        <v>1709.61</v>
      </c>
    </row>
    <row r="1137" spans="1:15" x14ac:dyDescent="0.25">
      <c r="A1137" t="s">
        <v>3762</v>
      </c>
      <c r="B1137" t="s">
        <v>5800</v>
      </c>
      <c r="C1137" t="s">
        <v>7233</v>
      </c>
      <c r="D1137" t="s">
        <v>6230</v>
      </c>
      <c r="E1137" t="s">
        <v>6899</v>
      </c>
      <c r="F1137" t="s">
        <v>7097</v>
      </c>
      <c r="G1137" t="s">
        <v>7105</v>
      </c>
      <c r="H1137" t="s">
        <v>7121</v>
      </c>
      <c r="I1137" t="s">
        <v>7165</v>
      </c>
      <c r="J1137" t="s">
        <v>7172</v>
      </c>
      <c r="K1137" t="s">
        <v>7208</v>
      </c>
      <c r="L1137">
        <v>1</v>
      </c>
      <c r="M1137">
        <v>1861.8</v>
      </c>
      <c r="N1137">
        <v>0.25</v>
      </c>
      <c r="O1137">
        <v>201.02</v>
      </c>
    </row>
    <row r="1138" spans="1:15" x14ac:dyDescent="0.25">
      <c r="A1138" t="s">
        <v>3754</v>
      </c>
      <c r="B1138" t="s">
        <v>5377</v>
      </c>
      <c r="C1138" t="s">
        <v>7258</v>
      </c>
      <c r="D1138" t="s">
        <v>6879</v>
      </c>
      <c r="E1138" t="s">
        <v>7007</v>
      </c>
      <c r="F1138" t="s">
        <v>7095</v>
      </c>
      <c r="G1138" t="s">
        <v>7106</v>
      </c>
      <c r="H1138" t="s">
        <v>7146</v>
      </c>
      <c r="I1138" t="s">
        <v>7165</v>
      </c>
      <c r="J1138" t="s">
        <v>7172</v>
      </c>
      <c r="K1138" t="s">
        <v>7208</v>
      </c>
      <c r="L1138">
        <v>4</v>
      </c>
      <c r="M1138">
        <v>9297.94</v>
      </c>
      <c r="N1138">
        <v>0.05</v>
      </c>
      <c r="O1138">
        <v>1980.78</v>
      </c>
    </row>
    <row r="1139" spans="1:15" x14ac:dyDescent="0.25">
      <c r="A1139" t="s">
        <v>3738</v>
      </c>
      <c r="B1139" t="s">
        <v>5442</v>
      </c>
      <c r="C1139" t="s">
        <v>7240</v>
      </c>
      <c r="D1139" t="s">
        <v>6618</v>
      </c>
      <c r="E1139" t="s">
        <v>7006</v>
      </c>
      <c r="F1139" t="s">
        <v>7094</v>
      </c>
      <c r="G1139" t="s">
        <v>7100</v>
      </c>
      <c r="H1139" t="s">
        <v>7136</v>
      </c>
      <c r="I1139" t="s">
        <v>7165</v>
      </c>
      <c r="J1139" t="s">
        <v>7172</v>
      </c>
      <c r="K1139" t="s">
        <v>7208</v>
      </c>
      <c r="L1139">
        <v>4</v>
      </c>
      <c r="M1139">
        <v>7721.41</v>
      </c>
      <c r="N1139">
        <v>0.2</v>
      </c>
      <c r="O1139">
        <v>1307.8</v>
      </c>
    </row>
    <row r="1140" spans="1:15" x14ac:dyDescent="0.25">
      <c r="A1140" t="s">
        <v>3678</v>
      </c>
      <c r="B1140" t="s">
        <v>5819</v>
      </c>
      <c r="C1140" t="s">
        <v>7226</v>
      </c>
      <c r="D1140" t="s">
        <v>6414</v>
      </c>
      <c r="E1140" t="s">
        <v>6910</v>
      </c>
      <c r="F1140" t="s">
        <v>7095</v>
      </c>
      <c r="G1140" t="s">
        <v>7106</v>
      </c>
      <c r="H1140" t="s">
        <v>7122</v>
      </c>
      <c r="I1140" t="s">
        <v>7165</v>
      </c>
      <c r="J1140" t="s">
        <v>7172</v>
      </c>
      <c r="K1140" t="s">
        <v>7208</v>
      </c>
      <c r="L1140">
        <v>5</v>
      </c>
      <c r="M1140">
        <v>12278.05</v>
      </c>
      <c r="N1140">
        <v>0.05</v>
      </c>
      <c r="O1140">
        <v>2688.66</v>
      </c>
    </row>
    <row r="1141" spans="1:15" x14ac:dyDescent="0.25">
      <c r="A1141" t="s">
        <v>3675</v>
      </c>
      <c r="B1141" t="s">
        <v>5326</v>
      </c>
      <c r="C1141" t="s">
        <v>7243</v>
      </c>
      <c r="D1141" t="s">
        <v>6633</v>
      </c>
      <c r="E1141" t="s">
        <v>7027</v>
      </c>
      <c r="F1141" t="s">
        <v>7096</v>
      </c>
      <c r="G1141" t="s">
        <v>7112</v>
      </c>
      <c r="H1141" t="s">
        <v>7154</v>
      </c>
      <c r="I1141" t="s">
        <v>7165</v>
      </c>
      <c r="J1141" t="s">
        <v>7172</v>
      </c>
      <c r="K1141" t="s">
        <v>7208</v>
      </c>
      <c r="L1141">
        <v>8</v>
      </c>
      <c r="M1141">
        <v>20469.7</v>
      </c>
      <c r="N1141">
        <v>0</v>
      </c>
      <c r="O1141">
        <v>4297.46</v>
      </c>
    </row>
    <row r="1142" spans="1:15" x14ac:dyDescent="0.25">
      <c r="A1142" t="s">
        <v>444</v>
      </c>
      <c r="B1142" t="s">
        <v>5374</v>
      </c>
      <c r="C1142" t="s">
        <v>7237</v>
      </c>
      <c r="D1142" t="s">
        <v>6428</v>
      </c>
      <c r="E1142" t="s">
        <v>6954</v>
      </c>
      <c r="F1142" t="s">
        <v>7095</v>
      </c>
      <c r="G1142" t="s">
        <v>7106</v>
      </c>
      <c r="H1142" t="s">
        <v>7161</v>
      </c>
      <c r="I1142" t="s">
        <v>7165</v>
      </c>
      <c r="J1142" t="s">
        <v>7172</v>
      </c>
      <c r="K1142" t="s">
        <v>7208</v>
      </c>
      <c r="L1142">
        <v>4</v>
      </c>
      <c r="M1142">
        <v>8798.6</v>
      </c>
      <c r="N1142">
        <v>0.15</v>
      </c>
      <c r="O1142">
        <v>1408.83</v>
      </c>
    </row>
    <row r="1143" spans="1:15" x14ac:dyDescent="0.25">
      <c r="A1143" t="s">
        <v>3674</v>
      </c>
      <c r="B1143" t="s">
        <v>5930</v>
      </c>
      <c r="C1143" t="s">
        <v>7232</v>
      </c>
      <c r="D1143" t="s">
        <v>6245</v>
      </c>
      <c r="E1143" t="s">
        <v>6953</v>
      </c>
      <c r="F1143" t="s">
        <v>7094</v>
      </c>
      <c r="G1143" t="s">
        <v>7099</v>
      </c>
      <c r="H1143" t="s">
        <v>7125</v>
      </c>
      <c r="I1143" t="s">
        <v>7165</v>
      </c>
      <c r="J1143" t="s">
        <v>7172</v>
      </c>
      <c r="K1143" t="s">
        <v>7208</v>
      </c>
      <c r="L1143">
        <v>1</v>
      </c>
      <c r="M1143">
        <v>2489.7800000000002</v>
      </c>
      <c r="N1143">
        <v>0</v>
      </c>
      <c r="O1143">
        <v>495.76</v>
      </c>
    </row>
    <row r="1144" spans="1:15" x14ac:dyDescent="0.25">
      <c r="A1144" t="s">
        <v>3592</v>
      </c>
      <c r="B1144" t="s">
        <v>6042</v>
      </c>
      <c r="C1144" t="s">
        <v>7234</v>
      </c>
      <c r="D1144" t="s">
        <v>6244</v>
      </c>
      <c r="E1144" t="s">
        <v>6998</v>
      </c>
      <c r="F1144" t="s">
        <v>7097</v>
      </c>
      <c r="G1144" t="s">
        <v>7104</v>
      </c>
      <c r="H1144" t="s">
        <v>7132</v>
      </c>
      <c r="I1144" t="s">
        <v>7165</v>
      </c>
      <c r="J1144" t="s">
        <v>7172</v>
      </c>
      <c r="K1144" t="s">
        <v>7208</v>
      </c>
      <c r="L1144">
        <v>1</v>
      </c>
      <c r="M1144">
        <v>1949.64</v>
      </c>
      <c r="N1144">
        <v>0.25</v>
      </c>
      <c r="O1144">
        <v>214.54</v>
      </c>
    </row>
    <row r="1145" spans="1:15" x14ac:dyDescent="0.25">
      <c r="A1145" t="s">
        <v>3582</v>
      </c>
      <c r="B1145" t="s">
        <v>5979</v>
      </c>
      <c r="C1145" t="s">
        <v>7242</v>
      </c>
      <c r="D1145" t="s">
        <v>6099</v>
      </c>
      <c r="E1145" t="s">
        <v>6898</v>
      </c>
      <c r="F1145" t="s">
        <v>7096</v>
      </c>
      <c r="G1145" t="s">
        <v>7112</v>
      </c>
      <c r="H1145" t="s">
        <v>7133</v>
      </c>
      <c r="I1145" t="s">
        <v>7165</v>
      </c>
      <c r="J1145" t="s">
        <v>7172</v>
      </c>
      <c r="K1145" t="s">
        <v>7208</v>
      </c>
      <c r="L1145">
        <v>8</v>
      </c>
      <c r="M1145">
        <v>14261.15</v>
      </c>
      <c r="N1145">
        <v>0.25</v>
      </c>
      <c r="O1145">
        <v>1195.29</v>
      </c>
    </row>
    <row r="1146" spans="1:15" x14ac:dyDescent="0.25">
      <c r="A1146" t="s">
        <v>3551</v>
      </c>
      <c r="B1146" t="s">
        <v>5358</v>
      </c>
      <c r="C1146" t="s">
        <v>7228</v>
      </c>
      <c r="D1146" t="s">
        <v>6726</v>
      </c>
      <c r="E1146" t="s">
        <v>7001</v>
      </c>
      <c r="F1146" t="s">
        <v>7097</v>
      </c>
      <c r="G1146" t="s">
        <v>7105</v>
      </c>
      <c r="H1146" t="s">
        <v>7128</v>
      </c>
      <c r="I1146" t="s">
        <v>7165</v>
      </c>
      <c r="J1146" t="s">
        <v>7172</v>
      </c>
      <c r="K1146" t="s">
        <v>7208</v>
      </c>
      <c r="L1146">
        <v>6</v>
      </c>
      <c r="M1146">
        <v>12918</v>
      </c>
      <c r="N1146">
        <v>0.15</v>
      </c>
      <c r="O1146">
        <v>1966.23</v>
      </c>
    </row>
    <row r="1147" spans="1:15" x14ac:dyDescent="0.25">
      <c r="A1147" t="s">
        <v>3539</v>
      </c>
      <c r="B1147" t="s">
        <v>5916</v>
      </c>
      <c r="C1147" t="s">
        <v>7252</v>
      </c>
      <c r="D1147" t="s">
        <v>6441</v>
      </c>
      <c r="E1147" t="s">
        <v>6903</v>
      </c>
      <c r="F1147" t="s">
        <v>7096</v>
      </c>
      <c r="G1147" t="s">
        <v>7113</v>
      </c>
      <c r="H1147" t="s">
        <v>7148</v>
      </c>
      <c r="I1147" t="s">
        <v>7165</v>
      </c>
      <c r="J1147" t="s">
        <v>7172</v>
      </c>
      <c r="K1147" t="s">
        <v>7208</v>
      </c>
      <c r="L1147">
        <v>1</v>
      </c>
      <c r="M1147">
        <v>2577.6799999999998</v>
      </c>
      <c r="N1147">
        <v>0</v>
      </c>
      <c r="O1147">
        <v>563.97</v>
      </c>
    </row>
    <row r="1148" spans="1:15" x14ac:dyDescent="0.25">
      <c r="A1148" t="s">
        <v>3470</v>
      </c>
      <c r="B1148" t="s">
        <v>5874</v>
      </c>
      <c r="C1148" t="s">
        <v>7240</v>
      </c>
      <c r="D1148" t="s">
        <v>6222</v>
      </c>
      <c r="E1148" t="s">
        <v>6990</v>
      </c>
      <c r="F1148" t="s">
        <v>7097</v>
      </c>
      <c r="G1148" t="s">
        <v>7105</v>
      </c>
      <c r="H1148" t="s">
        <v>7149</v>
      </c>
      <c r="I1148" t="s">
        <v>7165</v>
      </c>
      <c r="J1148" t="s">
        <v>7172</v>
      </c>
      <c r="K1148" t="s">
        <v>7208</v>
      </c>
      <c r="L1148">
        <v>7</v>
      </c>
      <c r="M1148">
        <v>13324.91</v>
      </c>
      <c r="N1148">
        <v>0.25</v>
      </c>
      <c r="O1148">
        <v>2097.59</v>
      </c>
    </row>
    <row r="1149" spans="1:15" x14ac:dyDescent="0.25">
      <c r="A1149" t="s">
        <v>3437</v>
      </c>
      <c r="B1149" t="s">
        <v>5919</v>
      </c>
      <c r="C1149" t="s">
        <v>7244</v>
      </c>
      <c r="D1149" t="s">
        <v>6121</v>
      </c>
      <c r="E1149" t="s">
        <v>6920</v>
      </c>
      <c r="F1149" t="s">
        <v>7097</v>
      </c>
      <c r="G1149" t="s">
        <v>7110</v>
      </c>
      <c r="H1149" t="s">
        <v>7159</v>
      </c>
      <c r="I1149" t="s">
        <v>7165</v>
      </c>
      <c r="J1149" t="s">
        <v>7172</v>
      </c>
      <c r="K1149" t="s">
        <v>7208</v>
      </c>
      <c r="L1149">
        <v>4</v>
      </c>
      <c r="M1149">
        <v>9555.83</v>
      </c>
      <c r="N1149">
        <v>0.05</v>
      </c>
      <c r="O1149">
        <v>2000.26</v>
      </c>
    </row>
    <row r="1150" spans="1:15" x14ac:dyDescent="0.25">
      <c r="A1150" t="s">
        <v>3420</v>
      </c>
      <c r="B1150" t="s">
        <v>5712</v>
      </c>
      <c r="C1150" t="s">
        <v>7239</v>
      </c>
      <c r="D1150" t="s">
        <v>6107</v>
      </c>
      <c r="E1150" t="s">
        <v>6906</v>
      </c>
      <c r="F1150" t="s">
        <v>7095</v>
      </c>
      <c r="G1150" t="s">
        <v>7109</v>
      </c>
      <c r="H1150" t="s">
        <v>7140</v>
      </c>
      <c r="I1150" t="s">
        <v>7165</v>
      </c>
      <c r="J1150" t="s">
        <v>7172</v>
      </c>
      <c r="K1150" t="s">
        <v>7208</v>
      </c>
      <c r="L1150">
        <v>8</v>
      </c>
      <c r="M1150">
        <v>19250.71</v>
      </c>
      <c r="N1150">
        <v>0.05</v>
      </c>
      <c r="O1150">
        <v>3799.31</v>
      </c>
    </row>
    <row r="1151" spans="1:15" x14ac:dyDescent="0.25">
      <c r="A1151" t="s">
        <v>3415</v>
      </c>
      <c r="B1151" t="s">
        <v>6047</v>
      </c>
      <c r="C1151" t="s">
        <v>7243</v>
      </c>
      <c r="D1151" t="s">
        <v>6243</v>
      </c>
      <c r="E1151" t="s">
        <v>6980</v>
      </c>
      <c r="F1151" t="s">
        <v>7095</v>
      </c>
      <c r="G1151" t="s">
        <v>7109</v>
      </c>
      <c r="H1151" t="s">
        <v>7140</v>
      </c>
      <c r="I1151" t="s">
        <v>7165</v>
      </c>
      <c r="J1151" t="s">
        <v>7172</v>
      </c>
      <c r="K1151" t="s">
        <v>7208</v>
      </c>
      <c r="L1151">
        <v>6</v>
      </c>
      <c r="M1151">
        <v>12354.09</v>
      </c>
      <c r="N1151">
        <v>0.2</v>
      </c>
      <c r="O1151">
        <v>1120.9100000000001</v>
      </c>
    </row>
    <row r="1152" spans="1:15" x14ac:dyDescent="0.25">
      <c r="A1152" t="s">
        <v>3411</v>
      </c>
      <c r="B1152" t="s">
        <v>5475</v>
      </c>
      <c r="C1152" t="s">
        <v>7234</v>
      </c>
      <c r="D1152" t="s">
        <v>6106</v>
      </c>
      <c r="E1152" t="s">
        <v>6905</v>
      </c>
      <c r="F1152" t="s">
        <v>7095</v>
      </c>
      <c r="G1152" t="s">
        <v>7109</v>
      </c>
      <c r="H1152" t="s">
        <v>7140</v>
      </c>
      <c r="I1152" t="s">
        <v>7165</v>
      </c>
      <c r="J1152" t="s">
        <v>7172</v>
      </c>
      <c r="K1152" t="s">
        <v>7208</v>
      </c>
      <c r="L1152">
        <v>7</v>
      </c>
      <c r="M1152">
        <v>15470.62</v>
      </c>
      <c r="N1152">
        <v>0.1</v>
      </c>
      <c r="O1152">
        <v>2714.85</v>
      </c>
    </row>
    <row r="1153" spans="1:15" x14ac:dyDescent="0.25">
      <c r="A1153" t="s">
        <v>538</v>
      </c>
      <c r="B1153" t="s">
        <v>5440</v>
      </c>
      <c r="C1153" t="s">
        <v>7230</v>
      </c>
      <c r="D1153" t="s">
        <v>6476</v>
      </c>
      <c r="E1153" t="s">
        <v>6908</v>
      </c>
      <c r="F1153" t="s">
        <v>7097</v>
      </c>
      <c r="G1153" t="s">
        <v>7104</v>
      </c>
      <c r="H1153" t="s">
        <v>7120</v>
      </c>
      <c r="I1153" t="s">
        <v>7165</v>
      </c>
      <c r="J1153" t="s">
        <v>7172</v>
      </c>
      <c r="K1153" t="s">
        <v>7208</v>
      </c>
      <c r="L1153">
        <v>5</v>
      </c>
      <c r="M1153">
        <v>10798.59</v>
      </c>
      <c r="N1153">
        <v>0.1</v>
      </c>
      <c r="O1153">
        <v>2204.87</v>
      </c>
    </row>
    <row r="1154" spans="1:15" x14ac:dyDescent="0.25">
      <c r="A1154" t="s">
        <v>3409</v>
      </c>
      <c r="B1154" t="s">
        <v>5561</v>
      </c>
      <c r="C1154" t="s">
        <v>7253</v>
      </c>
      <c r="D1154" t="s">
        <v>6713</v>
      </c>
      <c r="E1154" t="s">
        <v>7076</v>
      </c>
      <c r="F1154" t="s">
        <v>7096</v>
      </c>
      <c r="G1154" t="s">
        <v>7111</v>
      </c>
      <c r="H1154" t="s">
        <v>7131</v>
      </c>
      <c r="I1154" t="s">
        <v>7165</v>
      </c>
      <c r="J1154" t="s">
        <v>7172</v>
      </c>
      <c r="K1154" t="s">
        <v>7208</v>
      </c>
      <c r="L1154">
        <v>3</v>
      </c>
      <c r="M1154">
        <v>7390.83</v>
      </c>
      <c r="N1154">
        <v>0.05</v>
      </c>
      <c r="O1154">
        <v>1570.77</v>
      </c>
    </row>
    <row r="1155" spans="1:15" x14ac:dyDescent="0.25">
      <c r="A1155" t="s">
        <v>3354</v>
      </c>
      <c r="B1155" t="s">
        <v>5250</v>
      </c>
      <c r="C1155" t="s">
        <v>7244</v>
      </c>
      <c r="D1155" t="s">
        <v>6809</v>
      </c>
      <c r="E1155" t="s">
        <v>7043</v>
      </c>
      <c r="F1155" t="s">
        <v>7096</v>
      </c>
      <c r="G1155" t="s">
        <v>7103</v>
      </c>
      <c r="H1155" t="s">
        <v>7119</v>
      </c>
      <c r="I1155" t="s">
        <v>7165</v>
      </c>
      <c r="J1155" t="s">
        <v>7172</v>
      </c>
      <c r="K1155" t="s">
        <v>7208</v>
      </c>
      <c r="L1155">
        <v>4</v>
      </c>
      <c r="M1155">
        <v>9180.5</v>
      </c>
      <c r="N1155">
        <v>0.05</v>
      </c>
      <c r="O1155">
        <v>1620.07</v>
      </c>
    </row>
    <row r="1156" spans="1:15" x14ac:dyDescent="0.25">
      <c r="A1156" t="s">
        <v>3346</v>
      </c>
      <c r="B1156" t="s">
        <v>5595</v>
      </c>
      <c r="C1156" t="s">
        <v>7259</v>
      </c>
      <c r="D1156" t="s">
        <v>6197</v>
      </c>
      <c r="E1156" t="s">
        <v>6895</v>
      </c>
      <c r="F1156" t="s">
        <v>7096</v>
      </c>
      <c r="G1156" t="s">
        <v>7103</v>
      </c>
      <c r="H1156" t="s">
        <v>7119</v>
      </c>
      <c r="I1156" t="s">
        <v>7165</v>
      </c>
      <c r="J1156" t="s">
        <v>7172</v>
      </c>
      <c r="K1156" t="s">
        <v>7208</v>
      </c>
      <c r="L1156">
        <v>4</v>
      </c>
      <c r="M1156">
        <v>7742.24</v>
      </c>
      <c r="N1156">
        <v>0.25</v>
      </c>
      <c r="O1156">
        <v>625.76</v>
      </c>
    </row>
    <row r="1157" spans="1:15" x14ac:dyDescent="0.25">
      <c r="A1157" t="s">
        <v>3338</v>
      </c>
      <c r="B1157" t="s">
        <v>5848</v>
      </c>
      <c r="C1157" t="s">
        <v>7255</v>
      </c>
      <c r="D1157" t="s">
        <v>6648</v>
      </c>
      <c r="E1157" t="s">
        <v>6996</v>
      </c>
      <c r="F1157" t="s">
        <v>7096</v>
      </c>
      <c r="G1157" t="s">
        <v>7103</v>
      </c>
      <c r="H1157" t="s">
        <v>7158</v>
      </c>
      <c r="I1157" t="s">
        <v>7165</v>
      </c>
      <c r="J1157" t="s">
        <v>7172</v>
      </c>
      <c r="K1157" t="s">
        <v>7208</v>
      </c>
      <c r="L1157">
        <v>1</v>
      </c>
      <c r="M1157">
        <v>2557.34</v>
      </c>
      <c r="N1157">
        <v>0</v>
      </c>
      <c r="O1157">
        <v>596.25</v>
      </c>
    </row>
    <row r="1158" spans="1:15" x14ac:dyDescent="0.25">
      <c r="A1158" t="s">
        <v>3322</v>
      </c>
      <c r="B1158" t="s">
        <v>5839</v>
      </c>
      <c r="C1158" t="s">
        <v>7237</v>
      </c>
      <c r="D1158" t="s">
        <v>6803</v>
      </c>
      <c r="E1158" t="s">
        <v>6916</v>
      </c>
      <c r="F1158" t="s">
        <v>7094</v>
      </c>
      <c r="G1158" t="s">
        <v>7101</v>
      </c>
      <c r="H1158" t="s">
        <v>7124</v>
      </c>
      <c r="I1158" t="s">
        <v>7165</v>
      </c>
      <c r="J1158" t="s">
        <v>7172</v>
      </c>
      <c r="K1158" t="s">
        <v>7208</v>
      </c>
      <c r="L1158">
        <v>4</v>
      </c>
      <c r="M1158">
        <v>8610.85</v>
      </c>
      <c r="N1158">
        <v>0.1</v>
      </c>
      <c r="O1158">
        <v>1554.29</v>
      </c>
    </row>
    <row r="1159" spans="1:15" x14ac:dyDescent="0.25">
      <c r="A1159" t="s">
        <v>3293</v>
      </c>
      <c r="B1159" t="s">
        <v>5975</v>
      </c>
      <c r="C1159" t="s">
        <v>7227</v>
      </c>
      <c r="D1159" t="s">
        <v>6368</v>
      </c>
      <c r="E1159" t="s">
        <v>7039</v>
      </c>
      <c r="F1159" t="s">
        <v>7094</v>
      </c>
      <c r="G1159" t="s">
        <v>7099</v>
      </c>
      <c r="H1159" t="s">
        <v>7130</v>
      </c>
      <c r="I1159" t="s">
        <v>7165</v>
      </c>
      <c r="J1159" t="s">
        <v>7172</v>
      </c>
      <c r="K1159" t="s">
        <v>7208</v>
      </c>
      <c r="L1159">
        <v>8</v>
      </c>
      <c r="M1159">
        <v>20064.52</v>
      </c>
      <c r="N1159">
        <v>0</v>
      </c>
      <c r="O1159">
        <v>4559.57</v>
      </c>
    </row>
    <row r="1160" spans="1:15" x14ac:dyDescent="0.25">
      <c r="A1160" t="s">
        <v>3271</v>
      </c>
      <c r="B1160" t="s">
        <v>5108</v>
      </c>
      <c r="C1160" t="s">
        <v>7234</v>
      </c>
      <c r="D1160" t="s">
        <v>6325</v>
      </c>
      <c r="E1160" t="s">
        <v>7025</v>
      </c>
      <c r="F1160" t="s">
        <v>7097</v>
      </c>
      <c r="G1160" t="s">
        <v>7110</v>
      </c>
      <c r="H1160" t="s">
        <v>7129</v>
      </c>
      <c r="I1160" t="s">
        <v>7165</v>
      </c>
      <c r="J1160" t="s">
        <v>7172</v>
      </c>
      <c r="K1160" t="s">
        <v>7208</v>
      </c>
      <c r="L1160">
        <v>1</v>
      </c>
      <c r="M1160">
        <v>2460.3200000000002</v>
      </c>
      <c r="N1160">
        <v>0</v>
      </c>
      <c r="O1160">
        <v>559.13</v>
      </c>
    </row>
    <row r="1161" spans="1:15" x14ac:dyDescent="0.25">
      <c r="A1161" t="s">
        <v>3262</v>
      </c>
      <c r="B1161" t="s">
        <v>5515</v>
      </c>
      <c r="C1161" t="s">
        <v>7234</v>
      </c>
      <c r="D1161" t="s">
        <v>6787</v>
      </c>
      <c r="E1161" t="s">
        <v>7022</v>
      </c>
      <c r="F1161" t="s">
        <v>7097</v>
      </c>
      <c r="G1161" t="s">
        <v>7104</v>
      </c>
      <c r="H1161" t="s">
        <v>7160</v>
      </c>
      <c r="I1161" t="s">
        <v>7165</v>
      </c>
      <c r="J1161" t="s">
        <v>7172</v>
      </c>
      <c r="K1161" t="s">
        <v>7208</v>
      </c>
      <c r="L1161">
        <v>2</v>
      </c>
      <c r="M1161">
        <v>4456.2700000000004</v>
      </c>
      <c r="N1161">
        <v>0.1</v>
      </c>
      <c r="O1161">
        <v>697.11</v>
      </c>
    </row>
    <row r="1162" spans="1:15" x14ac:dyDescent="0.25">
      <c r="A1162" t="s">
        <v>3256</v>
      </c>
      <c r="B1162" t="s">
        <v>5577</v>
      </c>
      <c r="C1162" t="s">
        <v>7245</v>
      </c>
      <c r="D1162" t="s">
        <v>6595</v>
      </c>
      <c r="E1162" t="s">
        <v>6910</v>
      </c>
      <c r="F1162" t="s">
        <v>7094</v>
      </c>
      <c r="G1162" t="s">
        <v>7100</v>
      </c>
      <c r="H1162" t="s">
        <v>7151</v>
      </c>
      <c r="I1162" t="s">
        <v>7165</v>
      </c>
      <c r="J1162" t="s">
        <v>7172</v>
      </c>
      <c r="K1162" t="s">
        <v>7208</v>
      </c>
      <c r="L1162">
        <v>3</v>
      </c>
      <c r="M1162">
        <v>6729.66</v>
      </c>
      <c r="N1162">
        <v>0.1</v>
      </c>
      <c r="O1162">
        <v>1129.79</v>
      </c>
    </row>
    <row r="1163" spans="1:15" x14ac:dyDescent="0.25">
      <c r="A1163" t="s">
        <v>595</v>
      </c>
      <c r="B1163" t="s">
        <v>5474</v>
      </c>
      <c r="C1163" t="s">
        <v>7239</v>
      </c>
      <c r="D1163" t="s">
        <v>6189</v>
      </c>
      <c r="E1163" t="s">
        <v>6976</v>
      </c>
      <c r="F1163" t="s">
        <v>7096</v>
      </c>
      <c r="G1163" t="s">
        <v>7113</v>
      </c>
      <c r="H1163" t="s">
        <v>7143</v>
      </c>
      <c r="I1163" t="s">
        <v>7165</v>
      </c>
      <c r="J1163" t="s">
        <v>7172</v>
      </c>
      <c r="K1163" t="s">
        <v>7208</v>
      </c>
      <c r="L1163">
        <v>1</v>
      </c>
      <c r="M1163">
        <v>1852.01</v>
      </c>
      <c r="N1163">
        <v>0.25</v>
      </c>
      <c r="O1163">
        <v>241.6</v>
      </c>
    </row>
    <row r="1164" spans="1:15" x14ac:dyDescent="0.25">
      <c r="A1164" t="s">
        <v>3246</v>
      </c>
      <c r="B1164" t="s">
        <v>5536</v>
      </c>
      <c r="C1164" t="s">
        <v>7258</v>
      </c>
      <c r="D1164" t="s">
        <v>6400</v>
      </c>
      <c r="E1164" t="s">
        <v>7014</v>
      </c>
      <c r="F1164" t="s">
        <v>7096</v>
      </c>
      <c r="G1164" t="s">
        <v>7113</v>
      </c>
      <c r="H1164" t="s">
        <v>7143</v>
      </c>
      <c r="I1164" t="s">
        <v>7165</v>
      </c>
      <c r="J1164" t="s">
        <v>7172</v>
      </c>
      <c r="K1164" t="s">
        <v>7208</v>
      </c>
      <c r="L1164">
        <v>8</v>
      </c>
      <c r="M1164">
        <v>19932.490000000002</v>
      </c>
      <c r="N1164">
        <v>0</v>
      </c>
      <c r="O1164">
        <v>4139.99</v>
      </c>
    </row>
    <row r="1165" spans="1:15" x14ac:dyDescent="0.25">
      <c r="A1165" t="s">
        <v>3214</v>
      </c>
      <c r="B1165" t="s">
        <v>5787</v>
      </c>
      <c r="C1165" t="s">
        <v>7228</v>
      </c>
      <c r="D1165" t="s">
        <v>6534</v>
      </c>
      <c r="E1165" t="s">
        <v>7014</v>
      </c>
      <c r="F1165" t="s">
        <v>7097</v>
      </c>
      <c r="G1165" t="s">
        <v>7104</v>
      </c>
      <c r="H1165" t="s">
        <v>7160</v>
      </c>
      <c r="I1165" t="s">
        <v>7165</v>
      </c>
      <c r="J1165" t="s">
        <v>7172</v>
      </c>
      <c r="K1165" t="s">
        <v>7208</v>
      </c>
      <c r="L1165">
        <v>5</v>
      </c>
      <c r="M1165">
        <v>12380.35</v>
      </c>
      <c r="N1165">
        <v>0.05</v>
      </c>
      <c r="O1165">
        <v>2310.0700000000002</v>
      </c>
    </row>
    <row r="1166" spans="1:15" x14ac:dyDescent="0.25">
      <c r="A1166" t="s">
        <v>3204</v>
      </c>
      <c r="B1166" t="s">
        <v>5285</v>
      </c>
      <c r="C1166" t="s">
        <v>7251</v>
      </c>
      <c r="D1166" t="s">
        <v>6843</v>
      </c>
      <c r="E1166" t="s">
        <v>6979</v>
      </c>
      <c r="F1166" t="s">
        <v>7096</v>
      </c>
      <c r="G1166" t="s">
        <v>7111</v>
      </c>
      <c r="H1166" t="s">
        <v>7142</v>
      </c>
      <c r="I1166" t="s">
        <v>7165</v>
      </c>
      <c r="J1166" t="s">
        <v>7172</v>
      </c>
      <c r="K1166" t="s">
        <v>7208</v>
      </c>
      <c r="L1166">
        <v>6</v>
      </c>
      <c r="M1166">
        <v>14521.98</v>
      </c>
      <c r="N1166">
        <v>0</v>
      </c>
      <c r="O1166">
        <v>3007.45</v>
      </c>
    </row>
    <row r="1167" spans="1:15" x14ac:dyDescent="0.25">
      <c r="A1167" t="s">
        <v>619</v>
      </c>
      <c r="B1167" t="s">
        <v>5248</v>
      </c>
      <c r="C1167" t="s">
        <v>7243</v>
      </c>
      <c r="D1167" t="s">
        <v>6517</v>
      </c>
      <c r="E1167" t="s">
        <v>6902</v>
      </c>
      <c r="F1167" t="s">
        <v>7096</v>
      </c>
      <c r="G1167" t="s">
        <v>7103</v>
      </c>
      <c r="H1167" t="s">
        <v>7134</v>
      </c>
      <c r="I1167" t="s">
        <v>7165</v>
      </c>
      <c r="J1167" t="s">
        <v>7172</v>
      </c>
      <c r="K1167" t="s">
        <v>7208</v>
      </c>
      <c r="L1167">
        <v>2</v>
      </c>
      <c r="M1167">
        <v>4553.21</v>
      </c>
      <c r="N1167">
        <v>0.05</v>
      </c>
      <c r="O1167">
        <v>852.09</v>
      </c>
    </row>
    <row r="1168" spans="1:15" x14ac:dyDescent="0.25">
      <c r="A1168" t="s">
        <v>628</v>
      </c>
      <c r="B1168" t="s">
        <v>5263</v>
      </c>
      <c r="C1168" t="s">
        <v>7246</v>
      </c>
      <c r="D1168" t="s">
        <v>6523</v>
      </c>
      <c r="E1168" t="s">
        <v>7072</v>
      </c>
      <c r="F1168" t="s">
        <v>7095</v>
      </c>
      <c r="G1168" t="s">
        <v>7102</v>
      </c>
      <c r="H1168" t="s">
        <v>7147</v>
      </c>
      <c r="I1168" t="s">
        <v>7165</v>
      </c>
      <c r="J1168" t="s">
        <v>7172</v>
      </c>
      <c r="K1168" t="s">
        <v>7208</v>
      </c>
      <c r="L1168">
        <v>8</v>
      </c>
      <c r="M1168">
        <v>20591.080000000002</v>
      </c>
      <c r="N1168">
        <v>0</v>
      </c>
      <c r="O1168">
        <v>4279.8</v>
      </c>
    </row>
    <row r="1169" spans="1:15" x14ac:dyDescent="0.25">
      <c r="A1169" t="s">
        <v>641</v>
      </c>
      <c r="B1169" t="s">
        <v>5498</v>
      </c>
      <c r="C1169" t="s">
        <v>7225</v>
      </c>
      <c r="D1169" t="s">
        <v>6379</v>
      </c>
      <c r="E1169" t="s">
        <v>7015</v>
      </c>
      <c r="F1169" t="s">
        <v>7097</v>
      </c>
      <c r="G1169" t="s">
        <v>7105</v>
      </c>
      <c r="H1169" t="s">
        <v>7128</v>
      </c>
      <c r="I1169" t="s">
        <v>7165</v>
      </c>
      <c r="J1169" t="s">
        <v>7172</v>
      </c>
      <c r="K1169" t="s">
        <v>7208</v>
      </c>
      <c r="L1169">
        <v>7</v>
      </c>
      <c r="M1169">
        <v>16537.43</v>
      </c>
      <c r="N1169">
        <v>0.1</v>
      </c>
      <c r="O1169">
        <v>2648.64</v>
      </c>
    </row>
    <row r="1170" spans="1:15" x14ac:dyDescent="0.25">
      <c r="A1170" t="s">
        <v>3138</v>
      </c>
      <c r="B1170" t="s">
        <v>5485</v>
      </c>
      <c r="C1170" t="s">
        <v>7234</v>
      </c>
      <c r="D1170" t="s">
        <v>6158</v>
      </c>
      <c r="E1170" t="s">
        <v>6954</v>
      </c>
      <c r="F1170" t="s">
        <v>7095</v>
      </c>
      <c r="G1170" t="s">
        <v>7108</v>
      </c>
      <c r="H1170" t="s">
        <v>7150</v>
      </c>
      <c r="I1170" t="s">
        <v>7165</v>
      </c>
      <c r="J1170" t="s">
        <v>7172</v>
      </c>
      <c r="K1170" t="s">
        <v>7208</v>
      </c>
      <c r="L1170">
        <v>8</v>
      </c>
      <c r="M1170">
        <v>18337.89</v>
      </c>
      <c r="N1170">
        <v>0.1</v>
      </c>
      <c r="O1170">
        <v>3799.73</v>
      </c>
    </row>
    <row r="1171" spans="1:15" x14ac:dyDescent="0.25">
      <c r="A1171" t="s">
        <v>3108</v>
      </c>
      <c r="B1171" t="s">
        <v>5968</v>
      </c>
      <c r="C1171" t="s">
        <v>7241</v>
      </c>
      <c r="D1171" t="s">
        <v>6352</v>
      </c>
      <c r="E1171" t="s">
        <v>7042</v>
      </c>
      <c r="F1171" t="s">
        <v>7094</v>
      </c>
      <c r="G1171" t="s">
        <v>7101</v>
      </c>
      <c r="H1171" t="s">
        <v>7117</v>
      </c>
      <c r="I1171" t="s">
        <v>7165</v>
      </c>
      <c r="J1171" t="s">
        <v>7172</v>
      </c>
      <c r="K1171" t="s">
        <v>7208</v>
      </c>
      <c r="L1171">
        <v>5</v>
      </c>
      <c r="M1171">
        <v>12303.9</v>
      </c>
      <c r="N1171">
        <v>0</v>
      </c>
      <c r="O1171">
        <v>2921.79</v>
      </c>
    </row>
    <row r="1172" spans="1:15" x14ac:dyDescent="0.25">
      <c r="A1172" t="s">
        <v>3081</v>
      </c>
      <c r="B1172" t="s">
        <v>5293</v>
      </c>
      <c r="C1172" t="s">
        <v>7251</v>
      </c>
      <c r="D1172" t="s">
        <v>6796</v>
      </c>
      <c r="E1172" t="s">
        <v>7060</v>
      </c>
      <c r="F1172" t="s">
        <v>7094</v>
      </c>
      <c r="G1172" t="s">
        <v>7098</v>
      </c>
      <c r="H1172" t="s">
        <v>7114</v>
      </c>
      <c r="I1172" t="s">
        <v>7165</v>
      </c>
      <c r="J1172" t="s">
        <v>7172</v>
      </c>
      <c r="K1172" t="s">
        <v>7208</v>
      </c>
      <c r="L1172">
        <v>5</v>
      </c>
      <c r="M1172">
        <v>10547.43</v>
      </c>
      <c r="N1172">
        <v>0.15</v>
      </c>
      <c r="O1172">
        <v>1989.79</v>
      </c>
    </row>
    <row r="1173" spans="1:15" x14ac:dyDescent="0.25">
      <c r="A1173" t="s">
        <v>3065</v>
      </c>
      <c r="B1173" t="s">
        <v>5522</v>
      </c>
      <c r="C1173" t="s">
        <v>7254</v>
      </c>
      <c r="D1173" t="s">
        <v>6442</v>
      </c>
      <c r="E1173" t="s">
        <v>7058</v>
      </c>
      <c r="F1173" t="s">
        <v>7096</v>
      </c>
      <c r="G1173" t="s">
        <v>7111</v>
      </c>
      <c r="H1173" t="s">
        <v>7142</v>
      </c>
      <c r="I1173" t="s">
        <v>7165</v>
      </c>
      <c r="J1173" t="s">
        <v>7172</v>
      </c>
      <c r="K1173" t="s">
        <v>7208</v>
      </c>
      <c r="L1173">
        <v>3</v>
      </c>
      <c r="M1173">
        <v>7477.95</v>
      </c>
      <c r="N1173">
        <v>0.05</v>
      </c>
      <c r="O1173">
        <v>1558.75</v>
      </c>
    </row>
    <row r="1174" spans="1:15" x14ac:dyDescent="0.25">
      <c r="A1174" t="s">
        <v>3034</v>
      </c>
      <c r="B1174" t="s">
        <v>5984</v>
      </c>
      <c r="C1174" t="s">
        <v>7241</v>
      </c>
      <c r="D1174" t="s">
        <v>6729</v>
      </c>
      <c r="E1174" t="s">
        <v>6914</v>
      </c>
      <c r="F1174" t="s">
        <v>7096</v>
      </c>
      <c r="G1174" t="s">
        <v>7103</v>
      </c>
      <c r="H1174" t="s">
        <v>7158</v>
      </c>
      <c r="I1174" t="s">
        <v>7165</v>
      </c>
      <c r="J1174" t="s">
        <v>7172</v>
      </c>
      <c r="K1174" t="s">
        <v>7208</v>
      </c>
      <c r="L1174">
        <v>7</v>
      </c>
      <c r="M1174">
        <v>16833.37</v>
      </c>
      <c r="N1174">
        <v>0.05</v>
      </c>
      <c r="O1174">
        <v>3652.55</v>
      </c>
    </row>
    <row r="1175" spans="1:15" x14ac:dyDescent="0.25">
      <c r="A1175" t="s">
        <v>681</v>
      </c>
      <c r="B1175" t="s">
        <v>5522</v>
      </c>
      <c r="C1175" t="s">
        <v>7254</v>
      </c>
      <c r="D1175" t="s">
        <v>6549</v>
      </c>
      <c r="E1175" t="s">
        <v>7040</v>
      </c>
      <c r="F1175" t="s">
        <v>7096</v>
      </c>
      <c r="G1175" t="s">
        <v>7113</v>
      </c>
      <c r="H1175" t="s">
        <v>7143</v>
      </c>
      <c r="I1175" t="s">
        <v>7165</v>
      </c>
      <c r="J1175" t="s">
        <v>7172</v>
      </c>
      <c r="K1175" t="s">
        <v>7208</v>
      </c>
      <c r="L1175">
        <v>6</v>
      </c>
      <c r="M1175">
        <v>15345.72</v>
      </c>
      <c r="N1175">
        <v>0</v>
      </c>
      <c r="O1175">
        <v>3211.3</v>
      </c>
    </row>
    <row r="1176" spans="1:15" x14ac:dyDescent="0.25">
      <c r="A1176" t="s">
        <v>2972</v>
      </c>
      <c r="B1176" t="s">
        <v>5858</v>
      </c>
      <c r="C1176" t="s">
        <v>7256</v>
      </c>
      <c r="D1176" t="s">
        <v>6839</v>
      </c>
      <c r="E1176" t="s">
        <v>7069</v>
      </c>
      <c r="F1176" t="s">
        <v>7095</v>
      </c>
      <c r="G1176" t="s">
        <v>7106</v>
      </c>
      <c r="H1176" t="s">
        <v>7122</v>
      </c>
      <c r="I1176" t="s">
        <v>7165</v>
      </c>
      <c r="J1176" t="s">
        <v>7172</v>
      </c>
      <c r="K1176" t="s">
        <v>7208</v>
      </c>
      <c r="L1176">
        <v>5</v>
      </c>
      <c r="M1176">
        <v>12222.83</v>
      </c>
      <c r="N1176">
        <v>0</v>
      </c>
      <c r="O1176">
        <v>2558.54</v>
      </c>
    </row>
    <row r="1177" spans="1:15" x14ac:dyDescent="0.25">
      <c r="A1177" t="s">
        <v>2966</v>
      </c>
      <c r="B1177" t="s">
        <v>5045</v>
      </c>
      <c r="C1177" t="s">
        <v>7235</v>
      </c>
      <c r="D1177" t="s">
        <v>6813</v>
      </c>
      <c r="E1177" t="s">
        <v>7057</v>
      </c>
      <c r="F1177" t="s">
        <v>7094</v>
      </c>
      <c r="G1177" t="s">
        <v>7098</v>
      </c>
      <c r="H1177" t="s">
        <v>7114</v>
      </c>
      <c r="I1177" t="s">
        <v>7165</v>
      </c>
      <c r="J1177" t="s">
        <v>7172</v>
      </c>
      <c r="K1177" t="s">
        <v>7208</v>
      </c>
      <c r="L1177">
        <v>5</v>
      </c>
      <c r="M1177">
        <v>9915.76</v>
      </c>
      <c r="N1177">
        <v>0.2</v>
      </c>
      <c r="O1177">
        <v>1411.65</v>
      </c>
    </row>
    <row r="1178" spans="1:15" x14ac:dyDescent="0.25">
      <c r="A1178" t="s">
        <v>707</v>
      </c>
      <c r="B1178" t="s">
        <v>5180</v>
      </c>
      <c r="C1178" t="s">
        <v>7239</v>
      </c>
      <c r="D1178" t="s">
        <v>6098</v>
      </c>
      <c r="E1178" t="s">
        <v>6897</v>
      </c>
      <c r="F1178" t="s">
        <v>7095</v>
      </c>
      <c r="G1178" t="s">
        <v>7102</v>
      </c>
      <c r="H1178" t="s">
        <v>7147</v>
      </c>
      <c r="I1178" t="s">
        <v>7165</v>
      </c>
      <c r="J1178" t="s">
        <v>7172</v>
      </c>
      <c r="K1178" t="s">
        <v>7208</v>
      </c>
      <c r="L1178">
        <v>1</v>
      </c>
      <c r="M1178">
        <v>2187.91</v>
      </c>
      <c r="N1178">
        <v>0.15</v>
      </c>
      <c r="O1178">
        <v>361.52</v>
      </c>
    </row>
    <row r="1179" spans="1:15" x14ac:dyDescent="0.25">
      <c r="A1179" t="s">
        <v>2933</v>
      </c>
      <c r="B1179" t="s">
        <v>5847</v>
      </c>
      <c r="C1179" t="s">
        <v>7246</v>
      </c>
      <c r="D1179" t="s">
        <v>6374</v>
      </c>
      <c r="E1179" t="s">
        <v>7028</v>
      </c>
      <c r="F1179" t="s">
        <v>7094</v>
      </c>
      <c r="G1179" t="s">
        <v>7098</v>
      </c>
      <c r="H1179" t="s">
        <v>7138</v>
      </c>
      <c r="I1179" t="s">
        <v>7165</v>
      </c>
      <c r="J1179" t="s">
        <v>7172</v>
      </c>
      <c r="K1179" t="s">
        <v>7208</v>
      </c>
      <c r="L1179">
        <v>3</v>
      </c>
      <c r="M1179">
        <v>6141.62</v>
      </c>
      <c r="N1179">
        <v>0.2</v>
      </c>
      <c r="O1179">
        <v>908.83</v>
      </c>
    </row>
    <row r="1180" spans="1:15" x14ac:dyDescent="0.25">
      <c r="A1180" t="s">
        <v>2925</v>
      </c>
      <c r="B1180" t="s">
        <v>5630</v>
      </c>
      <c r="C1180" t="s">
        <v>7256</v>
      </c>
      <c r="D1180" t="s">
        <v>6490</v>
      </c>
      <c r="E1180" t="s">
        <v>6971</v>
      </c>
      <c r="F1180" t="s">
        <v>7095</v>
      </c>
      <c r="G1180" t="s">
        <v>7106</v>
      </c>
      <c r="H1180" t="s">
        <v>7122</v>
      </c>
      <c r="I1180" t="s">
        <v>7165</v>
      </c>
      <c r="J1180" t="s">
        <v>7172</v>
      </c>
      <c r="K1180" t="s">
        <v>7208</v>
      </c>
      <c r="L1180">
        <v>4</v>
      </c>
      <c r="M1180">
        <v>8159.5</v>
      </c>
      <c r="N1180">
        <v>0.15</v>
      </c>
      <c r="O1180">
        <v>1293.98</v>
      </c>
    </row>
    <row r="1181" spans="1:15" x14ac:dyDescent="0.25">
      <c r="A1181" t="s">
        <v>2909</v>
      </c>
      <c r="B1181" t="s">
        <v>5703</v>
      </c>
      <c r="C1181" t="s">
        <v>7240</v>
      </c>
      <c r="D1181" t="s">
        <v>6783</v>
      </c>
      <c r="E1181" t="s">
        <v>7015</v>
      </c>
      <c r="F1181" t="s">
        <v>7095</v>
      </c>
      <c r="G1181" t="s">
        <v>7106</v>
      </c>
      <c r="H1181" t="s">
        <v>7122</v>
      </c>
      <c r="I1181" t="s">
        <v>7165</v>
      </c>
      <c r="J1181" t="s">
        <v>7172</v>
      </c>
      <c r="K1181" t="s">
        <v>7208</v>
      </c>
      <c r="L1181">
        <v>3</v>
      </c>
      <c r="M1181">
        <v>7369.55</v>
      </c>
      <c r="N1181">
        <v>0</v>
      </c>
      <c r="O1181">
        <v>1568.94</v>
      </c>
    </row>
    <row r="1182" spans="1:15" x14ac:dyDescent="0.25">
      <c r="A1182" t="s">
        <v>2842</v>
      </c>
      <c r="B1182" t="s">
        <v>5300</v>
      </c>
      <c r="C1182" t="s">
        <v>7251</v>
      </c>
      <c r="D1182" t="s">
        <v>6852</v>
      </c>
      <c r="E1182" t="s">
        <v>6956</v>
      </c>
      <c r="F1182" t="s">
        <v>7096</v>
      </c>
      <c r="G1182" t="s">
        <v>7113</v>
      </c>
      <c r="H1182" t="s">
        <v>7144</v>
      </c>
      <c r="I1182" t="s">
        <v>7165</v>
      </c>
      <c r="J1182" t="s">
        <v>7172</v>
      </c>
      <c r="K1182" t="s">
        <v>7208</v>
      </c>
      <c r="L1182">
        <v>7</v>
      </c>
      <c r="M1182">
        <v>15196.57</v>
      </c>
      <c r="N1182">
        <v>0.15</v>
      </c>
      <c r="O1182">
        <v>2528.4299999999998</v>
      </c>
    </row>
    <row r="1183" spans="1:15" x14ac:dyDescent="0.25">
      <c r="A1183" t="s">
        <v>2788</v>
      </c>
      <c r="B1183" t="s">
        <v>5712</v>
      </c>
      <c r="C1183" t="s">
        <v>7239</v>
      </c>
      <c r="D1183" t="s">
        <v>6261</v>
      </c>
      <c r="E1183" t="s">
        <v>6987</v>
      </c>
      <c r="F1183" t="s">
        <v>7097</v>
      </c>
      <c r="G1183" t="s">
        <v>7107</v>
      </c>
      <c r="H1183" t="s">
        <v>7153</v>
      </c>
      <c r="I1183" t="s">
        <v>7165</v>
      </c>
      <c r="J1183" t="s">
        <v>7172</v>
      </c>
      <c r="K1183" t="s">
        <v>7208</v>
      </c>
      <c r="L1183">
        <v>5</v>
      </c>
      <c r="M1183">
        <v>12758.03</v>
      </c>
      <c r="N1183">
        <v>0</v>
      </c>
      <c r="O1183">
        <v>2575.06</v>
      </c>
    </row>
    <row r="1184" spans="1:15" x14ac:dyDescent="0.25">
      <c r="A1184" t="s">
        <v>2776</v>
      </c>
      <c r="B1184" t="s">
        <v>5939</v>
      </c>
      <c r="C1184" t="s">
        <v>7242</v>
      </c>
      <c r="D1184" t="s">
        <v>6680</v>
      </c>
      <c r="E1184" t="s">
        <v>7034</v>
      </c>
      <c r="F1184" t="s">
        <v>7096</v>
      </c>
      <c r="G1184" t="s">
        <v>7111</v>
      </c>
      <c r="H1184" t="s">
        <v>7142</v>
      </c>
      <c r="I1184" t="s">
        <v>7165</v>
      </c>
      <c r="J1184" t="s">
        <v>7172</v>
      </c>
      <c r="K1184" t="s">
        <v>7208</v>
      </c>
      <c r="L1184">
        <v>6</v>
      </c>
      <c r="M1184">
        <v>14718.69</v>
      </c>
      <c r="N1184">
        <v>0</v>
      </c>
      <c r="O1184">
        <v>2951.23</v>
      </c>
    </row>
    <row r="1185" spans="1:15" x14ac:dyDescent="0.25">
      <c r="A1185" t="s">
        <v>2768</v>
      </c>
      <c r="B1185" t="s">
        <v>5773</v>
      </c>
      <c r="C1185" t="s">
        <v>7247</v>
      </c>
      <c r="D1185" t="s">
        <v>6661</v>
      </c>
      <c r="E1185" t="s">
        <v>7043</v>
      </c>
      <c r="F1185" t="s">
        <v>7094</v>
      </c>
      <c r="G1185" t="s">
        <v>7101</v>
      </c>
      <c r="H1185" t="s">
        <v>7137</v>
      </c>
      <c r="I1185" t="s">
        <v>7165</v>
      </c>
      <c r="J1185" t="s">
        <v>7172</v>
      </c>
      <c r="K1185" t="s">
        <v>7208</v>
      </c>
      <c r="L1185">
        <v>3</v>
      </c>
      <c r="M1185">
        <v>7871.24</v>
      </c>
      <c r="N1185">
        <v>0</v>
      </c>
      <c r="O1185">
        <v>1883.12</v>
      </c>
    </row>
    <row r="1186" spans="1:15" x14ac:dyDescent="0.25">
      <c r="A1186" t="s">
        <v>2752</v>
      </c>
      <c r="B1186" t="s">
        <v>5466</v>
      </c>
      <c r="C1186" t="s">
        <v>7258</v>
      </c>
      <c r="D1186" t="s">
        <v>6545</v>
      </c>
      <c r="E1186" t="s">
        <v>7076</v>
      </c>
      <c r="F1186" t="s">
        <v>7096</v>
      </c>
      <c r="G1186" t="s">
        <v>7113</v>
      </c>
      <c r="H1186" t="s">
        <v>7143</v>
      </c>
      <c r="I1186" t="s">
        <v>7165</v>
      </c>
      <c r="J1186" t="s">
        <v>7172</v>
      </c>
      <c r="K1186" t="s">
        <v>7208</v>
      </c>
      <c r="L1186">
        <v>7</v>
      </c>
      <c r="M1186">
        <v>17192.849999999999</v>
      </c>
      <c r="N1186">
        <v>0.05</v>
      </c>
      <c r="O1186">
        <v>3044.19</v>
      </c>
    </row>
    <row r="1187" spans="1:15" x14ac:dyDescent="0.25">
      <c r="A1187" t="s">
        <v>778</v>
      </c>
      <c r="B1187" t="s">
        <v>5570</v>
      </c>
      <c r="C1187" t="s">
        <v>7229</v>
      </c>
      <c r="D1187" t="s">
        <v>6507</v>
      </c>
      <c r="E1187" t="s">
        <v>7050</v>
      </c>
      <c r="F1187" t="s">
        <v>7096</v>
      </c>
      <c r="G1187" t="s">
        <v>7103</v>
      </c>
      <c r="H1187" t="s">
        <v>7158</v>
      </c>
      <c r="I1187" t="s">
        <v>7165</v>
      </c>
      <c r="J1187" t="s">
        <v>7172</v>
      </c>
      <c r="K1187" t="s">
        <v>7208</v>
      </c>
      <c r="L1187">
        <v>7</v>
      </c>
      <c r="M1187">
        <v>17947.75</v>
      </c>
      <c r="N1187">
        <v>0</v>
      </c>
      <c r="O1187">
        <v>3792.45</v>
      </c>
    </row>
    <row r="1188" spans="1:15" x14ac:dyDescent="0.25">
      <c r="A1188" t="s">
        <v>2739</v>
      </c>
      <c r="B1188" t="s">
        <v>5444</v>
      </c>
      <c r="C1188" t="s">
        <v>7257</v>
      </c>
      <c r="D1188" t="s">
        <v>6098</v>
      </c>
      <c r="E1188" t="s">
        <v>6897</v>
      </c>
      <c r="F1188" t="s">
        <v>7094</v>
      </c>
      <c r="G1188" t="s">
        <v>7101</v>
      </c>
      <c r="H1188" t="s">
        <v>7137</v>
      </c>
      <c r="I1188" t="s">
        <v>7165</v>
      </c>
      <c r="J1188" t="s">
        <v>7172</v>
      </c>
      <c r="K1188" t="s">
        <v>7208</v>
      </c>
      <c r="L1188">
        <v>7</v>
      </c>
      <c r="M1188">
        <v>14986.85</v>
      </c>
      <c r="N1188">
        <v>0.15</v>
      </c>
      <c r="O1188">
        <v>2412.64</v>
      </c>
    </row>
    <row r="1189" spans="1:15" x14ac:dyDescent="0.25">
      <c r="A1189" t="s">
        <v>2734</v>
      </c>
      <c r="B1189" t="s">
        <v>5477</v>
      </c>
      <c r="C1189" t="s">
        <v>7255</v>
      </c>
      <c r="D1189" t="s">
        <v>6355</v>
      </c>
      <c r="E1189" t="s">
        <v>6990</v>
      </c>
      <c r="F1189" t="s">
        <v>7095</v>
      </c>
      <c r="G1189" t="s">
        <v>7102</v>
      </c>
      <c r="H1189" t="s">
        <v>7147</v>
      </c>
      <c r="I1189" t="s">
        <v>7165</v>
      </c>
      <c r="J1189" t="s">
        <v>7172</v>
      </c>
      <c r="K1189" t="s">
        <v>7208</v>
      </c>
      <c r="L1189">
        <v>3</v>
      </c>
      <c r="M1189">
        <v>7390.58</v>
      </c>
      <c r="N1189">
        <v>0</v>
      </c>
      <c r="O1189">
        <v>1737.89</v>
      </c>
    </row>
    <row r="1190" spans="1:15" x14ac:dyDescent="0.25">
      <c r="A1190" t="s">
        <v>2731</v>
      </c>
      <c r="B1190" t="s">
        <v>5678</v>
      </c>
      <c r="C1190" t="s">
        <v>7236</v>
      </c>
      <c r="D1190" t="s">
        <v>6356</v>
      </c>
      <c r="E1190" t="s">
        <v>7043</v>
      </c>
      <c r="F1190" t="s">
        <v>7097</v>
      </c>
      <c r="G1190" t="s">
        <v>7104</v>
      </c>
      <c r="H1190" t="s">
        <v>7160</v>
      </c>
      <c r="I1190" t="s">
        <v>7165</v>
      </c>
      <c r="J1190" t="s">
        <v>7172</v>
      </c>
      <c r="K1190" t="s">
        <v>7208</v>
      </c>
      <c r="L1190">
        <v>8</v>
      </c>
      <c r="M1190">
        <v>19097.98</v>
      </c>
      <c r="N1190">
        <v>0</v>
      </c>
      <c r="O1190">
        <v>3895.63</v>
      </c>
    </row>
    <row r="1191" spans="1:15" x14ac:dyDescent="0.25">
      <c r="A1191" t="s">
        <v>2664</v>
      </c>
      <c r="B1191" t="s">
        <v>5819</v>
      </c>
      <c r="C1191" t="s">
        <v>7226</v>
      </c>
      <c r="D1191" t="s">
        <v>6862</v>
      </c>
      <c r="E1191" t="s">
        <v>6919</v>
      </c>
      <c r="F1191" t="s">
        <v>7096</v>
      </c>
      <c r="G1191" t="s">
        <v>7111</v>
      </c>
      <c r="H1191" t="s">
        <v>7131</v>
      </c>
      <c r="I1191" t="s">
        <v>7165</v>
      </c>
      <c r="J1191" t="s">
        <v>7172</v>
      </c>
      <c r="K1191" t="s">
        <v>7208</v>
      </c>
      <c r="L1191">
        <v>4</v>
      </c>
      <c r="M1191">
        <v>9832.2000000000007</v>
      </c>
      <c r="N1191">
        <v>0.05</v>
      </c>
      <c r="O1191">
        <v>1869.31</v>
      </c>
    </row>
    <row r="1192" spans="1:15" x14ac:dyDescent="0.25">
      <c r="A1192" t="s">
        <v>2616</v>
      </c>
      <c r="B1192" t="s">
        <v>5585</v>
      </c>
      <c r="C1192" t="s">
        <v>7229</v>
      </c>
      <c r="D1192" t="s">
        <v>6716</v>
      </c>
      <c r="E1192" t="s">
        <v>7028</v>
      </c>
      <c r="F1192" t="s">
        <v>7097</v>
      </c>
      <c r="G1192" t="s">
        <v>7107</v>
      </c>
      <c r="H1192" t="s">
        <v>7153</v>
      </c>
      <c r="I1192" t="s">
        <v>7165</v>
      </c>
      <c r="J1192" t="s">
        <v>7172</v>
      </c>
      <c r="K1192" t="s">
        <v>7208</v>
      </c>
      <c r="L1192">
        <v>5</v>
      </c>
      <c r="M1192">
        <v>12243.12</v>
      </c>
      <c r="N1192">
        <v>0</v>
      </c>
      <c r="O1192">
        <v>2691.51</v>
      </c>
    </row>
    <row r="1193" spans="1:15" x14ac:dyDescent="0.25">
      <c r="A1193" t="s">
        <v>822</v>
      </c>
      <c r="B1193" t="s">
        <v>5535</v>
      </c>
      <c r="C1193" t="s">
        <v>7242</v>
      </c>
      <c r="D1193" t="s">
        <v>6523</v>
      </c>
      <c r="E1193" t="s">
        <v>7072</v>
      </c>
      <c r="F1193" t="s">
        <v>7094</v>
      </c>
      <c r="G1193" t="s">
        <v>7101</v>
      </c>
      <c r="H1193" t="s">
        <v>7124</v>
      </c>
      <c r="I1193" t="s">
        <v>7165</v>
      </c>
      <c r="J1193" t="s">
        <v>7172</v>
      </c>
      <c r="K1193" t="s">
        <v>7208</v>
      </c>
      <c r="L1193">
        <v>8</v>
      </c>
      <c r="M1193">
        <v>16039.12</v>
      </c>
      <c r="N1193">
        <v>0.2</v>
      </c>
      <c r="O1193">
        <v>2061.02</v>
      </c>
    </row>
    <row r="1194" spans="1:15" x14ac:dyDescent="0.25">
      <c r="A1194" t="s">
        <v>828</v>
      </c>
      <c r="B1194" t="s">
        <v>5358</v>
      </c>
      <c r="C1194" t="s">
        <v>7228</v>
      </c>
      <c r="D1194" t="s">
        <v>6596</v>
      </c>
      <c r="E1194" t="s">
        <v>6995</v>
      </c>
      <c r="F1194" t="s">
        <v>7097</v>
      </c>
      <c r="G1194" t="s">
        <v>7104</v>
      </c>
      <c r="H1194" t="s">
        <v>7132</v>
      </c>
      <c r="I1194" t="s">
        <v>7165</v>
      </c>
      <c r="J1194" t="s">
        <v>7172</v>
      </c>
      <c r="K1194" t="s">
        <v>7208</v>
      </c>
      <c r="L1194">
        <v>2</v>
      </c>
      <c r="M1194">
        <v>4168.29</v>
      </c>
      <c r="N1194">
        <v>0.2</v>
      </c>
      <c r="O1194">
        <v>424.03</v>
      </c>
    </row>
    <row r="1195" spans="1:15" x14ac:dyDescent="0.25">
      <c r="A1195" t="s">
        <v>2584</v>
      </c>
      <c r="B1195" t="s">
        <v>5514</v>
      </c>
      <c r="C1195" t="s">
        <v>7237</v>
      </c>
      <c r="D1195" t="s">
        <v>6202</v>
      </c>
      <c r="E1195" t="s">
        <v>6980</v>
      </c>
      <c r="F1195" t="s">
        <v>7096</v>
      </c>
      <c r="G1195" t="s">
        <v>7111</v>
      </c>
      <c r="H1195" t="s">
        <v>7142</v>
      </c>
      <c r="I1195" t="s">
        <v>7165</v>
      </c>
      <c r="J1195" t="s">
        <v>7172</v>
      </c>
      <c r="K1195" t="s">
        <v>7208</v>
      </c>
      <c r="L1195">
        <v>1</v>
      </c>
      <c r="M1195">
        <v>2270.6799999999998</v>
      </c>
      <c r="N1195">
        <v>0.1</v>
      </c>
      <c r="O1195">
        <v>399.94</v>
      </c>
    </row>
    <row r="1196" spans="1:15" x14ac:dyDescent="0.25">
      <c r="A1196" t="s">
        <v>2580</v>
      </c>
      <c r="B1196" t="s">
        <v>5390</v>
      </c>
      <c r="C1196" t="s">
        <v>7244</v>
      </c>
      <c r="D1196" t="s">
        <v>6422</v>
      </c>
      <c r="E1196" t="s">
        <v>6981</v>
      </c>
      <c r="F1196" t="s">
        <v>7096</v>
      </c>
      <c r="G1196" t="s">
        <v>7112</v>
      </c>
      <c r="H1196" t="s">
        <v>7133</v>
      </c>
      <c r="I1196" t="s">
        <v>7165</v>
      </c>
      <c r="J1196" t="s">
        <v>7172</v>
      </c>
      <c r="K1196" t="s">
        <v>7208</v>
      </c>
      <c r="L1196">
        <v>5</v>
      </c>
      <c r="M1196">
        <v>11100.92</v>
      </c>
      <c r="N1196">
        <v>0.15</v>
      </c>
      <c r="O1196">
        <v>1531.61</v>
      </c>
    </row>
    <row r="1197" spans="1:15" x14ac:dyDescent="0.25">
      <c r="A1197" t="s">
        <v>2532</v>
      </c>
      <c r="B1197" t="s">
        <v>5183</v>
      </c>
      <c r="C1197" t="s">
        <v>7236</v>
      </c>
      <c r="D1197" t="s">
        <v>6703</v>
      </c>
      <c r="E1197" t="s">
        <v>7015</v>
      </c>
      <c r="F1197" t="s">
        <v>7097</v>
      </c>
      <c r="G1197" t="s">
        <v>7105</v>
      </c>
      <c r="H1197" t="s">
        <v>7149</v>
      </c>
      <c r="I1197" t="s">
        <v>7165</v>
      </c>
      <c r="J1197" t="s">
        <v>7172</v>
      </c>
      <c r="K1197" t="s">
        <v>7208</v>
      </c>
      <c r="L1197">
        <v>6</v>
      </c>
      <c r="M1197">
        <v>14508.87</v>
      </c>
      <c r="N1197">
        <v>0</v>
      </c>
      <c r="O1197">
        <v>2972.87</v>
      </c>
    </row>
    <row r="1198" spans="1:15" x14ac:dyDescent="0.25">
      <c r="A1198" t="s">
        <v>2487</v>
      </c>
      <c r="B1198" t="s">
        <v>5207</v>
      </c>
      <c r="C1198" t="s">
        <v>7249</v>
      </c>
      <c r="D1198" t="s">
        <v>6173</v>
      </c>
      <c r="E1198" t="s">
        <v>6963</v>
      </c>
      <c r="F1198" t="s">
        <v>7097</v>
      </c>
      <c r="G1198" t="s">
        <v>7110</v>
      </c>
      <c r="H1198" t="s">
        <v>7129</v>
      </c>
      <c r="I1198" t="s">
        <v>7165</v>
      </c>
      <c r="J1198" t="s">
        <v>7172</v>
      </c>
      <c r="K1198" t="s">
        <v>7208</v>
      </c>
      <c r="L1198">
        <v>6</v>
      </c>
      <c r="M1198">
        <v>12396.54</v>
      </c>
      <c r="N1198">
        <v>0.2</v>
      </c>
      <c r="O1198">
        <v>1935.53</v>
      </c>
    </row>
    <row r="1199" spans="1:15" x14ac:dyDescent="0.25">
      <c r="A1199" t="s">
        <v>2464</v>
      </c>
      <c r="B1199" t="s">
        <v>5015</v>
      </c>
      <c r="C1199" t="s">
        <v>7252</v>
      </c>
      <c r="D1199" t="s">
        <v>6730</v>
      </c>
      <c r="E1199" t="s">
        <v>7030</v>
      </c>
      <c r="F1199" t="s">
        <v>7094</v>
      </c>
      <c r="G1199" t="s">
        <v>7099</v>
      </c>
      <c r="H1199" t="s">
        <v>7130</v>
      </c>
      <c r="I1199" t="s">
        <v>7165</v>
      </c>
      <c r="J1199" t="s">
        <v>7172</v>
      </c>
      <c r="K1199" t="s">
        <v>7208</v>
      </c>
      <c r="L1199">
        <v>3</v>
      </c>
      <c r="M1199">
        <v>5690.75</v>
      </c>
      <c r="N1199">
        <v>0.25</v>
      </c>
      <c r="O1199">
        <v>627.13</v>
      </c>
    </row>
    <row r="1200" spans="1:15" x14ac:dyDescent="0.25">
      <c r="A1200" t="s">
        <v>2438</v>
      </c>
      <c r="B1200" t="s">
        <v>5244</v>
      </c>
      <c r="C1200" t="s">
        <v>7225</v>
      </c>
      <c r="D1200" t="s">
        <v>6711</v>
      </c>
      <c r="E1200" t="s">
        <v>7010</v>
      </c>
      <c r="F1200" t="s">
        <v>7094</v>
      </c>
      <c r="G1200" t="s">
        <v>7099</v>
      </c>
      <c r="H1200" t="s">
        <v>7130</v>
      </c>
      <c r="I1200" t="s">
        <v>7165</v>
      </c>
      <c r="J1200" t="s">
        <v>7172</v>
      </c>
      <c r="K1200" t="s">
        <v>7208</v>
      </c>
      <c r="L1200">
        <v>8</v>
      </c>
      <c r="M1200">
        <v>19768.490000000002</v>
      </c>
      <c r="N1200">
        <v>0.05</v>
      </c>
      <c r="O1200">
        <v>3769.22</v>
      </c>
    </row>
    <row r="1201" spans="1:15" x14ac:dyDescent="0.25">
      <c r="A1201" t="s">
        <v>2436</v>
      </c>
      <c r="B1201" t="s">
        <v>5942</v>
      </c>
      <c r="C1201" t="s">
        <v>7224</v>
      </c>
      <c r="D1201" t="s">
        <v>6807</v>
      </c>
      <c r="E1201" t="s">
        <v>6917</v>
      </c>
      <c r="F1201" t="s">
        <v>7095</v>
      </c>
      <c r="G1201" t="s">
        <v>7109</v>
      </c>
      <c r="H1201" t="s">
        <v>7140</v>
      </c>
      <c r="I1201" t="s">
        <v>7165</v>
      </c>
      <c r="J1201" t="s">
        <v>7172</v>
      </c>
      <c r="K1201" t="s">
        <v>7208</v>
      </c>
      <c r="L1201">
        <v>1</v>
      </c>
      <c r="M1201">
        <v>1993.8</v>
      </c>
      <c r="N1201">
        <v>0.2</v>
      </c>
      <c r="O1201">
        <v>208.76</v>
      </c>
    </row>
    <row r="1202" spans="1:15" x14ac:dyDescent="0.25">
      <c r="A1202" t="s">
        <v>2422</v>
      </c>
      <c r="B1202" t="s">
        <v>5494</v>
      </c>
      <c r="C1202" t="s">
        <v>7251</v>
      </c>
      <c r="D1202" t="s">
        <v>6541</v>
      </c>
      <c r="E1202" t="s">
        <v>7009</v>
      </c>
      <c r="F1202" t="s">
        <v>7094</v>
      </c>
      <c r="G1202" t="s">
        <v>7101</v>
      </c>
      <c r="H1202" t="s">
        <v>7117</v>
      </c>
      <c r="I1202" t="s">
        <v>7165</v>
      </c>
      <c r="J1202" t="s">
        <v>7172</v>
      </c>
      <c r="K1202" t="s">
        <v>7208</v>
      </c>
      <c r="L1202">
        <v>3</v>
      </c>
      <c r="M1202">
        <v>6204.9</v>
      </c>
      <c r="N1202">
        <v>0.15</v>
      </c>
      <c r="O1202">
        <v>1007.64</v>
      </c>
    </row>
    <row r="1203" spans="1:15" x14ac:dyDescent="0.25">
      <c r="A1203" t="s">
        <v>2382</v>
      </c>
      <c r="B1203" t="s">
        <v>5313</v>
      </c>
      <c r="C1203" t="s">
        <v>7227</v>
      </c>
      <c r="D1203" t="s">
        <v>6829</v>
      </c>
      <c r="E1203" t="s">
        <v>7010</v>
      </c>
      <c r="F1203" t="s">
        <v>7096</v>
      </c>
      <c r="G1203" t="s">
        <v>7111</v>
      </c>
      <c r="H1203" t="s">
        <v>7142</v>
      </c>
      <c r="I1203" t="s">
        <v>7165</v>
      </c>
      <c r="J1203" t="s">
        <v>7172</v>
      </c>
      <c r="K1203" t="s">
        <v>7208</v>
      </c>
      <c r="L1203">
        <v>7</v>
      </c>
      <c r="M1203">
        <v>13854.95</v>
      </c>
      <c r="N1203">
        <v>0.2</v>
      </c>
      <c r="O1203">
        <v>2368.86</v>
      </c>
    </row>
    <row r="1204" spans="1:15" x14ac:dyDescent="0.25">
      <c r="A1204" t="s">
        <v>2374</v>
      </c>
      <c r="B1204" t="s">
        <v>5398</v>
      </c>
      <c r="C1204" t="s">
        <v>7251</v>
      </c>
      <c r="D1204" t="s">
        <v>6640</v>
      </c>
      <c r="E1204" t="s">
        <v>7032</v>
      </c>
      <c r="F1204" t="s">
        <v>7094</v>
      </c>
      <c r="G1204" t="s">
        <v>7100</v>
      </c>
      <c r="H1204" t="s">
        <v>7116</v>
      </c>
      <c r="I1204" t="s">
        <v>7165</v>
      </c>
      <c r="J1204" t="s">
        <v>7172</v>
      </c>
      <c r="K1204" t="s">
        <v>7208</v>
      </c>
      <c r="L1204">
        <v>6</v>
      </c>
      <c r="M1204">
        <v>14115.92</v>
      </c>
      <c r="N1204">
        <v>0.1</v>
      </c>
      <c r="O1204">
        <v>2979.36</v>
      </c>
    </row>
    <row r="1205" spans="1:15" x14ac:dyDescent="0.25">
      <c r="A1205" t="s">
        <v>2277</v>
      </c>
      <c r="B1205" t="s">
        <v>5681</v>
      </c>
      <c r="C1205" t="s">
        <v>7257</v>
      </c>
      <c r="D1205" t="s">
        <v>6773</v>
      </c>
      <c r="E1205" t="s">
        <v>6966</v>
      </c>
      <c r="F1205" t="s">
        <v>7097</v>
      </c>
      <c r="G1205" t="s">
        <v>7110</v>
      </c>
      <c r="H1205" t="s">
        <v>7155</v>
      </c>
      <c r="I1205" t="s">
        <v>7165</v>
      </c>
      <c r="J1205" t="s">
        <v>7172</v>
      </c>
      <c r="K1205" t="s">
        <v>7208</v>
      </c>
      <c r="L1205">
        <v>1</v>
      </c>
      <c r="M1205">
        <v>2587.1</v>
      </c>
      <c r="N1205">
        <v>0</v>
      </c>
      <c r="O1205">
        <v>594.64</v>
      </c>
    </row>
    <row r="1206" spans="1:15" x14ac:dyDescent="0.25">
      <c r="A1206" t="s">
        <v>2219</v>
      </c>
      <c r="B1206" t="s">
        <v>5670</v>
      </c>
      <c r="C1206" t="s">
        <v>7233</v>
      </c>
      <c r="D1206" t="s">
        <v>6838</v>
      </c>
      <c r="E1206" t="s">
        <v>7005</v>
      </c>
      <c r="F1206" t="s">
        <v>7097</v>
      </c>
      <c r="G1206" t="s">
        <v>7105</v>
      </c>
      <c r="H1206" t="s">
        <v>7128</v>
      </c>
      <c r="I1206" t="s">
        <v>7165</v>
      </c>
      <c r="J1206" t="s">
        <v>7172</v>
      </c>
      <c r="K1206" t="s">
        <v>7208</v>
      </c>
      <c r="L1206">
        <v>2</v>
      </c>
      <c r="M1206">
        <v>4612.37</v>
      </c>
      <c r="N1206">
        <v>0.1</v>
      </c>
      <c r="O1206">
        <v>720.16</v>
      </c>
    </row>
    <row r="1207" spans="1:15" x14ac:dyDescent="0.25">
      <c r="A1207" t="s">
        <v>2175</v>
      </c>
      <c r="B1207" t="s">
        <v>5306</v>
      </c>
      <c r="C1207" t="s">
        <v>7232</v>
      </c>
      <c r="D1207" t="s">
        <v>6252</v>
      </c>
      <c r="E1207" t="s">
        <v>7004</v>
      </c>
      <c r="F1207" t="s">
        <v>7094</v>
      </c>
      <c r="G1207" t="s">
        <v>7098</v>
      </c>
      <c r="H1207" t="s">
        <v>7156</v>
      </c>
      <c r="I1207" t="s">
        <v>7165</v>
      </c>
      <c r="J1207" t="s">
        <v>7172</v>
      </c>
      <c r="K1207" t="s">
        <v>7208</v>
      </c>
      <c r="L1207">
        <v>1</v>
      </c>
      <c r="M1207">
        <v>2391.3200000000002</v>
      </c>
      <c r="N1207">
        <v>0.05</v>
      </c>
      <c r="O1207">
        <v>518.88</v>
      </c>
    </row>
    <row r="1208" spans="1:15" x14ac:dyDescent="0.25">
      <c r="A1208" t="s">
        <v>2142</v>
      </c>
      <c r="B1208" t="s">
        <v>5933</v>
      </c>
      <c r="C1208" t="s">
        <v>7249</v>
      </c>
      <c r="D1208" t="s">
        <v>6373</v>
      </c>
      <c r="E1208" t="s">
        <v>7001</v>
      </c>
      <c r="F1208" t="s">
        <v>7094</v>
      </c>
      <c r="G1208" t="s">
        <v>7099</v>
      </c>
      <c r="H1208" t="s">
        <v>7115</v>
      </c>
      <c r="I1208" t="s">
        <v>7165</v>
      </c>
      <c r="J1208" t="s">
        <v>7172</v>
      </c>
      <c r="K1208" t="s">
        <v>7208</v>
      </c>
      <c r="L1208">
        <v>4</v>
      </c>
      <c r="M1208">
        <v>9870.7800000000007</v>
      </c>
      <c r="N1208">
        <v>0</v>
      </c>
      <c r="O1208">
        <v>1992.97</v>
      </c>
    </row>
    <row r="1209" spans="1:15" x14ac:dyDescent="0.25">
      <c r="A1209" t="s">
        <v>2109</v>
      </c>
      <c r="B1209" t="s">
        <v>5503</v>
      </c>
      <c r="C1209" t="s">
        <v>7243</v>
      </c>
      <c r="D1209" t="s">
        <v>6576</v>
      </c>
      <c r="E1209" t="s">
        <v>7040</v>
      </c>
      <c r="F1209" t="s">
        <v>7096</v>
      </c>
      <c r="G1209" t="s">
        <v>7103</v>
      </c>
      <c r="H1209" t="s">
        <v>7119</v>
      </c>
      <c r="I1209" t="s">
        <v>7165</v>
      </c>
      <c r="J1209" t="s">
        <v>7172</v>
      </c>
      <c r="K1209" t="s">
        <v>7208</v>
      </c>
      <c r="L1209">
        <v>4</v>
      </c>
      <c r="M1209">
        <v>9279.99</v>
      </c>
      <c r="N1209">
        <v>0.1</v>
      </c>
      <c r="O1209">
        <v>1779.31</v>
      </c>
    </row>
    <row r="1210" spans="1:15" x14ac:dyDescent="0.25">
      <c r="A1210" t="s">
        <v>979</v>
      </c>
      <c r="B1210" t="s">
        <v>5283</v>
      </c>
      <c r="C1210" t="s">
        <v>7235</v>
      </c>
      <c r="D1210" t="s">
        <v>6558</v>
      </c>
      <c r="E1210" t="s">
        <v>7064</v>
      </c>
      <c r="F1210" t="s">
        <v>7097</v>
      </c>
      <c r="G1210" t="s">
        <v>7107</v>
      </c>
      <c r="H1210" t="s">
        <v>7152</v>
      </c>
      <c r="I1210" t="s">
        <v>7165</v>
      </c>
      <c r="J1210" t="s">
        <v>7172</v>
      </c>
      <c r="K1210" t="s">
        <v>7208</v>
      </c>
      <c r="L1210">
        <v>2</v>
      </c>
      <c r="M1210">
        <v>3651.98</v>
      </c>
      <c r="N1210">
        <v>0.25</v>
      </c>
      <c r="O1210">
        <v>378.54</v>
      </c>
    </row>
    <row r="1211" spans="1:15" x14ac:dyDescent="0.25">
      <c r="A1211" t="s">
        <v>2053</v>
      </c>
      <c r="B1211" t="s">
        <v>5073</v>
      </c>
      <c r="C1211" t="s">
        <v>7255</v>
      </c>
      <c r="D1211" t="s">
        <v>6754</v>
      </c>
      <c r="E1211" t="s">
        <v>6956</v>
      </c>
      <c r="F1211" t="s">
        <v>7097</v>
      </c>
      <c r="G1211" t="s">
        <v>7104</v>
      </c>
      <c r="H1211" t="s">
        <v>7160</v>
      </c>
      <c r="I1211" t="s">
        <v>7165</v>
      </c>
      <c r="J1211" t="s">
        <v>7172</v>
      </c>
      <c r="K1211" t="s">
        <v>7208</v>
      </c>
      <c r="L1211">
        <v>5</v>
      </c>
      <c r="M1211">
        <v>11208.92</v>
      </c>
      <c r="N1211">
        <v>0.1</v>
      </c>
      <c r="O1211">
        <v>1674.5</v>
      </c>
    </row>
    <row r="1212" spans="1:15" x14ac:dyDescent="0.25">
      <c r="A1212" t="s">
        <v>2027</v>
      </c>
      <c r="B1212" t="s">
        <v>5497</v>
      </c>
      <c r="C1212" t="s">
        <v>7239</v>
      </c>
      <c r="D1212" t="s">
        <v>6833</v>
      </c>
      <c r="E1212" t="s">
        <v>7024</v>
      </c>
      <c r="F1212" t="s">
        <v>7097</v>
      </c>
      <c r="G1212" t="s">
        <v>7107</v>
      </c>
      <c r="H1212" t="s">
        <v>7152</v>
      </c>
      <c r="I1212" t="s">
        <v>7165</v>
      </c>
      <c r="J1212" t="s">
        <v>7172</v>
      </c>
      <c r="K1212" t="s">
        <v>7208</v>
      </c>
      <c r="L1212">
        <v>4</v>
      </c>
      <c r="M1212">
        <v>10053.040000000001</v>
      </c>
      <c r="N1212">
        <v>0</v>
      </c>
      <c r="O1212">
        <v>2312.13</v>
      </c>
    </row>
    <row r="1213" spans="1:15" x14ac:dyDescent="0.25">
      <c r="A1213" t="s">
        <v>1005</v>
      </c>
      <c r="B1213" t="s">
        <v>5421</v>
      </c>
      <c r="C1213" t="s">
        <v>7245</v>
      </c>
      <c r="D1213" t="s">
        <v>6661</v>
      </c>
      <c r="E1213" t="s">
        <v>7043</v>
      </c>
      <c r="F1213" t="s">
        <v>7095</v>
      </c>
      <c r="G1213" t="s">
        <v>7109</v>
      </c>
      <c r="H1213" t="s">
        <v>7135</v>
      </c>
      <c r="I1213" t="s">
        <v>7165</v>
      </c>
      <c r="J1213" t="s">
        <v>7172</v>
      </c>
      <c r="K1213" t="s">
        <v>7208</v>
      </c>
      <c r="L1213">
        <v>6</v>
      </c>
      <c r="M1213">
        <v>12830.32</v>
      </c>
      <c r="N1213">
        <v>0.15</v>
      </c>
      <c r="O1213">
        <v>1808.77</v>
      </c>
    </row>
    <row r="1214" spans="1:15" x14ac:dyDescent="0.25">
      <c r="A1214" t="s">
        <v>1020</v>
      </c>
      <c r="B1214" t="s">
        <v>5516</v>
      </c>
      <c r="C1214" t="s">
        <v>7255</v>
      </c>
      <c r="D1214" t="s">
        <v>6290</v>
      </c>
      <c r="E1214" t="s">
        <v>6904</v>
      </c>
      <c r="F1214" t="s">
        <v>7095</v>
      </c>
      <c r="G1214" t="s">
        <v>7109</v>
      </c>
      <c r="H1214" t="s">
        <v>7140</v>
      </c>
      <c r="I1214" t="s">
        <v>7165</v>
      </c>
      <c r="J1214" t="s">
        <v>7172</v>
      </c>
      <c r="K1214" t="s">
        <v>7208</v>
      </c>
      <c r="L1214">
        <v>1</v>
      </c>
      <c r="M1214">
        <v>2138.27</v>
      </c>
      <c r="N1214">
        <v>0.1</v>
      </c>
      <c r="O1214">
        <v>402.7</v>
      </c>
    </row>
    <row r="1215" spans="1:15" x14ac:dyDescent="0.25">
      <c r="A1215" t="s">
        <v>1959</v>
      </c>
      <c r="B1215" t="s">
        <v>5376</v>
      </c>
      <c r="C1215" t="s">
        <v>7253</v>
      </c>
      <c r="D1215" t="s">
        <v>6746</v>
      </c>
      <c r="E1215" t="s">
        <v>6900</v>
      </c>
      <c r="F1215" t="s">
        <v>7096</v>
      </c>
      <c r="G1215" t="s">
        <v>7112</v>
      </c>
      <c r="H1215" t="s">
        <v>7133</v>
      </c>
      <c r="I1215" t="s">
        <v>7165</v>
      </c>
      <c r="J1215" t="s">
        <v>7172</v>
      </c>
      <c r="K1215" t="s">
        <v>7208</v>
      </c>
      <c r="L1215">
        <v>7</v>
      </c>
      <c r="M1215">
        <v>16492.63</v>
      </c>
      <c r="N1215">
        <v>0.05</v>
      </c>
      <c r="O1215">
        <v>3311</v>
      </c>
    </row>
    <row r="1216" spans="1:15" x14ac:dyDescent="0.25">
      <c r="A1216" t="s">
        <v>1956</v>
      </c>
      <c r="B1216" t="s">
        <v>5765</v>
      </c>
      <c r="C1216" t="s">
        <v>7233</v>
      </c>
      <c r="D1216" t="s">
        <v>6322</v>
      </c>
      <c r="E1216" t="s">
        <v>6897</v>
      </c>
      <c r="F1216" t="s">
        <v>7094</v>
      </c>
      <c r="G1216" t="s">
        <v>7101</v>
      </c>
      <c r="H1216" t="s">
        <v>7124</v>
      </c>
      <c r="I1216" t="s">
        <v>7165</v>
      </c>
      <c r="J1216" t="s">
        <v>7172</v>
      </c>
      <c r="K1216" t="s">
        <v>7208</v>
      </c>
      <c r="L1216">
        <v>2</v>
      </c>
      <c r="M1216">
        <v>5161.95</v>
      </c>
      <c r="N1216">
        <v>0</v>
      </c>
      <c r="O1216">
        <v>1227.5899999999999</v>
      </c>
    </row>
    <row r="1217" spans="1:15" x14ac:dyDescent="0.25">
      <c r="A1217" t="s">
        <v>1940</v>
      </c>
      <c r="B1217" t="s">
        <v>5911</v>
      </c>
      <c r="C1217" t="s">
        <v>7257</v>
      </c>
      <c r="D1217" t="s">
        <v>6564</v>
      </c>
      <c r="E1217" t="s">
        <v>6997</v>
      </c>
      <c r="F1217" t="s">
        <v>7095</v>
      </c>
      <c r="G1217" t="s">
        <v>7108</v>
      </c>
      <c r="H1217" t="s">
        <v>7126</v>
      </c>
      <c r="I1217" t="s">
        <v>7165</v>
      </c>
      <c r="J1217" t="s">
        <v>7172</v>
      </c>
      <c r="K1217" t="s">
        <v>7208</v>
      </c>
      <c r="L1217">
        <v>2</v>
      </c>
      <c r="M1217">
        <v>4615.95</v>
      </c>
      <c r="N1217">
        <v>0.05</v>
      </c>
      <c r="O1217">
        <v>971.52</v>
      </c>
    </row>
    <row r="1218" spans="1:15" x14ac:dyDescent="0.25">
      <c r="A1218" t="s">
        <v>1061</v>
      </c>
      <c r="B1218" t="s">
        <v>5679</v>
      </c>
      <c r="C1218" t="s">
        <v>7237</v>
      </c>
      <c r="D1218" t="s">
        <v>6649</v>
      </c>
      <c r="E1218" t="s">
        <v>6977</v>
      </c>
      <c r="F1218" t="s">
        <v>7097</v>
      </c>
      <c r="G1218" t="s">
        <v>7104</v>
      </c>
      <c r="H1218" t="s">
        <v>7160</v>
      </c>
      <c r="I1218" t="s">
        <v>7165</v>
      </c>
      <c r="J1218" t="s">
        <v>7172</v>
      </c>
      <c r="K1218" t="s">
        <v>7208</v>
      </c>
      <c r="L1218">
        <v>5</v>
      </c>
      <c r="M1218">
        <v>12863.39</v>
      </c>
      <c r="N1218">
        <v>0</v>
      </c>
      <c r="O1218">
        <v>3010.26</v>
      </c>
    </row>
    <row r="1219" spans="1:15" x14ac:dyDescent="0.25">
      <c r="A1219" t="s">
        <v>1842</v>
      </c>
      <c r="B1219" t="s">
        <v>5228</v>
      </c>
      <c r="C1219" t="s">
        <v>7247</v>
      </c>
      <c r="D1219" t="s">
        <v>6466</v>
      </c>
      <c r="E1219" t="s">
        <v>7046</v>
      </c>
      <c r="F1219" t="s">
        <v>7097</v>
      </c>
      <c r="G1219" t="s">
        <v>7105</v>
      </c>
      <c r="H1219" t="s">
        <v>7149</v>
      </c>
      <c r="I1219" t="s">
        <v>7165</v>
      </c>
      <c r="J1219" t="s">
        <v>7172</v>
      </c>
      <c r="K1219" t="s">
        <v>7208</v>
      </c>
      <c r="L1219">
        <v>5</v>
      </c>
      <c r="M1219">
        <v>10776.34</v>
      </c>
      <c r="N1219">
        <v>0.15</v>
      </c>
      <c r="O1219">
        <v>1696.44</v>
      </c>
    </row>
    <row r="1220" spans="1:15" x14ac:dyDescent="0.25">
      <c r="A1220" t="s">
        <v>1839</v>
      </c>
      <c r="B1220" t="s">
        <v>5243</v>
      </c>
      <c r="C1220" t="s">
        <v>7252</v>
      </c>
      <c r="D1220" t="s">
        <v>6817</v>
      </c>
      <c r="E1220" t="s">
        <v>7043</v>
      </c>
      <c r="F1220" t="s">
        <v>7094</v>
      </c>
      <c r="G1220" t="s">
        <v>7098</v>
      </c>
      <c r="H1220" t="s">
        <v>7114</v>
      </c>
      <c r="I1220" t="s">
        <v>7165</v>
      </c>
      <c r="J1220" t="s">
        <v>7172</v>
      </c>
      <c r="K1220" t="s">
        <v>7208</v>
      </c>
      <c r="L1220">
        <v>3</v>
      </c>
      <c r="M1220">
        <v>5970.26</v>
      </c>
      <c r="N1220">
        <v>0.2</v>
      </c>
      <c r="O1220">
        <v>725.34</v>
      </c>
    </row>
    <row r="1221" spans="1:15" x14ac:dyDescent="0.25">
      <c r="A1221" t="s">
        <v>1810</v>
      </c>
      <c r="B1221" t="s">
        <v>5894</v>
      </c>
      <c r="C1221" t="s">
        <v>7246</v>
      </c>
      <c r="D1221" t="s">
        <v>6225</v>
      </c>
      <c r="E1221" t="s">
        <v>6921</v>
      </c>
      <c r="F1221" t="s">
        <v>7097</v>
      </c>
      <c r="G1221" t="s">
        <v>7107</v>
      </c>
      <c r="H1221" t="s">
        <v>7153</v>
      </c>
      <c r="I1221" t="s">
        <v>7165</v>
      </c>
      <c r="J1221" t="s">
        <v>7172</v>
      </c>
      <c r="K1221" t="s">
        <v>7208</v>
      </c>
      <c r="L1221">
        <v>1</v>
      </c>
      <c r="M1221">
        <v>2466.21</v>
      </c>
      <c r="N1221">
        <v>0</v>
      </c>
      <c r="O1221">
        <v>516.77</v>
      </c>
    </row>
    <row r="1222" spans="1:15" x14ac:dyDescent="0.25">
      <c r="A1222" t="s">
        <v>1081</v>
      </c>
      <c r="B1222" t="s">
        <v>5656</v>
      </c>
      <c r="C1222" t="s">
        <v>7226</v>
      </c>
      <c r="D1222" t="s">
        <v>6483</v>
      </c>
      <c r="E1222" t="s">
        <v>6899</v>
      </c>
      <c r="F1222" t="s">
        <v>7094</v>
      </c>
      <c r="G1222" t="s">
        <v>7099</v>
      </c>
      <c r="H1222" t="s">
        <v>7115</v>
      </c>
      <c r="I1222" t="s">
        <v>7165</v>
      </c>
      <c r="J1222" t="s">
        <v>7172</v>
      </c>
      <c r="K1222" t="s">
        <v>7208</v>
      </c>
      <c r="L1222">
        <v>5</v>
      </c>
      <c r="M1222">
        <v>9781.57</v>
      </c>
      <c r="N1222">
        <v>0.2</v>
      </c>
      <c r="O1222">
        <v>1365.68</v>
      </c>
    </row>
    <row r="1223" spans="1:15" x14ac:dyDescent="0.25">
      <c r="A1223" t="s">
        <v>1797</v>
      </c>
      <c r="B1223" t="s">
        <v>5675</v>
      </c>
      <c r="C1223" t="s">
        <v>7251</v>
      </c>
      <c r="D1223" t="s">
        <v>6600</v>
      </c>
      <c r="E1223" t="s">
        <v>7010</v>
      </c>
      <c r="F1223" t="s">
        <v>7094</v>
      </c>
      <c r="G1223" t="s">
        <v>7099</v>
      </c>
      <c r="H1223" t="s">
        <v>7115</v>
      </c>
      <c r="I1223" t="s">
        <v>7165</v>
      </c>
      <c r="J1223" t="s">
        <v>7172</v>
      </c>
      <c r="K1223" t="s">
        <v>7208</v>
      </c>
      <c r="L1223">
        <v>7</v>
      </c>
      <c r="M1223">
        <v>16173.59</v>
      </c>
      <c r="N1223">
        <v>0.1</v>
      </c>
      <c r="O1223">
        <v>2784.25</v>
      </c>
    </row>
    <row r="1224" spans="1:15" x14ac:dyDescent="0.25">
      <c r="A1224" t="s">
        <v>1087</v>
      </c>
      <c r="B1224" t="s">
        <v>5124</v>
      </c>
      <c r="C1224" t="s">
        <v>7247</v>
      </c>
      <c r="D1224" t="s">
        <v>6686</v>
      </c>
      <c r="E1224" t="s">
        <v>7027</v>
      </c>
      <c r="F1224" t="s">
        <v>7097</v>
      </c>
      <c r="G1224" t="s">
        <v>7105</v>
      </c>
      <c r="H1224" t="s">
        <v>7121</v>
      </c>
      <c r="I1224" t="s">
        <v>7165</v>
      </c>
      <c r="J1224" t="s">
        <v>7172</v>
      </c>
      <c r="K1224" t="s">
        <v>7208</v>
      </c>
      <c r="L1224">
        <v>1</v>
      </c>
      <c r="M1224">
        <v>2478.1999999999998</v>
      </c>
      <c r="N1224">
        <v>0.05</v>
      </c>
      <c r="O1224">
        <v>449.01</v>
      </c>
    </row>
    <row r="1225" spans="1:15" x14ac:dyDescent="0.25">
      <c r="A1225" t="s">
        <v>1770</v>
      </c>
      <c r="B1225" t="s">
        <v>5836</v>
      </c>
      <c r="C1225" t="s">
        <v>7235</v>
      </c>
      <c r="D1225" t="s">
        <v>6332</v>
      </c>
      <c r="E1225" t="s">
        <v>6922</v>
      </c>
      <c r="F1225" t="s">
        <v>7094</v>
      </c>
      <c r="G1225" t="s">
        <v>7101</v>
      </c>
      <c r="H1225" t="s">
        <v>7124</v>
      </c>
      <c r="I1225" t="s">
        <v>7165</v>
      </c>
      <c r="J1225" t="s">
        <v>7172</v>
      </c>
      <c r="K1225" t="s">
        <v>7208</v>
      </c>
      <c r="L1225">
        <v>3</v>
      </c>
      <c r="M1225">
        <v>7468.9</v>
      </c>
      <c r="N1225">
        <v>0</v>
      </c>
      <c r="O1225">
        <v>1538.86</v>
      </c>
    </row>
    <row r="1226" spans="1:15" x14ac:dyDescent="0.25">
      <c r="A1226" t="s">
        <v>1095</v>
      </c>
      <c r="B1226" t="s">
        <v>5690</v>
      </c>
      <c r="C1226" t="s">
        <v>7241</v>
      </c>
      <c r="D1226" t="s">
        <v>6233</v>
      </c>
      <c r="E1226" t="s">
        <v>6911</v>
      </c>
      <c r="F1226" t="s">
        <v>7094</v>
      </c>
      <c r="G1226" t="s">
        <v>7101</v>
      </c>
      <c r="H1226" t="s">
        <v>7117</v>
      </c>
      <c r="I1226" t="s">
        <v>7165</v>
      </c>
      <c r="J1226" t="s">
        <v>7172</v>
      </c>
      <c r="K1226" t="s">
        <v>7208</v>
      </c>
      <c r="L1226">
        <v>1</v>
      </c>
      <c r="M1226">
        <v>2113.19</v>
      </c>
      <c r="N1226">
        <v>0.15</v>
      </c>
      <c r="O1226">
        <v>319.63</v>
      </c>
    </row>
    <row r="1227" spans="1:15" x14ac:dyDescent="0.25">
      <c r="A1227" t="s">
        <v>1108</v>
      </c>
      <c r="B1227" t="s">
        <v>5146</v>
      </c>
      <c r="C1227" t="s">
        <v>7245</v>
      </c>
      <c r="D1227" t="s">
        <v>6435</v>
      </c>
      <c r="E1227" t="s">
        <v>7057</v>
      </c>
      <c r="F1227" t="s">
        <v>7096</v>
      </c>
      <c r="G1227" t="s">
        <v>7112</v>
      </c>
      <c r="H1227" t="s">
        <v>7154</v>
      </c>
      <c r="I1227" t="s">
        <v>7165</v>
      </c>
      <c r="J1227" t="s">
        <v>7172</v>
      </c>
      <c r="K1227" t="s">
        <v>7208</v>
      </c>
      <c r="L1227">
        <v>1</v>
      </c>
      <c r="M1227">
        <v>2322.13</v>
      </c>
      <c r="N1227">
        <v>0.05</v>
      </c>
      <c r="O1227">
        <v>482.88</v>
      </c>
    </row>
    <row r="1228" spans="1:15" x14ac:dyDescent="0.25">
      <c r="A1228" t="s">
        <v>1709</v>
      </c>
      <c r="B1228" t="s">
        <v>5577</v>
      </c>
      <c r="C1228" t="s">
        <v>7245</v>
      </c>
      <c r="D1228" t="s">
        <v>6144</v>
      </c>
      <c r="E1228" t="s">
        <v>6942</v>
      </c>
      <c r="F1228" t="s">
        <v>7095</v>
      </c>
      <c r="G1228" t="s">
        <v>7108</v>
      </c>
      <c r="H1228" t="s">
        <v>7141</v>
      </c>
      <c r="I1228" t="s">
        <v>7165</v>
      </c>
      <c r="J1228" t="s">
        <v>7172</v>
      </c>
      <c r="K1228" t="s">
        <v>7208</v>
      </c>
      <c r="L1228">
        <v>3</v>
      </c>
      <c r="M1228">
        <v>7386.37</v>
      </c>
      <c r="N1228">
        <v>0</v>
      </c>
      <c r="O1228">
        <v>1529.55</v>
      </c>
    </row>
    <row r="1229" spans="1:15" x14ac:dyDescent="0.25">
      <c r="A1229" t="s">
        <v>1696</v>
      </c>
      <c r="B1229" t="s">
        <v>5235</v>
      </c>
      <c r="C1229" t="s">
        <v>7257</v>
      </c>
      <c r="D1229" t="s">
        <v>6442</v>
      </c>
      <c r="E1229" t="s">
        <v>7058</v>
      </c>
      <c r="F1229" t="s">
        <v>7096</v>
      </c>
      <c r="G1229" t="s">
        <v>7111</v>
      </c>
      <c r="H1229" t="s">
        <v>7131</v>
      </c>
      <c r="I1229" t="s">
        <v>7165</v>
      </c>
      <c r="J1229" t="s">
        <v>7172</v>
      </c>
      <c r="K1229" t="s">
        <v>7208</v>
      </c>
      <c r="L1229">
        <v>3</v>
      </c>
      <c r="M1229">
        <v>5788.34</v>
      </c>
      <c r="N1229">
        <v>0.2</v>
      </c>
      <c r="O1229">
        <v>985.17</v>
      </c>
    </row>
    <row r="1230" spans="1:15" x14ac:dyDescent="0.25">
      <c r="A1230" t="s">
        <v>1690</v>
      </c>
      <c r="B1230" t="s">
        <v>5769</v>
      </c>
      <c r="C1230" t="s">
        <v>7235</v>
      </c>
      <c r="D1230" t="s">
        <v>6161</v>
      </c>
      <c r="E1230" t="s">
        <v>6957</v>
      </c>
      <c r="F1230" t="s">
        <v>7094</v>
      </c>
      <c r="G1230" t="s">
        <v>7100</v>
      </c>
      <c r="H1230" t="s">
        <v>7151</v>
      </c>
      <c r="I1230" t="s">
        <v>7165</v>
      </c>
      <c r="J1230" t="s">
        <v>7172</v>
      </c>
      <c r="K1230" t="s">
        <v>7208</v>
      </c>
      <c r="L1230">
        <v>6</v>
      </c>
      <c r="M1230">
        <v>15339.94</v>
      </c>
      <c r="N1230">
        <v>0</v>
      </c>
      <c r="O1230">
        <v>3307.89</v>
      </c>
    </row>
    <row r="1231" spans="1:15" x14ac:dyDescent="0.25">
      <c r="A1231" t="s">
        <v>1638</v>
      </c>
      <c r="B1231" t="s">
        <v>5849</v>
      </c>
      <c r="C1231" t="s">
        <v>7226</v>
      </c>
      <c r="D1231" t="s">
        <v>6554</v>
      </c>
      <c r="E1231" t="s">
        <v>7077</v>
      </c>
      <c r="F1231" t="s">
        <v>7096</v>
      </c>
      <c r="G1231" t="s">
        <v>7111</v>
      </c>
      <c r="H1231" t="s">
        <v>7142</v>
      </c>
      <c r="I1231" t="s">
        <v>7165</v>
      </c>
      <c r="J1231" t="s">
        <v>7172</v>
      </c>
      <c r="K1231" t="s">
        <v>7208</v>
      </c>
      <c r="L1231">
        <v>1</v>
      </c>
      <c r="M1231">
        <v>2129.48</v>
      </c>
      <c r="N1231">
        <v>0.15</v>
      </c>
      <c r="O1231">
        <v>294.45</v>
      </c>
    </row>
    <row r="1232" spans="1:15" x14ac:dyDescent="0.25">
      <c r="A1232" t="s">
        <v>1626</v>
      </c>
      <c r="B1232" t="s">
        <v>5442</v>
      </c>
      <c r="C1232" t="s">
        <v>7240</v>
      </c>
      <c r="D1232" t="s">
        <v>6609</v>
      </c>
      <c r="E1232" t="s">
        <v>7080</v>
      </c>
      <c r="F1232" t="s">
        <v>7096</v>
      </c>
      <c r="G1232" t="s">
        <v>7112</v>
      </c>
      <c r="H1232" t="s">
        <v>7133</v>
      </c>
      <c r="I1232" t="s">
        <v>7165</v>
      </c>
      <c r="J1232" t="s">
        <v>7172</v>
      </c>
      <c r="K1232" t="s">
        <v>7208</v>
      </c>
      <c r="L1232">
        <v>2</v>
      </c>
      <c r="M1232">
        <v>4650.41</v>
      </c>
      <c r="N1232">
        <v>0.1</v>
      </c>
      <c r="O1232">
        <v>790.39</v>
      </c>
    </row>
    <row r="1233" spans="1:15" x14ac:dyDescent="0.25">
      <c r="A1233" t="s">
        <v>1616</v>
      </c>
      <c r="B1233" t="s">
        <v>5844</v>
      </c>
      <c r="C1233" t="s">
        <v>7243</v>
      </c>
      <c r="D1233" t="s">
        <v>6504</v>
      </c>
      <c r="E1233" t="s">
        <v>6925</v>
      </c>
      <c r="F1233" t="s">
        <v>7097</v>
      </c>
      <c r="G1233" t="s">
        <v>7110</v>
      </c>
      <c r="H1233" t="s">
        <v>7159</v>
      </c>
      <c r="I1233" t="s">
        <v>7165</v>
      </c>
      <c r="J1233" t="s">
        <v>7172</v>
      </c>
      <c r="K1233" t="s">
        <v>7208</v>
      </c>
      <c r="L1233">
        <v>6</v>
      </c>
      <c r="M1233">
        <v>13448.46</v>
      </c>
      <c r="N1233">
        <v>0.1</v>
      </c>
      <c r="O1233">
        <v>2753.61</v>
      </c>
    </row>
    <row r="1234" spans="1:15" x14ac:dyDescent="0.25">
      <c r="A1234" t="s">
        <v>1602</v>
      </c>
      <c r="B1234" t="s">
        <v>5551</v>
      </c>
      <c r="C1234" t="s">
        <v>7249</v>
      </c>
      <c r="D1234" t="s">
        <v>6566</v>
      </c>
      <c r="E1234" t="s">
        <v>6910</v>
      </c>
      <c r="F1234" t="s">
        <v>7094</v>
      </c>
      <c r="G1234" t="s">
        <v>7098</v>
      </c>
      <c r="H1234" t="s">
        <v>7114</v>
      </c>
      <c r="I1234" t="s">
        <v>7165</v>
      </c>
      <c r="J1234" t="s">
        <v>7172</v>
      </c>
      <c r="K1234" t="s">
        <v>7208</v>
      </c>
      <c r="L1234">
        <v>6</v>
      </c>
      <c r="M1234">
        <v>12522.74</v>
      </c>
      <c r="N1234">
        <v>0.15</v>
      </c>
      <c r="O1234">
        <v>1710.7</v>
      </c>
    </row>
    <row r="1235" spans="1:15" x14ac:dyDescent="0.25">
      <c r="A1235" t="s">
        <v>1561</v>
      </c>
      <c r="B1235" t="s">
        <v>5757</v>
      </c>
      <c r="C1235" t="s">
        <v>7248</v>
      </c>
      <c r="D1235" t="s">
        <v>6215</v>
      </c>
      <c r="E1235" t="s">
        <v>6899</v>
      </c>
      <c r="F1235" t="s">
        <v>7096</v>
      </c>
      <c r="G1235" t="s">
        <v>7103</v>
      </c>
      <c r="H1235" t="s">
        <v>7158</v>
      </c>
      <c r="I1235" t="s">
        <v>7165</v>
      </c>
      <c r="J1235" t="s">
        <v>7172</v>
      </c>
      <c r="K1235" t="s">
        <v>7208</v>
      </c>
      <c r="L1235">
        <v>8</v>
      </c>
      <c r="M1235">
        <v>19353.400000000001</v>
      </c>
      <c r="N1235">
        <v>0.05</v>
      </c>
      <c r="O1235">
        <v>3868.29</v>
      </c>
    </row>
    <row r="1236" spans="1:15" x14ac:dyDescent="0.25">
      <c r="A1236" t="s">
        <v>1556</v>
      </c>
      <c r="B1236" t="s">
        <v>5825</v>
      </c>
      <c r="C1236" t="s">
        <v>7236</v>
      </c>
      <c r="D1236" t="s">
        <v>6309</v>
      </c>
      <c r="E1236" t="s">
        <v>7012</v>
      </c>
      <c r="F1236" t="s">
        <v>7097</v>
      </c>
      <c r="G1236" t="s">
        <v>7104</v>
      </c>
      <c r="H1236" t="s">
        <v>7120</v>
      </c>
      <c r="I1236" t="s">
        <v>7165</v>
      </c>
      <c r="J1236" t="s">
        <v>7172</v>
      </c>
      <c r="K1236" t="s">
        <v>7208</v>
      </c>
      <c r="L1236">
        <v>8</v>
      </c>
      <c r="M1236">
        <v>16905.810000000001</v>
      </c>
      <c r="N1236">
        <v>0.15</v>
      </c>
      <c r="O1236">
        <v>2648.67</v>
      </c>
    </row>
    <row r="1237" spans="1:15" x14ac:dyDescent="0.25">
      <c r="A1237" t="s">
        <v>1542</v>
      </c>
      <c r="B1237" t="s">
        <v>5380</v>
      </c>
      <c r="C1237" t="s">
        <v>7256</v>
      </c>
      <c r="D1237" t="s">
        <v>6289</v>
      </c>
      <c r="E1237" t="s">
        <v>7020</v>
      </c>
      <c r="F1237" t="s">
        <v>7096</v>
      </c>
      <c r="G1237" t="s">
        <v>7113</v>
      </c>
      <c r="H1237" t="s">
        <v>7148</v>
      </c>
      <c r="I1237" t="s">
        <v>7165</v>
      </c>
      <c r="J1237" t="s">
        <v>7172</v>
      </c>
      <c r="K1237" t="s">
        <v>7208</v>
      </c>
      <c r="L1237">
        <v>6</v>
      </c>
      <c r="M1237">
        <v>14330.19</v>
      </c>
      <c r="N1237">
        <v>0.05</v>
      </c>
      <c r="O1237">
        <v>2843.98</v>
      </c>
    </row>
    <row r="1238" spans="1:15" x14ac:dyDescent="0.25">
      <c r="A1238" t="s">
        <v>1184</v>
      </c>
      <c r="B1238" t="s">
        <v>5449</v>
      </c>
      <c r="C1238" t="s">
        <v>7252</v>
      </c>
      <c r="D1238" t="s">
        <v>6710</v>
      </c>
      <c r="E1238" t="s">
        <v>7056</v>
      </c>
      <c r="F1238" t="s">
        <v>7094</v>
      </c>
      <c r="G1238" t="s">
        <v>7100</v>
      </c>
      <c r="H1238" t="s">
        <v>7136</v>
      </c>
      <c r="I1238" t="s">
        <v>7165</v>
      </c>
      <c r="J1238" t="s">
        <v>7172</v>
      </c>
      <c r="K1238" t="s">
        <v>7208</v>
      </c>
      <c r="L1238">
        <v>8</v>
      </c>
      <c r="M1238">
        <v>20457.5</v>
      </c>
      <c r="N1238">
        <v>0</v>
      </c>
      <c r="O1238">
        <v>4714.76</v>
      </c>
    </row>
    <row r="1239" spans="1:15" x14ac:dyDescent="0.25">
      <c r="A1239" t="s">
        <v>1189</v>
      </c>
      <c r="B1239" t="s">
        <v>5526</v>
      </c>
      <c r="C1239" t="s">
        <v>7227</v>
      </c>
      <c r="D1239" t="s">
        <v>6711</v>
      </c>
      <c r="E1239" t="s">
        <v>7010</v>
      </c>
      <c r="F1239" t="s">
        <v>7097</v>
      </c>
      <c r="G1239" t="s">
        <v>7110</v>
      </c>
      <c r="H1239" t="s">
        <v>7129</v>
      </c>
      <c r="I1239" t="s">
        <v>7165</v>
      </c>
      <c r="J1239" t="s">
        <v>7172</v>
      </c>
      <c r="K1239" t="s">
        <v>7208</v>
      </c>
      <c r="L1239">
        <v>7</v>
      </c>
      <c r="M1239">
        <v>17222.37</v>
      </c>
      <c r="N1239">
        <v>0</v>
      </c>
      <c r="O1239">
        <v>3521.41</v>
      </c>
    </row>
    <row r="1240" spans="1:15" x14ac:dyDescent="0.25">
      <c r="A1240" t="s">
        <v>1444</v>
      </c>
      <c r="B1240" t="s">
        <v>5047</v>
      </c>
      <c r="C1240" t="s">
        <v>7229</v>
      </c>
      <c r="D1240" t="s">
        <v>6301</v>
      </c>
      <c r="E1240" t="s">
        <v>7026</v>
      </c>
      <c r="F1240" t="s">
        <v>7094</v>
      </c>
      <c r="G1240" t="s">
        <v>7099</v>
      </c>
      <c r="H1240" t="s">
        <v>7125</v>
      </c>
      <c r="I1240" t="s">
        <v>7165</v>
      </c>
      <c r="J1240" t="s">
        <v>7172</v>
      </c>
      <c r="K1240" t="s">
        <v>7208</v>
      </c>
      <c r="L1240">
        <v>6</v>
      </c>
      <c r="M1240">
        <v>14968.13</v>
      </c>
      <c r="N1240">
        <v>0</v>
      </c>
      <c r="O1240">
        <v>3424.29</v>
      </c>
    </row>
    <row r="1241" spans="1:15" x14ac:dyDescent="0.25">
      <c r="A1241" t="s">
        <v>1412</v>
      </c>
      <c r="B1241" t="s">
        <v>5575</v>
      </c>
      <c r="C1241" t="s">
        <v>7242</v>
      </c>
      <c r="D1241" t="s">
        <v>6758</v>
      </c>
      <c r="E1241" t="s">
        <v>6961</v>
      </c>
      <c r="F1241" t="s">
        <v>7095</v>
      </c>
      <c r="G1241" t="s">
        <v>7106</v>
      </c>
      <c r="H1241" t="s">
        <v>7146</v>
      </c>
      <c r="I1241" t="s">
        <v>7165</v>
      </c>
      <c r="J1241" t="s">
        <v>7172</v>
      </c>
      <c r="K1241" t="s">
        <v>7208</v>
      </c>
      <c r="L1241">
        <v>6</v>
      </c>
      <c r="M1241">
        <v>15670.51</v>
      </c>
      <c r="N1241">
        <v>0</v>
      </c>
      <c r="O1241">
        <v>3406.55</v>
      </c>
    </row>
    <row r="1242" spans="1:15" x14ac:dyDescent="0.25">
      <c r="A1242" t="s">
        <v>1324</v>
      </c>
      <c r="B1242" t="s">
        <v>5235</v>
      </c>
      <c r="C1242" t="s">
        <v>7257</v>
      </c>
      <c r="D1242" t="s">
        <v>6114</v>
      </c>
      <c r="E1242" t="s">
        <v>6913</v>
      </c>
      <c r="F1242" t="s">
        <v>7094</v>
      </c>
      <c r="G1242" t="s">
        <v>7099</v>
      </c>
      <c r="H1242" t="s">
        <v>7125</v>
      </c>
      <c r="I1242" t="s">
        <v>7165</v>
      </c>
      <c r="J1242" t="s">
        <v>7172</v>
      </c>
      <c r="K1242" t="s">
        <v>7208</v>
      </c>
      <c r="L1242">
        <v>1</v>
      </c>
      <c r="M1242">
        <v>2622.52</v>
      </c>
      <c r="N1242">
        <v>0</v>
      </c>
      <c r="O1242">
        <v>568.01</v>
      </c>
    </row>
    <row r="1243" spans="1:15" x14ac:dyDescent="0.25">
      <c r="A1243" t="s">
        <v>1299</v>
      </c>
      <c r="B1243" t="s">
        <v>5157</v>
      </c>
      <c r="C1243" t="s">
        <v>7230</v>
      </c>
      <c r="D1243" t="s">
        <v>6338</v>
      </c>
      <c r="E1243" t="s">
        <v>6936</v>
      </c>
      <c r="F1243" t="s">
        <v>7095</v>
      </c>
      <c r="G1243" t="s">
        <v>7108</v>
      </c>
      <c r="H1243" t="s">
        <v>7126</v>
      </c>
      <c r="I1243" t="s">
        <v>7165</v>
      </c>
      <c r="J1243" t="s">
        <v>7172</v>
      </c>
      <c r="K1243" t="s">
        <v>7208</v>
      </c>
      <c r="L1243">
        <v>3</v>
      </c>
      <c r="M1243">
        <v>6026.02</v>
      </c>
      <c r="N1243">
        <v>0.2</v>
      </c>
      <c r="O1243">
        <v>660.78</v>
      </c>
    </row>
    <row r="1244" spans="1:15" x14ac:dyDescent="0.25">
      <c r="A1244" t="s">
        <v>1255</v>
      </c>
      <c r="B1244" t="s">
        <v>5417</v>
      </c>
      <c r="C1244" t="s">
        <v>7227</v>
      </c>
      <c r="D1244" t="s">
        <v>6504</v>
      </c>
      <c r="E1244" t="s">
        <v>6925</v>
      </c>
      <c r="F1244" t="s">
        <v>7096</v>
      </c>
      <c r="G1244" t="s">
        <v>7111</v>
      </c>
      <c r="H1244" t="s">
        <v>7131</v>
      </c>
      <c r="I1244" t="s">
        <v>7165</v>
      </c>
      <c r="J1244" t="s">
        <v>7172</v>
      </c>
      <c r="K1244" t="s">
        <v>7208</v>
      </c>
      <c r="L1244">
        <v>6</v>
      </c>
      <c r="M1244">
        <v>11778.18</v>
      </c>
      <c r="N1244">
        <v>0.25</v>
      </c>
      <c r="O1244">
        <v>771.94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C56B-0FA0-458A-987A-D58B17C301B3}">
  <dimension ref="A3:I8"/>
  <sheetViews>
    <sheetView tabSelected="1" workbookViewId="0">
      <selection activeCell="A4" sqref="A4:B7"/>
      <pivotSelection pane="bottomRight" showHeader="1" extendable="1" max="5" activeRow="3" click="1" r:id="rId1">
        <pivotArea dataOnly="0" axis="axisRow" fieldPosition="0">
          <references count="1">
            <reference field="9" count="4">
              <x v="0"/>
              <x v="1"/>
              <x v="2"/>
              <x v="3"/>
            </reference>
          </references>
        </pivotArea>
      </pivotSelection>
    </sheetView>
  </sheetViews>
  <sheetFormatPr defaultRowHeight="15" x14ac:dyDescent="0.25"/>
  <cols>
    <col min="1" max="1" width="15.42578125" bestFit="1" customWidth="1"/>
    <col min="2" max="2" width="12.140625" bestFit="1" customWidth="1"/>
    <col min="3" max="3" width="12.5703125" bestFit="1" customWidth="1"/>
  </cols>
  <sheetData>
    <row r="3" spans="1:9" x14ac:dyDescent="0.25">
      <c r="A3" s="6" t="s">
        <v>7220</v>
      </c>
      <c r="B3" t="s">
        <v>7222</v>
      </c>
      <c r="D3" t="s">
        <v>7261</v>
      </c>
      <c r="I3" t="s">
        <v>7263</v>
      </c>
    </row>
    <row r="4" spans="1:9" x14ac:dyDescent="0.25">
      <c r="A4" s="7" t="s">
        <v>7164</v>
      </c>
      <c r="B4" s="8">
        <v>13976883.23000001</v>
      </c>
      <c r="D4" t="e">
        <f>GETPIVOTDATA("Sum of Sales",$A$3,"Region","North")/GETPIVOTDATA("Count of Order ID",$A$3,"Region","North")</f>
        <v>#REF!</v>
      </c>
    </row>
    <row r="5" spans="1:9" x14ac:dyDescent="0.25">
      <c r="A5" s="7" t="s">
        <v>7165</v>
      </c>
      <c r="B5" s="8">
        <v>146757698.52999988</v>
      </c>
      <c r="D5" t="e">
        <f>GETPIVOTDATA("Sum of Sales",$A$3,"Region","South")/GETPIVOTDATA("Count of Order ID",$A$3,"Region","South")</f>
        <v>#REF!</v>
      </c>
    </row>
    <row r="6" spans="1:9" x14ac:dyDescent="0.25">
      <c r="A6" s="7" t="s">
        <v>7162</v>
      </c>
      <c r="B6" s="8">
        <v>49290526.239999928</v>
      </c>
      <c r="D6" t="e">
        <f>GETPIVOTDATA("Sum of Sales",$A$3,"Region","West")/GETPIVOTDATA("Count of Order ID",$A$3,"Region","West")</f>
        <v>#REF!</v>
      </c>
    </row>
    <row r="7" spans="1:9" x14ac:dyDescent="0.25">
      <c r="A7" s="7" t="s">
        <v>7163</v>
      </c>
      <c r="B7" s="8">
        <v>17984625.510000013</v>
      </c>
      <c r="D7" t="e">
        <f>GETPIVOTDATA("Sum of Sales",$A$3,"Region","East")/GETPIVOTDATA("Count of Order ID",$A$3,"Region","East")</f>
        <v>#REF!</v>
      </c>
    </row>
    <row r="8" spans="1:9" x14ac:dyDescent="0.25">
      <c r="A8" s="7" t="s">
        <v>7221</v>
      </c>
      <c r="B8" s="8">
        <v>228009733.50999984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01"/>
  <sheetViews>
    <sheetView topLeftCell="D136" workbookViewId="0">
      <selection activeCell="D3" sqref="D3"/>
    </sheetView>
  </sheetViews>
  <sheetFormatPr defaultRowHeight="15" x14ac:dyDescent="0.25"/>
  <cols>
    <col min="1" max="1" width="10.5703125" customWidth="1"/>
    <col min="2" max="4" width="12.85546875" customWidth="1"/>
    <col min="5" max="5" width="14" customWidth="1"/>
    <col min="6" max="6" width="17.42578125" customWidth="1"/>
    <col min="7" max="7" width="9.28515625" customWidth="1"/>
    <col min="8" max="8" width="13.140625" bestFit="1" customWidth="1"/>
    <col min="10" max="10" width="15.42578125" bestFit="1" customWidth="1"/>
    <col min="11" max="11" width="15" customWidth="1"/>
    <col min="12" max="12" width="15.7109375" customWidth="1"/>
    <col min="13" max="13" width="10.85546875" customWidth="1"/>
    <col min="15" max="15" width="10.85546875" customWidth="1"/>
    <col min="20" max="21" width="12" bestFit="1" customWidth="1"/>
    <col min="22" max="22" width="15.42578125" bestFit="1" customWidth="1"/>
    <col min="23" max="23" width="19.42578125" bestFit="1" customWidth="1"/>
    <col min="24" max="24" width="11" bestFit="1" customWidth="1"/>
    <col min="28" max="28" width="15.42578125" bestFit="1" customWidth="1"/>
    <col min="29" max="29" width="11" bestFit="1" customWidth="1"/>
  </cols>
  <sheetData>
    <row r="1" spans="1:23" x14ac:dyDescent="0.25">
      <c r="A1" s="1" t="s">
        <v>0</v>
      </c>
      <c r="B1" s="1" t="s">
        <v>1</v>
      </c>
      <c r="C1" s="1" t="s">
        <v>7223</v>
      </c>
      <c r="D1" s="1" t="s">
        <v>7264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23" x14ac:dyDescent="0.25">
      <c r="A2" t="s">
        <v>14</v>
      </c>
      <c r="B2" t="s">
        <v>5014</v>
      </c>
      <c r="C2" t="str">
        <f>TEXT(SalesData[[#This Row],[Order Date]],"mmm-yyyy")</f>
        <v>May-2024</v>
      </c>
      <c r="D2">
        <f t="shared" ref="D2:D65" si="0">YEAR(B2)</f>
        <v>2024</v>
      </c>
      <c r="E2" t="s">
        <v>6096</v>
      </c>
      <c r="F2" t="s">
        <v>6895</v>
      </c>
      <c r="G2" t="s">
        <v>7094</v>
      </c>
      <c r="H2" t="s">
        <v>7098</v>
      </c>
      <c r="I2" t="s">
        <v>7114</v>
      </c>
      <c r="J2" t="s">
        <v>7162</v>
      </c>
      <c r="K2" t="s">
        <v>7166</v>
      </c>
      <c r="L2" t="s">
        <v>7178</v>
      </c>
      <c r="M2">
        <v>7</v>
      </c>
      <c r="N2">
        <v>105997.93</v>
      </c>
      <c r="O2">
        <v>0</v>
      </c>
      <c r="P2">
        <v>21411.84</v>
      </c>
    </row>
    <row r="3" spans="1:23" x14ac:dyDescent="0.25">
      <c r="A3" t="s">
        <v>15</v>
      </c>
      <c r="B3" t="s">
        <v>5015</v>
      </c>
      <c r="C3" t="str">
        <f>TEXT(SalesData[[#This Row],[Order Date]],"mmm-yyyy")</f>
        <v>Nov-2024</v>
      </c>
      <c r="D3">
        <f t="shared" si="0"/>
        <v>2024</v>
      </c>
      <c r="E3" t="s">
        <v>6097</v>
      </c>
      <c r="F3" t="s">
        <v>6896</v>
      </c>
      <c r="G3" t="s">
        <v>7094</v>
      </c>
      <c r="H3" t="s">
        <v>7099</v>
      </c>
      <c r="I3" t="s">
        <v>7115</v>
      </c>
      <c r="J3" t="s">
        <v>7163</v>
      </c>
      <c r="K3" t="s">
        <v>7167</v>
      </c>
      <c r="L3" t="s">
        <v>7179</v>
      </c>
      <c r="M3">
        <v>1</v>
      </c>
      <c r="N3">
        <v>2329.61</v>
      </c>
      <c r="O3">
        <v>0.05</v>
      </c>
      <c r="P3">
        <v>537.97</v>
      </c>
    </row>
    <row r="4" spans="1:23" x14ac:dyDescent="0.25">
      <c r="A4" t="s">
        <v>16</v>
      </c>
      <c r="B4" t="s">
        <v>5016</v>
      </c>
      <c r="C4" t="str">
        <f>TEXT(SalesData[[#This Row],[Order Date]],"mmm-yyyy")</f>
        <v>Sep-2025</v>
      </c>
      <c r="D4">
        <f t="shared" si="0"/>
        <v>2025</v>
      </c>
      <c r="E4" t="s">
        <v>6098</v>
      </c>
      <c r="F4" t="s">
        <v>6897</v>
      </c>
      <c r="G4" t="s">
        <v>7094</v>
      </c>
      <c r="H4" t="s">
        <v>7100</v>
      </c>
      <c r="I4" t="s">
        <v>7116</v>
      </c>
      <c r="J4" t="s">
        <v>7162</v>
      </c>
      <c r="K4" t="s">
        <v>7168</v>
      </c>
      <c r="L4" t="s">
        <v>7180</v>
      </c>
      <c r="M4">
        <v>2</v>
      </c>
      <c r="N4">
        <v>6111.17</v>
      </c>
      <c r="O4">
        <v>0.15</v>
      </c>
      <c r="P4">
        <v>607.96</v>
      </c>
    </row>
    <row r="5" spans="1:23" x14ac:dyDescent="0.25">
      <c r="A5" t="s">
        <v>17</v>
      </c>
      <c r="B5" t="s">
        <v>5017</v>
      </c>
      <c r="C5" t="str">
        <f>TEXT(SalesData[[#This Row],[Order Date]],"mmm-yyyy")</f>
        <v>Nov-2024</v>
      </c>
      <c r="D5">
        <f t="shared" si="0"/>
        <v>2024</v>
      </c>
      <c r="E5" t="s">
        <v>6099</v>
      </c>
      <c r="F5" t="s">
        <v>6898</v>
      </c>
      <c r="G5" t="s">
        <v>7094</v>
      </c>
      <c r="H5" t="s">
        <v>7101</v>
      </c>
      <c r="I5" t="s">
        <v>7117</v>
      </c>
      <c r="J5" t="s">
        <v>7162</v>
      </c>
      <c r="K5" t="s">
        <v>7168</v>
      </c>
      <c r="L5" t="s">
        <v>7181</v>
      </c>
      <c r="M5">
        <v>3</v>
      </c>
      <c r="N5">
        <v>28620.5</v>
      </c>
      <c r="O5">
        <v>0.2</v>
      </c>
      <c r="P5">
        <v>4063.2</v>
      </c>
    </row>
    <row r="6" spans="1:23" x14ac:dyDescent="0.25">
      <c r="A6" t="s">
        <v>18</v>
      </c>
      <c r="B6" t="s">
        <v>5018</v>
      </c>
      <c r="C6" t="str">
        <f>TEXT(SalesData[[#This Row],[Order Date]],"mmm-yyyy")</f>
        <v>Jun-2025</v>
      </c>
      <c r="D6">
        <f t="shared" si="0"/>
        <v>2025</v>
      </c>
      <c r="E6" t="s">
        <v>6100</v>
      </c>
      <c r="F6" t="s">
        <v>6899</v>
      </c>
      <c r="G6" t="s">
        <v>7095</v>
      </c>
      <c r="H6" t="s">
        <v>7102</v>
      </c>
      <c r="I6" t="s">
        <v>7118</v>
      </c>
      <c r="J6" t="s">
        <v>7162</v>
      </c>
      <c r="K6" t="s">
        <v>7166</v>
      </c>
      <c r="L6" t="s">
        <v>7178</v>
      </c>
      <c r="M6">
        <v>4</v>
      </c>
      <c r="N6">
        <v>58016.35</v>
      </c>
      <c r="O6">
        <v>0.05</v>
      </c>
      <c r="P6">
        <v>10668.09</v>
      </c>
    </row>
    <row r="7" spans="1:23" x14ac:dyDescent="0.25">
      <c r="A7" t="s">
        <v>19</v>
      </c>
      <c r="B7" t="s">
        <v>5019</v>
      </c>
      <c r="C7" t="str">
        <f>TEXT(SalesData[[#This Row],[Order Date]],"mmm-yyyy")</f>
        <v>Jul-2024</v>
      </c>
      <c r="D7">
        <f t="shared" si="0"/>
        <v>2024</v>
      </c>
      <c r="E7" t="s">
        <v>6101</v>
      </c>
      <c r="F7" t="s">
        <v>6900</v>
      </c>
      <c r="G7" t="s">
        <v>7096</v>
      </c>
      <c r="H7" t="s">
        <v>7103</v>
      </c>
      <c r="I7" t="s">
        <v>7119</v>
      </c>
      <c r="J7" t="s">
        <v>7162</v>
      </c>
      <c r="K7" t="s">
        <v>7169</v>
      </c>
      <c r="L7" t="s">
        <v>7182</v>
      </c>
      <c r="M7">
        <v>5</v>
      </c>
      <c r="N7">
        <v>45635.31</v>
      </c>
      <c r="O7">
        <v>0</v>
      </c>
      <c r="P7">
        <v>8303.9599999999991</v>
      </c>
    </row>
    <row r="8" spans="1:23" x14ac:dyDescent="0.25">
      <c r="A8" t="s">
        <v>20</v>
      </c>
      <c r="B8" t="s">
        <v>5020</v>
      </c>
      <c r="C8" t="str">
        <f>TEXT(SalesData[[#This Row],[Order Date]],"mmm-yyyy")</f>
        <v>Nov-2025</v>
      </c>
      <c r="D8">
        <f t="shared" si="0"/>
        <v>2025</v>
      </c>
      <c r="E8" t="s">
        <v>6102</v>
      </c>
      <c r="F8" t="s">
        <v>6901</v>
      </c>
      <c r="G8" t="s">
        <v>7097</v>
      </c>
      <c r="H8" t="s">
        <v>7104</v>
      </c>
      <c r="I8" t="s">
        <v>7120</v>
      </c>
      <c r="J8" t="s">
        <v>7162</v>
      </c>
      <c r="K8" t="s">
        <v>7166</v>
      </c>
      <c r="L8" t="s">
        <v>7178</v>
      </c>
      <c r="M8">
        <v>3</v>
      </c>
      <c r="N8">
        <v>33538.97</v>
      </c>
      <c r="O8">
        <v>0.25</v>
      </c>
      <c r="P8">
        <v>1674.27</v>
      </c>
    </row>
    <row r="9" spans="1:23" x14ac:dyDescent="0.25">
      <c r="A9" t="s">
        <v>21</v>
      </c>
      <c r="B9" t="s">
        <v>5021</v>
      </c>
      <c r="C9" t="str">
        <f>TEXT(SalesData[[#This Row],[Order Date]],"mmm-yyyy")</f>
        <v>Dec-2024</v>
      </c>
      <c r="D9">
        <f t="shared" si="0"/>
        <v>2024</v>
      </c>
      <c r="E9" t="s">
        <v>6103</v>
      </c>
      <c r="F9" t="s">
        <v>6902</v>
      </c>
      <c r="G9" t="s">
        <v>7097</v>
      </c>
      <c r="H9" t="s">
        <v>7105</v>
      </c>
      <c r="I9" t="s">
        <v>7121</v>
      </c>
      <c r="J9" t="s">
        <v>7163</v>
      </c>
      <c r="K9" t="s">
        <v>7167</v>
      </c>
      <c r="L9" t="s">
        <v>7179</v>
      </c>
      <c r="M9">
        <v>4</v>
      </c>
      <c r="N9">
        <v>9445.07</v>
      </c>
      <c r="O9">
        <v>0.1</v>
      </c>
      <c r="P9">
        <v>1967.41</v>
      </c>
    </row>
    <row r="10" spans="1:23" x14ac:dyDescent="0.25">
      <c r="A10" t="s">
        <v>22</v>
      </c>
      <c r="B10" t="s">
        <v>5022</v>
      </c>
      <c r="C10" t="str">
        <f>TEXT(SalesData[[#This Row],[Order Date]],"mmm-yyyy")</f>
        <v>Nov-2024</v>
      </c>
      <c r="D10">
        <f t="shared" si="0"/>
        <v>2024</v>
      </c>
      <c r="E10" t="s">
        <v>6104</v>
      </c>
      <c r="F10" t="s">
        <v>6903</v>
      </c>
      <c r="G10" t="s">
        <v>7094</v>
      </c>
      <c r="H10" t="s">
        <v>7100</v>
      </c>
      <c r="I10" t="s">
        <v>7116</v>
      </c>
      <c r="J10" t="s">
        <v>7164</v>
      </c>
      <c r="K10" t="s">
        <v>7170</v>
      </c>
      <c r="L10" t="s">
        <v>7183</v>
      </c>
      <c r="M10">
        <v>3</v>
      </c>
      <c r="N10">
        <v>11481.23</v>
      </c>
      <c r="O10">
        <v>0.25</v>
      </c>
      <c r="P10">
        <v>1682.54</v>
      </c>
    </row>
    <row r="11" spans="1:23" x14ac:dyDescent="0.25">
      <c r="A11" t="s">
        <v>23</v>
      </c>
      <c r="B11" t="s">
        <v>5023</v>
      </c>
      <c r="C11" t="str">
        <f>TEXT(SalesData[[#This Row],[Order Date]],"mmm-yyyy")</f>
        <v>Feb-2023</v>
      </c>
      <c r="D11">
        <f t="shared" si="0"/>
        <v>2023</v>
      </c>
      <c r="E11" t="s">
        <v>6105</v>
      </c>
      <c r="F11" t="s">
        <v>6904</v>
      </c>
      <c r="G11" t="s">
        <v>7095</v>
      </c>
      <c r="H11" t="s">
        <v>7106</v>
      </c>
      <c r="I11" t="s">
        <v>7122</v>
      </c>
      <c r="J11" t="s">
        <v>7163</v>
      </c>
      <c r="K11" t="s">
        <v>7171</v>
      </c>
      <c r="L11" t="s">
        <v>7184</v>
      </c>
      <c r="M11">
        <v>4</v>
      </c>
      <c r="N11">
        <v>29250.42</v>
      </c>
      <c r="O11">
        <v>0.05</v>
      </c>
      <c r="P11">
        <v>4290.97</v>
      </c>
    </row>
    <row r="12" spans="1:23" x14ac:dyDescent="0.25">
      <c r="A12" t="s">
        <v>24</v>
      </c>
      <c r="B12" t="s">
        <v>5024</v>
      </c>
      <c r="C12" t="str">
        <f>TEXT(SalesData[[#This Row],[Order Date]],"mmm-yyyy")</f>
        <v>Jul-2025</v>
      </c>
      <c r="D12">
        <f t="shared" si="0"/>
        <v>2025</v>
      </c>
      <c r="E12" t="s">
        <v>6106</v>
      </c>
      <c r="F12" t="s">
        <v>6905</v>
      </c>
      <c r="G12" t="s">
        <v>7097</v>
      </c>
      <c r="H12" t="s">
        <v>7107</v>
      </c>
      <c r="I12" t="s">
        <v>7123</v>
      </c>
      <c r="J12" t="s">
        <v>7165</v>
      </c>
      <c r="K12" t="s">
        <v>7172</v>
      </c>
      <c r="L12" t="s">
        <v>7185</v>
      </c>
      <c r="M12">
        <v>4</v>
      </c>
      <c r="N12">
        <v>15429.72</v>
      </c>
      <c r="O12">
        <v>0.2</v>
      </c>
      <c r="P12">
        <v>1667.75</v>
      </c>
    </row>
    <row r="13" spans="1:23" x14ac:dyDescent="0.25">
      <c r="A13" t="s">
        <v>25</v>
      </c>
      <c r="B13" t="s">
        <v>5025</v>
      </c>
      <c r="C13" t="str">
        <f>TEXT(SalesData[[#This Row],[Order Date]],"mmm-yyyy")</f>
        <v>May-2025</v>
      </c>
      <c r="D13">
        <f t="shared" si="0"/>
        <v>2025</v>
      </c>
      <c r="E13" t="s">
        <v>6107</v>
      </c>
      <c r="F13" t="s">
        <v>6906</v>
      </c>
      <c r="G13" t="s">
        <v>7094</v>
      </c>
      <c r="H13" t="s">
        <v>7099</v>
      </c>
      <c r="I13" t="s">
        <v>7115</v>
      </c>
      <c r="J13" t="s">
        <v>7164</v>
      </c>
      <c r="K13" t="s">
        <v>7173</v>
      </c>
      <c r="L13" t="s">
        <v>7186</v>
      </c>
      <c r="M13">
        <v>1</v>
      </c>
      <c r="N13">
        <v>4201.2</v>
      </c>
      <c r="O13">
        <v>0.1</v>
      </c>
      <c r="P13">
        <v>1039.92</v>
      </c>
      <c r="T13" s="2" t="s">
        <v>7214</v>
      </c>
      <c r="U13" s="2" t="s">
        <v>7215</v>
      </c>
      <c r="V13" s="2" t="s">
        <v>7216</v>
      </c>
      <c r="W13" s="2" t="s">
        <v>7217</v>
      </c>
    </row>
    <row r="14" spans="1:23" x14ac:dyDescent="0.25">
      <c r="A14" t="s">
        <v>26</v>
      </c>
      <c r="B14" t="s">
        <v>5026</v>
      </c>
      <c r="C14" t="str">
        <f>TEXT(SalesData[[#This Row],[Order Date]],"mmm-yyyy")</f>
        <v>Jun-2024</v>
      </c>
      <c r="D14">
        <f t="shared" si="0"/>
        <v>2024</v>
      </c>
      <c r="E14" t="s">
        <v>6108</v>
      </c>
      <c r="F14" t="s">
        <v>6907</v>
      </c>
      <c r="G14" t="s">
        <v>7097</v>
      </c>
      <c r="H14" t="s">
        <v>7104</v>
      </c>
      <c r="I14" t="s">
        <v>7120</v>
      </c>
      <c r="J14" t="s">
        <v>7164</v>
      </c>
      <c r="K14" t="s">
        <v>7173</v>
      </c>
      <c r="L14" t="s">
        <v>7186</v>
      </c>
      <c r="M14">
        <v>2</v>
      </c>
      <c r="N14">
        <v>6805.28</v>
      </c>
      <c r="O14">
        <v>0.25</v>
      </c>
      <c r="P14">
        <v>894.44</v>
      </c>
      <c r="T14">
        <f>SUM(SalesData[Sales])</f>
        <v>228009733.50999942</v>
      </c>
      <c r="U14">
        <f>SUM(SalesData[Profit])</f>
        <v>29780217.119999956</v>
      </c>
      <c r="V14">
        <f>SUM(SalesData[Quantity])</f>
        <v>22423</v>
      </c>
      <c r="W14">
        <f>SUM(SalesData[Sales])/COUNTA(SalesData[Order ID])</f>
        <v>45601.946701999885</v>
      </c>
    </row>
    <row r="15" spans="1:23" x14ac:dyDescent="0.25">
      <c r="A15" t="s">
        <v>27</v>
      </c>
      <c r="B15" t="s">
        <v>5027</v>
      </c>
      <c r="C15" t="str">
        <f>TEXT(SalesData[[#This Row],[Order Date]],"mmm-yyyy")</f>
        <v>Nov-2024</v>
      </c>
      <c r="D15">
        <f t="shared" si="0"/>
        <v>2024</v>
      </c>
      <c r="E15" t="s">
        <v>6109</v>
      </c>
      <c r="F15" t="s">
        <v>6908</v>
      </c>
      <c r="G15" t="s">
        <v>7094</v>
      </c>
      <c r="H15" t="s">
        <v>7101</v>
      </c>
      <c r="I15" t="s">
        <v>7124</v>
      </c>
      <c r="J15" t="s">
        <v>7163</v>
      </c>
      <c r="K15" t="s">
        <v>7167</v>
      </c>
      <c r="L15" t="s">
        <v>7187</v>
      </c>
      <c r="M15">
        <v>3</v>
      </c>
      <c r="N15">
        <v>4597.22</v>
      </c>
      <c r="O15">
        <v>0</v>
      </c>
      <c r="P15">
        <v>1251.45</v>
      </c>
    </row>
    <row r="16" spans="1:23" x14ac:dyDescent="0.25">
      <c r="A16" t="s">
        <v>28</v>
      </c>
      <c r="B16" t="s">
        <v>5028</v>
      </c>
      <c r="C16" t="str">
        <f>TEXT(SalesData[[#This Row],[Order Date]],"mmm-yyyy")</f>
        <v>Mar-2023</v>
      </c>
      <c r="D16">
        <f t="shared" si="0"/>
        <v>2023</v>
      </c>
      <c r="E16" t="s">
        <v>6110</v>
      </c>
      <c r="F16" t="s">
        <v>6909</v>
      </c>
      <c r="G16" t="s">
        <v>7094</v>
      </c>
      <c r="H16" t="s">
        <v>7099</v>
      </c>
      <c r="I16" t="s">
        <v>7125</v>
      </c>
      <c r="J16" t="s">
        <v>7164</v>
      </c>
      <c r="K16" t="s">
        <v>7174</v>
      </c>
      <c r="L16" t="s">
        <v>7188</v>
      </c>
      <c r="M16">
        <v>8</v>
      </c>
      <c r="N16">
        <v>20293.93</v>
      </c>
      <c r="O16">
        <v>0.05</v>
      </c>
      <c r="P16">
        <v>4168.04</v>
      </c>
    </row>
    <row r="17" spans="1:24" x14ac:dyDescent="0.25">
      <c r="A17" t="s">
        <v>29</v>
      </c>
      <c r="B17" t="s">
        <v>5029</v>
      </c>
      <c r="C17" t="str">
        <f>TEXT(SalesData[[#This Row],[Order Date]],"mmm-yyyy")</f>
        <v>Apr-2023</v>
      </c>
      <c r="D17">
        <f t="shared" si="0"/>
        <v>2023</v>
      </c>
      <c r="E17" t="s">
        <v>6111</v>
      </c>
      <c r="F17" t="s">
        <v>6910</v>
      </c>
      <c r="G17" t="s">
        <v>7095</v>
      </c>
      <c r="H17" t="s">
        <v>7108</v>
      </c>
      <c r="I17" t="s">
        <v>7126</v>
      </c>
      <c r="J17" t="s">
        <v>7164</v>
      </c>
      <c r="K17" t="s">
        <v>7170</v>
      </c>
      <c r="L17" t="s">
        <v>7189</v>
      </c>
      <c r="M17">
        <v>8</v>
      </c>
      <c r="N17">
        <v>10626.16</v>
      </c>
      <c r="O17">
        <v>0.1</v>
      </c>
      <c r="P17">
        <v>2951.99</v>
      </c>
    </row>
    <row r="18" spans="1:24" x14ac:dyDescent="0.25">
      <c r="A18" t="s">
        <v>30</v>
      </c>
      <c r="B18" t="s">
        <v>5030</v>
      </c>
      <c r="C18" t="str">
        <f>TEXT(SalesData[[#This Row],[Order Date]],"mmm-yyyy")</f>
        <v>Nov-2025</v>
      </c>
      <c r="D18">
        <f t="shared" si="0"/>
        <v>2025</v>
      </c>
      <c r="E18" t="s">
        <v>6112</v>
      </c>
      <c r="F18" t="s">
        <v>6911</v>
      </c>
      <c r="G18" t="s">
        <v>7095</v>
      </c>
      <c r="H18" t="s">
        <v>7109</v>
      </c>
      <c r="I18" t="s">
        <v>7127</v>
      </c>
      <c r="J18" t="s">
        <v>7163</v>
      </c>
      <c r="K18" t="s">
        <v>7171</v>
      </c>
      <c r="L18" t="s">
        <v>7184</v>
      </c>
      <c r="M18">
        <v>3</v>
      </c>
      <c r="N18">
        <v>19979.28</v>
      </c>
      <c r="O18">
        <v>0.15</v>
      </c>
      <c r="P18">
        <v>2244.4699999999998</v>
      </c>
      <c r="V18" s="3" t="s">
        <v>4</v>
      </c>
      <c r="W18" s="3" t="s">
        <v>11</v>
      </c>
      <c r="X18" s="5" t="s">
        <v>13</v>
      </c>
    </row>
    <row r="19" spans="1:24" x14ac:dyDescent="0.25">
      <c r="A19" t="s">
        <v>31</v>
      </c>
      <c r="B19" t="s">
        <v>5031</v>
      </c>
      <c r="C19" t="str">
        <f>TEXT(SalesData[[#This Row],[Order Date]],"mmm-yyyy")</f>
        <v>Sep-2024</v>
      </c>
      <c r="D19">
        <f t="shared" si="0"/>
        <v>2024</v>
      </c>
      <c r="E19" t="s">
        <v>6113</v>
      </c>
      <c r="F19" t="s">
        <v>6912</v>
      </c>
      <c r="G19" t="s">
        <v>7096</v>
      </c>
      <c r="H19" t="s">
        <v>7103</v>
      </c>
      <c r="I19" t="s">
        <v>7119</v>
      </c>
      <c r="J19" t="s">
        <v>7163</v>
      </c>
      <c r="K19" t="s">
        <v>7175</v>
      </c>
      <c r="L19" t="s">
        <v>7190</v>
      </c>
      <c r="M19">
        <v>1</v>
      </c>
      <c r="N19">
        <v>1825.13</v>
      </c>
      <c r="O19">
        <v>0.2</v>
      </c>
      <c r="P19">
        <v>284.58</v>
      </c>
      <c r="V19" s="4" t="s">
        <v>7218</v>
      </c>
      <c r="W19" s="4">
        <f>SUMIF(SalesData[Region],"Central",SalesData[Sales])</f>
        <v>0</v>
      </c>
      <c r="X19">
        <f>SUMIF(SalesData[Region],"Central",SalesData[Profit])</f>
        <v>0</v>
      </c>
    </row>
    <row r="20" spans="1:24" x14ac:dyDescent="0.25">
      <c r="A20" t="s">
        <v>32</v>
      </c>
      <c r="B20" t="s">
        <v>5032</v>
      </c>
      <c r="C20" t="str">
        <f>TEXT(SalesData[[#This Row],[Order Date]],"mmm-yyyy")</f>
        <v>Apr-2023</v>
      </c>
      <c r="D20">
        <f t="shared" si="0"/>
        <v>2023</v>
      </c>
      <c r="E20" t="s">
        <v>6114</v>
      </c>
      <c r="F20" t="s">
        <v>6913</v>
      </c>
      <c r="G20" t="s">
        <v>7097</v>
      </c>
      <c r="H20" t="s">
        <v>7105</v>
      </c>
      <c r="I20" t="s">
        <v>7128</v>
      </c>
      <c r="J20" t="s">
        <v>7162</v>
      </c>
      <c r="K20" t="s">
        <v>7168</v>
      </c>
      <c r="L20" t="s">
        <v>7191</v>
      </c>
      <c r="M20">
        <v>8</v>
      </c>
      <c r="N20">
        <v>50056.4</v>
      </c>
      <c r="O20">
        <v>0</v>
      </c>
      <c r="P20">
        <v>10301.93</v>
      </c>
      <c r="V20" s="4" t="s">
        <v>7095</v>
      </c>
      <c r="W20" s="4">
        <f>SUMIF(SalesData[Region],"East",SalesData[Sales])</f>
        <v>54734186.010000035</v>
      </c>
      <c r="X20">
        <f>SUMIF(SalesData[Region],"East",SalesData[Profit])</f>
        <v>7239352.8900000053</v>
      </c>
    </row>
    <row r="21" spans="1:24" x14ac:dyDescent="0.25">
      <c r="A21" t="s">
        <v>33</v>
      </c>
      <c r="B21" t="s">
        <v>5033</v>
      </c>
      <c r="C21" t="str">
        <f>TEXT(SalesData[[#This Row],[Order Date]],"mmm-yyyy")</f>
        <v>Feb-2025</v>
      </c>
      <c r="D21">
        <f t="shared" si="0"/>
        <v>2025</v>
      </c>
      <c r="E21" t="s">
        <v>6115</v>
      </c>
      <c r="F21" t="s">
        <v>6914</v>
      </c>
      <c r="G21" t="s">
        <v>7097</v>
      </c>
      <c r="H21" t="s">
        <v>7110</v>
      </c>
      <c r="I21" t="s">
        <v>7129</v>
      </c>
      <c r="J21" t="s">
        <v>7163</v>
      </c>
      <c r="K21" t="s">
        <v>7175</v>
      </c>
      <c r="L21" t="s">
        <v>7190</v>
      </c>
      <c r="M21">
        <v>8</v>
      </c>
      <c r="N21">
        <v>12641.49</v>
      </c>
      <c r="O21">
        <v>0.25</v>
      </c>
      <c r="P21">
        <v>1768.62</v>
      </c>
      <c r="V21" s="4" t="s">
        <v>7094</v>
      </c>
      <c r="W21" s="4">
        <f>SUMIF(SalesData[Region],"South",SalesData[Sales])</f>
        <v>59035263.419999965</v>
      </c>
      <c r="X21">
        <f>SUMIF(SalesData[Region],"South",SalesData[Profit])</f>
        <v>7703828.9300000006</v>
      </c>
    </row>
    <row r="22" spans="1:24" x14ac:dyDescent="0.25">
      <c r="A22" t="s">
        <v>34</v>
      </c>
      <c r="B22" t="s">
        <v>5034</v>
      </c>
      <c r="C22" t="str">
        <f>TEXT(SalesData[[#This Row],[Order Date]],"mmm-yyyy")</f>
        <v>Jul-2024</v>
      </c>
      <c r="D22">
        <f t="shared" si="0"/>
        <v>2024</v>
      </c>
      <c r="E22" t="s">
        <v>6116</v>
      </c>
      <c r="F22" t="s">
        <v>6915</v>
      </c>
      <c r="G22" t="s">
        <v>7094</v>
      </c>
      <c r="H22" t="s">
        <v>7099</v>
      </c>
      <c r="I22" t="s">
        <v>7130</v>
      </c>
      <c r="J22" t="s">
        <v>7162</v>
      </c>
      <c r="K22" t="s">
        <v>7166</v>
      </c>
      <c r="L22" t="s">
        <v>7192</v>
      </c>
      <c r="M22">
        <v>7</v>
      </c>
      <c r="N22">
        <v>34335.410000000003</v>
      </c>
      <c r="O22">
        <v>0.15</v>
      </c>
      <c r="P22">
        <v>3073.42</v>
      </c>
      <c r="V22" s="4" t="s">
        <v>7096</v>
      </c>
      <c r="W22" s="4">
        <f>SUMIF(SalesData[Region],"West",SalesData[Sales])</f>
        <v>54270623.980000027</v>
      </c>
      <c r="X22">
        <f>SUMIF(SalesData[Region],"West",SalesData[Profit])</f>
        <v>7024905.0900000036</v>
      </c>
    </row>
    <row r="23" spans="1:24" x14ac:dyDescent="0.25">
      <c r="A23" t="s">
        <v>35</v>
      </c>
      <c r="B23" t="s">
        <v>5035</v>
      </c>
      <c r="C23" t="str">
        <f>TEXT(SalesData[[#This Row],[Order Date]],"mmm-yyyy")</f>
        <v>Aug-2024</v>
      </c>
      <c r="D23">
        <f t="shared" si="0"/>
        <v>2024</v>
      </c>
      <c r="E23" t="s">
        <v>6117</v>
      </c>
      <c r="F23" t="s">
        <v>6916</v>
      </c>
      <c r="G23" t="s">
        <v>7096</v>
      </c>
      <c r="H23" t="s">
        <v>7111</v>
      </c>
      <c r="I23" t="s">
        <v>7131</v>
      </c>
      <c r="J23" t="s">
        <v>7162</v>
      </c>
      <c r="K23" t="s">
        <v>7168</v>
      </c>
      <c r="L23" t="s">
        <v>7180</v>
      </c>
      <c r="M23">
        <v>3</v>
      </c>
      <c r="N23">
        <v>8353.89</v>
      </c>
      <c r="O23">
        <v>0.2</v>
      </c>
      <c r="P23">
        <v>1064.71</v>
      </c>
    </row>
    <row r="24" spans="1:24" x14ac:dyDescent="0.25">
      <c r="A24" t="s">
        <v>36</v>
      </c>
      <c r="B24" t="s">
        <v>5036</v>
      </c>
      <c r="C24" t="str">
        <f>TEXT(SalesData[[#This Row],[Order Date]],"mmm-yyyy")</f>
        <v>Dec-2024</v>
      </c>
      <c r="D24">
        <f t="shared" si="0"/>
        <v>2024</v>
      </c>
      <c r="E24" t="s">
        <v>6118</v>
      </c>
      <c r="F24" t="s">
        <v>6917</v>
      </c>
      <c r="G24" t="s">
        <v>7097</v>
      </c>
      <c r="H24" t="s">
        <v>7104</v>
      </c>
      <c r="I24" t="s">
        <v>7132</v>
      </c>
      <c r="J24" t="s">
        <v>7162</v>
      </c>
      <c r="K24" t="s">
        <v>7169</v>
      </c>
      <c r="L24" t="s">
        <v>7193</v>
      </c>
      <c r="M24">
        <v>3</v>
      </c>
      <c r="N24">
        <v>24407.19</v>
      </c>
      <c r="O24">
        <v>0.25</v>
      </c>
      <c r="P24">
        <v>3081.19</v>
      </c>
    </row>
    <row r="25" spans="1:24" x14ac:dyDescent="0.25">
      <c r="A25" t="s">
        <v>37</v>
      </c>
      <c r="B25" t="s">
        <v>5037</v>
      </c>
      <c r="C25" t="str">
        <f>TEXT(SalesData[[#This Row],[Order Date]],"mmm-yyyy")</f>
        <v>Apr-2024</v>
      </c>
      <c r="D25">
        <f t="shared" si="0"/>
        <v>2024</v>
      </c>
      <c r="E25" t="s">
        <v>6119</v>
      </c>
      <c r="F25" t="s">
        <v>6918</v>
      </c>
      <c r="G25" t="s">
        <v>7096</v>
      </c>
      <c r="H25" t="s">
        <v>7112</v>
      </c>
      <c r="I25" t="s">
        <v>7133</v>
      </c>
      <c r="J25" t="s">
        <v>7164</v>
      </c>
      <c r="K25" t="s">
        <v>7170</v>
      </c>
      <c r="L25" t="s">
        <v>7183</v>
      </c>
      <c r="M25">
        <v>3</v>
      </c>
      <c r="N25">
        <v>13239.91</v>
      </c>
      <c r="O25">
        <v>0.15</v>
      </c>
      <c r="P25">
        <v>2964.41</v>
      </c>
    </row>
    <row r="26" spans="1:24" x14ac:dyDescent="0.25">
      <c r="A26" t="s">
        <v>38</v>
      </c>
      <c r="B26" t="s">
        <v>5038</v>
      </c>
      <c r="C26" t="str">
        <f>TEXT(SalesData[[#This Row],[Order Date]],"mmm-yyyy")</f>
        <v>Sep-2025</v>
      </c>
      <c r="D26">
        <f t="shared" si="0"/>
        <v>2025</v>
      </c>
      <c r="E26" t="s">
        <v>6120</v>
      </c>
      <c r="F26" t="s">
        <v>6919</v>
      </c>
      <c r="G26" t="s">
        <v>7096</v>
      </c>
      <c r="H26" t="s">
        <v>7103</v>
      </c>
      <c r="I26" t="s">
        <v>7134</v>
      </c>
      <c r="J26" t="s">
        <v>7165</v>
      </c>
      <c r="K26" t="s">
        <v>7176</v>
      </c>
      <c r="L26" t="s">
        <v>7194</v>
      </c>
      <c r="M26">
        <v>2</v>
      </c>
      <c r="N26">
        <v>44846.25</v>
      </c>
      <c r="O26">
        <v>0.1</v>
      </c>
      <c r="P26">
        <v>4745.13</v>
      </c>
    </row>
    <row r="27" spans="1:24" x14ac:dyDescent="0.25">
      <c r="A27" t="s">
        <v>39</v>
      </c>
      <c r="B27" t="s">
        <v>5039</v>
      </c>
      <c r="C27" t="str">
        <f>TEXT(SalesData[[#This Row],[Order Date]],"mmm-yyyy")</f>
        <v>Jan-2024</v>
      </c>
      <c r="D27">
        <f t="shared" si="0"/>
        <v>2024</v>
      </c>
      <c r="E27" t="s">
        <v>6121</v>
      </c>
      <c r="F27" t="s">
        <v>6920</v>
      </c>
      <c r="G27" t="s">
        <v>7094</v>
      </c>
      <c r="H27" t="s">
        <v>7101</v>
      </c>
      <c r="I27" t="s">
        <v>7124</v>
      </c>
      <c r="J27" t="s">
        <v>7165</v>
      </c>
      <c r="K27" t="s">
        <v>7176</v>
      </c>
      <c r="L27" t="s">
        <v>7195</v>
      </c>
      <c r="M27">
        <v>3</v>
      </c>
      <c r="N27">
        <v>33053.129999999997</v>
      </c>
      <c r="O27">
        <v>0.05</v>
      </c>
      <c r="P27">
        <v>3479.74</v>
      </c>
    </row>
    <row r="28" spans="1:24" x14ac:dyDescent="0.25">
      <c r="A28" t="s">
        <v>40</v>
      </c>
      <c r="B28" t="s">
        <v>5040</v>
      </c>
      <c r="C28" t="str">
        <f>TEXT(SalesData[[#This Row],[Order Date]],"mmm-yyyy")</f>
        <v>Nov-2025</v>
      </c>
      <c r="D28">
        <f t="shared" si="0"/>
        <v>2025</v>
      </c>
      <c r="E28" t="s">
        <v>6122</v>
      </c>
      <c r="F28" t="s">
        <v>6921</v>
      </c>
      <c r="G28" t="s">
        <v>7095</v>
      </c>
      <c r="H28" t="s">
        <v>7109</v>
      </c>
      <c r="I28" t="s">
        <v>7135</v>
      </c>
      <c r="J28" t="s">
        <v>7162</v>
      </c>
      <c r="K28" t="s">
        <v>7169</v>
      </c>
      <c r="L28" t="s">
        <v>7193</v>
      </c>
      <c r="M28">
        <v>5</v>
      </c>
      <c r="N28">
        <v>55687.62</v>
      </c>
      <c r="O28">
        <v>0</v>
      </c>
      <c r="P28">
        <v>10231.879999999999</v>
      </c>
    </row>
    <row r="29" spans="1:24" x14ac:dyDescent="0.25">
      <c r="A29" t="s">
        <v>41</v>
      </c>
      <c r="B29" t="s">
        <v>5041</v>
      </c>
      <c r="C29" t="str">
        <f>TEXT(SalesData[[#This Row],[Order Date]],"mmm-yyyy")</f>
        <v>Dec-2023</v>
      </c>
      <c r="D29">
        <f t="shared" si="0"/>
        <v>2023</v>
      </c>
      <c r="E29" t="s">
        <v>6123</v>
      </c>
      <c r="F29" t="s">
        <v>6922</v>
      </c>
      <c r="G29" t="s">
        <v>7094</v>
      </c>
      <c r="H29" t="s">
        <v>7100</v>
      </c>
      <c r="I29" t="s">
        <v>7136</v>
      </c>
      <c r="J29" t="s">
        <v>7164</v>
      </c>
      <c r="K29" t="s">
        <v>7174</v>
      </c>
      <c r="L29" t="s">
        <v>7196</v>
      </c>
      <c r="M29">
        <v>1</v>
      </c>
      <c r="N29">
        <v>3340.91</v>
      </c>
      <c r="O29">
        <v>0</v>
      </c>
      <c r="P29">
        <v>848.05</v>
      </c>
    </row>
    <row r="30" spans="1:24" x14ac:dyDescent="0.25">
      <c r="A30" t="s">
        <v>42</v>
      </c>
      <c r="B30" t="s">
        <v>5042</v>
      </c>
      <c r="C30" t="str">
        <f>TEXT(SalesData[[#This Row],[Order Date]],"mmm-yyyy")</f>
        <v>Mar-2024</v>
      </c>
      <c r="D30">
        <f t="shared" si="0"/>
        <v>2024</v>
      </c>
      <c r="E30" t="s">
        <v>6124</v>
      </c>
      <c r="F30" t="s">
        <v>6923</v>
      </c>
      <c r="G30" t="s">
        <v>7096</v>
      </c>
      <c r="H30" t="s">
        <v>7112</v>
      </c>
      <c r="I30" t="s">
        <v>7133</v>
      </c>
      <c r="J30" t="s">
        <v>7164</v>
      </c>
      <c r="K30" t="s">
        <v>7174</v>
      </c>
      <c r="L30" t="s">
        <v>7188</v>
      </c>
      <c r="M30">
        <v>8</v>
      </c>
      <c r="N30">
        <v>23082.5</v>
      </c>
      <c r="O30">
        <v>0</v>
      </c>
      <c r="P30">
        <v>5315.36</v>
      </c>
    </row>
    <row r="31" spans="1:24" x14ac:dyDescent="0.25">
      <c r="A31" t="s">
        <v>43</v>
      </c>
      <c r="B31" t="s">
        <v>5043</v>
      </c>
      <c r="C31" t="str">
        <f>TEXT(SalesData[[#This Row],[Order Date]],"mmm-yyyy")</f>
        <v>May-2023</v>
      </c>
      <c r="D31">
        <f t="shared" si="0"/>
        <v>2023</v>
      </c>
      <c r="E31" t="s">
        <v>6125</v>
      </c>
      <c r="F31" t="s">
        <v>6924</v>
      </c>
      <c r="G31" t="s">
        <v>7094</v>
      </c>
      <c r="H31" t="s">
        <v>7101</v>
      </c>
      <c r="I31" t="s">
        <v>7137</v>
      </c>
      <c r="J31" t="s">
        <v>7163</v>
      </c>
      <c r="K31" t="s">
        <v>7175</v>
      </c>
      <c r="L31" t="s">
        <v>7197</v>
      </c>
      <c r="M31">
        <v>6</v>
      </c>
      <c r="N31">
        <v>29509.63</v>
      </c>
      <c r="O31">
        <v>0.15</v>
      </c>
      <c r="P31">
        <v>4289.55</v>
      </c>
    </row>
    <row r="32" spans="1:24" x14ac:dyDescent="0.25">
      <c r="A32" t="s">
        <v>44</v>
      </c>
      <c r="B32" t="s">
        <v>5044</v>
      </c>
      <c r="C32" t="str">
        <f>TEXT(SalesData[[#This Row],[Order Date]],"mmm-yyyy")</f>
        <v>Mar-2025</v>
      </c>
      <c r="D32">
        <f t="shared" si="0"/>
        <v>2025</v>
      </c>
      <c r="E32" t="s">
        <v>6126</v>
      </c>
      <c r="F32" t="s">
        <v>6925</v>
      </c>
      <c r="G32" t="s">
        <v>7094</v>
      </c>
      <c r="H32" t="s">
        <v>7098</v>
      </c>
      <c r="I32" t="s">
        <v>7138</v>
      </c>
      <c r="J32" t="s">
        <v>7165</v>
      </c>
      <c r="K32" t="s">
        <v>7177</v>
      </c>
      <c r="L32" t="s">
        <v>7198</v>
      </c>
      <c r="M32">
        <v>8</v>
      </c>
      <c r="N32">
        <v>507908.53</v>
      </c>
      <c r="O32">
        <v>0</v>
      </c>
      <c r="P32">
        <v>84051.35</v>
      </c>
    </row>
    <row r="33" spans="1:29" x14ac:dyDescent="0.25">
      <c r="A33" t="s">
        <v>45</v>
      </c>
      <c r="B33" t="s">
        <v>5045</v>
      </c>
      <c r="C33" t="str">
        <f>TEXT(SalesData[[#This Row],[Order Date]],"mmm-yyyy")</f>
        <v>Feb-2025</v>
      </c>
      <c r="D33">
        <f t="shared" si="0"/>
        <v>2025</v>
      </c>
      <c r="E33" t="s">
        <v>6127</v>
      </c>
      <c r="F33" t="s">
        <v>6926</v>
      </c>
      <c r="G33" t="s">
        <v>7096</v>
      </c>
      <c r="H33" t="s">
        <v>7111</v>
      </c>
      <c r="I33" t="s">
        <v>7131</v>
      </c>
      <c r="J33" t="s">
        <v>7164</v>
      </c>
      <c r="K33" t="s">
        <v>7174</v>
      </c>
      <c r="L33" t="s">
        <v>7199</v>
      </c>
      <c r="M33">
        <v>6</v>
      </c>
      <c r="N33">
        <v>9852.6</v>
      </c>
      <c r="O33">
        <v>0</v>
      </c>
      <c r="P33">
        <v>2173.96</v>
      </c>
    </row>
    <row r="34" spans="1:29" x14ac:dyDescent="0.25">
      <c r="A34" t="s">
        <v>46</v>
      </c>
      <c r="B34" t="s">
        <v>5046</v>
      </c>
      <c r="C34" t="str">
        <f>TEXT(SalesData[[#This Row],[Order Date]],"mmm-yyyy")</f>
        <v>Sep-2024</v>
      </c>
      <c r="D34">
        <f t="shared" si="0"/>
        <v>2024</v>
      </c>
      <c r="E34" t="s">
        <v>6128</v>
      </c>
      <c r="F34" t="s">
        <v>6927</v>
      </c>
      <c r="G34" t="s">
        <v>7096</v>
      </c>
      <c r="H34" t="s">
        <v>7112</v>
      </c>
      <c r="I34" t="s">
        <v>7139</v>
      </c>
      <c r="J34" t="s">
        <v>7163</v>
      </c>
      <c r="K34" t="s">
        <v>7167</v>
      </c>
      <c r="L34" t="s">
        <v>7179</v>
      </c>
      <c r="M34">
        <v>4</v>
      </c>
      <c r="N34">
        <v>10083.34</v>
      </c>
      <c r="O34">
        <v>0</v>
      </c>
      <c r="P34">
        <v>2603.4499999999998</v>
      </c>
    </row>
    <row r="35" spans="1:29" x14ac:dyDescent="0.25">
      <c r="A35" t="s">
        <v>47</v>
      </c>
      <c r="B35" t="s">
        <v>5047</v>
      </c>
      <c r="C35" t="str">
        <f>TEXT(SalesData[[#This Row],[Order Date]],"mmm-yyyy")</f>
        <v>Aug-2025</v>
      </c>
      <c r="D35">
        <f t="shared" si="0"/>
        <v>2025</v>
      </c>
      <c r="E35" t="s">
        <v>6129</v>
      </c>
      <c r="F35" t="s">
        <v>6928</v>
      </c>
      <c r="G35" t="s">
        <v>7095</v>
      </c>
      <c r="H35" t="s">
        <v>7109</v>
      </c>
      <c r="I35" t="s">
        <v>7140</v>
      </c>
      <c r="J35" t="s">
        <v>7163</v>
      </c>
      <c r="K35" t="s">
        <v>7171</v>
      </c>
      <c r="L35" t="s">
        <v>7184</v>
      </c>
      <c r="M35">
        <v>6</v>
      </c>
      <c r="N35">
        <v>35651.71</v>
      </c>
      <c r="O35">
        <v>0.25</v>
      </c>
      <c r="P35">
        <v>3017.19</v>
      </c>
    </row>
    <row r="36" spans="1:29" x14ac:dyDescent="0.25">
      <c r="A36" t="s">
        <v>48</v>
      </c>
      <c r="B36" t="s">
        <v>5048</v>
      </c>
      <c r="C36" t="str">
        <f>TEXT(SalesData[[#This Row],[Order Date]],"mmm-yyyy")</f>
        <v>Feb-2024</v>
      </c>
      <c r="D36">
        <f t="shared" si="0"/>
        <v>2024</v>
      </c>
      <c r="E36" t="s">
        <v>6130</v>
      </c>
      <c r="F36" t="s">
        <v>6929</v>
      </c>
      <c r="G36" t="s">
        <v>7095</v>
      </c>
      <c r="H36" t="s">
        <v>7108</v>
      </c>
      <c r="I36" t="s">
        <v>7126</v>
      </c>
      <c r="J36" t="s">
        <v>7163</v>
      </c>
      <c r="K36" t="s">
        <v>7167</v>
      </c>
      <c r="L36" t="s">
        <v>7179</v>
      </c>
      <c r="M36">
        <v>5</v>
      </c>
      <c r="N36">
        <v>9833.52</v>
      </c>
      <c r="O36">
        <v>0.25</v>
      </c>
      <c r="P36">
        <v>1266.83</v>
      </c>
    </row>
    <row r="37" spans="1:29" x14ac:dyDescent="0.25">
      <c r="A37" t="s">
        <v>49</v>
      </c>
      <c r="B37" t="s">
        <v>5049</v>
      </c>
      <c r="C37" t="str">
        <f>TEXT(SalesData[[#This Row],[Order Date]],"mmm-yyyy")</f>
        <v>Mar-2025</v>
      </c>
      <c r="D37">
        <f t="shared" si="0"/>
        <v>2025</v>
      </c>
      <c r="E37" t="s">
        <v>6131</v>
      </c>
      <c r="F37" t="s">
        <v>6930</v>
      </c>
      <c r="G37" t="s">
        <v>7095</v>
      </c>
      <c r="H37" t="s">
        <v>7108</v>
      </c>
      <c r="I37" t="s">
        <v>7141</v>
      </c>
      <c r="J37" t="s">
        <v>7164</v>
      </c>
      <c r="K37" t="s">
        <v>7173</v>
      </c>
      <c r="L37" t="s">
        <v>7200</v>
      </c>
      <c r="M37">
        <v>7</v>
      </c>
      <c r="N37">
        <v>6811.74</v>
      </c>
      <c r="O37">
        <v>0.15</v>
      </c>
      <c r="P37">
        <v>2203.02</v>
      </c>
    </row>
    <row r="38" spans="1:29" x14ac:dyDescent="0.25">
      <c r="A38" t="s">
        <v>50</v>
      </c>
      <c r="B38" t="s">
        <v>5030</v>
      </c>
      <c r="C38" t="str">
        <f>TEXT(SalesData[[#This Row],[Order Date]],"mmm-yyyy")</f>
        <v>Nov-2025</v>
      </c>
      <c r="D38">
        <f t="shared" si="0"/>
        <v>2025</v>
      </c>
      <c r="E38" t="s">
        <v>6132</v>
      </c>
      <c r="F38" t="s">
        <v>6931</v>
      </c>
      <c r="G38" t="s">
        <v>7096</v>
      </c>
      <c r="H38" t="s">
        <v>7111</v>
      </c>
      <c r="I38" t="s">
        <v>7142</v>
      </c>
      <c r="J38" t="s">
        <v>7162</v>
      </c>
      <c r="K38" t="s">
        <v>7166</v>
      </c>
      <c r="L38" t="s">
        <v>7192</v>
      </c>
      <c r="M38">
        <v>6</v>
      </c>
      <c r="N38">
        <v>35614.639999999999</v>
      </c>
      <c r="O38">
        <v>0</v>
      </c>
      <c r="P38">
        <v>6469.34</v>
      </c>
    </row>
    <row r="39" spans="1:29" x14ac:dyDescent="0.25">
      <c r="A39" t="s">
        <v>51</v>
      </c>
      <c r="B39" t="s">
        <v>5050</v>
      </c>
      <c r="C39" t="str">
        <f>TEXT(SalesData[[#This Row],[Order Date]],"mmm-yyyy")</f>
        <v>Nov-2024</v>
      </c>
      <c r="D39">
        <f t="shared" si="0"/>
        <v>2024</v>
      </c>
      <c r="E39" t="s">
        <v>6133</v>
      </c>
      <c r="F39" t="s">
        <v>6911</v>
      </c>
      <c r="G39" t="s">
        <v>7096</v>
      </c>
      <c r="H39" t="s">
        <v>7113</v>
      </c>
      <c r="I39" t="s">
        <v>7143</v>
      </c>
      <c r="J39" t="s">
        <v>7165</v>
      </c>
      <c r="K39" t="s">
        <v>7177</v>
      </c>
      <c r="L39" t="s">
        <v>7201</v>
      </c>
      <c r="M39">
        <v>2</v>
      </c>
      <c r="N39">
        <v>94383.45</v>
      </c>
      <c r="O39">
        <v>0.1</v>
      </c>
      <c r="P39">
        <v>9186.0300000000007</v>
      </c>
    </row>
    <row r="40" spans="1:29" x14ac:dyDescent="0.25">
      <c r="A40" t="s">
        <v>52</v>
      </c>
      <c r="B40" t="s">
        <v>5051</v>
      </c>
      <c r="C40" t="str">
        <f>TEXT(SalesData[[#This Row],[Order Date]],"mmm-yyyy")</f>
        <v>Feb-2023</v>
      </c>
      <c r="D40">
        <f t="shared" si="0"/>
        <v>2023</v>
      </c>
      <c r="E40" t="s">
        <v>6134</v>
      </c>
      <c r="F40" t="s">
        <v>6932</v>
      </c>
      <c r="G40" t="s">
        <v>7096</v>
      </c>
      <c r="H40" t="s">
        <v>7113</v>
      </c>
      <c r="I40" t="s">
        <v>7144</v>
      </c>
      <c r="J40" t="s">
        <v>7162</v>
      </c>
      <c r="K40" t="s">
        <v>7169</v>
      </c>
      <c r="L40" t="s">
        <v>7182</v>
      </c>
      <c r="M40">
        <v>8</v>
      </c>
      <c r="N40">
        <v>72174.47</v>
      </c>
      <c r="O40">
        <v>0</v>
      </c>
      <c r="P40">
        <v>13704.91</v>
      </c>
      <c r="V40" s="5" t="s">
        <v>7219</v>
      </c>
      <c r="W40" s="5" t="s">
        <v>11</v>
      </c>
      <c r="AB40" s="5" t="s">
        <v>7219</v>
      </c>
      <c r="AC40" s="5" t="s">
        <v>13</v>
      </c>
    </row>
    <row r="41" spans="1:29" x14ac:dyDescent="0.25">
      <c r="A41" t="s">
        <v>53</v>
      </c>
      <c r="B41" t="s">
        <v>5052</v>
      </c>
      <c r="C41" t="str">
        <f>TEXT(SalesData[[#This Row],[Order Date]],"mmm-yyyy")</f>
        <v>Oct-2023</v>
      </c>
      <c r="D41">
        <f t="shared" si="0"/>
        <v>2023</v>
      </c>
      <c r="E41" t="s">
        <v>6135</v>
      </c>
      <c r="F41" t="s">
        <v>6933</v>
      </c>
      <c r="G41" t="s">
        <v>7094</v>
      </c>
      <c r="H41" t="s">
        <v>7099</v>
      </c>
      <c r="I41" t="s">
        <v>7115</v>
      </c>
      <c r="J41" t="s">
        <v>7165</v>
      </c>
      <c r="K41" t="s">
        <v>7176</v>
      </c>
      <c r="L41" t="s">
        <v>7202</v>
      </c>
      <c r="M41">
        <v>8</v>
      </c>
      <c r="N41">
        <v>135688.91</v>
      </c>
      <c r="O41">
        <v>0.05</v>
      </c>
      <c r="P41">
        <v>15221.47</v>
      </c>
      <c r="V41" t="s">
        <v>7164</v>
      </c>
      <c r="W41">
        <f>SUMIF(SalesData[Category],"Clothing",SalesData[Sales])</f>
        <v>13976883.23000001</v>
      </c>
      <c r="AB41" t="s">
        <v>7164</v>
      </c>
      <c r="AC41">
        <f>SUMIF(SalesData[Category],"Clothing",SalesData[Profit])</f>
        <v>3272412.1700000023</v>
      </c>
    </row>
    <row r="42" spans="1:29" x14ac:dyDescent="0.25">
      <c r="A42" t="s">
        <v>54</v>
      </c>
      <c r="B42" t="s">
        <v>5053</v>
      </c>
      <c r="C42" t="str">
        <f>TEXT(SalesData[[#This Row],[Order Date]],"mmm-yyyy")</f>
        <v>Aug-2025</v>
      </c>
      <c r="D42">
        <f t="shared" si="0"/>
        <v>2025</v>
      </c>
      <c r="E42" t="s">
        <v>6136</v>
      </c>
      <c r="F42" t="s">
        <v>6934</v>
      </c>
      <c r="G42" t="s">
        <v>7097</v>
      </c>
      <c r="H42" t="s">
        <v>7110</v>
      </c>
      <c r="I42" t="s">
        <v>7129</v>
      </c>
      <c r="J42" t="s">
        <v>7162</v>
      </c>
      <c r="K42" t="s">
        <v>7169</v>
      </c>
      <c r="L42" t="s">
        <v>7203</v>
      </c>
      <c r="M42">
        <v>8</v>
      </c>
      <c r="N42">
        <v>147757.29999999999</v>
      </c>
      <c r="O42">
        <v>0.15</v>
      </c>
      <c r="P42">
        <v>9541.24</v>
      </c>
      <c r="V42" t="s">
        <v>7165</v>
      </c>
      <c r="W42">
        <f>SUMIF(SalesData[Category],"Electronics",SalesData[Sales])</f>
        <v>146757698.52999988</v>
      </c>
      <c r="AB42" t="s">
        <v>7165</v>
      </c>
      <c r="AC42">
        <f>SUMIF(SalesData[Category],"Electronics",SalesData[Profit])</f>
        <v>16286524.259999974</v>
      </c>
    </row>
    <row r="43" spans="1:29" x14ac:dyDescent="0.25">
      <c r="A43" t="s">
        <v>55</v>
      </c>
      <c r="B43" t="s">
        <v>5054</v>
      </c>
      <c r="C43" t="str">
        <f>TEXT(SalesData[[#This Row],[Order Date]],"mmm-yyyy")</f>
        <v>Dec-2024</v>
      </c>
      <c r="D43">
        <f t="shared" si="0"/>
        <v>2024</v>
      </c>
      <c r="E43" t="s">
        <v>6137</v>
      </c>
      <c r="F43" t="s">
        <v>6935</v>
      </c>
      <c r="G43" t="s">
        <v>7095</v>
      </c>
      <c r="H43" t="s">
        <v>7108</v>
      </c>
      <c r="I43" t="s">
        <v>7141</v>
      </c>
      <c r="J43" t="s">
        <v>7163</v>
      </c>
      <c r="K43" t="s">
        <v>7171</v>
      </c>
      <c r="L43" t="s">
        <v>7204</v>
      </c>
      <c r="M43">
        <v>5</v>
      </c>
      <c r="N43">
        <v>18739.63</v>
      </c>
      <c r="O43">
        <v>0.15</v>
      </c>
      <c r="P43">
        <v>1767.27</v>
      </c>
      <c r="V43" t="s">
        <v>7162</v>
      </c>
      <c r="W43">
        <f>SUMIF(SalesData[Category],"Furniture",SalesData[Sales])</f>
        <v>49290526.239999928</v>
      </c>
      <c r="AB43" t="s">
        <v>7162</v>
      </c>
      <c r="AC43">
        <f>SUMIF(SalesData[Category],"Furniture",SalesData[Profit])</f>
        <v>7272882.3299999963</v>
      </c>
    </row>
    <row r="44" spans="1:29" x14ac:dyDescent="0.25">
      <c r="A44" t="s">
        <v>56</v>
      </c>
      <c r="B44" t="s">
        <v>5055</v>
      </c>
      <c r="C44" t="str">
        <f>TEXT(SalesData[[#This Row],[Order Date]],"mmm-yyyy")</f>
        <v>Aug-2024</v>
      </c>
      <c r="D44">
        <f t="shared" si="0"/>
        <v>2024</v>
      </c>
      <c r="E44" t="s">
        <v>6138</v>
      </c>
      <c r="F44" t="s">
        <v>6936</v>
      </c>
      <c r="G44" t="s">
        <v>7094</v>
      </c>
      <c r="H44" t="s">
        <v>7101</v>
      </c>
      <c r="I44" t="s">
        <v>7137</v>
      </c>
      <c r="J44" t="s">
        <v>7163</v>
      </c>
      <c r="K44" t="s">
        <v>7175</v>
      </c>
      <c r="L44" t="s">
        <v>7205</v>
      </c>
      <c r="M44">
        <v>5</v>
      </c>
      <c r="N44">
        <v>15996.37</v>
      </c>
      <c r="O44">
        <v>0.05</v>
      </c>
      <c r="P44">
        <v>2559.7800000000002</v>
      </c>
      <c r="V44" t="s">
        <v>7163</v>
      </c>
      <c r="W44">
        <f>SUMIF(SalesData[Category],"Home &amp; Kitchen",SalesData[Sales])</f>
        <v>17984625.510000013</v>
      </c>
      <c r="AB44" t="s">
        <v>7163</v>
      </c>
      <c r="AC44">
        <f>SUMIF(SalesData[Category],"Home &amp; Kitchen",SalesData[Profit])</f>
        <v>2948398.3600000027</v>
      </c>
    </row>
    <row r="45" spans="1:29" x14ac:dyDescent="0.25">
      <c r="A45" t="s">
        <v>57</v>
      </c>
      <c r="B45" t="s">
        <v>5056</v>
      </c>
      <c r="C45" t="str">
        <f>TEXT(SalesData[[#This Row],[Order Date]],"mmm-yyyy")</f>
        <v>Dec-2024</v>
      </c>
      <c r="D45">
        <f t="shared" si="0"/>
        <v>2024</v>
      </c>
      <c r="E45" t="s">
        <v>6139</v>
      </c>
      <c r="F45" t="s">
        <v>6937</v>
      </c>
      <c r="G45" t="s">
        <v>7094</v>
      </c>
      <c r="H45" t="s">
        <v>7098</v>
      </c>
      <c r="I45" t="s">
        <v>7114</v>
      </c>
      <c r="J45" t="s">
        <v>7164</v>
      </c>
      <c r="K45" t="s">
        <v>7174</v>
      </c>
      <c r="L45" t="s">
        <v>7196</v>
      </c>
      <c r="M45">
        <v>6</v>
      </c>
      <c r="N45">
        <v>19194.79</v>
      </c>
      <c r="O45">
        <v>0.1</v>
      </c>
      <c r="P45">
        <v>3530.8</v>
      </c>
    </row>
    <row r="46" spans="1:29" x14ac:dyDescent="0.25">
      <c r="A46" t="s">
        <v>58</v>
      </c>
      <c r="B46" t="s">
        <v>5057</v>
      </c>
      <c r="C46" t="str">
        <f>TEXT(SalesData[[#This Row],[Order Date]],"mmm-yyyy")</f>
        <v>Jul-2024</v>
      </c>
      <c r="D46">
        <f t="shared" si="0"/>
        <v>2024</v>
      </c>
      <c r="E46" t="s">
        <v>6140</v>
      </c>
      <c r="F46" t="s">
        <v>6938</v>
      </c>
      <c r="G46" t="s">
        <v>7095</v>
      </c>
      <c r="H46" t="s">
        <v>7106</v>
      </c>
      <c r="I46" t="s">
        <v>7122</v>
      </c>
      <c r="J46" t="s">
        <v>7162</v>
      </c>
      <c r="K46" t="s">
        <v>7168</v>
      </c>
      <c r="L46" t="s">
        <v>7191</v>
      </c>
      <c r="M46">
        <v>4</v>
      </c>
      <c r="N46">
        <v>20244.3</v>
      </c>
      <c r="O46">
        <v>0.2</v>
      </c>
      <c r="P46">
        <v>2776.81</v>
      </c>
    </row>
    <row r="47" spans="1:29" x14ac:dyDescent="0.25">
      <c r="A47" t="s">
        <v>59</v>
      </c>
      <c r="B47" t="s">
        <v>5058</v>
      </c>
      <c r="C47" t="str">
        <f>TEXT(SalesData[[#This Row],[Order Date]],"mmm-yyyy")</f>
        <v>Jul-2023</v>
      </c>
      <c r="D47">
        <f t="shared" si="0"/>
        <v>2023</v>
      </c>
      <c r="E47" t="s">
        <v>6141</v>
      </c>
      <c r="F47" t="s">
        <v>6939</v>
      </c>
      <c r="G47" t="s">
        <v>7094</v>
      </c>
      <c r="H47" t="s">
        <v>7099</v>
      </c>
      <c r="I47" t="s">
        <v>7115</v>
      </c>
      <c r="J47" t="s">
        <v>7162</v>
      </c>
      <c r="K47" t="s">
        <v>7166</v>
      </c>
      <c r="L47" t="s">
        <v>7192</v>
      </c>
      <c r="M47">
        <v>8</v>
      </c>
      <c r="N47">
        <v>43850.33</v>
      </c>
      <c r="O47">
        <v>0.1</v>
      </c>
      <c r="P47">
        <v>4818.29</v>
      </c>
    </row>
    <row r="48" spans="1:29" x14ac:dyDescent="0.25">
      <c r="A48" t="s">
        <v>60</v>
      </c>
      <c r="B48" t="s">
        <v>5059</v>
      </c>
      <c r="C48" t="str">
        <f>TEXT(SalesData[[#This Row],[Order Date]],"mmm-yyyy")</f>
        <v>May-2023</v>
      </c>
      <c r="D48">
        <f t="shared" si="0"/>
        <v>2023</v>
      </c>
      <c r="E48" t="s">
        <v>6142</v>
      </c>
      <c r="F48" t="s">
        <v>6940</v>
      </c>
      <c r="G48" t="s">
        <v>7097</v>
      </c>
      <c r="H48" t="s">
        <v>7110</v>
      </c>
      <c r="I48" t="s">
        <v>7129</v>
      </c>
      <c r="J48" t="s">
        <v>7165</v>
      </c>
      <c r="K48" t="s">
        <v>7176</v>
      </c>
      <c r="L48" t="s">
        <v>7194</v>
      </c>
      <c r="M48">
        <v>3</v>
      </c>
      <c r="N48">
        <v>78728.789999999994</v>
      </c>
      <c r="O48">
        <v>0</v>
      </c>
      <c r="P48">
        <v>12584.98</v>
      </c>
    </row>
    <row r="49" spans="1:16" x14ac:dyDescent="0.25">
      <c r="A49" t="s">
        <v>61</v>
      </c>
      <c r="B49" t="s">
        <v>5060</v>
      </c>
      <c r="C49" t="str">
        <f>TEXT(SalesData[[#This Row],[Order Date]],"mmm-yyyy")</f>
        <v>Aug-2024</v>
      </c>
      <c r="D49">
        <f t="shared" si="0"/>
        <v>2024</v>
      </c>
      <c r="E49" t="s">
        <v>6143</v>
      </c>
      <c r="F49" t="s">
        <v>6941</v>
      </c>
      <c r="G49" t="s">
        <v>7097</v>
      </c>
      <c r="H49" t="s">
        <v>7107</v>
      </c>
      <c r="I49" t="s">
        <v>7123</v>
      </c>
      <c r="J49" t="s">
        <v>7165</v>
      </c>
      <c r="K49" t="s">
        <v>7177</v>
      </c>
      <c r="L49" t="s">
        <v>7201</v>
      </c>
      <c r="M49">
        <v>8</v>
      </c>
      <c r="N49">
        <v>334241.03999999998</v>
      </c>
      <c r="O49">
        <v>0.2</v>
      </c>
      <c r="P49">
        <v>21990.54</v>
      </c>
    </row>
    <row r="50" spans="1:16" x14ac:dyDescent="0.25">
      <c r="A50" t="s">
        <v>62</v>
      </c>
      <c r="B50" t="s">
        <v>5061</v>
      </c>
      <c r="C50" t="str">
        <f>TEXT(SalesData[[#This Row],[Order Date]],"mmm-yyyy")</f>
        <v>Aug-2025</v>
      </c>
      <c r="D50">
        <f t="shared" si="0"/>
        <v>2025</v>
      </c>
      <c r="E50" t="s">
        <v>6112</v>
      </c>
      <c r="F50" t="s">
        <v>6911</v>
      </c>
      <c r="G50" t="s">
        <v>7095</v>
      </c>
      <c r="H50" t="s">
        <v>7106</v>
      </c>
      <c r="I50" t="s">
        <v>7122</v>
      </c>
      <c r="J50" t="s">
        <v>7164</v>
      </c>
      <c r="K50" t="s">
        <v>7173</v>
      </c>
      <c r="L50" t="s">
        <v>7186</v>
      </c>
      <c r="M50">
        <v>8</v>
      </c>
      <c r="N50">
        <v>28100.92</v>
      </c>
      <c r="O50">
        <v>0.2</v>
      </c>
      <c r="P50">
        <v>6330.68</v>
      </c>
    </row>
    <row r="51" spans="1:16" x14ac:dyDescent="0.25">
      <c r="A51" t="s">
        <v>63</v>
      </c>
      <c r="B51" t="s">
        <v>5062</v>
      </c>
      <c r="C51" t="str">
        <f>TEXT(SalesData[[#This Row],[Order Date]],"mmm-yyyy")</f>
        <v>Jan-2024</v>
      </c>
      <c r="D51">
        <f t="shared" si="0"/>
        <v>2024</v>
      </c>
      <c r="E51" t="s">
        <v>6144</v>
      </c>
      <c r="F51" t="s">
        <v>6942</v>
      </c>
      <c r="G51" t="s">
        <v>7094</v>
      </c>
      <c r="H51" t="s">
        <v>7101</v>
      </c>
      <c r="I51" t="s">
        <v>7137</v>
      </c>
      <c r="J51" t="s">
        <v>7164</v>
      </c>
      <c r="K51" t="s">
        <v>7173</v>
      </c>
      <c r="L51" t="s">
        <v>7206</v>
      </c>
      <c r="M51">
        <v>2</v>
      </c>
      <c r="N51">
        <v>4611.9399999999996</v>
      </c>
      <c r="O51">
        <v>0</v>
      </c>
      <c r="P51">
        <v>1604.46</v>
      </c>
    </row>
    <row r="52" spans="1:16" x14ac:dyDescent="0.25">
      <c r="A52" t="s">
        <v>64</v>
      </c>
      <c r="B52" t="s">
        <v>5063</v>
      </c>
      <c r="C52" t="str">
        <f>TEXT(SalesData[[#This Row],[Order Date]],"mmm-yyyy")</f>
        <v>Jun-2024</v>
      </c>
      <c r="D52">
        <f t="shared" si="0"/>
        <v>2024</v>
      </c>
      <c r="E52" t="s">
        <v>6145</v>
      </c>
      <c r="F52" t="s">
        <v>6943</v>
      </c>
      <c r="G52" t="s">
        <v>7096</v>
      </c>
      <c r="H52" t="s">
        <v>7111</v>
      </c>
      <c r="I52" t="s">
        <v>7145</v>
      </c>
      <c r="J52" t="s">
        <v>7164</v>
      </c>
      <c r="K52" t="s">
        <v>7170</v>
      </c>
      <c r="L52" t="s">
        <v>7189</v>
      </c>
      <c r="M52">
        <v>1</v>
      </c>
      <c r="N52">
        <v>1446.9</v>
      </c>
      <c r="O52">
        <v>0.05</v>
      </c>
      <c r="P52">
        <v>361.26</v>
      </c>
    </row>
    <row r="53" spans="1:16" x14ac:dyDescent="0.25">
      <c r="A53" t="s">
        <v>65</v>
      </c>
      <c r="B53" t="s">
        <v>5064</v>
      </c>
      <c r="C53" t="str">
        <f>TEXT(SalesData[[#This Row],[Order Date]],"mmm-yyyy")</f>
        <v>Aug-2025</v>
      </c>
      <c r="D53">
        <f t="shared" si="0"/>
        <v>2025</v>
      </c>
      <c r="E53" t="s">
        <v>6146</v>
      </c>
      <c r="F53" t="s">
        <v>6944</v>
      </c>
      <c r="G53" t="s">
        <v>7095</v>
      </c>
      <c r="H53" t="s">
        <v>7106</v>
      </c>
      <c r="I53" t="s">
        <v>7146</v>
      </c>
      <c r="J53" t="s">
        <v>7164</v>
      </c>
      <c r="K53" t="s">
        <v>7174</v>
      </c>
      <c r="L53" t="s">
        <v>7196</v>
      </c>
      <c r="M53">
        <v>5</v>
      </c>
      <c r="N53">
        <v>16815.560000000001</v>
      </c>
      <c r="O53">
        <v>0.05</v>
      </c>
      <c r="P53">
        <v>3632.72</v>
      </c>
    </row>
    <row r="54" spans="1:16" x14ac:dyDescent="0.25">
      <c r="A54" t="s">
        <v>66</v>
      </c>
      <c r="B54" t="s">
        <v>5065</v>
      </c>
      <c r="C54" t="str">
        <f>TEXT(SalesData[[#This Row],[Order Date]],"mmm-yyyy")</f>
        <v>Jul-2025</v>
      </c>
      <c r="D54">
        <f t="shared" si="0"/>
        <v>2025</v>
      </c>
      <c r="E54" t="s">
        <v>6147</v>
      </c>
      <c r="F54" t="s">
        <v>6945</v>
      </c>
      <c r="G54" t="s">
        <v>7095</v>
      </c>
      <c r="H54" t="s">
        <v>7102</v>
      </c>
      <c r="I54" t="s">
        <v>7147</v>
      </c>
      <c r="J54" t="s">
        <v>7163</v>
      </c>
      <c r="K54" t="s">
        <v>7167</v>
      </c>
      <c r="L54" t="s">
        <v>7207</v>
      </c>
      <c r="M54">
        <v>4</v>
      </c>
      <c r="N54">
        <v>2339.39</v>
      </c>
      <c r="O54">
        <v>0.25</v>
      </c>
      <c r="P54">
        <v>533.03</v>
      </c>
    </row>
    <row r="55" spans="1:16" x14ac:dyDescent="0.25">
      <c r="A55" t="s">
        <v>67</v>
      </c>
      <c r="B55" t="s">
        <v>5066</v>
      </c>
      <c r="C55" t="str">
        <f>TEXT(SalesData[[#This Row],[Order Date]],"mmm-yyyy")</f>
        <v>Dec-2025</v>
      </c>
      <c r="D55">
        <f t="shared" si="0"/>
        <v>2025</v>
      </c>
      <c r="E55" t="s">
        <v>6148</v>
      </c>
      <c r="F55" t="s">
        <v>6946</v>
      </c>
      <c r="G55" t="s">
        <v>7096</v>
      </c>
      <c r="H55" t="s">
        <v>7113</v>
      </c>
      <c r="I55" t="s">
        <v>7148</v>
      </c>
      <c r="J55" t="s">
        <v>7165</v>
      </c>
      <c r="K55" t="s">
        <v>7176</v>
      </c>
      <c r="L55" t="s">
        <v>7195</v>
      </c>
      <c r="M55">
        <v>4</v>
      </c>
      <c r="N55">
        <v>40949.57</v>
      </c>
      <c r="O55">
        <v>0.15</v>
      </c>
      <c r="P55">
        <v>3184.93</v>
      </c>
    </row>
    <row r="56" spans="1:16" x14ac:dyDescent="0.25">
      <c r="A56" t="s">
        <v>68</v>
      </c>
      <c r="B56" t="s">
        <v>5067</v>
      </c>
      <c r="C56" t="str">
        <f>TEXT(SalesData[[#This Row],[Order Date]],"mmm-yyyy")</f>
        <v>Aug-2023</v>
      </c>
      <c r="D56">
        <f t="shared" si="0"/>
        <v>2023</v>
      </c>
      <c r="E56" t="s">
        <v>6149</v>
      </c>
      <c r="F56" t="s">
        <v>6947</v>
      </c>
      <c r="G56" t="s">
        <v>7094</v>
      </c>
      <c r="H56" t="s">
        <v>7101</v>
      </c>
      <c r="I56" t="s">
        <v>7117</v>
      </c>
      <c r="J56" t="s">
        <v>7163</v>
      </c>
      <c r="K56" t="s">
        <v>7171</v>
      </c>
      <c r="L56" t="s">
        <v>7184</v>
      </c>
      <c r="M56">
        <v>3</v>
      </c>
      <c r="N56">
        <v>20227.47</v>
      </c>
      <c r="O56">
        <v>0.15</v>
      </c>
      <c r="P56">
        <v>1814.57</v>
      </c>
    </row>
    <row r="57" spans="1:16" x14ac:dyDescent="0.25">
      <c r="A57" t="s">
        <v>69</v>
      </c>
      <c r="B57" t="s">
        <v>5046</v>
      </c>
      <c r="C57" t="str">
        <f>TEXT(SalesData[[#This Row],[Order Date]],"mmm-yyyy")</f>
        <v>Sep-2024</v>
      </c>
      <c r="D57">
        <f t="shared" si="0"/>
        <v>2024</v>
      </c>
      <c r="E57" t="s">
        <v>6150</v>
      </c>
      <c r="F57" t="s">
        <v>6948</v>
      </c>
      <c r="G57" t="s">
        <v>7097</v>
      </c>
      <c r="H57" t="s">
        <v>7105</v>
      </c>
      <c r="I57" t="s">
        <v>7128</v>
      </c>
      <c r="J57" t="s">
        <v>7165</v>
      </c>
      <c r="K57" t="s">
        <v>7172</v>
      </c>
      <c r="L57" t="s">
        <v>7208</v>
      </c>
      <c r="M57">
        <v>2</v>
      </c>
      <c r="N57">
        <v>4961.8500000000004</v>
      </c>
      <c r="O57">
        <v>0</v>
      </c>
      <c r="P57">
        <v>1100.5899999999999</v>
      </c>
    </row>
    <row r="58" spans="1:16" x14ac:dyDescent="0.25">
      <c r="A58" t="s">
        <v>70</v>
      </c>
      <c r="B58" t="s">
        <v>5068</v>
      </c>
      <c r="C58" t="str">
        <f>TEXT(SalesData[[#This Row],[Order Date]],"mmm-yyyy")</f>
        <v>May-2023</v>
      </c>
      <c r="D58">
        <f t="shared" si="0"/>
        <v>2023</v>
      </c>
      <c r="E58" t="s">
        <v>6151</v>
      </c>
      <c r="F58" t="s">
        <v>6949</v>
      </c>
      <c r="G58" t="s">
        <v>7096</v>
      </c>
      <c r="H58" t="s">
        <v>7112</v>
      </c>
      <c r="I58" t="s">
        <v>7133</v>
      </c>
      <c r="J58" t="s">
        <v>7163</v>
      </c>
      <c r="K58" t="s">
        <v>7171</v>
      </c>
      <c r="L58" t="s">
        <v>7204</v>
      </c>
      <c r="M58">
        <v>7</v>
      </c>
      <c r="N58">
        <v>31399.87</v>
      </c>
      <c r="O58">
        <v>0.05</v>
      </c>
      <c r="P58">
        <v>5390.33</v>
      </c>
    </row>
    <row r="59" spans="1:16" x14ac:dyDescent="0.25">
      <c r="A59" t="s">
        <v>71</v>
      </c>
      <c r="B59" t="s">
        <v>5069</v>
      </c>
      <c r="C59" t="str">
        <f>TEXT(SalesData[[#This Row],[Order Date]],"mmm-yyyy")</f>
        <v>Feb-2025</v>
      </c>
      <c r="D59">
        <f t="shared" si="0"/>
        <v>2025</v>
      </c>
      <c r="E59" t="s">
        <v>6152</v>
      </c>
      <c r="F59" t="s">
        <v>6950</v>
      </c>
      <c r="G59" t="s">
        <v>7097</v>
      </c>
      <c r="H59" t="s">
        <v>7110</v>
      </c>
      <c r="I59" t="s">
        <v>7129</v>
      </c>
      <c r="J59" t="s">
        <v>7164</v>
      </c>
      <c r="K59" t="s">
        <v>7173</v>
      </c>
      <c r="L59" t="s">
        <v>7200</v>
      </c>
      <c r="M59">
        <v>7</v>
      </c>
      <c r="N59">
        <v>6873.93</v>
      </c>
      <c r="O59">
        <v>0.15</v>
      </c>
      <c r="P59">
        <v>1861.26</v>
      </c>
    </row>
    <row r="60" spans="1:16" x14ac:dyDescent="0.25">
      <c r="A60" t="s">
        <v>72</v>
      </c>
      <c r="B60" t="s">
        <v>5070</v>
      </c>
      <c r="C60" t="str">
        <f>TEXT(SalesData[[#This Row],[Order Date]],"mmm-yyyy")</f>
        <v>Feb-2023</v>
      </c>
      <c r="D60">
        <f t="shared" si="0"/>
        <v>2023</v>
      </c>
      <c r="E60" t="s">
        <v>6153</v>
      </c>
      <c r="F60" t="s">
        <v>6951</v>
      </c>
      <c r="G60" t="s">
        <v>7095</v>
      </c>
      <c r="H60" t="s">
        <v>7102</v>
      </c>
      <c r="I60" t="s">
        <v>7147</v>
      </c>
      <c r="J60" t="s">
        <v>7163</v>
      </c>
      <c r="K60" t="s">
        <v>7167</v>
      </c>
      <c r="L60" t="s">
        <v>7179</v>
      </c>
      <c r="M60">
        <v>4</v>
      </c>
      <c r="N60">
        <v>9960.6299999999992</v>
      </c>
      <c r="O60">
        <v>0</v>
      </c>
      <c r="P60">
        <v>2521.81</v>
      </c>
    </row>
    <row r="61" spans="1:16" x14ac:dyDescent="0.25">
      <c r="A61" t="s">
        <v>73</v>
      </c>
      <c r="B61" t="s">
        <v>5071</v>
      </c>
      <c r="C61" t="str">
        <f>TEXT(SalesData[[#This Row],[Order Date]],"mmm-yyyy")</f>
        <v>Aug-2023</v>
      </c>
      <c r="D61">
        <f t="shared" si="0"/>
        <v>2023</v>
      </c>
      <c r="E61" t="s">
        <v>6154</v>
      </c>
      <c r="F61" t="s">
        <v>6952</v>
      </c>
      <c r="G61" t="s">
        <v>7097</v>
      </c>
      <c r="H61" t="s">
        <v>7105</v>
      </c>
      <c r="I61" t="s">
        <v>7149</v>
      </c>
      <c r="J61" t="s">
        <v>7165</v>
      </c>
      <c r="K61" t="s">
        <v>7176</v>
      </c>
      <c r="L61" t="s">
        <v>7202</v>
      </c>
      <c r="M61">
        <v>2</v>
      </c>
      <c r="N61">
        <v>36338.199999999997</v>
      </c>
      <c r="O61">
        <v>0</v>
      </c>
      <c r="P61">
        <v>5262.38</v>
      </c>
    </row>
    <row r="62" spans="1:16" x14ac:dyDescent="0.25">
      <c r="A62" t="s">
        <v>74</v>
      </c>
      <c r="B62" t="s">
        <v>5072</v>
      </c>
      <c r="C62" t="str">
        <f>TEXT(SalesData[[#This Row],[Order Date]],"mmm-yyyy")</f>
        <v>May-2024</v>
      </c>
      <c r="D62">
        <f t="shared" si="0"/>
        <v>2024</v>
      </c>
      <c r="E62" t="s">
        <v>6155</v>
      </c>
      <c r="F62" t="s">
        <v>6918</v>
      </c>
      <c r="G62" t="s">
        <v>7097</v>
      </c>
      <c r="H62" t="s">
        <v>7105</v>
      </c>
      <c r="I62" t="s">
        <v>7128</v>
      </c>
      <c r="J62" t="s">
        <v>7162</v>
      </c>
      <c r="K62" t="s">
        <v>7169</v>
      </c>
      <c r="L62" t="s">
        <v>7182</v>
      </c>
      <c r="M62">
        <v>1</v>
      </c>
      <c r="N62">
        <v>9003.51</v>
      </c>
      <c r="O62">
        <v>0</v>
      </c>
      <c r="P62">
        <v>1722.99</v>
      </c>
    </row>
    <row r="63" spans="1:16" x14ac:dyDescent="0.25">
      <c r="A63" t="s">
        <v>75</v>
      </c>
      <c r="B63" t="s">
        <v>5073</v>
      </c>
      <c r="C63" t="str">
        <f>TEXT(SalesData[[#This Row],[Order Date]],"mmm-yyyy")</f>
        <v>Oct-2024</v>
      </c>
      <c r="D63">
        <f t="shared" si="0"/>
        <v>2024</v>
      </c>
      <c r="E63" t="s">
        <v>6156</v>
      </c>
      <c r="F63" t="s">
        <v>6937</v>
      </c>
      <c r="G63" t="s">
        <v>7095</v>
      </c>
      <c r="H63" t="s">
        <v>7106</v>
      </c>
      <c r="I63" t="s">
        <v>7146</v>
      </c>
      <c r="J63" t="s">
        <v>7162</v>
      </c>
      <c r="K63" t="s">
        <v>7169</v>
      </c>
      <c r="L63" t="s">
        <v>7193</v>
      </c>
      <c r="M63">
        <v>4</v>
      </c>
      <c r="N63">
        <v>38809.980000000003</v>
      </c>
      <c r="O63">
        <v>0.1</v>
      </c>
      <c r="P63">
        <v>7297.87</v>
      </c>
    </row>
    <row r="64" spans="1:16" x14ac:dyDescent="0.25">
      <c r="A64" t="s">
        <v>76</v>
      </c>
      <c r="B64" t="s">
        <v>5074</v>
      </c>
      <c r="C64" t="str">
        <f>TEXT(SalesData[[#This Row],[Order Date]],"mmm-yyyy")</f>
        <v>Dec-2023</v>
      </c>
      <c r="D64">
        <f t="shared" si="0"/>
        <v>2023</v>
      </c>
      <c r="E64" t="s">
        <v>6157</v>
      </c>
      <c r="F64" t="s">
        <v>6953</v>
      </c>
      <c r="G64" t="s">
        <v>7096</v>
      </c>
      <c r="H64" t="s">
        <v>7103</v>
      </c>
      <c r="I64" t="s">
        <v>7119</v>
      </c>
      <c r="J64" t="s">
        <v>7164</v>
      </c>
      <c r="K64" t="s">
        <v>7174</v>
      </c>
      <c r="L64" t="s">
        <v>7199</v>
      </c>
      <c r="M64">
        <v>7</v>
      </c>
      <c r="N64">
        <v>8420.5499999999993</v>
      </c>
      <c r="O64">
        <v>0.25</v>
      </c>
      <c r="P64">
        <v>726.33</v>
      </c>
    </row>
    <row r="65" spans="1:16" x14ac:dyDescent="0.25">
      <c r="A65" t="s">
        <v>77</v>
      </c>
      <c r="B65" t="s">
        <v>5075</v>
      </c>
      <c r="C65" t="str">
        <f>TEXT(SalesData[[#This Row],[Order Date]],"mmm-yyyy")</f>
        <v>Feb-2025</v>
      </c>
      <c r="D65">
        <f t="shared" si="0"/>
        <v>2025</v>
      </c>
      <c r="E65" t="s">
        <v>6158</v>
      </c>
      <c r="F65" t="s">
        <v>6954</v>
      </c>
      <c r="G65" t="s">
        <v>7094</v>
      </c>
      <c r="H65" t="s">
        <v>7101</v>
      </c>
      <c r="I65" t="s">
        <v>7117</v>
      </c>
      <c r="J65" t="s">
        <v>7162</v>
      </c>
      <c r="K65" t="s">
        <v>7166</v>
      </c>
      <c r="L65" t="s">
        <v>7192</v>
      </c>
      <c r="M65">
        <v>3</v>
      </c>
      <c r="N65">
        <v>13450.08</v>
      </c>
      <c r="O65">
        <v>0.25</v>
      </c>
      <c r="P65">
        <v>1344.48</v>
      </c>
    </row>
    <row r="66" spans="1:16" x14ac:dyDescent="0.25">
      <c r="A66" t="s">
        <v>78</v>
      </c>
      <c r="B66" t="s">
        <v>5076</v>
      </c>
      <c r="C66" t="str">
        <f>TEXT(SalesData[[#This Row],[Order Date]],"mmm-yyyy")</f>
        <v>Dec-2025</v>
      </c>
      <c r="D66">
        <f t="shared" ref="D66:D129" si="1">YEAR(B66)</f>
        <v>2025</v>
      </c>
      <c r="E66" t="s">
        <v>6159</v>
      </c>
      <c r="F66" t="s">
        <v>6955</v>
      </c>
      <c r="G66" t="s">
        <v>7094</v>
      </c>
      <c r="H66" t="s">
        <v>7101</v>
      </c>
      <c r="I66" t="s">
        <v>7117</v>
      </c>
      <c r="J66" t="s">
        <v>7164</v>
      </c>
      <c r="K66" t="s">
        <v>7173</v>
      </c>
      <c r="L66" t="s">
        <v>7206</v>
      </c>
      <c r="M66">
        <v>2</v>
      </c>
      <c r="N66">
        <v>4097.46</v>
      </c>
      <c r="O66">
        <v>0.1</v>
      </c>
      <c r="P66">
        <v>1247.21</v>
      </c>
    </row>
    <row r="67" spans="1:16" x14ac:dyDescent="0.25">
      <c r="A67" t="s">
        <v>79</v>
      </c>
      <c r="B67" t="s">
        <v>5077</v>
      </c>
      <c r="C67" t="str">
        <f>TEXT(SalesData[[#This Row],[Order Date]],"mmm-yyyy")</f>
        <v>Apr-2023</v>
      </c>
      <c r="D67">
        <f t="shared" si="1"/>
        <v>2023</v>
      </c>
      <c r="E67" t="s">
        <v>6160</v>
      </c>
      <c r="F67" t="s">
        <v>6956</v>
      </c>
      <c r="G67" t="s">
        <v>7095</v>
      </c>
      <c r="H67" t="s">
        <v>7102</v>
      </c>
      <c r="I67" t="s">
        <v>7147</v>
      </c>
      <c r="J67" t="s">
        <v>7165</v>
      </c>
      <c r="K67" t="s">
        <v>7176</v>
      </c>
      <c r="L67" t="s">
        <v>7202</v>
      </c>
      <c r="M67">
        <v>4</v>
      </c>
      <c r="N67">
        <v>62913.599999999999</v>
      </c>
      <c r="O67">
        <v>0.1</v>
      </c>
      <c r="P67">
        <v>4757.53</v>
      </c>
    </row>
    <row r="68" spans="1:16" x14ac:dyDescent="0.25">
      <c r="A68" t="s">
        <v>80</v>
      </c>
      <c r="B68" t="s">
        <v>5078</v>
      </c>
      <c r="C68" t="str">
        <f>TEXT(SalesData[[#This Row],[Order Date]],"mmm-yyyy")</f>
        <v>Mar-2024</v>
      </c>
      <c r="D68">
        <f t="shared" si="1"/>
        <v>2024</v>
      </c>
      <c r="E68" t="s">
        <v>6134</v>
      </c>
      <c r="F68" t="s">
        <v>6932</v>
      </c>
      <c r="G68" t="s">
        <v>7094</v>
      </c>
      <c r="H68" t="s">
        <v>7099</v>
      </c>
      <c r="I68" t="s">
        <v>7115</v>
      </c>
      <c r="J68" t="s">
        <v>7163</v>
      </c>
      <c r="K68" t="s">
        <v>7171</v>
      </c>
      <c r="L68" t="s">
        <v>7209</v>
      </c>
      <c r="M68">
        <v>4</v>
      </c>
      <c r="N68">
        <v>6749</v>
      </c>
      <c r="O68">
        <v>0.1</v>
      </c>
      <c r="P68">
        <v>1088.9000000000001</v>
      </c>
    </row>
    <row r="69" spans="1:16" x14ac:dyDescent="0.25">
      <c r="A69" t="s">
        <v>81</v>
      </c>
      <c r="B69" t="s">
        <v>5079</v>
      </c>
      <c r="C69" t="str">
        <f>TEXT(SalesData[[#This Row],[Order Date]],"mmm-yyyy")</f>
        <v>Aug-2025</v>
      </c>
      <c r="D69">
        <f t="shared" si="1"/>
        <v>2025</v>
      </c>
      <c r="E69" t="s">
        <v>6117</v>
      </c>
      <c r="F69" t="s">
        <v>6916</v>
      </c>
      <c r="G69" t="s">
        <v>7095</v>
      </c>
      <c r="H69" t="s">
        <v>7108</v>
      </c>
      <c r="I69" t="s">
        <v>7150</v>
      </c>
      <c r="J69" t="s">
        <v>7164</v>
      </c>
      <c r="K69" t="s">
        <v>7174</v>
      </c>
      <c r="L69" t="s">
        <v>7188</v>
      </c>
      <c r="M69">
        <v>8</v>
      </c>
      <c r="N69">
        <v>23078.31</v>
      </c>
      <c r="O69">
        <v>0</v>
      </c>
      <c r="P69">
        <v>5828.62</v>
      </c>
    </row>
    <row r="70" spans="1:16" x14ac:dyDescent="0.25">
      <c r="A70" t="s">
        <v>82</v>
      </c>
      <c r="B70" t="s">
        <v>5080</v>
      </c>
      <c r="C70" t="str">
        <f>TEXT(SalesData[[#This Row],[Order Date]],"mmm-yyyy")</f>
        <v>Feb-2024</v>
      </c>
      <c r="D70">
        <f t="shared" si="1"/>
        <v>2024</v>
      </c>
      <c r="E70" t="s">
        <v>6161</v>
      </c>
      <c r="F70" t="s">
        <v>6957</v>
      </c>
      <c r="G70" t="s">
        <v>7095</v>
      </c>
      <c r="H70" t="s">
        <v>7108</v>
      </c>
      <c r="I70" t="s">
        <v>7150</v>
      </c>
      <c r="J70" t="s">
        <v>7165</v>
      </c>
      <c r="K70" t="s">
        <v>7172</v>
      </c>
      <c r="L70" t="s">
        <v>7208</v>
      </c>
      <c r="M70">
        <v>3</v>
      </c>
      <c r="N70">
        <v>7320.58</v>
      </c>
      <c r="O70">
        <v>0</v>
      </c>
      <c r="P70">
        <v>1636.02</v>
      </c>
    </row>
    <row r="71" spans="1:16" x14ac:dyDescent="0.25">
      <c r="A71" t="s">
        <v>83</v>
      </c>
      <c r="B71" t="s">
        <v>5081</v>
      </c>
      <c r="C71" t="str">
        <f>TEXT(SalesData[[#This Row],[Order Date]],"mmm-yyyy")</f>
        <v>Aug-2024</v>
      </c>
      <c r="D71">
        <f t="shared" si="1"/>
        <v>2024</v>
      </c>
      <c r="E71" t="s">
        <v>6162</v>
      </c>
      <c r="F71" t="s">
        <v>6958</v>
      </c>
      <c r="G71" t="s">
        <v>7094</v>
      </c>
      <c r="H71" t="s">
        <v>7100</v>
      </c>
      <c r="I71" t="s">
        <v>7151</v>
      </c>
      <c r="J71" t="s">
        <v>7162</v>
      </c>
      <c r="K71" t="s">
        <v>7166</v>
      </c>
      <c r="L71" t="s">
        <v>7192</v>
      </c>
      <c r="M71">
        <v>4</v>
      </c>
      <c r="N71">
        <v>21709.39</v>
      </c>
      <c r="O71">
        <v>0.1</v>
      </c>
      <c r="P71">
        <v>2252.9299999999998</v>
      </c>
    </row>
    <row r="72" spans="1:16" x14ac:dyDescent="0.25">
      <c r="A72" t="s">
        <v>84</v>
      </c>
      <c r="B72" t="s">
        <v>5082</v>
      </c>
      <c r="C72" t="str">
        <f>TEXT(SalesData[[#This Row],[Order Date]],"mmm-yyyy")</f>
        <v>Sep-2025</v>
      </c>
      <c r="D72">
        <f t="shared" si="1"/>
        <v>2025</v>
      </c>
      <c r="E72" t="s">
        <v>6163</v>
      </c>
      <c r="F72" t="s">
        <v>6918</v>
      </c>
      <c r="G72" t="s">
        <v>7096</v>
      </c>
      <c r="H72" t="s">
        <v>7103</v>
      </c>
      <c r="I72" t="s">
        <v>7119</v>
      </c>
      <c r="J72" t="s">
        <v>7164</v>
      </c>
      <c r="K72" t="s">
        <v>7173</v>
      </c>
      <c r="L72" t="s">
        <v>7200</v>
      </c>
      <c r="M72">
        <v>8</v>
      </c>
      <c r="N72">
        <v>10000.219999999999</v>
      </c>
      <c r="O72">
        <v>0</v>
      </c>
      <c r="P72">
        <v>3599.35</v>
      </c>
    </row>
    <row r="73" spans="1:16" x14ac:dyDescent="0.25">
      <c r="A73" t="s">
        <v>85</v>
      </c>
      <c r="B73" t="s">
        <v>5083</v>
      </c>
      <c r="C73" t="str">
        <f>TEXT(SalesData[[#This Row],[Order Date]],"mmm-yyyy")</f>
        <v>Dec-2025</v>
      </c>
      <c r="D73">
        <f t="shared" si="1"/>
        <v>2025</v>
      </c>
      <c r="E73" t="s">
        <v>6164</v>
      </c>
      <c r="F73" t="s">
        <v>6928</v>
      </c>
      <c r="G73" t="s">
        <v>7097</v>
      </c>
      <c r="H73" t="s">
        <v>7107</v>
      </c>
      <c r="I73" t="s">
        <v>7152</v>
      </c>
      <c r="J73" t="s">
        <v>7165</v>
      </c>
      <c r="K73" t="s">
        <v>7176</v>
      </c>
      <c r="L73" t="s">
        <v>7194</v>
      </c>
      <c r="M73">
        <v>3</v>
      </c>
      <c r="N73">
        <v>56985.2</v>
      </c>
      <c r="O73">
        <v>0.25</v>
      </c>
      <c r="P73">
        <v>4807.99</v>
      </c>
    </row>
    <row r="74" spans="1:16" x14ac:dyDescent="0.25">
      <c r="A74" t="s">
        <v>86</v>
      </c>
      <c r="B74" t="s">
        <v>5084</v>
      </c>
      <c r="C74" t="str">
        <f>TEXT(SalesData[[#This Row],[Order Date]],"mmm-yyyy")</f>
        <v>Nov-2025</v>
      </c>
      <c r="D74">
        <f t="shared" si="1"/>
        <v>2025</v>
      </c>
      <c r="E74" t="s">
        <v>6165</v>
      </c>
      <c r="F74" t="s">
        <v>6959</v>
      </c>
      <c r="G74" t="s">
        <v>7096</v>
      </c>
      <c r="H74" t="s">
        <v>7113</v>
      </c>
      <c r="I74" t="s">
        <v>7148</v>
      </c>
      <c r="J74" t="s">
        <v>7163</v>
      </c>
      <c r="K74" t="s">
        <v>7167</v>
      </c>
      <c r="L74" t="s">
        <v>7179</v>
      </c>
      <c r="M74">
        <v>1</v>
      </c>
      <c r="N74">
        <v>2508.0500000000002</v>
      </c>
      <c r="O74">
        <v>0</v>
      </c>
      <c r="P74">
        <v>611.72</v>
      </c>
    </row>
    <row r="75" spans="1:16" x14ac:dyDescent="0.25">
      <c r="A75" t="s">
        <v>87</v>
      </c>
      <c r="B75" t="s">
        <v>5085</v>
      </c>
      <c r="C75" t="str">
        <f>TEXT(SalesData[[#This Row],[Order Date]],"mmm-yyyy")</f>
        <v>Jul-2024</v>
      </c>
      <c r="D75">
        <f t="shared" si="1"/>
        <v>2024</v>
      </c>
      <c r="E75" t="s">
        <v>6166</v>
      </c>
      <c r="F75" t="s">
        <v>6897</v>
      </c>
      <c r="G75" t="s">
        <v>7095</v>
      </c>
      <c r="H75" t="s">
        <v>7109</v>
      </c>
      <c r="I75" t="s">
        <v>7127</v>
      </c>
      <c r="J75" t="s">
        <v>7163</v>
      </c>
      <c r="K75" t="s">
        <v>7171</v>
      </c>
      <c r="L75" t="s">
        <v>7204</v>
      </c>
      <c r="M75">
        <v>2</v>
      </c>
      <c r="N75">
        <v>7381.41</v>
      </c>
      <c r="O75">
        <v>0.15</v>
      </c>
      <c r="P75">
        <v>971.96</v>
      </c>
    </row>
    <row r="76" spans="1:16" x14ac:dyDescent="0.25">
      <c r="A76" t="s">
        <v>88</v>
      </c>
      <c r="B76" t="s">
        <v>5086</v>
      </c>
      <c r="C76" t="str">
        <f>TEXT(SalesData[[#This Row],[Order Date]],"mmm-yyyy")</f>
        <v>Jul-2024</v>
      </c>
      <c r="D76">
        <f t="shared" si="1"/>
        <v>2024</v>
      </c>
      <c r="E76" t="s">
        <v>6167</v>
      </c>
      <c r="F76" t="s">
        <v>6901</v>
      </c>
      <c r="G76" t="s">
        <v>7096</v>
      </c>
      <c r="H76" t="s">
        <v>7112</v>
      </c>
      <c r="I76" t="s">
        <v>7133</v>
      </c>
      <c r="J76" t="s">
        <v>7163</v>
      </c>
      <c r="K76" t="s">
        <v>7175</v>
      </c>
      <c r="L76" t="s">
        <v>7205</v>
      </c>
      <c r="M76">
        <v>4</v>
      </c>
      <c r="N76">
        <v>10892.96</v>
      </c>
      <c r="O76">
        <v>0.2</v>
      </c>
      <c r="P76">
        <v>993.54</v>
      </c>
    </row>
    <row r="77" spans="1:16" x14ac:dyDescent="0.25">
      <c r="A77" t="s">
        <v>89</v>
      </c>
      <c r="B77" t="s">
        <v>5087</v>
      </c>
      <c r="C77" t="str">
        <f>TEXT(SalesData[[#This Row],[Order Date]],"mmm-yyyy")</f>
        <v>Mar-2023</v>
      </c>
      <c r="D77">
        <f t="shared" si="1"/>
        <v>2023</v>
      </c>
      <c r="E77" t="s">
        <v>6168</v>
      </c>
      <c r="F77" t="s">
        <v>6909</v>
      </c>
      <c r="G77" t="s">
        <v>7097</v>
      </c>
      <c r="H77" t="s">
        <v>7105</v>
      </c>
      <c r="I77" t="s">
        <v>7128</v>
      </c>
      <c r="J77" t="s">
        <v>7163</v>
      </c>
      <c r="K77" t="s">
        <v>7167</v>
      </c>
      <c r="L77" t="s">
        <v>7179</v>
      </c>
      <c r="M77">
        <v>1</v>
      </c>
      <c r="N77">
        <v>1901.89</v>
      </c>
      <c r="O77">
        <v>0.2</v>
      </c>
      <c r="P77">
        <v>392.33</v>
      </c>
    </row>
    <row r="78" spans="1:16" x14ac:dyDescent="0.25">
      <c r="A78" t="s">
        <v>90</v>
      </c>
      <c r="B78" t="s">
        <v>5088</v>
      </c>
      <c r="C78" t="str">
        <f>TEXT(SalesData[[#This Row],[Order Date]],"mmm-yyyy")</f>
        <v>Nov-2024</v>
      </c>
      <c r="D78">
        <f t="shared" si="1"/>
        <v>2024</v>
      </c>
      <c r="E78" t="s">
        <v>6169</v>
      </c>
      <c r="F78" t="s">
        <v>6939</v>
      </c>
      <c r="G78" t="s">
        <v>7097</v>
      </c>
      <c r="H78" t="s">
        <v>7107</v>
      </c>
      <c r="I78" t="s">
        <v>7153</v>
      </c>
      <c r="J78" t="s">
        <v>7162</v>
      </c>
      <c r="K78" t="s">
        <v>7169</v>
      </c>
      <c r="L78" t="s">
        <v>7193</v>
      </c>
      <c r="M78">
        <v>8</v>
      </c>
      <c r="N78">
        <v>79809.259999999995</v>
      </c>
      <c r="O78">
        <v>0.05</v>
      </c>
      <c r="P78">
        <v>16109.17</v>
      </c>
    </row>
    <row r="79" spans="1:16" x14ac:dyDescent="0.25">
      <c r="A79" t="s">
        <v>91</v>
      </c>
      <c r="B79" t="s">
        <v>5089</v>
      </c>
      <c r="C79" t="str">
        <f>TEXT(SalesData[[#This Row],[Order Date]],"mmm-yyyy")</f>
        <v>Mar-2023</v>
      </c>
      <c r="D79">
        <f t="shared" si="1"/>
        <v>2023</v>
      </c>
      <c r="E79" t="s">
        <v>6170</v>
      </c>
      <c r="F79" t="s">
        <v>6960</v>
      </c>
      <c r="G79" t="s">
        <v>7094</v>
      </c>
      <c r="H79" t="s">
        <v>7098</v>
      </c>
      <c r="I79" t="s">
        <v>7114</v>
      </c>
      <c r="J79" t="s">
        <v>7162</v>
      </c>
      <c r="K79" t="s">
        <v>7169</v>
      </c>
      <c r="L79" t="s">
        <v>7182</v>
      </c>
      <c r="M79">
        <v>7</v>
      </c>
      <c r="N79">
        <v>61735.44</v>
      </c>
      <c r="O79">
        <v>0</v>
      </c>
      <c r="P79">
        <v>11260.61</v>
      </c>
    </row>
    <row r="80" spans="1:16" x14ac:dyDescent="0.25">
      <c r="A80" t="s">
        <v>92</v>
      </c>
      <c r="B80" t="s">
        <v>5090</v>
      </c>
      <c r="C80" t="str">
        <f>TEXT(SalesData[[#This Row],[Order Date]],"mmm-yyyy")</f>
        <v>Nov-2024</v>
      </c>
      <c r="D80">
        <f t="shared" si="1"/>
        <v>2024</v>
      </c>
      <c r="E80" t="s">
        <v>6171</v>
      </c>
      <c r="F80" t="s">
        <v>6961</v>
      </c>
      <c r="G80" t="s">
        <v>7096</v>
      </c>
      <c r="H80" t="s">
        <v>7111</v>
      </c>
      <c r="I80" t="s">
        <v>7142</v>
      </c>
      <c r="J80" t="s">
        <v>7165</v>
      </c>
      <c r="K80" t="s">
        <v>7172</v>
      </c>
      <c r="L80" t="s">
        <v>7185</v>
      </c>
      <c r="M80">
        <v>6</v>
      </c>
      <c r="N80">
        <v>28793.06</v>
      </c>
      <c r="O80">
        <v>0</v>
      </c>
      <c r="P80">
        <v>5006.79</v>
      </c>
    </row>
    <row r="81" spans="1:16" x14ac:dyDescent="0.25">
      <c r="A81" t="s">
        <v>93</v>
      </c>
      <c r="B81" t="s">
        <v>5091</v>
      </c>
      <c r="C81" t="str">
        <f>TEXT(SalesData[[#This Row],[Order Date]],"mmm-yyyy")</f>
        <v>Mar-2025</v>
      </c>
      <c r="D81">
        <f t="shared" si="1"/>
        <v>2025</v>
      </c>
      <c r="E81" t="s">
        <v>6172</v>
      </c>
      <c r="F81" t="s">
        <v>6962</v>
      </c>
      <c r="G81" t="s">
        <v>7095</v>
      </c>
      <c r="H81" t="s">
        <v>7109</v>
      </c>
      <c r="I81" t="s">
        <v>7127</v>
      </c>
      <c r="J81" t="s">
        <v>7164</v>
      </c>
      <c r="K81" t="s">
        <v>7170</v>
      </c>
      <c r="L81" t="s">
        <v>7189</v>
      </c>
      <c r="M81">
        <v>4</v>
      </c>
      <c r="N81">
        <v>5730.23</v>
      </c>
      <c r="O81">
        <v>0.05</v>
      </c>
      <c r="P81">
        <v>1503.57</v>
      </c>
    </row>
    <row r="82" spans="1:16" x14ac:dyDescent="0.25">
      <c r="A82" t="s">
        <v>94</v>
      </c>
      <c r="B82" t="s">
        <v>5092</v>
      </c>
      <c r="C82" t="str">
        <f>TEXT(SalesData[[#This Row],[Order Date]],"mmm-yyyy")</f>
        <v>Feb-2025</v>
      </c>
      <c r="D82">
        <f t="shared" si="1"/>
        <v>2025</v>
      </c>
      <c r="E82" t="s">
        <v>6173</v>
      </c>
      <c r="F82" t="s">
        <v>6963</v>
      </c>
      <c r="G82" t="s">
        <v>7097</v>
      </c>
      <c r="H82" t="s">
        <v>7104</v>
      </c>
      <c r="I82" t="s">
        <v>7120</v>
      </c>
      <c r="J82" t="s">
        <v>7165</v>
      </c>
      <c r="K82" t="s">
        <v>7176</v>
      </c>
      <c r="L82" t="s">
        <v>7194</v>
      </c>
      <c r="M82">
        <v>3</v>
      </c>
      <c r="N82">
        <v>68928.820000000007</v>
      </c>
      <c r="O82">
        <v>0.1</v>
      </c>
      <c r="P82">
        <v>7919.87</v>
      </c>
    </row>
    <row r="83" spans="1:16" x14ac:dyDescent="0.25">
      <c r="A83" t="s">
        <v>95</v>
      </c>
      <c r="B83" t="s">
        <v>5093</v>
      </c>
      <c r="C83" t="str">
        <f>TEXT(SalesData[[#This Row],[Order Date]],"mmm-yyyy")</f>
        <v>Jan-2025</v>
      </c>
      <c r="D83">
        <f t="shared" si="1"/>
        <v>2025</v>
      </c>
      <c r="E83" t="s">
        <v>6174</v>
      </c>
      <c r="F83" t="s">
        <v>6964</v>
      </c>
      <c r="G83" t="s">
        <v>7097</v>
      </c>
      <c r="H83" t="s">
        <v>7107</v>
      </c>
      <c r="I83" t="s">
        <v>7153</v>
      </c>
      <c r="J83" t="s">
        <v>7164</v>
      </c>
      <c r="K83" t="s">
        <v>7170</v>
      </c>
      <c r="L83" t="s">
        <v>7189</v>
      </c>
      <c r="M83">
        <v>5</v>
      </c>
      <c r="N83">
        <v>7224.38</v>
      </c>
      <c r="O83">
        <v>0</v>
      </c>
      <c r="P83">
        <v>2145.14</v>
      </c>
    </row>
    <row r="84" spans="1:16" x14ac:dyDescent="0.25">
      <c r="A84" t="s">
        <v>96</v>
      </c>
      <c r="B84" t="s">
        <v>5094</v>
      </c>
      <c r="C84" t="str">
        <f>TEXT(SalesData[[#This Row],[Order Date]],"mmm-yyyy")</f>
        <v>Nov-2025</v>
      </c>
      <c r="D84">
        <f t="shared" si="1"/>
        <v>2025</v>
      </c>
      <c r="E84" t="s">
        <v>6175</v>
      </c>
      <c r="F84" t="s">
        <v>6965</v>
      </c>
      <c r="G84" t="s">
        <v>7096</v>
      </c>
      <c r="H84" t="s">
        <v>7112</v>
      </c>
      <c r="I84" t="s">
        <v>7139</v>
      </c>
      <c r="J84" t="s">
        <v>7165</v>
      </c>
      <c r="K84" t="s">
        <v>7177</v>
      </c>
      <c r="L84" t="s">
        <v>7210</v>
      </c>
      <c r="M84">
        <v>2</v>
      </c>
      <c r="N84">
        <v>145916.73000000001</v>
      </c>
      <c r="O84">
        <v>0.15</v>
      </c>
      <c r="P84">
        <v>10412.31</v>
      </c>
    </row>
    <row r="85" spans="1:16" x14ac:dyDescent="0.25">
      <c r="A85" t="s">
        <v>97</v>
      </c>
      <c r="B85" t="s">
        <v>5095</v>
      </c>
      <c r="C85" t="str">
        <f>TEXT(SalesData[[#This Row],[Order Date]],"mmm-yyyy")</f>
        <v>Apr-2025</v>
      </c>
      <c r="D85">
        <f t="shared" si="1"/>
        <v>2025</v>
      </c>
      <c r="E85" t="s">
        <v>6176</v>
      </c>
      <c r="F85" t="s">
        <v>6966</v>
      </c>
      <c r="G85" t="s">
        <v>7096</v>
      </c>
      <c r="H85" t="s">
        <v>7112</v>
      </c>
      <c r="I85" t="s">
        <v>7154</v>
      </c>
      <c r="J85" t="s">
        <v>7162</v>
      </c>
      <c r="K85" t="s">
        <v>7169</v>
      </c>
      <c r="L85" t="s">
        <v>7193</v>
      </c>
      <c r="M85">
        <v>3</v>
      </c>
      <c r="N85">
        <v>26085.13</v>
      </c>
      <c r="O85">
        <v>0.2</v>
      </c>
      <c r="P85">
        <v>3478.93</v>
      </c>
    </row>
    <row r="86" spans="1:16" x14ac:dyDescent="0.25">
      <c r="A86" t="s">
        <v>98</v>
      </c>
      <c r="B86" t="s">
        <v>5096</v>
      </c>
      <c r="C86" t="str">
        <f>TEXT(SalesData[[#This Row],[Order Date]],"mmm-yyyy")</f>
        <v>Oct-2023</v>
      </c>
      <c r="D86">
        <f t="shared" si="1"/>
        <v>2023</v>
      </c>
      <c r="E86" t="s">
        <v>6177</v>
      </c>
      <c r="F86" t="s">
        <v>6967</v>
      </c>
      <c r="G86" t="s">
        <v>7097</v>
      </c>
      <c r="H86" t="s">
        <v>7110</v>
      </c>
      <c r="I86" t="s">
        <v>7155</v>
      </c>
      <c r="J86" t="s">
        <v>7164</v>
      </c>
      <c r="K86" t="s">
        <v>7170</v>
      </c>
      <c r="L86" t="s">
        <v>7189</v>
      </c>
      <c r="M86">
        <v>8</v>
      </c>
      <c r="N86">
        <v>8619.23</v>
      </c>
      <c r="O86">
        <v>0.25</v>
      </c>
      <c r="P86">
        <v>1737.37</v>
      </c>
    </row>
    <row r="87" spans="1:16" x14ac:dyDescent="0.25">
      <c r="A87" t="s">
        <v>99</v>
      </c>
      <c r="B87" t="s">
        <v>5097</v>
      </c>
      <c r="C87" t="str">
        <f>TEXT(SalesData[[#This Row],[Order Date]],"mmm-yyyy")</f>
        <v>Oct-2025</v>
      </c>
      <c r="D87">
        <f t="shared" si="1"/>
        <v>2025</v>
      </c>
      <c r="E87" t="s">
        <v>6178</v>
      </c>
      <c r="F87" t="s">
        <v>6968</v>
      </c>
      <c r="G87" t="s">
        <v>7094</v>
      </c>
      <c r="H87" t="s">
        <v>7101</v>
      </c>
      <c r="I87" t="s">
        <v>7117</v>
      </c>
      <c r="J87" t="s">
        <v>7162</v>
      </c>
      <c r="K87" t="s">
        <v>7166</v>
      </c>
      <c r="L87" t="s">
        <v>7211</v>
      </c>
      <c r="M87">
        <v>7</v>
      </c>
      <c r="N87">
        <v>51578.8</v>
      </c>
      <c r="O87">
        <v>0.05</v>
      </c>
      <c r="P87">
        <v>9398.17</v>
      </c>
    </row>
    <row r="88" spans="1:16" x14ac:dyDescent="0.25">
      <c r="A88" t="s">
        <v>100</v>
      </c>
      <c r="B88" t="s">
        <v>5098</v>
      </c>
      <c r="C88" t="str">
        <f>TEXT(SalesData[[#This Row],[Order Date]],"mmm-yyyy")</f>
        <v>Nov-2024</v>
      </c>
      <c r="D88">
        <f t="shared" si="1"/>
        <v>2024</v>
      </c>
      <c r="E88" t="s">
        <v>6175</v>
      </c>
      <c r="F88" t="s">
        <v>6965</v>
      </c>
      <c r="G88" t="s">
        <v>7096</v>
      </c>
      <c r="H88" t="s">
        <v>7111</v>
      </c>
      <c r="I88" t="s">
        <v>7145</v>
      </c>
      <c r="J88" t="s">
        <v>7164</v>
      </c>
      <c r="K88" t="s">
        <v>7174</v>
      </c>
      <c r="L88" t="s">
        <v>7199</v>
      </c>
      <c r="M88">
        <v>4</v>
      </c>
      <c r="N88">
        <v>5652.97</v>
      </c>
      <c r="O88">
        <v>0.1</v>
      </c>
      <c r="P88">
        <v>967.11</v>
      </c>
    </row>
    <row r="89" spans="1:16" x14ac:dyDescent="0.25">
      <c r="A89" t="s">
        <v>101</v>
      </c>
      <c r="B89" t="s">
        <v>5099</v>
      </c>
      <c r="C89" t="str">
        <f>TEXT(SalesData[[#This Row],[Order Date]],"mmm-yyyy")</f>
        <v>Oct-2025</v>
      </c>
      <c r="D89">
        <f t="shared" si="1"/>
        <v>2025</v>
      </c>
      <c r="E89" t="s">
        <v>6179</v>
      </c>
      <c r="F89" t="s">
        <v>6969</v>
      </c>
      <c r="G89" t="s">
        <v>7094</v>
      </c>
      <c r="H89" t="s">
        <v>7098</v>
      </c>
      <c r="I89" t="s">
        <v>7156</v>
      </c>
      <c r="J89" t="s">
        <v>7164</v>
      </c>
      <c r="K89" t="s">
        <v>7170</v>
      </c>
      <c r="L89" t="s">
        <v>7189</v>
      </c>
      <c r="M89">
        <v>2</v>
      </c>
      <c r="N89">
        <v>2473.4499999999998</v>
      </c>
      <c r="O89">
        <v>0.15</v>
      </c>
      <c r="P89">
        <v>469.19</v>
      </c>
    </row>
    <row r="90" spans="1:16" x14ac:dyDescent="0.25">
      <c r="A90" t="s">
        <v>102</v>
      </c>
      <c r="B90" t="s">
        <v>5100</v>
      </c>
      <c r="C90" t="str">
        <f>TEXT(SalesData[[#This Row],[Order Date]],"mmm-yyyy")</f>
        <v>Feb-2023</v>
      </c>
      <c r="D90">
        <f t="shared" si="1"/>
        <v>2023</v>
      </c>
      <c r="E90" t="s">
        <v>6180</v>
      </c>
      <c r="F90" t="s">
        <v>6930</v>
      </c>
      <c r="G90" t="s">
        <v>7096</v>
      </c>
      <c r="H90" t="s">
        <v>7111</v>
      </c>
      <c r="I90" t="s">
        <v>7145</v>
      </c>
      <c r="J90" t="s">
        <v>7164</v>
      </c>
      <c r="K90" t="s">
        <v>7174</v>
      </c>
      <c r="L90" t="s">
        <v>7196</v>
      </c>
      <c r="M90">
        <v>7</v>
      </c>
      <c r="N90">
        <v>19598.63</v>
      </c>
      <c r="O90">
        <v>0.2</v>
      </c>
      <c r="P90">
        <v>2775.72</v>
      </c>
    </row>
    <row r="91" spans="1:16" x14ac:dyDescent="0.25">
      <c r="A91" t="s">
        <v>103</v>
      </c>
      <c r="B91" t="s">
        <v>5101</v>
      </c>
      <c r="C91" t="str">
        <f>TEXT(SalesData[[#This Row],[Order Date]],"mmm-yyyy")</f>
        <v>Nov-2023</v>
      </c>
      <c r="D91">
        <f t="shared" si="1"/>
        <v>2023</v>
      </c>
      <c r="E91" t="s">
        <v>6169</v>
      </c>
      <c r="F91" t="s">
        <v>6939</v>
      </c>
      <c r="G91" t="s">
        <v>7096</v>
      </c>
      <c r="H91" t="s">
        <v>7103</v>
      </c>
      <c r="I91" t="s">
        <v>7119</v>
      </c>
      <c r="J91" t="s">
        <v>7163</v>
      </c>
      <c r="K91" t="s">
        <v>7167</v>
      </c>
      <c r="L91" t="s">
        <v>7179</v>
      </c>
      <c r="M91">
        <v>7</v>
      </c>
      <c r="N91">
        <v>14884.84</v>
      </c>
      <c r="O91">
        <v>0.15</v>
      </c>
      <c r="P91">
        <v>2739.91</v>
      </c>
    </row>
    <row r="92" spans="1:16" x14ac:dyDescent="0.25">
      <c r="A92" t="s">
        <v>104</v>
      </c>
      <c r="B92" t="s">
        <v>5102</v>
      </c>
      <c r="C92" t="str">
        <f>TEXT(SalesData[[#This Row],[Order Date]],"mmm-yyyy")</f>
        <v>Mar-2023</v>
      </c>
      <c r="D92">
        <f t="shared" si="1"/>
        <v>2023</v>
      </c>
      <c r="E92" t="s">
        <v>6181</v>
      </c>
      <c r="F92" t="s">
        <v>6953</v>
      </c>
      <c r="G92" t="s">
        <v>7095</v>
      </c>
      <c r="H92" t="s">
        <v>7109</v>
      </c>
      <c r="I92" t="s">
        <v>7140</v>
      </c>
      <c r="J92" t="s">
        <v>7162</v>
      </c>
      <c r="K92" t="s">
        <v>7169</v>
      </c>
      <c r="L92" t="s">
        <v>7193</v>
      </c>
      <c r="M92">
        <v>6</v>
      </c>
      <c r="N92">
        <v>66970.2</v>
      </c>
      <c r="O92">
        <v>0</v>
      </c>
      <c r="P92">
        <v>14689.53</v>
      </c>
    </row>
    <row r="93" spans="1:16" x14ac:dyDescent="0.25">
      <c r="A93" t="s">
        <v>105</v>
      </c>
      <c r="B93" t="s">
        <v>5103</v>
      </c>
      <c r="C93" t="str">
        <f>TEXT(SalesData[[#This Row],[Order Date]],"mmm-yyyy")</f>
        <v>Mar-2025</v>
      </c>
      <c r="D93">
        <f t="shared" si="1"/>
        <v>2025</v>
      </c>
      <c r="E93" t="s">
        <v>6182</v>
      </c>
      <c r="F93" t="s">
        <v>6970</v>
      </c>
      <c r="G93" t="s">
        <v>7095</v>
      </c>
      <c r="H93" t="s">
        <v>7102</v>
      </c>
      <c r="I93" t="s">
        <v>7118</v>
      </c>
      <c r="J93" t="s">
        <v>7165</v>
      </c>
      <c r="K93" t="s">
        <v>7176</v>
      </c>
      <c r="L93" t="s">
        <v>7194</v>
      </c>
      <c r="M93">
        <v>4</v>
      </c>
      <c r="N93">
        <v>87098.25</v>
      </c>
      <c r="O93">
        <v>0.15</v>
      </c>
      <c r="P93">
        <v>8044.53</v>
      </c>
    </row>
    <row r="94" spans="1:16" x14ac:dyDescent="0.25">
      <c r="A94" t="s">
        <v>106</v>
      </c>
      <c r="B94" t="s">
        <v>5104</v>
      </c>
      <c r="C94" t="str">
        <f>TEXT(SalesData[[#This Row],[Order Date]],"mmm-yyyy")</f>
        <v>Jul-2025</v>
      </c>
      <c r="D94">
        <f t="shared" si="1"/>
        <v>2025</v>
      </c>
      <c r="E94" t="s">
        <v>6183</v>
      </c>
      <c r="F94" t="s">
        <v>6971</v>
      </c>
      <c r="G94" t="s">
        <v>7095</v>
      </c>
      <c r="H94" t="s">
        <v>7102</v>
      </c>
      <c r="I94" t="s">
        <v>7157</v>
      </c>
      <c r="J94" t="s">
        <v>7162</v>
      </c>
      <c r="K94" t="s">
        <v>7166</v>
      </c>
      <c r="L94" t="s">
        <v>7211</v>
      </c>
      <c r="M94">
        <v>8</v>
      </c>
      <c r="N94">
        <v>58772.59</v>
      </c>
      <c r="O94">
        <v>0</v>
      </c>
      <c r="P94">
        <v>10241.86</v>
      </c>
    </row>
    <row r="95" spans="1:16" x14ac:dyDescent="0.25">
      <c r="A95" t="s">
        <v>107</v>
      </c>
      <c r="B95" t="s">
        <v>5105</v>
      </c>
      <c r="C95" t="str">
        <f>TEXT(SalesData[[#This Row],[Order Date]],"mmm-yyyy")</f>
        <v>Oct-2023</v>
      </c>
      <c r="D95">
        <f t="shared" si="1"/>
        <v>2023</v>
      </c>
      <c r="E95" t="s">
        <v>6184</v>
      </c>
      <c r="F95" t="s">
        <v>6972</v>
      </c>
      <c r="G95" t="s">
        <v>7095</v>
      </c>
      <c r="H95" t="s">
        <v>7108</v>
      </c>
      <c r="I95" t="s">
        <v>7150</v>
      </c>
      <c r="J95" t="s">
        <v>7163</v>
      </c>
      <c r="K95" t="s">
        <v>7171</v>
      </c>
      <c r="L95" t="s">
        <v>7209</v>
      </c>
      <c r="M95">
        <v>8</v>
      </c>
      <c r="N95">
        <v>13647.39</v>
      </c>
      <c r="O95">
        <v>0.05</v>
      </c>
      <c r="P95">
        <v>2535.2800000000002</v>
      </c>
    </row>
    <row r="96" spans="1:16" x14ac:dyDescent="0.25">
      <c r="A96" t="s">
        <v>108</v>
      </c>
      <c r="B96" t="s">
        <v>5106</v>
      </c>
      <c r="C96" t="str">
        <f>TEXT(SalesData[[#This Row],[Order Date]],"mmm-yyyy")</f>
        <v>May-2023</v>
      </c>
      <c r="D96">
        <f t="shared" si="1"/>
        <v>2023</v>
      </c>
      <c r="E96" t="s">
        <v>6185</v>
      </c>
      <c r="F96" t="s">
        <v>6973</v>
      </c>
      <c r="G96" t="s">
        <v>7095</v>
      </c>
      <c r="H96" t="s">
        <v>7109</v>
      </c>
      <c r="I96" t="s">
        <v>7127</v>
      </c>
      <c r="J96" t="s">
        <v>7165</v>
      </c>
      <c r="K96" t="s">
        <v>7176</v>
      </c>
      <c r="L96" t="s">
        <v>7194</v>
      </c>
      <c r="M96">
        <v>2</v>
      </c>
      <c r="N96">
        <v>41200.199999999997</v>
      </c>
      <c r="O96">
        <v>0.2</v>
      </c>
      <c r="P96">
        <v>1537.54</v>
      </c>
    </row>
    <row r="97" spans="1:16" x14ac:dyDescent="0.25">
      <c r="A97" t="s">
        <v>109</v>
      </c>
      <c r="B97" t="s">
        <v>5107</v>
      </c>
      <c r="C97" t="str">
        <f>TEXT(SalesData[[#This Row],[Order Date]],"mmm-yyyy")</f>
        <v>Dec-2023</v>
      </c>
      <c r="D97">
        <f t="shared" si="1"/>
        <v>2023</v>
      </c>
      <c r="E97" t="s">
        <v>6186</v>
      </c>
      <c r="F97" t="s">
        <v>6974</v>
      </c>
      <c r="G97" t="s">
        <v>7094</v>
      </c>
      <c r="H97" t="s">
        <v>7098</v>
      </c>
      <c r="I97" t="s">
        <v>7138</v>
      </c>
      <c r="J97" t="s">
        <v>7163</v>
      </c>
      <c r="K97" t="s">
        <v>7175</v>
      </c>
      <c r="L97" t="s">
        <v>7197</v>
      </c>
      <c r="M97">
        <v>7</v>
      </c>
      <c r="N97">
        <v>32539.759999999998</v>
      </c>
      <c r="O97">
        <v>0.2</v>
      </c>
      <c r="P97">
        <v>4453.99</v>
      </c>
    </row>
    <row r="98" spans="1:16" x14ac:dyDescent="0.25">
      <c r="A98" t="s">
        <v>110</v>
      </c>
      <c r="B98" t="s">
        <v>5108</v>
      </c>
      <c r="C98" t="str">
        <f>TEXT(SalesData[[#This Row],[Order Date]],"mmm-yyyy")</f>
        <v>Feb-2024</v>
      </c>
      <c r="D98">
        <f t="shared" si="1"/>
        <v>2024</v>
      </c>
      <c r="E98" t="s">
        <v>6187</v>
      </c>
      <c r="F98" t="s">
        <v>6944</v>
      </c>
      <c r="G98" t="s">
        <v>7096</v>
      </c>
      <c r="H98" t="s">
        <v>7103</v>
      </c>
      <c r="I98" t="s">
        <v>7158</v>
      </c>
      <c r="J98" t="s">
        <v>7165</v>
      </c>
      <c r="K98" t="s">
        <v>7172</v>
      </c>
      <c r="L98" t="s">
        <v>7208</v>
      </c>
      <c r="M98">
        <v>4</v>
      </c>
      <c r="N98">
        <v>9739.7099999999991</v>
      </c>
      <c r="O98">
        <v>0.05</v>
      </c>
      <c r="P98">
        <v>1700.43</v>
      </c>
    </row>
    <row r="99" spans="1:16" x14ac:dyDescent="0.25">
      <c r="A99" t="s">
        <v>111</v>
      </c>
      <c r="B99" t="s">
        <v>5109</v>
      </c>
      <c r="C99" t="str">
        <f>TEXT(SalesData[[#This Row],[Order Date]],"mmm-yyyy")</f>
        <v>Jan-2024</v>
      </c>
      <c r="D99">
        <f t="shared" si="1"/>
        <v>2024</v>
      </c>
      <c r="E99" t="s">
        <v>6188</v>
      </c>
      <c r="F99" t="s">
        <v>6975</v>
      </c>
      <c r="G99" t="s">
        <v>7095</v>
      </c>
      <c r="H99" t="s">
        <v>7108</v>
      </c>
      <c r="I99" t="s">
        <v>7126</v>
      </c>
      <c r="J99" t="s">
        <v>7163</v>
      </c>
      <c r="K99" t="s">
        <v>7171</v>
      </c>
      <c r="L99" t="s">
        <v>7184</v>
      </c>
      <c r="M99">
        <v>8</v>
      </c>
      <c r="N99">
        <v>56934.59</v>
      </c>
      <c r="O99">
        <v>0.15</v>
      </c>
      <c r="P99">
        <v>5772.38</v>
      </c>
    </row>
    <row r="100" spans="1:16" x14ac:dyDescent="0.25">
      <c r="A100" t="s">
        <v>112</v>
      </c>
      <c r="B100" t="s">
        <v>5110</v>
      </c>
      <c r="C100" t="str">
        <f>TEXT(SalesData[[#This Row],[Order Date]],"mmm-yyyy")</f>
        <v>Aug-2023</v>
      </c>
      <c r="D100">
        <f t="shared" si="1"/>
        <v>2023</v>
      </c>
      <c r="E100" t="s">
        <v>6189</v>
      </c>
      <c r="F100" t="s">
        <v>6976</v>
      </c>
      <c r="G100" t="s">
        <v>7095</v>
      </c>
      <c r="H100" t="s">
        <v>7108</v>
      </c>
      <c r="I100" t="s">
        <v>7150</v>
      </c>
      <c r="J100" t="s">
        <v>7162</v>
      </c>
      <c r="K100" t="s">
        <v>7169</v>
      </c>
      <c r="L100" t="s">
        <v>7193</v>
      </c>
      <c r="M100">
        <v>5</v>
      </c>
      <c r="N100">
        <v>47171.54</v>
      </c>
      <c r="O100">
        <v>0.15</v>
      </c>
      <c r="P100">
        <v>5547.78</v>
      </c>
    </row>
    <row r="101" spans="1:16" x14ac:dyDescent="0.25">
      <c r="A101" t="s">
        <v>113</v>
      </c>
      <c r="B101" t="s">
        <v>5111</v>
      </c>
      <c r="C101" t="str">
        <f>TEXT(SalesData[[#This Row],[Order Date]],"mmm-yyyy")</f>
        <v>Sep-2024</v>
      </c>
      <c r="D101">
        <f t="shared" si="1"/>
        <v>2024</v>
      </c>
      <c r="E101" t="s">
        <v>6190</v>
      </c>
      <c r="F101" t="s">
        <v>6930</v>
      </c>
      <c r="G101" t="s">
        <v>7097</v>
      </c>
      <c r="H101" t="s">
        <v>7110</v>
      </c>
      <c r="I101" t="s">
        <v>7155</v>
      </c>
      <c r="J101" t="s">
        <v>7162</v>
      </c>
      <c r="K101" t="s">
        <v>7169</v>
      </c>
      <c r="L101" t="s">
        <v>7203</v>
      </c>
      <c r="M101">
        <v>7</v>
      </c>
      <c r="N101">
        <v>126159.67999999999</v>
      </c>
      <c r="O101">
        <v>0.15</v>
      </c>
      <c r="P101">
        <v>11761.28</v>
      </c>
    </row>
    <row r="102" spans="1:16" x14ac:dyDescent="0.25">
      <c r="A102" t="s">
        <v>114</v>
      </c>
      <c r="B102" t="s">
        <v>5112</v>
      </c>
      <c r="C102" t="str">
        <f>TEXT(SalesData[[#This Row],[Order Date]],"mmm-yyyy")</f>
        <v>Dec-2023</v>
      </c>
      <c r="D102">
        <f t="shared" si="1"/>
        <v>2023</v>
      </c>
      <c r="E102" t="s">
        <v>6191</v>
      </c>
      <c r="F102" t="s">
        <v>6927</v>
      </c>
      <c r="G102" t="s">
        <v>7094</v>
      </c>
      <c r="H102" t="s">
        <v>7101</v>
      </c>
      <c r="I102" t="s">
        <v>7137</v>
      </c>
      <c r="J102" t="s">
        <v>7162</v>
      </c>
      <c r="K102" t="s">
        <v>7168</v>
      </c>
      <c r="L102" t="s">
        <v>7180</v>
      </c>
      <c r="M102">
        <v>8</v>
      </c>
      <c r="N102">
        <v>22737.59</v>
      </c>
      <c r="O102">
        <v>0.15</v>
      </c>
      <c r="P102">
        <v>2480.5300000000002</v>
      </c>
    </row>
    <row r="103" spans="1:16" x14ac:dyDescent="0.25">
      <c r="A103" t="s">
        <v>115</v>
      </c>
      <c r="B103" t="s">
        <v>5113</v>
      </c>
      <c r="C103" t="str">
        <f>TEXT(SalesData[[#This Row],[Order Date]],"mmm-yyyy")</f>
        <v>Feb-2024</v>
      </c>
      <c r="D103">
        <f t="shared" si="1"/>
        <v>2024</v>
      </c>
      <c r="E103" t="s">
        <v>6192</v>
      </c>
      <c r="F103" t="s">
        <v>6908</v>
      </c>
      <c r="G103" t="s">
        <v>7096</v>
      </c>
      <c r="H103" t="s">
        <v>7103</v>
      </c>
      <c r="I103" t="s">
        <v>7158</v>
      </c>
      <c r="J103" t="s">
        <v>7163</v>
      </c>
      <c r="K103" t="s">
        <v>7175</v>
      </c>
      <c r="L103" t="s">
        <v>7205</v>
      </c>
      <c r="M103">
        <v>8</v>
      </c>
      <c r="N103">
        <v>24361.48</v>
      </c>
      <c r="O103">
        <v>0.1</v>
      </c>
      <c r="P103">
        <v>3673.95</v>
      </c>
    </row>
    <row r="104" spans="1:16" x14ac:dyDescent="0.25">
      <c r="A104" t="s">
        <v>116</v>
      </c>
      <c r="B104" t="s">
        <v>5114</v>
      </c>
      <c r="C104" t="str">
        <f>TEXT(SalesData[[#This Row],[Order Date]],"mmm-yyyy")</f>
        <v>Aug-2024</v>
      </c>
      <c r="D104">
        <f t="shared" si="1"/>
        <v>2024</v>
      </c>
      <c r="E104" t="s">
        <v>6169</v>
      </c>
      <c r="F104" t="s">
        <v>6939</v>
      </c>
      <c r="G104" t="s">
        <v>7097</v>
      </c>
      <c r="H104" t="s">
        <v>7104</v>
      </c>
      <c r="I104" t="s">
        <v>7120</v>
      </c>
      <c r="J104" t="s">
        <v>7164</v>
      </c>
      <c r="K104" t="s">
        <v>7173</v>
      </c>
      <c r="L104" t="s">
        <v>7206</v>
      </c>
      <c r="M104">
        <v>8</v>
      </c>
      <c r="N104">
        <v>14976.17</v>
      </c>
      <c r="O104">
        <v>0.15</v>
      </c>
      <c r="P104">
        <v>3543.63</v>
      </c>
    </row>
    <row r="105" spans="1:16" x14ac:dyDescent="0.25">
      <c r="A105" t="s">
        <v>117</v>
      </c>
      <c r="B105" t="s">
        <v>5115</v>
      </c>
      <c r="C105" t="str">
        <f>TEXT(SalesData[[#This Row],[Order Date]],"mmm-yyyy")</f>
        <v>Jan-2025</v>
      </c>
      <c r="D105">
        <f t="shared" si="1"/>
        <v>2025</v>
      </c>
      <c r="E105" t="s">
        <v>6193</v>
      </c>
      <c r="F105" t="s">
        <v>6977</v>
      </c>
      <c r="G105" t="s">
        <v>7097</v>
      </c>
      <c r="H105" t="s">
        <v>7105</v>
      </c>
      <c r="I105" t="s">
        <v>7149</v>
      </c>
      <c r="J105" t="s">
        <v>7162</v>
      </c>
      <c r="K105" t="s">
        <v>7166</v>
      </c>
      <c r="L105" t="s">
        <v>7211</v>
      </c>
      <c r="M105">
        <v>4</v>
      </c>
      <c r="N105">
        <v>29568.21</v>
      </c>
      <c r="O105">
        <v>0.05</v>
      </c>
      <c r="P105">
        <v>4981.24</v>
      </c>
    </row>
    <row r="106" spans="1:16" x14ac:dyDescent="0.25">
      <c r="A106" t="s">
        <v>118</v>
      </c>
      <c r="B106" t="s">
        <v>5116</v>
      </c>
      <c r="C106" t="str">
        <f>TEXT(SalesData[[#This Row],[Order Date]],"mmm-yyyy")</f>
        <v>Jun-2025</v>
      </c>
      <c r="D106">
        <f t="shared" si="1"/>
        <v>2025</v>
      </c>
      <c r="E106" t="s">
        <v>6163</v>
      </c>
      <c r="F106" t="s">
        <v>6918</v>
      </c>
      <c r="G106" t="s">
        <v>7097</v>
      </c>
      <c r="H106" t="s">
        <v>7110</v>
      </c>
      <c r="I106" t="s">
        <v>7159</v>
      </c>
      <c r="J106" t="s">
        <v>7164</v>
      </c>
      <c r="K106" t="s">
        <v>7174</v>
      </c>
      <c r="L106" t="s">
        <v>7199</v>
      </c>
      <c r="M106">
        <v>7</v>
      </c>
      <c r="N106">
        <v>11330.09</v>
      </c>
      <c r="O106">
        <v>0</v>
      </c>
      <c r="P106">
        <v>2648.92</v>
      </c>
    </row>
    <row r="107" spans="1:16" x14ac:dyDescent="0.25">
      <c r="A107" t="s">
        <v>119</v>
      </c>
      <c r="B107" t="s">
        <v>5117</v>
      </c>
      <c r="C107" t="str">
        <f>TEXT(SalesData[[#This Row],[Order Date]],"mmm-yyyy")</f>
        <v>Dec-2024</v>
      </c>
      <c r="D107">
        <f t="shared" si="1"/>
        <v>2024</v>
      </c>
      <c r="E107" t="s">
        <v>6194</v>
      </c>
      <c r="F107" t="s">
        <v>6932</v>
      </c>
      <c r="G107" t="s">
        <v>7095</v>
      </c>
      <c r="H107" t="s">
        <v>7106</v>
      </c>
      <c r="I107" t="s">
        <v>7146</v>
      </c>
      <c r="J107" t="s">
        <v>7164</v>
      </c>
      <c r="K107" t="s">
        <v>7170</v>
      </c>
      <c r="L107" t="s">
        <v>7183</v>
      </c>
      <c r="M107">
        <v>5</v>
      </c>
      <c r="N107">
        <v>18777.03</v>
      </c>
      <c r="O107">
        <v>0.25</v>
      </c>
      <c r="P107">
        <v>2345.0700000000002</v>
      </c>
    </row>
    <row r="108" spans="1:16" x14ac:dyDescent="0.25">
      <c r="A108" t="s">
        <v>120</v>
      </c>
      <c r="B108" t="s">
        <v>5118</v>
      </c>
      <c r="C108" t="str">
        <f>TEXT(SalesData[[#This Row],[Order Date]],"mmm-yyyy")</f>
        <v>Apr-2025</v>
      </c>
      <c r="D108">
        <f t="shared" si="1"/>
        <v>2025</v>
      </c>
      <c r="E108" t="s">
        <v>6195</v>
      </c>
      <c r="F108" t="s">
        <v>6921</v>
      </c>
      <c r="G108" t="s">
        <v>7097</v>
      </c>
      <c r="H108" t="s">
        <v>7104</v>
      </c>
      <c r="I108" t="s">
        <v>7160</v>
      </c>
      <c r="J108" t="s">
        <v>7162</v>
      </c>
      <c r="K108" t="s">
        <v>7169</v>
      </c>
      <c r="L108" t="s">
        <v>7182</v>
      </c>
      <c r="M108">
        <v>4</v>
      </c>
      <c r="N108">
        <v>36761.019999999997</v>
      </c>
      <c r="O108">
        <v>0</v>
      </c>
      <c r="P108">
        <v>6963.02</v>
      </c>
    </row>
    <row r="109" spans="1:16" x14ac:dyDescent="0.25">
      <c r="A109" t="s">
        <v>121</v>
      </c>
      <c r="B109" t="s">
        <v>5119</v>
      </c>
      <c r="C109" t="str">
        <f>TEXT(SalesData[[#This Row],[Order Date]],"mmm-yyyy")</f>
        <v>Mar-2025</v>
      </c>
      <c r="D109">
        <f t="shared" si="1"/>
        <v>2025</v>
      </c>
      <c r="E109" t="s">
        <v>6196</v>
      </c>
      <c r="F109" t="s">
        <v>6919</v>
      </c>
      <c r="G109" t="s">
        <v>7096</v>
      </c>
      <c r="H109" t="s">
        <v>7111</v>
      </c>
      <c r="I109" t="s">
        <v>7142</v>
      </c>
      <c r="J109" t="s">
        <v>7164</v>
      </c>
      <c r="K109" t="s">
        <v>7174</v>
      </c>
      <c r="L109" t="s">
        <v>7188</v>
      </c>
      <c r="M109">
        <v>7</v>
      </c>
      <c r="N109">
        <v>16891.21</v>
      </c>
      <c r="O109">
        <v>0.1</v>
      </c>
      <c r="P109">
        <v>3261.17</v>
      </c>
    </row>
    <row r="110" spans="1:16" x14ac:dyDescent="0.25">
      <c r="A110" t="s">
        <v>122</v>
      </c>
      <c r="B110" t="s">
        <v>5120</v>
      </c>
      <c r="C110" t="str">
        <f>TEXT(SalesData[[#This Row],[Order Date]],"mmm-yyyy")</f>
        <v>Nov-2025</v>
      </c>
      <c r="D110">
        <f t="shared" si="1"/>
        <v>2025</v>
      </c>
      <c r="E110" t="s">
        <v>6197</v>
      </c>
      <c r="F110" t="s">
        <v>6895</v>
      </c>
      <c r="G110" t="s">
        <v>7095</v>
      </c>
      <c r="H110" t="s">
        <v>7108</v>
      </c>
      <c r="I110" t="s">
        <v>7150</v>
      </c>
      <c r="J110" t="s">
        <v>7163</v>
      </c>
      <c r="K110" t="s">
        <v>7175</v>
      </c>
      <c r="L110" t="s">
        <v>7205</v>
      </c>
      <c r="M110">
        <v>1</v>
      </c>
      <c r="N110">
        <v>2696.96</v>
      </c>
      <c r="O110">
        <v>0.25</v>
      </c>
      <c r="P110">
        <v>153</v>
      </c>
    </row>
    <row r="111" spans="1:16" x14ac:dyDescent="0.25">
      <c r="A111" t="s">
        <v>123</v>
      </c>
      <c r="B111" t="s">
        <v>5121</v>
      </c>
      <c r="C111" t="str">
        <f>TEXT(SalesData[[#This Row],[Order Date]],"mmm-yyyy")</f>
        <v>Jan-2025</v>
      </c>
      <c r="D111">
        <f t="shared" si="1"/>
        <v>2025</v>
      </c>
      <c r="E111" t="s">
        <v>6198</v>
      </c>
      <c r="F111" t="s">
        <v>6978</v>
      </c>
      <c r="G111" t="s">
        <v>7097</v>
      </c>
      <c r="H111" t="s">
        <v>7105</v>
      </c>
      <c r="I111" t="s">
        <v>7121</v>
      </c>
      <c r="J111" t="s">
        <v>7163</v>
      </c>
      <c r="K111" t="s">
        <v>7171</v>
      </c>
      <c r="L111" t="s">
        <v>7184</v>
      </c>
      <c r="M111">
        <v>5</v>
      </c>
      <c r="N111">
        <v>39247.71</v>
      </c>
      <c r="O111">
        <v>0.05</v>
      </c>
      <c r="P111">
        <v>5610.01</v>
      </c>
    </row>
    <row r="112" spans="1:16" x14ac:dyDescent="0.25">
      <c r="A112" t="s">
        <v>124</v>
      </c>
      <c r="B112" t="s">
        <v>5122</v>
      </c>
      <c r="C112" t="str">
        <f>TEXT(SalesData[[#This Row],[Order Date]],"mmm-yyyy")</f>
        <v>Sep-2025</v>
      </c>
      <c r="D112">
        <f t="shared" si="1"/>
        <v>2025</v>
      </c>
      <c r="E112" t="s">
        <v>6199</v>
      </c>
      <c r="F112" t="s">
        <v>6979</v>
      </c>
      <c r="G112" t="s">
        <v>7095</v>
      </c>
      <c r="H112" t="s">
        <v>7109</v>
      </c>
      <c r="I112" t="s">
        <v>7140</v>
      </c>
      <c r="J112" t="s">
        <v>7165</v>
      </c>
      <c r="K112" t="s">
        <v>7172</v>
      </c>
      <c r="L112" t="s">
        <v>7212</v>
      </c>
      <c r="M112">
        <v>1</v>
      </c>
      <c r="N112">
        <v>3650.3</v>
      </c>
      <c r="O112">
        <v>0</v>
      </c>
      <c r="P112">
        <v>723.71</v>
      </c>
    </row>
    <row r="113" spans="1:16" x14ac:dyDescent="0.25">
      <c r="A113" t="s">
        <v>125</v>
      </c>
      <c r="B113" t="s">
        <v>5123</v>
      </c>
      <c r="C113" t="str">
        <f>TEXT(SalesData[[#This Row],[Order Date]],"mmm-yyyy")</f>
        <v>Feb-2024</v>
      </c>
      <c r="D113">
        <f t="shared" si="1"/>
        <v>2024</v>
      </c>
      <c r="E113" t="s">
        <v>6200</v>
      </c>
      <c r="F113" t="s">
        <v>6959</v>
      </c>
      <c r="G113" t="s">
        <v>7094</v>
      </c>
      <c r="H113" t="s">
        <v>7098</v>
      </c>
      <c r="I113" t="s">
        <v>7114</v>
      </c>
      <c r="J113" t="s">
        <v>7164</v>
      </c>
      <c r="K113" t="s">
        <v>7173</v>
      </c>
      <c r="L113" t="s">
        <v>7186</v>
      </c>
      <c r="M113">
        <v>6</v>
      </c>
      <c r="N113">
        <v>24578.91</v>
      </c>
      <c r="O113">
        <v>0.05</v>
      </c>
      <c r="P113">
        <v>6434.29</v>
      </c>
    </row>
    <row r="114" spans="1:16" x14ac:dyDescent="0.25">
      <c r="A114" t="s">
        <v>126</v>
      </c>
      <c r="B114" t="s">
        <v>5124</v>
      </c>
      <c r="C114" t="str">
        <f>TEXT(SalesData[[#This Row],[Order Date]],"mmm-yyyy")</f>
        <v>Mar-2025</v>
      </c>
      <c r="D114">
        <f t="shared" si="1"/>
        <v>2025</v>
      </c>
      <c r="E114" t="s">
        <v>6201</v>
      </c>
      <c r="F114" t="s">
        <v>6906</v>
      </c>
      <c r="G114" t="s">
        <v>7095</v>
      </c>
      <c r="H114" t="s">
        <v>7106</v>
      </c>
      <c r="I114" t="s">
        <v>7146</v>
      </c>
      <c r="J114" t="s">
        <v>7165</v>
      </c>
      <c r="K114" t="s">
        <v>7172</v>
      </c>
      <c r="L114" t="s">
        <v>7208</v>
      </c>
      <c r="M114">
        <v>1</v>
      </c>
      <c r="N114">
        <v>2494.1999999999998</v>
      </c>
      <c r="O114">
        <v>0</v>
      </c>
      <c r="P114">
        <v>518.66999999999996</v>
      </c>
    </row>
    <row r="115" spans="1:16" x14ac:dyDescent="0.25">
      <c r="A115" t="s">
        <v>127</v>
      </c>
      <c r="B115" t="s">
        <v>5125</v>
      </c>
      <c r="C115" t="str">
        <f>TEXT(SalesData[[#This Row],[Order Date]],"mmm-yyyy")</f>
        <v>Jun-2025</v>
      </c>
      <c r="D115">
        <f t="shared" si="1"/>
        <v>2025</v>
      </c>
      <c r="E115" t="s">
        <v>6187</v>
      </c>
      <c r="F115" t="s">
        <v>6944</v>
      </c>
      <c r="G115" t="s">
        <v>7097</v>
      </c>
      <c r="H115" t="s">
        <v>7107</v>
      </c>
      <c r="I115" t="s">
        <v>7152</v>
      </c>
      <c r="J115" t="s">
        <v>7164</v>
      </c>
      <c r="K115" t="s">
        <v>7173</v>
      </c>
      <c r="L115" t="s">
        <v>7206</v>
      </c>
      <c r="M115">
        <v>3</v>
      </c>
      <c r="N115">
        <v>5685.07</v>
      </c>
      <c r="O115">
        <v>0.1</v>
      </c>
      <c r="P115">
        <v>1663.37</v>
      </c>
    </row>
    <row r="116" spans="1:16" x14ac:dyDescent="0.25">
      <c r="A116" t="s">
        <v>128</v>
      </c>
      <c r="B116" t="s">
        <v>5126</v>
      </c>
      <c r="C116" t="str">
        <f>TEXT(SalesData[[#This Row],[Order Date]],"mmm-yyyy")</f>
        <v>Jul-2023</v>
      </c>
      <c r="D116">
        <f t="shared" si="1"/>
        <v>2023</v>
      </c>
      <c r="E116" t="s">
        <v>6178</v>
      </c>
      <c r="F116" t="s">
        <v>6968</v>
      </c>
      <c r="G116" t="s">
        <v>7095</v>
      </c>
      <c r="H116" t="s">
        <v>7108</v>
      </c>
      <c r="I116" t="s">
        <v>7150</v>
      </c>
      <c r="J116" t="s">
        <v>7162</v>
      </c>
      <c r="K116" t="s">
        <v>7166</v>
      </c>
      <c r="L116" t="s">
        <v>7211</v>
      </c>
      <c r="M116">
        <v>3</v>
      </c>
      <c r="N116">
        <v>22568.639999999999</v>
      </c>
      <c r="O116">
        <v>0</v>
      </c>
      <c r="P116">
        <v>4416.7</v>
      </c>
    </row>
    <row r="117" spans="1:16" x14ac:dyDescent="0.25">
      <c r="A117" t="s">
        <v>129</v>
      </c>
      <c r="B117" t="s">
        <v>5127</v>
      </c>
      <c r="C117" t="str">
        <f>TEXT(SalesData[[#This Row],[Order Date]],"mmm-yyyy")</f>
        <v>Dec-2024</v>
      </c>
      <c r="D117">
        <f t="shared" si="1"/>
        <v>2024</v>
      </c>
      <c r="E117" t="s">
        <v>6202</v>
      </c>
      <c r="F117" t="s">
        <v>6980</v>
      </c>
      <c r="G117" t="s">
        <v>7094</v>
      </c>
      <c r="H117" t="s">
        <v>7100</v>
      </c>
      <c r="I117" t="s">
        <v>7151</v>
      </c>
      <c r="J117" t="s">
        <v>7163</v>
      </c>
      <c r="K117" t="s">
        <v>7171</v>
      </c>
      <c r="L117" t="s">
        <v>7204</v>
      </c>
      <c r="M117">
        <v>2</v>
      </c>
      <c r="N117">
        <v>9227.2000000000007</v>
      </c>
      <c r="O117">
        <v>0</v>
      </c>
      <c r="P117">
        <v>1622.37</v>
      </c>
    </row>
    <row r="118" spans="1:16" x14ac:dyDescent="0.25">
      <c r="A118" t="s">
        <v>130</v>
      </c>
      <c r="B118" t="s">
        <v>5128</v>
      </c>
      <c r="C118" t="str">
        <f>TEXT(SalesData[[#This Row],[Order Date]],"mmm-yyyy")</f>
        <v>Oct-2024</v>
      </c>
      <c r="D118">
        <f t="shared" si="1"/>
        <v>2024</v>
      </c>
      <c r="E118" t="s">
        <v>6203</v>
      </c>
      <c r="F118" t="s">
        <v>6948</v>
      </c>
      <c r="G118" t="s">
        <v>7094</v>
      </c>
      <c r="H118" t="s">
        <v>7100</v>
      </c>
      <c r="I118" t="s">
        <v>7151</v>
      </c>
      <c r="J118" t="s">
        <v>7165</v>
      </c>
      <c r="K118" t="s">
        <v>7176</v>
      </c>
      <c r="L118" t="s">
        <v>7195</v>
      </c>
      <c r="M118">
        <v>5</v>
      </c>
      <c r="N118">
        <v>46985.760000000002</v>
      </c>
      <c r="O118">
        <v>0.25</v>
      </c>
      <c r="P118">
        <v>2754.43</v>
      </c>
    </row>
    <row r="119" spans="1:16" x14ac:dyDescent="0.25">
      <c r="A119" t="s">
        <v>131</v>
      </c>
      <c r="B119" t="s">
        <v>5129</v>
      </c>
      <c r="C119" t="str">
        <f>TEXT(SalesData[[#This Row],[Order Date]],"mmm-yyyy")</f>
        <v>Feb-2024</v>
      </c>
      <c r="D119">
        <f t="shared" si="1"/>
        <v>2024</v>
      </c>
      <c r="E119" t="s">
        <v>6204</v>
      </c>
      <c r="F119" t="s">
        <v>6958</v>
      </c>
      <c r="G119" t="s">
        <v>7094</v>
      </c>
      <c r="H119" t="s">
        <v>7101</v>
      </c>
      <c r="I119" t="s">
        <v>7137</v>
      </c>
      <c r="J119" t="s">
        <v>7165</v>
      </c>
      <c r="K119" t="s">
        <v>7176</v>
      </c>
      <c r="L119" t="s">
        <v>7194</v>
      </c>
      <c r="M119">
        <v>7</v>
      </c>
      <c r="N119">
        <v>170468.93</v>
      </c>
      <c r="O119">
        <v>0</v>
      </c>
      <c r="P119">
        <v>24934.9</v>
      </c>
    </row>
    <row r="120" spans="1:16" x14ac:dyDescent="0.25">
      <c r="A120" t="s">
        <v>132</v>
      </c>
      <c r="B120" t="s">
        <v>5130</v>
      </c>
      <c r="C120" t="str">
        <f>TEXT(SalesData[[#This Row],[Order Date]],"mmm-yyyy")</f>
        <v>Jan-2025</v>
      </c>
      <c r="D120">
        <f t="shared" si="1"/>
        <v>2025</v>
      </c>
      <c r="E120" t="s">
        <v>6205</v>
      </c>
      <c r="F120" t="s">
        <v>6975</v>
      </c>
      <c r="G120" t="s">
        <v>7095</v>
      </c>
      <c r="H120" t="s">
        <v>7106</v>
      </c>
      <c r="I120" t="s">
        <v>7146</v>
      </c>
      <c r="J120" t="s">
        <v>7163</v>
      </c>
      <c r="K120" t="s">
        <v>7175</v>
      </c>
      <c r="L120" t="s">
        <v>7205</v>
      </c>
      <c r="M120">
        <v>3</v>
      </c>
      <c r="N120">
        <v>7852.17</v>
      </c>
      <c r="O120">
        <v>0.25</v>
      </c>
      <c r="P120">
        <v>206.57</v>
      </c>
    </row>
    <row r="121" spans="1:16" x14ac:dyDescent="0.25">
      <c r="A121" t="s">
        <v>133</v>
      </c>
      <c r="B121" t="s">
        <v>5131</v>
      </c>
      <c r="C121" t="str">
        <f>TEXT(SalesData[[#This Row],[Order Date]],"mmm-yyyy")</f>
        <v>May-2023</v>
      </c>
      <c r="D121">
        <f t="shared" si="1"/>
        <v>2023</v>
      </c>
      <c r="E121" t="s">
        <v>6206</v>
      </c>
      <c r="F121" t="s">
        <v>6981</v>
      </c>
      <c r="G121" t="s">
        <v>7097</v>
      </c>
      <c r="H121" t="s">
        <v>7104</v>
      </c>
      <c r="I121" t="s">
        <v>7120</v>
      </c>
      <c r="J121" t="s">
        <v>7165</v>
      </c>
      <c r="K121" t="s">
        <v>7176</v>
      </c>
      <c r="L121" t="s">
        <v>7194</v>
      </c>
      <c r="M121">
        <v>5</v>
      </c>
      <c r="N121">
        <v>102126.29</v>
      </c>
      <c r="O121">
        <v>0.2</v>
      </c>
      <c r="P121">
        <v>4890.6099999999997</v>
      </c>
    </row>
    <row r="122" spans="1:16" x14ac:dyDescent="0.25">
      <c r="A122" t="s">
        <v>134</v>
      </c>
      <c r="B122" t="s">
        <v>5132</v>
      </c>
      <c r="C122" t="str">
        <f>TEXT(SalesData[[#This Row],[Order Date]],"mmm-yyyy")</f>
        <v>Jun-2023</v>
      </c>
      <c r="D122">
        <f t="shared" si="1"/>
        <v>2023</v>
      </c>
      <c r="E122" t="s">
        <v>6162</v>
      </c>
      <c r="F122" t="s">
        <v>6958</v>
      </c>
      <c r="G122" t="s">
        <v>7094</v>
      </c>
      <c r="H122" t="s">
        <v>7098</v>
      </c>
      <c r="I122" t="s">
        <v>7114</v>
      </c>
      <c r="J122" t="s">
        <v>7164</v>
      </c>
      <c r="K122" t="s">
        <v>7173</v>
      </c>
      <c r="L122" t="s">
        <v>7186</v>
      </c>
      <c r="M122">
        <v>4</v>
      </c>
      <c r="N122">
        <v>13034.76</v>
      </c>
      <c r="O122">
        <v>0.25</v>
      </c>
      <c r="P122">
        <v>2450.8000000000002</v>
      </c>
    </row>
    <row r="123" spans="1:16" x14ac:dyDescent="0.25">
      <c r="A123" t="s">
        <v>135</v>
      </c>
      <c r="B123" t="s">
        <v>5133</v>
      </c>
      <c r="C123" t="str">
        <f>TEXT(SalesData[[#This Row],[Order Date]],"mmm-yyyy")</f>
        <v>May-2023</v>
      </c>
      <c r="D123">
        <f t="shared" si="1"/>
        <v>2023</v>
      </c>
      <c r="E123" t="s">
        <v>6207</v>
      </c>
      <c r="F123" t="s">
        <v>6982</v>
      </c>
      <c r="G123" t="s">
        <v>7095</v>
      </c>
      <c r="H123" t="s">
        <v>7102</v>
      </c>
      <c r="I123" t="s">
        <v>7147</v>
      </c>
      <c r="J123" t="s">
        <v>7162</v>
      </c>
      <c r="K123" t="s">
        <v>7168</v>
      </c>
      <c r="L123" t="s">
        <v>7191</v>
      </c>
      <c r="M123">
        <v>2</v>
      </c>
      <c r="N123">
        <v>11250.7</v>
      </c>
      <c r="O123">
        <v>0.1</v>
      </c>
      <c r="P123">
        <v>1542.63</v>
      </c>
    </row>
    <row r="124" spans="1:16" x14ac:dyDescent="0.25">
      <c r="A124" t="s">
        <v>136</v>
      </c>
      <c r="B124" t="s">
        <v>5134</v>
      </c>
      <c r="C124" t="str">
        <f>TEXT(SalesData[[#This Row],[Order Date]],"mmm-yyyy")</f>
        <v>Dec-2023</v>
      </c>
      <c r="D124">
        <f t="shared" si="1"/>
        <v>2023</v>
      </c>
      <c r="E124" t="s">
        <v>6208</v>
      </c>
      <c r="F124" t="s">
        <v>6959</v>
      </c>
      <c r="G124" t="s">
        <v>7097</v>
      </c>
      <c r="H124" t="s">
        <v>7107</v>
      </c>
      <c r="I124" t="s">
        <v>7152</v>
      </c>
      <c r="J124" t="s">
        <v>7162</v>
      </c>
      <c r="K124" t="s">
        <v>7169</v>
      </c>
      <c r="L124" t="s">
        <v>7182</v>
      </c>
      <c r="M124">
        <v>3</v>
      </c>
      <c r="N124">
        <v>25400.83</v>
      </c>
      <c r="O124">
        <v>0.1</v>
      </c>
      <c r="P124">
        <v>3598.49</v>
      </c>
    </row>
    <row r="125" spans="1:16" x14ac:dyDescent="0.25">
      <c r="A125" t="s">
        <v>137</v>
      </c>
      <c r="B125" t="s">
        <v>5135</v>
      </c>
      <c r="C125" t="str">
        <f>TEXT(SalesData[[#This Row],[Order Date]],"mmm-yyyy")</f>
        <v>Jun-2024</v>
      </c>
      <c r="D125">
        <f t="shared" si="1"/>
        <v>2024</v>
      </c>
      <c r="E125" t="s">
        <v>6209</v>
      </c>
      <c r="F125" t="s">
        <v>6983</v>
      </c>
      <c r="G125" t="s">
        <v>7094</v>
      </c>
      <c r="H125" t="s">
        <v>7098</v>
      </c>
      <c r="I125" t="s">
        <v>7114</v>
      </c>
      <c r="J125" t="s">
        <v>7164</v>
      </c>
      <c r="K125" t="s">
        <v>7174</v>
      </c>
      <c r="L125" t="s">
        <v>7196</v>
      </c>
      <c r="M125">
        <v>1</v>
      </c>
      <c r="N125">
        <v>3427.11</v>
      </c>
      <c r="O125">
        <v>0.05</v>
      </c>
      <c r="P125">
        <v>725.93</v>
      </c>
    </row>
    <row r="126" spans="1:16" x14ac:dyDescent="0.25">
      <c r="A126" t="s">
        <v>138</v>
      </c>
      <c r="B126" t="s">
        <v>5136</v>
      </c>
      <c r="C126" t="str">
        <f>TEXT(SalesData[[#This Row],[Order Date]],"mmm-yyyy")</f>
        <v>Jun-2023</v>
      </c>
      <c r="D126">
        <f t="shared" si="1"/>
        <v>2023</v>
      </c>
      <c r="E126" t="s">
        <v>6210</v>
      </c>
      <c r="F126" t="s">
        <v>6970</v>
      </c>
      <c r="G126" t="s">
        <v>7096</v>
      </c>
      <c r="H126" t="s">
        <v>7103</v>
      </c>
      <c r="I126" t="s">
        <v>7134</v>
      </c>
      <c r="J126" t="s">
        <v>7164</v>
      </c>
      <c r="K126" t="s">
        <v>7173</v>
      </c>
      <c r="L126" t="s">
        <v>7206</v>
      </c>
      <c r="M126">
        <v>3</v>
      </c>
      <c r="N126">
        <v>6055.13</v>
      </c>
      <c r="O126">
        <v>0.05</v>
      </c>
      <c r="P126">
        <v>1907.74</v>
      </c>
    </row>
    <row r="127" spans="1:16" x14ac:dyDescent="0.25">
      <c r="A127" t="s">
        <v>139</v>
      </c>
      <c r="B127" t="s">
        <v>5137</v>
      </c>
      <c r="C127" t="str">
        <f>TEXT(SalesData[[#This Row],[Order Date]],"mmm-yyyy")</f>
        <v>Aug-2023</v>
      </c>
      <c r="D127">
        <f t="shared" si="1"/>
        <v>2023</v>
      </c>
      <c r="E127" t="s">
        <v>6211</v>
      </c>
      <c r="F127" t="s">
        <v>6984</v>
      </c>
      <c r="G127" t="s">
        <v>7094</v>
      </c>
      <c r="H127" t="s">
        <v>7099</v>
      </c>
      <c r="I127" t="s">
        <v>7130</v>
      </c>
      <c r="J127" t="s">
        <v>7165</v>
      </c>
      <c r="K127" t="s">
        <v>7176</v>
      </c>
      <c r="L127" t="s">
        <v>7202</v>
      </c>
      <c r="M127">
        <v>8</v>
      </c>
      <c r="N127">
        <v>135199.16</v>
      </c>
      <c r="O127">
        <v>0.05</v>
      </c>
      <c r="P127">
        <v>18283.53</v>
      </c>
    </row>
    <row r="128" spans="1:16" x14ac:dyDescent="0.25">
      <c r="A128" t="s">
        <v>140</v>
      </c>
      <c r="B128" t="s">
        <v>5138</v>
      </c>
      <c r="C128" t="str">
        <f>TEXT(SalesData[[#This Row],[Order Date]],"mmm-yyyy")</f>
        <v>May-2025</v>
      </c>
      <c r="D128">
        <f t="shared" si="1"/>
        <v>2025</v>
      </c>
      <c r="E128" t="s">
        <v>6200</v>
      </c>
      <c r="F128" t="s">
        <v>6959</v>
      </c>
      <c r="G128" t="s">
        <v>7094</v>
      </c>
      <c r="H128" t="s">
        <v>7098</v>
      </c>
      <c r="I128" t="s">
        <v>7114</v>
      </c>
      <c r="J128" t="s">
        <v>7163</v>
      </c>
      <c r="K128" t="s">
        <v>7167</v>
      </c>
      <c r="L128" t="s">
        <v>7179</v>
      </c>
      <c r="M128">
        <v>5</v>
      </c>
      <c r="N128">
        <v>8979.27</v>
      </c>
      <c r="O128">
        <v>0.25</v>
      </c>
      <c r="P128">
        <v>1529.07</v>
      </c>
    </row>
    <row r="129" spans="1:16" x14ac:dyDescent="0.25">
      <c r="A129" t="s">
        <v>141</v>
      </c>
      <c r="B129" t="s">
        <v>5139</v>
      </c>
      <c r="C129" t="str">
        <f>TEXT(SalesData[[#This Row],[Order Date]],"mmm-yyyy")</f>
        <v>Jan-2024</v>
      </c>
      <c r="D129">
        <f t="shared" si="1"/>
        <v>2024</v>
      </c>
      <c r="E129" t="s">
        <v>6175</v>
      </c>
      <c r="F129" t="s">
        <v>6965</v>
      </c>
      <c r="G129" t="s">
        <v>7094</v>
      </c>
      <c r="H129" t="s">
        <v>7099</v>
      </c>
      <c r="I129" t="s">
        <v>7125</v>
      </c>
      <c r="J129" t="s">
        <v>7165</v>
      </c>
      <c r="K129" t="s">
        <v>7177</v>
      </c>
      <c r="L129" t="s">
        <v>7201</v>
      </c>
      <c r="M129">
        <v>5</v>
      </c>
      <c r="N129">
        <v>236783.72</v>
      </c>
      <c r="O129">
        <v>0.05</v>
      </c>
      <c r="P129">
        <v>29597.93</v>
      </c>
    </row>
    <row r="130" spans="1:16" x14ac:dyDescent="0.25">
      <c r="A130" t="s">
        <v>142</v>
      </c>
      <c r="B130" t="s">
        <v>5140</v>
      </c>
      <c r="C130" t="str">
        <f>TEXT(SalesData[[#This Row],[Order Date]],"mmm-yyyy")</f>
        <v>Sep-2024</v>
      </c>
      <c r="D130">
        <f t="shared" ref="D130:D193" si="2">YEAR(B130)</f>
        <v>2024</v>
      </c>
      <c r="E130" t="s">
        <v>6121</v>
      </c>
      <c r="F130" t="s">
        <v>6920</v>
      </c>
      <c r="G130" t="s">
        <v>7094</v>
      </c>
      <c r="H130" t="s">
        <v>7101</v>
      </c>
      <c r="I130" t="s">
        <v>7137</v>
      </c>
      <c r="J130" t="s">
        <v>7163</v>
      </c>
      <c r="K130" t="s">
        <v>7171</v>
      </c>
      <c r="L130" t="s">
        <v>7209</v>
      </c>
      <c r="M130">
        <v>4</v>
      </c>
      <c r="N130">
        <v>6844.59</v>
      </c>
      <c r="O130">
        <v>0</v>
      </c>
      <c r="P130">
        <v>1295.82</v>
      </c>
    </row>
    <row r="131" spans="1:16" x14ac:dyDescent="0.25">
      <c r="A131" t="s">
        <v>143</v>
      </c>
      <c r="B131" t="s">
        <v>5141</v>
      </c>
      <c r="C131" t="str">
        <f>TEXT(SalesData[[#This Row],[Order Date]],"mmm-yyyy")</f>
        <v>Jan-2023</v>
      </c>
      <c r="D131">
        <f t="shared" si="2"/>
        <v>2023</v>
      </c>
      <c r="E131" t="s">
        <v>6150</v>
      </c>
      <c r="F131" t="s">
        <v>6948</v>
      </c>
      <c r="G131" t="s">
        <v>7095</v>
      </c>
      <c r="H131" t="s">
        <v>7109</v>
      </c>
      <c r="I131" t="s">
        <v>7127</v>
      </c>
      <c r="J131" t="s">
        <v>7163</v>
      </c>
      <c r="K131" t="s">
        <v>7167</v>
      </c>
      <c r="L131" t="s">
        <v>7207</v>
      </c>
      <c r="M131">
        <v>5</v>
      </c>
      <c r="N131">
        <v>3882.08</v>
      </c>
      <c r="O131">
        <v>0</v>
      </c>
      <c r="P131">
        <v>1336.94</v>
      </c>
    </row>
    <row r="132" spans="1:16" x14ac:dyDescent="0.25">
      <c r="A132" t="s">
        <v>144</v>
      </c>
      <c r="B132" t="s">
        <v>5142</v>
      </c>
      <c r="C132" t="str">
        <f>TEXT(SalesData[[#This Row],[Order Date]],"mmm-yyyy")</f>
        <v>Oct-2023</v>
      </c>
      <c r="D132">
        <f t="shared" si="2"/>
        <v>2023</v>
      </c>
      <c r="E132" t="s">
        <v>6212</v>
      </c>
      <c r="F132" t="s">
        <v>6985</v>
      </c>
      <c r="G132" t="s">
        <v>7095</v>
      </c>
      <c r="H132" t="s">
        <v>7109</v>
      </c>
      <c r="I132" t="s">
        <v>7140</v>
      </c>
      <c r="J132" t="s">
        <v>7162</v>
      </c>
      <c r="K132" t="s">
        <v>7169</v>
      </c>
      <c r="L132" t="s">
        <v>7203</v>
      </c>
      <c r="M132">
        <v>6</v>
      </c>
      <c r="N132">
        <v>124437.71</v>
      </c>
      <c r="O132">
        <v>0.1</v>
      </c>
      <c r="P132">
        <v>15051.88</v>
      </c>
    </row>
    <row r="133" spans="1:16" x14ac:dyDescent="0.25">
      <c r="A133" t="s">
        <v>145</v>
      </c>
      <c r="B133" t="s">
        <v>5143</v>
      </c>
      <c r="C133" t="str">
        <f>TEXT(SalesData[[#This Row],[Order Date]],"mmm-yyyy")</f>
        <v>Mar-2025</v>
      </c>
      <c r="D133">
        <f t="shared" si="2"/>
        <v>2025</v>
      </c>
      <c r="E133" t="s">
        <v>6213</v>
      </c>
      <c r="F133" t="s">
        <v>6986</v>
      </c>
      <c r="G133" t="s">
        <v>7097</v>
      </c>
      <c r="H133" t="s">
        <v>7107</v>
      </c>
      <c r="I133" t="s">
        <v>7123</v>
      </c>
      <c r="J133" t="s">
        <v>7162</v>
      </c>
      <c r="K133" t="s">
        <v>7168</v>
      </c>
      <c r="L133" t="s">
        <v>7180</v>
      </c>
      <c r="M133">
        <v>5</v>
      </c>
      <c r="N133">
        <v>12882.2</v>
      </c>
      <c r="O133">
        <v>0.25</v>
      </c>
      <c r="P133">
        <v>501.38</v>
      </c>
    </row>
    <row r="134" spans="1:16" x14ac:dyDescent="0.25">
      <c r="A134" t="s">
        <v>146</v>
      </c>
      <c r="B134" t="s">
        <v>5144</v>
      </c>
      <c r="C134" t="str">
        <f>TEXT(SalesData[[#This Row],[Order Date]],"mmm-yyyy")</f>
        <v>Oct-2024</v>
      </c>
      <c r="D134">
        <f t="shared" si="2"/>
        <v>2024</v>
      </c>
      <c r="E134" t="s">
        <v>6214</v>
      </c>
      <c r="F134" t="s">
        <v>6966</v>
      </c>
      <c r="G134" t="s">
        <v>7095</v>
      </c>
      <c r="H134" t="s">
        <v>7102</v>
      </c>
      <c r="I134" t="s">
        <v>7157</v>
      </c>
      <c r="J134" t="s">
        <v>7162</v>
      </c>
      <c r="K134" t="s">
        <v>7168</v>
      </c>
      <c r="L134" t="s">
        <v>7191</v>
      </c>
      <c r="M134">
        <v>3</v>
      </c>
      <c r="N134">
        <v>15020.09</v>
      </c>
      <c r="O134">
        <v>0.25</v>
      </c>
      <c r="P134">
        <v>1751.61</v>
      </c>
    </row>
    <row r="135" spans="1:16" x14ac:dyDescent="0.25">
      <c r="A135" t="s">
        <v>147</v>
      </c>
      <c r="B135" t="s">
        <v>5079</v>
      </c>
      <c r="C135" t="str">
        <f>TEXT(SalesData[[#This Row],[Order Date]],"mmm-yyyy")</f>
        <v>Aug-2025</v>
      </c>
      <c r="D135">
        <f t="shared" si="2"/>
        <v>2025</v>
      </c>
      <c r="E135" t="s">
        <v>6215</v>
      </c>
      <c r="F135" t="s">
        <v>6899</v>
      </c>
      <c r="G135" t="s">
        <v>7095</v>
      </c>
      <c r="H135" t="s">
        <v>7102</v>
      </c>
      <c r="I135" t="s">
        <v>7118</v>
      </c>
      <c r="J135" t="s">
        <v>7164</v>
      </c>
      <c r="K135" t="s">
        <v>7173</v>
      </c>
      <c r="L135" t="s">
        <v>7206</v>
      </c>
      <c r="M135">
        <v>5</v>
      </c>
      <c r="N135">
        <v>9667.36</v>
      </c>
      <c r="O135">
        <v>0.1</v>
      </c>
      <c r="P135">
        <v>2613.39</v>
      </c>
    </row>
    <row r="136" spans="1:16" x14ac:dyDescent="0.25">
      <c r="A136" t="s">
        <v>148</v>
      </c>
      <c r="B136" t="s">
        <v>5145</v>
      </c>
      <c r="C136" t="str">
        <f>TEXT(SalesData[[#This Row],[Order Date]],"mmm-yyyy")</f>
        <v>Sep-2024</v>
      </c>
      <c r="D136">
        <f t="shared" si="2"/>
        <v>2024</v>
      </c>
      <c r="E136" t="s">
        <v>6216</v>
      </c>
      <c r="F136" t="s">
        <v>6987</v>
      </c>
      <c r="G136" t="s">
        <v>7097</v>
      </c>
      <c r="H136" t="s">
        <v>7110</v>
      </c>
      <c r="I136" t="s">
        <v>7155</v>
      </c>
      <c r="J136" t="s">
        <v>7162</v>
      </c>
      <c r="K136" t="s">
        <v>7168</v>
      </c>
      <c r="L136" t="s">
        <v>7181</v>
      </c>
      <c r="M136">
        <v>4</v>
      </c>
      <c r="N136">
        <v>45126.87</v>
      </c>
      <c r="O136">
        <v>0.05</v>
      </c>
      <c r="P136">
        <v>8944.7000000000007</v>
      </c>
    </row>
    <row r="137" spans="1:16" x14ac:dyDescent="0.25">
      <c r="A137" t="s">
        <v>149</v>
      </c>
      <c r="B137" t="s">
        <v>5146</v>
      </c>
      <c r="C137" t="str">
        <f>TEXT(SalesData[[#This Row],[Order Date]],"mmm-yyyy")</f>
        <v>Mar-2023</v>
      </c>
      <c r="D137">
        <f t="shared" si="2"/>
        <v>2023</v>
      </c>
      <c r="E137" t="s">
        <v>6110</v>
      </c>
      <c r="F137" t="s">
        <v>6909</v>
      </c>
      <c r="G137" t="s">
        <v>7096</v>
      </c>
      <c r="H137" t="s">
        <v>7103</v>
      </c>
      <c r="I137" t="s">
        <v>7134</v>
      </c>
      <c r="J137" t="s">
        <v>7162</v>
      </c>
      <c r="K137" t="s">
        <v>7168</v>
      </c>
      <c r="L137" t="s">
        <v>7180</v>
      </c>
      <c r="M137">
        <v>2</v>
      </c>
      <c r="N137">
        <v>5404.25</v>
      </c>
      <c r="O137">
        <v>0.25</v>
      </c>
      <c r="P137">
        <v>519.45000000000005</v>
      </c>
    </row>
    <row r="138" spans="1:16" x14ac:dyDescent="0.25">
      <c r="A138" t="s">
        <v>150</v>
      </c>
      <c r="B138" t="s">
        <v>5147</v>
      </c>
      <c r="C138" t="str">
        <f>TEXT(SalesData[[#This Row],[Order Date]],"mmm-yyyy")</f>
        <v>Mar-2024</v>
      </c>
      <c r="D138">
        <f t="shared" si="2"/>
        <v>2024</v>
      </c>
      <c r="E138" t="s">
        <v>6217</v>
      </c>
      <c r="F138" t="s">
        <v>6895</v>
      </c>
      <c r="G138" t="s">
        <v>7094</v>
      </c>
      <c r="H138" t="s">
        <v>7100</v>
      </c>
      <c r="I138" t="s">
        <v>7151</v>
      </c>
      <c r="J138" t="s">
        <v>7164</v>
      </c>
      <c r="K138" t="s">
        <v>7174</v>
      </c>
      <c r="L138" t="s">
        <v>7199</v>
      </c>
      <c r="M138">
        <v>2</v>
      </c>
      <c r="N138">
        <v>2743.42</v>
      </c>
      <c r="O138">
        <v>0.15</v>
      </c>
      <c r="P138">
        <v>319.94</v>
      </c>
    </row>
    <row r="139" spans="1:16" x14ac:dyDescent="0.25">
      <c r="A139" t="s">
        <v>151</v>
      </c>
      <c r="B139" t="s">
        <v>5108</v>
      </c>
      <c r="C139" t="str">
        <f>TEXT(SalesData[[#This Row],[Order Date]],"mmm-yyyy")</f>
        <v>Feb-2024</v>
      </c>
      <c r="D139">
        <f t="shared" si="2"/>
        <v>2024</v>
      </c>
      <c r="E139" t="s">
        <v>6138</v>
      </c>
      <c r="F139" t="s">
        <v>6936</v>
      </c>
      <c r="G139" t="s">
        <v>7096</v>
      </c>
      <c r="H139" t="s">
        <v>7111</v>
      </c>
      <c r="I139" t="s">
        <v>7131</v>
      </c>
      <c r="J139" t="s">
        <v>7164</v>
      </c>
      <c r="K139" t="s">
        <v>7173</v>
      </c>
      <c r="L139" t="s">
        <v>7200</v>
      </c>
      <c r="M139">
        <v>8</v>
      </c>
      <c r="N139">
        <v>9281.27</v>
      </c>
      <c r="O139">
        <v>0</v>
      </c>
      <c r="P139">
        <v>3457.44</v>
      </c>
    </row>
    <row r="140" spans="1:16" x14ac:dyDescent="0.25">
      <c r="A140" t="s">
        <v>152</v>
      </c>
      <c r="B140" t="s">
        <v>5148</v>
      </c>
      <c r="C140" t="str">
        <f>TEXT(SalesData[[#This Row],[Order Date]],"mmm-yyyy")</f>
        <v>Oct-2025</v>
      </c>
      <c r="D140">
        <f t="shared" si="2"/>
        <v>2025</v>
      </c>
      <c r="E140" t="s">
        <v>6218</v>
      </c>
      <c r="F140" t="s">
        <v>6988</v>
      </c>
      <c r="G140" t="s">
        <v>7097</v>
      </c>
      <c r="H140" t="s">
        <v>7105</v>
      </c>
      <c r="I140" t="s">
        <v>7149</v>
      </c>
      <c r="J140" t="s">
        <v>7163</v>
      </c>
      <c r="K140" t="s">
        <v>7171</v>
      </c>
      <c r="L140" t="s">
        <v>7184</v>
      </c>
      <c r="M140">
        <v>4</v>
      </c>
      <c r="N140">
        <v>31279.94</v>
      </c>
      <c r="O140">
        <v>0</v>
      </c>
      <c r="P140">
        <v>4653.09</v>
      </c>
    </row>
    <row r="141" spans="1:16" x14ac:dyDescent="0.25">
      <c r="A141" t="s">
        <v>153</v>
      </c>
      <c r="B141" t="s">
        <v>5149</v>
      </c>
      <c r="C141" t="str">
        <f>TEXT(SalesData[[#This Row],[Order Date]],"mmm-yyyy")</f>
        <v>May-2024</v>
      </c>
      <c r="D141">
        <f t="shared" si="2"/>
        <v>2024</v>
      </c>
      <c r="E141" t="s">
        <v>6219</v>
      </c>
      <c r="F141" t="s">
        <v>6989</v>
      </c>
      <c r="G141" t="s">
        <v>7095</v>
      </c>
      <c r="H141" t="s">
        <v>7102</v>
      </c>
      <c r="I141" t="s">
        <v>7157</v>
      </c>
      <c r="J141" t="s">
        <v>7163</v>
      </c>
      <c r="K141" t="s">
        <v>7171</v>
      </c>
      <c r="L141" t="s">
        <v>7204</v>
      </c>
      <c r="M141">
        <v>5</v>
      </c>
      <c r="N141">
        <v>19515.400000000001</v>
      </c>
      <c r="O141">
        <v>0.1</v>
      </c>
      <c r="P141">
        <v>3089.92</v>
      </c>
    </row>
    <row r="142" spans="1:16" x14ac:dyDescent="0.25">
      <c r="A142" t="s">
        <v>154</v>
      </c>
      <c r="B142" t="s">
        <v>5150</v>
      </c>
      <c r="C142" t="str">
        <f>TEXT(SalesData[[#This Row],[Order Date]],"mmm-yyyy")</f>
        <v>May-2024</v>
      </c>
      <c r="D142">
        <f t="shared" si="2"/>
        <v>2024</v>
      </c>
      <c r="E142" t="s">
        <v>6220</v>
      </c>
      <c r="F142" t="s">
        <v>6940</v>
      </c>
      <c r="G142" t="s">
        <v>7097</v>
      </c>
      <c r="H142" t="s">
        <v>7105</v>
      </c>
      <c r="I142" t="s">
        <v>7149</v>
      </c>
      <c r="J142" t="s">
        <v>7164</v>
      </c>
      <c r="K142" t="s">
        <v>7170</v>
      </c>
      <c r="L142" t="s">
        <v>7183</v>
      </c>
      <c r="M142">
        <v>8</v>
      </c>
      <c r="N142">
        <v>39568.17</v>
      </c>
      <c r="O142">
        <v>0.05</v>
      </c>
      <c r="P142">
        <v>9572.65</v>
      </c>
    </row>
    <row r="143" spans="1:16" x14ac:dyDescent="0.25">
      <c r="A143" t="s">
        <v>155</v>
      </c>
      <c r="B143" t="s">
        <v>5151</v>
      </c>
      <c r="C143" t="str">
        <f>TEXT(SalesData[[#This Row],[Order Date]],"mmm-yyyy")</f>
        <v>Feb-2023</v>
      </c>
      <c r="D143">
        <f t="shared" si="2"/>
        <v>2023</v>
      </c>
      <c r="E143" t="s">
        <v>6221</v>
      </c>
      <c r="F143" t="s">
        <v>6981</v>
      </c>
      <c r="G143" t="s">
        <v>7095</v>
      </c>
      <c r="H143" t="s">
        <v>7106</v>
      </c>
      <c r="I143" t="s">
        <v>7122</v>
      </c>
      <c r="J143" t="s">
        <v>7164</v>
      </c>
      <c r="K143" t="s">
        <v>7173</v>
      </c>
      <c r="L143" t="s">
        <v>7206</v>
      </c>
      <c r="M143">
        <v>6</v>
      </c>
      <c r="N143">
        <v>9983.15</v>
      </c>
      <c r="O143">
        <v>0.25</v>
      </c>
      <c r="P143">
        <v>2179.11</v>
      </c>
    </row>
    <row r="144" spans="1:16" x14ac:dyDescent="0.25">
      <c r="A144" t="s">
        <v>156</v>
      </c>
      <c r="B144" t="s">
        <v>5152</v>
      </c>
      <c r="C144" t="str">
        <f>TEXT(SalesData[[#This Row],[Order Date]],"mmm-yyyy")</f>
        <v>May-2024</v>
      </c>
      <c r="D144">
        <f t="shared" si="2"/>
        <v>2024</v>
      </c>
      <c r="E144" t="s">
        <v>6222</v>
      </c>
      <c r="F144" t="s">
        <v>6990</v>
      </c>
      <c r="G144" t="s">
        <v>7095</v>
      </c>
      <c r="H144" t="s">
        <v>7109</v>
      </c>
      <c r="I144" t="s">
        <v>7140</v>
      </c>
      <c r="J144" t="s">
        <v>7163</v>
      </c>
      <c r="K144" t="s">
        <v>7175</v>
      </c>
      <c r="L144" t="s">
        <v>7197</v>
      </c>
      <c r="M144">
        <v>3</v>
      </c>
      <c r="N144">
        <v>18166.54</v>
      </c>
      <c r="O144">
        <v>0</v>
      </c>
      <c r="P144">
        <v>4532.3</v>
      </c>
    </row>
    <row r="145" spans="1:16" x14ac:dyDescent="0.25">
      <c r="A145" t="s">
        <v>157</v>
      </c>
      <c r="B145" t="s">
        <v>5153</v>
      </c>
      <c r="C145" t="str">
        <f>TEXT(SalesData[[#This Row],[Order Date]],"mmm-yyyy")</f>
        <v>Feb-2023</v>
      </c>
      <c r="D145">
        <f t="shared" si="2"/>
        <v>2023</v>
      </c>
      <c r="E145" t="s">
        <v>6223</v>
      </c>
      <c r="F145" t="s">
        <v>6991</v>
      </c>
      <c r="G145" t="s">
        <v>7095</v>
      </c>
      <c r="H145" t="s">
        <v>7106</v>
      </c>
      <c r="I145" t="s">
        <v>7161</v>
      </c>
      <c r="J145" t="s">
        <v>7162</v>
      </c>
      <c r="K145" t="s">
        <v>7166</v>
      </c>
      <c r="L145" t="s">
        <v>7192</v>
      </c>
      <c r="M145">
        <v>5</v>
      </c>
      <c r="N145">
        <v>29971.31</v>
      </c>
      <c r="O145">
        <v>0</v>
      </c>
      <c r="P145">
        <v>4822.66</v>
      </c>
    </row>
    <row r="146" spans="1:16" x14ac:dyDescent="0.25">
      <c r="A146" t="s">
        <v>158</v>
      </c>
      <c r="B146" t="s">
        <v>5154</v>
      </c>
      <c r="C146" t="str">
        <f>TEXT(SalesData[[#This Row],[Order Date]],"mmm-yyyy")</f>
        <v>Feb-2023</v>
      </c>
      <c r="D146">
        <f t="shared" si="2"/>
        <v>2023</v>
      </c>
      <c r="E146" t="s">
        <v>6224</v>
      </c>
      <c r="F146" t="s">
        <v>6950</v>
      </c>
      <c r="G146" t="s">
        <v>7096</v>
      </c>
      <c r="H146" t="s">
        <v>7112</v>
      </c>
      <c r="I146" t="s">
        <v>7133</v>
      </c>
      <c r="J146" t="s">
        <v>7162</v>
      </c>
      <c r="K146" t="s">
        <v>7168</v>
      </c>
      <c r="L146" t="s">
        <v>7180</v>
      </c>
      <c r="M146">
        <v>3</v>
      </c>
      <c r="N146">
        <v>8146.12</v>
      </c>
      <c r="O146">
        <v>0.25</v>
      </c>
      <c r="P146">
        <v>627.25</v>
      </c>
    </row>
    <row r="147" spans="1:16" x14ac:dyDescent="0.25">
      <c r="A147" t="s">
        <v>159</v>
      </c>
      <c r="B147" t="s">
        <v>5105</v>
      </c>
      <c r="C147" t="str">
        <f>TEXT(SalesData[[#This Row],[Order Date]],"mmm-yyyy")</f>
        <v>Oct-2023</v>
      </c>
      <c r="D147">
        <f t="shared" si="2"/>
        <v>2023</v>
      </c>
      <c r="E147" t="s">
        <v>6225</v>
      </c>
      <c r="F147" t="s">
        <v>6921</v>
      </c>
      <c r="G147" t="s">
        <v>7097</v>
      </c>
      <c r="H147" t="s">
        <v>7104</v>
      </c>
      <c r="I147" t="s">
        <v>7120</v>
      </c>
      <c r="J147" t="s">
        <v>7164</v>
      </c>
      <c r="K147" t="s">
        <v>7174</v>
      </c>
      <c r="L147" t="s">
        <v>7199</v>
      </c>
      <c r="M147">
        <v>7</v>
      </c>
      <c r="N147">
        <v>9140.18</v>
      </c>
      <c r="O147">
        <v>0.15</v>
      </c>
      <c r="P147">
        <v>1393.34</v>
      </c>
    </row>
    <row r="148" spans="1:16" x14ac:dyDescent="0.25">
      <c r="A148" t="s">
        <v>160</v>
      </c>
      <c r="B148" t="s">
        <v>5155</v>
      </c>
      <c r="C148" t="str">
        <f>TEXT(SalesData[[#This Row],[Order Date]],"mmm-yyyy")</f>
        <v>Jun-2025</v>
      </c>
      <c r="D148">
        <f t="shared" si="2"/>
        <v>2025</v>
      </c>
      <c r="E148" t="s">
        <v>6226</v>
      </c>
      <c r="F148" t="s">
        <v>6992</v>
      </c>
      <c r="G148" t="s">
        <v>7096</v>
      </c>
      <c r="H148" t="s">
        <v>7113</v>
      </c>
      <c r="I148" t="s">
        <v>7148</v>
      </c>
      <c r="J148" t="s">
        <v>7164</v>
      </c>
      <c r="K148" t="s">
        <v>7173</v>
      </c>
      <c r="L148" t="s">
        <v>7186</v>
      </c>
      <c r="M148">
        <v>3</v>
      </c>
      <c r="N148">
        <v>11915.29</v>
      </c>
      <c r="O148">
        <v>0.1</v>
      </c>
      <c r="P148">
        <v>2508.2600000000002</v>
      </c>
    </row>
    <row r="149" spans="1:16" x14ac:dyDescent="0.25">
      <c r="A149" t="s">
        <v>161</v>
      </c>
      <c r="B149" t="s">
        <v>5156</v>
      </c>
      <c r="C149" t="str">
        <f>TEXT(SalesData[[#This Row],[Order Date]],"mmm-yyyy")</f>
        <v>Jan-2023</v>
      </c>
      <c r="D149">
        <f t="shared" si="2"/>
        <v>2023</v>
      </c>
      <c r="E149" t="s">
        <v>6117</v>
      </c>
      <c r="F149" t="s">
        <v>6916</v>
      </c>
      <c r="G149" t="s">
        <v>7096</v>
      </c>
      <c r="H149" t="s">
        <v>7112</v>
      </c>
      <c r="I149" t="s">
        <v>7139</v>
      </c>
      <c r="J149" t="s">
        <v>7164</v>
      </c>
      <c r="K149" t="s">
        <v>7174</v>
      </c>
      <c r="L149" t="s">
        <v>7196</v>
      </c>
      <c r="M149">
        <v>2</v>
      </c>
      <c r="N149">
        <v>6073.61</v>
      </c>
      <c r="O149">
        <v>0.1</v>
      </c>
      <c r="P149">
        <v>1123.3599999999999</v>
      </c>
    </row>
    <row r="150" spans="1:16" x14ac:dyDescent="0.25">
      <c r="A150" t="s">
        <v>162</v>
      </c>
      <c r="B150" t="s">
        <v>5157</v>
      </c>
      <c r="C150" t="str">
        <f>TEXT(SalesData[[#This Row],[Order Date]],"mmm-yyyy")</f>
        <v>Dec-2023</v>
      </c>
      <c r="D150">
        <f t="shared" si="2"/>
        <v>2023</v>
      </c>
      <c r="E150" t="s">
        <v>6227</v>
      </c>
      <c r="F150" t="s">
        <v>6993</v>
      </c>
      <c r="G150" t="s">
        <v>7097</v>
      </c>
      <c r="H150" t="s">
        <v>7104</v>
      </c>
      <c r="I150" t="s">
        <v>7132</v>
      </c>
      <c r="J150" t="s">
        <v>7165</v>
      </c>
      <c r="K150" t="s">
        <v>7177</v>
      </c>
      <c r="L150" t="s">
        <v>7198</v>
      </c>
      <c r="M150">
        <v>4</v>
      </c>
      <c r="N150">
        <v>199010.13</v>
      </c>
      <c r="O150">
        <v>0.2</v>
      </c>
      <c r="P150">
        <v>20077.310000000001</v>
      </c>
    </row>
    <row r="151" spans="1:16" x14ac:dyDescent="0.25">
      <c r="A151" t="s">
        <v>163</v>
      </c>
      <c r="B151" t="s">
        <v>5158</v>
      </c>
      <c r="C151" t="str">
        <f>TEXT(SalesData[[#This Row],[Order Date]],"mmm-yyyy")</f>
        <v>Apr-2023</v>
      </c>
      <c r="D151">
        <f t="shared" si="2"/>
        <v>2023</v>
      </c>
      <c r="E151" t="s">
        <v>6228</v>
      </c>
      <c r="F151" t="s">
        <v>6959</v>
      </c>
      <c r="G151" t="s">
        <v>7096</v>
      </c>
      <c r="H151" t="s">
        <v>7103</v>
      </c>
      <c r="I151" t="s">
        <v>7134</v>
      </c>
      <c r="J151" t="s">
        <v>7163</v>
      </c>
      <c r="K151" t="s">
        <v>7171</v>
      </c>
      <c r="L151" t="s">
        <v>7184</v>
      </c>
      <c r="M151">
        <v>8</v>
      </c>
      <c r="N151">
        <v>56743.09</v>
      </c>
      <c r="O151">
        <v>0.1</v>
      </c>
      <c r="P151">
        <v>7256.11</v>
      </c>
    </row>
    <row r="152" spans="1:16" x14ac:dyDescent="0.25">
      <c r="A152" t="s">
        <v>164</v>
      </c>
      <c r="B152" t="s">
        <v>5159</v>
      </c>
      <c r="C152" t="str">
        <f>TEXT(SalesData[[#This Row],[Order Date]],"mmm-yyyy")</f>
        <v>Apr-2024</v>
      </c>
      <c r="D152">
        <f t="shared" si="2"/>
        <v>2024</v>
      </c>
      <c r="E152" t="s">
        <v>6229</v>
      </c>
      <c r="F152" t="s">
        <v>6992</v>
      </c>
      <c r="G152" t="s">
        <v>7094</v>
      </c>
      <c r="H152" t="s">
        <v>7101</v>
      </c>
      <c r="I152" t="s">
        <v>7117</v>
      </c>
      <c r="J152" t="s">
        <v>7165</v>
      </c>
      <c r="K152" t="s">
        <v>7177</v>
      </c>
      <c r="L152" t="s">
        <v>7198</v>
      </c>
      <c r="M152">
        <v>6</v>
      </c>
      <c r="N152">
        <v>387234.08</v>
      </c>
      <c r="O152">
        <v>0.05</v>
      </c>
      <c r="P152">
        <v>60045.46</v>
      </c>
    </row>
    <row r="153" spans="1:16" x14ac:dyDescent="0.25">
      <c r="A153" t="s">
        <v>165</v>
      </c>
      <c r="B153" t="s">
        <v>5160</v>
      </c>
      <c r="C153" t="str">
        <f>TEXT(SalesData[[#This Row],[Order Date]],"mmm-yyyy")</f>
        <v>Nov-2023</v>
      </c>
      <c r="D153">
        <f t="shared" si="2"/>
        <v>2023</v>
      </c>
      <c r="E153" t="s">
        <v>6230</v>
      </c>
      <c r="F153" t="s">
        <v>6899</v>
      </c>
      <c r="G153" t="s">
        <v>7097</v>
      </c>
      <c r="H153" t="s">
        <v>7107</v>
      </c>
      <c r="I153" t="s">
        <v>7123</v>
      </c>
      <c r="J153" t="s">
        <v>7163</v>
      </c>
      <c r="K153" t="s">
        <v>7167</v>
      </c>
      <c r="L153" t="s">
        <v>7187</v>
      </c>
      <c r="M153">
        <v>7</v>
      </c>
      <c r="N153">
        <v>8118.6</v>
      </c>
      <c r="O153">
        <v>0.2</v>
      </c>
      <c r="P153">
        <v>1352.2</v>
      </c>
    </row>
    <row r="154" spans="1:16" x14ac:dyDescent="0.25">
      <c r="A154" t="s">
        <v>166</v>
      </c>
      <c r="B154" t="s">
        <v>5088</v>
      </c>
      <c r="C154" t="str">
        <f>TEXT(SalesData[[#This Row],[Order Date]],"mmm-yyyy")</f>
        <v>Nov-2024</v>
      </c>
      <c r="D154">
        <f t="shared" si="2"/>
        <v>2024</v>
      </c>
      <c r="E154" t="s">
        <v>6231</v>
      </c>
      <c r="F154" t="s">
        <v>6994</v>
      </c>
      <c r="G154" t="s">
        <v>7094</v>
      </c>
      <c r="H154" t="s">
        <v>7100</v>
      </c>
      <c r="I154" t="s">
        <v>7151</v>
      </c>
      <c r="J154" t="s">
        <v>7164</v>
      </c>
      <c r="K154" t="s">
        <v>7174</v>
      </c>
      <c r="L154" t="s">
        <v>7188</v>
      </c>
      <c r="M154">
        <v>5</v>
      </c>
      <c r="N154">
        <v>13434.28</v>
      </c>
      <c r="O154">
        <v>0</v>
      </c>
      <c r="P154">
        <v>3256.25</v>
      </c>
    </row>
    <row r="155" spans="1:16" x14ac:dyDescent="0.25">
      <c r="A155" t="s">
        <v>167</v>
      </c>
      <c r="B155" t="s">
        <v>5161</v>
      </c>
      <c r="C155" t="str">
        <f>TEXT(SalesData[[#This Row],[Order Date]],"mmm-yyyy")</f>
        <v>Nov-2023</v>
      </c>
      <c r="D155">
        <f t="shared" si="2"/>
        <v>2023</v>
      </c>
      <c r="E155" t="s">
        <v>6147</v>
      </c>
      <c r="F155" t="s">
        <v>6945</v>
      </c>
      <c r="G155" t="s">
        <v>7097</v>
      </c>
      <c r="H155" t="s">
        <v>7104</v>
      </c>
      <c r="I155" t="s">
        <v>7120</v>
      </c>
      <c r="J155" t="s">
        <v>7163</v>
      </c>
      <c r="K155" t="s">
        <v>7171</v>
      </c>
      <c r="L155" t="s">
        <v>7184</v>
      </c>
      <c r="M155">
        <v>8</v>
      </c>
      <c r="N155">
        <v>61420.72</v>
      </c>
      <c r="O155">
        <v>0</v>
      </c>
      <c r="P155">
        <v>10098.92</v>
      </c>
    </row>
    <row r="156" spans="1:16" x14ac:dyDescent="0.25">
      <c r="A156" t="s">
        <v>168</v>
      </c>
      <c r="B156" t="s">
        <v>5162</v>
      </c>
      <c r="C156" t="str">
        <f>TEXT(SalesData[[#This Row],[Order Date]],"mmm-yyyy")</f>
        <v>Aug-2025</v>
      </c>
      <c r="D156">
        <f t="shared" si="2"/>
        <v>2025</v>
      </c>
      <c r="E156" t="s">
        <v>6232</v>
      </c>
      <c r="F156" t="s">
        <v>6982</v>
      </c>
      <c r="G156" t="s">
        <v>7097</v>
      </c>
      <c r="H156" t="s">
        <v>7104</v>
      </c>
      <c r="I156" t="s">
        <v>7132</v>
      </c>
      <c r="J156" t="s">
        <v>7163</v>
      </c>
      <c r="K156" t="s">
        <v>7175</v>
      </c>
      <c r="L156" t="s">
        <v>7205</v>
      </c>
      <c r="M156">
        <v>5</v>
      </c>
      <c r="N156">
        <v>17748.27</v>
      </c>
      <c r="O156">
        <v>0</v>
      </c>
      <c r="P156">
        <v>3285.18</v>
      </c>
    </row>
    <row r="157" spans="1:16" x14ac:dyDescent="0.25">
      <c r="A157" t="s">
        <v>169</v>
      </c>
      <c r="B157" t="s">
        <v>5163</v>
      </c>
      <c r="C157" t="str">
        <f>TEXT(SalesData[[#This Row],[Order Date]],"mmm-yyyy")</f>
        <v>Jan-2025</v>
      </c>
      <c r="D157">
        <f t="shared" si="2"/>
        <v>2025</v>
      </c>
      <c r="E157" t="s">
        <v>6233</v>
      </c>
      <c r="F157" t="s">
        <v>6911</v>
      </c>
      <c r="G157" t="s">
        <v>7094</v>
      </c>
      <c r="H157" t="s">
        <v>7101</v>
      </c>
      <c r="I157" t="s">
        <v>7117</v>
      </c>
      <c r="J157" t="s">
        <v>7164</v>
      </c>
      <c r="K157" t="s">
        <v>7170</v>
      </c>
      <c r="L157" t="s">
        <v>7189</v>
      </c>
      <c r="M157">
        <v>5</v>
      </c>
      <c r="N157">
        <v>7752.81</v>
      </c>
      <c r="O157">
        <v>0</v>
      </c>
      <c r="P157">
        <v>2163.56</v>
      </c>
    </row>
    <row r="158" spans="1:16" x14ac:dyDescent="0.25">
      <c r="A158" t="s">
        <v>170</v>
      </c>
      <c r="B158" t="s">
        <v>5164</v>
      </c>
      <c r="C158" t="str">
        <f>TEXT(SalesData[[#This Row],[Order Date]],"mmm-yyyy")</f>
        <v>Jul-2023</v>
      </c>
      <c r="D158">
        <f t="shared" si="2"/>
        <v>2023</v>
      </c>
      <c r="E158" t="s">
        <v>6234</v>
      </c>
      <c r="F158" t="s">
        <v>6939</v>
      </c>
      <c r="G158" t="s">
        <v>7097</v>
      </c>
      <c r="H158" t="s">
        <v>7104</v>
      </c>
      <c r="I158" t="s">
        <v>7160</v>
      </c>
      <c r="J158" t="s">
        <v>7163</v>
      </c>
      <c r="K158" t="s">
        <v>7167</v>
      </c>
      <c r="L158" t="s">
        <v>7187</v>
      </c>
      <c r="M158">
        <v>1</v>
      </c>
      <c r="N158">
        <v>1112.3</v>
      </c>
      <c r="O158">
        <v>0.25</v>
      </c>
      <c r="P158">
        <v>225.23</v>
      </c>
    </row>
    <row r="159" spans="1:16" x14ac:dyDescent="0.25">
      <c r="A159" t="s">
        <v>171</v>
      </c>
      <c r="B159" t="s">
        <v>5165</v>
      </c>
      <c r="C159" t="str">
        <f>TEXT(SalesData[[#This Row],[Order Date]],"mmm-yyyy")</f>
        <v>Aug-2025</v>
      </c>
      <c r="D159">
        <f t="shared" si="2"/>
        <v>2025</v>
      </c>
      <c r="E159" t="s">
        <v>6235</v>
      </c>
      <c r="F159" t="s">
        <v>6995</v>
      </c>
      <c r="G159" t="s">
        <v>7094</v>
      </c>
      <c r="H159" t="s">
        <v>7101</v>
      </c>
      <c r="I159" t="s">
        <v>7137</v>
      </c>
      <c r="J159" t="s">
        <v>7165</v>
      </c>
      <c r="K159" t="s">
        <v>7177</v>
      </c>
      <c r="L159" t="s">
        <v>7210</v>
      </c>
      <c r="M159">
        <v>1</v>
      </c>
      <c r="N159">
        <v>72764.56</v>
      </c>
      <c r="O159">
        <v>0.15</v>
      </c>
      <c r="P159">
        <v>4538.33</v>
      </c>
    </row>
    <row r="160" spans="1:16" x14ac:dyDescent="0.25">
      <c r="A160" t="s">
        <v>172</v>
      </c>
      <c r="B160" t="s">
        <v>5166</v>
      </c>
      <c r="C160" t="str">
        <f>TEXT(SalesData[[#This Row],[Order Date]],"mmm-yyyy")</f>
        <v>Oct-2023</v>
      </c>
      <c r="D160">
        <f t="shared" si="2"/>
        <v>2023</v>
      </c>
      <c r="E160" t="s">
        <v>6236</v>
      </c>
      <c r="F160" t="s">
        <v>6996</v>
      </c>
      <c r="G160" t="s">
        <v>7097</v>
      </c>
      <c r="H160" t="s">
        <v>7105</v>
      </c>
      <c r="I160" t="s">
        <v>7121</v>
      </c>
      <c r="J160" t="s">
        <v>7162</v>
      </c>
      <c r="K160" t="s">
        <v>7168</v>
      </c>
      <c r="L160" t="s">
        <v>7191</v>
      </c>
      <c r="M160">
        <v>3</v>
      </c>
      <c r="N160">
        <v>19350.580000000002</v>
      </c>
      <c r="O160">
        <v>0</v>
      </c>
      <c r="P160">
        <v>3820.11</v>
      </c>
    </row>
    <row r="161" spans="1:16" x14ac:dyDescent="0.25">
      <c r="A161" t="s">
        <v>173</v>
      </c>
      <c r="B161" t="s">
        <v>5052</v>
      </c>
      <c r="C161" t="str">
        <f>TEXT(SalesData[[#This Row],[Order Date]],"mmm-yyyy")</f>
        <v>Oct-2023</v>
      </c>
      <c r="D161">
        <f t="shared" si="2"/>
        <v>2023</v>
      </c>
      <c r="E161" t="s">
        <v>6204</v>
      </c>
      <c r="F161" t="s">
        <v>6958</v>
      </c>
      <c r="G161" t="s">
        <v>7095</v>
      </c>
      <c r="H161" t="s">
        <v>7108</v>
      </c>
      <c r="I161" t="s">
        <v>7141</v>
      </c>
      <c r="J161" t="s">
        <v>7165</v>
      </c>
      <c r="K161" t="s">
        <v>7176</v>
      </c>
      <c r="L161" t="s">
        <v>7194</v>
      </c>
      <c r="M161">
        <v>7</v>
      </c>
      <c r="N161">
        <v>146163.64000000001</v>
      </c>
      <c r="O161">
        <v>0.15</v>
      </c>
      <c r="P161">
        <v>15353.25</v>
      </c>
    </row>
    <row r="162" spans="1:16" x14ac:dyDescent="0.25">
      <c r="A162" t="s">
        <v>174</v>
      </c>
      <c r="B162" t="s">
        <v>5167</v>
      </c>
      <c r="C162" t="str">
        <f>TEXT(SalesData[[#This Row],[Order Date]],"mmm-yyyy")</f>
        <v>Dec-2025</v>
      </c>
      <c r="D162">
        <f t="shared" si="2"/>
        <v>2025</v>
      </c>
      <c r="E162" t="s">
        <v>6237</v>
      </c>
      <c r="F162" t="s">
        <v>6997</v>
      </c>
      <c r="G162" t="s">
        <v>7096</v>
      </c>
      <c r="H162" t="s">
        <v>7112</v>
      </c>
      <c r="I162" t="s">
        <v>7133</v>
      </c>
      <c r="J162" t="s">
        <v>7162</v>
      </c>
      <c r="K162" t="s">
        <v>7168</v>
      </c>
      <c r="L162" t="s">
        <v>7181</v>
      </c>
      <c r="M162">
        <v>2</v>
      </c>
      <c r="N162">
        <v>24150.44</v>
      </c>
      <c r="O162">
        <v>0</v>
      </c>
      <c r="P162">
        <v>5085.79</v>
      </c>
    </row>
    <row r="163" spans="1:16" x14ac:dyDescent="0.25">
      <c r="A163" t="s">
        <v>175</v>
      </c>
      <c r="B163" t="s">
        <v>5168</v>
      </c>
      <c r="C163" t="str">
        <f>TEXT(SalesData[[#This Row],[Order Date]],"mmm-yyyy")</f>
        <v>Dec-2024</v>
      </c>
      <c r="D163">
        <f t="shared" si="2"/>
        <v>2024</v>
      </c>
      <c r="E163" t="s">
        <v>6238</v>
      </c>
      <c r="F163" t="s">
        <v>6998</v>
      </c>
      <c r="G163" t="s">
        <v>7096</v>
      </c>
      <c r="H163" t="s">
        <v>7113</v>
      </c>
      <c r="I163" t="s">
        <v>7143</v>
      </c>
      <c r="J163" t="s">
        <v>7163</v>
      </c>
      <c r="K163" t="s">
        <v>7167</v>
      </c>
      <c r="L163" t="s">
        <v>7207</v>
      </c>
      <c r="M163">
        <v>8</v>
      </c>
      <c r="N163">
        <v>6190.21</v>
      </c>
      <c r="O163">
        <v>0</v>
      </c>
      <c r="P163">
        <v>2217.81</v>
      </c>
    </row>
    <row r="164" spans="1:16" x14ac:dyDescent="0.25">
      <c r="A164" t="s">
        <v>176</v>
      </c>
      <c r="B164" t="s">
        <v>5169</v>
      </c>
      <c r="C164" t="str">
        <f>TEXT(SalesData[[#This Row],[Order Date]],"mmm-yyyy")</f>
        <v>Apr-2025</v>
      </c>
      <c r="D164">
        <f t="shared" si="2"/>
        <v>2025</v>
      </c>
      <c r="E164" t="s">
        <v>6239</v>
      </c>
      <c r="F164" t="s">
        <v>6918</v>
      </c>
      <c r="G164" t="s">
        <v>7097</v>
      </c>
      <c r="H164" t="s">
        <v>7105</v>
      </c>
      <c r="I164" t="s">
        <v>7128</v>
      </c>
      <c r="J164" t="s">
        <v>7162</v>
      </c>
      <c r="K164" t="s">
        <v>7168</v>
      </c>
      <c r="L164" t="s">
        <v>7181</v>
      </c>
      <c r="M164">
        <v>8</v>
      </c>
      <c r="N164">
        <v>94820.93</v>
      </c>
      <c r="O164">
        <v>0.05</v>
      </c>
      <c r="P164">
        <v>20883.47</v>
      </c>
    </row>
    <row r="165" spans="1:16" x14ac:dyDescent="0.25">
      <c r="A165" t="s">
        <v>177</v>
      </c>
      <c r="B165" t="s">
        <v>5170</v>
      </c>
      <c r="C165" t="str">
        <f>TEXT(SalesData[[#This Row],[Order Date]],"mmm-yyyy")</f>
        <v>Sep-2024</v>
      </c>
      <c r="D165">
        <f t="shared" si="2"/>
        <v>2024</v>
      </c>
      <c r="E165" t="s">
        <v>6158</v>
      </c>
      <c r="F165" t="s">
        <v>6954</v>
      </c>
      <c r="G165" t="s">
        <v>7095</v>
      </c>
      <c r="H165" t="s">
        <v>7102</v>
      </c>
      <c r="I165" t="s">
        <v>7147</v>
      </c>
      <c r="J165" t="s">
        <v>7165</v>
      </c>
      <c r="K165" t="s">
        <v>7176</v>
      </c>
      <c r="L165" t="s">
        <v>7202</v>
      </c>
      <c r="M165">
        <v>5</v>
      </c>
      <c r="N165">
        <v>71590.399999999994</v>
      </c>
      <c r="O165">
        <v>0.2</v>
      </c>
      <c r="P165">
        <v>1634.44</v>
      </c>
    </row>
    <row r="166" spans="1:16" x14ac:dyDescent="0.25">
      <c r="A166" t="s">
        <v>178</v>
      </c>
      <c r="B166" t="s">
        <v>5171</v>
      </c>
      <c r="C166" t="str">
        <f>TEXT(SalesData[[#This Row],[Order Date]],"mmm-yyyy")</f>
        <v>Jul-2023</v>
      </c>
      <c r="D166">
        <f t="shared" si="2"/>
        <v>2023</v>
      </c>
      <c r="E166" t="s">
        <v>6240</v>
      </c>
      <c r="F166" t="s">
        <v>6999</v>
      </c>
      <c r="G166" t="s">
        <v>7094</v>
      </c>
      <c r="H166" t="s">
        <v>7101</v>
      </c>
      <c r="I166" t="s">
        <v>7117</v>
      </c>
      <c r="J166" t="s">
        <v>7163</v>
      </c>
      <c r="K166" t="s">
        <v>7167</v>
      </c>
      <c r="L166" t="s">
        <v>7179</v>
      </c>
      <c r="M166">
        <v>6</v>
      </c>
      <c r="N166">
        <v>10750.73</v>
      </c>
      <c r="O166">
        <v>0.25</v>
      </c>
      <c r="P166">
        <v>1259.99</v>
      </c>
    </row>
    <row r="167" spans="1:16" x14ac:dyDescent="0.25">
      <c r="A167" t="s">
        <v>179</v>
      </c>
      <c r="B167" t="s">
        <v>5172</v>
      </c>
      <c r="C167" t="str">
        <f>TEXT(SalesData[[#This Row],[Order Date]],"mmm-yyyy")</f>
        <v>Nov-2025</v>
      </c>
      <c r="D167">
        <f t="shared" si="2"/>
        <v>2025</v>
      </c>
      <c r="E167" t="s">
        <v>6241</v>
      </c>
      <c r="F167" t="s">
        <v>6926</v>
      </c>
      <c r="G167" t="s">
        <v>7096</v>
      </c>
      <c r="H167" t="s">
        <v>7111</v>
      </c>
      <c r="I167" t="s">
        <v>7142</v>
      </c>
      <c r="J167" t="s">
        <v>7165</v>
      </c>
      <c r="K167" t="s">
        <v>7176</v>
      </c>
      <c r="L167" t="s">
        <v>7202</v>
      </c>
      <c r="M167">
        <v>4</v>
      </c>
      <c r="N167">
        <v>51611.19</v>
      </c>
      <c r="O167">
        <v>0.25</v>
      </c>
      <c r="P167">
        <v>3484.99</v>
      </c>
    </row>
    <row r="168" spans="1:16" x14ac:dyDescent="0.25">
      <c r="A168" t="s">
        <v>180</v>
      </c>
      <c r="B168" t="s">
        <v>5173</v>
      </c>
      <c r="C168" t="str">
        <f>TEXT(SalesData[[#This Row],[Order Date]],"mmm-yyyy")</f>
        <v>Feb-2024</v>
      </c>
      <c r="D168">
        <f t="shared" si="2"/>
        <v>2024</v>
      </c>
      <c r="E168" t="s">
        <v>6131</v>
      </c>
      <c r="F168" t="s">
        <v>6930</v>
      </c>
      <c r="G168" t="s">
        <v>7095</v>
      </c>
      <c r="H168" t="s">
        <v>7108</v>
      </c>
      <c r="I168" t="s">
        <v>7150</v>
      </c>
      <c r="J168" t="s">
        <v>7163</v>
      </c>
      <c r="K168" t="s">
        <v>7167</v>
      </c>
      <c r="L168" t="s">
        <v>7187</v>
      </c>
      <c r="M168">
        <v>1</v>
      </c>
      <c r="N168">
        <v>1480.87</v>
      </c>
      <c r="O168">
        <v>0</v>
      </c>
      <c r="P168">
        <v>415.61</v>
      </c>
    </row>
    <row r="169" spans="1:16" x14ac:dyDescent="0.25">
      <c r="A169" t="s">
        <v>181</v>
      </c>
      <c r="B169" t="s">
        <v>5174</v>
      </c>
      <c r="C169" t="str">
        <f>TEXT(SalesData[[#This Row],[Order Date]],"mmm-yyyy")</f>
        <v>Dec-2024</v>
      </c>
      <c r="D169">
        <f t="shared" si="2"/>
        <v>2024</v>
      </c>
      <c r="E169" t="s">
        <v>6182</v>
      </c>
      <c r="F169" t="s">
        <v>6970</v>
      </c>
      <c r="G169" t="s">
        <v>7095</v>
      </c>
      <c r="H169" t="s">
        <v>7106</v>
      </c>
      <c r="I169" t="s">
        <v>7146</v>
      </c>
      <c r="J169" t="s">
        <v>7165</v>
      </c>
      <c r="K169" t="s">
        <v>7177</v>
      </c>
      <c r="L169" t="s">
        <v>7198</v>
      </c>
      <c r="M169">
        <v>7</v>
      </c>
      <c r="N169">
        <v>439662.29</v>
      </c>
      <c r="O169">
        <v>0</v>
      </c>
      <c r="P169">
        <v>86497.85</v>
      </c>
    </row>
    <row r="170" spans="1:16" x14ac:dyDescent="0.25">
      <c r="A170" t="s">
        <v>182</v>
      </c>
      <c r="B170" t="s">
        <v>5159</v>
      </c>
      <c r="C170" t="str">
        <f>TEXT(SalesData[[#This Row],[Order Date]],"mmm-yyyy")</f>
        <v>Apr-2024</v>
      </c>
      <c r="D170">
        <f t="shared" si="2"/>
        <v>2024</v>
      </c>
      <c r="E170" t="s">
        <v>6242</v>
      </c>
      <c r="F170" t="s">
        <v>7000</v>
      </c>
      <c r="G170" t="s">
        <v>7094</v>
      </c>
      <c r="H170" t="s">
        <v>7098</v>
      </c>
      <c r="I170" t="s">
        <v>7138</v>
      </c>
      <c r="J170" t="s">
        <v>7163</v>
      </c>
      <c r="K170" t="s">
        <v>7167</v>
      </c>
      <c r="L170" t="s">
        <v>7187</v>
      </c>
      <c r="M170">
        <v>1</v>
      </c>
      <c r="N170">
        <v>1405.55</v>
      </c>
      <c r="O170">
        <v>0.1</v>
      </c>
      <c r="P170">
        <v>357.21</v>
      </c>
    </row>
    <row r="171" spans="1:16" x14ac:dyDescent="0.25">
      <c r="A171" t="s">
        <v>183</v>
      </c>
      <c r="B171" t="s">
        <v>5175</v>
      </c>
      <c r="C171" t="str">
        <f>TEXT(SalesData[[#This Row],[Order Date]],"mmm-yyyy")</f>
        <v>Apr-2024</v>
      </c>
      <c r="D171">
        <f t="shared" si="2"/>
        <v>2024</v>
      </c>
      <c r="E171" t="s">
        <v>6243</v>
      </c>
      <c r="F171" t="s">
        <v>6980</v>
      </c>
      <c r="G171" t="s">
        <v>7095</v>
      </c>
      <c r="H171" t="s">
        <v>7108</v>
      </c>
      <c r="I171" t="s">
        <v>7141</v>
      </c>
      <c r="J171" t="s">
        <v>7164</v>
      </c>
      <c r="K171" t="s">
        <v>7170</v>
      </c>
      <c r="L171" t="s">
        <v>7189</v>
      </c>
      <c r="M171">
        <v>6</v>
      </c>
      <c r="N171">
        <v>7899.12</v>
      </c>
      <c r="O171">
        <v>0.1</v>
      </c>
      <c r="P171">
        <v>2096.56</v>
      </c>
    </row>
    <row r="172" spans="1:16" x14ac:dyDescent="0.25">
      <c r="A172" t="s">
        <v>184</v>
      </c>
      <c r="B172" t="s">
        <v>5176</v>
      </c>
      <c r="C172" t="str">
        <f>TEXT(SalesData[[#This Row],[Order Date]],"mmm-yyyy")</f>
        <v>Mar-2025</v>
      </c>
      <c r="D172">
        <f t="shared" si="2"/>
        <v>2025</v>
      </c>
      <c r="E172" t="s">
        <v>6244</v>
      </c>
      <c r="F172" t="s">
        <v>6998</v>
      </c>
      <c r="G172" t="s">
        <v>7097</v>
      </c>
      <c r="H172" t="s">
        <v>7107</v>
      </c>
      <c r="I172" t="s">
        <v>7152</v>
      </c>
      <c r="J172" t="s">
        <v>7164</v>
      </c>
      <c r="K172" t="s">
        <v>7174</v>
      </c>
      <c r="L172" t="s">
        <v>7199</v>
      </c>
      <c r="M172">
        <v>5</v>
      </c>
      <c r="N172">
        <v>7740.15</v>
      </c>
      <c r="O172">
        <v>0.05</v>
      </c>
      <c r="P172">
        <v>1481.36</v>
      </c>
    </row>
    <row r="173" spans="1:16" x14ac:dyDescent="0.25">
      <c r="A173" t="s">
        <v>185</v>
      </c>
      <c r="B173" t="s">
        <v>5177</v>
      </c>
      <c r="C173" t="str">
        <f>TEXT(SalesData[[#This Row],[Order Date]],"mmm-yyyy")</f>
        <v>Oct-2024</v>
      </c>
      <c r="D173">
        <f t="shared" si="2"/>
        <v>2024</v>
      </c>
      <c r="E173" t="s">
        <v>6245</v>
      </c>
      <c r="F173" t="s">
        <v>6953</v>
      </c>
      <c r="G173" t="s">
        <v>7095</v>
      </c>
      <c r="H173" t="s">
        <v>7108</v>
      </c>
      <c r="I173" t="s">
        <v>7141</v>
      </c>
      <c r="J173" t="s">
        <v>7164</v>
      </c>
      <c r="K173" t="s">
        <v>7173</v>
      </c>
      <c r="L173" t="s">
        <v>7200</v>
      </c>
      <c r="M173">
        <v>4</v>
      </c>
      <c r="N173">
        <v>4946.6099999999997</v>
      </c>
      <c r="O173">
        <v>0</v>
      </c>
      <c r="P173">
        <v>1765.95</v>
      </c>
    </row>
    <row r="174" spans="1:16" x14ac:dyDescent="0.25">
      <c r="A174" t="s">
        <v>186</v>
      </c>
      <c r="B174" t="s">
        <v>5178</v>
      </c>
      <c r="C174" t="str">
        <f>TEXT(SalesData[[#This Row],[Order Date]],"mmm-yyyy")</f>
        <v>Oct-2024</v>
      </c>
      <c r="D174">
        <f t="shared" si="2"/>
        <v>2024</v>
      </c>
      <c r="E174" t="s">
        <v>6246</v>
      </c>
      <c r="F174" t="s">
        <v>7001</v>
      </c>
      <c r="G174" t="s">
        <v>7094</v>
      </c>
      <c r="H174" t="s">
        <v>7099</v>
      </c>
      <c r="I174" t="s">
        <v>7115</v>
      </c>
      <c r="J174" t="s">
        <v>7163</v>
      </c>
      <c r="K174" t="s">
        <v>7175</v>
      </c>
      <c r="L174" t="s">
        <v>7190</v>
      </c>
      <c r="M174">
        <v>7</v>
      </c>
      <c r="N174">
        <v>13705.15</v>
      </c>
      <c r="O174">
        <v>0.1</v>
      </c>
      <c r="P174">
        <v>2763.55</v>
      </c>
    </row>
    <row r="175" spans="1:16" x14ac:dyDescent="0.25">
      <c r="A175" t="s">
        <v>187</v>
      </c>
      <c r="B175" t="s">
        <v>5179</v>
      </c>
      <c r="C175" t="str">
        <f>TEXT(SalesData[[#This Row],[Order Date]],"mmm-yyyy")</f>
        <v>Jan-2024</v>
      </c>
      <c r="D175">
        <f t="shared" si="2"/>
        <v>2024</v>
      </c>
      <c r="E175" t="s">
        <v>6247</v>
      </c>
      <c r="F175" t="s">
        <v>6935</v>
      </c>
      <c r="G175" t="s">
        <v>7095</v>
      </c>
      <c r="H175" t="s">
        <v>7106</v>
      </c>
      <c r="I175" t="s">
        <v>7161</v>
      </c>
      <c r="J175" t="s">
        <v>7163</v>
      </c>
      <c r="K175" t="s">
        <v>7167</v>
      </c>
      <c r="L175" t="s">
        <v>7179</v>
      </c>
      <c r="M175">
        <v>5</v>
      </c>
      <c r="N175">
        <v>9065.61</v>
      </c>
      <c r="O175">
        <v>0.25</v>
      </c>
      <c r="P175">
        <v>1299.92</v>
      </c>
    </row>
    <row r="176" spans="1:16" x14ac:dyDescent="0.25">
      <c r="A176" t="s">
        <v>188</v>
      </c>
      <c r="B176" t="s">
        <v>5180</v>
      </c>
      <c r="C176" t="str">
        <f>TEXT(SalesData[[#This Row],[Order Date]],"mmm-yyyy")</f>
        <v>Jul-2023</v>
      </c>
      <c r="D176">
        <f t="shared" si="2"/>
        <v>2023</v>
      </c>
      <c r="E176" t="s">
        <v>6248</v>
      </c>
      <c r="F176" t="s">
        <v>7002</v>
      </c>
      <c r="G176" t="s">
        <v>7096</v>
      </c>
      <c r="H176" t="s">
        <v>7111</v>
      </c>
      <c r="I176" t="s">
        <v>7142</v>
      </c>
      <c r="J176" t="s">
        <v>7164</v>
      </c>
      <c r="K176" t="s">
        <v>7174</v>
      </c>
      <c r="L176" t="s">
        <v>7199</v>
      </c>
      <c r="M176">
        <v>3</v>
      </c>
      <c r="N176">
        <v>3993.44</v>
      </c>
      <c r="O176">
        <v>0.2</v>
      </c>
      <c r="P176">
        <v>443.71</v>
      </c>
    </row>
    <row r="177" spans="1:16" x14ac:dyDescent="0.25">
      <c r="A177" t="s">
        <v>189</v>
      </c>
      <c r="B177" t="s">
        <v>5181</v>
      </c>
      <c r="C177" t="str">
        <f>TEXT(SalesData[[#This Row],[Order Date]],"mmm-yyyy")</f>
        <v>Sep-2024</v>
      </c>
      <c r="D177">
        <f t="shared" si="2"/>
        <v>2024</v>
      </c>
      <c r="E177" t="s">
        <v>6249</v>
      </c>
      <c r="F177" t="s">
        <v>7003</v>
      </c>
      <c r="G177" t="s">
        <v>7096</v>
      </c>
      <c r="H177" t="s">
        <v>7113</v>
      </c>
      <c r="I177" t="s">
        <v>7143</v>
      </c>
      <c r="J177" t="s">
        <v>7164</v>
      </c>
      <c r="K177" t="s">
        <v>7174</v>
      </c>
      <c r="L177" t="s">
        <v>7188</v>
      </c>
      <c r="M177">
        <v>8</v>
      </c>
      <c r="N177">
        <v>16157.87</v>
      </c>
      <c r="O177">
        <v>0.25</v>
      </c>
      <c r="P177">
        <v>2856.05</v>
      </c>
    </row>
    <row r="178" spans="1:16" x14ac:dyDescent="0.25">
      <c r="A178" t="s">
        <v>190</v>
      </c>
      <c r="B178" t="s">
        <v>5182</v>
      </c>
      <c r="C178" t="str">
        <f>TEXT(SalesData[[#This Row],[Order Date]],"mmm-yyyy")</f>
        <v>May-2023</v>
      </c>
      <c r="D178">
        <f t="shared" si="2"/>
        <v>2023</v>
      </c>
      <c r="E178" t="s">
        <v>6250</v>
      </c>
      <c r="F178" t="s">
        <v>6952</v>
      </c>
      <c r="G178" t="s">
        <v>7096</v>
      </c>
      <c r="H178" t="s">
        <v>7111</v>
      </c>
      <c r="I178" t="s">
        <v>7142</v>
      </c>
      <c r="J178" t="s">
        <v>7165</v>
      </c>
      <c r="K178" t="s">
        <v>7172</v>
      </c>
      <c r="L178" t="s">
        <v>7212</v>
      </c>
      <c r="M178">
        <v>5</v>
      </c>
      <c r="N178">
        <v>15047.65</v>
      </c>
      <c r="O178">
        <v>0.1</v>
      </c>
      <c r="P178">
        <v>1965.47</v>
      </c>
    </row>
    <row r="179" spans="1:16" x14ac:dyDescent="0.25">
      <c r="A179" t="s">
        <v>191</v>
      </c>
      <c r="B179" t="s">
        <v>5054</v>
      </c>
      <c r="C179" t="str">
        <f>TEXT(SalesData[[#This Row],[Order Date]],"mmm-yyyy")</f>
        <v>Dec-2024</v>
      </c>
      <c r="D179">
        <f t="shared" si="2"/>
        <v>2024</v>
      </c>
      <c r="E179" t="s">
        <v>6251</v>
      </c>
      <c r="F179" t="s">
        <v>6971</v>
      </c>
      <c r="G179" t="s">
        <v>7096</v>
      </c>
      <c r="H179" t="s">
        <v>7103</v>
      </c>
      <c r="I179" t="s">
        <v>7119</v>
      </c>
      <c r="J179" t="s">
        <v>7164</v>
      </c>
      <c r="K179" t="s">
        <v>7174</v>
      </c>
      <c r="L179" t="s">
        <v>7196</v>
      </c>
      <c r="M179">
        <v>2</v>
      </c>
      <c r="N179">
        <v>6194.56</v>
      </c>
      <c r="O179">
        <v>0.1</v>
      </c>
      <c r="P179">
        <v>1106.42</v>
      </c>
    </row>
    <row r="180" spans="1:16" x14ac:dyDescent="0.25">
      <c r="A180" t="s">
        <v>192</v>
      </c>
      <c r="B180" t="s">
        <v>5183</v>
      </c>
      <c r="C180" t="str">
        <f>TEXT(SalesData[[#This Row],[Order Date]],"mmm-yyyy")</f>
        <v>Jan-2023</v>
      </c>
      <c r="D180">
        <f t="shared" si="2"/>
        <v>2023</v>
      </c>
      <c r="E180" t="s">
        <v>6252</v>
      </c>
      <c r="F180" t="s">
        <v>7004</v>
      </c>
      <c r="G180" t="s">
        <v>7096</v>
      </c>
      <c r="H180" t="s">
        <v>7113</v>
      </c>
      <c r="I180" t="s">
        <v>7148</v>
      </c>
      <c r="J180" t="s">
        <v>7162</v>
      </c>
      <c r="K180" t="s">
        <v>7169</v>
      </c>
      <c r="L180" t="s">
        <v>7182</v>
      </c>
      <c r="M180">
        <v>8</v>
      </c>
      <c r="N180">
        <v>55423.27</v>
      </c>
      <c r="O180">
        <v>0.25</v>
      </c>
      <c r="P180">
        <v>6162.21</v>
      </c>
    </row>
    <row r="181" spans="1:16" x14ac:dyDescent="0.25">
      <c r="A181" t="s">
        <v>193</v>
      </c>
      <c r="B181" t="s">
        <v>5184</v>
      </c>
      <c r="C181" t="str">
        <f>TEXT(SalesData[[#This Row],[Order Date]],"mmm-yyyy")</f>
        <v>May-2025</v>
      </c>
      <c r="D181">
        <f t="shared" si="2"/>
        <v>2025</v>
      </c>
      <c r="E181" t="s">
        <v>6253</v>
      </c>
      <c r="F181" t="s">
        <v>7005</v>
      </c>
      <c r="G181" t="s">
        <v>7096</v>
      </c>
      <c r="H181" t="s">
        <v>7103</v>
      </c>
      <c r="I181" t="s">
        <v>7158</v>
      </c>
      <c r="J181" t="s">
        <v>7163</v>
      </c>
      <c r="K181" t="s">
        <v>7171</v>
      </c>
      <c r="L181" t="s">
        <v>7204</v>
      </c>
      <c r="M181">
        <v>4</v>
      </c>
      <c r="N181">
        <v>14217.27</v>
      </c>
      <c r="O181">
        <v>0.2</v>
      </c>
      <c r="P181">
        <v>1767.08</v>
      </c>
    </row>
    <row r="182" spans="1:16" x14ac:dyDescent="0.25">
      <c r="A182" t="s">
        <v>194</v>
      </c>
      <c r="B182" t="s">
        <v>5185</v>
      </c>
      <c r="C182" t="str">
        <f>TEXT(SalesData[[#This Row],[Order Date]],"mmm-yyyy")</f>
        <v>Jan-2024</v>
      </c>
      <c r="D182">
        <f t="shared" si="2"/>
        <v>2024</v>
      </c>
      <c r="E182" t="s">
        <v>6254</v>
      </c>
      <c r="F182" t="s">
        <v>7006</v>
      </c>
      <c r="G182" t="s">
        <v>7097</v>
      </c>
      <c r="H182" t="s">
        <v>7107</v>
      </c>
      <c r="I182" t="s">
        <v>7152</v>
      </c>
      <c r="J182" t="s">
        <v>7162</v>
      </c>
      <c r="K182" t="s">
        <v>7168</v>
      </c>
      <c r="L182" t="s">
        <v>7181</v>
      </c>
      <c r="M182">
        <v>6</v>
      </c>
      <c r="N182">
        <v>65861.89</v>
      </c>
      <c r="O182">
        <v>0.05</v>
      </c>
      <c r="P182">
        <v>13394.52</v>
      </c>
    </row>
    <row r="183" spans="1:16" x14ac:dyDescent="0.25">
      <c r="A183" t="s">
        <v>195</v>
      </c>
      <c r="B183" t="s">
        <v>5186</v>
      </c>
      <c r="C183" t="str">
        <f>TEXT(SalesData[[#This Row],[Order Date]],"mmm-yyyy")</f>
        <v>May-2023</v>
      </c>
      <c r="D183">
        <f t="shared" si="2"/>
        <v>2023</v>
      </c>
      <c r="E183" t="s">
        <v>6255</v>
      </c>
      <c r="F183" t="s">
        <v>6946</v>
      </c>
      <c r="G183" t="s">
        <v>7097</v>
      </c>
      <c r="H183" t="s">
        <v>7104</v>
      </c>
      <c r="I183" t="s">
        <v>7132</v>
      </c>
      <c r="J183" t="s">
        <v>7163</v>
      </c>
      <c r="K183" t="s">
        <v>7167</v>
      </c>
      <c r="L183" t="s">
        <v>7207</v>
      </c>
      <c r="M183">
        <v>6</v>
      </c>
      <c r="N183">
        <v>4487.6000000000004</v>
      </c>
      <c r="O183">
        <v>0.1</v>
      </c>
      <c r="P183">
        <v>1239.53</v>
      </c>
    </row>
    <row r="184" spans="1:16" x14ac:dyDescent="0.25">
      <c r="A184" t="s">
        <v>196</v>
      </c>
      <c r="B184" t="s">
        <v>5187</v>
      </c>
      <c r="C184" t="str">
        <f>TEXT(SalesData[[#This Row],[Order Date]],"mmm-yyyy")</f>
        <v>Jan-2025</v>
      </c>
      <c r="D184">
        <f t="shared" si="2"/>
        <v>2025</v>
      </c>
      <c r="E184" t="s">
        <v>6256</v>
      </c>
      <c r="F184" t="s">
        <v>7007</v>
      </c>
      <c r="G184" t="s">
        <v>7094</v>
      </c>
      <c r="H184" t="s">
        <v>7100</v>
      </c>
      <c r="I184" t="s">
        <v>7151</v>
      </c>
      <c r="J184" t="s">
        <v>7165</v>
      </c>
      <c r="K184" t="s">
        <v>7176</v>
      </c>
      <c r="L184" t="s">
        <v>7202</v>
      </c>
      <c r="M184">
        <v>3</v>
      </c>
      <c r="N184">
        <v>55264.01</v>
      </c>
      <c r="O184">
        <v>0</v>
      </c>
      <c r="P184">
        <v>7224.75</v>
      </c>
    </row>
    <row r="185" spans="1:16" x14ac:dyDescent="0.25">
      <c r="A185" t="s">
        <v>197</v>
      </c>
      <c r="B185" t="s">
        <v>5188</v>
      </c>
      <c r="C185" t="str">
        <f>TEXT(SalesData[[#This Row],[Order Date]],"mmm-yyyy")</f>
        <v>Mar-2023</v>
      </c>
      <c r="D185">
        <f t="shared" si="2"/>
        <v>2023</v>
      </c>
      <c r="E185" t="s">
        <v>6257</v>
      </c>
      <c r="F185" t="s">
        <v>7008</v>
      </c>
      <c r="G185" t="s">
        <v>7096</v>
      </c>
      <c r="H185" t="s">
        <v>7113</v>
      </c>
      <c r="I185" t="s">
        <v>7144</v>
      </c>
      <c r="J185" t="s">
        <v>7165</v>
      </c>
      <c r="K185" t="s">
        <v>7172</v>
      </c>
      <c r="L185" t="s">
        <v>7208</v>
      </c>
      <c r="M185">
        <v>2</v>
      </c>
      <c r="N185">
        <v>4134.45</v>
      </c>
      <c r="O185">
        <v>0.2</v>
      </c>
      <c r="P185">
        <v>634.12</v>
      </c>
    </row>
    <row r="186" spans="1:16" x14ac:dyDescent="0.25">
      <c r="A186" t="s">
        <v>198</v>
      </c>
      <c r="B186" t="s">
        <v>5092</v>
      </c>
      <c r="C186" t="str">
        <f>TEXT(SalesData[[#This Row],[Order Date]],"mmm-yyyy")</f>
        <v>Feb-2025</v>
      </c>
      <c r="D186">
        <f t="shared" si="2"/>
        <v>2025</v>
      </c>
      <c r="E186" t="s">
        <v>6105</v>
      </c>
      <c r="F186" t="s">
        <v>6904</v>
      </c>
      <c r="G186" t="s">
        <v>7097</v>
      </c>
      <c r="H186" t="s">
        <v>7104</v>
      </c>
      <c r="I186" t="s">
        <v>7132</v>
      </c>
      <c r="J186" t="s">
        <v>7162</v>
      </c>
      <c r="K186" t="s">
        <v>7168</v>
      </c>
      <c r="L186" t="s">
        <v>7181</v>
      </c>
      <c r="M186">
        <v>1</v>
      </c>
      <c r="N186">
        <v>11309.79</v>
      </c>
      <c r="O186">
        <v>0.05</v>
      </c>
      <c r="P186">
        <v>2333.38</v>
      </c>
    </row>
    <row r="187" spans="1:16" x14ac:dyDescent="0.25">
      <c r="A187" t="s">
        <v>199</v>
      </c>
      <c r="B187" t="s">
        <v>5189</v>
      </c>
      <c r="C187" t="str">
        <f>TEXT(SalesData[[#This Row],[Order Date]],"mmm-yyyy")</f>
        <v>Oct-2023</v>
      </c>
      <c r="D187">
        <f t="shared" si="2"/>
        <v>2023</v>
      </c>
      <c r="E187" t="s">
        <v>6258</v>
      </c>
      <c r="F187" t="s">
        <v>6927</v>
      </c>
      <c r="G187" t="s">
        <v>7096</v>
      </c>
      <c r="H187" t="s">
        <v>7112</v>
      </c>
      <c r="I187" t="s">
        <v>7154</v>
      </c>
      <c r="J187" t="s">
        <v>7165</v>
      </c>
      <c r="K187" t="s">
        <v>7177</v>
      </c>
      <c r="L187" t="s">
        <v>7198</v>
      </c>
      <c r="M187">
        <v>2</v>
      </c>
      <c r="N187">
        <v>113474.17</v>
      </c>
      <c r="O187">
        <v>0.1</v>
      </c>
      <c r="P187">
        <v>15891.1</v>
      </c>
    </row>
    <row r="188" spans="1:16" x14ac:dyDescent="0.25">
      <c r="A188" t="s">
        <v>200</v>
      </c>
      <c r="B188" t="s">
        <v>5190</v>
      </c>
      <c r="C188" t="str">
        <f>TEXT(SalesData[[#This Row],[Order Date]],"mmm-yyyy")</f>
        <v>Feb-2024</v>
      </c>
      <c r="D188">
        <f t="shared" si="2"/>
        <v>2024</v>
      </c>
      <c r="E188" t="s">
        <v>6259</v>
      </c>
      <c r="F188" t="s">
        <v>6968</v>
      </c>
      <c r="G188" t="s">
        <v>7095</v>
      </c>
      <c r="H188" t="s">
        <v>7102</v>
      </c>
      <c r="I188" t="s">
        <v>7157</v>
      </c>
      <c r="J188" t="s">
        <v>7162</v>
      </c>
      <c r="K188" t="s">
        <v>7168</v>
      </c>
      <c r="L188" t="s">
        <v>7181</v>
      </c>
      <c r="M188">
        <v>8</v>
      </c>
      <c r="N188">
        <v>97806.76</v>
      </c>
      <c r="O188">
        <v>0</v>
      </c>
      <c r="P188">
        <v>20374.93</v>
      </c>
    </row>
    <row r="189" spans="1:16" x14ac:dyDescent="0.25">
      <c r="A189" t="s">
        <v>201</v>
      </c>
      <c r="B189" t="s">
        <v>5171</v>
      </c>
      <c r="C189" t="str">
        <f>TEXT(SalesData[[#This Row],[Order Date]],"mmm-yyyy")</f>
        <v>Jul-2023</v>
      </c>
      <c r="D189">
        <f t="shared" si="2"/>
        <v>2023</v>
      </c>
      <c r="E189" t="s">
        <v>6260</v>
      </c>
      <c r="F189" t="s">
        <v>7009</v>
      </c>
      <c r="G189" t="s">
        <v>7097</v>
      </c>
      <c r="H189" t="s">
        <v>7105</v>
      </c>
      <c r="I189" t="s">
        <v>7121</v>
      </c>
      <c r="J189" t="s">
        <v>7165</v>
      </c>
      <c r="K189" t="s">
        <v>7172</v>
      </c>
      <c r="L189" t="s">
        <v>7208</v>
      </c>
      <c r="M189">
        <v>2</v>
      </c>
      <c r="N189">
        <v>4818.5600000000004</v>
      </c>
      <c r="O189">
        <v>0.05</v>
      </c>
      <c r="P189">
        <v>1047.08</v>
      </c>
    </row>
    <row r="190" spans="1:16" x14ac:dyDescent="0.25">
      <c r="A190" t="s">
        <v>202</v>
      </c>
      <c r="B190" t="s">
        <v>5191</v>
      </c>
      <c r="C190" t="str">
        <f>TEXT(SalesData[[#This Row],[Order Date]],"mmm-yyyy")</f>
        <v>Aug-2025</v>
      </c>
      <c r="D190">
        <f t="shared" si="2"/>
        <v>2025</v>
      </c>
      <c r="E190" t="s">
        <v>6261</v>
      </c>
      <c r="F190" t="s">
        <v>6987</v>
      </c>
      <c r="G190" t="s">
        <v>7097</v>
      </c>
      <c r="H190" t="s">
        <v>7107</v>
      </c>
      <c r="I190" t="s">
        <v>7153</v>
      </c>
      <c r="J190" t="s">
        <v>7165</v>
      </c>
      <c r="K190" t="s">
        <v>7177</v>
      </c>
      <c r="L190" t="s">
        <v>7201</v>
      </c>
      <c r="M190">
        <v>6</v>
      </c>
      <c r="N190">
        <v>287498.21000000002</v>
      </c>
      <c r="O190">
        <v>0.1</v>
      </c>
      <c r="P190">
        <v>36644.21</v>
      </c>
    </row>
    <row r="191" spans="1:16" x14ac:dyDescent="0.25">
      <c r="A191" t="s">
        <v>203</v>
      </c>
      <c r="B191" t="s">
        <v>5141</v>
      </c>
      <c r="C191" t="str">
        <f>TEXT(SalesData[[#This Row],[Order Date]],"mmm-yyyy")</f>
        <v>Jan-2023</v>
      </c>
      <c r="D191">
        <f t="shared" si="2"/>
        <v>2023</v>
      </c>
      <c r="E191" t="s">
        <v>6262</v>
      </c>
      <c r="F191" t="s">
        <v>6920</v>
      </c>
      <c r="G191" t="s">
        <v>7094</v>
      </c>
      <c r="H191" t="s">
        <v>7100</v>
      </c>
      <c r="I191" t="s">
        <v>7151</v>
      </c>
      <c r="J191" t="s">
        <v>7164</v>
      </c>
      <c r="K191" t="s">
        <v>7170</v>
      </c>
      <c r="L191" t="s">
        <v>7183</v>
      </c>
      <c r="M191">
        <v>5</v>
      </c>
      <c r="N191">
        <v>19185.900000000001</v>
      </c>
      <c r="O191">
        <v>0.2</v>
      </c>
      <c r="P191">
        <v>2781.65</v>
      </c>
    </row>
    <row r="192" spans="1:16" x14ac:dyDescent="0.25">
      <c r="A192" t="s">
        <v>204</v>
      </c>
      <c r="B192" t="s">
        <v>5192</v>
      </c>
      <c r="C192" t="str">
        <f>TEXT(SalesData[[#This Row],[Order Date]],"mmm-yyyy")</f>
        <v>Mar-2025</v>
      </c>
      <c r="D192">
        <f t="shared" si="2"/>
        <v>2025</v>
      </c>
      <c r="E192" t="s">
        <v>6263</v>
      </c>
      <c r="F192" t="s">
        <v>7010</v>
      </c>
      <c r="G192" t="s">
        <v>7096</v>
      </c>
      <c r="H192" t="s">
        <v>7113</v>
      </c>
      <c r="I192" t="s">
        <v>7143</v>
      </c>
      <c r="J192" t="s">
        <v>7163</v>
      </c>
      <c r="K192" t="s">
        <v>7175</v>
      </c>
      <c r="L192" t="s">
        <v>7205</v>
      </c>
      <c r="M192">
        <v>3</v>
      </c>
      <c r="N192">
        <v>10114.14</v>
      </c>
      <c r="O192">
        <v>0</v>
      </c>
      <c r="P192">
        <v>2106.77</v>
      </c>
    </row>
    <row r="193" spans="1:16" x14ac:dyDescent="0.25">
      <c r="A193" t="s">
        <v>205</v>
      </c>
      <c r="B193" t="s">
        <v>5193</v>
      </c>
      <c r="C193" t="str">
        <f>TEXT(SalesData[[#This Row],[Order Date]],"mmm-yyyy")</f>
        <v>Aug-2023</v>
      </c>
      <c r="D193">
        <f t="shared" si="2"/>
        <v>2023</v>
      </c>
      <c r="E193" t="s">
        <v>6264</v>
      </c>
      <c r="F193" t="s">
        <v>6990</v>
      </c>
      <c r="G193" t="s">
        <v>7096</v>
      </c>
      <c r="H193" t="s">
        <v>7103</v>
      </c>
      <c r="I193" t="s">
        <v>7134</v>
      </c>
      <c r="J193" t="s">
        <v>7163</v>
      </c>
      <c r="K193" t="s">
        <v>7171</v>
      </c>
      <c r="L193" t="s">
        <v>7209</v>
      </c>
      <c r="M193">
        <v>7</v>
      </c>
      <c r="N193">
        <v>9316.3799999999992</v>
      </c>
      <c r="O193">
        <v>0.25</v>
      </c>
      <c r="P193">
        <v>1300.43</v>
      </c>
    </row>
    <row r="194" spans="1:16" x14ac:dyDescent="0.25">
      <c r="A194" t="s">
        <v>206</v>
      </c>
      <c r="B194" t="s">
        <v>5194</v>
      </c>
      <c r="C194" t="str">
        <f>TEXT(SalesData[[#This Row],[Order Date]],"mmm-yyyy")</f>
        <v>Sep-2023</v>
      </c>
      <c r="D194">
        <f t="shared" ref="D194:D257" si="3">YEAR(B194)</f>
        <v>2023</v>
      </c>
      <c r="E194" t="s">
        <v>6265</v>
      </c>
      <c r="F194" t="s">
        <v>7011</v>
      </c>
      <c r="G194" t="s">
        <v>7096</v>
      </c>
      <c r="H194" t="s">
        <v>7103</v>
      </c>
      <c r="I194" t="s">
        <v>7119</v>
      </c>
      <c r="J194" t="s">
        <v>7163</v>
      </c>
      <c r="K194" t="s">
        <v>7175</v>
      </c>
      <c r="L194" t="s">
        <v>7197</v>
      </c>
      <c r="M194">
        <v>2</v>
      </c>
      <c r="N194">
        <v>11576.67</v>
      </c>
      <c r="O194">
        <v>0.05</v>
      </c>
      <c r="P194">
        <v>2824.63</v>
      </c>
    </row>
    <row r="195" spans="1:16" x14ac:dyDescent="0.25">
      <c r="A195" t="s">
        <v>207</v>
      </c>
      <c r="B195" t="s">
        <v>5175</v>
      </c>
      <c r="C195" t="str">
        <f>TEXT(SalesData[[#This Row],[Order Date]],"mmm-yyyy")</f>
        <v>Apr-2024</v>
      </c>
      <c r="D195">
        <f t="shared" si="3"/>
        <v>2024</v>
      </c>
      <c r="E195" t="s">
        <v>6266</v>
      </c>
      <c r="F195" t="s">
        <v>7012</v>
      </c>
      <c r="G195" t="s">
        <v>7095</v>
      </c>
      <c r="H195" t="s">
        <v>7109</v>
      </c>
      <c r="I195" t="s">
        <v>7135</v>
      </c>
      <c r="J195" t="s">
        <v>7162</v>
      </c>
      <c r="K195" t="s">
        <v>7166</v>
      </c>
      <c r="L195" t="s">
        <v>7178</v>
      </c>
      <c r="M195">
        <v>7</v>
      </c>
      <c r="N195">
        <v>108559.85</v>
      </c>
      <c r="O195">
        <v>0</v>
      </c>
      <c r="P195">
        <v>25021.66</v>
      </c>
    </row>
    <row r="196" spans="1:16" x14ac:dyDescent="0.25">
      <c r="A196" t="s">
        <v>208</v>
      </c>
      <c r="B196" t="s">
        <v>5195</v>
      </c>
      <c r="C196" t="str">
        <f>TEXT(SalesData[[#This Row],[Order Date]],"mmm-yyyy")</f>
        <v>Jan-2023</v>
      </c>
      <c r="D196">
        <f t="shared" si="3"/>
        <v>2023</v>
      </c>
      <c r="E196" t="s">
        <v>6267</v>
      </c>
      <c r="F196" t="s">
        <v>7003</v>
      </c>
      <c r="G196" t="s">
        <v>7094</v>
      </c>
      <c r="H196" t="s">
        <v>7101</v>
      </c>
      <c r="I196" t="s">
        <v>7137</v>
      </c>
      <c r="J196" t="s">
        <v>7162</v>
      </c>
      <c r="K196" t="s">
        <v>7168</v>
      </c>
      <c r="L196" t="s">
        <v>7180</v>
      </c>
      <c r="M196">
        <v>6</v>
      </c>
      <c r="N196">
        <v>20644.88</v>
      </c>
      <c r="O196">
        <v>0</v>
      </c>
      <c r="P196">
        <v>3721.23</v>
      </c>
    </row>
    <row r="197" spans="1:16" x14ac:dyDescent="0.25">
      <c r="A197" t="s">
        <v>209</v>
      </c>
      <c r="B197" t="s">
        <v>5196</v>
      </c>
      <c r="C197" t="str">
        <f>TEXT(SalesData[[#This Row],[Order Date]],"mmm-yyyy")</f>
        <v>Feb-2025</v>
      </c>
      <c r="D197">
        <f t="shared" si="3"/>
        <v>2025</v>
      </c>
      <c r="E197" t="s">
        <v>6268</v>
      </c>
      <c r="F197" t="s">
        <v>6959</v>
      </c>
      <c r="G197" t="s">
        <v>7096</v>
      </c>
      <c r="H197" t="s">
        <v>7111</v>
      </c>
      <c r="I197" t="s">
        <v>7131</v>
      </c>
      <c r="J197" t="s">
        <v>7163</v>
      </c>
      <c r="K197" t="s">
        <v>7175</v>
      </c>
      <c r="L197" t="s">
        <v>7205</v>
      </c>
      <c r="M197">
        <v>8</v>
      </c>
      <c r="N197">
        <v>28998.45</v>
      </c>
      <c r="O197">
        <v>0</v>
      </c>
      <c r="P197">
        <v>5089.54</v>
      </c>
    </row>
    <row r="198" spans="1:16" x14ac:dyDescent="0.25">
      <c r="A198" t="s">
        <v>210</v>
      </c>
      <c r="B198" t="s">
        <v>5197</v>
      </c>
      <c r="C198" t="str">
        <f>TEXT(SalesData[[#This Row],[Order Date]],"mmm-yyyy")</f>
        <v>Feb-2023</v>
      </c>
      <c r="D198">
        <f t="shared" si="3"/>
        <v>2023</v>
      </c>
      <c r="E198" t="s">
        <v>6269</v>
      </c>
      <c r="F198" t="s">
        <v>7013</v>
      </c>
      <c r="G198" t="s">
        <v>7097</v>
      </c>
      <c r="H198" t="s">
        <v>7105</v>
      </c>
      <c r="I198" t="s">
        <v>7128</v>
      </c>
      <c r="J198" t="s">
        <v>7165</v>
      </c>
      <c r="K198" t="s">
        <v>7172</v>
      </c>
      <c r="L198" t="s">
        <v>7185</v>
      </c>
      <c r="M198">
        <v>1</v>
      </c>
      <c r="N198">
        <v>3596.59</v>
      </c>
      <c r="O198">
        <v>0.25</v>
      </c>
      <c r="P198">
        <v>247</v>
      </c>
    </row>
    <row r="199" spans="1:16" x14ac:dyDescent="0.25">
      <c r="A199" t="s">
        <v>211</v>
      </c>
      <c r="B199" t="s">
        <v>5198</v>
      </c>
      <c r="C199" t="str">
        <f>TEXT(SalesData[[#This Row],[Order Date]],"mmm-yyyy")</f>
        <v>Nov-2025</v>
      </c>
      <c r="D199">
        <f t="shared" si="3"/>
        <v>2025</v>
      </c>
      <c r="E199" t="s">
        <v>6270</v>
      </c>
      <c r="F199" t="s">
        <v>7014</v>
      </c>
      <c r="G199" t="s">
        <v>7094</v>
      </c>
      <c r="H199" t="s">
        <v>7101</v>
      </c>
      <c r="I199" t="s">
        <v>7137</v>
      </c>
      <c r="J199" t="s">
        <v>7164</v>
      </c>
      <c r="K199" t="s">
        <v>7173</v>
      </c>
      <c r="L199" t="s">
        <v>7200</v>
      </c>
      <c r="M199">
        <v>8</v>
      </c>
      <c r="N199">
        <v>9174.86</v>
      </c>
      <c r="O199">
        <v>0.05</v>
      </c>
      <c r="P199">
        <v>2966.76</v>
      </c>
    </row>
    <row r="200" spans="1:16" x14ac:dyDescent="0.25">
      <c r="A200" t="s">
        <v>212</v>
      </c>
      <c r="B200" t="s">
        <v>5199</v>
      </c>
      <c r="C200" t="str">
        <f>TEXT(SalesData[[#This Row],[Order Date]],"mmm-yyyy")</f>
        <v>Jan-2025</v>
      </c>
      <c r="D200">
        <f t="shared" si="3"/>
        <v>2025</v>
      </c>
      <c r="E200" t="s">
        <v>6107</v>
      </c>
      <c r="F200" t="s">
        <v>6906</v>
      </c>
      <c r="G200" t="s">
        <v>7096</v>
      </c>
      <c r="H200" t="s">
        <v>7112</v>
      </c>
      <c r="I200" t="s">
        <v>7139</v>
      </c>
      <c r="J200" t="s">
        <v>7162</v>
      </c>
      <c r="K200" t="s">
        <v>7168</v>
      </c>
      <c r="L200" t="s">
        <v>7180</v>
      </c>
      <c r="M200">
        <v>6</v>
      </c>
      <c r="N200">
        <v>15960.52</v>
      </c>
      <c r="O200">
        <v>0.25</v>
      </c>
      <c r="P200">
        <v>604.37</v>
      </c>
    </row>
    <row r="201" spans="1:16" x14ac:dyDescent="0.25">
      <c r="A201" t="s">
        <v>213</v>
      </c>
      <c r="B201" t="s">
        <v>5200</v>
      </c>
      <c r="C201" t="str">
        <f>TEXT(SalesData[[#This Row],[Order Date]],"mmm-yyyy")</f>
        <v>Aug-2023</v>
      </c>
      <c r="D201">
        <f t="shared" si="3"/>
        <v>2023</v>
      </c>
      <c r="E201" t="s">
        <v>6271</v>
      </c>
      <c r="F201" t="s">
        <v>7015</v>
      </c>
      <c r="G201" t="s">
        <v>7097</v>
      </c>
      <c r="H201" t="s">
        <v>7110</v>
      </c>
      <c r="I201" t="s">
        <v>7155</v>
      </c>
      <c r="J201" t="s">
        <v>7162</v>
      </c>
      <c r="K201" t="s">
        <v>7169</v>
      </c>
      <c r="L201" t="s">
        <v>7193</v>
      </c>
      <c r="M201">
        <v>7</v>
      </c>
      <c r="N201">
        <v>75108.03</v>
      </c>
      <c r="O201">
        <v>0</v>
      </c>
      <c r="P201">
        <v>13882.2</v>
      </c>
    </row>
    <row r="202" spans="1:16" x14ac:dyDescent="0.25">
      <c r="A202" t="s">
        <v>214</v>
      </c>
      <c r="B202" t="s">
        <v>5201</v>
      </c>
      <c r="C202" t="str">
        <f>TEXT(SalesData[[#This Row],[Order Date]],"mmm-yyyy")</f>
        <v>Mar-2024</v>
      </c>
      <c r="D202">
        <f t="shared" si="3"/>
        <v>2024</v>
      </c>
      <c r="E202" t="s">
        <v>6102</v>
      </c>
      <c r="F202" t="s">
        <v>6901</v>
      </c>
      <c r="G202" t="s">
        <v>7096</v>
      </c>
      <c r="H202" t="s">
        <v>7111</v>
      </c>
      <c r="I202" t="s">
        <v>7142</v>
      </c>
      <c r="J202" t="s">
        <v>7164</v>
      </c>
      <c r="K202" t="s">
        <v>7173</v>
      </c>
      <c r="L202" t="s">
        <v>7206</v>
      </c>
      <c r="M202">
        <v>1</v>
      </c>
      <c r="N202">
        <v>1819.39</v>
      </c>
      <c r="O202">
        <v>0.2</v>
      </c>
      <c r="P202">
        <v>427.61</v>
      </c>
    </row>
    <row r="203" spans="1:16" x14ac:dyDescent="0.25">
      <c r="A203" t="s">
        <v>215</v>
      </c>
      <c r="B203" t="s">
        <v>5024</v>
      </c>
      <c r="C203" t="str">
        <f>TEXT(SalesData[[#This Row],[Order Date]],"mmm-yyyy")</f>
        <v>Jul-2025</v>
      </c>
      <c r="D203">
        <f t="shared" si="3"/>
        <v>2025</v>
      </c>
      <c r="E203" t="s">
        <v>6272</v>
      </c>
      <c r="F203" t="s">
        <v>7016</v>
      </c>
      <c r="G203" t="s">
        <v>7094</v>
      </c>
      <c r="H203" t="s">
        <v>7101</v>
      </c>
      <c r="I203" t="s">
        <v>7117</v>
      </c>
      <c r="J203" t="s">
        <v>7165</v>
      </c>
      <c r="K203" t="s">
        <v>7172</v>
      </c>
      <c r="L203" t="s">
        <v>7212</v>
      </c>
      <c r="M203">
        <v>8</v>
      </c>
      <c r="N203">
        <v>24468.97</v>
      </c>
      <c r="O203">
        <v>0.15</v>
      </c>
      <c r="P203">
        <v>2741.21</v>
      </c>
    </row>
    <row r="204" spans="1:16" x14ac:dyDescent="0.25">
      <c r="A204" t="s">
        <v>216</v>
      </c>
      <c r="B204" t="s">
        <v>5202</v>
      </c>
      <c r="C204" t="str">
        <f>TEXT(SalesData[[#This Row],[Order Date]],"mmm-yyyy")</f>
        <v>Sep-2023</v>
      </c>
      <c r="D204">
        <f t="shared" si="3"/>
        <v>2023</v>
      </c>
      <c r="E204" t="s">
        <v>6273</v>
      </c>
      <c r="F204" t="s">
        <v>7017</v>
      </c>
      <c r="G204" t="s">
        <v>7097</v>
      </c>
      <c r="H204" t="s">
        <v>7105</v>
      </c>
      <c r="I204" t="s">
        <v>7149</v>
      </c>
      <c r="J204" t="s">
        <v>7164</v>
      </c>
      <c r="K204" t="s">
        <v>7174</v>
      </c>
      <c r="L204" t="s">
        <v>7188</v>
      </c>
      <c r="M204">
        <v>7</v>
      </c>
      <c r="N204">
        <v>17352.91</v>
      </c>
      <c r="O204">
        <v>0.15</v>
      </c>
      <c r="P204">
        <v>2597.0300000000002</v>
      </c>
    </row>
    <row r="205" spans="1:16" x14ac:dyDescent="0.25">
      <c r="A205" t="s">
        <v>217</v>
      </c>
      <c r="B205" t="s">
        <v>5203</v>
      </c>
      <c r="C205" t="str">
        <f>TEXT(SalesData[[#This Row],[Order Date]],"mmm-yyyy")</f>
        <v>Aug-2024</v>
      </c>
      <c r="D205">
        <f t="shared" si="3"/>
        <v>2024</v>
      </c>
      <c r="E205" t="s">
        <v>6274</v>
      </c>
      <c r="F205" t="s">
        <v>6995</v>
      </c>
      <c r="G205" t="s">
        <v>7096</v>
      </c>
      <c r="H205" t="s">
        <v>7111</v>
      </c>
      <c r="I205" t="s">
        <v>7131</v>
      </c>
      <c r="J205" t="s">
        <v>7163</v>
      </c>
      <c r="K205" t="s">
        <v>7167</v>
      </c>
      <c r="L205" t="s">
        <v>7207</v>
      </c>
      <c r="M205">
        <v>5</v>
      </c>
      <c r="N205">
        <v>3060.45</v>
      </c>
      <c r="O205">
        <v>0.25</v>
      </c>
      <c r="P205">
        <v>642.59</v>
      </c>
    </row>
    <row r="206" spans="1:16" x14ac:dyDescent="0.25">
      <c r="A206" t="s">
        <v>218</v>
      </c>
      <c r="B206" t="s">
        <v>5204</v>
      </c>
      <c r="C206" t="str">
        <f>TEXT(SalesData[[#This Row],[Order Date]],"mmm-yyyy")</f>
        <v>Mar-2024</v>
      </c>
      <c r="D206">
        <f t="shared" si="3"/>
        <v>2024</v>
      </c>
      <c r="E206" t="s">
        <v>6275</v>
      </c>
      <c r="F206" t="s">
        <v>6915</v>
      </c>
      <c r="G206" t="s">
        <v>7094</v>
      </c>
      <c r="H206" t="s">
        <v>7100</v>
      </c>
      <c r="I206" t="s">
        <v>7136</v>
      </c>
      <c r="J206" t="s">
        <v>7164</v>
      </c>
      <c r="K206" t="s">
        <v>7174</v>
      </c>
      <c r="L206" t="s">
        <v>7188</v>
      </c>
      <c r="M206">
        <v>3</v>
      </c>
      <c r="N206">
        <v>6820.86</v>
      </c>
      <c r="O206">
        <v>0.2</v>
      </c>
      <c r="P206">
        <v>773.64</v>
      </c>
    </row>
    <row r="207" spans="1:16" x14ac:dyDescent="0.25">
      <c r="A207" t="s">
        <v>219</v>
      </c>
      <c r="B207" t="s">
        <v>5205</v>
      </c>
      <c r="C207" t="str">
        <f>TEXT(SalesData[[#This Row],[Order Date]],"mmm-yyyy")</f>
        <v>Oct-2024</v>
      </c>
      <c r="D207">
        <f t="shared" si="3"/>
        <v>2024</v>
      </c>
      <c r="E207" t="s">
        <v>6276</v>
      </c>
      <c r="F207" t="s">
        <v>6961</v>
      </c>
      <c r="G207" t="s">
        <v>7097</v>
      </c>
      <c r="H207" t="s">
        <v>7104</v>
      </c>
      <c r="I207" t="s">
        <v>7160</v>
      </c>
      <c r="J207" t="s">
        <v>7163</v>
      </c>
      <c r="K207" t="s">
        <v>7167</v>
      </c>
      <c r="L207" t="s">
        <v>7207</v>
      </c>
      <c r="M207">
        <v>7</v>
      </c>
      <c r="N207">
        <v>4591.05</v>
      </c>
      <c r="O207">
        <v>0.2</v>
      </c>
      <c r="P207">
        <v>1022.55</v>
      </c>
    </row>
    <row r="208" spans="1:16" x14ac:dyDescent="0.25">
      <c r="A208" t="s">
        <v>220</v>
      </c>
      <c r="B208" t="s">
        <v>5206</v>
      </c>
      <c r="C208" t="str">
        <f>TEXT(SalesData[[#This Row],[Order Date]],"mmm-yyyy")</f>
        <v>Jan-2023</v>
      </c>
      <c r="D208">
        <f t="shared" si="3"/>
        <v>2023</v>
      </c>
      <c r="E208" t="s">
        <v>6277</v>
      </c>
      <c r="F208" t="s">
        <v>6988</v>
      </c>
      <c r="G208" t="s">
        <v>7097</v>
      </c>
      <c r="H208" t="s">
        <v>7107</v>
      </c>
      <c r="I208" t="s">
        <v>7123</v>
      </c>
      <c r="J208" t="s">
        <v>7162</v>
      </c>
      <c r="K208" t="s">
        <v>7168</v>
      </c>
      <c r="L208" t="s">
        <v>7181</v>
      </c>
      <c r="M208">
        <v>1</v>
      </c>
      <c r="N208">
        <v>11720.37</v>
      </c>
      <c r="O208">
        <v>0</v>
      </c>
      <c r="P208">
        <v>2827.84</v>
      </c>
    </row>
    <row r="209" spans="1:16" x14ac:dyDescent="0.25">
      <c r="A209" t="s">
        <v>221</v>
      </c>
      <c r="B209" t="s">
        <v>5207</v>
      </c>
      <c r="C209" t="str">
        <f>TEXT(SalesData[[#This Row],[Order Date]],"mmm-yyyy")</f>
        <v>May-2024</v>
      </c>
      <c r="D209">
        <f t="shared" si="3"/>
        <v>2024</v>
      </c>
      <c r="E209" t="s">
        <v>6278</v>
      </c>
      <c r="F209" t="s">
        <v>6902</v>
      </c>
      <c r="G209" t="s">
        <v>7094</v>
      </c>
      <c r="H209" t="s">
        <v>7099</v>
      </c>
      <c r="I209" t="s">
        <v>7115</v>
      </c>
      <c r="J209" t="s">
        <v>7164</v>
      </c>
      <c r="K209" t="s">
        <v>7173</v>
      </c>
      <c r="L209" t="s">
        <v>7186</v>
      </c>
      <c r="M209">
        <v>1</v>
      </c>
      <c r="N209">
        <v>4409.25</v>
      </c>
      <c r="O209">
        <v>0.05</v>
      </c>
      <c r="P209">
        <v>1256.5899999999999</v>
      </c>
    </row>
    <row r="210" spans="1:16" x14ac:dyDescent="0.25">
      <c r="A210" t="s">
        <v>222</v>
      </c>
      <c r="B210" t="s">
        <v>5208</v>
      </c>
      <c r="C210" t="str">
        <f>TEXT(SalesData[[#This Row],[Order Date]],"mmm-yyyy")</f>
        <v>Apr-2024</v>
      </c>
      <c r="D210">
        <f t="shared" si="3"/>
        <v>2024</v>
      </c>
      <c r="E210" t="s">
        <v>6279</v>
      </c>
      <c r="F210" t="s">
        <v>6953</v>
      </c>
      <c r="G210" t="s">
        <v>7096</v>
      </c>
      <c r="H210" t="s">
        <v>7111</v>
      </c>
      <c r="I210" t="s">
        <v>7142</v>
      </c>
      <c r="J210" t="s">
        <v>7164</v>
      </c>
      <c r="K210" t="s">
        <v>7174</v>
      </c>
      <c r="L210" t="s">
        <v>7199</v>
      </c>
      <c r="M210">
        <v>1</v>
      </c>
      <c r="N210">
        <v>1423.81</v>
      </c>
      <c r="O210">
        <v>0.1</v>
      </c>
      <c r="P210">
        <v>244.39</v>
      </c>
    </row>
    <row r="211" spans="1:16" x14ac:dyDescent="0.25">
      <c r="A211" t="s">
        <v>223</v>
      </c>
      <c r="B211" t="s">
        <v>5209</v>
      </c>
      <c r="C211" t="str">
        <f>TEXT(SalesData[[#This Row],[Order Date]],"mmm-yyyy")</f>
        <v>Apr-2023</v>
      </c>
      <c r="D211">
        <f t="shared" si="3"/>
        <v>2023</v>
      </c>
      <c r="E211" t="s">
        <v>6153</v>
      </c>
      <c r="F211" t="s">
        <v>6951</v>
      </c>
      <c r="G211" t="s">
        <v>7097</v>
      </c>
      <c r="H211" t="s">
        <v>7104</v>
      </c>
      <c r="I211" t="s">
        <v>7120</v>
      </c>
      <c r="J211" t="s">
        <v>7163</v>
      </c>
      <c r="K211" t="s">
        <v>7171</v>
      </c>
      <c r="L211" t="s">
        <v>7209</v>
      </c>
      <c r="M211">
        <v>6</v>
      </c>
      <c r="N211">
        <v>8171.59</v>
      </c>
      <c r="O211">
        <v>0.25</v>
      </c>
      <c r="P211">
        <v>488.59</v>
      </c>
    </row>
    <row r="212" spans="1:16" x14ac:dyDescent="0.25">
      <c r="A212" t="s">
        <v>224</v>
      </c>
      <c r="B212" t="s">
        <v>5210</v>
      </c>
      <c r="C212" t="str">
        <f>TEXT(SalesData[[#This Row],[Order Date]],"mmm-yyyy")</f>
        <v>Feb-2024</v>
      </c>
      <c r="D212">
        <f t="shared" si="3"/>
        <v>2024</v>
      </c>
      <c r="E212" t="s">
        <v>6280</v>
      </c>
      <c r="F212" t="s">
        <v>6978</v>
      </c>
      <c r="G212" t="s">
        <v>7095</v>
      </c>
      <c r="H212" t="s">
        <v>7102</v>
      </c>
      <c r="I212" t="s">
        <v>7118</v>
      </c>
      <c r="J212" t="s">
        <v>7165</v>
      </c>
      <c r="K212" t="s">
        <v>7176</v>
      </c>
      <c r="L212" t="s">
        <v>7202</v>
      </c>
      <c r="M212">
        <v>2</v>
      </c>
      <c r="N212">
        <v>30911.65</v>
      </c>
      <c r="O212">
        <v>0.1</v>
      </c>
      <c r="P212">
        <v>3058.38</v>
      </c>
    </row>
    <row r="213" spans="1:16" x14ac:dyDescent="0.25">
      <c r="A213" t="s">
        <v>225</v>
      </c>
      <c r="B213" t="s">
        <v>5211</v>
      </c>
      <c r="C213" t="str">
        <f>TEXT(SalesData[[#This Row],[Order Date]],"mmm-yyyy")</f>
        <v>Jun-2024</v>
      </c>
      <c r="D213">
        <f t="shared" si="3"/>
        <v>2024</v>
      </c>
      <c r="E213" t="s">
        <v>6281</v>
      </c>
      <c r="F213" t="s">
        <v>6932</v>
      </c>
      <c r="G213" t="s">
        <v>7097</v>
      </c>
      <c r="H213" t="s">
        <v>7104</v>
      </c>
      <c r="I213" t="s">
        <v>7132</v>
      </c>
      <c r="J213" t="s">
        <v>7162</v>
      </c>
      <c r="K213" t="s">
        <v>7168</v>
      </c>
      <c r="L213" t="s">
        <v>7191</v>
      </c>
      <c r="M213">
        <v>6</v>
      </c>
      <c r="N213">
        <v>31661.09</v>
      </c>
      <c r="O213">
        <v>0.15</v>
      </c>
      <c r="P213">
        <v>3451.72</v>
      </c>
    </row>
    <row r="214" spans="1:16" x14ac:dyDescent="0.25">
      <c r="A214" t="s">
        <v>226</v>
      </c>
      <c r="B214" t="s">
        <v>5212</v>
      </c>
      <c r="C214" t="str">
        <f>TEXT(SalesData[[#This Row],[Order Date]],"mmm-yyyy")</f>
        <v>Sep-2024</v>
      </c>
      <c r="D214">
        <f t="shared" si="3"/>
        <v>2024</v>
      </c>
      <c r="E214" t="s">
        <v>6282</v>
      </c>
      <c r="F214" t="s">
        <v>7018</v>
      </c>
      <c r="G214" t="s">
        <v>7096</v>
      </c>
      <c r="H214" t="s">
        <v>7113</v>
      </c>
      <c r="I214" t="s">
        <v>7148</v>
      </c>
      <c r="J214" t="s">
        <v>7164</v>
      </c>
      <c r="K214" t="s">
        <v>7174</v>
      </c>
      <c r="L214" t="s">
        <v>7196</v>
      </c>
      <c r="M214">
        <v>3</v>
      </c>
      <c r="N214">
        <v>8539.6</v>
      </c>
      <c r="O214">
        <v>0.15</v>
      </c>
      <c r="P214">
        <v>1529.68</v>
      </c>
    </row>
    <row r="215" spans="1:16" x14ac:dyDescent="0.25">
      <c r="A215" t="s">
        <v>227</v>
      </c>
      <c r="B215" t="s">
        <v>5213</v>
      </c>
      <c r="C215" t="str">
        <f>TEXT(SalesData[[#This Row],[Order Date]],"mmm-yyyy")</f>
        <v>Apr-2025</v>
      </c>
      <c r="D215">
        <f t="shared" si="3"/>
        <v>2025</v>
      </c>
      <c r="E215" t="s">
        <v>6283</v>
      </c>
      <c r="F215" t="s">
        <v>6902</v>
      </c>
      <c r="G215" t="s">
        <v>7097</v>
      </c>
      <c r="H215" t="s">
        <v>7104</v>
      </c>
      <c r="I215" t="s">
        <v>7120</v>
      </c>
      <c r="J215" t="s">
        <v>7162</v>
      </c>
      <c r="K215" t="s">
        <v>7169</v>
      </c>
      <c r="L215" t="s">
        <v>7203</v>
      </c>
      <c r="M215">
        <v>6</v>
      </c>
      <c r="N215">
        <v>122811.42</v>
      </c>
      <c r="O215">
        <v>0.05</v>
      </c>
      <c r="P215">
        <v>16153.82</v>
      </c>
    </row>
    <row r="216" spans="1:16" x14ac:dyDescent="0.25">
      <c r="A216" t="s">
        <v>228</v>
      </c>
      <c r="B216" t="s">
        <v>5214</v>
      </c>
      <c r="C216" t="str">
        <f>TEXT(SalesData[[#This Row],[Order Date]],"mmm-yyyy")</f>
        <v>Jan-2023</v>
      </c>
      <c r="D216">
        <f t="shared" si="3"/>
        <v>2023</v>
      </c>
      <c r="E216" t="s">
        <v>6284</v>
      </c>
      <c r="F216" t="s">
        <v>6895</v>
      </c>
      <c r="G216" t="s">
        <v>7097</v>
      </c>
      <c r="H216" t="s">
        <v>7104</v>
      </c>
      <c r="I216" t="s">
        <v>7132</v>
      </c>
      <c r="J216" t="s">
        <v>7162</v>
      </c>
      <c r="K216" t="s">
        <v>7169</v>
      </c>
      <c r="L216" t="s">
        <v>7193</v>
      </c>
      <c r="M216">
        <v>4</v>
      </c>
      <c r="N216">
        <v>44803.23</v>
      </c>
      <c r="O216">
        <v>0</v>
      </c>
      <c r="P216">
        <v>9706.0499999999993</v>
      </c>
    </row>
    <row r="217" spans="1:16" x14ac:dyDescent="0.25">
      <c r="A217" t="s">
        <v>229</v>
      </c>
      <c r="B217" t="s">
        <v>5215</v>
      </c>
      <c r="C217" t="str">
        <f>TEXT(SalesData[[#This Row],[Order Date]],"mmm-yyyy")</f>
        <v>Mar-2025</v>
      </c>
      <c r="D217">
        <f t="shared" si="3"/>
        <v>2025</v>
      </c>
      <c r="E217" t="s">
        <v>6285</v>
      </c>
      <c r="F217" t="s">
        <v>7019</v>
      </c>
      <c r="G217" t="s">
        <v>7095</v>
      </c>
      <c r="H217" t="s">
        <v>7108</v>
      </c>
      <c r="I217" t="s">
        <v>7126</v>
      </c>
      <c r="J217" t="s">
        <v>7164</v>
      </c>
      <c r="K217" t="s">
        <v>7174</v>
      </c>
      <c r="L217" t="s">
        <v>7199</v>
      </c>
      <c r="M217">
        <v>8</v>
      </c>
      <c r="N217">
        <v>10994.52</v>
      </c>
      <c r="O217">
        <v>0.1</v>
      </c>
      <c r="P217">
        <v>1641.33</v>
      </c>
    </row>
    <row r="218" spans="1:16" x14ac:dyDescent="0.25">
      <c r="A218" t="s">
        <v>230</v>
      </c>
      <c r="B218" t="s">
        <v>5132</v>
      </c>
      <c r="C218" t="str">
        <f>TEXT(SalesData[[#This Row],[Order Date]],"mmm-yyyy")</f>
        <v>Jun-2023</v>
      </c>
      <c r="D218">
        <f t="shared" si="3"/>
        <v>2023</v>
      </c>
      <c r="E218" t="s">
        <v>6286</v>
      </c>
      <c r="F218" t="s">
        <v>6949</v>
      </c>
      <c r="G218" t="s">
        <v>7097</v>
      </c>
      <c r="H218" t="s">
        <v>7110</v>
      </c>
      <c r="I218" t="s">
        <v>7129</v>
      </c>
      <c r="J218" t="s">
        <v>7165</v>
      </c>
      <c r="K218" t="s">
        <v>7172</v>
      </c>
      <c r="L218" t="s">
        <v>7208</v>
      </c>
      <c r="M218">
        <v>4</v>
      </c>
      <c r="N218">
        <v>8103.61</v>
      </c>
      <c r="O218">
        <v>0.2</v>
      </c>
      <c r="P218">
        <v>1285.3699999999999</v>
      </c>
    </row>
    <row r="219" spans="1:16" x14ac:dyDescent="0.25">
      <c r="A219" t="s">
        <v>231</v>
      </c>
      <c r="B219" t="s">
        <v>5216</v>
      </c>
      <c r="C219" t="str">
        <f>TEXT(SalesData[[#This Row],[Order Date]],"mmm-yyyy")</f>
        <v>Feb-2024</v>
      </c>
      <c r="D219">
        <f t="shared" si="3"/>
        <v>2024</v>
      </c>
      <c r="E219" t="s">
        <v>6287</v>
      </c>
      <c r="F219" t="s">
        <v>6975</v>
      </c>
      <c r="G219" t="s">
        <v>7096</v>
      </c>
      <c r="H219" t="s">
        <v>7112</v>
      </c>
      <c r="I219" t="s">
        <v>7154</v>
      </c>
      <c r="J219" t="s">
        <v>7162</v>
      </c>
      <c r="K219" t="s">
        <v>7168</v>
      </c>
      <c r="L219" t="s">
        <v>7180</v>
      </c>
      <c r="M219">
        <v>6</v>
      </c>
      <c r="N219">
        <v>20133.79</v>
      </c>
      <c r="O219">
        <v>0</v>
      </c>
      <c r="P219">
        <v>3837.33</v>
      </c>
    </row>
    <row r="220" spans="1:16" x14ac:dyDescent="0.25">
      <c r="A220" t="s">
        <v>232</v>
      </c>
      <c r="B220" t="s">
        <v>5217</v>
      </c>
      <c r="C220" t="str">
        <f>TEXT(SalesData[[#This Row],[Order Date]],"mmm-yyyy")</f>
        <v>May-2023</v>
      </c>
      <c r="D220">
        <f t="shared" si="3"/>
        <v>2023</v>
      </c>
      <c r="E220" t="s">
        <v>6144</v>
      </c>
      <c r="F220" t="s">
        <v>6942</v>
      </c>
      <c r="G220" t="s">
        <v>7094</v>
      </c>
      <c r="H220" t="s">
        <v>7098</v>
      </c>
      <c r="I220" t="s">
        <v>7156</v>
      </c>
      <c r="J220" t="s">
        <v>7163</v>
      </c>
      <c r="K220" t="s">
        <v>7175</v>
      </c>
      <c r="L220" t="s">
        <v>7205</v>
      </c>
      <c r="M220">
        <v>7</v>
      </c>
      <c r="N220">
        <v>21645.17</v>
      </c>
      <c r="O220">
        <v>0.1</v>
      </c>
      <c r="P220">
        <v>2987.32</v>
      </c>
    </row>
    <row r="221" spans="1:16" x14ac:dyDescent="0.25">
      <c r="A221" t="s">
        <v>233</v>
      </c>
      <c r="B221" t="s">
        <v>5218</v>
      </c>
      <c r="C221" t="str">
        <f>TEXT(SalesData[[#This Row],[Order Date]],"mmm-yyyy")</f>
        <v>May-2023</v>
      </c>
      <c r="D221">
        <f t="shared" si="3"/>
        <v>2023</v>
      </c>
      <c r="E221" t="s">
        <v>6138</v>
      </c>
      <c r="F221" t="s">
        <v>6936</v>
      </c>
      <c r="G221" t="s">
        <v>7097</v>
      </c>
      <c r="H221" t="s">
        <v>7107</v>
      </c>
      <c r="I221" t="s">
        <v>7123</v>
      </c>
      <c r="J221" t="s">
        <v>7165</v>
      </c>
      <c r="K221" t="s">
        <v>7177</v>
      </c>
      <c r="L221" t="s">
        <v>7210</v>
      </c>
      <c r="M221">
        <v>5</v>
      </c>
      <c r="N221">
        <v>346312.5</v>
      </c>
      <c r="O221">
        <v>0.15</v>
      </c>
      <c r="P221">
        <v>15931.38</v>
      </c>
    </row>
    <row r="222" spans="1:16" x14ac:dyDescent="0.25">
      <c r="A222" t="s">
        <v>234</v>
      </c>
      <c r="B222" t="s">
        <v>5146</v>
      </c>
      <c r="C222" t="str">
        <f>TEXT(SalesData[[#This Row],[Order Date]],"mmm-yyyy")</f>
        <v>Mar-2023</v>
      </c>
      <c r="D222">
        <f t="shared" si="3"/>
        <v>2023</v>
      </c>
      <c r="E222" t="s">
        <v>6288</v>
      </c>
      <c r="F222" t="s">
        <v>6926</v>
      </c>
      <c r="G222" t="s">
        <v>7096</v>
      </c>
      <c r="H222" t="s">
        <v>7111</v>
      </c>
      <c r="I222" t="s">
        <v>7142</v>
      </c>
      <c r="J222" t="s">
        <v>7162</v>
      </c>
      <c r="K222" t="s">
        <v>7168</v>
      </c>
      <c r="L222" t="s">
        <v>7181</v>
      </c>
      <c r="M222">
        <v>7</v>
      </c>
      <c r="N222">
        <v>64874.15</v>
      </c>
      <c r="O222">
        <v>0.25</v>
      </c>
      <c r="P222">
        <v>7291.83</v>
      </c>
    </row>
    <row r="223" spans="1:16" x14ac:dyDescent="0.25">
      <c r="A223" t="s">
        <v>235</v>
      </c>
      <c r="B223" t="s">
        <v>5219</v>
      </c>
      <c r="C223" t="str">
        <f>TEXT(SalesData[[#This Row],[Order Date]],"mmm-yyyy")</f>
        <v>Sep-2024</v>
      </c>
      <c r="D223">
        <f t="shared" si="3"/>
        <v>2024</v>
      </c>
      <c r="E223" t="s">
        <v>6289</v>
      </c>
      <c r="F223" t="s">
        <v>7020</v>
      </c>
      <c r="G223" t="s">
        <v>7095</v>
      </c>
      <c r="H223" t="s">
        <v>7109</v>
      </c>
      <c r="I223" t="s">
        <v>7127</v>
      </c>
      <c r="J223" t="s">
        <v>7162</v>
      </c>
      <c r="K223" t="s">
        <v>7168</v>
      </c>
      <c r="L223" t="s">
        <v>7191</v>
      </c>
      <c r="M223">
        <v>1</v>
      </c>
      <c r="N223">
        <v>5578.4</v>
      </c>
      <c r="O223">
        <v>0.15</v>
      </c>
      <c r="P223">
        <v>791.67</v>
      </c>
    </row>
    <row r="224" spans="1:16" x14ac:dyDescent="0.25">
      <c r="A224" t="s">
        <v>236</v>
      </c>
      <c r="B224" t="s">
        <v>5220</v>
      </c>
      <c r="C224" t="str">
        <f>TEXT(SalesData[[#This Row],[Order Date]],"mmm-yyyy")</f>
        <v>Mar-2024</v>
      </c>
      <c r="D224">
        <f t="shared" si="3"/>
        <v>2024</v>
      </c>
      <c r="E224" t="s">
        <v>6290</v>
      </c>
      <c r="F224" t="s">
        <v>6904</v>
      </c>
      <c r="G224" t="s">
        <v>7095</v>
      </c>
      <c r="H224" t="s">
        <v>7106</v>
      </c>
      <c r="I224" t="s">
        <v>7146</v>
      </c>
      <c r="J224" t="s">
        <v>7162</v>
      </c>
      <c r="K224" t="s">
        <v>7168</v>
      </c>
      <c r="L224" t="s">
        <v>7191</v>
      </c>
      <c r="M224">
        <v>4</v>
      </c>
      <c r="N224">
        <v>22839.79</v>
      </c>
      <c r="O224">
        <v>0.15</v>
      </c>
      <c r="P224">
        <v>3225.61</v>
      </c>
    </row>
    <row r="225" spans="1:16" x14ac:dyDescent="0.25">
      <c r="A225" t="s">
        <v>237</v>
      </c>
      <c r="B225" t="s">
        <v>5221</v>
      </c>
      <c r="C225" t="str">
        <f>TEXT(SalesData[[#This Row],[Order Date]],"mmm-yyyy")</f>
        <v>Apr-2023</v>
      </c>
      <c r="D225">
        <f t="shared" si="3"/>
        <v>2023</v>
      </c>
      <c r="E225" t="s">
        <v>6291</v>
      </c>
      <c r="F225" t="s">
        <v>6969</v>
      </c>
      <c r="G225" t="s">
        <v>7096</v>
      </c>
      <c r="H225" t="s">
        <v>7112</v>
      </c>
      <c r="I225" t="s">
        <v>7133</v>
      </c>
      <c r="J225" t="s">
        <v>7165</v>
      </c>
      <c r="K225" t="s">
        <v>7177</v>
      </c>
      <c r="L225" t="s">
        <v>7198</v>
      </c>
      <c r="M225">
        <v>4</v>
      </c>
      <c r="N225">
        <v>209676.39</v>
      </c>
      <c r="O225">
        <v>0.2</v>
      </c>
      <c r="P225">
        <v>10973.92</v>
      </c>
    </row>
    <row r="226" spans="1:16" x14ac:dyDescent="0.25">
      <c r="A226" t="s">
        <v>238</v>
      </c>
      <c r="B226" t="s">
        <v>5222</v>
      </c>
      <c r="C226" t="str">
        <f>TEXT(SalesData[[#This Row],[Order Date]],"mmm-yyyy")</f>
        <v>Apr-2024</v>
      </c>
      <c r="D226">
        <f t="shared" si="3"/>
        <v>2024</v>
      </c>
      <c r="E226" t="s">
        <v>6146</v>
      </c>
      <c r="F226" t="s">
        <v>6944</v>
      </c>
      <c r="G226" t="s">
        <v>7097</v>
      </c>
      <c r="H226" t="s">
        <v>7104</v>
      </c>
      <c r="I226" t="s">
        <v>7160</v>
      </c>
      <c r="J226" t="s">
        <v>7165</v>
      </c>
      <c r="K226" t="s">
        <v>7176</v>
      </c>
      <c r="L226" t="s">
        <v>7194</v>
      </c>
      <c r="M226">
        <v>8</v>
      </c>
      <c r="N226">
        <v>176910.23</v>
      </c>
      <c r="O226">
        <v>0.1</v>
      </c>
      <c r="P226">
        <v>19960.060000000001</v>
      </c>
    </row>
    <row r="227" spans="1:16" x14ac:dyDescent="0.25">
      <c r="A227" t="s">
        <v>239</v>
      </c>
      <c r="B227" t="s">
        <v>5223</v>
      </c>
      <c r="C227" t="str">
        <f>TEXT(SalesData[[#This Row],[Order Date]],"mmm-yyyy")</f>
        <v>Jan-2025</v>
      </c>
      <c r="D227">
        <f t="shared" si="3"/>
        <v>2025</v>
      </c>
      <c r="E227" t="s">
        <v>6292</v>
      </c>
      <c r="F227" t="s">
        <v>6963</v>
      </c>
      <c r="G227" t="s">
        <v>7095</v>
      </c>
      <c r="H227" t="s">
        <v>7102</v>
      </c>
      <c r="I227" t="s">
        <v>7118</v>
      </c>
      <c r="J227" t="s">
        <v>7165</v>
      </c>
      <c r="K227" t="s">
        <v>7177</v>
      </c>
      <c r="L227" t="s">
        <v>7198</v>
      </c>
      <c r="M227">
        <v>4</v>
      </c>
      <c r="N227">
        <v>212988.18</v>
      </c>
      <c r="O227">
        <v>0.2</v>
      </c>
      <c r="P227">
        <v>21635.27</v>
      </c>
    </row>
    <row r="228" spans="1:16" x14ac:dyDescent="0.25">
      <c r="A228" t="s">
        <v>240</v>
      </c>
      <c r="B228" t="s">
        <v>5090</v>
      </c>
      <c r="C228" t="str">
        <f>TEXT(SalesData[[#This Row],[Order Date]],"mmm-yyyy")</f>
        <v>Nov-2024</v>
      </c>
      <c r="D228">
        <f t="shared" si="3"/>
        <v>2024</v>
      </c>
      <c r="E228" t="s">
        <v>6293</v>
      </c>
      <c r="F228" t="s">
        <v>7020</v>
      </c>
      <c r="G228" t="s">
        <v>7096</v>
      </c>
      <c r="H228" t="s">
        <v>7103</v>
      </c>
      <c r="I228" t="s">
        <v>7158</v>
      </c>
      <c r="J228" t="s">
        <v>7164</v>
      </c>
      <c r="K228" t="s">
        <v>7170</v>
      </c>
      <c r="L228" t="s">
        <v>7189</v>
      </c>
      <c r="M228">
        <v>2</v>
      </c>
      <c r="N228">
        <v>3043.67</v>
      </c>
      <c r="O228">
        <v>0</v>
      </c>
      <c r="P228">
        <v>873.04</v>
      </c>
    </row>
    <row r="229" spans="1:16" x14ac:dyDescent="0.25">
      <c r="A229" t="s">
        <v>241</v>
      </c>
      <c r="B229" t="s">
        <v>5224</v>
      </c>
      <c r="C229" t="str">
        <f>TEXT(SalesData[[#This Row],[Order Date]],"mmm-yyyy")</f>
        <v>Feb-2024</v>
      </c>
      <c r="D229">
        <f t="shared" si="3"/>
        <v>2024</v>
      </c>
      <c r="E229" t="s">
        <v>6294</v>
      </c>
      <c r="F229" t="s">
        <v>7010</v>
      </c>
      <c r="G229" t="s">
        <v>7095</v>
      </c>
      <c r="H229" t="s">
        <v>7109</v>
      </c>
      <c r="I229" t="s">
        <v>7127</v>
      </c>
      <c r="J229" t="s">
        <v>7165</v>
      </c>
      <c r="K229" t="s">
        <v>7176</v>
      </c>
      <c r="L229" t="s">
        <v>7195</v>
      </c>
      <c r="M229">
        <v>1</v>
      </c>
      <c r="N229">
        <v>9073.7000000000007</v>
      </c>
      <c r="O229">
        <v>0.25</v>
      </c>
      <c r="P229">
        <v>156.91</v>
      </c>
    </row>
    <row r="230" spans="1:16" x14ac:dyDescent="0.25">
      <c r="A230" t="s">
        <v>242</v>
      </c>
      <c r="B230" t="s">
        <v>5225</v>
      </c>
      <c r="C230" t="str">
        <f>TEXT(SalesData[[#This Row],[Order Date]],"mmm-yyyy")</f>
        <v>Jun-2024</v>
      </c>
      <c r="D230">
        <f t="shared" si="3"/>
        <v>2024</v>
      </c>
      <c r="E230" t="s">
        <v>6295</v>
      </c>
      <c r="F230" t="s">
        <v>7021</v>
      </c>
      <c r="G230" t="s">
        <v>7096</v>
      </c>
      <c r="H230" t="s">
        <v>7111</v>
      </c>
      <c r="I230" t="s">
        <v>7145</v>
      </c>
      <c r="J230" t="s">
        <v>7163</v>
      </c>
      <c r="K230" t="s">
        <v>7171</v>
      </c>
      <c r="L230" t="s">
        <v>7209</v>
      </c>
      <c r="M230">
        <v>5</v>
      </c>
      <c r="N230">
        <v>8968.23</v>
      </c>
      <c r="O230">
        <v>0</v>
      </c>
      <c r="P230">
        <v>1756.62</v>
      </c>
    </row>
    <row r="231" spans="1:16" x14ac:dyDescent="0.25">
      <c r="A231" t="s">
        <v>243</v>
      </c>
      <c r="B231" t="s">
        <v>5226</v>
      </c>
      <c r="C231" t="str">
        <f>TEXT(SalesData[[#This Row],[Order Date]],"mmm-yyyy")</f>
        <v>Jan-2023</v>
      </c>
      <c r="D231">
        <f t="shared" si="3"/>
        <v>2023</v>
      </c>
      <c r="E231" t="s">
        <v>6213</v>
      </c>
      <c r="F231" t="s">
        <v>6986</v>
      </c>
      <c r="G231" t="s">
        <v>7094</v>
      </c>
      <c r="H231" t="s">
        <v>7100</v>
      </c>
      <c r="I231" t="s">
        <v>7136</v>
      </c>
      <c r="J231" t="s">
        <v>7162</v>
      </c>
      <c r="K231" t="s">
        <v>7166</v>
      </c>
      <c r="L231" t="s">
        <v>7211</v>
      </c>
      <c r="M231">
        <v>3</v>
      </c>
      <c r="N231">
        <v>19983.16</v>
      </c>
      <c r="O231">
        <v>0.15</v>
      </c>
      <c r="P231">
        <v>2467.92</v>
      </c>
    </row>
    <row r="232" spans="1:16" x14ac:dyDescent="0.25">
      <c r="A232" t="s">
        <v>244</v>
      </c>
      <c r="B232" t="s">
        <v>5227</v>
      </c>
      <c r="C232" t="str">
        <f>TEXT(SalesData[[#This Row],[Order Date]],"mmm-yyyy")</f>
        <v>Sep-2025</v>
      </c>
      <c r="D232">
        <f t="shared" si="3"/>
        <v>2025</v>
      </c>
      <c r="E232" t="s">
        <v>6241</v>
      </c>
      <c r="F232" t="s">
        <v>6926</v>
      </c>
      <c r="G232" t="s">
        <v>7095</v>
      </c>
      <c r="H232" t="s">
        <v>7109</v>
      </c>
      <c r="I232" t="s">
        <v>7140</v>
      </c>
      <c r="J232" t="s">
        <v>7163</v>
      </c>
      <c r="K232" t="s">
        <v>7171</v>
      </c>
      <c r="L232" t="s">
        <v>7204</v>
      </c>
      <c r="M232">
        <v>5</v>
      </c>
      <c r="N232">
        <v>20806.46</v>
      </c>
      <c r="O232">
        <v>0.05</v>
      </c>
      <c r="P232">
        <v>3218.34</v>
      </c>
    </row>
    <row r="233" spans="1:16" x14ac:dyDescent="0.25">
      <c r="A233" t="s">
        <v>245</v>
      </c>
      <c r="B233" t="s">
        <v>5228</v>
      </c>
      <c r="C233" t="str">
        <f>TEXT(SalesData[[#This Row],[Order Date]],"mmm-yyyy")</f>
        <v>Mar-2025</v>
      </c>
      <c r="D233">
        <f t="shared" si="3"/>
        <v>2025</v>
      </c>
      <c r="E233" t="s">
        <v>6296</v>
      </c>
      <c r="F233" t="s">
        <v>7022</v>
      </c>
      <c r="G233" t="s">
        <v>7096</v>
      </c>
      <c r="H233" t="s">
        <v>7103</v>
      </c>
      <c r="I233" t="s">
        <v>7119</v>
      </c>
      <c r="J233" t="s">
        <v>7165</v>
      </c>
      <c r="K233" t="s">
        <v>7172</v>
      </c>
      <c r="L233" t="s">
        <v>7212</v>
      </c>
      <c r="M233">
        <v>2</v>
      </c>
      <c r="N233">
        <v>5862.33</v>
      </c>
      <c r="O233">
        <v>0.2</v>
      </c>
      <c r="P233">
        <v>555.84</v>
      </c>
    </row>
    <row r="234" spans="1:16" x14ac:dyDescent="0.25">
      <c r="A234" t="s">
        <v>246</v>
      </c>
      <c r="B234" t="s">
        <v>5229</v>
      </c>
      <c r="C234" t="str">
        <f>TEXT(SalesData[[#This Row],[Order Date]],"mmm-yyyy")</f>
        <v>Jun-2024</v>
      </c>
      <c r="D234">
        <f t="shared" si="3"/>
        <v>2024</v>
      </c>
      <c r="E234" t="s">
        <v>6297</v>
      </c>
      <c r="F234" t="s">
        <v>7023</v>
      </c>
      <c r="G234" t="s">
        <v>7094</v>
      </c>
      <c r="H234" t="s">
        <v>7101</v>
      </c>
      <c r="I234" t="s">
        <v>7124</v>
      </c>
      <c r="J234" t="s">
        <v>7163</v>
      </c>
      <c r="K234" t="s">
        <v>7175</v>
      </c>
      <c r="L234" t="s">
        <v>7205</v>
      </c>
      <c r="M234">
        <v>2</v>
      </c>
      <c r="N234">
        <v>5802.19</v>
      </c>
      <c r="O234">
        <v>0.15</v>
      </c>
      <c r="P234">
        <v>515.94000000000005</v>
      </c>
    </row>
    <row r="235" spans="1:16" x14ac:dyDescent="0.25">
      <c r="A235" t="s">
        <v>247</v>
      </c>
      <c r="B235" t="s">
        <v>5230</v>
      </c>
      <c r="C235" t="str">
        <f>TEXT(SalesData[[#This Row],[Order Date]],"mmm-yyyy")</f>
        <v>Dec-2024</v>
      </c>
      <c r="D235">
        <f t="shared" si="3"/>
        <v>2024</v>
      </c>
      <c r="E235" t="s">
        <v>6298</v>
      </c>
      <c r="F235" t="s">
        <v>6932</v>
      </c>
      <c r="G235" t="s">
        <v>7095</v>
      </c>
      <c r="H235" t="s">
        <v>7102</v>
      </c>
      <c r="I235" t="s">
        <v>7157</v>
      </c>
      <c r="J235" t="s">
        <v>7165</v>
      </c>
      <c r="K235" t="s">
        <v>7172</v>
      </c>
      <c r="L235" t="s">
        <v>7208</v>
      </c>
      <c r="M235">
        <v>8</v>
      </c>
      <c r="N235">
        <v>19459.98</v>
      </c>
      <c r="O235">
        <v>0</v>
      </c>
      <c r="P235">
        <v>4093.52</v>
      </c>
    </row>
    <row r="236" spans="1:16" x14ac:dyDescent="0.25">
      <c r="A236" t="s">
        <v>248</v>
      </c>
      <c r="B236" t="s">
        <v>5109</v>
      </c>
      <c r="C236" t="str">
        <f>TEXT(SalesData[[#This Row],[Order Date]],"mmm-yyyy")</f>
        <v>Jan-2024</v>
      </c>
      <c r="D236">
        <f t="shared" si="3"/>
        <v>2024</v>
      </c>
      <c r="E236" t="s">
        <v>6299</v>
      </c>
      <c r="F236" t="s">
        <v>7024</v>
      </c>
      <c r="G236" t="s">
        <v>7094</v>
      </c>
      <c r="H236" t="s">
        <v>7098</v>
      </c>
      <c r="I236" t="s">
        <v>7138</v>
      </c>
      <c r="J236" t="s">
        <v>7165</v>
      </c>
      <c r="K236" t="s">
        <v>7172</v>
      </c>
      <c r="L236" t="s">
        <v>7208</v>
      </c>
      <c r="M236">
        <v>7</v>
      </c>
      <c r="N236">
        <v>12902.17</v>
      </c>
      <c r="O236">
        <v>0.25</v>
      </c>
      <c r="P236">
        <v>1951.95</v>
      </c>
    </row>
    <row r="237" spans="1:16" x14ac:dyDescent="0.25">
      <c r="A237" t="s">
        <v>249</v>
      </c>
      <c r="B237" t="s">
        <v>5042</v>
      </c>
      <c r="C237" t="str">
        <f>TEXT(SalesData[[#This Row],[Order Date]],"mmm-yyyy")</f>
        <v>Mar-2024</v>
      </c>
      <c r="D237">
        <f t="shared" si="3"/>
        <v>2024</v>
      </c>
      <c r="E237" t="s">
        <v>6300</v>
      </c>
      <c r="F237" t="s">
        <v>7025</v>
      </c>
      <c r="G237" t="s">
        <v>7094</v>
      </c>
      <c r="H237" t="s">
        <v>7101</v>
      </c>
      <c r="I237" t="s">
        <v>7117</v>
      </c>
      <c r="J237" t="s">
        <v>7162</v>
      </c>
      <c r="K237" t="s">
        <v>7168</v>
      </c>
      <c r="L237" t="s">
        <v>7191</v>
      </c>
      <c r="M237">
        <v>3</v>
      </c>
      <c r="N237">
        <v>19752.599999999999</v>
      </c>
      <c r="O237">
        <v>0</v>
      </c>
      <c r="P237">
        <v>4007.62</v>
      </c>
    </row>
    <row r="238" spans="1:16" x14ac:dyDescent="0.25">
      <c r="A238" t="s">
        <v>250</v>
      </c>
      <c r="B238" t="s">
        <v>5231</v>
      </c>
      <c r="C238" t="str">
        <f>TEXT(SalesData[[#This Row],[Order Date]],"mmm-yyyy")</f>
        <v>Dec-2023</v>
      </c>
      <c r="D238">
        <f t="shared" si="3"/>
        <v>2023</v>
      </c>
      <c r="E238" t="s">
        <v>6301</v>
      </c>
      <c r="F238" t="s">
        <v>7026</v>
      </c>
      <c r="G238" t="s">
        <v>7095</v>
      </c>
      <c r="H238" t="s">
        <v>7106</v>
      </c>
      <c r="I238" t="s">
        <v>7161</v>
      </c>
      <c r="J238" t="s">
        <v>7163</v>
      </c>
      <c r="K238" t="s">
        <v>7167</v>
      </c>
      <c r="L238" t="s">
        <v>7207</v>
      </c>
      <c r="M238">
        <v>1</v>
      </c>
      <c r="N238">
        <v>654.59</v>
      </c>
      <c r="O238">
        <v>0.2</v>
      </c>
      <c r="P238">
        <v>167.09</v>
      </c>
    </row>
    <row r="239" spans="1:16" x14ac:dyDescent="0.25">
      <c r="A239" t="s">
        <v>251</v>
      </c>
      <c r="B239" t="s">
        <v>5232</v>
      </c>
      <c r="C239" t="str">
        <f>TEXT(SalesData[[#This Row],[Order Date]],"mmm-yyyy")</f>
        <v>Jul-2025</v>
      </c>
      <c r="D239">
        <f t="shared" si="3"/>
        <v>2025</v>
      </c>
      <c r="E239" t="s">
        <v>6302</v>
      </c>
      <c r="F239" t="s">
        <v>7027</v>
      </c>
      <c r="G239" t="s">
        <v>7096</v>
      </c>
      <c r="H239" t="s">
        <v>7103</v>
      </c>
      <c r="I239" t="s">
        <v>7119</v>
      </c>
      <c r="J239" t="s">
        <v>7162</v>
      </c>
      <c r="K239" t="s">
        <v>7166</v>
      </c>
      <c r="L239" t="s">
        <v>7192</v>
      </c>
      <c r="M239">
        <v>3</v>
      </c>
      <c r="N239">
        <v>13611.57</v>
      </c>
      <c r="O239">
        <v>0.25</v>
      </c>
      <c r="P239">
        <v>428.88</v>
      </c>
    </row>
    <row r="240" spans="1:16" x14ac:dyDescent="0.25">
      <c r="A240" t="s">
        <v>252</v>
      </c>
      <c r="B240" t="s">
        <v>5233</v>
      </c>
      <c r="C240" t="str">
        <f>TEXT(SalesData[[#This Row],[Order Date]],"mmm-yyyy")</f>
        <v>Jun-2024</v>
      </c>
      <c r="D240">
        <f t="shared" si="3"/>
        <v>2024</v>
      </c>
      <c r="E240" t="s">
        <v>6143</v>
      </c>
      <c r="F240" t="s">
        <v>6941</v>
      </c>
      <c r="G240" t="s">
        <v>7094</v>
      </c>
      <c r="H240" t="s">
        <v>7098</v>
      </c>
      <c r="I240" t="s">
        <v>7156</v>
      </c>
      <c r="J240" t="s">
        <v>7165</v>
      </c>
      <c r="K240" t="s">
        <v>7176</v>
      </c>
      <c r="L240" t="s">
        <v>7194</v>
      </c>
      <c r="M240">
        <v>7</v>
      </c>
      <c r="N240">
        <v>168149.98</v>
      </c>
      <c r="O240">
        <v>0</v>
      </c>
      <c r="P240">
        <v>28838.89</v>
      </c>
    </row>
    <row r="241" spans="1:16" x14ac:dyDescent="0.25">
      <c r="A241" t="s">
        <v>253</v>
      </c>
      <c r="B241" t="s">
        <v>5234</v>
      </c>
      <c r="C241" t="str">
        <f>TEXT(SalesData[[#This Row],[Order Date]],"mmm-yyyy")</f>
        <v>May-2025</v>
      </c>
      <c r="D241">
        <f t="shared" si="3"/>
        <v>2025</v>
      </c>
      <c r="E241" t="s">
        <v>6303</v>
      </c>
      <c r="F241" t="s">
        <v>7028</v>
      </c>
      <c r="G241" t="s">
        <v>7094</v>
      </c>
      <c r="H241" t="s">
        <v>7099</v>
      </c>
      <c r="I241" t="s">
        <v>7130</v>
      </c>
      <c r="J241" t="s">
        <v>7163</v>
      </c>
      <c r="K241" t="s">
        <v>7167</v>
      </c>
      <c r="L241" t="s">
        <v>7207</v>
      </c>
      <c r="M241">
        <v>1</v>
      </c>
      <c r="N241">
        <v>601.89</v>
      </c>
      <c r="O241">
        <v>0.25</v>
      </c>
      <c r="P241">
        <v>117.36</v>
      </c>
    </row>
    <row r="242" spans="1:16" x14ac:dyDescent="0.25">
      <c r="A242" t="s">
        <v>254</v>
      </c>
      <c r="B242" t="s">
        <v>5235</v>
      </c>
      <c r="C242" t="str">
        <f>TEXT(SalesData[[#This Row],[Order Date]],"mmm-yyyy")</f>
        <v>Sep-2023</v>
      </c>
      <c r="D242">
        <f t="shared" si="3"/>
        <v>2023</v>
      </c>
      <c r="E242" t="s">
        <v>6304</v>
      </c>
      <c r="F242" t="s">
        <v>6958</v>
      </c>
      <c r="G242" t="s">
        <v>7097</v>
      </c>
      <c r="H242" t="s">
        <v>7105</v>
      </c>
      <c r="I242" t="s">
        <v>7149</v>
      </c>
      <c r="J242" t="s">
        <v>7163</v>
      </c>
      <c r="K242" t="s">
        <v>7175</v>
      </c>
      <c r="L242" t="s">
        <v>7197</v>
      </c>
      <c r="M242">
        <v>7</v>
      </c>
      <c r="N242">
        <v>43841.37</v>
      </c>
      <c r="O242">
        <v>0</v>
      </c>
      <c r="P242">
        <v>11087.32</v>
      </c>
    </row>
    <row r="243" spans="1:16" x14ac:dyDescent="0.25">
      <c r="A243" t="s">
        <v>255</v>
      </c>
      <c r="B243" t="s">
        <v>5236</v>
      </c>
      <c r="C243" t="str">
        <f>TEXT(SalesData[[#This Row],[Order Date]],"mmm-yyyy")</f>
        <v>Jul-2023</v>
      </c>
      <c r="D243">
        <f t="shared" si="3"/>
        <v>2023</v>
      </c>
      <c r="E243" t="s">
        <v>6240</v>
      </c>
      <c r="F243" t="s">
        <v>6999</v>
      </c>
      <c r="G243" t="s">
        <v>7096</v>
      </c>
      <c r="H243" t="s">
        <v>7111</v>
      </c>
      <c r="I243" t="s">
        <v>7145</v>
      </c>
      <c r="J243" t="s">
        <v>7163</v>
      </c>
      <c r="K243" t="s">
        <v>7171</v>
      </c>
      <c r="L243" t="s">
        <v>7204</v>
      </c>
      <c r="M243">
        <v>5</v>
      </c>
      <c r="N243">
        <v>19845.57</v>
      </c>
      <c r="O243">
        <v>0.15</v>
      </c>
      <c r="P243">
        <v>2195.7800000000002</v>
      </c>
    </row>
    <row r="244" spans="1:16" x14ac:dyDescent="0.25">
      <c r="A244" t="s">
        <v>256</v>
      </c>
      <c r="B244" t="s">
        <v>5237</v>
      </c>
      <c r="C244" t="str">
        <f>TEXT(SalesData[[#This Row],[Order Date]],"mmm-yyyy")</f>
        <v>Jan-2023</v>
      </c>
      <c r="D244">
        <f t="shared" si="3"/>
        <v>2023</v>
      </c>
      <c r="E244" t="s">
        <v>6305</v>
      </c>
      <c r="F244" t="s">
        <v>7029</v>
      </c>
      <c r="G244" t="s">
        <v>7097</v>
      </c>
      <c r="H244" t="s">
        <v>7107</v>
      </c>
      <c r="I244" t="s">
        <v>7123</v>
      </c>
      <c r="J244" t="s">
        <v>7162</v>
      </c>
      <c r="K244" t="s">
        <v>7169</v>
      </c>
      <c r="L244" t="s">
        <v>7203</v>
      </c>
      <c r="M244">
        <v>7</v>
      </c>
      <c r="N244">
        <v>140544.31</v>
      </c>
      <c r="O244">
        <v>0.05</v>
      </c>
      <c r="P244">
        <v>19866.150000000001</v>
      </c>
    </row>
    <row r="245" spans="1:16" x14ac:dyDescent="0.25">
      <c r="A245" t="s">
        <v>257</v>
      </c>
      <c r="B245" t="s">
        <v>5238</v>
      </c>
      <c r="C245" t="str">
        <f>TEXT(SalesData[[#This Row],[Order Date]],"mmm-yyyy")</f>
        <v>May-2025</v>
      </c>
      <c r="D245">
        <f t="shared" si="3"/>
        <v>2025</v>
      </c>
      <c r="E245" t="s">
        <v>6306</v>
      </c>
      <c r="F245" t="s">
        <v>6987</v>
      </c>
      <c r="G245" t="s">
        <v>7095</v>
      </c>
      <c r="H245" t="s">
        <v>7108</v>
      </c>
      <c r="I245" t="s">
        <v>7141</v>
      </c>
      <c r="J245" t="s">
        <v>7163</v>
      </c>
      <c r="K245" t="s">
        <v>7171</v>
      </c>
      <c r="L245" t="s">
        <v>7184</v>
      </c>
      <c r="M245">
        <v>8</v>
      </c>
      <c r="N245">
        <v>63169.36</v>
      </c>
      <c r="O245">
        <v>0</v>
      </c>
      <c r="P245">
        <v>9609.3799999999992</v>
      </c>
    </row>
    <row r="246" spans="1:16" x14ac:dyDescent="0.25">
      <c r="A246" t="s">
        <v>258</v>
      </c>
      <c r="B246" t="s">
        <v>5239</v>
      </c>
      <c r="C246" t="str">
        <f>TEXT(SalesData[[#This Row],[Order Date]],"mmm-yyyy")</f>
        <v>Dec-2024</v>
      </c>
      <c r="D246">
        <f t="shared" si="3"/>
        <v>2024</v>
      </c>
      <c r="E246" t="s">
        <v>6262</v>
      </c>
      <c r="F246" t="s">
        <v>6920</v>
      </c>
      <c r="G246" t="s">
        <v>7096</v>
      </c>
      <c r="H246" t="s">
        <v>7111</v>
      </c>
      <c r="I246" t="s">
        <v>7142</v>
      </c>
      <c r="J246" t="s">
        <v>7165</v>
      </c>
      <c r="K246" t="s">
        <v>7172</v>
      </c>
      <c r="L246" t="s">
        <v>7208</v>
      </c>
      <c r="M246">
        <v>8</v>
      </c>
      <c r="N246">
        <v>15298.97</v>
      </c>
      <c r="O246">
        <v>0.25</v>
      </c>
      <c r="P246">
        <v>2038.59</v>
      </c>
    </row>
    <row r="247" spans="1:16" x14ac:dyDescent="0.25">
      <c r="A247" t="s">
        <v>259</v>
      </c>
      <c r="B247" t="s">
        <v>5027</v>
      </c>
      <c r="C247" t="str">
        <f>TEXT(SalesData[[#This Row],[Order Date]],"mmm-yyyy")</f>
        <v>Nov-2024</v>
      </c>
      <c r="D247">
        <f t="shared" si="3"/>
        <v>2024</v>
      </c>
      <c r="E247" t="s">
        <v>6104</v>
      </c>
      <c r="F247" t="s">
        <v>6903</v>
      </c>
      <c r="G247" t="s">
        <v>7097</v>
      </c>
      <c r="H247" t="s">
        <v>7110</v>
      </c>
      <c r="I247" t="s">
        <v>7155</v>
      </c>
      <c r="J247" t="s">
        <v>7165</v>
      </c>
      <c r="K247" t="s">
        <v>7176</v>
      </c>
      <c r="L247" t="s">
        <v>7202</v>
      </c>
      <c r="M247">
        <v>8</v>
      </c>
      <c r="N247">
        <v>121609.02</v>
      </c>
      <c r="O247">
        <v>0.15</v>
      </c>
      <c r="P247">
        <v>11329.75</v>
      </c>
    </row>
    <row r="248" spans="1:16" x14ac:dyDescent="0.25">
      <c r="A248" t="s">
        <v>260</v>
      </c>
      <c r="B248" t="s">
        <v>5240</v>
      </c>
      <c r="C248" t="str">
        <f>TEXT(SalesData[[#This Row],[Order Date]],"mmm-yyyy")</f>
        <v>Mar-2023</v>
      </c>
      <c r="D248">
        <f t="shared" si="3"/>
        <v>2023</v>
      </c>
      <c r="E248" t="s">
        <v>6109</v>
      </c>
      <c r="F248" t="s">
        <v>6908</v>
      </c>
      <c r="G248" t="s">
        <v>7096</v>
      </c>
      <c r="H248" t="s">
        <v>7103</v>
      </c>
      <c r="I248" t="s">
        <v>7134</v>
      </c>
      <c r="J248" t="s">
        <v>7164</v>
      </c>
      <c r="K248" t="s">
        <v>7174</v>
      </c>
      <c r="L248" t="s">
        <v>7199</v>
      </c>
      <c r="M248">
        <v>1</v>
      </c>
      <c r="N248">
        <v>1238.43</v>
      </c>
      <c r="O248">
        <v>0.25</v>
      </c>
      <c r="P248">
        <v>114.34</v>
      </c>
    </row>
    <row r="249" spans="1:16" x14ac:dyDescent="0.25">
      <c r="A249" t="s">
        <v>261</v>
      </c>
      <c r="B249" t="s">
        <v>5241</v>
      </c>
      <c r="C249" t="str">
        <f>TEXT(SalesData[[#This Row],[Order Date]],"mmm-yyyy")</f>
        <v>Nov-2025</v>
      </c>
      <c r="D249">
        <f t="shared" si="3"/>
        <v>2025</v>
      </c>
      <c r="E249" t="s">
        <v>6307</v>
      </c>
      <c r="F249" t="s">
        <v>6944</v>
      </c>
      <c r="G249" t="s">
        <v>7095</v>
      </c>
      <c r="H249" t="s">
        <v>7106</v>
      </c>
      <c r="I249" t="s">
        <v>7122</v>
      </c>
      <c r="J249" t="s">
        <v>7162</v>
      </c>
      <c r="K249" t="s">
        <v>7169</v>
      </c>
      <c r="L249" t="s">
        <v>7182</v>
      </c>
      <c r="M249">
        <v>1</v>
      </c>
      <c r="N249">
        <v>8327.06</v>
      </c>
      <c r="O249">
        <v>0.05</v>
      </c>
      <c r="P249">
        <v>1299.18</v>
      </c>
    </row>
    <row r="250" spans="1:16" x14ac:dyDescent="0.25">
      <c r="A250" t="s">
        <v>262</v>
      </c>
      <c r="B250" t="s">
        <v>5103</v>
      </c>
      <c r="C250" t="str">
        <f>TEXT(SalesData[[#This Row],[Order Date]],"mmm-yyyy")</f>
        <v>Mar-2025</v>
      </c>
      <c r="D250">
        <f t="shared" si="3"/>
        <v>2025</v>
      </c>
      <c r="E250" t="s">
        <v>6308</v>
      </c>
      <c r="F250" t="s">
        <v>7016</v>
      </c>
      <c r="G250" t="s">
        <v>7095</v>
      </c>
      <c r="H250" t="s">
        <v>7102</v>
      </c>
      <c r="I250" t="s">
        <v>7157</v>
      </c>
      <c r="J250" t="s">
        <v>7162</v>
      </c>
      <c r="K250" t="s">
        <v>7169</v>
      </c>
      <c r="L250" t="s">
        <v>7182</v>
      </c>
      <c r="M250">
        <v>2</v>
      </c>
      <c r="N250">
        <v>18089.27</v>
      </c>
      <c r="O250">
        <v>0</v>
      </c>
      <c r="P250">
        <v>3294.56</v>
      </c>
    </row>
    <row r="251" spans="1:16" x14ac:dyDescent="0.25">
      <c r="A251" t="s">
        <v>263</v>
      </c>
      <c r="B251" t="s">
        <v>5242</v>
      </c>
      <c r="C251" t="str">
        <f>TEXT(SalesData[[#This Row],[Order Date]],"mmm-yyyy")</f>
        <v>Dec-2024</v>
      </c>
      <c r="D251">
        <f t="shared" si="3"/>
        <v>2024</v>
      </c>
      <c r="E251" t="s">
        <v>6309</v>
      </c>
      <c r="F251" t="s">
        <v>7012</v>
      </c>
      <c r="G251" t="s">
        <v>7095</v>
      </c>
      <c r="H251" t="s">
        <v>7108</v>
      </c>
      <c r="I251" t="s">
        <v>7126</v>
      </c>
      <c r="J251" t="s">
        <v>7162</v>
      </c>
      <c r="K251" t="s">
        <v>7166</v>
      </c>
      <c r="L251" t="s">
        <v>7178</v>
      </c>
      <c r="M251">
        <v>1</v>
      </c>
      <c r="N251">
        <v>13786.92</v>
      </c>
      <c r="O251">
        <v>0.05</v>
      </c>
      <c r="P251">
        <v>2613.62</v>
      </c>
    </row>
    <row r="252" spans="1:16" x14ac:dyDescent="0.25">
      <c r="A252" t="s">
        <v>264</v>
      </c>
      <c r="B252" t="s">
        <v>5203</v>
      </c>
      <c r="C252" t="str">
        <f>TEXT(SalesData[[#This Row],[Order Date]],"mmm-yyyy")</f>
        <v>Aug-2024</v>
      </c>
      <c r="D252">
        <f t="shared" si="3"/>
        <v>2024</v>
      </c>
      <c r="E252" t="s">
        <v>6310</v>
      </c>
      <c r="F252" t="s">
        <v>7030</v>
      </c>
      <c r="G252" t="s">
        <v>7095</v>
      </c>
      <c r="H252" t="s">
        <v>7109</v>
      </c>
      <c r="I252" t="s">
        <v>7127</v>
      </c>
      <c r="J252" t="s">
        <v>7164</v>
      </c>
      <c r="K252" t="s">
        <v>7174</v>
      </c>
      <c r="L252" t="s">
        <v>7199</v>
      </c>
      <c r="M252">
        <v>5</v>
      </c>
      <c r="N252">
        <v>6363.37</v>
      </c>
      <c r="O252">
        <v>0.2</v>
      </c>
      <c r="P252">
        <v>886.9</v>
      </c>
    </row>
    <row r="253" spans="1:16" x14ac:dyDescent="0.25">
      <c r="A253" t="s">
        <v>265</v>
      </c>
      <c r="B253" t="s">
        <v>5243</v>
      </c>
      <c r="C253" t="str">
        <f>TEXT(SalesData[[#This Row],[Order Date]],"mmm-yyyy")</f>
        <v>Nov-2024</v>
      </c>
      <c r="D253">
        <f t="shared" si="3"/>
        <v>2024</v>
      </c>
      <c r="E253" t="s">
        <v>6311</v>
      </c>
      <c r="F253" t="s">
        <v>6930</v>
      </c>
      <c r="G253" t="s">
        <v>7096</v>
      </c>
      <c r="H253" t="s">
        <v>7103</v>
      </c>
      <c r="I253" t="s">
        <v>7134</v>
      </c>
      <c r="J253" t="s">
        <v>7165</v>
      </c>
      <c r="K253" t="s">
        <v>7177</v>
      </c>
      <c r="L253" t="s">
        <v>7198</v>
      </c>
      <c r="M253">
        <v>5</v>
      </c>
      <c r="N253">
        <v>321186.88</v>
      </c>
      <c r="O253">
        <v>0</v>
      </c>
      <c r="P253">
        <v>54580.5</v>
      </c>
    </row>
    <row r="254" spans="1:16" x14ac:dyDescent="0.25">
      <c r="A254" t="s">
        <v>266</v>
      </c>
      <c r="B254" t="s">
        <v>5244</v>
      </c>
      <c r="C254" t="str">
        <f>TEXT(SalesData[[#This Row],[Order Date]],"mmm-yyyy")</f>
        <v>Apr-2024</v>
      </c>
      <c r="D254">
        <f t="shared" si="3"/>
        <v>2024</v>
      </c>
      <c r="E254" t="s">
        <v>6312</v>
      </c>
      <c r="F254" t="s">
        <v>6905</v>
      </c>
      <c r="G254" t="s">
        <v>7095</v>
      </c>
      <c r="H254" t="s">
        <v>7102</v>
      </c>
      <c r="I254" t="s">
        <v>7157</v>
      </c>
      <c r="J254" t="s">
        <v>7165</v>
      </c>
      <c r="K254" t="s">
        <v>7172</v>
      </c>
      <c r="L254" t="s">
        <v>7212</v>
      </c>
      <c r="M254">
        <v>4</v>
      </c>
      <c r="N254">
        <v>12758.7</v>
      </c>
      <c r="O254">
        <v>0.05</v>
      </c>
      <c r="P254">
        <v>2362.9299999999998</v>
      </c>
    </row>
    <row r="255" spans="1:16" x14ac:dyDescent="0.25">
      <c r="A255" t="s">
        <v>267</v>
      </c>
      <c r="B255" t="s">
        <v>5245</v>
      </c>
      <c r="C255" t="str">
        <f>TEXT(SalesData[[#This Row],[Order Date]],"mmm-yyyy")</f>
        <v>Jan-2024</v>
      </c>
      <c r="D255">
        <f t="shared" si="3"/>
        <v>2024</v>
      </c>
      <c r="E255" t="s">
        <v>6313</v>
      </c>
      <c r="F255" t="s">
        <v>6977</v>
      </c>
      <c r="G255" t="s">
        <v>7096</v>
      </c>
      <c r="H255" t="s">
        <v>7113</v>
      </c>
      <c r="I255" t="s">
        <v>7143</v>
      </c>
      <c r="J255" t="s">
        <v>7162</v>
      </c>
      <c r="K255" t="s">
        <v>7169</v>
      </c>
      <c r="L255" t="s">
        <v>7203</v>
      </c>
      <c r="M255">
        <v>3</v>
      </c>
      <c r="N255">
        <v>53766.81</v>
      </c>
      <c r="O255">
        <v>0.2</v>
      </c>
      <c r="P255">
        <v>2000.04</v>
      </c>
    </row>
    <row r="256" spans="1:16" x14ac:dyDescent="0.25">
      <c r="A256" t="s">
        <v>268</v>
      </c>
      <c r="B256" t="s">
        <v>5222</v>
      </c>
      <c r="C256" t="str">
        <f>TEXT(SalesData[[#This Row],[Order Date]],"mmm-yyyy")</f>
        <v>Apr-2024</v>
      </c>
      <c r="D256">
        <f t="shared" si="3"/>
        <v>2024</v>
      </c>
      <c r="E256" t="s">
        <v>6314</v>
      </c>
      <c r="F256" t="s">
        <v>6908</v>
      </c>
      <c r="G256" t="s">
        <v>7094</v>
      </c>
      <c r="H256" t="s">
        <v>7098</v>
      </c>
      <c r="I256" t="s">
        <v>7114</v>
      </c>
      <c r="J256" t="s">
        <v>7162</v>
      </c>
      <c r="K256" t="s">
        <v>7168</v>
      </c>
      <c r="L256" t="s">
        <v>7191</v>
      </c>
      <c r="M256">
        <v>6</v>
      </c>
      <c r="N256">
        <v>40087.86</v>
      </c>
      <c r="O256">
        <v>0</v>
      </c>
      <c r="P256">
        <v>7341.67</v>
      </c>
    </row>
    <row r="257" spans="1:16" x14ac:dyDescent="0.25">
      <c r="A257" t="s">
        <v>269</v>
      </c>
      <c r="B257" t="s">
        <v>5246</v>
      </c>
      <c r="C257" t="str">
        <f>TEXT(SalesData[[#This Row],[Order Date]],"mmm-yyyy")</f>
        <v>Oct-2025</v>
      </c>
      <c r="D257">
        <f t="shared" si="3"/>
        <v>2025</v>
      </c>
      <c r="E257" t="s">
        <v>6302</v>
      </c>
      <c r="F257" t="s">
        <v>7027</v>
      </c>
      <c r="G257" t="s">
        <v>7097</v>
      </c>
      <c r="H257" t="s">
        <v>7107</v>
      </c>
      <c r="I257" t="s">
        <v>7123</v>
      </c>
      <c r="J257" t="s">
        <v>7164</v>
      </c>
      <c r="K257" t="s">
        <v>7174</v>
      </c>
      <c r="L257" t="s">
        <v>7188</v>
      </c>
      <c r="M257">
        <v>8</v>
      </c>
      <c r="N257">
        <v>19742.14</v>
      </c>
      <c r="O257">
        <v>0.15</v>
      </c>
      <c r="P257">
        <v>3747.39</v>
      </c>
    </row>
    <row r="258" spans="1:16" x14ac:dyDescent="0.25">
      <c r="A258" t="s">
        <v>270</v>
      </c>
      <c r="B258" t="s">
        <v>5247</v>
      </c>
      <c r="C258" t="str">
        <f>TEXT(SalesData[[#This Row],[Order Date]],"mmm-yyyy")</f>
        <v>Jul-2024</v>
      </c>
      <c r="D258">
        <f t="shared" ref="D258:D321" si="4">YEAR(B258)</f>
        <v>2024</v>
      </c>
      <c r="E258" t="s">
        <v>6215</v>
      </c>
      <c r="F258" t="s">
        <v>6899</v>
      </c>
      <c r="G258" t="s">
        <v>7096</v>
      </c>
      <c r="H258" t="s">
        <v>7111</v>
      </c>
      <c r="I258" t="s">
        <v>7142</v>
      </c>
      <c r="J258" t="s">
        <v>7162</v>
      </c>
      <c r="K258" t="s">
        <v>7168</v>
      </c>
      <c r="L258" t="s">
        <v>7181</v>
      </c>
      <c r="M258">
        <v>7</v>
      </c>
      <c r="N258">
        <v>78923.789999999994</v>
      </c>
      <c r="O258">
        <v>0.1</v>
      </c>
      <c r="P258">
        <v>14820.43</v>
      </c>
    </row>
    <row r="259" spans="1:16" x14ac:dyDescent="0.25">
      <c r="A259" t="s">
        <v>271</v>
      </c>
      <c r="B259" t="s">
        <v>5107</v>
      </c>
      <c r="C259" t="str">
        <f>TEXT(SalesData[[#This Row],[Order Date]],"mmm-yyyy")</f>
        <v>Dec-2023</v>
      </c>
      <c r="D259">
        <f t="shared" si="4"/>
        <v>2023</v>
      </c>
      <c r="E259" t="s">
        <v>6114</v>
      </c>
      <c r="F259" t="s">
        <v>6913</v>
      </c>
      <c r="G259" t="s">
        <v>7096</v>
      </c>
      <c r="H259" t="s">
        <v>7112</v>
      </c>
      <c r="I259" t="s">
        <v>7154</v>
      </c>
      <c r="J259" t="s">
        <v>7163</v>
      </c>
      <c r="K259" t="s">
        <v>7175</v>
      </c>
      <c r="L259" t="s">
        <v>7205</v>
      </c>
      <c r="M259">
        <v>1</v>
      </c>
      <c r="N259">
        <v>3560.94</v>
      </c>
      <c r="O259">
        <v>0</v>
      </c>
      <c r="P259">
        <v>622.54999999999995</v>
      </c>
    </row>
    <row r="260" spans="1:16" x14ac:dyDescent="0.25">
      <c r="A260" t="s">
        <v>272</v>
      </c>
      <c r="B260" t="s">
        <v>5248</v>
      </c>
      <c r="C260" t="str">
        <f>TEXT(SalesData[[#This Row],[Order Date]],"mmm-yyyy")</f>
        <v>Jun-2024</v>
      </c>
      <c r="D260">
        <f t="shared" si="4"/>
        <v>2024</v>
      </c>
      <c r="E260" t="s">
        <v>6315</v>
      </c>
      <c r="F260" t="s">
        <v>7008</v>
      </c>
      <c r="G260" t="s">
        <v>7094</v>
      </c>
      <c r="H260" t="s">
        <v>7098</v>
      </c>
      <c r="I260" t="s">
        <v>7114</v>
      </c>
      <c r="J260" t="s">
        <v>7164</v>
      </c>
      <c r="K260" t="s">
        <v>7170</v>
      </c>
      <c r="L260" t="s">
        <v>7183</v>
      </c>
      <c r="M260">
        <v>6</v>
      </c>
      <c r="N260">
        <v>27599.15</v>
      </c>
      <c r="O260">
        <v>0.05</v>
      </c>
      <c r="P260">
        <v>6761.56</v>
      </c>
    </row>
    <row r="261" spans="1:16" x14ac:dyDescent="0.25">
      <c r="A261" t="s">
        <v>273</v>
      </c>
      <c r="B261" t="s">
        <v>5249</v>
      </c>
      <c r="C261" t="str">
        <f>TEXT(SalesData[[#This Row],[Order Date]],"mmm-yyyy")</f>
        <v>Feb-2025</v>
      </c>
      <c r="D261">
        <f t="shared" si="4"/>
        <v>2025</v>
      </c>
      <c r="E261" t="s">
        <v>6316</v>
      </c>
      <c r="F261" t="s">
        <v>6920</v>
      </c>
      <c r="G261" t="s">
        <v>7095</v>
      </c>
      <c r="H261" t="s">
        <v>7102</v>
      </c>
      <c r="I261" t="s">
        <v>7157</v>
      </c>
      <c r="J261" t="s">
        <v>7163</v>
      </c>
      <c r="K261" t="s">
        <v>7171</v>
      </c>
      <c r="L261" t="s">
        <v>7209</v>
      </c>
      <c r="M261">
        <v>3</v>
      </c>
      <c r="N261">
        <v>4675.38</v>
      </c>
      <c r="O261">
        <v>0.15</v>
      </c>
      <c r="P261">
        <v>554.82000000000005</v>
      </c>
    </row>
    <row r="262" spans="1:16" x14ac:dyDescent="0.25">
      <c r="A262" t="s">
        <v>274</v>
      </c>
      <c r="B262" t="s">
        <v>5250</v>
      </c>
      <c r="C262" t="str">
        <f>TEXT(SalesData[[#This Row],[Order Date]],"mmm-yyyy")</f>
        <v>Jun-2025</v>
      </c>
      <c r="D262">
        <f t="shared" si="4"/>
        <v>2025</v>
      </c>
      <c r="E262" t="s">
        <v>6317</v>
      </c>
      <c r="F262" t="s">
        <v>6981</v>
      </c>
      <c r="G262" t="s">
        <v>7096</v>
      </c>
      <c r="H262" t="s">
        <v>7111</v>
      </c>
      <c r="I262" t="s">
        <v>7131</v>
      </c>
      <c r="J262" t="s">
        <v>7162</v>
      </c>
      <c r="K262" t="s">
        <v>7166</v>
      </c>
      <c r="L262" t="s">
        <v>7211</v>
      </c>
      <c r="M262">
        <v>3</v>
      </c>
      <c r="N262">
        <v>20249.189999999999</v>
      </c>
      <c r="O262">
        <v>0.1</v>
      </c>
      <c r="P262">
        <v>2711.87</v>
      </c>
    </row>
    <row r="263" spans="1:16" x14ac:dyDescent="0.25">
      <c r="A263" t="s">
        <v>275</v>
      </c>
      <c r="B263" t="s">
        <v>5251</v>
      </c>
      <c r="C263" t="str">
        <f>TEXT(SalesData[[#This Row],[Order Date]],"mmm-yyyy")</f>
        <v>Dec-2025</v>
      </c>
      <c r="D263">
        <f t="shared" si="4"/>
        <v>2025</v>
      </c>
      <c r="E263" t="s">
        <v>6318</v>
      </c>
      <c r="F263" t="s">
        <v>6970</v>
      </c>
      <c r="G263" t="s">
        <v>7095</v>
      </c>
      <c r="H263" t="s">
        <v>7102</v>
      </c>
      <c r="I263" t="s">
        <v>7157</v>
      </c>
      <c r="J263" t="s">
        <v>7164</v>
      </c>
      <c r="K263" t="s">
        <v>7174</v>
      </c>
      <c r="L263" t="s">
        <v>7199</v>
      </c>
      <c r="M263">
        <v>1</v>
      </c>
      <c r="N263">
        <v>1382.25</v>
      </c>
      <c r="O263">
        <v>0.1</v>
      </c>
      <c r="P263">
        <v>245.68</v>
      </c>
    </row>
    <row r="264" spans="1:16" x14ac:dyDescent="0.25">
      <c r="A264" t="s">
        <v>276</v>
      </c>
      <c r="B264" t="s">
        <v>5252</v>
      </c>
      <c r="C264" t="str">
        <f>TEXT(SalesData[[#This Row],[Order Date]],"mmm-yyyy")</f>
        <v>Sep-2025</v>
      </c>
      <c r="D264">
        <f t="shared" si="4"/>
        <v>2025</v>
      </c>
      <c r="E264" t="s">
        <v>6319</v>
      </c>
      <c r="F264" t="s">
        <v>7031</v>
      </c>
      <c r="G264" t="s">
        <v>7097</v>
      </c>
      <c r="H264" t="s">
        <v>7105</v>
      </c>
      <c r="I264" t="s">
        <v>7149</v>
      </c>
      <c r="J264" t="s">
        <v>7164</v>
      </c>
      <c r="K264" t="s">
        <v>7170</v>
      </c>
      <c r="L264" t="s">
        <v>7189</v>
      </c>
      <c r="M264">
        <v>6</v>
      </c>
      <c r="N264">
        <v>7693.98</v>
      </c>
      <c r="O264">
        <v>0.15</v>
      </c>
      <c r="P264">
        <v>1594.43</v>
      </c>
    </row>
    <row r="265" spans="1:16" x14ac:dyDescent="0.25">
      <c r="A265" t="s">
        <v>277</v>
      </c>
      <c r="B265" t="s">
        <v>5253</v>
      </c>
      <c r="C265" t="str">
        <f>TEXT(SalesData[[#This Row],[Order Date]],"mmm-yyyy")</f>
        <v>Sep-2023</v>
      </c>
      <c r="D265">
        <f t="shared" si="4"/>
        <v>2023</v>
      </c>
      <c r="E265" t="s">
        <v>6320</v>
      </c>
      <c r="F265" t="s">
        <v>6976</v>
      </c>
      <c r="G265" t="s">
        <v>7095</v>
      </c>
      <c r="H265" t="s">
        <v>7106</v>
      </c>
      <c r="I265" t="s">
        <v>7161</v>
      </c>
      <c r="J265" t="s">
        <v>7162</v>
      </c>
      <c r="K265" t="s">
        <v>7166</v>
      </c>
      <c r="L265" t="s">
        <v>7178</v>
      </c>
      <c r="M265">
        <v>6</v>
      </c>
      <c r="N265">
        <v>72075.199999999997</v>
      </c>
      <c r="O265">
        <v>0.2</v>
      </c>
      <c r="P265">
        <v>6989.86</v>
      </c>
    </row>
    <row r="266" spans="1:16" x14ac:dyDescent="0.25">
      <c r="A266" t="s">
        <v>278</v>
      </c>
      <c r="B266" t="s">
        <v>5254</v>
      </c>
      <c r="C266" t="str">
        <f>TEXT(SalesData[[#This Row],[Order Date]],"mmm-yyyy")</f>
        <v>Feb-2025</v>
      </c>
      <c r="D266">
        <f t="shared" si="4"/>
        <v>2025</v>
      </c>
      <c r="E266" t="s">
        <v>6321</v>
      </c>
      <c r="F266" t="s">
        <v>7016</v>
      </c>
      <c r="G266" t="s">
        <v>7095</v>
      </c>
      <c r="H266" t="s">
        <v>7102</v>
      </c>
      <c r="I266" t="s">
        <v>7147</v>
      </c>
      <c r="J266" t="s">
        <v>7162</v>
      </c>
      <c r="K266" t="s">
        <v>7168</v>
      </c>
      <c r="L266" t="s">
        <v>7181</v>
      </c>
      <c r="M266">
        <v>6</v>
      </c>
      <c r="N266">
        <v>65650.649999999994</v>
      </c>
      <c r="O266">
        <v>0.1</v>
      </c>
      <c r="P266">
        <v>12089.31</v>
      </c>
    </row>
    <row r="267" spans="1:16" x14ac:dyDescent="0.25">
      <c r="A267" t="s">
        <v>279</v>
      </c>
      <c r="B267" t="s">
        <v>5255</v>
      </c>
      <c r="C267" t="str">
        <f>TEXT(SalesData[[#This Row],[Order Date]],"mmm-yyyy")</f>
        <v>Jun-2023</v>
      </c>
      <c r="D267">
        <f t="shared" si="4"/>
        <v>2023</v>
      </c>
      <c r="E267" t="s">
        <v>6322</v>
      </c>
      <c r="F267" t="s">
        <v>6897</v>
      </c>
      <c r="G267" t="s">
        <v>7094</v>
      </c>
      <c r="H267" t="s">
        <v>7098</v>
      </c>
      <c r="I267" t="s">
        <v>7114</v>
      </c>
      <c r="J267" t="s">
        <v>7164</v>
      </c>
      <c r="K267" t="s">
        <v>7170</v>
      </c>
      <c r="L267" t="s">
        <v>7183</v>
      </c>
      <c r="M267">
        <v>5</v>
      </c>
      <c r="N267">
        <v>19534.939999999999</v>
      </c>
      <c r="O267">
        <v>0.2</v>
      </c>
      <c r="P267">
        <v>3139.71</v>
      </c>
    </row>
    <row r="268" spans="1:16" x14ac:dyDescent="0.25">
      <c r="A268" t="s">
        <v>280</v>
      </c>
      <c r="B268" t="s">
        <v>5256</v>
      </c>
      <c r="C268" t="str">
        <f>TEXT(SalesData[[#This Row],[Order Date]],"mmm-yyyy")</f>
        <v>Jan-2025</v>
      </c>
      <c r="D268">
        <f t="shared" si="4"/>
        <v>2025</v>
      </c>
      <c r="E268" t="s">
        <v>6323</v>
      </c>
      <c r="F268" t="s">
        <v>6996</v>
      </c>
      <c r="G268" t="s">
        <v>7096</v>
      </c>
      <c r="H268" t="s">
        <v>7103</v>
      </c>
      <c r="I268" t="s">
        <v>7119</v>
      </c>
      <c r="J268" t="s">
        <v>7162</v>
      </c>
      <c r="K268" t="s">
        <v>7168</v>
      </c>
      <c r="L268" t="s">
        <v>7191</v>
      </c>
      <c r="M268">
        <v>4</v>
      </c>
      <c r="N268">
        <v>20283.43</v>
      </c>
      <c r="O268">
        <v>0.2</v>
      </c>
      <c r="P268">
        <v>1927.12</v>
      </c>
    </row>
    <row r="269" spans="1:16" x14ac:dyDescent="0.25">
      <c r="A269" t="s">
        <v>281</v>
      </c>
      <c r="B269" t="s">
        <v>5257</v>
      </c>
      <c r="C269" t="str">
        <f>TEXT(SalesData[[#This Row],[Order Date]],"mmm-yyyy")</f>
        <v>Dec-2023</v>
      </c>
      <c r="D269">
        <f t="shared" si="4"/>
        <v>2023</v>
      </c>
      <c r="E269" t="s">
        <v>6286</v>
      </c>
      <c r="F269" t="s">
        <v>6949</v>
      </c>
      <c r="G269" t="s">
        <v>7096</v>
      </c>
      <c r="H269" t="s">
        <v>7112</v>
      </c>
      <c r="I269" t="s">
        <v>7139</v>
      </c>
      <c r="J269" t="s">
        <v>7165</v>
      </c>
      <c r="K269" t="s">
        <v>7177</v>
      </c>
      <c r="L269" t="s">
        <v>7210</v>
      </c>
      <c r="M269">
        <v>1</v>
      </c>
      <c r="N269">
        <v>87302.94</v>
      </c>
      <c r="O269">
        <v>0</v>
      </c>
      <c r="P269">
        <v>12475.27</v>
      </c>
    </row>
    <row r="270" spans="1:16" x14ac:dyDescent="0.25">
      <c r="A270" t="s">
        <v>282</v>
      </c>
      <c r="B270" t="s">
        <v>5258</v>
      </c>
      <c r="C270" t="str">
        <f>TEXT(SalesData[[#This Row],[Order Date]],"mmm-yyyy")</f>
        <v>Jun-2024</v>
      </c>
      <c r="D270">
        <f t="shared" si="4"/>
        <v>2024</v>
      </c>
      <c r="E270" t="s">
        <v>6324</v>
      </c>
      <c r="F270" t="s">
        <v>6967</v>
      </c>
      <c r="G270" t="s">
        <v>7094</v>
      </c>
      <c r="H270" t="s">
        <v>7099</v>
      </c>
      <c r="I270" t="s">
        <v>7115</v>
      </c>
      <c r="J270" t="s">
        <v>7163</v>
      </c>
      <c r="K270" t="s">
        <v>7175</v>
      </c>
      <c r="L270" t="s">
        <v>7197</v>
      </c>
      <c r="M270">
        <v>4</v>
      </c>
      <c r="N270">
        <v>18785.62</v>
      </c>
      <c r="O270">
        <v>0.2</v>
      </c>
      <c r="P270">
        <v>2433.98</v>
      </c>
    </row>
    <row r="271" spans="1:16" x14ac:dyDescent="0.25">
      <c r="A271" t="s">
        <v>283</v>
      </c>
      <c r="B271" t="s">
        <v>5259</v>
      </c>
      <c r="C271" t="str">
        <f>TEXT(SalesData[[#This Row],[Order Date]],"mmm-yyyy")</f>
        <v>Feb-2023</v>
      </c>
      <c r="D271">
        <f t="shared" si="4"/>
        <v>2023</v>
      </c>
      <c r="E271" t="s">
        <v>6325</v>
      </c>
      <c r="F271" t="s">
        <v>7025</v>
      </c>
      <c r="G271" t="s">
        <v>7097</v>
      </c>
      <c r="H271" t="s">
        <v>7104</v>
      </c>
      <c r="I271" t="s">
        <v>7132</v>
      </c>
      <c r="J271" t="s">
        <v>7163</v>
      </c>
      <c r="K271" t="s">
        <v>7175</v>
      </c>
      <c r="L271" t="s">
        <v>7205</v>
      </c>
      <c r="M271">
        <v>5</v>
      </c>
      <c r="N271">
        <v>14792.96</v>
      </c>
      <c r="O271">
        <v>0.15</v>
      </c>
      <c r="P271">
        <v>1450.53</v>
      </c>
    </row>
    <row r="272" spans="1:16" x14ac:dyDescent="0.25">
      <c r="A272" t="s">
        <v>284</v>
      </c>
      <c r="B272" t="s">
        <v>5260</v>
      </c>
      <c r="C272" t="str">
        <f>TEXT(SalesData[[#This Row],[Order Date]],"mmm-yyyy")</f>
        <v>Jul-2025</v>
      </c>
      <c r="D272">
        <f t="shared" si="4"/>
        <v>2025</v>
      </c>
      <c r="E272" t="s">
        <v>6326</v>
      </c>
      <c r="F272" t="s">
        <v>7032</v>
      </c>
      <c r="G272" t="s">
        <v>7096</v>
      </c>
      <c r="H272" t="s">
        <v>7113</v>
      </c>
      <c r="I272" t="s">
        <v>7143</v>
      </c>
      <c r="J272" t="s">
        <v>7163</v>
      </c>
      <c r="K272" t="s">
        <v>7167</v>
      </c>
      <c r="L272" t="s">
        <v>7187</v>
      </c>
      <c r="M272">
        <v>2</v>
      </c>
      <c r="N272">
        <v>2648.12</v>
      </c>
      <c r="O272">
        <v>0.1</v>
      </c>
      <c r="P272">
        <v>637.42999999999995</v>
      </c>
    </row>
    <row r="273" spans="1:16" x14ac:dyDescent="0.25">
      <c r="A273" t="s">
        <v>285</v>
      </c>
      <c r="B273" t="s">
        <v>5261</v>
      </c>
      <c r="C273" t="str">
        <f>TEXT(SalesData[[#This Row],[Order Date]],"mmm-yyyy")</f>
        <v>Jan-2023</v>
      </c>
      <c r="D273">
        <f t="shared" si="4"/>
        <v>2023</v>
      </c>
      <c r="E273" t="s">
        <v>6327</v>
      </c>
      <c r="F273" t="s">
        <v>7033</v>
      </c>
      <c r="G273" t="s">
        <v>7094</v>
      </c>
      <c r="H273" t="s">
        <v>7098</v>
      </c>
      <c r="I273" t="s">
        <v>7156</v>
      </c>
      <c r="J273" t="s">
        <v>7163</v>
      </c>
      <c r="K273" t="s">
        <v>7167</v>
      </c>
      <c r="L273" t="s">
        <v>7187</v>
      </c>
      <c r="M273">
        <v>8</v>
      </c>
      <c r="N273">
        <v>8979.36</v>
      </c>
      <c r="O273">
        <v>0.25</v>
      </c>
      <c r="P273">
        <v>2094.84</v>
      </c>
    </row>
    <row r="274" spans="1:16" x14ac:dyDescent="0.25">
      <c r="A274" t="s">
        <v>286</v>
      </c>
      <c r="B274" t="s">
        <v>5262</v>
      </c>
      <c r="C274" t="str">
        <f>TEXT(SalesData[[#This Row],[Order Date]],"mmm-yyyy")</f>
        <v>Apr-2024</v>
      </c>
      <c r="D274">
        <f t="shared" si="4"/>
        <v>2024</v>
      </c>
      <c r="E274" t="s">
        <v>6328</v>
      </c>
      <c r="F274" t="s">
        <v>7034</v>
      </c>
      <c r="G274" t="s">
        <v>7097</v>
      </c>
      <c r="H274" t="s">
        <v>7104</v>
      </c>
      <c r="I274" t="s">
        <v>7120</v>
      </c>
      <c r="J274" t="s">
        <v>7163</v>
      </c>
      <c r="K274" t="s">
        <v>7167</v>
      </c>
      <c r="L274" t="s">
        <v>7179</v>
      </c>
      <c r="M274">
        <v>7</v>
      </c>
      <c r="N274">
        <v>16910.72</v>
      </c>
      <c r="O274">
        <v>0</v>
      </c>
      <c r="P274">
        <v>4465.1899999999996</v>
      </c>
    </row>
    <row r="275" spans="1:16" x14ac:dyDescent="0.25">
      <c r="A275" t="s">
        <v>287</v>
      </c>
      <c r="B275" t="s">
        <v>5263</v>
      </c>
      <c r="C275" t="str">
        <f>TEXT(SalesData[[#This Row],[Order Date]],"mmm-yyyy")</f>
        <v>Mar-2024</v>
      </c>
      <c r="D275">
        <f t="shared" si="4"/>
        <v>2024</v>
      </c>
      <c r="E275" t="s">
        <v>6329</v>
      </c>
      <c r="F275" t="s">
        <v>6949</v>
      </c>
      <c r="G275" t="s">
        <v>7095</v>
      </c>
      <c r="H275" t="s">
        <v>7109</v>
      </c>
      <c r="I275" t="s">
        <v>7135</v>
      </c>
      <c r="J275" t="s">
        <v>7162</v>
      </c>
      <c r="K275" t="s">
        <v>7169</v>
      </c>
      <c r="L275" t="s">
        <v>7193</v>
      </c>
      <c r="M275">
        <v>5</v>
      </c>
      <c r="N275">
        <v>53025.69</v>
      </c>
      <c r="O275">
        <v>0.05</v>
      </c>
      <c r="P275">
        <v>8944.58</v>
      </c>
    </row>
    <row r="276" spans="1:16" x14ac:dyDescent="0.25">
      <c r="A276" t="s">
        <v>288</v>
      </c>
      <c r="B276" t="s">
        <v>5264</v>
      </c>
      <c r="C276" t="str">
        <f>TEXT(SalesData[[#This Row],[Order Date]],"mmm-yyyy")</f>
        <v>May-2023</v>
      </c>
      <c r="D276">
        <f t="shared" si="4"/>
        <v>2023</v>
      </c>
      <c r="E276" t="s">
        <v>6330</v>
      </c>
      <c r="F276" t="s">
        <v>7035</v>
      </c>
      <c r="G276" t="s">
        <v>7094</v>
      </c>
      <c r="H276" t="s">
        <v>7100</v>
      </c>
      <c r="I276" t="s">
        <v>7151</v>
      </c>
      <c r="J276" t="s">
        <v>7165</v>
      </c>
      <c r="K276" t="s">
        <v>7172</v>
      </c>
      <c r="L276" t="s">
        <v>7212</v>
      </c>
      <c r="M276">
        <v>8</v>
      </c>
      <c r="N276">
        <v>27133.26</v>
      </c>
      <c r="O276">
        <v>0.05</v>
      </c>
      <c r="P276">
        <v>4647.58</v>
      </c>
    </row>
    <row r="277" spans="1:16" x14ac:dyDescent="0.25">
      <c r="A277" t="s">
        <v>289</v>
      </c>
      <c r="B277" t="s">
        <v>5265</v>
      </c>
      <c r="C277" t="str">
        <f>TEXT(SalesData[[#This Row],[Order Date]],"mmm-yyyy")</f>
        <v>Apr-2023</v>
      </c>
      <c r="D277">
        <f t="shared" si="4"/>
        <v>2023</v>
      </c>
      <c r="E277" t="s">
        <v>6331</v>
      </c>
      <c r="F277" t="s">
        <v>6901</v>
      </c>
      <c r="G277" t="s">
        <v>7097</v>
      </c>
      <c r="H277" t="s">
        <v>7110</v>
      </c>
      <c r="I277" t="s">
        <v>7159</v>
      </c>
      <c r="J277" t="s">
        <v>7164</v>
      </c>
      <c r="K277" t="s">
        <v>7170</v>
      </c>
      <c r="L277" t="s">
        <v>7213</v>
      </c>
      <c r="M277">
        <v>8</v>
      </c>
      <c r="N277">
        <v>17038.7</v>
      </c>
      <c r="O277">
        <v>0.2</v>
      </c>
      <c r="P277">
        <v>4350.6400000000003</v>
      </c>
    </row>
    <row r="278" spans="1:16" x14ac:dyDescent="0.25">
      <c r="A278" t="s">
        <v>290</v>
      </c>
      <c r="B278" t="s">
        <v>5266</v>
      </c>
      <c r="C278" t="str">
        <f>TEXT(SalesData[[#This Row],[Order Date]],"mmm-yyyy")</f>
        <v>Dec-2024</v>
      </c>
      <c r="D278">
        <f t="shared" si="4"/>
        <v>2024</v>
      </c>
      <c r="E278" t="s">
        <v>6332</v>
      </c>
      <c r="F278" t="s">
        <v>6922</v>
      </c>
      <c r="G278" t="s">
        <v>7096</v>
      </c>
      <c r="H278" t="s">
        <v>7113</v>
      </c>
      <c r="I278" t="s">
        <v>7143</v>
      </c>
      <c r="J278" t="s">
        <v>7164</v>
      </c>
      <c r="K278" t="s">
        <v>7170</v>
      </c>
      <c r="L278" t="s">
        <v>7183</v>
      </c>
      <c r="M278">
        <v>1</v>
      </c>
      <c r="N278">
        <v>4550.6099999999997</v>
      </c>
      <c r="O278">
        <v>0.05</v>
      </c>
      <c r="P278">
        <v>1025.3599999999999</v>
      </c>
    </row>
    <row r="279" spans="1:16" x14ac:dyDescent="0.25">
      <c r="A279" t="s">
        <v>291</v>
      </c>
      <c r="B279" t="s">
        <v>5267</v>
      </c>
      <c r="C279" t="str">
        <f>TEXT(SalesData[[#This Row],[Order Date]],"mmm-yyyy")</f>
        <v>Mar-2025</v>
      </c>
      <c r="D279">
        <f t="shared" si="4"/>
        <v>2025</v>
      </c>
      <c r="E279" t="s">
        <v>6333</v>
      </c>
      <c r="F279" t="s">
        <v>6898</v>
      </c>
      <c r="G279" t="s">
        <v>7097</v>
      </c>
      <c r="H279" t="s">
        <v>7105</v>
      </c>
      <c r="I279" t="s">
        <v>7121</v>
      </c>
      <c r="J279" t="s">
        <v>7162</v>
      </c>
      <c r="K279" t="s">
        <v>7166</v>
      </c>
      <c r="L279" t="s">
        <v>7178</v>
      </c>
      <c r="M279">
        <v>1</v>
      </c>
      <c r="N279">
        <v>15711.9</v>
      </c>
      <c r="O279">
        <v>0</v>
      </c>
      <c r="P279">
        <v>3223.48</v>
      </c>
    </row>
    <row r="280" spans="1:16" x14ac:dyDescent="0.25">
      <c r="A280" t="s">
        <v>292</v>
      </c>
      <c r="B280" t="s">
        <v>5268</v>
      </c>
      <c r="C280" t="str">
        <f>TEXT(SalesData[[#This Row],[Order Date]],"mmm-yyyy")</f>
        <v>May-2024</v>
      </c>
      <c r="D280">
        <f t="shared" si="4"/>
        <v>2024</v>
      </c>
      <c r="E280" t="s">
        <v>6334</v>
      </c>
      <c r="F280" t="s">
        <v>6967</v>
      </c>
      <c r="G280" t="s">
        <v>7097</v>
      </c>
      <c r="H280" t="s">
        <v>7110</v>
      </c>
      <c r="I280" t="s">
        <v>7155</v>
      </c>
      <c r="J280" t="s">
        <v>7165</v>
      </c>
      <c r="K280" t="s">
        <v>7172</v>
      </c>
      <c r="L280" t="s">
        <v>7185</v>
      </c>
      <c r="M280">
        <v>4</v>
      </c>
      <c r="N280">
        <v>17800.419999999998</v>
      </c>
      <c r="O280">
        <v>0.1</v>
      </c>
      <c r="P280">
        <v>2449.1999999999998</v>
      </c>
    </row>
    <row r="281" spans="1:16" x14ac:dyDescent="0.25">
      <c r="A281" t="s">
        <v>293</v>
      </c>
      <c r="B281" t="s">
        <v>5269</v>
      </c>
      <c r="C281" t="str">
        <f>TEXT(SalesData[[#This Row],[Order Date]],"mmm-yyyy")</f>
        <v>Mar-2023</v>
      </c>
      <c r="D281">
        <f t="shared" si="4"/>
        <v>2023</v>
      </c>
      <c r="E281" t="s">
        <v>6168</v>
      </c>
      <c r="F281" t="s">
        <v>6909</v>
      </c>
      <c r="G281" t="s">
        <v>7097</v>
      </c>
      <c r="H281" t="s">
        <v>7104</v>
      </c>
      <c r="I281" t="s">
        <v>7132</v>
      </c>
      <c r="J281" t="s">
        <v>7164</v>
      </c>
      <c r="K281" t="s">
        <v>7173</v>
      </c>
      <c r="L281" t="s">
        <v>7206</v>
      </c>
      <c r="M281">
        <v>1</v>
      </c>
      <c r="N281">
        <v>1677.5</v>
      </c>
      <c r="O281">
        <v>0.25</v>
      </c>
      <c r="P281">
        <v>254.5</v>
      </c>
    </row>
    <row r="282" spans="1:16" x14ac:dyDescent="0.25">
      <c r="A282" t="s">
        <v>294</v>
      </c>
      <c r="B282" t="s">
        <v>5270</v>
      </c>
      <c r="C282" t="str">
        <f>TEXT(SalesData[[#This Row],[Order Date]],"mmm-yyyy")</f>
        <v>Oct-2024</v>
      </c>
      <c r="D282">
        <f t="shared" si="4"/>
        <v>2024</v>
      </c>
      <c r="E282" t="s">
        <v>6335</v>
      </c>
      <c r="F282" t="s">
        <v>6975</v>
      </c>
      <c r="G282" t="s">
        <v>7097</v>
      </c>
      <c r="H282" t="s">
        <v>7110</v>
      </c>
      <c r="I282" t="s">
        <v>7155</v>
      </c>
      <c r="J282" t="s">
        <v>7165</v>
      </c>
      <c r="K282" t="s">
        <v>7177</v>
      </c>
      <c r="L282" t="s">
        <v>7198</v>
      </c>
      <c r="M282">
        <v>1</v>
      </c>
      <c r="N282">
        <v>65527</v>
      </c>
      <c r="O282">
        <v>0</v>
      </c>
      <c r="P282">
        <v>12239.31</v>
      </c>
    </row>
    <row r="283" spans="1:16" x14ac:dyDescent="0.25">
      <c r="A283" t="s">
        <v>295</v>
      </c>
      <c r="B283" t="s">
        <v>5271</v>
      </c>
      <c r="C283" t="str">
        <f>TEXT(SalesData[[#This Row],[Order Date]],"mmm-yyyy")</f>
        <v>Jan-2025</v>
      </c>
      <c r="D283">
        <f t="shared" si="4"/>
        <v>2025</v>
      </c>
      <c r="E283" t="s">
        <v>6311</v>
      </c>
      <c r="F283" t="s">
        <v>6930</v>
      </c>
      <c r="G283" t="s">
        <v>7097</v>
      </c>
      <c r="H283" t="s">
        <v>7110</v>
      </c>
      <c r="I283" t="s">
        <v>7159</v>
      </c>
      <c r="J283" t="s">
        <v>7163</v>
      </c>
      <c r="K283" t="s">
        <v>7171</v>
      </c>
      <c r="L283" t="s">
        <v>7209</v>
      </c>
      <c r="M283">
        <v>6</v>
      </c>
      <c r="N283">
        <v>8201.36</v>
      </c>
      <c r="O283">
        <v>0.25</v>
      </c>
      <c r="P283">
        <v>1109.8499999999999</v>
      </c>
    </row>
    <row r="284" spans="1:16" x14ac:dyDescent="0.25">
      <c r="A284" t="s">
        <v>296</v>
      </c>
      <c r="B284" t="s">
        <v>5272</v>
      </c>
      <c r="C284" t="str">
        <f>TEXT(SalesData[[#This Row],[Order Date]],"mmm-yyyy")</f>
        <v>Aug-2023</v>
      </c>
      <c r="D284">
        <f t="shared" si="4"/>
        <v>2023</v>
      </c>
      <c r="E284" t="s">
        <v>6151</v>
      </c>
      <c r="F284" t="s">
        <v>6949</v>
      </c>
      <c r="G284" t="s">
        <v>7094</v>
      </c>
      <c r="H284" t="s">
        <v>7101</v>
      </c>
      <c r="I284" t="s">
        <v>7117</v>
      </c>
      <c r="J284" t="s">
        <v>7164</v>
      </c>
      <c r="K284" t="s">
        <v>7174</v>
      </c>
      <c r="L284" t="s">
        <v>7199</v>
      </c>
      <c r="M284">
        <v>6</v>
      </c>
      <c r="N284">
        <v>7482.09</v>
      </c>
      <c r="O284">
        <v>0.25</v>
      </c>
      <c r="P284">
        <v>569.55999999999995</v>
      </c>
    </row>
    <row r="285" spans="1:16" x14ac:dyDescent="0.25">
      <c r="A285" t="s">
        <v>297</v>
      </c>
      <c r="B285" t="s">
        <v>5121</v>
      </c>
      <c r="C285" t="str">
        <f>TEXT(SalesData[[#This Row],[Order Date]],"mmm-yyyy")</f>
        <v>Jan-2025</v>
      </c>
      <c r="D285">
        <f t="shared" si="4"/>
        <v>2025</v>
      </c>
      <c r="E285" t="s">
        <v>6336</v>
      </c>
      <c r="F285" t="s">
        <v>6912</v>
      </c>
      <c r="G285" t="s">
        <v>7094</v>
      </c>
      <c r="H285" t="s">
        <v>7098</v>
      </c>
      <c r="I285" t="s">
        <v>7114</v>
      </c>
      <c r="J285" t="s">
        <v>7163</v>
      </c>
      <c r="K285" t="s">
        <v>7167</v>
      </c>
      <c r="L285" t="s">
        <v>7179</v>
      </c>
      <c r="M285">
        <v>5</v>
      </c>
      <c r="N285">
        <v>10834.35</v>
      </c>
      <c r="O285">
        <v>0.15</v>
      </c>
      <c r="P285">
        <v>2245.48</v>
      </c>
    </row>
    <row r="286" spans="1:16" x14ac:dyDescent="0.25">
      <c r="A286" t="s">
        <v>298</v>
      </c>
      <c r="B286" t="s">
        <v>5273</v>
      </c>
      <c r="C286" t="str">
        <f>TEXT(SalesData[[#This Row],[Order Date]],"mmm-yyyy")</f>
        <v>Oct-2024</v>
      </c>
      <c r="D286">
        <f t="shared" si="4"/>
        <v>2024</v>
      </c>
      <c r="E286" t="s">
        <v>6337</v>
      </c>
      <c r="F286" t="s">
        <v>7036</v>
      </c>
      <c r="G286" t="s">
        <v>7096</v>
      </c>
      <c r="H286" t="s">
        <v>7113</v>
      </c>
      <c r="I286" t="s">
        <v>7144</v>
      </c>
      <c r="J286" t="s">
        <v>7162</v>
      </c>
      <c r="K286" t="s">
        <v>7168</v>
      </c>
      <c r="L286" t="s">
        <v>7181</v>
      </c>
      <c r="M286">
        <v>3</v>
      </c>
      <c r="N286">
        <v>31737.98</v>
      </c>
      <c r="O286">
        <v>0.1</v>
      </c>
      <c r="P286">
        <v>5698.98</v>
      </c>
    </row>
    <row r="287" spans="1:16" x14ac:dyDescent="0.25">
      <c r="A287" t="s">
        <v>299</v>
      </c>
      <c r="B287" t="s">
        <v>5274</v>
      </c>
      <c r="C287" t="str">
        <f>TEXT(SalesData[[#This Row],[Order Date]],"mmm-yyyy")</f>
        <v>Nov-2025</v>
      </c>
      <c r="D287">
        <f t="shared" si="4"/>
        <v>2025</v>
      </c>
      <c r="E287" t="s">
        <v>6338</v>
      </c>
      <c r="F287" t="s">
        <v>6936</v>
      </c>
      <c r="G287" t="s">
        <v>7096</v>
      </c>
      <c r="H287" t="s">
        <v>7111</v>
      </c>
      <c r="I287" t="s">
        <v>7131</v>
      </c>
      <c r="J287" t="s">
        <v>7164</v>
      </c>
      <c r="K287" t="s">
        <v>7174</v>
      </c>
      <c r="L287" t="s">
        <v>7196</v>
      </c>
      <c r="M287">
        <v>6</v>
      </c>
      <c r="N287">
        <v>16066.41</v>
      </c>
      <c r="O287">
        <v>0.2</v>
      </c>
      <c r="P287">
        <v>2095.89</v>
      </c>
    </row>
    <row r="288" spans="1:16" x14ac:dyDescent="0.25">
      <c r="A288" t="s">
        <v>300</v>
      </c>
      <c r="B288" t="s">
        <v>5083</v>
      </c>
      <c r="C288" t="str">
        <f>TEXT(SalesData[[#This Row],[Order Date]],"mmm-yyyy")</f>
        <v>Dec-2025</v>
      </c>
      <c r="D288">
        <f t="shared" si="4"/>
        <v>2025</v>
      </c>
      <c r="E288" t="s">
        <v>6339</v>
      </c>
      <c r="F288" t="s">
        <v>6909</v>
      </c>
      <c r="G288" t="s">
        <v>7096</v>
      </c>
      <c r="H288" t="s">
        <v>7111</v>
      </c>
      <c r="I288" t="s">
        <v>7142</v>
      </c>
      <c r="J288" t="s">
        <v>7164</v>
      </c>
      <c r="K288" t="s">
        <v>7170</v>
      </c>
      <c r="L288" t="s">
        <v>7189</v>
      </c>
      <c r="M288">
        <v>6</v>
      </c>
      <c r="N288">
        <v>8636.6299999999992</v>
      </c>
      <c r="O288">
        <v>0</v>
      </c>
      <c r="P288">
        <v>2354.58</v>
      </c>
    </row>
    <row r="289" spans="1:16" x14ac:dyDescent="0.25">
      <c r="A289" t="s">
        <v>301</v>
      </c>
      <c r="B289" t="s">
        <v>5245</v>
      </c>
      <c r="C289" t="str">
        <f>TEXT(SalesData[[#This Row],[Order Date]],"mmm-yyyy")</f>
        <v>Jan-2024</v>
      </c>
      <c r="D289">
        <f t="shared" si="4"/>
        <v>2024</v>
      </c>
      <c r="E289" t="s">
        <v>6243</v>
      </c>
      <c r="F289" t="s">
        <v>6980</v>
      </c>
      <c r="G289" t="s">
        <v>7097</v>
      </c>
      <c r="H289" t="s">
        <v>7110</v>
      </c>
      <c r="I289" t="s">
        <v>7159</v>
      </c>
      <c r="J289" t="s">
        <v>7163</v>
      </c>
      <c r="K289" t="s">
        <v>7171</v>
      </c>
      <c r="L289" t="s">
        <v>7204</v>
      </c>
      <c r="M289">
        <v>1</v>
      </c>
      <c r="N289">
        <v>3879.22</v>
      </c>
      <c r="O289">
        <v>0.15</v>
      </c>
      <c r="P289">
        <v>461.41</v>
      </c>
    </row>
    <row r="290" spans="1:16" x14ac:dyDescent="0.25">
      <c r="A290" t="s">
        <v>302</v>
      </c>
      <c r="B290" t="s">
        <v>5275</v>
      </c>
      <c r="C290" t="str">
        <f>TEXT(SalesData[[#This Row],[Order Date]],"mmm-yyyy")</f>
        <v>Jun-2024</v>
      </c>
      <c r="D290">
        <f t="shared" si="4"/>
        <v>2024</v>
      </c>
      <c r="E290" t="s">
        <v>6287</v>
      </c>
      <c r="F290" t="s">
        <v>6975</v>
      </c>
      <c r="G290" t="s">
        <v>7097</v>
      </c>
      <c r="H290" t="s">
        <v>7104</v>
      </c>
      <c r="I290" t="s">
        <v>7120</v>
      </c>
      <c r="J290" t="s">
        <v>7165</v>
      </c>
      <c r="K290" t="s">
        <v>7176</v>
      </c>
      <c r="L290" t="s">
        <v>7202</v>
      </c>
      <c r="M290">
        <v>8</v>
      </c>
      <c r="N290">
        <v>103463.53</v>
      </c>
      <c r="O290">
        <v>0.25</v>
      </c>
      <c r="P290">
        <v>-245.56</v>
      </c>
    </row>
    <row r="291" spans="1:16" x14ac:dyDescent="0.25">
      <c r="A291" t="s">
        <v>303</v>
      </c>
      <c r="B291" t="s">
        <v>5276</v>
      </c>
      <c r="C291" t="str">
        <f>TEXT(SalesData[[#This Row],[Order Date]],"mmm-yyyy")</f>
        <v>May-2025</v>
      </c>
      <c r="D291">
        <f t="shared" si="4"/>
        <v>2025</v>
      </c>
      <c r="E291" t="s">
        <v>6130</v>
      </c>
      <c r="F291" t="s">
        <v>6929</v>
      </c>
      <c r="G291" t="s">
        <v>7095</v>
      </c>
      <c r="H291" t="s">
        <v>7109</v>
      </c>
      <c r="I291" t="s">
        <v>7127</v>
      </c>
      <c r="J291" t="s">
        <v>7164</v>
      </c>
      <c r="K291" t="s">
        <v>7174</v>
      </c>
      <c r="L291" t="s">
        <v>7196</v>
      </c>
      <c r="M291">
        <v>2</v>
      </c>
      <c r="N291">
        <v>5147.05</v>
      </c>
      <c r="O291">
        <v>0.25</v>
      </c>
      <c r="P291">
        <v>522.99</v>
      </c>
    </row>
    <row r="292" spans="1:16" x14ac:dyDescent="0.25">
      <c r="A292" t="s">
        <v>304</v>
      </c>
      <c r="B292" t="s">
        <v>5277</v>
      </c>
      <c r="C292" t="str">
        <f>TEXT(SalesData[[#This Row],[Order Date]],"mmm-yyyy")</f>
        <v>Jul-2023</v>
      </c>
      <c r="D292">
        <f t="shared" si="4"/>
        <v>2023</v>
      </c>
      <c r="E292" t="s">
        <v>6340</v>
      </c>
      <c r="F292" t="s">
        <v>7037</v>
      </c>
      <c r="G292" t="s">
        <v>7094</v>
      </c>
      <c r="H292" t="s">
        <v>7101</v>
      </c>
      <c r="I292" t="s">
        <v>7117</v>
      </c>
      <c r="J292" t="s">
        <v>7162</v>
      </c>
      <c r="K292" t="s">
        <v>7169</v>
      </c>
      <c r="L292" t="s">
        <v>7193</v>
      </c>
      <c r="M292">
        <v>4</v>
      </c>
      <c r="N292">
        <v>37868.720000000001</v>
      </c>
      <c r="O292">
        <v>0.15</v>
      </c>
      <c r="P292">
        <v>6033.62</v>
      </c>
    </row>
    <row r="293" spans="1:16" x14ac:dyDescent="0.25">
      <c r="A293" t="s">
        <v>305</v>
      </c>
      <c r="B293" t="s">
        <v>5278</v>
      </c>
      <c r="C293" t="str">
        <f>TEXT(SalesData[[#This Row],[Order Date]],"mmm-yyyy")</f>
        <v>Aug-2023</v>
      </c>
      <c r="D293">
        <f t="shared" si="4"/>
        <v>2023</v>
      </c>
      <c r="E293" t="s">
        <v>6341</v>
      </c>
      <c r="F293" t="s">
        <v>7038</v>
      </c>
      <c r="G293" t="s">
        <v>7095</v>
      </c>
      <c r="H293" t="s">
        <v>7102</v>
      </c>
      <c r="I293" t="s">
        <v>7147</v>
      </c>
      <c r="J293" t="s">
        <v>7163</v>
      </c>
      <c r="K293" t="s">
        <v>7171</v>
      </c>
      <c r="L293" t="s">
        <v>7204</v>
      </c>
      <c r="M293">
        <v>3</v>
      </c>
      <c r="N293">
        <v>11362.04</v>
      </c>
      <c r="O293">
        <v>0.15</v>
      </c>
      <c r="P293">
        <v>1294.04</v>
      </c>
    </row>
    <row r="294" spans="1:16" x14ac:dyDescent="0.25">
      <c r="A294" t="s">
        <v>306</v>
      </c>
      <c r="B294" t="s">
        <v>5279</v>
      </c>
      <c r="C294" t="str">
        <f>TEXT(SalesData[[#This Row],[Order Date]],"mmm-yyyy")</f>
        <v>Jun-2025</v>
      </c>
      <c r="D294">
        <f t="shared" si="4"/>
        <v>2025</v>
      </c>
      <c r="E294" t="s">
        <v>6116</v>
      </c>
      <c r="F294" t="s">
        <v>6915</v>
      </c>
      <c r="G294" t="s">
        <v>7095</v>
      </c>
      <c r="H294" t="s">
        <v>7108</v>
      </c>
      <c r="I294" t="s">
        <v>7141</v>
      </c>
      <c r="J294" t="s">
        <v>7164</v>
      </c>
      <c r="K294" t="s">
        <v>7170</v>
      </c>
      <c r="L294" t="s">
        <v>7189</v>
      </c>
      <c r="M294">
        <v>7</v>
      </c>
      <c r="N294">
        <v>8052.87</v>
      </c>
      <c r="O294">
        <v>0.25</v>
      </c>
      <c r="P294">
        <v>1440.58</v>
      </c>
    </row>
    <row r="295" spans="1:16" x14ac:dyDescent="0.25">
      <c r="A295" t="s">
        <v>307</v>
      </c>
      <c r="B295" t="s">
        <v>5280</v>
      </c>
      <c r="C295" t="str">
        <f>TEXT(SalesData[[#This Row],[Order Date]],"mmm-yyyy")</f>
        <v>Feb-2025</v>
      </c>
      <c r="D295">
        <f t="shared" si="4"/>
        <v>2025</v>
      </c>
      <c r="E295" t="s">
        <v>6342</v>
      </c>
      <c r="F295" t="s">
        <v>7008</v>
      </c>
      <c r="G295" t="s">
        <v>7095</v>
      </c>
      <c r="H295" t="s">
        <v>7108</v>
      </c>
      <c r="I295" t="s">
        <v>7150</v>
      </c>
      <c r="J295" t="s">
        <v>7163</v>
      </c>
      <c r="K295" t="s">
        <v>7175</v>
      </c>
      <c r="L295" t="s">
        <v>7197</v>
      </c>
      <c r="M295">
        <v>1</v>
      </c>
      <c r="N295">
        <v>5754.58</v>
      </c>
      <c r="O295">
        <v>0.05</v>
      </c>
      <c r="P295">
        <v>1372.91</v>
      </c>
    </row>
    <row r="296" spans="1:16" x14ac:dyDescent="0.25">
      <c r="A296" t="s">
        <v>308</v>
      </c>
      <c r="B296" t="s">
        <v>5281</v>
      </c>
      <c r="C296" t="str">
        <f>TEXT(SalesData[[#This Row],[Order Date]],"mmm-yyyy")</f>
        <v>Jan-2023</v>
      </c>
      <c r="D296">
        <f t="shared" si="4"/>
        <v>2023</v>
      </c>
      <c r="E296" t="s">
        <v>6343</v>
      </c>
      <c r="F296" t="s">
        <v>6907</v>
      </c>
      <c r="G296" t="s">
        <v>7095</v>
      </c>
      <c r="H296" t="s">
        <v>7106</v>
      </c>
      <c r="I296" t="s">
        <v>7122</v>
      </c>
      <c r="J296" t="s">
        <v>7164</v>
      </c>
      <c r="K296" t="s">
        <v>7173</v>
      </c>
      <c r="L296" t="s">
        <v>7186</v>
      </c>
      <c r="M296">
        <v>5</v>
      </c>
      <c r="N296">
        <v>19146.560000000001</v>
      </c>
      <c r="O296">
        <v>0.15</v>
      </c>
      <c r="P296">
        <v>4044.57</v>
      </c>
    </row>
    <row r="297" spans="1:16" x14ac:dyDescent="0.25">
      <c r="A297" t="s">
        <v>309</v>
      </c>
      <c r="B297" t="s">
        <v>5240</v>
      </c>
      <c r="C297" t="str">
        <f>TEXT(SalesData[[#This Row],[Order Date]],"mmm-yyyy")</f>
        <v>Mar-2023</v>
      </c>
      <c r="D297">
        <f t="shared" si="4"/>
        <v>2023</v>
      </c>
      <c r="E297" t="s">
        <v>6344</v>
      </c>
      <c r="F297" t="s">
        <v>6895</v>
      </c>
      <c r="G297" t="s">
        <v>7096</v>
      </c>
      <c r="H297" t="s">
        <v>7113</v>
      </c>
      <c r="I297" t="s">
        <v>7148</v>
      </c>
      <c r="J297" t="s">
        <v>7162</v>
      </c>
      <c r="K297" t="s">
        <v>7166</v>
      </c>
      <c r="L297" t="s">
        <v>7178</v>
      </c>
      <c r="M297">
        <v>4</v>
      </c>
      <c r="N297">
        <v>58537.46</v>
      </c>
      <c r="O297">
        <v>0</v>
      </c>
      <c r="P297">
        <v>12466.16</v>
      </c>
    </row>
    <row r="298" spans="1:16" x14ac:dyDescent="0.25">
      <c r="A298" t="s">
        <v>310</v>
      </c>
      <c r="B298" t="s">
        <v>5204</v>
      </c>
      <c r="C298" t="str">
        <f>TEXT(SalesData[[#This Row],[Order Date]],"mmm-yyyy")</f>
        <v>Mar-2024</v>
      </c>
      <c r="D298">
        <f t="shared" si="4"/>
        <v>2024</v>
      </c>
      <c r="E298" t="s">
        <v>6232</v>
      </c>
      <c r="F298" t="s">
        <v>6982</v>
      </c>
      <c r="G298" t="s">
        <v>7097</v>
      </c>
      <c r="H298" t="s">
        <v>7104</v>
      </c>
      <c r="I298" t="s">
        <v>7132</v>
      </c>
      <c r="J298" t="s">
        <v>7162</v>
      </c>
      <c r="K298" t="s">
        <v>7166</v>
      </c>
      <c r="L298" t="s">
        <v>7192</v>
      </c>
      <c r="M298">
        <v>2</v>
      </c>
      <c r="N298">
        <v>10345.1</v>
      </c>
      <c r="O298">
        <v>0.15</v>
      </c>
      <c r="P298">
        <v>1430.63</v>
      </c>
    </row>
    <row r="299" spans="1:16" x14ac:dyDescent="0.25">
      <c r="A299" t="s">
        <v>311</v>
      </c>
      <c r="B299" t="s">
        <v>5282</v>
      </c>
      <c r="C299" t="str">
        <f>TEXT(SalesData[[#This Row],[Order Date]],"mmm-yyyy")</f>
        <v>Jun-2023</v>
      </c>
      <c r="D299">
        <f t="shared" si="4"/>
        <v>2023</v>
      </c>
      <c r="E299" t="s">
        <v>6345</v>
      </c>
      <c r="F299" t="s">
        <v>6927</v>
      </c>
      <c r="G299" t="s">
        <v>7097</v>
      </c>
      <c r="H299" t="s">
        <v>7104</v>
      </c>
      <c r="I299" t="s">
        <v>7132</v>
      </c>
      <c r="J299" t="s">
        <v>7163</v>
      </c>
      <c r="K299" t="s">
        <v>7175</v>
      </c>
      <c r="L299" t="s">
        <v>7197</v>
      </c>
      <c r="M299">
        <v>4</v>
      </c>
      <c r="N299">
        <v>19493.34</v>
      </c>
      <c r="O299">
        <v>0.2</v>
      </c>
      <c r="P299">
        <v>2494.34</v>
      </c>
    </row>
    <row r="300" spans="1:16" x14ac:dyDescent="0.25">
      <c r="A300" t="s">
        <v>312</v>
      </c>
      <c r="B300" t="s">
        <v>5283</v>
      </c>
      <c r="C300" t="str">
        <f>TEXT(SalesData[[#This Row],[Order Date]],"mmm-yyyy")</f>
        <v>Feb-2025</v>
      </c>
      <c r="D300">
        <f t="shared" si="4"/>
        <v>2025</v>
      </c>
      <c r="E300" t="s">
        <v>6155</v>
      </c>
      <c r="F300" t="s">
        <v>6918</v>
      </c>
      <c r="G300" t="s">
        <v>7097</v>
      </c>
      <c r="H300" t="s">
        <v>7104</v>
      </c>
      <c r="I300" t="s">
        <v>7160</v>
      </c>
      <c r="J300" t="s">
        <v>7165</v>
      </c>
      <c r="K300" t="s">
        <v>7177</v>
      </c>
      <c r="L300" t="s">
        <v>7210</v>
      </c>
      <c r="M300">
        <v>3</v>
      </c>
      <c r="N300">
        <v>242308.18</v>
      </c>
      <c r="O300">
        <v>0.05</v>
      </c>
      <c r="P300">
        <v>24937.93</v>
      </c>
    </row>
    <row r="301" spans="1:16" x14ac:dyDescent="0.25">
      <c r="A301" t="s">
        <v>313</v>
      </c>
      <c r="B301" t="s">
        <v>5119</v>
      </c>
      <c r="C301" t="str">
        <f>TEXT(SalesData[[#This Row],[Order Date]],"mmm-yyyy")</f>
        <v>Mar-2025</v>
      </c>
      <c r="D301">
        <f t="shared" si="4"/>
        <v>2025</v>
      </c>
      <c r="E301" t="s">
        <v>6346</v>
      </c>
      <c r="F301" t="s">
        <v>7039</v>
      </c>
      <c r="G301" t="s">
        <v>7096</v>
      </c>
      <c r="H301" t="s">
        <v>7112</v>
      </c>
      <c r="I301" t="s">
        <v>7139</v>
      </c>
      <c r="J301" t="s">
        <v>7163</v>
      </c>
      <c r="K301" t="s">
        <v>7175</v>
      </c>
      <c r="L301" t="s">
        <v>7190</v>
      </c>
      <c r="M301">
        <v>3</v>
      </c>
      <c r="N301">
        <v>6491.87</v>
      </c>
      <c r="O301">
        <v>0</v>
      </c>
      <c r="P301">
        <v>1498.28</v>
      </c>
    </row>
    <row r="302" spans="1:16" x14ac:dyDescent="0.25">
      <c r="A302" t="s">
        <v>314</v>
      </c>
      <c r="B302" t="s">
        <v>5284</v>
      </c>
      <c r="C302" t="str">
        <f>TEXT(SalesData[[#This Row],[Order Date]],"mmm-yyyy")</f>
        <v>Mar-2025</v>
      </c>
      <c r="D302">
        <f t="shared" si="4"/>
        <v>2025</v>
      </c>
      <c r="E302" t="s">
        <v>6347</v>
      </c>
      <c r="F302" t="s">
        <v>7040</v>
      </c>
      <c r="G302" t="s">
        <v>7095</v>
      </c>
      <c r="H302" t="s">
        <v>7109</v>
      </c>
      <c r="I302" t="s">
        <v>7135</v>
      </c>
      <c r="J302" t="s">
        <v>7163</v>
      </c>
      <c r="K302" t="s">
        <v>7167</v>
      </c>
      <c r="L302" t="s">
        <v>7187</v>
      </c>
      <c r="M302">
        <v>3</v>
      </c>
      <c r="N302">
        <v>4074.01</v>
      </c>
      <c r="O302">
        <v>0.1</v>
      </c>
      <c r="P302">
        <v>1072.54</v>
      </c>
    </row>
    <row r="303" spans="1:16" x14ac:dyDescent="0.25">
      <c r="A303" t="s">
        <v>315</v>
      </c>
      <c r="B303" t="s">
        <v>5083</v>
      </c>
      <c r="C303" t="str">
        <f>TEXT(SalesData[[#This Row],[Order Date]],"mmm-yyyy")</f>
        <v>Dec-2025</v>
      </c>
      <c r="D303">
        <f t="shared" si="4"/>
        <v>2025</v>
      </c>
      <c r="E303" t="s">
        <v>6348</v>
      </c>
      <c r="F303" t="s">
        <v>6970</v>
      </c>
      <c r="G303" t="s">
        <v>7094</v>
      </c>
      <c r="H303" t="s">
        <v>7100</v>
      </c>
      <c r="I303" t="s">
        <v>7116</v>
      </c>
      <c r="J303" t="s">
        <v>7164</v>
      </c>
      <c r="K303" t="s">
        <v>7170</v>
      </c>
      <c r="L303" t="s">
        <v>7189</v>
      </c>
      <c r="M303">
        <v>2</v>
      </c>
      <c r="N303">
        <v>3051.52</v>
      </c>
      <c r="O303">
        <v>0</v>
      </c>
      <c r="P303">
        <v>887.68</v>
      </c>
    </row>
    <row r="304" spans="1:16" x14ac:dyDescent="0.25">
      <c r="A304" t="s">
        <v>316</v>
      </c>
      <c r="B304" t="s">
        <v>5239</v>
      </c>
      <c r="C304" t="str">
        <f>TEXT(SalesData[[#This Row],[Order Date]],"mmm-yyyy")</f>
        <v>Dec-2024</v>
      </c>
      <c r="D304">
        <f t="shared" si="4"/>
        <v>2024</v>
      </c>
      <c r="E304" t="s">
        <v>6107</v>
      </c>
      <c r="F304" t="s">
        <v>6906</v>
      </c>
      <c r="G304" t="s">
        <v>7097</v>
      </c>
      <c r="H304" t="s">
        <v>7104</v>
      </c>
      <c r="I304" t="s">
        <v>7120</v>
      </c>
      <c r="J304" t="s">
        <v>7164</v>
      </c>
      <c r="K304" t="s">
        <v>7174</v>
      </c>
      <c r="L304" t="s">
        <v>7188</v>
      </c>
      <c r="M304">
        <v>3</v>
      </c>
      <c r="N304">
        <v>7215.93</v>
      </c>
      <c r="O304">
        <v>0.1</v>
      </c>
      <c r="P304">
        <v>1236.27</v>
      </c>
    </row>
    <row r="305" spans="1:16" x14ac:dyDescent="0.25">
      <c r="A305" t="s">
        <v>317</v>
      </c>
      <c r="B305" t="s">
        <v>5285</v>
      </c>
      <c r="C305" t="str">
        <f>TEXT(SalesData[[#This Row],[Order Date]],"mmm-yyyy")</f>
        <v>Nov-2023</v>
      </c>
      <c r="D305">
        <f t="shared" si="4"/>
        <v>2023</v>
      </c>
      <c r="E305" t="s">
        <v>6349</v>
      </c>
      <c r="F305" t="s">
        <v>6911</v>
      </c>
      <c r="G305" t="s">
        <v>7097</v>
      </c>
      <c r="H305" t="s">
        <v>7107</v>
      </c>
      <c r="I305" t="s">
        <v>7152</v>
      </c>
      <c r="J305" t="s">
        <v>7165</v>
      </c>
      <c r="K305" t="s">
        <v>7176</v>
      </c>
      <c r="L305" t="s">
        <v>7195</v>
      </c>
      <c r="M305">
        <v>3</v>
      </c>
      <c r="N305">
        <v>27897.599999999999</v>
      </c>
      <c r="O305">
        <v>0.25</v>
      </c>
      <c r="P305">
        <v>776.41</v>
      </c>
    </row>
    <row r="306" spans="1:16" x14ac:dyDescent="0.25">
      <c r="A306" t="s">
        <v>318</v>
      </c>
      <c r="B306" t="s">
        <v>5286</v>
      </c>
      <c r="C306" t="str">
        <f>TEXT(SalesData[[#This Row],[Order Date]],"mmm-yyyy")</f>
        <v>Sep-2024</v>
      </c>
      <c r="D306">
        <f t="shared" si="4"/>
        <v>2024</v>
      </c>
      <c r="E306" t="s">
        <v>6105</v>
      </c>
      <c r="F306" t="s">
        <v>6904</v>
      </c>
      <c r="G306" t="s">
        <v>7096</v>
      </c>
      <c r="H306" t="s">
        <v>7103</v>
      </c>
      <c r="I306" t="s">
        <v>7119</v>
      </c>
      <c r="J306" t="s">
        <v>7164</v>
      </c>
      <c r="K306" t="s">
        <v>7173</v>
      </c>
      <c r="L306" t="s">
        <v>7186</v>
      </c>
      <c r="M306">
        <v>4</v>
      </c>
      <c r="N306">
        <v>18083.560000000001</v>
      </c>
      <c r="O306">
        <v>0</v>
      </c>
      <c r="P306">
        <v>5112.82</v>
      </c>
    </row>
    <row r="307" spans="1:16" x14ac:dyDescent="0.25">
      <c r="A307" t="s">
        <v>319</v>
      </c>
      <c r="B307" t="s">
        <v>5287</v>
      </c>
      <c r="C307" t="str">
        <f>TEXT(SalesData[[#This Row],[Order Date]],"mmm-yyyy")</f>
        <v>Oct-2023</v>
      </c>
      <c r="D307">
        <f t="shared" si="4"/>
        <v>2023</v>
      </c>
      <c r="E307" t="s">
        <v>6350</v>
      </c>
      <c r="F307" t="s">
        <v>7041</v>
      </c>
      <c r="G307" t="s">
        <v>7097</v>
      </c>
      <c r="H307" t="s">
        <v>7105</v>
      </c>
      <c r="I307" t="s">
        <v>7149</v>
      </c>
      <c r="J307" t="s">
        <v>7165</v>
      </c>
      <c r="K307" t="s">
        <v>7177</v>
      </c>
      <c r="L307" t="s">
        <v>7198</v>
      </c>
      <c r="M307">
        <v>1</v>
      </c>
      <c r="N307">
        <v>59901.8</v>
      </c>
      <c r="O307">
        <v>0.05</v>
      </c>
      <c r="P307">
        <v>8778.2900000000009</v>
      </c>
    </row>
    <row r="308" spans="1:16" x14ac:dyDescent="0.25">
      <c r="A308" t="s">
        <v>320</v>
      </c>
      <c r="B308" t="s">
        <v>5288</v>
      </c>
      <c r="C308" t="str">
        <f>TEXT(SalesData[[#This Row],[Order Date]],"mmm-yyyy")</f>
        <v>Jan-2023</v>
      </c>
      <c r="D308">
        <f t="shared" si="4"/>
        <v>2023</v>
      </c>
      <c r="E308" t="s">
        <v>6351</v>
      </c>
      <c r="F308" t="s">
        <v>6949</v>
      </c>
      <c r="G308" t="s">
        <v>7097</v>
      </c>
      <c r="H308" t="s">
        <v>7105</v>
      </c>
      <c r="I308" t="s">
        <v>7149</v>
      </c>
      <c r="J308" t="s">
        <v>7164</v>
      </c>
      <c r="K308" t="s">
        <v>7174</v>
      </c>
      <c r="L308" t="s">
        <v>7199</v>
      </c>
      <c r="M308">
        <v>6</v>
      </c>
      <c r="N308">
        <v>6917.68</v>
      </c>
      <c r="O308">
        <v>0.25</v>
      </c>
      <c r="P308">
        <v>955.23</v>
      </c>
    </row>
    <row r="309" spans="1:16" x14ac:dyDescent="0.25">
      <c r="A309" t="s">
        <v>321</v>
      </c>
      <c r="B309" t="s">
        <v>5262</v>
      </c>
      <c r="C309" t="str">
        <f>TEXT(SalesData[[#This Row],[Order Date]],"mmm-yyyy")</f>
        <v>Apr-2024</v>
      </c>
      <c r="D309">
        <f t="shared" si="4"/>
        <v>2024</v>
      </c>
      <c r="E309" t="s">
        <v>6209</v>
      </c>
      <c r="F309" t="s">
        <v>6983</v>
      </c>
      <c r="G309" t="s">
        <v>7096</v>
      </c>
      <c r="H309" t="s">
        <v>7112</v>
      </c>
      <c r="I309" t="s">
        <v>7133</v>
      </c>
      <c r="J309" t="s">
        <v>7163</v>
      </c>
      <c r="K309" t="s">
        <v>7167</v>
      </c>
      <c r="L309" t="s">
        <v>7207</v>
      </c>
      <c r="M309">
        <v>2</v>
      </c>
      <c r="N309">
        <v>1551.82</v>
      </c>
      <c r="O309">
        <v>0</v>
      </c>
      <c r="P309">
        <v>549.73</v>
      </c>
    </row>
    <row r="310" spans="1:16" x14ac:dyDescent="0.25">
      <c r="A310" t="s">
        <v>322</v>
      </c>
      <c r="B310" t="s">
        <v>5289</v>
      </c>
      <c r="C310" t="str">
        <f>TEXT(SalesData[[#This Row],[Order Date]],"mmm-yyyy")</f>
        <v>Feb-2023</v>
      </c>
      <c r="D310">
        <f t="shared" si="4"/>
        <v>2023</v>
      </c>
      <c r="E310" t="s">
        <v>6177</v>
      </c>
      <c r="F310" t="s">
        <v>6967</v>
      </c>
      <c r="G310" t="s">
        <v>7097</v>
      </c>
      <c r="H310" t="s">
        <v>7110</v>
      </c>
      <c r="I310" t="s">
        <v>7129</v>
      </c>
      <c r="J310" t="s">
        <v>7164</v>
      </c>
      <c r="K310" t="s">
        <v>7170</v>
      </c>
      <c r="L310" t="s">
        <v>7189</v>
      </c>
      <c r="M310">
        <v>7</v>
      </c>
      <c r="N310">
        <v>8111.88</v>
      </c>
      <c r="O310">
        <v>0.2</v>
      </c>
      <c r="P310">
        <v>1749.53</v>
      </c>
    </row>
    <row r="311" spans="1:16" x14ac:dyDescent="0.25">
      <c r="A311" t="s">
        <v>323</v>
      </c>
      <c r="B311" t="s">
        <v>5290</v>
      </c>
      <c r="C311" t="str">
        <f>TEXT(SalesData[[#This Row],[Order Date]],"mmm-yyyy")</f>
        <v>Sep-2024</v>
      </c>
      <c r="D311">
        <f t="shared" si="4"/>
        <v>2024</v>
      </c>
      <c r="E311" t="s">
        <v>6193</v>
      </c>
      <c r="F311" t="s">
        <v>6977</v>
      </c>
      <c r="G311" t="s">
        <v>7094</v>
      </c>
      <c r="H311" t="s">
        <v>7098</v>
      </c>
      <c r="I311" t="s">
        <v>7114</v>
      </c>
      <c r="J311" t="s">
        <v>7164</v>
      </c>
      <c r="K311" t="s">
        <v>7170</v>
      </c>
      <c r="L311" t="s">
        <v>7213</v>
      </c>
      <c r="M311">
        <v>5</v>
      </c>
      <c r="N311">
        <v>13512.39</v>
      </c>
      <c r="O311">
        <v>0</v>
      </c>
      <c r="P311">
        <v>4738.41</v>
      </c>
    </row>
    <row r="312" spans="1:16" x14ac:dyDescent="0.25">
      <c r="A312" t="s">
        <v>324</v>
      </c>
      <c r="B312" t="s">
        <v>5291</v>
      </c>
      <c r="C312" t="str">
        <f>TEXT(SalesData[[#This Row],[Order Date]],"mmm-yyyy")</f>
        <v>Feb-2025</v>
      </c>
      <c r="D312">
        <f t="shared" si="4"/>
        <v>2025</v>
      </c>
      <c r="E312" t="s">
        <v>6352</v>
      </c>
      <c r="F312" t="s">
        <v>7042</v>
      </c>
      <c r="G312" t="s">
        <v>7094</v>
      </c>
      <c r="H312" t="s">
        <v>7101</v>
      </c>
      <c r="I312" t="s">
        <v>7117</v>
      </c>
      <c r="J312" t="s">
        <v>7162</v>
      </c>
      <c r="K312" t="s">
        <v>7166</v>
      </c>
      <c r="L312" t="s">
        <v>7178</v>
      </c>
      <c r="M312">
        <v>6</v>
      </c>
      <c r="N312">
        <v>81342.09</v>
      </c>
      <c r="O312">
        <v>0.1</v>
      </c>
      <c r="P312">
        <v>13336.43</v>
      </c>
    </row>
    <row r="313" spans="1:16" x14ac:dyDescent="0.25">
      <c r="A313" t="s">
        <v>325</v>
      </c>
      <c r="B313" t="s">
        <v>5123</v>
      </c>
      <c r="C313" t="str">
        <f>TEXT(SalesData[[#This Row],[Order Date]],"mmm-yyyy")</f>
        <v>Feb-2024</v>
      </c>
      <c r="D313">
        <f t="shared" si="4"/>
        <v>2024</v>
      </c>
      <c r="E313" t="s">
        <v>6353</v>
      </c>
      <c r="F313" t="s">
        <v>6942</v>
      </c>
      <c r="G313" t="s">
        <v>7094</v>
      </c>
      <c r="H313" t="s">
        <v>7098</v>
      </c>
      <c r="I313" t="s">
        <v>7138</v>
      </c>
      <c r="J313" t="s">
        <v>7162</v>
      </c>
      <c r="K313" t="s">
        <v>7166</v>
      </c>
      <c r="L313" t="s">
        <v>7211</v>
      </c>
      <c r="M313">
        <v>3</v>
      </c>
      <c r="N313">
        <v>20451.2</v>
      </c>
      <c r="O313">
        <v>0.05</v>
      </c>
      <c r="P313">
        <v>3561.84</v>
      </c>
    </row>
    <row r="314" spans="1:16" x14ac:dyDescent="0.25">
      <c r="A314" t="s">
        <v>326</v>
      </c>
      <c r="B314" t="s">
        <v>5292</v>
      </c>
      <c r="C314" t="str">
        <f>TEXT(SalesData[[#This Row],[Order Date]],"mmm-yyyy")</f>
        <v>Oct-2024</v>
      </c>
      <c r="D314">
        <f t="shared" si="4"/>
        <v>2024</v>
      </c>
      <c r="E314" t="s">
        <v>6354</v>
      </c>
      <c r="F314" t="s">
        <v>6943</v>
      </c>
      <c r="G314" t="s">
        <v>7094</v>
      </c>
      <c r="H314" t="s">
        <v>7099</v>
      </c>
      <c r="I314" t="s">
        <v>7125</v>
      </c>
      <c r="J314" t="s">
        <v>7163</v>
      </c>
      <c r="K314" t="s">
        <v>7175</v>
      </c>
      <c r="L314" t="s">
        <v>7190</v>
      </c>
      <c r="M314">
        <v>8</v>
      </c>
      <c r="N314">
        <v>14690.75</v>
      </c>
      <c r="O314">
        <v>0.2</v>
      </c>
      <c r="P314">
        <v>1571.94</v>
      </c>
    </row>
    <row r="315" spans="1:16" x14ac:dyDescent="0.25">
      <c r="A315" t="s">
        <v>327</v>
      </c>
      <c r="B315" t="s">
        <v>5293</v>
      </c>
      <c r="C315" t="str">
        <f>TEXT(SalesData[[#This Row],[Order Date]],"mmm-yyyy")</f>
        <v>Nov-2023</v>
      </c>
      <c r="D315">
        <f t="shared" si="4"/>
        <v>2023</v>
      </c>
      <c r="E315" t="s">
        <v>6234</v>
      </c>
      <c r="F315" t="s">
        <v>6939</v>
      </c>
      <c r="G315" t="s">
        <v>7094</v>
      </c>
      <c r="H315" t="s">
        <v>7099</v>
      </c>
      <c r="I315" t="s">
        <v>7130</v>
      </c>
      <c r="J315" t="s">
        <v>7162</v>
      </c>
      <c r="K315" t="s">
        <v>7168</v>
      </c>
      <c r="L315" t="s">
        <v>7181</v>
      </c>
      <c r="M315">
        <v>5</v>
      </c>
      <c r="N315">
        <v>51341.919999999998</v>
      </c>
      <c r="O315">
        <v>0.15</v>
      </c>
      <c r="P315">
        <v>8194.7900000000009</v>
      </c>
    </row>
    <row r="316" spans="1:16" x14ac:dyDescent="0.25">
      <c r="A316" t="s">
        <v>328</v>
      </c>
      <c r="B316" t="s">
        <v>5151</v>
      </c>
      <c r="C316" t="str">
        <f>TEXT(SalesData[[#This Row],[Order Date]],"mmm-yyyy")</f>
        <v>Feb-2023</v>
      </c>
      <c r="D316">
        <f t="shared" si="4"/>
        <v>2023</v>
      </c>
      <c r="E316" t="s">
        <v>6131</v>
      </c>
      <c r="F316" t="s">
        <v>6930</v>
      </c>
      <c r="G316" t="s">
        <v>7095</v>
      </c>
      <c r="H316" t="s">
        <v>7109</v>
      </c>
      <c r="I316" t="s">
        <v>7127</v>
      </c>
      <c r="J316" t="s">
        <v>7163</v>
      </c>
      <c r="K316" t="s">
        <v>7171</v>
      </c>
      <c r="L316" t="s">
        <v>7209</v>
      </c>
      <c r="M316">
        <v>8</v>
      </c>
      <c r="N316">
        <v>11692.3</v>
      </c>
      <c r="O316">
        <v>0.2</v>
      </c>
      <c r="P316">
        <v>1546.15</v>
      </c>
    </row>
    <row r="317" spans="1:16" x14ac:dyDescent="0.25">
      <c r="A317" t="s">
        <v>329</v>
      </c>
      <c r="B317" t="s">
        <v>5294</v>
      </c>
      <c r="C317" t="str">
        <f>TEXT(SalesData[[#This Row],[Order Date]],"mmm-yyyy")</f>
        <v>Oct-2023</v>
      </c>
      <c r="D317">
        <f t="shared" si="4"/>
        <v>2023</v>
      </c>
      <c r="E317" t="s">
        <v>6355</v>
      </c>
      <c r="F317" t="s">
        <v>6990</v>
      </c>
      <c r="G317" t="s">
        <v>7094</v>
      </c>
      <c r="H317" t="s">
        <v>7100</v>
      </c>
      <c r="I317" t="s">
        <v>7116</v>
      </c>
      <c r="J317" t="s">
        <v>7165</v>
      </c>
      <c r="K317" t="s">
        <v>7177</v>
      </c>
      <c r="L317" t="s">
        <v>7198</v>
      </c>
      <c r="M317">
        <v>5</v>
      </c>
      <c r="N317">
        <v>284384.71000000002</v>
      </c>
      <c r="O317">
        <v>0.1</v>
      </c>
      <c r="P317">
        <v>34276.97</v>
      </c>
    </row>
    <row r="318" spans="1:16" x14ac:dyDescent="0.25">
      <c r="A318" t="s">
        <v>330</v>
      </c>
      <c r="B318" t="s">
        <v>5133</v>
      </c>
      <c r="C318" t="str">
        <f>TEXT(SalesData[[#This Row],[Order Date]],"mmm-yyyy")</f>
        <v>May-2023</v>
      </c>
      <c r="D318">
        <f t="shared" si="4"/>
        <v>2023</v>
      </c>
      <c r="E318" t="s">
        <v>6134</v>
      </c>
      <c r="F318" t="s">
        <v>6932</v>
      </c>
      <c r="G318" t="s">
        <v>7094</v>
      </c>
      <c r="H318" t="s">
        <v>7101</v>
      </c>
      <c r="I318" t="s">
        <v>7124</v>
      </c>
      <c r="J318" t="s">
        <v>7163</v>
      </c>
      <c r="K318" t="s">
        <v>7167</v>
      </c>
      <c r="L318" t="s">
        <v>7179</v>
      </c>
      <c r="M318">
        <v>8</v>
      </c>
      <c r="N318">
        <v>19855.11</v>
      </c>
      <c r="O318">
        <v>0</v>
      </c>
      <c r="P318">
        <v>5476.6</v>
      </c>
    </row>
    <row r="319" spans="1:16" x14ac:dyDescent="0.25">
      <c r="A319" t="s">
        <v>331</v>
      </c>
      <c r="B319" t="s">
        <v>5295</v>
      </c>
      <c r="C319" t="str">
        <f>TEXT(SalesData[[#This Row],[Order Date]],"mmm-yyyy")</f>
        <v>Oct-2024</v>
      </c>
      <c r="D319">
        <f t="shared" si="4"/>
        <v>2024</v>
      </c>
      <c r="E319" t="s">
        <v>6287</v>
      </c>
      <c r="F319" t="s">
        <v>6975</v>
      </c>
      <c r="G319" t="s">
        <v>7096</v>
      </c>
      <c r="H319" t="s">
        <v>7112</v>
      </c>
      <c r="I319" t="s">
        <v>7154</v>
      </c>
      <c r="J319" t="s">
        <v>7165</v>
      </c>
      <c r="K319" t="s">
        <v>7177</v>
      </c>
      <c r="L319" t="s">
        <v>7201</v>
      </c>
      <c r="M319">
        <v>1</v>
      </c>
      <c r="N319">
        <v>52097.25</v>
      </c>
      <c r="O319">
        <v>0</v>
      </c>
      <c r="P319">
        <v>8182.14</v>
      </c>
    </row>
    <row r="320" spans="1:16" x14ac:dyDescent="0.25">
      <c r="A320" t="s">
        <v>332</v>
      </c>
      <c r="B320" t="s">
        <v>5296</v>
      </c>
      <c r="C320" t="str">
        <f>TEXT(SalesData[[#This Row],[Order Date]],"mmm-yyyy")</f>
        <v>Mar-2025</v>
      </c>
      <c r="D320">
        <f t="shared" si="4"/>
        <v>2025</v>
      </c>
      <c r="E320" t="s">
        <v>6356</v>
      </c>
      <c r="F320" t="s">
        <v>7043</v>
      </c>
      <c r="G320" t="s">
        <v>7097</v>
      </c>
      <c r="H320" t="s">
        <v>7110</v>
      </c>
      <c r="I320" t="s">
        <v>7155</v>
      </c>
      <c r="J320" t="s">
        <v>7163</v>
      </c>
      <c r="K320" t="s">
        <v>7175</v>
      </c>
      <c r="L320" t="s">
        <v>7190</v>
      </c>
      <c r="M320">
        <v>5</v>
      </c>
      <c r="N320">
        <v>9569.82</v>
      </c>
      <c r="O320">
        <v>0.1</v>
      </c>
      <c r="P320">
        <v>1900.36</v>
      </c>
    </row>
    <row r="321" spans="1:16" x14ac:dyDescent="0.25">
      <c r="A321" t="s">
        <v>333</v>
      </c>
      <c r="B321" t="s">
        <v>5297</v>
      </c>
      <c r="C321" t="str">
        <f>TEXT(SalesData[[#This Row],[Order Date]],"mmm-yyyy")</f>
        <v>Nov-2025</v>
      </c>
      <c r="D321">
        <f t="shared" si="4"/>
        <v>2025</v>
      </c>
      <c r="E321" t="s">
        <v>6194</v>
      </c>
      <c r="F321" t="s">
        <v>6932</v>
      </c>
      <c r="G321" t="s">
        <v>7094</v>
      </c>
      <c r="H321" t="s">
        <v>7101</v>
      </c>
      <c r="I321" t="s">
        <v>7124</v>
      </c>
      <c r="J321" t="s">
        <v>7163</v>
      </c>
      <c r="K321" t="s">
        <v>7171</v>
      </c>
      <c r="L321" t="s">
        <v>7209</v>
      </c>
      <c r="M321">
        <v>2</v>
      </c>
      <c r="N321">
        <v>3700.34</v>
      </c>
      <c r="O321">
        <v>0</v>
      </c>
      <c r="P321">
        <v>769.1</v>
      </c>
    </row>
    <row r="322" spans="1:16" x14ac:dyDescent="0.25">
      <c r="A322" t="s">
        <v>334</v>
      </c>
      <c r="B322" t="s">
        <v>5298</v>
      </c>
      <c r="C322" t="str">
        <f>TEXT(SalesData[[#This Row],[Order Date]],"mmm-yyyy")</f>
        <v>Mar-2025</v>
      </c>
      <c r="D322">
        <f t="shared" ref="D322:D385" si="5">YEAR(B322)</f>
        <v>2025</v>
      </c>
      <c r="E322" t="s">
        <v>6357</v>
      </c>
      <c r="F322" t="s">
        <v>7036</v>
      </c>
      <c r="G322" t="s">
        <v>7096</v>
      </c>
      <c r="H322" t="s">
        <v>7113</v>
      </c>
      <c r="I322" t="s">
        <v>7143</v>
      </c>
      <c r="J322" t="s">
        <v>7165</v>
      </c>
      <c r="K322" t="s">
        <v>7176</v>
      </c>
      <c r="L322" t="s">
        <v>7194</v>
      </c>
      <c r="M322">
        <v>4</v>
      </c>
      <c r="N322">
        <v>86311.62</v>
      </c>
      <c r="O322">
        <v>0.1</v>
      </c>
      <c r="P322">
        <v>10846.21</v>
      </c>
    </row>
    <row r="323" spans="1:16" x14ac:dyDescent="0.25">
      <c r="A323" t="s">
        <v>335</v>
      </c>
      <c r="B323" t="s">
        <v>5299</v>
      </c>
      <c r="C323" t="str">
        <f>TEXT(SalesData[[#This Row],[Order Date]],"mmm-yyyy")</f>
        <v>Dec-2023</v>
      </c>
      <c r="D323">
        <f t="shared" si="5"/>
        <v>2023</v>
      </c>
      <c r="E323" t="s">
        <v>6358</v>
      </c>
      <c r="F323" t="s">
        <v>6970</v>
      </c>
      <c r="G323" t="s">
        <v>7097</v>
      </c>
      <c r="H323" t="s">
        <v>7107</v>
      </c>
      <c r="I323" t="s">
        <v>7153</v>
      </c>
      <c r="J323" t="s">
        <v>7163</v>
      </c>
      <c r="K323" t="s">
        <v>7167</v>
      </c>
      <c r="L323" t="s">
        <v>7179</v>
      </c>
      <c r="M323">
        <v>2</v>
      </c>
      <c r="N323">
        <v>4338.09</v>
      </c>
      <c r="O323">
        <v>0.15</v>
      </c>
      <c r="P323">
        <v>897.29</v>
      </c>
    </row>
    <row r="324" spans="1:16" x14ac:dyDescent="0.25">
      <c r="A324" t="s">
        <v>336</v>
      </c>
      <c r="B324" t="s">
        <v>5300</v>
      </c>
      <c r="C324" t="str">
        <f>TEXT(SalesData[[#This Row],[Order Date]],"mmm-yyyy")</f>
        <v>Nov-2023</v>
      </c>
      <c r="D324">
        <f t="shared" si="5"/>
        <v>2023</v>
      </c>
      <c r="E324" t="s">
        <v>6359</v>
      </c>
      <c r="F324" t="s">
        <v>7044</v>
      </c>
      <c r="G324" t="s">
        <v>7096</v>
      </c>
      <c r="H324" t="s">
        <v>7103</v>
      </c>
      <c r="I324" t="s">
        <v>7119</v>
      </c>
      <c r="J324" t="s">
        <v>7162</v>
      </c>
      <c r="K324" t="s">
        <v>7166</v>
      </c>
      <c r="L324" t="s">
        <v>7192</v>
      </c>
      <c r="M324">
        <v>3</v>
      </c>
      <c r="N324">
        <v>18663.87</v>
      </c>
      <c r="O324">
        <v>0</v>
      </c>
      <c r="P324">
        <v>3307.42</v>
      </c>
    </row>
    <row r="325" spans="1:16" x14ac:dyDescent="0.25">
      <c r="A325" t="s">
        <v>337</v>
      </c>
      <c r="B325" t="s">
        <v>5301</v>
      </c>
      <c r="C325" t="str">
        <f>TEXT(SalesData[[#This Row],[Order Date]],"mmm-yyyy")</f>
        <v>Sep-2024</v>
      </c>
      <c r="D325">
        <f t="shared" si="5"/>
        <v>2024</v>
      </c>
      <c r="E325" t="s">
        <v>6127</v>
      </c>
      <c r="F325" t="s">
        <v>6926</v>
      </c>
      <c r="G325" t="s">
        <v>7095</v>
      </c>
      <c r="H325" t="s">
        <v>7102</v>
      </c>
      <c r="I325" t="s">
        <v>7157</v>
      </c>
      <c r="J325" t="s">
        <v>7162</v>
      </c>
      <c r="K325" t="s">
        <v>7168</v>
      </c>
      <c r="L325" t="s">
        <v>7191</v>
      </c>
      <c r="M325">
        <v>4</v>
      </c>
      <c r="N325">
        <v>26318.66</v>
      </c>
      <c r="O325">
        <v>0</v>
      </c>
      <c r="P325">
        <v>5220.1899999999996</v>
      </c>
    </row>
    <row r="326" spans="1:16" x14ac:dyDescent="0.25">
      <c r="A326" t="s">
        <v>338</v>
      </c>
      <c r="B326" t="s">
        <v>5302</v>
      </c>
      <c r="C326" t="str">
        <f>TEXT(SalesData[[#This Row],[Order Date]],"mmm-yyyy")</f>
        <v>Jan-2023</v>
      </c>
      <c r="D326">
        <f t="shared" si="5"/>
        <v>2023</v>
      </c>
      <c r="E326" t="s">
        <v>6360</v>
      </c>
      <c r="F326" t="s">
        <v>7045</v>
      </c>
      <c r="G326" t="s">
        <v>7096</v>
      </c>
      <c r="H326" t="s">
        <v>7111</v>
      </c>
      <c r="I326" t="s">
        <v>7131</v>
      </c>
      <c r="J326" t="s">
        <v>7163</v>
      </c>
      <c r="K326" t="s">
        <v>7175</v>
      </c>
      <c r="L326" t="s">
        <v>7190</v>
      </c>
      <c r="M326">
        <v>8</v>
      </c>
      <c r="N326">
        <v>17778.14</v>
      </c>
      <c r="O326">
        <v>0</v>
      </c>
      <c r="P326">
        <v>4210.1400000000003</v>
      </c>
    </row>
    <row r="327" spans="1:16" x14ac:dyDescent="0.25">
      <c r="A327" t="s">
        <v>339</v>
      </c>
      <c r="B327" t="s">
        <v>5303</v>
      </c>
      <c r="C327" t="str">
        <f>TEXT(SalesData[[#This Row],[Order Date]],"mmm-yyyy")</f>
        <v>Mar-2024</v>
      </c>
      <c r="D327">
        <f t="shared" si="5"/>
        <v>2024</v>
      </c>
      <c r="E327" t="s">
        <v>6361</v>
      </c>
      <c r="F327" t="s">
        <v>6897</v>
      </c>
      <c r="G327" t="s">
        <v>7097</v>
      </c>
      <c r="H327" t="s">
        <v>7110</v>
      </c>
      <c r="I327" t="s">
        <v>7159</v>
      </c>
      <c r="J327" t="s">
        <v>7165</v>
      </c>
      <c r="K327" t="s">
        <v>7172</v>
      </c>
      <c r="L327" t="s">
        <v>7212</v>
      </c>
      <c r="M327">
        <v>1</v>
      </c>
      <c r="N327">
        <v>3623.84</v>
      </c>
      <c r="O327">
        <v>0</v>
      </c>
      <c r="P327">
        <v>773.76</v>
      </c>
    </row>
    <row r="328" spans="1:16" x14ac:dyDescent="0.25">
      <c r="A328" t="s">
        <v>340</v>
      </c>
      <c r="B328" t="s">
        <v>5088</v>
      </c>
      <c r="C328" t="str">
        <f>TEXT(SalesData[[#This Row],[Order Date]],"mmm-yyyy")</f>
        <v>Nov-2024</v>
      </c>
      <c r="D328">
        <f t="shared" si="5"/>
        <v>2024</v>
      </c>
      <c r="E328" t="s">
        <v>6129</v>
      </c>
      <c r="F328" t="s">
        <v>6928</v>
      </c>
      <c r="G328" t="s">
        <v>7097</v>
      </c>
      <c r="H328" t="s">
        <v>7107</v>
      </c>
      <c r="I328" t="s">
        <v>7153</v>
      </c>
      <c r="J328" t="s">
        <v>7163</v>
      </c>
      <c r="K328" t="s">
        <v>7171</v>
      </c>
      <c r="L328" t="s">
        <v>7204</v>
      </c>
      <c r="M328">
        <v>5</v>
      </c>
      <c r="N328">
        <v>19432.77</v>
      </c>
      <c r="O328">
        <v>0.15</v>
      </c>
      <c r="P328">
        <v>1981.41</v>
      </c>
    </row>
    <row r="329" spans="1:16" x14ac:dyDescent="0.25">
      <c r="A329" t="s">
        <v>341</v>
      </c>
      <c r="B329" t="s">
        <v>5304</v>
      </c>
      <c r="C329" t="str">
        <f>TEXT(SalesData[[#This Row],[Order Date]],"mmm-yyyy")</f>
        <v>Dec-2023</v>
      </c>
      <c r="D329">
        <f t="shared" si="5"/>
        <v>2023</v>
      </c>
      <c r="E329" t="s">
        <v>6217</v>
      </c>
      <c r="F329" t="s">
        <v>6895</v>
      </c>
      <c r="G329" t="s">
        <v>7096</v>
      </c>
      <c r="H329" t="s">
        <v>7113</v>
      </c>
      <c r="I329" t="s">
        <v>7148</v>
      </c>
      <c r="J329" t="s">
        <v>7165</v>
      </c>
      <c r="K329" t="s">
        <v>7177</v>
      </c>
      <c r="L329" t="s">
        <v>7201</v>
      </c>
      <c r="M329">
        <v>6</v>
      </c>
      <c r="N329">
        <v>289793.03000000003</v>
      </c>
      <c r="O329">
        <v>0.1</v>
      </c>
      <c r="P329">
        <v>29316.05</v>
      </c>
    </row>
    <row r="330" spans="1:16" x14ac:dyDescent="0.25">
      <c r="A330" t="s">
        <v>342</v>
      </c>
      <c r="B330" t="s">
        <v>5305</v>
      </c>
      <c r="C330" t="str">
        <f>TEXT(SalesData[[#This Row],[Order Date]],"mmm-yyyy")</f>
        <v>Aug-2024</v>
      </c>
      <c r="D330">
        <f t="shared" si="5"/>
        <v>2024</v>
      </c>
      <c r="E330" t="s">
        <v>6246</v>
      </c>
      <c r="F330" t="s">
        <v>7001</v>
      </c>
      <c r="G330" t="s">
        <v>7096</v>
      </c>
      <c r="H330" t="s">
        <v>7111</v>
      </c>
      <c r="I330" t="s">
        <v>7131</v>
      </c>
      <c r="J330" t="s">
        <v>7164</v>
      </c>
      <c r="K330" t="s">
        <v>7170</v>
      </c>
      <c r="L330" t="s">
        <v>7183</v>
      </c>
      <c r="M330">
        <v>7</v>
      </c>
      <c r="N330">
        <v>28886.79</v>
      </c>
      <c r="O330">
        <v>0.15</v>
      </c>
      <c r="P330">
        <v>5792.4</v>
      </c>
    </row>
    <row r="331" spans="1:16" x14ac:dyDescent="0.25">
      <c r="A331" t="s">
        <v>343</v>
      </c>
      <c r="B331" t="s">
        <v>5306</v>
      </c>
      <c r="C331" t="str">
        <f>TEXT(SalesData[[#This Row],[Order Date]],"mmm-yyyy")</f>
        <v>Dec-2025</v>
      </c>
      <c r="D331">
        <f t="shared" si="5"/>
        <v>2025</v>
      </c>
      <c r="E331" t="s">
        <v>6339</v>
      </c>
      <c r="F331" t="s">
        <v>6909</v>
      </c>
      <c r="G331" t="s">
        <v>7097</v>
      </c>
      <c r="H331" t="s">
        <v>7105</v>
      </c>
      <c r="I331" t="s">
        <v>7149</v>
      </c>
      <c r="J331" t="s">
        <v>7164</v>
      </c>
      <c r="K331" t="s">
        <v>7170</v>
      </c>
      <c r="L331" t="s">
        <v>7183</v>
      </c>
      <c r="M331">
        <v>6</v>
      </c>
      <c r="N331">
        <v>28572.36</v>
      </c>
      <c r="O331">
        <v>0.05</v>
      </c>
      <c r="P331">
        <v>6590.35</v>
      </c>
    </row>
    <row r="332" spans="1:16" x14ac:dyDescent="0.25">
      <c r="A332" t="s">
        <v>344</v>
      </c>
      <c r="B332" t="s">
        <v>5148</v>
      </c>
      <c r="C332" t="str">
        <f>TEXT(SalesData[[#This Row],[Order Date]],"mmm-yyyy")</f>
        <v>Oct-2025</v>
      </c>
      <c r="D332">
        <f t="shared" si="5"/>
        <v>2025</v>
      </c>
      <c r="E332" t="s">
        <v>6362</v>
      </c>
      <c r="F332" t="s">
        <v>7035</v>
      </c>
      <c r="G332" t="s">
        <v>7096</v>
      </c>
      <c r="H332" t="s">
        <v>7103</v>
      </c>
      <c r="I332" t="s">
        <v>7119</v>
      </c>
      <c r="J332" t="s">
        <v>7162</v>
      </c>
      <c r="K332" t="s">
        <v>7169</v>
      </c>
      <c r="L332" t="s">
        <v>7203</v>
      </c>
      <c r="M332">
        <v>4</v>
      </c>
      <c r="N332">
        <v>84640.22</v>
      </c>
      <c r="O332">
        <v>0</v>
      </c>
      <c r="P332">
        <v>14346.13</v>
      </c>
    </row>
    <row r="333" spans="1:16" x14ac:dyDescent="0.25">
      <c r="A333" t="s">
        <v>345</v>
      </c>
      <c r="B333" t="s">
        <v>5307</v>
      </c>
      <c r="C333" t="str">
        <f>TEXT(SalesData[[#This Row],[Order Date]],"mmm-yyyy")</f>
        <v>Feb-2024</v>
      </c>
      <c r="D333">
        <f t="shared" si="5"/>
        <v>2024</v>
      </c>
      <c r="E333" t="s">
        <v>6363</v>
      </c>
      <c r="F333" t="s">
        <v>6898</v>
      </c>
      <c r="G333" t="s">
        <v>7096</v>
      </c>
      <c r="H333" t="s">
        <v>7103</v>
      </c>
      <c r="I333" t="s">
        <v>7119</v>
      </c>
      <c r="J333" t="s">
        <v>7164</v>
      </c>
      <c r="K333" t="s">
        <v>7170</v>
      </c>
      <c r="L333" t="s">
        <v>7183</v>
      </c>
      <c r="M333">
        <v>4</v>
      </c>
      <c r="N333">
        <v>20281.240000000002</v>
      </c>
      <c r="O333">
        <v>0</v>
      </c>
      <c r="P333">
        <v>5206.9799999999996</v>
      </c>
    </row>
    <row r="334" spans="1:16" x14ac:dyDescent="0.25">
      <c r="A334" t="s">
        <v>346</v>
      </c>
      <c r="B334" t="s">
        <v>5301</v>
      </c>
      <c r="C334" t="str">
        <f>TEXT(SalesData[[#This Row],[Order Date]],"mmm-yyyy")</f>
        <v>Sep-2024</v>
      </c>
      <c r="D334">
        <f t="shared" si="5"/>
        <v>2024</v>
      </c>
      <c r="E334" t="s">
        <v>6364</v>
      </c>
      <c r="F334" t="s">
        <v>7046</v>
      </c>
      <c r="G334" t="s">
        <v>7095</v>
      </c>
      <c r="H334" t="s">
        <v>7108</v>
      </c>
      <c r="I334" t="s">
        <v>7126</v>
      </c>
      <c r="J334" t="s">
        <v>7165</v>
      </c>
      <c r="K334" t="s">
        <v>7172</v>
      </c>
      <c r="L334" t="s">
        <v>7212</v>
      </c>
      <c r="M334">
        <v>6</v>
      </c>
      <c r="N334">
        <v>19324.11</v>
      </c>
      <c r="O334">
        <v>0.1</v>
      </c>
      <c r="P334">
        <v>2631.94</v>
      </c>
    </row>
    <row r="335" spans="1:16" x14ac:dyDescent="0.25">
      <c r="A335" t="s">
        <v>347</v>
      </c>
      <c r="B335" t="s">
        <v>5308</v>
      </c>
      <c r="C335" t="str">
        <f>TEXT(SalesData[[#This Row],[Order Date]],"mmm-yyyy")</f>
        <v>Feb-2024</v>
      </c>
      <c r="D335">
        <f t="shared" si="5"/>
        <v>2024</v>
      </c>
      <c r="E335" t="s">
        <v>6365</v>
      </c>
      <c r="F335" t="s">
        <v>6901</v>
      </c>
      <c r="G335" t="s">
        <v>7095</v>
      </c>
      <c r="H335" t="s">
        <v>7108</v>
      </c>
      <c r="I335" t="s">
        <v>7141</v>
      </c>
      <c r="J335" t="s">
        <v>7163</v>
      </c>
      <c r="K335" t="s">
        <v>7175</v>
      </c>
      <c r="L335" t="s">
        <v>7197</v>
      </c>
      <c r="M335">
        <v>3</v>
      </c>
      <c r="N335">
        <v>15641.73</v>
      </c>
      <c r="O335">
        <v>0.1</v>
      </c>
      <c r="P335">
        <v>3299.37</v>
      </c>
    </row>
    <row r="336" spans="1:16" x14ac:dyDescent="0.25">
      <c r="A336" t="s">
        <v>348</v>
      </c>
      <c r="B336" t="s">
        <v>5309</v>
      </c>
      <c r="C336" t="str">
        <f>TEXT(SalesData[[#This Row],[Order Date]],"mmm-yyyy")</f>
        <v>Aug-2025</v>
      </c>
      <c r="D336">
        <f t="shared" si="5"/>
        <v>2025</v>
      </c>
      <c r="E336" t="s">
        <v>6166</v>
      </c>
      <c r="F336" t="s">
        <v>6897</v>
      </c>
      <c r="G336" t="s">
        <v>7096</v>
      </c>
      <c r="H336" t="s">
        <v>7112</v>
      </c>
      <c r="I336" t="s">
        <v>7154</v>
      </c>
      <c r="J336" t="s">
        <v>7164</v>
      </c>
      <c r="K336" t="s">
        <v>7174</v>
      </c>
      <c r="L336" t="s">
        <v>7199</v>
      </c>
      <c r="M336">
        <v>6</v>
      </c>
      <c r="N336">
        <v>8189.28</v>
      </c>
      <c r="O336">
        <v>0.15</v>
      </c>
      <c r="P336">
        <v>1443.86</v>
      </c>
    </row>
    <row r="337" spans="1:16" x14ac:dyDescent="0.25">
      <c r="A337" t="s">
        <v>349</v>
      </c>
      <c r="B337" t="s">
        <v>5133</v>
      </c>
      <c r="C337" t="str">
        <f>TEXT(SalesData[[#This Row],[Order Date]],"mmm-yyyy")</f>
        <v>May-2023</v>
      </c>
      <c r="D337">
        <f t="shared" si="5"/>
        <v>2023</v>
      </c>
      <c r="E337" t="s">
        <v>6366</v>
      </c>
      <c r="F337" t="s">
        <v>7047</v>
      </c>
      <c r="G337" t="s">
        <v>7094</v>
      </c>
      <c r="H337" t="s">
        <v>7098</v>
      </c>
      <c r="I337" t="s">
        <v>7114</v>
      </c>
      <c r="J337" t="s">
        <v>7164</v>
      </c>
      <c r="K337" t="s">
        <v>7170</v>
      </c>
      <c r="L337" t="s">
        <v>7183</v>
      </c>
      <c r="M337">
        <v>3</v>
      </c>
      <c r="N337">
        <v>12884.75</v>
      </c>
      <c r="O337">
        <v>0.15</v>
      </c>
      <c r="P337">
        <v>2632.38</v>
      </c>
    </row>
    <row r="338" spans="1:16" x14ac:dyDescent="0.25">
      <c r="A338" t="s">
        <v>350</v>
      </c>
      <c r="B338" t="s">
        <v>5046</v>
      </c>
      <c r="C338" t="str">
        <f>TEXT(SalesData[[#This Row],[Order Date]],"mmm-yyyy")</f>
        <v>Sep-2024</v>
      </c>
      <c r="D338">
        <f t="shared" si="5"/>
        <v>2024</v>
      </c>
      <c r="E338" t="s">
        <v>6342</v>
      </c>
      <c r="F338" t="s">
        <v>7008</v>
      </c>
      <c r="G338" t="s">
        <v>7095</v>
      </c>
      <c r="H338" t="s">
        <v>7109</v>
      </c>
      <c r="I338" t="s">
        <v>7135</v>
      </c>
      <c r="J338" t="s">
        <v>7163</v>
      </c>
      <c r="K338" t="s">
        <v>7171</v>
      </c>
      <c r="L338" t="s">
        <v>7184</v>
      </c>
      <c r="M338">
        <v>4</v>
      </c>
      <c r="N338">
        <v>30253.8</v>
      </c>
      <c r="O338">
        <v>0.05</v>
      </c>
      <c r="P338">
        <v>3666.49</v>
      </c>
    </row>
    <row r="339" spans="1:16" x14ac:dyDescent="0.25">
      <c r="A339" t="s">
        <v>351</v>
      </c>
      <c r="B339" t="s">
        <v>5074</v>
      </c>
      <c r="C339" t="str">
        <f>TEXT(SalesData[[#This Row],[Order Date]],"mmm-yyyy")</f>
        <v>Dec-2023</v>
      </c>
      <c r="D339">
        <f t="shared" si="5"/>
        <v>2023</v>
      </c>
      <c r="E339" t="s">
        <v>6367</v>
      </c>
      <c r="F339" t="s">
        <v>6991</v>
      </c>
      <c r="G339" t="s">
        <v>7097</v>
      </c>
      <c r="H339" t="s">
        <v>7104</v>
      </c>
      <c r="I339" t="s">
        <v>7120</v>
      </c>
      <c r="J339" t="s">
        <v>7162</v>
      </c>
      <c r="K339" t="s">
        <v>7168</v>
      </c>
      <c r="L339" t="s">
        <v>7180</v>
      </c>
      <c r="M339">
        <v>1</v>
      </c>
      <c r="N339">
        <v>2620.4499999999998</v>
      </c>
      <c r="O339">
        <v>0.25</v>
      </c>
      <c r="P339">
        <v>165.91</v>
      </c>
    </row>
    <row r="340" spans="1:16" x14ac:dyDescent="0.25">
      <c r="A340" t="s">
        <v>352</v>
      </c>
      <c r="B340" t="s">
        <v>5310</v>
      </c>
      <c r="C340" t="str">
        <f>TEXT(SalesData[[#This Row],[Order Date]],"mmm-yyyy")</f>
        <v>Dec-2025</v>
      </c>
      <c r="D340">
        <f t="shared" si="5"/>
        <v>2025</v>
      </c>
      <c r="E340" t="s">
        <v>6368</v>
      </c>
      <c r="F340" t="s">
        <v>7039</v>
      </c>
      <c r="G340" t="s">
        <v>7095</v>
      </c>
      <c r="H340" t="s">
        <v>7108</v>
      </c>
      <c r="I340" t="s">
        <v>7126</v>
      </c>
      <c r="J340" t="s">
        <v>7165</v>
      </c>
      <c r="K340" t="s">
        <v>7172</v>
      </c>
      <c r="L340" t="s">
        <v>7185</v>
      </c>
      <c r="M340">
        <v>3</v>
      </c>
      <c r="N340">
        <v>15336.86</v>
      </c>
      <c r="O340">
        <v>0</v>
      </c>
      <c r="P340">
        <v>3038.53</v>
      </c>
    </row>
    <row r="341" spans="1:16" x14ac:dyDescent="0.25">
      <c r="A341" t="s">
        <v>353</v>
      </c>
      <c r="B341" t="s">
        <v>5311</v>
      </c>
      <c r="C341" t="str">
        <f>TEXT(SalesData[[#This Row],[Order Date]],"mmm-yyyy")</f>
        <v>Aug-2023</v>
      </c>
      <c r="D341">
        <f t="shared" si="5"/>
        <v>2023</v>
      </c>
      <c r="E341" t="s">
        <v>6228</v>
      </c>
      <c r="F341" t="s">
        <v>6959</v>
      </c>
      <c r="G341" t="s">
        <v>7097</v>
      </c>
      <c r="H341" t="s">
        <v>7104</v>
      </c>
      <c r="I341" t="s">
        <v>7120</v>
      </c>
      <c r="J341" t="s">
        <v>7165</v>
      </c>
      <c r="K341" t="s">
        <v>7177</v>
      </c>
      <c r="L341" t="s">
        <v>7201</v>
      </c>
      <c r="M341">
        <v>1</v>
      </c>
      <c r="N341">
        <v>52107</v>
      </c>
      <c r="O341">
        <v>0</v>
      </c>
      <c r="P341">
        <v>7522.92</v>
      </c>
    </row>
    <row r="342" spans="1:16" x14ac:dyDescent="0.25">
      <c r="A342" t="s">
        <v>354</v>
      </c>
      <c r="B342" t="s">
        <v>5312</v>
      </c>
      <c r="C342" t="str">
        <f>TEXT(SalesData[[#This Row],[Order Date]],"mmm-yyyy")</f>
        <v>Oct-2024</v>
      </c>
      <c r="D342">
        <f t="shared" si="5"/>
        <v>2024</v>
      </c>
      <c r="E342" t="s">
        <v>6354</v>
      </c>
      <c r="F342" t="s">
        <v>6943</v>
      </c>
      <c r="G342" t="s">
        <v>7094</v>
      </c>
      <c r="H342" t="s">
        <v>7098</v>
      </c>
      <c r="I342" t="s">
        <v>7114</v>
      </c>
      <c r="J342" t="s">
        <v>7162</v>
      </c>
      <c r="K342" t="s">
        <v>7166</v>
      </c>
      <c r="L342" t="s">
        <v>7178</v>
      </c>
      <c r="M342">
        <v>6</v>
      </c>
      <c r="N342">
        <v>67102.53</v>
      </c>
      <c r="O342">
        <v>0.25</v>
      </c>
      <c r="P342">
        <v>8469.35</v>
      </c>
    </row>
    <row r="343" spans="1:16" x14ac:dyDescent="0.25">
      <c r="A343" t="s">
        <v>355</v>
      </c>
      <c r="B343" t="s">
        <v>5313</v>
      </c>
      <c r="C343" t="str">
        <f>TEXT(SalesData[[#This Row],[Order Date]],"mmm-yyyy")</f>
        <v>Aug-2023</v>
      </c>
      <c r="D343">
        <f t="shared" si="5"/>
        <v>2023</v>
      </c>
      <c r="E343" t="s">
        <v>6369</v>
      </c>
      <c r="F343" t="s">
        <v>6949</v>
      </c>
      <c r="G343" t="s">
        <v>7097</v>
      </c>
      <c r="H343" t="s">
        <v>7107</v>
      </c>
      <c r="I343" t="s">
        <v>7153</v>
      </c>
      <c r="J343" t="s">
        <v>7164</v>
      </c>
      <c r="K343" t="s">
        <v>7174</v>
      </c>
      <c r="L343" t="s">
        <v>7188</v>
      </c>
      <c r="M343">
        <v>5</v>
      </c>
      <c r="N343">
        <v>14620.59</v>
      </c>
      <c r="O343">
        <v>0</v>
      </c>
      <c r="P343">
        <v>3560.93</v>
      </c>
    </row>
    <row r="344" spans="1:16" x14ac:dyDescent="0.25">
      <c r="A344" t="s">
        <v>356</v>
      </c>
      <c r="B344" t="s">
        <v>5182</v>
      </c>
      <c r="C344" t="str">
        <f>TEXT(SalesData[[#This Row],[Order Date]],"mmm-yyyy")</f>
        <v>May-2023</v>
      </c>
      <c r="D344">
        <f t="shared" si="5"/>
        <v>2023</v>
      </c>
      <c r="E344" t="s">
        <v>6370</v>
      </c>
      <c r="F344" t="s">
        <v>7000</v>
      </c>
      <c r="G344" t="s">
        <v>7095</v>
      </c>
      <c r="H344" t="s">
        <v>7108</v>
      </c>
      <c r="I344" t="s">
        <v>7141</v>
      </c>
      <c r="J344" t="s">
        <v>7163</v>
      </c>
      <c r="K344" t="s">
        <v>7171</v>
      </c>
      <c r="L344" t="s">
        <v>7204</v>
      </c>
      <c r="M344">
        <v>1</v>
      </c>
      <c r="N344">
        <v>4213.33</v>
      </c>
      <c r="O344">
        <v>0.1</v>
      </c>
      <c r="P344">
        <v>629.55999999999995</v>
      </c>
    </row>
    <row r="345" spans="1:16" x14ac:dyDescent="0.25">
      <c r="A345" t="s">
        <v>357</v>
      </c>
      <c r="B345" t="s">
        <v>5314</v>
      </c>
      <c r="C345" t="str">
        <f>TEXT(SalesData[[#This Row],[Order Date]],"mmm-yyyy")</f>
        <v>May-2025</v>
      </c>
      <c r="D345">
        <f t="shared" si="5"/>
        <v>2025</v>
      </c>
      <c r="E345" t="s">
        <v>6371</v>
      </c>
      <c r="F345" t="s">
        <v>7040</v>
      </c>
      <c r="G345" t="s">
        <v>7096</v>
      </c>
      <c r="H345" t="s">
        <v>7111</v>
      </c>
      <c r="I345" t="s">
        <v>7142</v>
      </c>
      <c r="J345" t="s">
        <v>7163</v>
      </c>
      <c r="K345" t="s">
        <v>7167</v>
      </c>
      <c r="L345" t="s">
        <v>7179</v>
      </c>
      <c r="M345">
        <v>5</v>
      </c>
      <c r="N345">
        <v>12251.96</v>
      </c>
      <c r="O345">
        <v>0.05</v>
      </c>
      <c r="P345">
        <v>3082.04</v>
      </c>
    </row>
    <row r="346" spans="1:16" x14ac:dyDescent="0.25">
      <c r="A346" t="s">
        <v>358</v>
      </c>
      <c r="B346" t="s">
        <v>5282</v>
      </c>
      <c r="C346" t="str">
        <f>TEXT(SalesData[[#This Row],[Order Date]],"mmm-yyyy")</f>
        <v>Jun-2023</v>
      </c>
      <c r="D346">
        <f t="shared" si="5"/>
        <v>2023</v>
      </c>
      <c r="E346" t="s">
        <v>6372</v>
      </c>
      <c r="F346" t="s">
        <v>6917</v>
      </c>
      <c r="G346" t="s">
        <v>7096</v>
      </c>
      <c r="H346" t="s">
        <v>7111</v>
      </c>
      <c r="I346" t="s">
        <v>7131</v>
      </c>
      <c r="J346" t="s">
        <v>7163</v>
      </c>
      <c r="K346" t="s">
        <v>7171</v>
      </c>
      <c r="L346" t="s">
        <v>7184</v>
      </c>
      <c r="M346">
        <v>5</v>
      </c>
      <c r="N346">
        <v>32462.14</v>
      </c>
      <c r="O346">
        <v>0.2</v>
      </c>
      <c r="P346">
        <v>1570.96</v>
      </c>
    </row>
    <row r="347" spans="1:16" x14ac:dyDescent="0.25">
      <c r="A347" t="s">
        <v>359</v>
      </c>
      <c r="B347" t="s">
        <v>5315</v>
      </c>
      <c r="C347" t="str">
        <f>TEXT(SalesData[[#This Row],[Order Date]],"mmm-yyyy")</f>
        <v>Oct-2023</v>
      </c>
      <c r="D347">
        <f t="shared" si="5"/>
        <v>2023</v>
      </c>
      <c r="E347" t="s">
        <v>6217</v>
      </c>
      <c r="F347" t="s">
        <v>6895</v>
      </c>
      <c r="G347" t="s">
        <v>7095</v>
      </c>
      <c r="H347" t="s">
        <v>7108</v>
      </c>
      <c r="I347" t="s">
        <v>7150</v>
      </c>
      <c r="J347" t="s">
        <v>7162</v>
      </c>
      <c r="K347" t="s">
        <v>7169</v>
      </c>
      <c r="L347" t="s">
        <v>7193</v>
      </c>
      <c r="M347">
        <v>6</v>
      </c>
      <c r="N347">
        <v>51285.919999999998</v>
      </c>
      <c r="O347">
        <v>0.25</v>
      </c>
      <c r="P347">
        <v>5372.79</v>
      </c>
    </row>
    <row r="348" spans="1:16" x14ac:dyDescent="0.25">
      <c r="A348" t="s">
        <v>360</v>
      </c>
      <c r="B348" t="s">
        <v>5316</v>
      </c>
      <c r="C348" t="str">
        <f>TEXT(SalesData[[#This Row],[Order Date]],"mmm-yyyy")</f>
        <v>Aug-2025</v>
      </c>
      <c r="D348">
        <f t="shared" si="5"/>
        <v>2025</v>
      </c>
      <c r="E348" t="s">
        <v>6373</v>
      </c>
      <c r="F348" t="s">
        <v>7001</v>
      </c>
      <c r="G348" t="s">
        <v>7097</v>
      </c>
      <c r="H348" t="s">
        <v>7104</v>
      </c>
      <c r="I348" t="s">
        <v>7132</v>
      </c>
      <c r="J348" t="s">
        <v>7163</v>
      </c>
      <c r="K348" t="s">
        <v>7171</v>
      </c>
      <c r="L348" t="s">
        <v>7184</v>
      </c>
      <c r="M348">
        <v>6</v>
      </c>
      <c r="N348">
        <v>41104.69</v>
      </c>
      <c r="O348">
        <v>0.15</v>
      </c>
      <c r="P348">
        <v>3711.23</v>
      </c>
    </row>
    <row r="349" spans="1:16" x14ac:dyDescent="0.25">
      <c r="A349" t="s">
        <v>361</v>
      </c>
      <c r="B349" t="s">
        <v>5272</v>
      </c>
      <c r="C349" t="str">
        <f>TEXT(SalesData[[#This Row],[Order Date]],"mmm-yyyy")</f>
        <v>Aug-2023</v>
      </c>
      <c r="D349">
        <f t="shared" si="5"/>
        <v>2023</v>
      </c>
      <c r="E349" t="s">
        <v>6374</v>
      </c>
      <c r="F349" t="s">
        <v>7028</v>
      </c>
      <c r="G349" t="s">
        <v>7095</v>
      </c>
      <c r="H349" t="s">
        <v>7109</v>
      </c>
      <c r="I349" t="s">
        <v>7135</v>
      </c>
      <c r="J349" t="s">
        <v>7163</v>
      </c>
      <c r="K349" t="s">
        <v>7175</v>
      </c>
      <c r="L349" t="s">
        <v>7205</v>
      </c>
      <c r="M349">
        <v>7</v>
      </c>
      <c r="N349">
        <v>24796.14</v>
      </c>
      <c r="O349">
        <v>0</v>
      </c>
      <c r="P349">
        <v>5157.79</v>
      </c>
    </row>
    <row r="350" spans="1:16" x14ac:dyDescent="0.25">
      <c r="A350" t="s">
        <v>362</v>
      </c>
      <c r="B350" t="s">
        <v>5133</v>
      </c>
      <c r="C350" t="str">
        <f>TEXT(SalesData[[#This Row],[Order Date]],"mmm-yyyy")</f>
        <v>May-2023</v>
      </c>
      <c r="D350">
        <f t="shared" si="5"/>
        <v>2023</v>
      </c>
      <c r="E350" t="s">
        <v>6278</v>
      </c>
      <c r="F350" t="s">
        <v>6902</v>
      </c>
      <c r="G350" t="s">
        <v>7095</v>
      </c>
      <c r="H350" t="s">
        <v>7106</v>
      </c>
      <c r="I350" t="s">
        <v>7161</v>
      </c>
      <c r="J350" t="s">
        <v>7163</v>
      </c>
      <c r="K350" t="s">
        <v>7175</v>
      </c>
      <c r="L350" t="s">
        <v>7205</v>
      </c>
      <c r="M350">
        <v>6</v>
      </c>
      <c r="N350">
        <v>18196.53</v>
      </c>
      <c r="O350">
        <v>0.15</v>
      </c>
      <c r="P350">
        <v>2673.72</v>
      </c>
    </row>
    <row r="351" spans="1:16" x14ac:dyDescent="0.25">
      <c r="A351" t="s">
        <v>363</v>
      </c>
      <c r="B351" t="s">
        <v>5317</v>
      </c>
      <c r="C351" t="str">
        <f>TEXT(SalesData[[#This Row],[Order Date]],"mmm-yyyy")</f>
        <v>Sep-2025</v>
      </c>
      <c r="D351">
        <f t="shared" si="5"/>
        <v>2025</v>
      </c>
      <c r="E351" t="s">
        <v>6137</v>
      </c>
      <c r="F351" t="s">
        <v>6935</v>
      </c>
      <c r="G351" t="s">
        <v>7097</v>
      </c>
      <c r="H351" t="s">
        <v>7105</v>
      </c>
      <c r="I351" t="s">
        <v>7128</v>
      </c>
      <c r="J351" t="s">
        <v>7165</v>
      </c>
      <c r="K351" t="s">
        <v>7177</v>
      </c>
      <c r="L351" t="s">
        <v>7198</v>
      </c>
      <c r="M351">
        <v>5</v>
      </c>
      <c r="N351">
        <v>279911.02</v>
      </c>
      <c r="O351">
        <v>0.1</v>
      </c>
      <c r="P351">
        <v>44817.41</v>
      </c>
    </row>
    <row r="352" spans="1:16" x14ac:dyDescent="0.25">
      <c r="A352" t="s">
        <v>364</v>
      </c>
      <c r="B352" t="s">
        <v>5318</v>
      </c>
      <c r="C352" t="str">
        <f>TEXT(SalesData[[#This Row],[Order Date]],"mmm-yyyy")</f>
        <v>Feb-2025</v>
      </c>
      <c r="D352">
        <f t="shared" si="5"/>
        <v>2025</v>
      </c>
      <c r="E352" t="s">
        <v>6375</v>
      </c>
      <c r="F352" t="s">
        <v>7048</v>
      </c>
      <c r="G352" t="s">
        <v>7095</v>
      </c>
      <c r="H352" t="s">
        <v>7102</v>
      </c>
      <c r="I352" t="s">
        <v>7147</v>
      </c>
      <c r="J352" t="s">
        <v>7165</v>
      </c>
      <c r="K352" t="s">
        <v>7176</v>
      </c>
      <c r="L352" t="s">
        <v>7202</v>
      </c>
      <c r="M352">
        <v>3</v>
      </c>
      <c r="N352">
        <v>47750.95</v>
      </c>
      <c r="O352">
        <v>0.15</v>
      </c>
      <c r="P352">
        <v>2764.84</v>
      </c>
    </row>
    <row r="353" spans="1:16" x14ac:dyDescent="0.25">
      <c r="A353" t="s">
        <v>365</v>
      </c>
      <c r="B353" t="s">
        <v>5319</v>
      </c>
      <c r="C353" t="str">
        <f>TEXT(SalesData[[#This Row],[Order Date]],"mmm-yyyy")</f>
        <v>Nov-2023</v>
      </c>
      <c r="D353">
        <f t="shared" si="5"/>
        <v>2023</v>
      </c>
      <c r="E353" t="s">
        <v>6376</v>
      </c>
      <c r="F353" t="s">
        <v>6917</v>
      </c>
      <c r="G353" t="s">
        <v>7096</v>
      </c>
      <c r="H353" t="s">
        <v>7113</v>
      </c>
      <c r="I353" t="s">
        <v>7143</v>
      </c>
      <c r="J353" t="s">
        <v>7163</v>
      </c>
      <c r="K353" t="s">
        <v>7171</v>
      </c>
      <c r="L353" t="s">
        <v>7204</v>
      </c>
      <c r="M353">
        <v>6</v>
      </c>
      <c r="N353">
        <v>25830.26</v>
      </c>
      <c r="O353">
        <v>0.05</v>
      </c>
      <c r="P353">
        <v>3704.12</v>
      </c>
    </row>
    <row r="354" spans="1:16" x14ac:dyDescent="0.25">
      <c r="A354" t="s">
        <v>366</v>
      </c>
      <c r="B354" t="s">
        <v>5239</v>
      </c>
      <c r="C354" t="str">
        <f>TEXT(SalesData[[#This Row],[Order Date]],"mmm-yyyy")</f>
        <v>Dec-2024</v>
      </c>
      <c r="D354">
        <f t="shared" si="5"/>
        <v>2024</v>
      </c>
      <c r="E354" t="s">
        <v>6377</v>
      </c>
      <c r="F354" t="s">
        <v>7028</v>
      </c>
      <c r="G354" t="s">
        <v>7097</v>
      </c>
      <c r="H354" t="s">
        <v>7107</v>
      </c>
      <c r="I354" t="s">
        <v>7152</v>
      </c>
      <c r="J354" t="s">
        <v>7163</v>
      </c>
      <c r="K354" t="s">
        <v>7171</v>
      </c>
      <c r="L354" t="s">
        <v>7184</v>
      </c>
      <c r="M354">
        <v>1</v>
      </c>
      <c r="N354">
        <v>7904.82</v>
      </c>
      <c r="O354">
        <v>0.05</v>
      </c>
      <c r="P354">
        <v>911.82</v>
      </c>
    </row>
    <row r="355" spans="1:16" x14ac:dyDescent="0.25">
      <c r="A355" t="s">
        <v>367</v>
      </c>
      <c r="B355" t="s">
        <v>5187</v>
      </c>
      <c r="C355" t="str">
        <f>TEXT(SalesData[[#This Row],[Order Date]],"mmm-yyyy")</f>
        <v>Jan-2025</v>
      </c>
      <c r="D355">
        <f t="shared" si="5"/>
        <v>2025</v>
      </c>
      <c r="E355" t="s">
        <v>6378</v>
      </c>
      <c r="F355" t="s">
        <v>6926</v>
      </c>
      <c r="G355" t="s">
        <v>7097</v>
      </c>
      <c r="H355" t="s">
        <v>7104</v>
      </c>
      <c r="I355" t="s">
        <v>7120</v>
      </c>
      <c r="J355" t="s">
        <v>7162</v>
      </c>
      <c r="K355" t="s">
        <v>7166</v>
      </c>
      <c r="L355" t="s">
        <v>7192</v>
      </c>
      <c r="M355">
        <v>7</v>
      </c>
      <c r="N355">
        <v>32988.910000000003</v>
      </c>
      <c r="O355">
        <v>0.2</v>
      </c>
      <c r="P355">
        <v>2878.6</v>
      </c>
    </row>
    <row r="356" spans="1:16" x14ac:dyDescent="0.25">
      <c r="A356" t="s">
        <v>368</v>
      </c>
      <c r="B356" t="s">
        <v>5320</v>
      </c>
      <c r="C356" t="str">
        <f>TEXT(SalesData[[#This Row],[Order Date]],"mmm-yyyy")</f>
        <v>Mar-2024</v>
      </c>
      <c r="D356">
        <f t="shared" si="5"/>
        <v>2024</v>
      </c>
      <c r="E356" t="s">
        <v>6379</v>
      </c>
      <c r="F356" t="s">
        <v>7015</v>
      </c>
      <c r="G356" t="s">
        <v>7094</v>
      </c>
      <c r="H356" t="s">
        <v>7101</v>
      </c>
      <c r="I356" t="s">
        <v>7117</v>
      </c>
      <c r="J356" t="s">
        <v>7162</v>
      </c>
      <c r="K356" t="s">
        <v>7169</v>
      </c>
      <c r="L356" t="s">
        <v>7203</v>
      </c>
      <c r="M356">
        <v>6</v>
      </c>
      <c r="N356">
        <v>98180.63</v>
      </c>
      <c r="O356">
        <v>0.25</v>
      </c>
      <c r="P356">
        <v>7242.86</v>
      </c>
    </row>
    <row r="357" spans="1:16" x14ac:dyDescent="0.25">
      <c r="A357" t="s">
        <v>369</v>
      </c>
      <c r="B357" t="s">
        <v>5321</v>
      </c>
      <c r="C357" t="str">
        <f>TEXT(SalesData[[#This Row],[Order Date]],"mmm-yyyy")</f>
        <v>Oct-2023</v>
      </c>
      <c r="D357">
        <f t="shared" si="5"/>
        <v>2023</v>
      </c>
      <c r="E357" t="s">
        <v>6380</v>
      </c>
      <c r="F357" t="s">
        <v>6947</v>
      </c>
      <c r="G357" t="s">
        <v>7097</v>
      </c>
      <c r="H357" t="s">
        <v>7107</v>
      </c>
      <c r="I357" t="s">
        <v>7152</v>
      </c>
      <c r="J357" t="s">
        <v>7165</v>
      </c>
      <c r="K357" t="s">
        <v>7176</v>
      </c>
      <c r="L357" t="s">
        <v>7195</v>
      </c>
      <c r="M357">
        <v>8</v>
      </c>
      <c r="N357">
        <v>76314.13</v>
      </c>
      <c r="O357">
        <v>0.2</v>
      </c>
      <c r="P357">
        <v>-644.99</v>
      </c>
    </row>
    <row r="358" spans="1:16" x14ac:dyDescent="0.25">
      <c r="A358" t="s">
        <v>370</v>
      </c>
      <c r="B358" t="s">
        <v>5276</v>
      </c>
      <c r="C358" t="str">
        <f>TEXT(SalesData[[#This Row],[Order Date]],"mmm-yyyy")</f>
        <v>May-2025</v>
      </c>
      <c r="D358">
        <f t="shared" si="5"/>
        <v>2025</v>
      </c>
      <c r="E358" t="s">
        <v>6381</v>
      </c>
      <c r="F358" t="s">
        <v>6970</v>
      </c>
      <c r="G358" t="s">
        <v>7096</v>
      </c>
      <c r="H358" t="s">
        <v>7103</v>
      </c>
      <c r="I358" t="s">
        <v>7134</v>
      </c>
      <c r="J358" t="s">
        <v>7162</v>
      </c>
      <c r="K358" t="s">
        <v>7166</v>
      </c>
      <c r="L358" t="s">
        <v>7192</v>
      </c>
      <c r="M358">
        <v>7</v>
      </c>
      <c r="N358">
        <v>36842.65</v>
      </c>
      <c r="O358">
        <v>0.15</v>
      </c>
      <c r="P358">
        <v>3810.1</v>
      </c>
    </row>
    <row r="359" spans="1:16" x14ac:dyDescent="0.25">
      <c r="A359" t="s">
        <v>371</v>
      </c>
      <c r="B359" t="s">
        <v>5322</v>
      </c>
      <c r="C359" t="str">
        <f>TEXT(SalesData[[#This Row],[Order Date]],"mmm-yyyy")</f>
        <v>Jan-2023</v>
      </c>
      <c r="D359">
        <f t="shared" si="5"/>
        <v>2023</v>
      </c>
      <c r="E359" t="s">
        <v>6382</v>
      </c>
      <c r="F359" t="s">
        <v>7049</v>
      </c>
      <c r="G359" t="s">
        <v>7096</v>
      </c>
      <c r="H359" t="s">
        <v>7111</v>
      </c>
      <c r="I359" t="s">
        <v>7142</v>
      </c>
      <c r="J359" t="s">
        <v>7164</v>
      </c>
      <c r="K359" t="s">
        <v>7170</v>
      </c>
      <c r="L359" t="s">
        <v>7183</v>
      </c>
      <c r="M359">
        <v>6</v>
      </c>
      <c r="N359">
        <v>31434.7</v>
      </c>
      <c r="O359">
        <v>0</v>
      </c>
      <c r="P359">
        <v>8835.15</v>
      </c>
    </row>
    <row r="360" spans="1:16" x14ac:dyDescent="0.25">
      <c r="A360" t="s">
        <v>372</v>
      </c>
      <c r="B360" t="s">
        <v>5323</v>
      </c>
      <c r="C360" t="str">
        <f>TEXT(SalesData[[#This Row],[Order Date]],"mmm-yyyy")</f>
        <v>Sep-2025</v>
      </c>
      <c r="D360">
        <f t="shared" si="5"/>
        <v>2025</v>
      </c>
      <c r="E360" t="s">
        <v>6296</v>
      </c>
      <c r="F360" t="s">
        <v>7022</v>
      </c>
      <c r="G360" t="s">
        <v>7097</v>
      </c>
      <c r="H360" t="s">
        <v>7110</v>
      </c>
      <c r="I360" t="s">
        <v>7129</v>
      </c>
      <c r="J360" t="s">
        <v>7164</v>
      </c>
      <c r="K360" t="s">
        <v>7170</v>
      </c>
      <c r="L360" t="s">
        <v>7183</v>
      </c>
      <c r="M360">
        <v>2</v>
      </c>
      <c r="N360">
        <v>8831.43</v>
      </c>
      <c r="O360">
        <v>0.15</v>
      </c>
      <c r="P360">
        <v>1995.39</v>
      </c>
    </row>
    <row r="361" spans="1:16" x14ac:dyDescent="0.25">
      <c r="A361" t="s">
        <v>373</v>
      </c>
      <c r="B361" t="s">
        <v>5324</v>
      </c>
      <c r="C361" t="str">
        <f>TEXT(SalesData[[#This Row],[Order Date]],"mmm-yyyy")</f>
        <v>Jun-2023</v>
      </c>
      <c r="D361">
        <f t="shared" si="5"/>
        <v>2023</v>
      </c>
      <c r="E361" t="s">
        <v>6383</v>
      </c>
      <c r="F361" t="s">
        <v>6944</v>
      </c>
      <c r="G361" t="s">
        <v>7095</v>
      </c>
      <c r="H361" t="s">
        <v>7109</v>
      </c>
      <c r="I361" t="s">
        <v>7135</v>
      </c>
      <c r="J361" t="s">
        <v>7165</v>
      </c>
      <c r="K361" t="s">
        <v>7177</v>
      </c>
      <c r="L361" t="s">
        <v>7201</v>
      </c>
      <c r="M361">
        <v>8</v>
      </c>
      <c r="N361">
        <v>361867.68</v>
      </c>
      <c r="O361">
        <v>0.15</v>
      </c>
      <c r="P361">
        <v>34477</v>
      </c>
    </row>
    <row r="362" spans="1:16" x14ac:dyDescent="0.25">
      <c r="A362" t="s">
        <v>374</v>
      </c>
      <c r="B362" t="s">
        <v>5060</v>
      </c>
      <c r="C362" t="str">
        <f>TEXT(SalesData[[#This Row],[Order Date]],"mmm-yyyy")</f>
        <v>Aug-2024</v>
      </c>
      <c r="D362">
        <f t="shared" si="5"/>
        <v>2024</v>
      </c>
      <c r="E362" t="s">
        <v>6270</v>
      </c>
      <c r="F362" t="s">
        <v>7014</v>
      </c>
      <c r="G362" t="s">
        <v>7094</v>
      </c>
      <c r="H362" t="s">
        <v>7099</v>
      </c>
      <c r="I362" t="s">
        <v>7115</v>
      </c>
      <c r="J362" t="s">
        <v>7164</v>
      </c>
      <c r="K362" t="s">
        <v>7174</v>
      </c>
      <c r="L362" t="s">
        <v>7199</v>
      </c>
      <c r="M362">
        <v>5</v>
      </c>
      <c r="N362">
        <v>8103.44</v>
      </c>
      <c r="O362">
        <v>0</v>
      </c>
      <c r="P362">
        <v>1808.74</v>
      </c>
    </row>
    <row r="363" spans="1:16" x14ac:dyDescent="0.25">
      <c r="A363" t="s">
        <v>375</v>
      </c>
      <c r="B363" t="s">
        <v>5325</v>
      </c>
      <c r="C363" t="str">
        <f>TEXT(SalesData[[#This Row],[Order Date]],"mmm-yyyy")</f>
        <v>Aug-2024</v>
      </c>
      <c r="D363">
        <f t="shared" si="5"/>
        <v>2024</v>
      </c>
      <c r="E363" t="s">
        <v>6113</v>
      </c>
      <c r="F363" t="s">
        <v>6912</v>
      </c>
      <c r="G363" t="s">
        <v>7097</v>
      </c>
      <c r="H363" t="s">
        <v>7104</v>
      </c>
      <c r="I363" t="s">
        <v>7132</v>
      </c>
      <c r="J363" t="s">
        <v>7165</v>
      </c>
      <c r="K363" t="s">
        <v>7176</v>
      </c>
      <c r="L363" t="s">
        <v>7195</v>
      </c>
      <c r="M363">
        <v>2</v>
      </c>
      <c r="N363">
        <v>18510.77</v>
      </c>
      <c r="O363">
        <v>0.25</v>
      </c>
      <c r="P363">
        <v>611.65</v>
      </c>
    </row>
    <row r="364" spans="1:16" x14ac:dyDescent="0.25">
      <c r="A364" t="s">
        <v>376</v>
      </c>
      <c r="B364" t="s">
        <v>5326</v>
      </c>
      <c r="C364" t="str">
        <f>TEXT(SalesData[[#This Row],[Order Date]],"mmm-yyyy")</f>
        <v>Jun-2024</v>
      </c>
      <c r="D364">
        <f t="shared" si="5"/>
        <v>2024</v>
      </c>
      <c r="E364" t="s">
        <v>6384</v>
      </c>
      <c r="F364" t="s">
        <v>6969</v>
      </c>
      <c r="G364" t="s">
        <v>7097</v>
      </c>
      <c r="H364" t="s">
        <v>7107</v>
      </c>
      <c r="I364" t="s">
        <v>7152</v>
      </c>
      <c r="J364" t="s">
        <v>7162</v>
      </c>
      <c r="K364" t="s">
        <v>7169</v>
      </c>
      <c r="L364" t="s">
        <v>7193</v>
      </c>
      <c r="M364">
        <v>3</v>
      </c>
      <c r="N364">
        <v>26259.16</v>
      </c>
      <c r="O364">
        <v>0.2</v>
      </c>
      <c r="P364">
        <v>2134.77</v>
      </c>
    </row>
    <row r="365" spans="1:16" x14ac:dyDescent="0.25">
      <c r="A365" t="s">
        <v>377</v>
      </c>
      <c r="B365" t="s">
        <v>5327</v>
      </c>
      <c r="C365" t="str">
        <f>TEXT(SalesData[[#This Row],[Order Date]],"mmm-yyyy")</f>
        <v>Apr-2024</v>
      </c>
      <c r="D365">
        <f t="shared" si="5"/>
        <v>2024</v>
      </c>
      <c r="E365" t="s">
        <v>6385</v>
      </c>
      <c r="F365" t="s">
        <v>7034</v>
      </c>
      <c r="G365" t="s">
        <v>7096</v>
      </c>
      <c r="H365" t="s">
        <v>7111</v>
      </c>
      <c r="I365" t="s">
        <v>7142</v>
      </c>
      <c r="J365" t="s">
        <v>7165</v>
      </c>
      <c r="K365" t="s">
        <v>7177</v>
      </c>
      <c r="L365" t="s">
        <v>7198</v>
      </c>
      <c r="M365">
        <v>3</v>
      </c>
      <c r="N365">
        <v>172942.59</v>
      </c>
      <c r="O365">
        <v>0.15</v>
      </c>
      <c r="P365">
        <v>23026.1</v>
      </c>
    </row>
    <row r="366" spans="1:16" x14ac:dyDescent="0.25">
      <c r="A366" t="s">
        <v>378</v>
      </c>
      <c r="B366" t="s">
        <v>5033</v>
      </c>
      <c r="C366" t="str">
        <f>TEXT(SalesData[[#This Row],[Order Date]],"mmm-yyyy")</f>
        <v>Feb-2025</v>
      </c>
      <c r="D366">
        <f t="shared" si="5"/>
        <v>2025</v>
      </c>
      <c r="E366" t="s">
        <v>6254</v>
      </c>
      <c r="F366" t="s">
        <v>7006</v>
      </c>
      <c r="G366" t="s">
        <v>7094</v>
      </c>
      <c r="H366" t="s">
        <v>7101</v>
      </c>
      <c r="I366" t="s">
        <v>7124</v>
      </c>
      <c r="J366" t="s">
        <v>7162</v>
      </c>
      <c r="K366" t="s">
        <v>7168</v>
      </c>
      <c r="L366" t="s">
        <v>7181</v>
      </c>
      <c r="M366">
        <v>6</v>
      </c>
      <c r="N366">
        <v>73024.28</v>
      </c>
      <c r="O366">
        <v>0</v>
      </c>
      <c r="P366">
        <v>14831.51</v>
      </c>
    </row>
    <row r="367" spans="1:16" x14ac:dyDescent="0.25">
      <c r="A367" t="s">
        <v>379</v>
      </c>
      <c r="B367" t="s">
        <v>5191</v>
      </c>
      <c r="C367" t="str">
        <f>TEXT(SalesData[[#This Row],[Order Date]],"mmm-yyyy")</f>
        <v>Aug-2025</v>
      </c>
      <c r="D367">
        <f t="shared" si="5"/>
        <v>2025</v>
      </c>
      <c r="E367" t="s">
        <v>6253</v>
      </c>
      <c r="F367" t="s">
        <v>7005</v>
      </c>
      <c r="G367" t="s">
        <v>7096</v>
      </c>
      <c r="H367" t="s">
        <v>7103</v>
      </c>
      <c r="I367" t="s">
        <v>7158</v>
      </c>
      <c r="J367" t="s">
        <v>7163</v>
      </c>
      <c r="K367" t="s">
        <v>7167</v>
      </c>
      <c r="L367" t="s">
        <v>7207</v>
      </c>
      <c r="M367">
        <v>4</v>
      </c>
      <c r="N367">
        <v>2932.85</v>
      </c>
      <c r="O367">
        <v>0.1</v>
      </c>
      <c r="P367">
        <v>864.34</v>
      </c>
    </row>
    <row r="368" spans="1:16" x14ac:dyDescent="0.25">
      <c r="A368" t="s">
        <v>380</v>
      </c>
      <c r="B368" t="s">
        <v>5328</v>
      </c>
      <c r="C368" t="str">
        <f>TEXT(SalesData[[#This Row],[Order Date]],"mmm-yyyy")</f>
        <v>Jun-2025</v>
      </c>
      <c r="D368">
        <f t="shared" si="5"/>
        <v>2025</v>
      </c>
      <c r="E368" t="s">
        <v>6386</v>
      </c>
      <c r="F368" t="s">
        <v>6961</v>
      </c>
      <c r="G368" t="s">
        <v>7097</v>
      </c>
      <c r="H368" t="s">
        <v>7104</v>
      </c>
      <c r="I368" t="s">
        <v>7132</v>
      </c>
      <c r="J368" t="s">
        <v>7163</v>
      </c>
      <c r="K368" t="s">
        <v>7167</v>
      </c>
      <c r="L368" t="s">
        <v>7179</v>
      </c>
      <c r="M368">
        <v>1</v>
      </c>
      <c r="N368">
        <v>2604.4299999999998</v>
      </c>
      <c r="O368">
        <v>0</v>
      </c>
      <c r="P368">
        <v>767.35</v>
      </c>
    </row>
    <row r="369" spans="1:16" x14ac:dyDescent="0.25">
      <c r="A369" t="s">
        <v>381</v>
      </c>
      <c r="B369" t="s">
        <v>5329</v>
      </c>
      <c r="C369" t="str">
        <f>TEXT(SalesData[[#This Row],[Order Date]],"mmm-yyyy")</f>
        <v>Jul-2024</v>
      </c>
      <c r="D369">
        <f t="shared" si="5"/>
        <v>2024</v>
      </c>
      <c r="E369" t="s">
        <v>6387</v>
      </c>
      <c r="F369" t="s">
        <v>6967</v>
      </c>
      <c r="G369" t="s">
        <v>7095</v>
      </c>
      <c r="H369" t="s">
        <v>7108</v>
      </c>
      <c r="I369" t="s">
        <v>7150</v>
      </c>
      <c r="J369" t="s">
        <v>7165</v>
      </c>
      <c r="K369" t="s">
        <v>7177</v>
      </c>
      <c r="L369" t="s">
        <v>7210</v>
      </c>
      <c r="M369">
        <v>7</v>
      </c>
      <c r="N369">
        <v>550127.24</v>
      </c>
      <c r="O369">
        <v>0.1</v>
      </c>
      <c r="P369">
        <v>43214.02</v>
      </c>
    </row>
    <row r="370" spans="1:16" x14ac:dyDescent="0.25">
      <c r="A370" t="s">
        <v>382</v>
      </c>
      <c r="B370" t="s">
        <v>5113</v>
      </c>
      <c r="C370" t="str">
        <f>TEXT(SalesData[[#This Row],[Order Date]],"mmm-yyyy")</f>
        <v>Feb-2024</v>
      </c>
      <c r="D370">
        <f t="shared" si="5"/>
        <v>2024</v>
      </c>
      <c r="E370" t="s">
        <v>6388</v>
      </c>
      <c r="F370" t="s">
        <v>7005</v>
      </c>
      <c r="G370" t="s">
        <v>7095</v>
      </c>
      <c r="H370" t="s">
        <v>7106</v>
      </c>
      <c r="I370" t="s">
        <v>7146</v>
      </c>
      <c r="J370" t="s">
        <v>7165</v>
      </c>
      <c r="K370" t="s">
        <v>7172</v>
      </c>
      <c r="L370" t="s">
        <v>7208</v>
      </c>
      <c r="M370">
        <v>2</v>
      </c>
      <c r="N370">
        <v>4955.62</v>
      </c>
      <c r="O370">
        <v>0</v>
      </c>
      <c r="P370">
        <v>1130.68</v>
      </c>
    </row>
    <row r="371" spans="1:16" x14ac:dyDescent="0.25">
      <c r="A371" t="s">
        <v>383</v>
      </c>
      <c r="B371" t="s">
        <v>5330</v>
      </c>
      <c r="C371" t="str">
        <f>TEXT(SalesData[[#This Row],[Order Date]],"mmm-yyyy")</f>
        <v>Mar-2024</v>
      </c>
      <c r="D371">
        <f t="shared" si="5"/>
        <v>2024</v>
      </c>
      <c r="E371" t="s">
        <v>6389</v>
      </c>
      <c r="F371" t="s">
        <v>7050</v>
      </c>
      <c r="G371" t="s">
        <v>7095</v>
      </c>
      <c r="H371" t="s">
        <v>7108</v>
      </c>
      <c r="I371" t="s">
        <v>7126</v>
      </c>
      <c r="J371" t="s">
        <v>7165</v>
      </c>
      <c r="K371" t="s">
        <v>7176</v>
      </c>
      <c r="L371" t="s">
        <v>7195</v>
      </c>
      <c r="M371">
        <v>2</v>
      </c>
      <c r="N371">
        <v>25052.41</v>
      </c>
      <c r="O371">
        <v>0</v>
      </c>
      <c r="P371">
        <v>3207.99</v>
      </c>
    </row>
    <row r="372" spans="1:16" x14ac:dyDescent="0.25">
      <c r="A372" t="s">
        <v>384</v>
      </c>
      <c r="B372" t="s">
        <v>5331</v>
      </c>
      <c r="C372" t="str">
        <f>TEXT(SalesData[[#This Row],[Order Date]],"mmm-yyyy")</f>
        <v>Sep-2023</v>
      </c>
      <c r="D372">
        <f t="shared" si="5"/>
        <v>2023</v>
      </c>
      <c r="E372" t="s">
        <v>6312</v>
      </c>
      <c r="F372" t="s">
        <v>6905</v>
      </c>
      <c r="G372" t="s">
        <v>7097</v>
      </c>
      <c r="H372" t="s">
        <v>7107</v>
      </c>
      <c r="I372" t="s">
        <v>7152</v>
      </c>
      <c r="J372" t="s">
        <v>7162</v>
      </c>
      <c r="K372" t="s">
        <v>7166</v>
      </c>
      <c r="L372" t="s">
        <v>7192</v>
      </c>
      <c r="M372">
        <v>3</v>
      </c>
      <c r="N372">
        <v>18352.18</v>
      </c>
      <c r="O372">
        <v>0</v>
      </c>
      <c r="P372">
        <v>3099.25</v>
      </c>
    </row>
    <row r="373" spans="1:16" x14ac:dyDescent="0.25">
      <c r="A373" t="s">
        <v>385</v>
      </c>
      <c r="B373" t="s">
        <v>5332</v>
      </c>
      <c r="C373" t="str">
        <f>TEXT(SalesData[[#This Row],[Order Date]],"mmm-yyyy")</f>
        <v>Jul-2025</v>
      </c>
      <c r="D373">
        <f t="shared" si="5"/>
        <v>2025</v>
      </c>
      <c r="E373" t="s">
        <v>6150</v>
      </c>
      <c r="F373" t="s">
        <v>6948</v>
      </c>
      <c r="G373" t="s">
        <v>7095</v>
      </c>
      <c r="H373" t="s">
        <v>7102</v>
      </c>
      <c r="I373" t="s">
        <v>7147</v>
      </c>
      <c r="J373" t="s">
        <v>7164</v>
      </c>
      <c r="K373" t="s">
        <v>7170</v>
      </c>
      <c r="L373" t="s">
        <v>7213</v>
      </c>
      <c r="M373">
        <v>2</v>
      </c>
      <c r="N373">
        <v>5467.42</v>
      </c>
      <c r="O373">
        <v>0.05</v>
      </c>
      <c r="P373">
        <v>1690.19</v>
      </c>
    </row>
    <row r="374" spans="1:16" x14ac:dyDescent="0.25">
      <c r="A374" t="s">
        <v>386</v>
      </c>
      <c r="B374" t="s">
        <v>5333</v>
      </c>
      <c r="C374" t="str">
        <f>TEXT(SalesData[[#This Row],[Order Date]],"mmm-yyyy")</f>
        <v>Jun-2024</v>
      </c>
      <c r="D374">
        <f t="shared" si="5"/>
        <v>2024</v>
      </c>
      <c r="E374" t="s">
        <v>6390</v>
      </c>
      <c r="F374" t="s">
        <v>6920</v>
      </c>
      <c r="G374" t="s">
        <v>7095</v>
      </c>
      <c r="H374" t="s">
        <v>7106</v>
      </c>
      <c r="I374" t="s">
        <v>7146</v>
      </c>
      <c r="J374" t="s">
        <v>7165</v>
      </c>
      <c r="K374" t="s">
        <v>7177</v>
      </c>
      <c r="L374" t="s">
        <v>7198</v>
      </c>
      <c r="M374">
        <v>7</v>
      </c>
      <c r="N374">
        <v>461619.48</v>
      </c>
      <c r="O374">
        <v>0</v>
      </c>
      <c r="P374">
        <v>83766.740000000005</v>
      </c>
    </row>
    <row r="375" spans="1:16" x14ac:dyDescent="0.25">
      <c r="A375" t="s">
        <v>387</v>
      </c>
      <c r="B375" t="s">
        <v>5334</v>
      </c>
      <c r="C375" t="str">
        <f>TEXT(SalesData[[#This Row],[Order Date]],"mmm-yyyy")</f>
        <v>Mar-2024</v>
      </c>
      <c r="D375">
        <f t="shared" si="5"/>
        <v>2024</v>
      </c>
      <c r="E375" t="s">
        <v>6268</v>
      </c>
      <c r="F375" t="s">
        <v>6959</v>
      </c>
      <c r="G375" t="s">
        <v>7097</v>
      </c>
      <c r="H375" t="s">
        <v>7105</v>
      </c>
      <c r="I375" t="s">
        <v>7149</v>
      </c>
      <c r="J375" t="s">
        <v>7164</v>
      </c>
      <c r="K375" t="s">
        <v>7173</v>
      </c>
      <c r="L375" t="s">
        <v>7200</v>
      </c>
      <c r="M375">
        <v>2</v>
      </c>
      <c r="N375">
        <v>2417.12</v>
      </c>
      <c r="O375">
        <v>0</v>
      </c>
      <c r="P375">
        <v>836.84</v>
      </c>
    </row>
    <row r="376" spans="1:16" x14ac:dyDescent="0.25">
      <c r="A376" t="s">
        <v>388</v>
      </c>
      <c r="B376" t="s">
        <v>5335</v>
      </c>
      <c r="C376" t="str">
        <f>TEXT(SalesData[[#This Row],[Order Date]],"mmm-yyyy")</f>
        <v>Nov-2023</v>
      </c>
      <c r="D376">
        <f t="shared" si="5"/>
        <v>2023</v>
      </c>
      <c r="E376" t="s">
        <v>6231</v>
      </c>
      <c r="F376" t="s">
        <v>6994</v>
      </c>
      <c r="G376" t="s">
        <v>7097</v>
      </c>
      <c r="H376" t="s">
        <v>7107</v>
      </c>
      <c r="I376" t="s">
        <v>7152</v>
      </c>
      <c r="J376" t="s">
        <v>7163</v>
      </c>
      <c r="K376" t="s">
        <v>7175</v>
      </c>
      <c r="L376" t="s">
        <v>7197</v>
      </c>
      <c r="M376">
        <v>6</v>
      </c>
      <c r="N376">
        <v>32641.83</v>
      </c>
      <c r="O376">
        <v>0.1</v>
      </c>
      <c r="P376">
        <v>6903.33</v>
      </c>
    </row>
    <row r="377" spans="1:16" x14ac:dyDescent="0.25">
      <c r="A377" t="s">
        <v>389</v>
      </c>
      <c r="B377" t="s">
        <v>5336</v>
      </c>
      <c r="C377" t="str">
        <f>TEXT(SalesData[[#This Row],[Order Date]],"mmm-yyyy")</f>
        <v>Sep-2025</v>
      </c>
      <c r="D377">
        <f t="shared" si="5"/>
        <v>2025</v>
      </c>
      <c r="E377" t="s">
        <v>6290</v>
      </c>
      <c r="F377" t="s">
        <v>6904</v>
      </c>
      <c r="G377" t="s">
        <v>7096</v>
      </c>
      <c r="H377" t="s">
        <v>7103</v>
      </c>
      <c r="I377" t="s">
        <v>7134</v>
      </c>
      <c r="J377" t="s">
        <v>7165</v>
      </c>
      <c r="K377" t="s">
        <v>7172</v>
      </c>
      <c r="L377" t="s">
        <v>7208</v>
      </c>
      <c r="M377">
        <v>1</v>
      </c>
      <c r="N377">
        <v>2352.1799999999998</v>
      </c>
      <c r="O377">
        <v>0.1</v>
      </c>
      <c r="P377">
        <v>380.34</v>
      </c>
    </row>
    <row r="378" spans="1:16" x14ac:dyDescent="0.25">
      <c r="A378" t="s">
        <v>390</v>
      </c>
      <c r="B378" t="s">
        <v>5187</v>
      </c>
      <c r="C378" t="str">
        <f>TEXT(SalesData[[#This Row],[Order Date]],"mmm-yyyy")</f>
        <v>Jan-2025</v>
      </c>
      <c r="D378">
        <f t="shared" si="5"/>
        <v>2025</v>
      </c>
      <c r="E378" t="s">
        <v>6391</v>
      </c>
      <c r="F378" t="s">
        <v>7001</v>
      </c>
      <c r="G378" t="s">
        <v>7095</v>
      </c>
      <c r="H378" t="s">
        <v>7108</v>
      </c>
      <c r="I378" t="s">
        <v>7150</v>
      </c>
      <c r="J378" t="s">
        <v>7165</v>
      </c>
      <c r="K378" t="s">
        <v>7172</v>
      </c>
      <c r="L378" t="s">
        <v>7185</v>
      </c>
      <c r="M378">
        <v>2</v>
      </c>
      <c r="N378">
        <v>9532.89</v>
      </c>
      <c r="O378">
        <v>0.05</v>
      </c>
      <c r="P378">
        <v>1382.27</v>
      </c>
    </row>
    <row r="379" spans="1:16" x14ac:dyDescent="0.25">
      <c r="A379" t="s">
        <v>391</v>
      </c>
      <c r="B379" t="s">
        <v>5337</v>
      </c>
      <c r="C379" t="str">
        <f>TEXT(SalesData[[#This Row],[Order Date]],"mmm-yyyy")</f>
        <v>Aug-2024</v>
      </c>
      <c r="D379">
        <f t="shared" si="5"/>
        <v>2024</v>
      </c>
      <c r="E379" t="s">
        <v>6392</v>
      </c>
      <c r="F379" t="s">
        <v>7006</v>
      </c>
      <c r="G379" t="s">
        <v>7094</v>
      </c>
      <c r="H379" t="s">
        <v>7100</v>
      </c>
      <c r="I379" t="s">
        <v>7136</v>
      </c>
      <c r="J379" t="s">
        <v>7165</v>
      </c>
      <c r="K379" t="s">
        <v>7177</v>
      </c>
      <c r="L379" t="s">
        <v>7210</v>
      </c>
      <c r="M379">
        <v>4</v>
      </c>
      <c r="N379">
        <v>329327</v>
      </c>
      <c r="O379">
        <v>0.05</v>
      </c>
      <c r="P379">
        <v>33647.97</v>
      </c>
    </row>
    <row r="380" spans="1:16" x14ac:dyDescent="0.25">
      <c r="A380" t="s">
        <v>392</v>
      </c>
      <c r="B380" t="s">
        <v>5317</v>
      </c>
      <c r="C380" t="str">
        <f>TEXT(SalesData[[#This Row],[Order Date]],"mmm-yyyy")</f>
        <v>Sep-2025</v>
      </c>
      <c r="D380">
        <f t="shared" si="5"/>
        <v>2025</v>
      </c>
      <c r="E380" t="s">
        <v>6393</v>
      </c>
      <c r="F380" t="s">
        <v>6942</v>
      </c>
      <c r="G380" t="s">
        <v>7097</v>
      </c>
      <c r="H380" t="s">
        <v>7105</v>
      </c>
      <c r="I380" t="s">
        <v>7149</v>
      </c>
      <c r="J380" t="s">
        <v>7162</v>
      </c>
      <c r="K380" t="s">
        <v>7168</v>
      </c>
      <c r="L380" t="s">
        <v>7191</v>
      </c>
      <c r="M380">
        <v>4</v>
      </c>
      <c r="N380">
        <v>26571.32</v>
      </c>
      <c r="O380">
        <v>0</v>
      </c>
      <c r="P380">
        <v>5302.82</v>
      </c>
    </row>
    <row r="381" spans="1:16" x14ac:dyDescent="0.25">
      <c r="A381" t="s">
        <v>393</v>
      </c>
      <c r="B381" t="s">
        <v>5301</v>
      </c>
      <c r="C381" t="str">
        <f>TEXT(SalesData[[#This Row],[Order Date]],"mmm-yyyy")</f>
        <v>Sep-2024</v>
      </c>
      <c r="D381">
        <f t="shared" si="5"/>
        <v>2024</v>
      </c>
      <c r="E381" t="s">
        <v>6167</v>
      </c>
      <c r="F381" t="s">
        <v>6901</v>
      </c>
      <c r="G381" t="s">
        <v>7096</v>
      </c>
      <c r="H381" t="s">
        <v>7103</v>
      </c>
      <c r="I381" t="s">
        <v>7119</v>
      </c>
      <c r="J381" t="s">
        <v>7165</v>
      </c>
      <c r="K381" t="s">
        <v>7177</v>
      </c>
      <c r="L381" t="s">
        <v>7198</v>
      </c>
      <c r="M381">
        <v>6</v>
      </c>
      <c r="N381">
        <v>298964.59999999998</v>
      </c>
      <c r="O381">
        <v>0.25</v>
      </c>
      <c r="P381">
        <v>21678.52</v>
      </c>
    </row>
    <row r="382" spans="1:16" x14ac:dyDescent="0.25">
      <c r="A382" t="s">
        <v>394</v>
      </c>
      <c r="B382" t="s">
        <v>5338</v>
      </c>
      <c r="C382" t="str">
        <f>TEXT(SalesData[[#This Row],[Order Date]],"mmm-yyyy")</f>
        <v>Dec-2025</v>
      </c>
      <c r="D382">
        <f t="shared" si="5"/>
        <v>2025</v>
      </c>
      <c r="E382" t="s">
        <v>6261</v>
      </c>
      <c r="F382" t="s">
        <v>6987</v>
      </c>
      <c r="G382" t="s">
        <v>7096</v>
      </c>
      <c r="H382" t="s">
        <v>7111</v>
      </c>
      <c r="I382" t="s">
        <v>7142</v>
      </c>
      <c r="J382" t="s">
        <v>7162</v>
      </c>
      <c r="K382" t="s">
        <v>7168</v>
      </c>
      <c r="L382" t="s">
        <v>7191</v>
      </c>
      <c r="M382">
        <v>3</v>
      </c>
      <c r="N382">
        <v>17819.97</v>
      </c>
      <c r="O382">
        <v>0.1</v>
      </c>
      <c r="P382">
        <v>3015.25</v>
      </c>
    </row>
    <row r="383" spans="1:16" x14ac:dyDescent="0.25">
      <c r="A383" t="s">
        <v>395</v>
      </c>
      <c r="B383" t="s">
        <v>5339</v>
      </c>
      <c r="C383" t="str">
        <f>TEXT(SalesData[[#This Row],[Order Date]],"mmm-yyyy")</f>
        <v>May-2024</v>
      </c>
      <c r="D383">
        <f t="shared" si="5"/>
        <v>2024</v>
      </c>
      <c r="E383" t="s">
        <v>6394</v>
      </c>
      <c r="F383" t="s">
        <v>6900</v>
      </c>
      <c r="G383" t="s">
        <v>7094</v>
      </c>
      <c r="H383" t="s">
        <v>7099</v>
      </c>
      <c r="I383" t="s">
        <v>7130</v>
      </c>
      <c r="J383" t="s">
        <v>7165</v>
      </c>
      <c r="K383" t="s">
        <v>7177</v>
      </c>
      <c r="L383" t="s">
        <v>7198</v>
      </c>
      <c r="M383">
        <v>8</v>
      </c>
      <c r="N383">
        <v>427444.47</v>
      </c>
      <c r="O383">
        <v>0.15</v>
      </c>
      <c r="P383">
        <v>48660.6</v>
      </c>
    </row>
    <row r="384" spans="1:16" x14ac:dyDescent="0.25">
      <c r="A384" t="s">
        <v>396</v>
      </c>
      <c r="B384" t="s">
        <v>5110</v>
      </c>
      <c r="C384" t="str">
        <f>TEXT(SalesData[[#This Row],[Order Date]],"mmm-yyyy")</f>
        <v>Aug-2023</v>
      </c>
      <c r="D384">
        <f t="shared" si="5"/>
        <v>2023</v>
      </c>
      <c r="E384" t="s">
        <v>6395</v>
      </c>
      <c r="F384" t="s">
        <v>6997</v>
      </c>
      <c r="G384" t="s">
        <v>7096</v>
      </c>
      <c r="H384" t="s">
        <v>7111</v>
      </c>
      <c r="I384" t="s">
        <v>7131</v>
      </c>
      <c r="J384" t="s">
        <v>7162</v>
      </c>
      <c r="K384" t="s">
        <v>7166</v>
      </c>
      <c r="L384" t="s">
        <v>7178</v>
      </c>
      <c r="M384">
        <v>7</v>
      </c>
      <c r="N384">
        <v>95967.5</v>
      </c>
      <c r="O384">
        <v>0.05</v>
      </c>
      <c r="P384">
        <v>17802.46</v>
      </c>
    </row>
    <row r="385" spans="1:16" x14ac:dyDescent="0.25">
      <c r="A385" t="s">
        <v>397</v>
      </c>
      <c r="B385" t="s">
        <v>5340</v>
      </c>
      <c r="C385" t="str">
        <f>TEXT(SalesData[[#This Row],[Order Date]],"mmm-yyyy")</f>
        <v>Mar-2024</v>
      </c>
      <c r="D385">
        <f t="shared" si="5"/>
        <v>2024</v>
      </c>
      <c r="E385" t="s">
        <v>6396</v>
      </c>
      <c r="F385" t="s">
        <v>7027</v>
      </c>
      <c r="G385" t="s">
        <v>7097</v>
      </c>
      <c r="H385" t="s">
        <v>7110</v>
      </c>
      <c r="I385" t="s">
        <v>7155</v>
      </c>
      <c r="J385" t="s">
        <v>7165</v>
      </c>
      <c r="K385" t="s">
        <v>7176</v>
      </c>
      <c r="L385" t="s">
        <v>7194</v>
      </c>
      <c r="M385">
        <v>3</v>
      </c>
      <c r="N385">
        <v>55772.74</v>
      </c>
      <c r="O385">
        <v>0.25</v>
      </c>
      <c r="P385">
        <v>1571.01</v>
      </c>
    </row>
    <row r="386" spans="1:16" x14ac:dyDescent="0.25">
      <c r="A386" t="s">
        <v>398</v>
      </c>
      <c r="B386" t="s">
        <v>5341</v>
      </c>
      <c r="C386" t="str">
        <f>TEXT(SalesData[[#This Row],[Order Date]],"mmm-yyyy")</f>
        <v>May-2024</v>
      </c>
      <c r="D386">
        <f t="shared" ref="D386:D449" si="6">YEAR(B386)</f>
        <v>2024</v>
      </c>
      <c r="E386" t="s">
        <v>6397</v>
      </c>
      <c r="F386" t="s">
        <v>7051</v>
      </c>
      <c r="G386" t="s">
        <v>7097</v>
      </c>
      <c r="H386" t="s">
        <v>7110</v>
      </c>
      <c r="I386" t="s">
        <v>7159</v>
      </c>
      <c r="J386" t="s">
        <v>7163</v>
      </c>
      <c r="K386" t="s">
        <v>7171</v>
      </c>
      <c r="L386" t="s">
        <v>7204</v>
      </c>
      <c r="M386">
        <v>8</v>
      </c>
      <c r="N386">
        <v>34222.86</v>
      </c>
      <c r="O386">
        <v>0</v>
      </c>
      <c r="P386">
        <v>5653.93</v>
      </c>
    </row>
    <row r="387" spans="1:16" x14ac:dyDescent="0.25">
      <c r="A387" t="s">
        <v>399</v>
      </c>
      <c r="B387" t="s">
        <v>5342</v>
      </c>
      <c r="C387" t="str">
        <f>TEXT(SalesData[[#This Row],[Order Date]],"mmm-yyyy")</f>
        <v>Aug-2024</v>
      </c>
      <c r="D387">
        <f t="shared" si="6"/>
        <v>2024</v>
      </c>
      <c r="E387" t="s">
        <v>6398</v>
      </c>
      <c r="F387" t="s">
        <v>7031</v>
      </c>
      <c r="G387" t="s">
        <v>7096</v>
      </c>
      <c r="H387" t="s">
        <v>7103</v>
      </c>
      <c r="I387" t="s">
        <v>7134</v>
      </c>
      <c r="J387" t="s">
        <v>7162</v>
      </c>
      <c r="K387" t="s">
        <v>7168</v>
      </c>
      <c r="L387" t="s">
        <v>7191</v>
      </c>
      <c r="M387">
        <v>5</v>
      </c>
      <c r="N387">
        <v>27488.03</v>
      </c>
      <c r="O387">
        <v>0.15</v>
      </c>
      <c r="P387">
        <v>3807.15</v>
      </c>
    </row>
    <row r="388" spans="1:16" x14ac:dyDescent="0.25">
      <c r="A388" t="s">
        <v>400</v>
      </c>
      <c r="B388" t="s">
        <v>5240</v>
      </c>
      <c r="C388" t="str">
        <f>TEXT(SalesData[[#This Row],[Order Date]],"mmm-yyyy")</f>
        <v>Mar-2023</v>
      </c>
      <c r="D388">
        <f t="shared" si="6"/>
        <v>2023</v>
      </c>
      <c r="E388" t="s">
        <v>6399</v>
      </c>
      <c r="F388" t="s">
        <v>6937</v>
      </c>
      <c r="G388" t="s">
        <v>7094</v>
      </c>
      <c r="H388" t="s">
        <v>7101</v>
      </c>
      <c r="I388" t="s">
        <v>7124</v>
      </c>
      <c r="J388" t="s">
        <v>7165</v>
      </c>
      <c r="K388" t="s">
        <v>7172</v>
      </c>
      <c r="L388" t="s">
        <v>7212</v>
      </c>
      <c r="M388">
        <v>6</v>
      </c>
      <c r="N388">
        <v>17963.64</v>
      </c>
      <c r="O388">
        <v>0.1</v>
      </c>
      <c r="P388">
        <v>2746.79</v>
      </c>
    </row>
    <row r="389" spans="1:16" x14ac:dyDescent="0.25">
      <c r="A389" t="s">
        <v>401</v>
      </c>
      <c r="B389" t="s">
        <v>5343</v>
      </c>
      <c r="C389" t="str">
        <f>TEXT(SalesData[[#This Row],[Order Date]],"mmm-yyyy")</f>
        <v>Jul-2023</v>
      </c>
      <c r="D389">
        <f t="shared" si="6"/>
        <v>2023</v>
      </c>
      <c r="E389" t="s">
        <v>6131</v>
      </c>
      <c r="F389" t="s">
        <v>6930</v>
      </c>
      <c r="G389" t="s">
        <v>7095</v>
      </c>
      <c r="H389" t="s">
        <v>7106</v>
      </c>
      <c r="I389" t="s">
        <v>7146</v>
      </c>
      <c r="J389" t="s">
        <v>7162</v>
      </c>
      <c r="K389" t="s">
        <v>7166</v>
      </c>
      <c r="L389" t="s">
        <v>7211</v>
      </c>
      <c r="M389">
        <v>4</v>
      </c>
      <c r="N389">
        <v>30889.84</v>
      </c>
      <c r="O389">
        <v>0</v>
      </c>
      <c r="P389">
        <v>6419.09</v>
      </c>
    </row>
    <row r="390" spans="1:16" x14ac:dyDescent="0.25">
      <c r="A390" t="s">
        <v>402</v>
      </c>
      <c r="B390" t="s">
        <v>5344</v>
      </c>
      <c r="C390" t="str">
        <f>TEXT(SalesData[[#This Row],[Order Date]],"mmm-yyyy")</f>
        <v>Oct-2025</v>
      </c>
      <c r="D390">
        <f t="shared" si="6"/>
        <v>2025</v>
      </c>
      <c r="E390" t="s">
        <v>6400</v>
      </c>
      <c r="F390" t="s">
        <v>7014</v>
      </c>
      <c r="G390" t="s">
        <v>7094</v>
      </c>
      <c r="H390" t="s">
        <v>7100</v>
      </c>
      <c r="I390" t="s">
        <v>7136</v>
      </c>
      <c r="J390" t="s">
        <v>7165</v>
      </c>
      <c r="K390" t="s">
        <v>7176</v>
      </c>
      <c r="L390" t="s">
        <v>7195</v>
      </c>
      <c r="M390">
        <v>6</v>
      </c>
      <c r="N390">
        <v>66413.59</v>
      </c>
      <c r="O390">
        <v>0.05</v>
      </c>
      <c r="P390">
        <v>6964.56</v>
      </c>
    </row>
    <row r="391" spans="1:16" x14ac:dyDescent="0.25">
      <c r="A391" t="s">
        <v>403</v>
      </c>
      <c r="B391" t="s">
        <v>5332</v>
      </c>
      <c r="C391" t="str">
        <f>TEXT(SalesData[[#This Row],[Order Date]],"mmm-yyyy")</f>
        <v>Jul-2025</v>
      </c>
      <c r="D391">
        <f t="shared" si="6"/>
        <v>2025</v>
      </c>
      <c r="E391" t="s">
        <v>6401</v>
      </c>
      <c r="F391" t="s">
        <v>6915</v>
      </c>
      <c r="G391" t="s">
        <v>7097</v>
      </c>
      <c r="H391" t="s">
        <v>7107</v>
      </c>
      <c r="I391" t="s">
        <v>7152</v>
      </c>
      <c r="J391" t="s">
        <v>7165</v>
      </c>
      <c r="K391" t="s">
        <v>7172</v>
      </c>
      <c r="L391" t="s">
        <v>7208</v>
      </c>
      <c r="M391">
        <v>3</v>
      </c>
      <c r="N391">
        <v>5360.1</v>
      </c>
      <c r="O391">
        <v>0.25</v>
      </c>
      <c r="P391">
        <v>519.45000000000005</v>
      </c>
    </row>
    <row r="392" spans="1:16" x14ac:dyDescent="0.25">
      <c r="A392" t="s">
        <v>404</v>
      </c>
      <c r="B392" t="s">
        <v>5345</v>
      </c>
      <c r="C392" t="str">
        <f>TEXT(SalesData[[#This Row],[Order Date]],"mmm-yyyy")</f>
        <v>Jun-2025</v>
      </c>
      <c r="D392">
        <f t="shared" si="6"/>
        <v>2025</v>
      </c>
      <c r="E392" t="s">
        <v>6229</v>
      </c>
      <c r="F392" t="s">
        <v>6992</v>
      </c>
      <c r="G392" t="s">
        <v>7095</v>
      </c>
      <c r="H392" t="s">
        <v>7102</v>
      </c>
      <c r="I392" t="s">
        <v>7118</v>
      </c>
      <c r="J392" t="s">
        <v>7164</v>
      </c>
      <c r="K392" t="s">
        <v>7173</v>
      </c>
      <c r="L392" t="s">
        <v>7200</v>
      </c>
      <c r="M392">
        <v>6</v>
      </c>
      <c r="N392">
        <v>6910.61</v>
      </c>
      <c r="O392">
        <v>0</v>
      </c>
      <c r="P392">
        <v>2597.64</v>
      </c>
    </row>
    <row r="393" spans="1:16" x14ac:dyDescent="0.25">
      <c r="A393" t="s">
        <v>405</v>
      </c>
      <c r="B393" t="s">
        <v>5263</v>
      </c>
      <c r="C393" t="str">
        <f>TEXT(SalesData[[#This Row],[Order Date]],"mmm-yyyy")</f>
        <v>Mar-2024</v>
      </c>
      <c r="D393">
        <f t="shared" si="6"/>
        <v>2024</v>
      </c>
      <c r="E393" t="s">
        <v>6191</v>
      </c>
      <c r="F393" t="s">
        <v>6927</v>
      </c>
      <c r="G393" t="s">
        <v>7097</v>
      </c>
      <c r="H393" t="s">
        <v>7105</v>
      </c>
      <c r="I393" t="s">
        <v>7149</v>
      </c>
      <c r="J393" t="s">
        <v>7163</v>
      </c>
      <c r="K393" t="s">
        <v>7171</v>
      </c>
      <c r="L393" t="s">
        <v>7184</v>
      </c>
      <c r="M393">
        <v>3</v>
      </c>
      <c r="N393">
        <v>25026.93</v>
      </c>
      <c r="O393">
        <v>0</v>
      </c>
      <c r="P393">
        <v>3914.08</v>
      </c>
    </row>
    <row r="394" spans="1:16" x14ac:dyDescent="0.25">
      <c r="A394" t="s">
        <v>406</v>
      </c>
      <c r="B394" t="s">
        <v>5346</v>
      </c>
      <c r="C394" t="str">
        <f>TEXT(SalesData[[#This Row],[Order Date]],"mmm-yyyy")</f>
        <v>Jul-2025</v>
      </c>
      <c r="D394">
        <f t="shared" si="6"/>
        <v>2025</v>
      </c>
      <c r="E394" t="s">
        <v>6350</v>
      </c>
      <c r="F394" t="s">
        <v>7041</v>
      </c>
      <c r="G394" t="s">
        <v>7094</v>
      </c>
      <c r="H394" t="s">
        <v>7098</v>
      </c>
      <c r="I394" t="s">
        <v>7156</v>
      </c>
      <c r="J394" t="s">
        <v>7162</v>
      </c>
      <c r="K394" t="s">
        <v>7166</v>
      </c>
      <c r="L394" t="s">
        <v>7211</v>
      </c>
      <c r="M394">
        <v>1</v>
      </c>
      <c r="N394">
        <v>6041.2</v>
      </c>
      <c r="O394">
        <v>0.2</v>
      </c>
      <c r="P394">
        <v>654.91999999999996</v>
      </c>
    </row>
    <row r="395" spans="1:16" x14ac:dyDescent="0.25">
      <c r="A395" t="s">
        <v>407</v>
      </c>
      <c r="B395" t="s">
        <v>5347</v>
      </c>
      <c r="C395" t="str">
        <f>TEXT(SalesData[[#This Row],[Order Date]],"mmm-yyyy")</f>
        <v>Jul-2025</v>
      </c>
      <c r="D395">
        <f t="shared" si="6"/>
        <v>2025</v>
      </c>
      <c r="E395" t="s">
        <v>6228</v>
      </c>
      <c r="F395" t="s">
        <v>6959</v>
      </c>
      <c r="G395" t="s">
        <v>7096</v>
      </c>
      <c r="H395" t="s">
        <v>7111</v>
      </c>
      <c r="I395" t="s">
        <v>7145</v>
      </c>
      <c r="J395" t="s">
        <v>7162</v>
      </c>
      <c r="K395" t="s">
        <v>7166</v>
      </c>
      <c r="L395" t="s">
        <v>7192</v>
      </c>
      <c r="M395">
        <v>3</v>
      </c>
      <c r="N395">
        <v>13897.66</v>
      </c>
      <c r="O395">
        <v>0.25</v>
      </c>
      <c r="P395">
        <v>183.67</v>
      </c>
    </row>
    <row r="396" spans="1:16" x14ac:dyDescent="0.25">
      <c r="A396" t="s">
        <v>408</v>
      </c>
      <c r="B396" t="s">
        <v>5244</v>
      </c>
      <c r="C396" t="str">
        <f>TEXT(SalesData[[#This Row],[Order Date]],"mmm-yyyy")</f>
        <v>Apr-2024</v>
      </c>
      <c r="D396">
        <f t="shared" si="6"/>
        <v>2024</v>
      </c>
      <c r="E396" t="s">
        <v>6402</v>
      </c>
      <c r="F396" t="s">
        <v>6905</v>
      </c>
      <c r="G396" t="s">
        <v>7097</v>
      </c>
      <c r="H396" t="s">
        <v>7105</v>
      </c>
      <c r="I396" t="s">
        <v>7149</v>
      </c>
      <c r="J396" t="s">
        <v>7163</v>
      </c>
      <c r="K396" t="s">
        <v>7171</v>
      </c>
      <c r="L396" t="s">
        <v>7209</v>
      </c>
      <c r="M396">
        <v>8</v>
      </c>
      <c r="N396">
        <v>10759.78</v>
      </c>
      <c r="O396">
        <v>0.25</v>
      </c>
      <c r="P396">
        <v>1442.82</v>
      </c>
    </row>
    <row r="397" spans="1:16" x14ac:dyDescent="0.25">
      <c r="A397" t="s">
        <v>409</v>
      </c>
      <c r="B397" t="s">
        <v>5348</v>
      </c>
      <c r="C397" t="str">
        <f>TEXT(SalesData[[#This Row],[Order Date]],"mmm-yyyy")</f>
        <v>May-2024</v>
      </c>
      <c r="D397">
        <f t="shared" si="6"/>
        <v>2024</v>
      </c>
      <c r="E397" t="s">
        <v>6100</v>
      </c>
      <c r="F397" t="s">
        <v>6899</v>
      </c>
      <c r="G397" t="s">
        <v>7095</v>
      </c>
      <c r="H397" t="s">
        <v>7102</v>
      </c>
      <c r="I397" t="s">
        <v>7147</v>
      </c>
      <c r="J397" t="s">
        <v>7162</v>
      </c>
      <c r="K397" t="s">
        <v>7169</v>
      </c>
      <c r="L397" t="s">
        <v>7182</v>
      </c>
      <c r="M397">
        <v>1</v>
      </c>
      <c r="N397">
        <v>8488.9500000000007</v>
      </c>
      <c r="O397">
        <v>0.1</v>
      </c>
      <c r="P397">
        <v>1294.54</v>
      </c>
    </row>
    <row r="398" spans="1:16" x14ac:dyDescent="0.25">
      <c r="A398" t="s">
        <v>410</v>
      </c>
      <c r="B398" t="s">
        <v>5349</v>
      </c>
      <c r="C398" t="str">
        <f>TEXT(SalesData[[#This Row],[Order Date]],"mmm-yyyy")</f>
        <v>Oct-2025</v>
      </c>
      <c r="D398">
        <f t="shared" si="6"/>
        <v>2025</v>
      </c>
      <c r="E398" t="s">
        <v>6403</v>
      </c>
      <c r="F398" t="s">
        <v>6980</v>
      </c>
      <c r="G398" t="s">
        <v>7097</v>
      </c>
      <c r="H398" t="s">
        <v>7105</v>
      </c>
      <c r="I398" t="s">
        <v>7149</v>
      </c>
      <c r="J398" t="s">
        <v>7163</v>
      </c>
      <c r="K398" t="s">
        <v>7175</v>
      </c>
      <c r="L398" t="s">
        <v>7205</v>
      </c>
      <c r="M398">
        <v>2</v>
      </c>
      <c r="N398">
        <v>6297.03</v>
      </c>
      <c r="O398">
        <v>0.1</v>
      </c>
      <c r="P398">
        <v>1069.6099999999999</v>
      </c>
    </row>
    <row r="399" spans="1:16" x14ac:dyDescent="0.25">
      <c r="A399" t="s">
        <v>411</v>
      </c>
      <c r="B399" t="s">
        <v>5350</v>
      </c>
      <c r="C399" t="str">
        <f>TEXT(SalesData[[#This Row],[Order Date]],"mmm-yyyy")</f>
        <v>Apr-2025</v>
      </c>
      <c r="D399">
        <f t="shared" si="6"/>
        <v>2025</v>
      </c>
      <c r="E399" t="s">
        <v>6404</v>
      </c>
      <c r="F399" t="s">
        <v>7040</v>
      </c>
      <c r="G399" t="s">
        <v>7094</v>
      </c>
      <c r="H399" t="s">
        <v>7100</v>
      </c>
      <c r="I399" t="s">
        <v>7151</v>
      </c>
      <c r="J399" t="s">
        <v>7164</v>
      </c>
      <c r="K399" t="s">
        <v>7173</v>
      </c>
      <c r="L399" t="s">
        <v>7186</v>
      </c>
      <c r="M399">
        <v>2</v>
      </c>
      <c r="N399">
        <v>8981.7999999999993</v>
      </c>
      <c r="O399">
        <v>0</v>
      </c>
      <c r="P399">
        <v>2617.16</v>
      </c>
    </row>
    <row r="400" spans="1:16" x14ac:dyDescent="0.25">
      <c r="A400" t="s">
        <v>412</v>
      </c>
      <c r="B400" t="s">
        <v>5351</v>
      </c>
      <c r="C400" t="str">
        <f>TEXT(SalesData[[#This Row],[Order Date]],"mmm-yyyy")</f>
        <v>Feb-2023</v>
      </c>
      <c r="D400">
        <f t="shared" si="6"/>
        <v>2023</v>
      </c>
      <c r="E400" t="s">
        <v>6405</v>
      </c>
      <c r="F400" t="s">
        <v>7027</v>
      </c>
      <c r="G400" t="s">
        <v>7096</v>
      </c>
      <c r="H400" t="s">
        <v>7103</v>
      </c>
      <c r="I400" t="s">
        <v>7119</v>
      </c>
      <c r="J400" t="s">
        <v>7163</v>
      </c>
      <c r="K400" t="s">
        <v>7171</v>
      </c>
      <c r="L400" t="s">
        <v>7184</v>
      </c>
      <c r="M400">
        <v>8</v>
      </c>
      <c r="N400">
        <v>51883.02</v>
      </c>
      <c r="O400">
        <v>0.2</v>
      </c>
      <c r="P400">
        <v>1952.6</v>
      </c>
    </row>
    <row r="401" spans="1:16" x14ac:dyDescent="0.25">
      <c r="A401" t="s">
        <v>413</v>
      </c>
      <c r="B401" t="s">
        <v>5352</v>
      </c>
      <c r="C401" t="str">
        <f>TEXT(SalesData[[#This Row],[Order Date]],"mmm-yyyy")</f>
        <v>Nov-2024</v>
      </c>
      <c r="D401">
        <f t="shared" si="6"/>
        <v>2024</v>
      </c>
      <c r="E401" t="s">
        <v>6406</v>
      </c>
      <c r="F401" t="s">
        <v>6916</v>
      </c>
      <c r="G401" t="s">
        <v>7097</v>
      </c>
      <c r="H401" t="s">
        <v>7104</v>
      </c>
      <c r="I401" t="s">
        <v>7132</v>
      </c>
      <c r="J401" t="s">
        <v>7164</v>
      </c>
      <c r="K401" t="s">
        <v>7174</v>
      </c>
      <c r="L401" t="s">
        <v>7199</v>
      </c>
      <c r="M401">
        <v>4</v>
      </c>
      <c r="N401">
        <v>4888.6400000000003</v>
      </c>
      <c r="O401">
        <v>0.25</v>
      </c>
      <c r="P401">
        <v>451.31</v>
      </c>
    </row>
    <row r="402" spans="1:16" x14ac:dyDescent="0.25">
      <c r="A402" t="s">
        <v>414</v>
      </c>
      <c r="B402" t="s">
        <v>5353</v>
      </c>
      <c r="C402" t="str">
        <f>TEXT(SalesData[[#This Row],[Order Date]],"mmm-yyyy")</f>
        <v>Nov-2025</v>
      </c>
      <c r="D402">
        <f t="shared" si="6"/>
        <v>2025</v>
      </c>
      <c r="E402" t="s">
        <v>6407</v>
      </c>
      <c r="F402" t="s">
        <v>6912</v>
      </c>
      <c r="G402" t="s">
        <v>7095</v>
      </c>
      <c r="H402" t="s">
        <v>7109</v>
      </c>
      <c r="I402" t="s">
        <v>7140</v>
      </c>
      <c r="J402" t="s">
        <v>7163</v>
      </c>
      <c r="K402" t="s">
        <v>7175</v>
      </c>
      <c r="L402" t="s">
        <v>7190</v>
      </c>
      <c r="M402">
        <v>1</v>
      </c>
      <c r="N402">
        <v>2062.08</v>
      </c>
      <c r="O402">
        <v>0.05</v>
      </c>
      <c r="P402">
        <v>417.59</v>
      </c>
    </row>
    <row r="403" spans="1:16" x14ac:dyDescent="0.25">
      <c r="A403" t="s">
        <v>415</v>
      </c>
      <c r="B403" t="s">
        <v>5354</v>
      </c>
      <c r="C403" t="str">
        <f>TEXT(SalesData[[#This Row],[Order Date]],"mmm-yyyy")</f>
        <v>Feb-2024</v>
      </c>
      <c r="D403">
        <f t="shared" si="6"/>
        <v>2024</v>
      </c>
      <c r="E403" t="s">
        <v>6408</v>
      </c>
      <c r="F403" t="s">
        <v>6991</v>
      </c>
      <c r="G403" t="s">
        <v>7094</v>
      </c>
      <c r="H403" t="s">
        <v>7098</v>
      </c>
      <c r="I403" t="s">
        <v>7114</v>
      </c>
      <c r="J403" t="s">
        <v>7165</v>
      </c>
      <c r="K403" t="s">
        <v>7172</v>
      </c>
      <c r="L403" t="s">
        <v>7212</v>
      </c>
      <c r="M403">
        <v>4</v>
      </c>
      <c r="N403">
        <v>10757.27</v>
      </c>
      <c r="O403">
        <v>0.25</v>
      </c>
      <c r="P403">
        <v>1200.19</v>
      </c>
    </row>
    <row r="404" spans="1:16" x14ac:dyDescent="0.25">
      <c r="A404" t="s">
        <v>416</v>
      </c>
      <c r="B404" t="s">
        <v>5355</v>
      </c>
      <c r="C404" t="str">
        <f>TEXT(SalesData[[#This Row],[Order Date]],"mmm-yyyy")</f>
        <v>Oct-2025</v>
      </c>
      <c r="D404">
        <f t="shared" si="6"/>
        <v>2025</v>
      </c>
      <c r="E404" t="s">
        <v>6409</v>
      </c>
      <c r="F404" t="s">
        <v>7016</v>
      </c>
      <c r="G404" t="s">
        <v>7096</v>
      </c>
      <c r="H404" t="s">
        <v>7113</v>
      </c>
      <c r="I404" t="s">
        <v>7148</v>
      </c>
      <c r="J404" t="s">
        <v>7165</v>
      </c>
      <c r="K404" t="s">
        <v>7177</v>
      </c>
      <c r="L404" t="s">
        <v>7201</v>
      </c>
      <c r="M404">
        <v>8</v>
      </c>
      <c r="N404">
        <v>374454.29</v>
      </c>
      <c r="O404">
        <v>0.1</v>
      </c>
      <c r="P404">
        <v>34176.33</v>
      </c>
    </row>
    <row r="405" spans="1:16" x14ac:dyDescent="0.25">
      <c r="A405" t="s">
        <v>417</v>
      </c>
      <c r="B405" t="s">
        <v>5356</v>
      </c>
      <c r="C405" t="str">
        <f>TEXT(SalesData[[#This Row],[Order Date]],"mmm-yyyy")</f>
        <v>Dec-2025</v>
      </c>
      <c r="D405">
        <f t="shared" si="6"/>
        <v>2025</v>
      </c>
      <c r="E405" t="s">
        <v>6410</v>
      </c>
      <c r="F405" t="s">
        <v>6950</v>
      </c>
      <c r="G405" t="s">
        <v>7095</v>
      </c>
      <c r="H405" t="s">
        <v>7102</v>
      </c>
      <c r="I405" t="s">
        <v>7147</v>
      </c>
      <c r="J405" t="s">
        <v>7164</v>
      </c>
      <c r="K405" t="s">
        <v>7174</v>
      </c>
      <c r="L405" t="s">
        <v>7199</v>
      </c>
      <c r="M405">
        <v>2</v>
      </c>
      <c r="N405">
        <v>3325.41</v>
      </c>
      <c r="O405">
        <v>0</v>
      </c>
      <c r="P405">
        <v>670.16</v>
      </c>
    </row>
    <row r="406" spans="1:16" x14ac:dyDescent="0.25">
      <c r="A406" t="s">
        <v>418</v>
      </c>
      <c r="B406" t="s">
        <v>5357</v>
      </c>
      <c r="C406" t="str">
        <f>TEXT(SalesData[[#This Row],[Order Date]],"mmm-yyyy")</f>
        <v>Aug-2024</v>
      </c>
      <c r="D406">
        <f t="shared" si="6"/>
        <v>2024</v>
      </c>
      <c r="E406" t="s">
        <v>6411</v>
      </c>
      <c r="F406" t="s">
        <v>6908</v>
      </c>
      <c r="G406" t="s">
        <v>7097</v>
      </c>
      <c r="H406" t="s">
        <v>7107</v>
      </c>
      <c r="I406" t="s">
        <v>7153</v>
      </c>
      <c r="J406" t="s">
        <v>7164</v>
      </c>
      <c r="K406" t="s">
        <v>7173</v>
      </c>
      <c r="L406" t="s">
        <v>7186</v>
      </c>
      <c r="M406">
        <v>3</v>
      </c>
      <c r="N406">
        <v>11725.36</v>
      </c>
      <c r="O406">
        <v>0.1</v>
      </c>
      <c r="P406">
        <v>3155.86</v>
      </c>
    </row>
    <row r="407" spans="1:16" x14ac:dyDescent="0.25">
      <c r="A407" t="s">
        <v>419</v>
      </c>
      <c r="B407" t="s">
        <v>5358</v>
      </c>
      <c r="C407" t="str">
        <f>TEXT(SalesData[[#This Row],[Order Date]],"mmm-yyyy")</f>
        <v>Aug-2024</v>
      </c>
      <c r="D407">
        <f t="shared" si="6"/>
        <v>2024</v>
      </c>
      <c r="E407" t="s">
        <v>6412</v>
      </c>
      <c r="F407" t="s">
        <v>6967</v>
      </c>
      <c r="G407" t="s">
        <v>7096</v>
      </c>
      <c r="H407" t="s">
        <v>7111</v>
      </c>
      <c r="I407" t="s">
        <v>7145</v>
      </c>
      <c r="J407" t="s">
        <v>7164</v>
      </c>
      <c r="K407" t="s">
        <v>7170</v>
      </c>
      <c r="L407" t="s">
        <v>7189</v>
      </c>
      <c r="M407">
        <v>1</v>
      </c>
      <c r="N407">
        <v>1380.69</v>
      </c>
      <c r="O407">
        <v>0.05</v>
      </c>
      <c r="P407">
        <v>420.28</v>
      </c>
    </row>
    <row r="408" spans="1:16" x14ac:dyDescent="0.25">
      <c r="A408" t="s">
        <v>420</v>
      </c>
      <c r="B408" t="s">
        <v>5359</v>
      </c>
      <c r="C408" t="str">
        <f>TEXT(SalesData[[#This Row],[Order Date]],"mmm-yyyy")</f>
        <v>Nov-2024</v>
      </c>
      <c r="D408">
        <f t="shared" si="6"/>
        <v>2024</v>
      </c>
      <c r="E408" t="s">
        <v>6369</v>
      </c>
      <c r="F408" t="s">
        <v>6949</v>
      </c>
      <c r="G408" t="s">
        <v>7096</v>
      </c>
      <c r="H408" t="s">
        <v>7113</v>
      </c>
      <c r="I408" t="s">
        <v>7144</v>
      </c>
      <c r="J408" t="s">
        <v>7164</v>
      </c>
      <c r="K408" t="s">
        <v>7170</v>
      </c>
      <c r="L408" t="s">
        <v>7183</v>
      </c>
      <c r="M408">
        <v>8</v>
      </c>
      <c r="N408">
        <v>35294.699999999997</v>
      </c>
      <c r="O408">
        <v>0.1</v>
      </c>
      <c r="P408">
        <v>8950.5400000000009</v>
      </c>
    </row>
    <row r="409" spans="1:16" x14ac:dyDescent="0.25">
      <c r="A409" t="s">
        <v>421</v>
      </c>
      <c r="B409" t="s">
        <v>5360</v>
      </c>
      <c r="C409" t="str">
        <f>TEXT(SalesData[[#This Row],[Order Date]],"mmm-yyyy")</f>
        <v>Jun-2024</v>
      </c>
      <c r="D409">
        <f t="shared" si="6"/>
        <v>2024</v>
      </c>
      <c r="E409" t="s">
        <v>6357</v>
      </c>
      <c r="F409" t="s">
        <v>7036</v>
      </c>
      <c r="G409" t="s">
        <v>7094</v>
      </c>
      <c r="H409" t="s">
        <v>7101</v>
      </c>
      <c r="I409" t="s">
        <v>7137</v>
      </c>
      <c r="J409" t="s">
        <v>7164</v>
      </c>
      <c r="K409" t="s">
        <v>7173</v>
      </c>
      <c r="L409" t="s">
        <v>7200</v>
      </c>
      <c r="M409">
        <v>6</v>
      </c>
      <c r="N409">
        <v>6809.85</v>
      </c>
      <c r="O409">
        <v>0.05</v>
      </c>
      <c r="P409">
        <v>2468.6999999999998</v>
      </c>
    </row>
    <row r="410" spans="1:16" x14ac:dyDescent="0.25">
      <c r="A410" t="s">
        <v>422</v>
      </c>
      <c r="B410" t="s">
        <v>5035</v>
      </c>
      <c r="C410" t="str">
        <f>TEXT(SalesData[[#This Row],[Order Date]],"mmm-yyyy")</f>
        <v>Aug-2024</v>
      </c>
      <c r="D410">
        <f t="shared" si="6"/>
        <v>2024</v>
      </c>
      <c r="E410" t="s">
        <v>6413</v>
      </c>
      <c r="F410" t="s">
        <v>7052</v>
      </c>
      <c r="G410" t="s">
        <v>7094</v>
      </c>
      <c r="H410" t="s">
        <v>7100</v>
      </c>
      <c r="I410" t="s">
        <v>7136</v>
      </c>
      <c r="J410" t="s">
        <v>7162</v>
      </c>
      <c r="K410" t="s">
        <v>7168</v>
      </c>
      <c r="L410" t="s">
        <v>7191</v>
      </c>
      <c r="M410">
        <v>2</v>
      </c>
      <c r="N410">
        <v>13641.9</v>
      </c>
      <c r="O410">
        <v>0</v>
      </c>
      <c r="P410">
        <v>2696.12</v>
      </c>
    </row>
    <row r="411" spans="1:16" x14ac:dyDescent="0.25">
      <c r="A411" t="s">
        <v>423</v>
      </c>
      <c r="B411" t="s">
        <v>5361</v>
      </c>
      <c r="C411" t="str">
        <f>TEXT(SalesData[[#This Row],[Order Date]],"mmm-yyyy")</f>
        <v>Jan-2024</v>
      </c>
      <c r="D411">
        <f t="shared" si="6"/>
        <v>2024</v>
      </c>
      <c r="E411" t="s">
        <v>6414</v>
      </c>
      <c r="F411" t="s">
        <v>6910</v>
      </c>
      <c r="G411" t="s">
        <v>7094</v>
      </c>
      <c r="H411" t="s">
        <v>7099</v>
      </c>
      <c r="I411" t="s">
        <v>7115</v>
      </c>
      <c r="J411" t="s">
        <v>7164</v>
      </c>
      <c r="K411" t="s">
        <v>7170</v>
      </c>
      <c r="L411" t="s">
        <v>7213</v>
      </c>
      <c r="M411">
        <v>6</v>
      </c>
      <c r="N411">
        <v>15180.28</v>
      </c>
      <c r="O411">
        <v>0.1</v>
      </c>
      <c r="P411">
        <v>4497.2</v>
      </c>
    </row>
    <row r="412" spans="1:16" x14ac:dyDescent="0.25">
      <c r="A412" t="s">
        <v>424</v>
      </c>
      <c r="B412" t="s">
        <v>5362</v>
      </c>
      <c r="C412" t="str">
        <f>TEXT(SalesData[[#This Row],[Order Date]],"mmm-yyyy")</f>
        <v>Apr-2025</v>
      </c>
      <c r="D412">
        <f t="shared" si="6"/>
        <v>2025</v>
      </c>
      <c r="E412" t="s">
        <v>6415</v>
      </c>
      <c r="F412" t="s">
        <v>6912</v>
      </c>
      <c r="G412" t="s">
        <v>7096</v>
      </c>
      <c r="H412" t="s">
        <v>7111</v>
      </c>
      <c r="I412" t="s">
        <v>7145</v>
      </c>
      <c r="J412" t="s">
        <v>7164</v>
      </c>
      <c r="K412" t="s">
        <v>7173</v>
      </c>
      <c r="L412" t="s">
        <v>7200</v>
      </c>
      <c r="M412">
        <v>6</v>
      </c>
      <c r="N412">
        <v>5878.34</v>
      </c>
      <c r="O412">
        <v>0.2</v>
      </c>
      <c r="P412">
        <v>1475.88</v>
      </c>
    </row>
    <row r="413" spans="1:16" x14ac:dyDescent="0.25">
      <c r="A413" t="s">
        <v>425</v>
      </c>
      <c r="B413" t="s">
        <v>5166</v>
      </c>
      <c r="C413" t="str">
        <f>TEXT(SalesData[[#This Row],[Order Date]],"mmm-yyyy")</f>
        <v>Oct-2023</v>
      </c>
      <c r="D413">
        <f t="shared" si="6"/>
        <v>2023</v>
      </c>
      <c r="E413" t="s">
        <v>6416</v>
      </c>
      <c r="F413" t="s">
        <v>6937</v>
      </c>
      <c r="G413" t="s">
        <v>7096</v>
      </c>
      <c r="H413" t="s">
        <v>7113</v>
      </c>
      <c r="I413" t="s">
        <v>7144</v>
      </c>
      <c r="J413" t="s">
        <v>7165</v>
      </c>
      <c r="K413" t="s">
        <v>7172</v>
      </c>
      <c r="L413" t="s">
        <v>7212</v>
      </c>
      <c r="M413">
        <v>1</v>
      </c>
      <c r="N413">
        <v>3562.3</v>
      </c>
      <c r="O413">
        <v>0</v>
      </c>
      <c r="P413">
        <v>644.75</v>
      </c>
    </row>
    <row r="414" spans="1:16" x14ac:dyDescent="0.25">
      <c r="A414" t="s">
        <v>426</v>
      </c>
      <c r="B414" t="s">
        <v>5263</v>
      </c>
      <c r="C414" t="str">
        <f>TEXT(SalesData[[#This Row],[Order Date]],"mmm-yyyy")</f>
        <v>Mar-2024</v>
      </c>
      <c r="D414">
        <f t="shared" si="6"/>
        <v>2024</v>
      </c>
      <c r="E414" t="s">
        <v>6347</v>
      </c>
      <c r="F414" t="s">
        <v>7040</v>
      </c>
      <c r="G414" t="s">
        <v>7096</v>
      </c>
      <c r="H414" t="s">
        <v>7113</v>
      </c>
      <c r="I414" t="s">
        <v>7148</v>
      </c>
      <c r="J414" t="s">
        <v>7164</v>
      </c>
      <c r="K414" t="s">
        <v>7173</v>
      </c>
      <c r="L414" t="s">
        <v>7186</v>
      </c>
      <c r="M414">
        <v>4</v>
      </c>
      <c r="N414">
        <v>15340.44</v>
      </c>
      <c r="O414">
        <v>0.15</v>
      </c>
      <c r="P414">
        <v>3161.25</v>
      </c>
    </row>
    <row r="415" spans="1:16" x14ac:dyDescent="0.25">
      <c r="A415" t="s">
        <v>427</v>
      </c>
      <c r="B415" t="s">
        <v>5070</v>
      </c>
      <c r="C415" t="str">
        <f>TEXT(SalesData[[#This Row],[Order Date]],"mmm-yyyy")</f>
        <v>Feb-2023</v>
      </c>
      <c r="D415">
        <f t="shared" si="6"/>
        <v>2023</v>
      </c>
      <c r="E415" t="s">
        <v>6207</v>
      </c>
      <c r="F415" t="s">
        <v>6982</v>
      </c>
      <c r="G415" t="s">
        <v>7097</v>
      </c>
      <c r="H415" t="s">
        <v>7105</v>
      </c>
      <c r="I415" t="s">
        <v>7149</v>
      </c>
      <c r="J415" t="s">
        <v>7165</v>
      </c>
      <c r="K415" t="s">
        <v>7172</v>
      </c>
      <c r="L415" t="s">
        <v>7212</v>
      </c>
      <c r="M415">
        <v>4</v>
      </c>
      <c r="N415">
        <v>12370.37</v>
      </c>
      <c r="O415">
        <v>0.1</v>
      </c>
      <c r="P415">
        <v>2030.84</v>
      </c>
    </row>
    <row r="416" spans="1:16" x14ac:dyDescent="0.25">
      <c r="A416" t="s">
        <v>428</v>
      </c>
      <c r="B416" t="s">
        <v>5130</v>
      </c>
      <c r="C416" t="str">
        <f>TEXT(SalesData[[#This Row],[Order Date]],"mmm-yyyy")</f>
        <v>Jan-2025</v>
      </c>
      <c r="D416">
        <f t="shared" si="6"/>
        <v>2025</v>
      </c>
      <c r="E416" t="s">
        <v>6407</v>
      </c>
      <c r="F416" t="s">
        <v>6912</v>
      </c>
      <c r="G416" t="s">
        <v>7096</v>
      </c>
      <c r="H416" t="s">
        <v>7111</v>
      </c>
      <c r="I416" t="s">
        <v>7142</v>
      </c>
      <c r="J416" t="s">
        <v>7163</v>
      </c>
      <c r="K416" t="s">
        <v>7175</v>
      </c>
      <c r="L416" t="s">
        <v>7190</v>
      </c>
      <c r="M416">
        <v>6</v>
      </c>
      <c r="N416">
        <v>12915.74</v>
      </c>
      <c r="O416">
        <v>0</v>
      </c>
      <c r="P416">
        <v>3112.84</v>
      </c>
    </row>
    <row r="417" spans="1:16" x14ac:dyDescent="0.25">
      <c r="A417" t="s">
        <v>429</v>
      </c>
      <c r="B417" t="s">
        <v>5363</v>
      </c>
      <c r="C417" t="str">
        <f>TEXT(SalesData[[#This Row],[Order Date]],"mmm-yyyy")</f>
        <v>Jun-2023</v>
      </c>
      <c r="D417">
        <f t="shared" si="6"/>
        <v>2023</v>
      </c>
      <c r="E417" t="s">
        <v>6417</v>
      </c>
      <c r="F417" t="s">
        <v>7053</v>
      </c>
      <c r="G417" t="s">
        <v>7094</v>
      </c>
      <c r="H417" t="s">
        <v>7101</v>
      </c>
      <c r="I417" t="s">
        <v>7124</v>
      </c>
      <c r="J417" t="s">
        <v>7163</v>
      </c>
      <c r="K417" t="s">
        <v>7175</v>
      </c>
      <c r="L417" t="s">
        <v>7190</v>
      </c>
      <c r="M417">
        <v>3</v>
      </c>
      <c r="N417">
        <v>5062.8599999999997</v>
      </c>
      <c r="O417">
        <v>0.25</v>
      </c>
      <c r="P417">
        <v>358.57</v>
      </c>
    </row>
    <row r="418" spans="1:16" x14ac:dyDescent="0.25">
      <c r="A418" t="s">
        <v>430</v>
      </c>
      <c r="B418" t="s">
        <v>5364</v>
      </c>
      <c r="C418" t="str">
        <f>TEXT(SalesData[[#This Row],[Order Date]],"mmm-yyyy")</f>
        <v>Oct-2023</v>
      </c>
      <c r="D418">
        <f t="shared" si="6"/>
        <v>2023</v>
      </c>
      <c r="E418" t="s">
        <v>6144</v>
      </c>
      <c r="F418" t="s">
        <v>6942</v>
      </c>
      <c r="G418" t="s">
        <v>7097</v>
      </c>
      <c r="H418" t="s">
        <v>7110</v>
      </c>
      <c r="I418" t="s">
        <v>7159</v>
      </c>
      <c r="J418" t="s">
        <v>7164</v>
      </c>
      <c r="K418" t="s">
        <v>7170</v>
      </c>
      <c r="L418" t="s">
        <v>7183</v>
      </c>
      <c r="M418">
        <v>6</v>
      </c>
      <c r="N418">
        <v>31299.46</v>
      </c>
      <c r="O418">
        <v>0</v>
      </c>
      <c r="P418">
        <v>8240.89</v>
      </c>
    </row>
    <row r="419" spans="1:16" x14ac:dyDescent="0.25">
      <c r="A419" t="s">
        <v>431</v>
      </c>
      <c r="B419" t="s">
        <v>5365</v>
      </c>
      <c r="C419" t="str">
        <f>TEXT(SalesData[[#This Row],[Order Date]],"mmm-yyyy")</f>
        <v>Apr-2025</v>
      </c>
      <c r="D419">
        <f t="shared" si="6"/>
        <v>2025</v>
      </c>
      <c r="E419" t="s">
        <v>6418</v>
      </c>
      <c r="F419" t="s">
        <v>6928</v>
      </c>
      <c r="G419" t="s">
        <v>7095</v>
      </c>
      <c r="H419" t="s">
        <v>7102</v>
      </c>
      <c r="I419" t="s">
        <v>7118</v>
      </c>
      <c r="J419" t="s">
        <v>7163</v>
      </c>
      <c r="K419" t="s">
        <v>7167</v>
      </c>
      <c r="L419" t="s">
        <v>7207</v>
      </c>
      <c r="M419">
        <v>3</v>
      </c>
      <c r="N419">
        <v>2324.64</v>
      </c>
      <c r="O419">
        <v>0</v>
      </c>
      <c r="P419">
        <v>822.39</v>
      </c>
    </row>
    <row r="420" spans="1:16" x14ac:dyDescent="0.25">
      <c r="A420" t="s">
        <v>432</v>
      </c>
      <c r="B420" t="s">
        <v>5366</v>
      </c>
      <c r="C420" t="str">
        <f>TEXT(SalesData[[#This Row],[Order Date]],"mmm-yyyy")</f>
        <v>Sep-2024</v>
      </c>
      <c r="D420">
        <f t="shared" si="6"/>
        <v>2024</v>
      </c>
      <c r="E420" t="s">
        <v>6140</v>
      </c>
      <c r="F420" t="s">
        <v>6938</v>
      </c>
      <c r="G420" t="s">
        <v>7095</v>
      </c>
      <c r="H420" t="s">
        <v>7102</v>
      </c>
      <c r="I420" t="s">
        <v>7147</v>
      </c>
      <c r="J420" t="s">
        <v>7163</v>
      </c>
      <c r="K420" t="s">
        <v>7171</v>
      </c>
      <c r="L420" t="s">
        <v>7204</v>
      </c>
      <c r="M420">
        <v>1</v>
      </c>
      <c r="N420">
        <v>4393.2</v>
      </c>
      <c r="O420">
        <v>0</v>
      </c>
      <c r="P420">
        <v>843.64</v>
      </c>
    </row>
    <row r="421" spans="1:16" x14ac:dyDescent="0.25">
      <c r="A421" t="s">
        <v>433</v>
      </c>
      <c r="B421" t="s">
        <v>5367</v>
      </c>
      <c r="C421" t="str">
        <f>TEXT(SalesData[[#This Row],[Order Date]],"mmm-yyyy")</f>
        <v>Sep-2023</v>
      </c>
      <c r="D421">
        <f t="shared" si="6"/>
        <v>2023</v>
      </c>
      <c r="E421" t="s">
        <v>6419</v>
      </c>
      <c r="F421" t="s">
        <v>6897</v>
      </c>
      <c r="G421" t="s">
        <v>7095</v>
      </c>
      <c r="H421" t="s">
        <v>7102</v>
      </c>
      <c r="I421" t="s">
        <v>7118</v>
      </c>
      <c r="J421" t="s">
        <v>7163</v>
      </c>
      <c r="K421" t="s">
        <v>7167</v>
      </c>
      <c r="L421" t="s">
        <v>7207</v>
      </c>
      <c r="M421">
        <v>4</v>
      </c>
      <c r="N421">
        <v>3078.19</v>
      </c>
      <c r="O421">
        <v>0</v>
      </c>
      <c r="P421">
        <v>1183.8800000000001</v>
      </c>
    </row>
    <row r="422" spans="1:16" x14ac:dyDescent="0.25">
      <c r="A422" t="s">
        <v>434</v>
      </c>
      <c r="B422" t="s">
        <v>5368</v>
      </c>
      <c r="C422" t="str">
        <f>TEXT(SalesData[[#This Row],[Order Date]],"mmm-yyyy")</f>
        <v>Jan-2025</v>
      </c>
      <c r="D422">
        <f t="shared" si="6"/>
        <v>2025</v>
      </c>
      <c r="E422" t="s">
        <v>6420</v>
      </c>
      <c r="F422" t="s">
        <v>6947</v>
      </c>
      <c r="G422" t="s">
        <v>7096</v>
      </c>
      <c r="H422" t="s">
        <v>7103</v>
      </c>
      <c r="I422" t="s">
        <v>7158</v>
      </c>
      <c r="J422" t="s">
        <v>7163</v>
      </c>
      <c r="K422" t="s">
        <v>7167</v>
      </c>
      <c r="L422" t="s">
        <v>7187</v>
      </c>
      <c r="M422">
        <v>6</v>
      </c>
      <c r="N422">
        <v>7828.21</v>
      </c>
      <c r="O422">
        <v>0.15</v>
      </c>
      <c r="P422">
        <v>1948.23</v>
      </c>
    </row>
    <row r="423" spans="1:16" x14ac:dyDescent="0.25">
      <c r="A423" t="s">
        <v>435</v>
      </c>
      <c r="B423" t="s">
        <v>5369</v>
      </c>
      <c r="C423" t="str">
        <f>TEXT(SalesData[[#This Row],[Order Date]],"mmm-yyyy")</f>
        <v>Apr-2023</v>
      </c>
      <c r="D423">
        <f t="shared" si="6"/>
        <v>2023</v>
      </c>
      <c r="E423" t="s">
        <v>6154</v>
      </c>
      <c r="F423" t="s">
        <v>6952</v>
      </c>
      <c r="G423" t="s">
        <v>7094</v>
      </c>
      <c r="H423" t="s">
        <v>7098</v>
      </c>
      <c r="I423" t="s">
        <v>7156</v>
      </c>
      <c r="J423" t="s">
        <v>7162</v>
      </c>
      <c r="K423" t="s">
        <v>7166</v>
      </c>
      <c r="L423" t="s">
        <v>7211</v>
      </c>
      <c r="M423">
        <v>1</v>
      </c>
      <c r="N423">
        <v>7026.08</v>
      </c>
      <c r="O423">
        <v>0.05</v>
      </c>
      <c r="P423">
        <v>1263.1099999999999</v>
      </c>
    </row>
    <row r="424" spans="1:16" x14ac:dyDescent="0.25">
      <c r="A424" t="s">
        <v>436</v>
      </c>
      <c r="B424" t="s">
        <v>5337</v>
      </c>
      <c r="C424" t="str">
        <f>TEXT(SalesData[[#This Row],[Order Date]],"mmm-yyyy")</f>
        <v>Aug-2024</v>
      </c>
      <c r="D424">
        <f t="shared" si="6"/>
        <v>2024</v>
      </c>
      <c r="E424" t="s">
        <v>6421</v>
      </c>
      <c r="F424" t="s">
        <v>7054</v>
      </c>
      <c r="G424" t="s">
        <v>7095</v>
      </c>
      <c r="H424" t="s">
        <v>7109</v>
      </c>
      <c r="I424" t="s">
        <v>7127</v>
      </c>
      <c r="J424" t="s">
        <v>7162</v>
      </c>
      <c r="K424" t="s">
        <v>7169</v>
      </c>
      <c r="L424" t="s">
        <v>7182</v>
      </c>
      <c r="M424">
        <v>2</v>
      </c>
      <c r="N424">
        <v>15686.52</v>
      </c>
      <c r="O424">
        <v>0.15</v>
      </c>
      <c r="P424">
        <v>1851.98</v>
      </c>
    </row>
    <row r="425" spans="1:16" x14ac:dyDescent="0.25">
      <c r="A425" t="s">
        <v>437</v>
      </c>
      <c r="B425" t="s">
        <v>5212</v>
      </c>
      <c r="C425" t="str">
        <f>TEXT(SalesData[[#This Row],[Order Date]],"mmm-yyyy")</f>
        <v>Sep-2024</v>
      </c>
      <c r="D425">
        <f t="shared" si="6"/>
        <v>2024</v>
      </c>
      <c r="E425" t="s">
        <v>6422</v>
      </c>
      <c r="F425" t="s">
        <v>6981</v>
      </c>
      <c r="G425" t="s">
        <v>7095</v>
      </c>
      <c r="H425" t="s">
        <v>7108</v>
      </c>
      <c r="I425" t="s">
        <v>7126</v>
      </c>
      <c r="J425" t="s">
        <v>7164</v>
      </c>
      <c r="K425" t="s">
        <v>7173</v>
      </c>
      <c r="L425" t="s">
        <v>7200</v>
      </c>
      <c r="M425">
        <v>3</v>
      </c>
      <c r="N425">
        <v>2993.11</v>
      </c>
      <c r="O425">
        <v>0.15</v>
      </c>
      <c r="P425">
        <v>781.48</v>
      </c>
    </row>
    <row r="426" spans="1:16" x14ac:dyDescent="0.25">
      <c r="A426" t="s">
        <v>438</v>
      </c>
      <c r="B426" t="s">
        <v>5370</v>
      </c>
      <c r="C426" t="str">
        <f>TEXT(SalesData[[#This Row],[Order Date]],"mmm-yyyy")</f>
        <v>Jul-2023</v>
      </c>
      <c r="D426">
        <f t="shared" si="6"/>
        <v>2023</v>
      </c>
      <c r="E426" t="s">
        <v>6423</v>
      </c>
      <c r="F426" t="s">
        <v>6895</v>
      </c>
      <c r="G426" t="s">
        <v>7094</v>
      </c>
      <c r="H426" t="s">
        <v>7100</v>
      </c>
      <c r="I426" t="s">
        <v>7136</v>
      </c>
      <c r="J426" t="s">
        <v>7162</v>
      </c>
      <c r="K426" t="s">
        <v>7168</v>
      </c>
      <c r="L426" t="s">
        <v>7181</v>
      </c>
      <c r="M426">
        <v>2</v>
      </c>
      <c r="N426">
        <v>21514.66</v>
      </c>
      <c r="O426">
        <v>0.1</v>
      </c>
      <c r="P426">
        <v>4392.95</v>
      </c>
    </row>
    <row r="427" spans="1:16" x14ac:dyDescent="0.25">
      <c r="A427" t="s">
        <v>439</v>
      </c>
      <c r="B427" t="s">
        <v>5371</v>
      </c>
      <c r="C427" t="str">
        <f>TEXT(SalesData[[#This Row],[Order Date]],"mmm-yyyy")</f>
        <v>Sep-2025</v>
      </c>
      <c r="D427">
        <f t="shared" si="6"/>
        <v>2025</v>
      </c>
      <c r="E427" t="s">
        <v>6424</v>
      </c>
      <c r="F427" t="s">
        <v>6968</v>
      </c>
      <c r="G427" t="s">
        <v>7095</v>
      </c>
      <c r="H427" t="s">
        <v>7108</v>
      </c>
      <c r="I427" t="s">
        <v>7141</v>
      </c>
      <c r="J427" t="s">
        <v>7164</v>
      </c>
      <c r="K427" t="s">
        <v>7173</v>
      </c>
      <c r="L427" t="s">
        <v>7206</v>
      </c>
      <c r="M427">
        <v>6</v>
      </c>
      <c r="N427">
        <v>13477.06</v>
      </c>
      <c r="O427">
        <v>0</v>
      </c>
      <c r="P427">
        <v>4583.99</v>
      </c>
    </row>
    <row r="428" spans="1:16" x14ac:dyDescent="0.25">
      <c r="A428" t="s">
        <v>440</v>
      </c>
      <c r="B428" t="s">
        <v>5372</v>
      </c>
      <c r="C428" t="str">
        <f>TEXT(SalesData[[#This Row],[Order Date]],"mmm-yyyy")</f>
        <v>Sep-2023</v>
      </c>
      <c r="D428">
        <f t="shared" si="6"/>
        <v>2023</v>
      </c>
      <c r="E428" t="s">
        <v>6425</v>
      </c>
      <c r="F428" t="s">
        <v>7043</v>
      </c>
      <c r="G428" t="s">
        <v>7094</v>
      </c>
      <c r="H428" t="s">
        <v>7100</v>
      </c>
      <c r="I428" t="s">
        <v>7151</v>
      </c>
      <c r="J428" t="s">
        <v>7162</v>
      </c>
      <c r="K428" t="s">
        <v>7168</v>
      </c>
      <c r="L428" t="s">
        <v>7191</v>
      </c>
      <c r="M428">
        <v>2</v>
      </c>
      <c r="N428">
        <v>11923.26</v>
      </c>
      <c r="O428">
        <v>0.1</v>
      </c>
      <c r="P428">
        <v>1568.01</v>
      </c>
    </row>
    <row r="429" spans="1:16" x14ac:dyDescent="0.25">
      <c r="A429" t="s">
        <v>441</v>
      </c>
      <c r="B429" t="s">
        <v>5373</v>
      </c>
      <c r="C429" t="str">
        <f>TEXT(SalesData[[#This Row],[Order Date]],"mmm-yyyy")</f>
        <v>Sep-2025</v>
      </c>
      <c r="D429">
        <f t="shared" si="6"/>
        <v>2025</v>
      </c>
      <c r="E429" t="s">
        <v>6426</v>
      </c>
      <c r="F429" t="s">
        <v>7038</v>
      </c>
      <c r="G429" t="s">
        <v>7096</v>
      </c>
      <c r="H429" t="s">
        <v>7112</v>
      </c>
      <c r="I429" t="s">
        <v>7139</v>
      </c>
      <c r="J429" t="s">
        <v>7165</v>
      </c>
      <c r="K429" t="s">
        <v>7176</v>
      </c>
      <c r="L429" t="s">
        <v>7195</v>
      </c>
      <c r="M429">
        <v>1</v>
      </c>
      <c r="N429">
        <v>10388.44</v>
      </c>
      <c r="O429">
        <v>0.1</v>
      </c>
      <c r="P429">
        <v>805.27</v>
      </c>
    </row>
    <row r="430" spans="1:16" x14ac:dyDescent="0.25">
      <c r="A430" t="s">
        <v>442</v>
      </c>
      <c r="B430" t="s">
        <v>5226</v>
      </c>
      <c r="C430" t="str">
        <f>TEXT(SalesData[[#This Row],[Order Date]],"mmm-yyyy")</f>
        <v>Jan-2023</v>
      </c>
      <c r="D430">
        <f t="shared" si="6"/>
        <v>2023</v>
      </c>
      <c r="E430" t="s">
        <v>6360</v>
      </c>
      <c r="F430" t="s">
        <v>7045</v>
      </c>
      <c r="G430" t="s">
        <v>7097</v>
      </c>
      <c r="H430" t="s">
        <v>7107</v>
      </c>
      <c r="I430" t="s">
        <v>7152</v>
      </c>
      <c r="J430" t="s">
        <v>7162</v>
      </c>
      <c r="K430" t="s">
        <v>7169</v>
      </c>
      <c r="L430" t="s">
        <v>7182</v>
      </c>
      <c r="M430">
        <v>3</v>
      </c>
      <c r="N430">
        <v>21279.31</v>
      </c>
      <c r="O430">
        <v>0.2</v>
      </c>
      <c r="P430">
        <v>2792.43</v>
      </c>
    </row>
    <row r="431" spans="1:16" x14ac:dyDescent="0.25">
      <c r="A431" t="s">
        <v>443</v>
      </c>
      <c r="B431" t="s">
        <v>5242</v>
      </c>
      <c r="C431" t="str">
        <f>TEXT(SalesData[[#This Row],[Order Date]],"mmm-yyyy")</f>
        <v>Dec-2024</v>
      </c>
      <c r="D431">
        <f t="shared" si="6"/>
        <v>2024</v>
      </c>
      <c r="E431" t="s">
        <v>6427</v>
      </c>
      <c r="F431" t="s">
        <v>7023</v>
      </c>
      <c r="G431" t="s">
        <v>7095</v>
      </c>
      <c r="H431" t="s">
        <v>7106</v>
      </c>
      <c r="I431" t="s">
        <v>7161</v>
      </c>
      <c r="J431" t="s">
        <v>7162</v>
      </c>
      <c r="K431" t="s">
        <v>7169</v>
      </c>
      <c r="L431" t="s">
        <v>7193</v>
      </c>
      <c r="M431">
        <v>2</v>
      </c>
      <c r="N431">
        <v>22703.09</v>
      </c>
      <c r="O431">
        <v>0</v>
      </c>
      <c r="P431">
        <v>4566.8100000000004</v>
      </c>
    </row>
    <row r="432" spans="1:16" x14ac:dyDescent="0.25">
      <c r="A432" t="s">
        <v>444</v>
      </c>
      <c r="B432" t="s">
        <v>5374</v>
      </c>
      <c r="C432" t="str">
        <f>TEXT(SalesData[[#This Row],[Order Date]],"mmm-yyyy")</f>
        <v>Jan-2024</v>
      </c>
      <c r="D432">
        <f t="shared" si="6"/>
        <v>2024</v>
      </c>
      <c r="E432" t="s">
        <v>6428</v>
      </c>
      <c r="F432" t="s">
        <v>6954</v>
      </c>
      <c r="G432" t="s">
        <v>7095</v>
      </c>
      <c r="H432" t="s">
        <v>7106</v>
      </c>
      <c r="I432" t="s">
        <v>7161</v>
      </c>
      <c r="J432" t="s">
        <v>7165</v>
      </c>
      <c r="K432" t="s">
        <v>7172</v>
      </c>
      <c r="L432" t="s">
        <v>7208</v>
      </c>
      <c r="M432">
        <v>4</v>
      </c>
      <c r="N432">
        <v>8798.6</v>
      </c>
      <c r="O432">
        <v>0.15</v>
      </c>
      <c r="P432">
        <v>1408.83</v>
      </c>
    </row>
    <row r="433" spans="1:16" x14ac:dyDescent="0.25">
      <c r="A433" t="s">
        <v>445</v>
      </c>
      <c r="B433" t="s">
        <v>5375</v>
      </c>
      <c r="C433" t="str">
        <f>TEXT(SalesData[[#This Row],[Order Date]],"mmm-yyyy")</f>
        <v>Jun-2025</v>
      </c>
      <c r="D433">
        <f t="shared" si="6"/>
        <v>2025</v>
      </c>
      <c r="E433" t="s">
        <v>6429</v>
      </c>
      <c r="F433" t="s">
        <v>7055</v>
      </c>
      <c r="G433" t="s">
        <v>7097</v>
      </c>
      <c r="H433" t="s">
        <v>7110</v>
      </c>
      <c r="I433" t="s">
        <v>7155</v>
      </c>
      <c r="J433" t="s">
        <v>7163</v>
      </c>
      <c r="K433" t="s">
        <v>7175</v>
      </c>
      <c r="L433" t="s">
        <v>7197</v>
      </c>
      <c r="M433">
        <v>4</v>
      </c>
      <c r="N433">
        <v>20763.75</v>
      </c>
      <c r="O433">
        <v>0.1</v>
      </c>
      <c r="P433">
        <v>3371.94</v>
      </c>
    </row>
    <row r="434" spans="1:16" x14ac:dyDescent="0.25">
      <c r="A434" t="s">
        <v>446</v>
      </c>
      <c r="B434" t="s">
        <v>5376</v>
      </c>
      <c r="C434" t="str">
        <f>TEXT(SalesData[[#This Row],[Order Date]],"mmm-yyyy")</f>
        <v>Nov-2025</v>
      </c>
      <c r="D434">
        <f t="shared" si="6"/>
        <v>2025</v>
      </c>
      <c r="E434" t="s">
        <v>6341</v>
      </c>
      <c r="F434" t="s">
        <v>7038</v>
      </c>
      <c r="G434" t="s">
        <v>7094</v>
      </c>
      <c r="H434" t="s">
        <v>7101</v>
      </c>
      <c r="I434" t="s">
        <v>7137</v>
      </c>
      <c r="J434" t="s">
        <v>7164</v>
      </c>
      <c r="K434" t="s">
        <v>7174</v>
      </c>
      <c r="L434" t="s">
        <v>7199</v>
      </c>
      <c r="M434">
        <v>1</v>
      </c>
      <c r="N434">
        <v>1572.5</v>
      </c>
      <c r="O434">
        <v>0</v>
      </c>
      <c r="P434">
        <v>330.98</v>
      </c>
    </row>
    <row r="435" spans="1:16" x14ac:dyDescent="0.25">
      <c r="A435" t="s">
        <v>447</v>
      </c>
      <c r="B435" t="s">
        <v>5377</v>
      </c>
      <c r="C435" t="str">
        <f>TEXT(SalesData[[#This Row],[Order Date]],"mmm-yyyy")</f>
        <v>Sep-2024</v>
      </c>
      <c r="D435">
        <f t="shared" si="6"/>
        <v>2024</v>
      </c>
      <c r="E435" t="s">
        <v>6430</v>
      </c>
      <c r="F435" t="s">
        <v>7056</v>
      </c>
      <c r="G435" t="s">
        <v>7096</v>
      </c>
      <c r="H435" t="s">
        <v>7111</v>
      </c>
      <c r="I435" t="s">
        <v>7142</v>
      </c>
      <c r="J435" t="s">
        <v>7163</v>
      </c>
      <c r="K435" t="s">
        <v>7175</v>
      </c>
      <c r="L435" t="s">
        <v>7190</v>
      </c>
      <c r="M435">
        <v>4</v>
      </c>
      <c r="N435">
        <v>6315.94</v>
      </c>
      <c r="O435">
        <v>0.25</v>
      </c>
      <c r="P435">
        <v>461.3</v>
      </c>
    </row>
    <row r="436" spans="1:16" x14ac:dyDescent="0.25">
      <c r="A436" t="s">
        <v>448</v>
      </c>
      <c r="B436" t="s">
        <v>5378</v>
      </c>
      <c r="C436" t="str">
        <f>TEXT(SalesData[[#This Row],[Order Date]],"mmm-yyyy")</f>
        <v>Jan-2025</v>
      </c>
      <c r="D436">
        <f t="shared" si="6"/>
        <v>2025</v>
      </c>
      <c r="E436" t="s">
        <v>6138</v>
      </c>
      <c r="F436" t="s">
        <v>6936</v>
      </c>
      <c r="G436" t="s">
        <v>7094</v>
      </c>
      <c r="H436" t="s">
        <v>7099</v>
      </c>
      <c r="I436" t="s">
        <v>7115</v>
      </c>
      <c r="J436" t="s">
        <v>7163</v>
      </c>
      <c r="K436" t="s">
        <v>7167</v>
      </c>
      <c r="L436" t="s">
        <v>7187</v>
      </c>
      <c r="M436">
        <v>7</v>
      </c>
      <c r="N436">
        <v>9471.42</v>
      </c>
      <c r="O436">
        <v>0.1</v>
      </c>
      <c r="P436">
        <v>2169.5</v>
      </c>
    </row>
    <row r="437" spans="1:16" x14ac:dyDescent="0.25">
      <c r="A437" t="s">
        <v>449</v>
      </c>
      <c r="B437" t="s">
        <v>5379</v>
      </c>
      <c r="C437" t="str">
        <f>TEXT(SalesData[[#This Row],[Order Date]],"mmm-yyyy")</f>
        <v>Mar-2025</v>
      </c>
      <c r="D437">
        <f t="shared" si="6"/>
        <v>2025</v>
      </c>
      <c r="E437" t="s">
        <v>6381</v>
      </c>
      <c r="F437" t="s">
        <v>6970</v>
      </c>
      <c r="G437" t="s">
        <v>7097</v>
      </c>
      <c r="H437" t="s">
        <v>7110</v>
      </c>
      <c r="I437" t="s">
        <v>7159</v>
      </c>
      <c r="J437" t="s">
        <v>7164</v>
      </c>
      <c r="K437" t="s">
        <v>7173</v>
      </c>
      <c r="L437" t="s">
        <v>7206</v>
      </c>
      <c r="M437">
        <v>4</v>
      </c>
      <c r="N437">
        <v>7737.33</v>
      </c>
      <c r="O437">
        <v>0.15</v>
      </c>
      <c r="P437">
        <v>1891.36</v>
      </c>
    </row>
    <row r="438" spans="1:16" x14ac:dyDescent="0.25">
      <c r="A438" t="s">
        <v>450</v>
      </c>
      <c r="B438" t="s">
        <v>5380</v>
      </c>
      <c r="C438" t="str">
        <f>TEXT(SalesData[[#This Row],[Order Date]],"mmm-yyyy")</f>
        <v>Oct-2025</v>
      </c>
      <c r="D438">
        <f t="shared" si="6"/>
        <v>2025</v>
      </c>
      <c r="E438" t="s">
        <v>6431</v>
      </c>
      <c r="F438" t="s">
        <v>6953</v>
      </c>
      <c r="G438" t="s">
        <v>7095</v>
      </c>
      <c r="H438" t="s">
        <v>7108</v>
      </c>
      <c r="I438" t="s">
        <v>7141</v>
      </c>
      <c r="J438" t="s">
        <v>7163</v>
      </c>
      <c r="K438" t="s">
        <v>7175</v>
      </c>
      <c r="L438" t="s">
        <v>7190</v>
      </c>
      <c r="M438">
        <v>7</v>
      </c>
      <c r="N438">
        <v>13875.82</v>
      </c>
      <c r="O438">
        <v>0.1</v>
      </c>
      <c r="P438">
        <v>2600.1799999999998</v>
      </c>
    </row>
    <row r="439" spans="1:16" x14ac:dyDescent="0.25">
      <c r="A439" t="s">
        <v>451</v>
      </c>
      <c r="B439" t="s">
        <v>5207</v>
      </c>
      <c r="C439" t="str">
        <f>TEXT(SalesData[[#This Row],[Order Date]],"mmm-yyyy")</f>
        <v>May-2024</v>
      </c>
      <c r="D439">
        <f t="shared" si="6"/>
        <v>2024</v>
      </c>
      <c r="E439" t="s">
        <v>6432</v>
      </c>
      <c r="F439" t="s">
        <v>6992</v>
      </c>
      <c r="G439" t="s">
        <v>7096</v>
      </c>
      <c r="H439" t="s">
        <v>7103</v>
      </c>
      <c r="I439" t="s">
        <v>7119</v>
      </c>
      <c r="J439" t="s">
        <v>7162</v>
      </c>
      <c r="K439" t="s">
        <v>7168</v>
      </c>
      <c r="L439" t="s">
        <v>7191</v>
      </c>
      <c r="M439">
        <v>1</v>
      </c>
      <c r="N439">
        <v>4664.51</v>
      </c>
      <c r="O439">
        <v>0.25</v>
      </c>
      <c r="P439">
        <v>355.76</v>
      </c>
    </row>
    <row r="440" spans="1:16" x14ac:dyDescent="0.25">
      <c r="A440" t="s">
        <v>452</v>
      </c>
      <c r="B440" t="s">
        <v>5381</v>
      </c>
      <c r="C440" t="str">
        <f>TEXT(SalesData[[#This Row],[Order Date]],"mmm-yyyy")</f>
        <v>Oct-2024</v>
      </c>
      <c r="D440">
        <f t="shared" si="6"/>
        <v>2024</v>
      </c>
      <c r="E440" t="s">
        <v>6143</v>
      </c>
      <c r="F440" t="s">
        <v>6941</v>
      </c>
      <c r="G440" t="s">
        <v>7094</v>
      </c>
      <c r="H440" t="s">
        <v>7098</v>
      </c>
      <c r="I440" t="s">
        <v>7138</v>
      </c>
      <c r="J440" t="s">
        <v>7165</v>
      </c>
      <c r="K440" t="s">
        <v>7176</v>
      </c>
      <c r="L440" t="s">
        <v>7195</v>
      </c>
      <c r="M440">
        <v>8</v>
      </c>
      <c r="N440">
        <v>71755.360000000001</v>
      </c>
      <c r="O440">
        <v>0.25</v>
      </c>
      <c r="P440">
        <v>2018.61</v>
      </c>
    </row>
    <row r="441" spans="1:16" x14ac:dyDescent="0.25">
      <c r="A441" t="s">
        <v>453</v>
      </c>
      <c r="B441" t="s">
        <v>5382</v>
      </c>
      <c r="C441" t="str">
        <f>TEXT(SalesData[[#This Row],[Order Date]],"mmm-yyyy")</f>
        <v>Jun-2024</v>
      </c>
      <c r="D441">
        <f t="shared" si="6"/>
        <v>2024</v>
      </c>
      <c r="E441" t="s">
        <v>6325</v>
      </c>
      <c r="F441" t="s">
        <v>7025</v>
      </c>
      <c r="G441" t="s">
        <v>7095</v>
      </c>
      <c r="H441" t="s">
        <v>7109</v>
      </c>
      <c r="I441" t="s">
        <v>7140</v>
      </c>
      <c r="J441" t="s">
        <v>7163</v>
      </c>
      <c r="K441" t="s">
        <v>7171</v>
      </c>
      <c r="L441" t="s">
        <v>7184</v>
      </c>
      <c r="M441">
        <v>8</v>
      </c>
      <c r="N441">
        <v>62945.48</v>
      </c>
      <c r="O441">
        <v>0.05</v>
      </c>
      <c r="P441">
        <v>7917.39</v>
      </c>
    </row>
    <row r="442" spans="1:16" x14ac:dyDescent="0.25">
      <c r="A442" t="s">
        <v>454</v>
      </c>
      <c r="B442" t="s">
        <v>5383</v>
      </c>
      <c r="C442" t="str">
        <f>TEXT(SalesData[[#This Row],[Order Date]],"mmm-yyyy")</f>
        <v>Sep-2024</v>
      </c>
      <c r="D442">
        <f t="shared" si="6"/>
        <v>2024</v>
      </c>
      <c r="E442" t="s">
        <v>6433</v>
      </c>
      <c r="F442" t="s">
        <v>6914</v>
      </c>
      <c r="G442" t="s">
        <v>7094</v>
      </c>
      <c r="H442" t="s">
        <v>7101</v>
      </c>
      <c r="I442" t="s">
        <v>7137</v>
      </c>
      <c r="J442" t="s">
        <v>7162</v>
      </c>
      <c r="K442" t="s">
        <v>7166</v>
      </c>
      <c r="L442" t="s">
        <v>7192</v>
      </c>
      <c r="M442">
        <v>7</v>
      </c>
      <c r="N442">
        <v>38797.96</v>
      </c>
      <c r="O442">
        <v>0.1</v>
      </c>
      <c r="P442">
        <v>4733.93</v>
      </c>
    </row>
    <row r="443" spans="1:16" x14ac:dyDescent="0.25">
      <c r="A443" t="s">
        <v>455</v>
      </c>
      <c r="B443" t="s">
        <v>5384</v>
      </c>
      <c r="C443" t="str">
        <f>TEXT(SalesData[[#This Row],[Order Date]],"mmm-yyyy")</f>
        <v>Aug-2025</v>
      </c>
      <c r="D443">
        <f t="shared" si="6"/>
        <v>2025</v>
      </c>
      <c r="E443" t="s">
        <v>6434</v>
      </c>
      <c r="F443" t="s">
        <v>7002</v>
      </c>
      <c r="G443" t="s">
        <v>7096</v>
      </c>
      <c r="H443" t="s">
        <v>7111</v>
      </c>
      <c r="I443" t="s">
        <v>7142</v>
      </c>
      <c r="J443" t="s">
        <v>7165</v>
      </c>
      <c r="K443" t="s">
        <v>7177</v>
      </c>
      <c r="L443" t="s">
        <v>7201</v>
      </c>
      <c r="M443">
        <v>8</v>
      </c>
      <c r="N443">
        <v>370249.99</v>
      </c>
      <c r="O443">
        <v>0.15</v>
      </c>
      <c r="P443">
        <v>27124.82</v>
      </c>
    </row>
    <row r="444" spans="1:16" x14ac:dyDescent="0.25">
      <c r="A444" t="s">
        <v>456</v>
      </c>
      <c r="B444" t="s">
        <v>5385</v>
      </c>
      <c r="C444" t="str">
        <f>TEXT(SalesData[[#This Row],[Order Date]],"mmm-yyyy")</f>
        <v>Oct-2024</v>
      </c>
      <c r="D444">
        <f t="shared" si="6"/>
        <v>2024</v>
      </c>
      <c r="E444" t="s">
        <v>6435</v>
      </c>
      <c r="F444" t="s">
        <v>7057</v>
      </c>
      <c r="G444" t="s">
        <v>7097</v>
      </c>
      <c r="H444" t="s">
        <v>7107</v>
      </c>
      <c r="I444" t="s">
        <v>7152</v>
      </c>
      <c r="J444" t="s">
        <v>7165</v>
      </c>
      <c r="K444" t="s">
        <v>7176</v>
      </c>
      <c r="L444" t="s">
        <v>7194</v>
      </c>
      <c r="M444">
        <v>6</v>
      </c>
      <c r="N444">
        <v>115223.14</v>
      </c>
      <c r="O444">
        <v>0.25</v>
      </c>
      <c r="P444">
        <v>11779.34</v>
      </c>
    </row>
    <row r="445" spans="1:16" x14ac:dyDescent="0.25">
      <c r="A445" t="s">
        <v>457</v>
      </c>
      <c r="B445" t="s">
        <v>5386</v>
      </c>
      <c r="C445" t="str">
        <f>TEXT(SalesData[[#This Row],[Order Date]],"mmm-yyyy")</f>
        <v>Feb-2025</v>
      </c>
      <c r="D445">
        <f t="shared" si="6"/>
        <v>2025</v>
      </c>
      <c r="E445" t="s">
        <v>6436</v>
      </c>
      <c r="F445" t="s">
        <v>6913</v>
      </c>
      <c r="G445" t="s">
        <v>7097</v>
      </c>
      <c r="H445" t="s">
        <v>7105</v>
      </c>
      <c r="I445" t="s">
        <v>7128</v>
      </c>
      <c r="J445" t="s">
        <v>7164</v>
      </c>
      <c r="K445" t="s">
        <v>7170</v>
      </c>
      <c r="L445" t="s">
        <v>7189</v>
      </c>
      <c r="M445">
        <v>1</v>
      </c>
      <c r="N445">
        <v>1169.31</v>
      </c>
      <c r="O445">
        <v>0.2</v>
      </c>
      <c r="P445">
        <v>260.22000000000003</v>
      </c>
    </row>
    <row r="446" spans="1:16" x14ac:dyDescent="0.25">
      <c r="A446" t="s">
        <v>458</v>
      </c>
      <c r="B446" t="s">
        <v>5387</v>
      </c>
      <c r="C446" t="str">
        <f>TEXT(SalesData[[#This Row],[Order Date]],"mmm-yyyy")</f>
        <v>May-2023</v>
      </c>
      <c r="D446">
        <f t="shared" si="6"/>
        <v>2023</v>
      </c>
      <c r="E446" t="s">
        <v>6437</v>
      </c>
      <c r="F446" t="s">
        <v>7047</v>
      </c>
      <c r="G446" t="s">
        <v>7095</v>
      </c>
      <c r="H446" t="s">
        <v>7109</v>
      </c>
      <c r="I446" t="s">
        <v>7135</v>
      </c>
      <c r="J446" t="s">
        <v>7162</v>
      </c>
      <c r="K446" t="s">
        <v>7168</v>
      </c>
      <c r="L446" t="s">
        <v>7181</v>
      </c>
      <c r="M446">
        <v>6</v>
      </c>
      <c r="N446">
        <v>71718.55</v>
      </c>
      <c r="O446">
        <v>0</v>
      </c>
      <c r="P446">
        <v>15992.82</v>
      </c>
    </row>
    <row r="447" spans="1:16" x14ac:dyDescent="0.25">
      <c r="A447" t="s">
        <v>459</v>
      </c>
      <c r="B447" t="s">
        <v>5388</v>
      </c>
      <c r="C447" t="str">
        <f>TEXT(SalesData[[#This Row],[Order Date]],"mmm-yyyy")</f>
        <v>Jun-2024</v>
      </c>
      <c r="D447">
        <f t="shared" si="6"/>
        <v>2024</v>
      </c>
      <c r="E447" t="s">
        <v>6438</v>
      </c>
      <c r="F447" t="s">
        <v>6965</v>
      </c>
      <c r="G447" t="s">
        <v>7097</v>
      </c>
      <c r="H447" t="s">
        <v>7105</v>
      </c>
      <c r="I447" t="s">
        <v>7149</v>
      </c>
      <c r="J447" t="s">
        <v>7165</v>
      </c>
      <c r="K447" t="s">
        <v>7177</v>
      </c>
      <c r="L447" t="s">
        <v>7201</v>
      </c>
      <c r="M447">
        <v>7</v>
      </c>
      <c r="N447">
        <v>348308.39</v>
      </c>
      <c r="O447">
        <v>0.05</v>
      </c>
      <c r="P447">
        <v>38881.03</v>
      </c>
    </row>
    <row r="448" spans="1:16" x14ac:dyDescent="0.25">
      <c r="A448" t="s">
        <v>460</v>
      </c>
      <c r="B448" t="s">
        <v>5216</v>
      </c>
      <c r="C448" t="str">
        <f>TEXT(SalesData[[#This Row],[Order Date]],"mmm-yyyy")</f>
        <v>Feb-2024</v>
      </c>
      <c r="D448">
        <f t="shared" si="6"/>
        <v>2024</v>
      </c>
      <c r="E448" t="s">
        <v>6312</v>
      </c>
      <c r="F448" t="s">
        <v>6905</v>
      </c>
      <c r="G448" t="s">
        <v>7095</v>
      </c>
      <c r="H448" t="s">
        <v>7102</v>
      </c>
      <c r="I448" t="s">
        <v>7147</v>
      </c>
      <c r="J448" t="s">
        <v>7164</v>
      </c>
      <c r="K448" t="s">
        <v>7173</v>
      </c>
      <c r="L448" t="s">
        <v>7186</v>
      </c>
      <c r="M448">
        <v>5</v>
      </c>
      <c r="N448">
        <v>22378.400000000001</v>
      </c>
      <c r="O448">
        <v>0.05</v>
      </c>
      <c r="P448">
        <v>6055.63</v>
      </c>
    </row>
    <row r="449" spans="1:16" x14ac:dyDescent="0.25">
      <c r="A449" t="s">
        <v>461</v>
      </c>
      <c r="B449" t="s">
        <v>5389</v>
      </c>
      <c r="C449" t="str">
        <f>TEXT(SalesData[[#This Row],[Order Date]],"mmm-yyyy")</f>
        <v>Mar-2024</v>
      </c>
      <c r="D449">
        <f t="shared" si="6"/>
        <v>2024</v>
      </c>
      <c r="E449" t="s">
        <v>6439</v>
      </c>
      <c r="F449" t="s">
        <v>6932</v>
      </c>
      <c r="G449" t="s">
        <v>7095</v>
      </c>
      <c r="H449" t="s">
        <v>7108</v>
      </c>
      <c r="I449" t="s">
        <v>7126</v>
      </c>
      <c r="J449" t="s">
        <v>7164</v>
      </c>
      <c r="K449" t="s">
        <v>7174</v>
      </c>
      <c r="L449" t="s">
        <v>7188</v>
      </c>
      <c r="M449">
        <v>4</v>
      </c>
      <c r="N449">
        <v>9751.23</v>
      </c>
      <c r="O449">
        <v>0.15</v>
      </c>
      <c r="P449">
        <v>2053.0500000000002</v>
      </c>
    </row>
    <row r="450" spans="1:16" x14ac:dyDescent="0.25">
      <c r="A450" t="s">
        <v>462</v>
      </c>
      <c r="B450" t="s">
        <v>5017</v>
      </c>
      <c r="C450" t="str">
        <f>TEXT(SalesData[[#This Row],[Order Date]],"mmm-yyyy")</f>
        <v>Nov-2024</v>
      </c>
      <c r="D450">
        <f t="shared" ref="D450:D513" si="7">YEAR(B450)</f>
        <v>2024</v>
      </c>
      <c r="E450" t="s">
        <v>6157</v>
      </c>
      <c r="F450" t="s">
        <v>6953</v>
      </c>
      <c r="G450" t="s">
        <v>7095</v>
      </c>
      <c r="H450" t="s">
        <v>7109</v>
      </c>
      <c r="I450" t="s">
        <v>7127</v>
      </c>
      <c r="J450" t="s">
        <v>7163</v>
      </c>
      <c r="K450" t="s">
        <v>7175</v>
      </c>
      <c r="L450" t="s">
        <v>7197</v>
      </c>
      <c r="M450">
        <v>6</v>
      </c>
      <c r="N450">
        <v>25856.99</v>
      </c>
      <c r="O450">
        <v>0.25</v>
      </c>
      <c r="P450">
        <v>2461.96</v>
      </c>
    </row>
    <row r="451" spans="1:16" x14ac:dyDescent="0.25">
      <c r="A451" t="s">
        <v>463</v>
      </c>
      <c r="B451" t="s">
        <v>5390</v>
      </c>
      <c r="C451" t="str">
        <f>TEXT(SalesData[[#This Row],[Order Date]],"mmm-yyyy")</f>
        <v>Jun-2025</v>
      </c>
      <c r="D451">
        <f t="shared" si="7"/>
        <v>2025</v>
      </c>
      <c r="E451" t="s">
        <v>6440</v>
      </c>
      <c r="F451" t="s">
        <v>6913</v>
      </c>
      <c r="G451" t="s">
        <v>7095</v>
      </c>
      <c r="H451" t="s">
        <v>7106</v>
      </c>
      <c r="I451" t="s">
        <v>7146</v>
      </c>
      <c r="J451" t="s">
        <v>7163</v>
      </c>
      <c r="K451" t="s">
        <v>7175</v>
      </c>
      <c r="L451" t="s">
        <v>7205</v>
      </c>
      <c r="M451">
        <v>8</v>
      </c>
      <c r="N451">
        <v>22990.11</v>
      </c>
      <c r="O451">
        <v>0.2</v>
      </c>
      <c r="P451">
        <v>2608.5500000000002</v>
      </c>
    </row>
    <row r="452" spans="1:16" x14ac:dyDescent="0.25">
      <c r="A452" t="s">
        <v>464</v>
      </c>
      <c r="B452" t="s">
        <v>5391</v>
      </c>
      <c r="C452" t="str">
        <f>TEXT(SalesData[[#This Row],[Order Date]],"mmm-yyyy")</f>
        <v>Nov-2025</v>
      </c>
      <c r="D452">
        <f t="shared" si="7"/>
        <v>2025</v>
      </c>
      <c r="E452" t="s">
        <v>6441</v>
      </c>
      <c r="F452" t="s">
        <v>6903</v>
      </c>
      <c r="G452" t="s">
        <v>7094</v>
      </c>
      <c r="H452" t="s">
        <v>7101</v>
      </c>
      <c r="I452" t="s">
        <v>7117</v>
      </c>
      <c r="J452" t="s">
        <v>7163</v>
      </c>
      <c r="K452" t="s">
        <v>7175</v>
      </c>
      <c r="L452" t="s">
        <v>7205</v>
      </c>
      <c r="M452">
        <v>7</v>
      </c>
      <c r="N452">
        <v>21296.93</v>
      </c>
      <c r="O452">
        <v>0.15</v>
      </c>
      <c r="P452">
        <v>2981.4</v>
      </c>
    </row>
    <row r="453" spans="1:16" x14ac:dyDescent="0.25">
      <c r="A453" t="s">
        <v>465</v>
      </c>
      <c r="B453" t="s">
        <v>5052</v>
      </c>
      <c r="C453" t="str">
        <f>TEXT(SalesData[[#This Row],[Order Date]],"mmm-yyyy")</f>
        <v>Oct-2023</v>
      </c>
      <c r="D453">
        <f t="shared" si="7"/>
        <v>2023</v>
      </c>
      <c r="E453" t="s">
        <v>6385</v>
      </c>
      <c r="F453" t="s">
        <v>7034</v>
      </c>
      <c r="G453" t="s">
        <v>7094</v>
      </c>
      <c r="H453" t="s">
        <v>7100</v>
      </c>
      <c r="I453" t="s">
        <v>7136</v>
      </c>
      <c r="J453" t="s">
        <v>7164</v>
      </c>
      <c r="K453" t="s">
        <v>7170</v>
      </c>
      <c r="L453" t="s">
        <v>7189</v>
      </c>
      <c r="M453">
        <v>6</v>
      </c>
      <c r="N453">
        <v>6972.89</v>
      </c>
      <c r="O453">
        <v>0.25</v>
      </c>
      <c r="P453">
        <v>1515.62</v>
      </c>
    </row>
    <row r="454" spans="1:16" x14ac:dyDescent="0.25">
      <c r="A454" t="s">
        <v>466</v>
      </c>
      <c r="B454" t="s">
        <v>5388</v>
      </c>
      <c r="C454" t="str">
        <f>TEXT(SalesData[[#This Row],[Order Date]],"mmm-yyyy")</f>
        <v>Jun-2024</v>
      </c>
      <c r="D454">
        <f t="shared" si="7"/>
        <v>2024</v>
      </c>
      <c r="E454" t="s">
        <v>6442</v>
      </c>
      <c r="F454" t="s">
        <v>7058</v>
      </c>
      <c r="G454" t="s">
        <v>7095</v>
      </c>
      <c r="H454" t="s">
        <v>7106</v>
      </c>
      <c r="I454" t="s">
        <v>7146</v>
      </c>
      <c r="J454" t="s">
        <v>7162</v>
      </c>
      <c r="K454" t="s">
        <v>7166</v>
      </c>
      <c r="L454" t="s">
        <v>7211</v>
      </c>
      <c r="M454">
        <v>2</v>
      </c>
      <c r="N454">
        <v>14537.87</v>
      </c>
      <c r="O454">
        <v>0</v>
      </c>
      <c r="P454">
        <v>2942.97</v>
      </c>
    </row>
    <row r="455" spans="1:16" x14ac:dyDescent="0.25">
      <c r="A455" t="s">
        <v>467</v>
      </c>
      <c r="B455" t="s">
        <v>5392</v>
      </c>
      <c r="C455" t="str">
        <f>TEXT(SalesData[[#This Row],[Order Date]],"mmm-yyyy")</f>
        <v>Sep-2025</v>
      </c>
      <c r="D455">
        <f t="shared" si="7"/>
        <v>2025</v>
      </c>
      <c r="E455" t="s">
        <v>6267</v>
      </c>
      <c r="F455" t="s">
        <v>7003</v>
      </c>
      <c r="G455" t="s">
        <v>7096</v>
      </c>
      <c r="H455" t="s">
        <v>7103</v>
      </c>
      <c r="I455" t="s">
        <v>7134</v>
      </c>
      <c r="J455" t="s">
        <v>7165</v>
      </c>
      <c r="K455" t="s">
        <v>7176</v>
      </c>
      <c r="L455" t="s">
        <v>7202</v>
      </c>
      <c r="M455">
        <v>5</v>
      </c>
      <c r="N455">
        <v>85762.28</v>
      </c>
      <c r="O455">
        <v>0</v>
      </c>
      <c r="P455">
        <v>11473.07</v>
      </c>
    </row>
    <row r="456" spans="1:16" x14ac:dyDescent="0.25">
      <c r="A456" t="s">
        <v>468</v>
      </c>
      <c r="B456" t="s">
        <v>5393</v>
      </c>
      <c r="C456" t="str">
        <f>TEXT(SalesData[[#This Row],[Order Date]],"mmm-yyyy")</f>
        <v>Dec-2023</v>
      </c>
      <c r="D456">
        <f t="shared" si="7"/>
        <v>2023</v>
      </c>
      <c r="E456" t="s">
        <v>6291</v>
      </c>
      <c r="F456" t="s">
        <v>6969</v>
      </c>
      <c r="G456" t="s">
        <v>7097</v>
      </c>
      <c r="H456" t="s">
        <v>7105</v>
      </c>
      <c r="I456" t="s">
        <v>7121</v>
      </c>
      <c r="J456" t="s">
        <v>7165</v>
      </c>
      <c r="K456" t="s">
        <v>7176</v>
      </c>
      <c r="L456" t="s">
        <v>7194</v>
      </c>
      <c r="M456">
        <v>5</v>
      </c>
      <c r="N456">
        <v>89658.58</v>
      </c>
      <c r="O456">
        <v>0.25</v>
      </c>
      <c r="P456">
        <v>192.69</v>
      </c>
    </row>
    <row r="457" spans="1:16" x14ac:dyDescent="0.25">
      <c r="A457" t="s">
        <v>469</v>
      </c>
      <c r="B457" t="s">
        <v>5394</v>
      </c>
      <c r="C457" t="str">
        <f>TEXT(SalesData[[#This Row],[Order Date]],"mmm-yyyy")</f>
        <v>Jul-2023</v>
      </c>
      <c r="D457">
        <f t="shared" si="7"/>
        <v>2023</v>
      </c>
      <c r="E457" t="s">
        <v>6265</v>
      </c>
      <c r="F457" t="s">
        <v>7011</v>
      </c>
      <c r="G457" t="s">
        <v>7096</v>
      </c>
      <c r="H457" t="s">
        <v>7111</v>
      </c>
      <c r="I457" t="s">
        <v>7131</v>
      </c>
      <c r="J457" t="s">
        <v>7165</v>
      </c>
      <c r="K457" t="s">
        <v>7172</v>
      </c>
      <c r="L457" t="s">
        <v>7185</v>
      </c>
      <c r="M457">
        <v>2</v>
      </c>
      <c r="N457">
        <v>8639.58</v>
      </c>
      <c r="O457">
        <v>0.15</v>
      </c>
      <c r="P457">
        <v>1072.5999999999999</v>
      </c>
    </row>
    <row r="458" spans="1:16" x14ac:dyDescent="0.25">
      <c r="A458" t="s">
        <v>470</v>
      </c>
      <c r="B458" t="s">
        <v>5395</v>
      </c>
      <c r="C458" t="str">
        <f>TEXT(SalesData[[#This Row],[Order Date]],"mmm-yyyy")</f>
        <v>May-2024</v>
      </c>
      <c r="D458">
        <f t="shared" si="7"/>
        <v>2024</v>
      </c>
      <c r="E458" t="s">
        <v>6288</v>
      </c>
      <c r="F458" t="s">
        <v>6926</v>
      </c>
      <c r="G458" t="s">
        <v>7096</v>
      </c>
      <c r="H458" t="s">
        <v>7112</v>
      </c>
      <c r="I458" t="s">
        <v>7139</v>
      </c>
      <c r="J458" t="s">
        <v>7165</v>
      </c>
      <c r="K458" t="s">
        <v>7177</v>
      </c>
      <c r="L458" t="s">
        <v>7201</v>
      </c>
      <c r="M458">
        <v>7</v>
      </c>
      <c r="N458">
        <v>279780.62</v>
      </c>
      <c r="O458">
        <v>0.25</v>
      </c>
      <c r="P458">
        <v>17603.900000000001</v>
      </c>
    </row>
    <row r="459" spans="1:16" x14ac:dyDescent="0.25">
      <c r="A459" t="s">
        <v>471</v>
      </c>
      <c r="B459" t="s">
        <v>5396</v>
      </c>
      <c r="C459" t="str">
        <f>TEXT(SalesData[[#This Row],[Order Date]],"mmm-yyyy")</f>
        <v>Aug-2023</v>
      </c>
      <c r="D459">
        <f t="shared" si="7"/>
        <v>2023</v>
      </c>
      <c r="E459" t="s">
        <v>6378</v>
      </c>
      <c r="F459" t="s">
        <v>6926</v>
      </c>
      <c r="G459" t="s">
        <v>7094</v>
      </c>
      <c r="H459" t="s">
        <v>7100</v>
      </c>
      <c r="I459" t="s">
        <v>7151</v>
      </c>
      <c r="J459" t="s">
        <v>7163</v>
      </c>
      <c r="K459" t="s">
        <v>7175</v>
      </c>
      <c r="L459" t="s">
        <v>7190</v>
      </c>
      <c r="M459">
        <v>1</v>
      </c>
      <c r="N459">
        <v>1986.63</v>
      </c>
      <c r="O459">
        <v>0.1</v>
      </c>
      <c r="P459">
        <v>306.11</v>
      </c>
    </row>
    <row r="460" spans="1:16" x14ac:dyDescent="0.25">
      <c r="A460" t="s">
        <v>472</v>
      </c>
      <c r="B460" t="s">
        <v>5238</v>
      </c>
      <c r="C460" t="str">
        <f>TEXT(SalesData[[#This Row],[Order Date]],"mmm-yyyy")</f>
        <v>May-2025</v>
      </c>
      <c r="D460">
        <f t="shared" si="7"/>
        <v>2025</v>
      </c>
      <c r="E460" t="s">
        <v>6443</v>
      </c>
      <c r="F460" t="s">
        <v>7059</v>
      </c>
      <c r="G460" t="s">
        <v>7096</v>
      </c>
      <c r="H460" t="s">
        <v>7111</v>
      </c>
      <c r="I460" t="s">
        <v>7145</v>
      </c>
      <c r="J460" t="s">
        <v>7162</v>
      </c>
      <c r="K460" t="s">
        <v>7166</v>
      </c>
      <c r="L460" t="s">
        <v>7178</v>
      </c>
      <c r="M460">
        <v>6</v>
      </c>
      <c r="N460">
        <v>66205.16</v>
      </c>
      <c r="O460">
        <v>0.25</v>
      </c>
      <c r="P460">
        <v>5937.53</v>
      </c>
    </row>
    <row r="461" spans="1:16" x14ac:dyDescent="0.25">
      <c r="A461" t="s">
        <v>473</v>
      </c>
      <c r="B461" t="s">
        <v>5221</v>
      </c>
      <c r="C461" t="str">
        <f>TEXT(SalesData[[#This Row],[Order Date]],"mmm-yyyy")</f>
        <v>Apr-2023</v>
      </c>
      <c r="D461">
        <f t="shared" si="7"/>
        <v>2023</v>
      </c>
      <c r="E461" t="s">
        <v>6333</v>
      </c>
      <c r="F461" t="s">
        <v>6898</v>
      </c>
      <c r="G461" t="s">
        <v>7094</v>
      </c>
      <c r="H461" t="s">
        <v>7098</v>
      </c>
      <c r="I461" t="s">
        <v>7138</v>
      </c>
      <c r="J461" t="s">
        <v>7163</v>
      </c>
      <c r="K461" t="s">
        <v>7175</v>
      </c>
      <c r="L461" t="s">
        <v>7205</v>
      </c>
      <c r="M461">
        <v>6</v>
      </c>
      <c r="N461">
        <v>16041.77</v>
      </c>
      <c r="O461">
        <v>0.25</v>
      </c>
      <c r="P461">
        <v>1124.6400000000001</v>
      </c>
    </row>
    <row r="462" spans="1:16" x14ac:dyDescent="0.25">
      <c r="A462" t="s">
        <v>474</v>
      </c>
      <c r="B462" t="s">
        <v>5397</v>
      </c>
      <c r="C462" t="str">
        <f>TEXT(SalesData[[#This Row],[Order Date]],"mmm-yyyy")</f>
        <v>Mar-2025</v>
      </c>
      <c r="D462">
        <f t="shared" si="7"/>
        <v>2025</v>
      </c>
      <c r="E462" t="s">
        <v>6173</v>
      </c>
      <c r="F462" t="s">
        <v>6963</v>
      </c>
      <c r="G462" t="s">
        <v>7097</v>
      </c>
      <c r="H462" t="s">
        <v>7105</v>
      </c>
      <c r="I462" t="s">
        <v>7128</v>
      </c>
      <c r="J462" t="s">
        <v>7164</v>
      </c>
      <c r="K462" t="s">
        <v>7173</v>
      </c>
      <c r="L462" t="s">
        <v>7200</v>
      </c>
      <c r="M462">
        <v>5</v>
      </c>
      <c r="N462">
        <v>6215.65</v>
      </c>
      <c r="O462">
        <v>0</v>
      </c>
      <c r="P462">
        <v>2148.87</v>
      </c>
    </row>
    <row r="463" spans="1:16" x14ac:dyDescent="0.25">
      <c r="A463" t="s">
        <v>475</v>
      </c>
      <c r="B463" t="s">
        <v>5350</v>
      </c>
      <c r="C463" t="str">
        <f>TEXT(SalesData[[#This Row],[Order Date]],"mmm-yyyy")</f>
        <v>Apr-2025</v>
      </c>
      <c r="D463">
        <f t="shared" si="7"/>
        <v>2025</v>
      </c>
      <c r="E463" t="s">
        <v>6444</v>
      </c>
      <c r="F463" t="s">
        <v>6927</v>
      </c>
      <c r="G463" t="s">
        <v>7097</v>
      </c>
      <c r="H463" t="s">
        <v>7104</v>
      </c>
      <c r="I463" t="s">
        <v>7120</v>
      </c>
      <c r="J463" t="s">
        <v>7163</v>
      </c>
      <c r="K463" t="s">
        <v>7175</v>
      </c>
      <c r="L463" t="s">
        <v>7205</v>
      </c>
      <c r="M463">
        <v>7</v>
      </c>
      <c r="N463">
        <v>18067.63</v>
      </c>
      <c r="O463">
        <v>0.25</v>
      </c>
      <c r="P463">
        <v>1669.46</v>
      </c>
    </row>
    <row r="464" spans="1:16" x14ac:dyDescent="0.25">
      <c r="A464" t="s">
        <v>476</v>
      </c>
      <c r="B464" t="s">
        <v>5398</v>
      </c>
      <c r="C464" t="str">
        <f>TEXT(SalesData[[#This Row],[Order Date]],"mmm-yyyy")</f>
        <v>Nov-2023</v>
      </c>
      <c r="D464">
        <f t="shared" si="7"/>
        <v>2023</v>
      </c>
      <c r="E464" t="s">
        <v>6353</v>
      </c>
      <c r="F464" t="s">
        <v>6942</v>
      </c>
      <c r="G464" t="s">
        <v>7095</v>
      </c>
      <c r="H464" t="s">
        <v>7109</v>
      </c>
      <c r="I464" t="s">
        <v>7135</v>
      </c>
      <c r="J464" t="s">
        <v>7163</v>
      </c>
      <c r="K464" t="s">
        <v>7167</v>
      </c>
      <c r="L464" t="s">
        <v>7207</v>
      </c>
      <c r="M464">
        <v>6</v>
      </c>
      <c r="N464">
        <v>4404.33</v>
      </c>
      <c r="O464">
        <v>0.1</v>
      </c>
      <c r="P464">
        <v>1333.84</v>
      </c>
    </row>
    <row r="465" spans="1:16" x14ac:dyDescent="0.25">
      <c r="A465" t="s">
        <v>477</v>
      </c>
      <c r="B465" t="s">
        <v>5399</v>
      </c>
      <c r="C465" t="str">
        <f>TEXT(SalesData[[#This Row],[Order Date]],"mmm-yyyy")</f>
        <v>Jun-2025</v>
      </c>
      <c r="D465">
        <f t="shared" si="7"/>
        <v>2025</v>
      </c>
      <c r="E465" t="s">
        <v>6179</v>
      </c>
      <c r="F465" t="s">
        <v>6969</v>
      </c>
      <c r="G465" t="s">
        <v>7094</v>
      </c>
      <c r="H465" t="s">
        <v>7099</v>
      </c>
      <c r="I465" t="s">
        <v>7125</v>
      </c>
      <c r="J465" t="s">
        <v>7162</v>
      </c>
      <c r="K465" t="s">
        <v>7169</v>
      </c>
      <c r="L465" t="s">
        <v>7203</v>
      </c>
      <c r="M465">
        <v>6</v>
      </c>
      <c r="N465">
        <v>107512.64</v>
      </c>
      <c r="O465">
        <v>0.15</v>
      </c>
      <c r="P465">
        <v>12192</v>
      </c>
    </row>
    <row r="466" spans="1:16" x14ac:dyDescent="0.25">
      <c r="A466" t="s">
        <v>478</v>
      </c>
      <c r="B466" t="s">
        <v>5235</v>
      </c>
      <c r="C466" t="str">
        <f>TEXT(SalesData[[#This Row],[Order Date]],"mmm-yyyy")</f>
        <v>Sep-2023</v>
      </c>
      <c r="D466">
        <f t="shared" si="7"/>
        <v>2023</v>
      </c>
      <c r="E466" t="s">
        <v>6445</v>
      </c>
      <c r="F466" t="s">
        <v>7060</v>
      </c>
      <c r="G466" t="s">
        <v>7096</v>
      </c>
      <c r="H466" t="s">
        <v>7113</v>
      </c>
      <c r="I466" t="s">
        <v>7143</v>
      </c>
      <c r="J466" t="s">
        <v>7163</v>
      </c>
      <c r="K466" t="s">
        <v>7167</v>
      </c>
      <c r="L466" t="s">
        <v>7187</v>
      </c>
      <c r="M466">
        <v>5</v>
      </c>
      <c r="N466">
        <v>7640.6</v>
      </c>
      <c r="O466">
        <v>0</v>
      </c>
      <c r="P466">
        <v>2429.4899999999998</v>
      </c>
    </row>
    <row r="467" spans="1:16" x14ac:dyDescent="0.25">
      <c r="A467" t="s">
        <v>479</v>
      </c>
      <c r="B467" t="s">
        <v>5400</v>
      </c>
      <c r="C467" t="str">
        <f>TEXT(SalesData[[#This Row],[Order Date]],"mmm-yyyy")</f>
        <v>Jun-2023</v>
      </c>
      <c r="D467">
        <f t="shared" si="7"/>
        <v>2023</v>
      </c>
      <c r="E467" t="s">
        <v>6446</v>
      </c>
      <c r="F467" t="s">
        <v>7015</v>
      </c>
      <c r="G467" t="s">
        <v>7096</v>
      </c>
      <c r="H467" t="s">
        <v>7113</v>
      </c>
      <c r="I467" t="s">
        <v>7148</v>
      </c>
      <c r="J467" t="s">
        <v>7163</v>
      </c>
      <c r="K467" t="s">
        <v>7175</v>
      </c>
      <c r="L467" t="s">
        <v>7205</v>
      </c>
      <c r="M467">
        <v>4</v>
      </c>
      <c r="N467">
        <v>14627.35</v>
      </c>
      <c r="O467">
        <v>0</v>
      </c>
      <c r="P467">
        <v>2860.96</v>
      </c>
    </row>
    <row r="468" spans="1:16" x14ac:dyDescent="0.25">
      <c r="A468" t="s">
        <v>480</v>
      </c>
      <c r="B468" t="s">
        <v>5401</v>
      </c>
      <c r="C468" t="str">
        <f>TEXT(SalesData[[#This Row],[Order Date]],"mmm-yyyy")</f>
        <v>Apr-2024</v>
      </c>
      <c r="D468">
        <f t="shared" si="7"/>
        <v>2024</v>
      </c>
      <c r="E468" t="s">
        <v>6111</v>
      </c>
      <c r="F468" t="s">
        <v>6910</v>
      </c>
      <c r="G468" t="s">
        <v>7097</v>
      </c>
      <c r="H468" t="s">
        <v>7105</v>
      </c>
      <c r="I468" t="s">
        <v>7121</v>
      </c>
      <c r="J468" t="s">
        <v>7164</v>
      </c>
      <c r="K468" t="s">
        <v>7174</v>
      </c>
      <c r="L468" t="s">
        <v>7196</v>
      </c>
      <c r="M468">
        <v>1</v>
      </c>
      <c r="N468">
        <v>3187.17</v>
      </c>
      <c r="O468">
        <v>0.1</v>
      </c>
      <c r="P468">
        <v>595.64</v>
      </c>
    </row>
    <row r="469" spans="1:16" x14ac:dyDescent="0.25">
      <c r="A469" t="s">
        <v>481</v>
      </c>
      <c r="B469" t="s">
        <v>5402</v>
      </c>
      <c r="C469" t="str">
        <f>TEXT(SalesData[[#This Row],[Order Date]],"mmm-yyyy")</f>
        <v>Dec-2023</v>
      </c>
      <c r="D469">
        <f t="shared" si="7"/>
        <v>2023</v>
      </c>
      <c r="E469" t="s">
        <v>6332</v>
      </c>
      <c r="F469" t="s">
        <v>6922</v>
      </c>
      <c r="G469" t="s">
        <v>7097</v>
      </c>
      <c r="H469" t="s">
        <v>7107</v>
      </c>
      <c r="I469" t="s">
        <v>7152</v>
      </c>
      <c r="J469" t="s">
        <v>7163</v>
      </c>
      <c r="K469" t="s">
        <v>7175</v>
      </c>
      <c r="L469" t="s">
        <v>7205</v>
      </c>
      <c r="M469">
        <v>8</v>
      </c>
      <c r="N469">
        <v>27228.560000000001</v>
      </c>
      <c r="O469">
        <v>0</v>
      </c>
      <c r="P469">
        <v>5634.95</v>
      </c>
    </row>
    <row r="470" spans="1:16" x14ac:dyDescent="0.25">
      <c r="A470" t="s">
        <v>482</v>
      </c>
      <c r="B470" t="s">
        <v>5403</v>
      </c>
      <c r="C470" t="str">
        <f>TEXT(SalesData[[#This Row],[Order Date]],"mmm-yyyy")</f>
        <v>Aug-2024</v>
      </c>
      <c r="D470">
        <f t="shared" si="7"/>
        <v>2024</v>
      </c>
      <c r="E470" t="s">
        <v>6447</v>
      </c>
      <c r="F470" t="s">
        <v>6959</v>
      </c>
      <c r="G470" t="s">
        <v>7096</v>
      </c>
      <c r="H470" t="s">
        <v>7103</v>
      </c>
      <c r="I470" t="s">
        <v>7119</v>
      </c>
      <c r="J470" t="s">
        <v>7163</v>
      </c>
      <c r="K470" t="s">
        <v>7171</v>
      </c>
      <c r="L470" t="s">
        <v>7209</v>
      </c>
      <c r="M470">
        <v>4</v>
      </c>
      <c r="N470">
        <v>5282.8</v>
      </c>
      <c r="O470">
        <v>0.25</v>
      </c>
      <c r="P470">
        <v>362.62</v>
      </c>
    </row>
    <row r="471" spans="1:16" x14ac:dyDescent="0.25">
      <c r="A471" t="s">
        <v>483</v>
      </c>
      <c r="B471" t="s">
        <v>5096</v>
      </c>
      <c r="C471" t="str">
        <f>TEXT(SalesData[[#This Row],[Order Date]],"mmm-yyyy")</f>
        <v>Oct-2023</v>
      </c>
      <c r="D471">
        <f t="shared" si="7"/>
        <v>2023</v>
      </c>
      <c r="E471" t="s">
        <v>6448</v>
      </c>
      <c r="F471" t="s">
        <v>6916</v>
      </c>
      <c r="G471" t="s">
        <v>7097</v>
      </c>
      <c r="H471" t="s">
        <v>7104</v>
      </c>
      <c r="I471" t="s">
        <v>7132</v>
      </c>
      <c r="J471" t="s">
        <v>7162</v>
      </c>
      <c r="K471" t="s">
        <v>7169</v>
      </c>
      <c r="L471" t="s">
        <v>7203</v>
      </c>
      <c r="M471">
        <v>4</v>
      </c>
      <c r="N471">
        <v>84293.07</v>
      </c>
      <c r="O471">
        <v>0.05</v>
      </c>
      <c r="P471">
        <v>10402.36</v>
      </c>
    </row>
    <row r="472" spans="1:16" x14ac:dyDescent="0.25">
      <c r="A472" t="s">
        <v>484</v>
      </c>
      <c r="B472" t="s">
        <v>5404</v>
      </c>
      <c r="C472" t="str">
        <f>TEXT(SalesData[[#This Row],[Order Date]],"mmm-yyyy")</f>
        <v>Sep-2023</v>
      </c>
      <c r="D472">
        <f t="shared" si="7"/>
        <v>2023</v>
      </c>
      <c r="E472" t="s">
        <v>6200</v>
      </c>
      <c r="F472" t="s">
        <v>6959</v>
      </c>
      <c r="G472" t="s">
        <v>7095</v>
      </c>
      <c r="H472" t="s">
        <v>7102</v>
      </c>
      <c r="I472" t="s">
        <v>7147</v>
      </c>
      <c r="J472" t="s">
        <v>7162</v>
      </c>
      <c r="K472" t="s">
        <v>7169</v>
      </c>
      <c r="L472" t="s">
        <v>7203</v>
      </c>
      <c r="M472">
        <v>7</v>
      </c>
      <c r="N472">
        <v>124397.45</v>
      </c>
      <c r="O472">
        <v>0.2</v>
      </c>
      <c r="P472">
        <v>13104.39</v>
      </c>
    </row>
    <row r="473" spans="1:16" x14ac:dyDescent="0.25">
      <c r="A473" t="s">
        <v>485</v>
      </c>
      <c r="B473" t="s">
        <v>5352</v>
      </c>
      <c r="C473" t="str">
        <f>TEXT(SalesData[[#This Row],[Order Date]],"mmm-yyyy")</f>
        <v>Nov-2024</v>
      </c>
      <c r="D473">
        <f t="shared" si="7"/>
        <v>2024</v>
      </c>
      <c r="E473" t="s">
        <v>6449</v>
      </c>
      <c r="F473" t="s">
        <v>6973</v>
      </c>
      <c r="G473" t="s">
        <v>7094</v>
      </c>
      <c r="H473" t="s">
        <v>7101</v>
      </c>
      <c r="I473" t="s">
        <v>7137</v>
      </c>
      <c r="J473" t="s">
        <v>7165</v>
      </c>
      <c r="K473" t="s">
        <v>7176</v>
      </c>
      <c r="L473" t="s">
        <v>7194</v>
      </c>
      <c r="M473">
        <v>7</v>
      </c>
      <c r="N473">
        <v>174188.83</v>
      </c>
      <c r="O473">
        <v>0.05</v>
      </c>
      <c r="P473">
        <v>21636.560000000001</v>
      </c>
    </row>
    <row r="474" spans="1:16" x14ac:dyDescent="0.25">
      <c r="A474" t="s">
        <v>486</v>
      </c>
      <c r="B474" t="s">
        <v>5405</v>
      </c>
      <c r="C474" t="str">
        <f>TEXT(SalesData[[#This Row],[Order Date]],"mmm-yyyy")</f>
        <v>Mar-2023</v>
      </c>
      <c r="D474">
        <f t="shared" si="7"/>
        <v>2023</v>
      </c>
      <c r="E474" t="s">
        <v>6450</v>
      </c>
      <c r="F474" t="s">
        <v>7061</v>
      </c>
      <c r="G474" t="s">
        <v>7094</v>
      </c>
      <c r="H474" t="s">
        <v>7098</v>
      </c>
      <c r="I474" t="s">
        <v>7114</v>
      </c>
      <c r="J474" t="s">
        <v>7163</v>
      </c>
      <c r="K474" t="s">
        <v>7175</v>
      </c>
      <c r="L474" t="s">
        <v>7190</v>
      </c>
      <c r="M474">
        <v>3</v>
      </c>
      <c r="N474">
        <v>6479.43</v>
      </c>
      <c r="O474">
        <v>0</v>
      </c>
      <c r="P474">
        <v>1323.35</v>
      </c>
    </row>
    <row r="475" spans="1:16" x14ac:dyDescent="0.25">
      <c r="A475" t="s">
        <v>487</v>
      </c>
      <c r="B475" t="s">
        <v>5406</v>
      </c>
      <c r="C475" t="str">
        <f>TEXT(SalesData[[#This Row],[Order Date]],"mmm-yyyy")</f>
        <v>Oct-2024</v>
      </c>
      <c r="D475">
        <f t="shared" si="7"/>
        <v>2024</v>
      </c>
      <c r="E475" t="s">
        <v>6260</v>
      </c>
      <c r="F475" t="s">
        <v>7009</v>
      </c>
      <c r="G475" t="s">
        <v>7097</v>
      </c>
      <c r="H475" t="s">
        <v>7110</v>
      </c>
      <c r="I475" t="s">
        <v>7155</v>
      </c>
      <c r="J475" t="s">
        <v>7164</v>
      </c>
      <c r="K475" t="s">
        <v>7174</v>
      </c>
      <c r="L475" t="s">
        <v>7188</v>
      </c>
      <c r="M475">
        <v>7</v>
      </c>
      <c r="N475">
        <v>19370</v>
      </c>
      <c r="O475">
        <v>0.05</v>
      </c>
      <c r="P475">
        <v>4588.46</v>
      </c>
    </row>
    <row r="476" spans="1:16" x14ac:dyDescent="0.25">
      <c r="A476" t="s">
        <v>488</v>
      </c>
      <c r="B476" t="s">
        <v>5297</v>
      </c>
      <c r="C476" t="str">
        <f>TEXT(SalesData[[#This Row],[Order Date]],"mmm-yyyy")</f>
        <v>Nov-2025</v>
      </c>
      <c r="D476">
        <f t="shared" si="7"/>
        <v>2025</v>
      </c>
      <c r="E476" t="s">
        <v>6451</v>
      </c>
      <c r="F476" t="s">
        <v>6914</v>
      </c>
      <c r="G476" t="s">
        <v>7095</v>
      </c>
      <c r="H476" t="s">
        <v>7102</v>
      </c>
      <c r="I476" t="s">
        <v>7118</v>
      </c>
      <c r="J476" t="s">
        <v>7164</v>
      </c>
      <c r="K476" t="s">
        <v>7174</v>
      </c>
      <c r="L476" t="s">
        <v>7188</v>
      </c>
      <c r="M476">
        <v>3</v>
      </c>
      <c r="N476">
        <v>7392.07</v>
      </c>
      <c r="O476">
        <v>0.15</v>
      </c>
      <c r="P476">
        <v>1277.2</v>
      </c>
    </row>
    <row r="477" spans="1:16" x14ac:dyDescent="0.25">
      <c r="A477" t="s">
        <v>489</v>
      </c>
      <c r="B477" t="s">
        <v>5407</v>
      </c>
      <c r="C477" t="str">
        <f>TEXT(SalesData[[#This Row],[Order Date]],"mmm-yyyy")</f>
        <v>Jan-2024</v>
      </c>
      <c r="D477">
        <f t="shared" si="7"/>
        <v>2024</v>
      </c>
      <c r="E477" t="s">
        <v>6452</v>
      </c>
      <c r="F477" t="s">
        <v>7062</v>
      </c>
      <c r="G477" t="s">
        <v>7094</v>
      </c>
      <c r="H477" t="s">
        <v>7099</v>
      </c>
      <c r="I477" t="s">
        <v>7130</v>
      </c>
      <c r="J477" t="s">
        <v>7162</v>
      </c>
      <c r="K477" t="s">
        <v>7168</v>
      </c>
      <c r="L477" t="s">
        <v>7180</v>
      </c>
      <c r="M477">
        <v>5</v>
      </c>
      <c r="N477">
        <v>17860.439999999999</v>
      </c>
      <c r="O477">
        <v>0</v>
      </c>
      <c r="P477">
        <v>3533.28</v>
      </c>
    </row>
    <row r="478" spans="1:16" x14ac:dyDescent="0.25">
      <c r="A478" t="s">
        <v>490</v>
      </c>
      <c r="B478" t="s">
        <v>5408</v>
      </c>
      <c r="C478" t="str">
        <f>TEXT(SalesData[[#This Row],[Order Date]],"mmm-yyyy")</f>
        <v>Mar-2023</v>
      </c>
      <c r="D478">
        <f t="shared" si="7"/>
        <v>2023</v>
      </c>
      <c r="E478" t="s">
        <v>6453</v>
      </c>
      <c r="F478" t="s">
        <v>7063</v>
      </c>
      <c r="G478" t="s">
        <v>7096</v>
      </c>
      <c r="H478" t="s">
        <v>7113</v>
      </c>
      <c r="I478" t="s">
        <v>7144</v>
      </c>
      <c r="J478" t="s">
        <v>7163</v>
      </c>
      <c r="K478" t="s">
        <v>7175</v>
      </c>
      <c r="L478" t="s">
        <v>7190</v>
      </c>
      <c r="M478">
        <v>2</v>
      </c>
      <c r="N478">
        <v>3372.52</v>
      </c>
      <c r="O478">
        <v>0.25</v>
      </c>
      <c r="P478">
        <v>466.77</v>
      </c>
    </row>
    <row r="479" spans="1:16" x14ac:dyDescent="0.25">
      <c r="A479" t="s">
        <v>491</v>
      </c>
      <c r="B479" t="s">
        <v>5342</v>
      </c>
      <c r="C479" t="str">
        <f>TEXT(SalesData[[#This Row],[Order Date]],"mmm-yyyy")</f>
        <v>Aug-2024</v>
      </c>
      <c r="D479">
        <f t="shared" si="7"/>
        <v>2024</v>
      </c>
      <c r="E479" t="s">
        <v>6220</v>
      </c>
      <c r="F479" t="s">
        <v>6940</v>
      </c>
      <c r="G479" t="s">
        <v>7094</v>
      </c>
      <c r="H479" t="s">
        <v>7100</v>
      </c>
      <c r="I479" t="s">
        <v>7136</v>
      </c>
      <c r="J479" t="s">
        <v>7164</v>
      </c>
      <c r="K479" t="s">
        <v>7174</v>
      </c>
      <c r="L479" t="s">
        <v>7199</v>
      </c>
      <c r="M479">
        <v>4</v>
      </c>
      <c r="N479">
        <v>5710.91</v>
      </c>
      <c r="O479">
        <v>0.15</v>
      </c>
      <c r="P479">
        <v>1096.3800000000001</v>
      </c>
    </row>
    <row r="480" spans="1:16" x14ac:dyDescent="0.25">
      <c r="A480" t="s">
        <v>492</v>
      </c>
      <c r="B480" t="s">
        <v>5409</v>
      </c>
      <c r="C480" t="str">
        <f>TEXT(SalesData[[#This Row],[Order Date]],"mmm-yyyy")</f>
        <v>May-2025</v>
      </c>
      <c r="D480">
        <f t="shared" si="7"/>
        <v>2025</v>
      </c>
      <c r="E480" t="s">
        <v>6394</v>
      </c>
      <c r="F480" t="s">
        <v>6900</v>
      </c>
      <c r="G480" t="s">
        <v>7097</v>
      </c>
      <c r="H480" t="s">
        <v>7110</v>
      </c>
      <c r="I480" t="s">
        <v>7155</v>
      </c>
      <c r="J480" t="s">
        <v>7165</v>
      </c>
      <c r="K480" t="s">
        <v>7177</v>
      </c>
      <c r="L480" t="s">
        <v>7198</v>
      </c>
      <c r="M480">
        <v>5</v>
      </c>
      <c r="N480">
        <v>272514.7</v>
      </c>
      <c r="O480">
        <v>0.2</v>
      </c>
      <c r="P480">
        <v>31938.73</v>
      </c>
    </row>
    <row r="481" spans="1:16" x14ac:dyDescent="0.25">
      <c r="A481" t="s">
        <v>493</v>
      </c>
      <c r="B481" t="s">
        <v>5273</v>
      </c>
      <c r="C481" t="str">
        <f>TEXT(SalesData[[#This Row],[Order Date]],"mmm-yyyy")</f>
        <v>Oct-2024</v>
      </c>
      <c r="D481">
        <f t="shared" si="7"/>
        <v>2024</v>
      </c>
      <c r="E481" t="s">
        <v>6454</v>
      </c>
      <c r="F481" t="s">
        <v>7064</v>
      </c>
      <c r="G481" t="s">
        <v>7094</v>
      </c>
      <c r="H481" t="s">
        <v>7099</v>
      </c>
      <c r="I481" t="s">
        <v>7130</v>
      </c>
      <c r="J481" t="s">
        <v>7163</v>
      </c>
      <c r="K481" t="s">
        <v>7167</v>
      </c>
      <c r="L481" t="s">
        <v>7207</v>
      </c>
      <c r="M481">
        <v>8</v>
      </c>
      <c r="N481">
        <v>5833.93</v>
      </c>
      <c r="O481">
        <v>0.1</v>
      </c>
      <c r="P481">
        <v>1891.11</v>
      </c>
    </row>
    <row r="482" spans="1:16" x14ac:dyDescent="0.25">
      <c r="A482" t="s">
        <v>494</v>
      </c>
      <c r="B482" t="s">
        <v>5028</v>
      </c>
      <c r="C482" t="str">
        <f>TEXT(SalesData[[#This Row],[Order Date]],"mmm-yyyy")</f>
        <v>Mar-2023</v>
      </c>
      <c r="D482">
        <f t="shared" si="7"/>
        <v>2023</v>
      </c>
      <c r="E482" t="s">
        <v>6455</v>
      </c>
      <c r="F482" t="s">
        <v>6955</v>
      </c>
      <c r="G482" t="s">
        <v>7096</v>
      </c>
      <c r="H482" t="s">
        <v>7113</v>
      </c>
      <c r="I482" t="s">
        <v>7144</v>
      </c>
      <c r="J482" t="s">
        <v>7162</v>
      </c>
      <c r="K482" t="s">
        <v>7168</v>
      </c>
      <c r="L482" t="s">
        <v>7191</v>
      </c>
      <c r="M482">
        <v>5</v>
      </c>
      <c r="N482">
        <v>31795.53</v>
      </c>
      <c r="O482">
        <v>0.05</v>
      </c>
      <c r="P482">
        <v>5540.44</v>
      </c>
    </row>
    <row r="483" spans="1:16" x14ac:dyDescent="0.25">
      <c r="A483" t="s">
        <v>495</v>
      </c>
      <c r="B483" t="s">
        <v>5410</v>
      </c>
      <c r="C483" t="str">
        <f>TEXT(SalesData[[#This Row],[Order Date]],"mmm-yyyy")</f>
        <v>Feb-2025</v>
      </c>
      <c r="D483">
        <f t="shared" si="7"/>
        <v>2025</v>
      </c>
      <c r="E483" t="s">
        <v>6434</v>
      </c>
      <c r="F483" t="s">
        <v>7002</v>
      </c>
      <c r="G483" t="s">
        <v>7097</v>
      </c>
      <c r="H483" t="s">
        <v>7105</v>
      </c>
      <c r="I483" t="s">
        <v>7128</v>
      </c>
      <c r="J483" t="s">
        <v>7162</v>
      </c>
      <c r="K483" t="s">
        <v>7168</v>
      </c>
      <c r="L483" t="s">
        <v>7180</v>
      </c>
      <c r="M483">
        <v>2</v>
      </c>
      <c r="N483">
        <v>7246.64</v>
      </c>
      <c r="O483">
        <v>0</v>
      </c>
      <c r="P483">
        <v>1377.31</v>
      </c>
    </row>
    <row r="484" spans="1:16" x14ac:dyDescent="0.25">
      <c r="A484" t="s">
        <v>496</v>
      </c>
      <c r="B484" t="s">
        <v>5101</v>
      </c>
      <c r="C484" t="str">
        <f>TEXT(SalesData[[#This Row],[Order Date]],"mmm-yyyy")</f>
        <v>Nov-2023</v>
      </c>
      <c r="D484">
        <f t="shared" si="7"/>
        <v>2023</v>
      </c>
      <c r="E484" t="s">
        <v>6255</v>
      </c>
      <c r="F484" t="s">
        <v>6946</v>
      </c>
      <c r="G484" t="s">
        <v>7097</v>
      </c>
      <c r="H484" t="s">
        <v>7104</v>
      </c>
      <c r="I484" t="s">
        <v>7132</v>
      </c>
      <c r="J484" t="s">
        <v>7163</v>
      </c>
      <c r="K484" t="s">
        <v>7167</v>
      </c>
      <c r="L484" t="s">
        <v>7179</v>
      </c>
      <c r="M484">
        <v>3</v>
      </c>
      <c r="N484">
        <v>7242.93</v>
      </c>
      <c r="O484">
        <v>0.05</v>
      </c>
      <c r="P484">
        <v>1748.94</v>
      </c>
    </row>
    <row r="485" spans="1:16" x14ac:dyDescent="0.25">
      <c r="A485" t="s">
        <v>497</v>
      </c>
      <c r="B485" t="s">
        <v>5104</v>
      </c>
      <c r="C485" t="str">
        <f>TEXT(SalesData[[#This Row],[Order Date]],"mmm-yyyy")</f>
        <v>Jul-2025</v>
      </c>
      <c r="D485">
        <f t="shared" si="7"/>
        <v>2025</v>
      </c>
      <c r="E485" t="s">
        <v>6456</v>
      </c>
      <c r="F485" t="s">
        <v>7065</v>
      </c>
      <c r="G485" t="s">
        <v>7096</v>
      </c>
      <c r="H485" t="s">
        <v>7103</v>
      </c>
      <c r="I485" t="s">
        <v>7158</v>
      </c>
      <c r="J485" t="s">
        <v>7163</v>
      </c>
      <c r="K485" t="s">
        <v>7171</v>
      </c>
      <c r="L485" t="s">
        <v>7184</v>
      </c>
      <c r="M485">
        <v>6</v>
      </c>
      <c r="N485">
        <v>39520.33</v>
      </c>
      <c r="O485">
        <v>0.15</v>
      </c>
      <c r="P485">
        <v>3073.37</v>
      </c>
    </row>
    <row r="486" spans="1:16" x14ac:dyDescent="0.25">
      <c r="A486" t="s">
        <v>498</v>
      </c>
      <c r="B486" t="s">
        <v>5411</v>
      </c>
      <c r="C486" t="str">
        <f>TEXT(SalesData[[#This Row],[Order Date]],"mmm-yyyy")</f>
        <v>Nov-2024</v>
      </c>
      <c r="D486">
        <f t="shared" si="7"/>
        <v>2024</v>
      </c>
      <c r="E486" t="s">
        <v>6157</v>
      </c>
      <c r="F486" t="s">
        <v>6953</v>
      </c>
      <c r="G486" t="s">
        <v>7096</v>
      </c>
      <c r="H486" t="s">
        <v>7111</v>
      </c>
      <c r="I486" t="s">
        <v>7142</v>
      </c>
      <c r="J486" t="s">
        <v>7162</v>
      </c>
      <c r="K486" t="s">
        <v>7166</v>
      </c>
      <c r="L486" t="s">
        <v>7192</v>
      </c>
      <c r="M486">
        <v>2</v>
      </c>
      <c r="N486">
        <v>11363.77</v>
      </c>
      <c r="O486">
        <v>0.05</v>
      </c>
      <c r="P486">
        <v>1878.65</v>
      </c>
    </row>
    <row r="487" spans="1:16" x14ac:dyDescent="0.25">
      <c r="A487" t="s">
        <v>499</v>
      </c>
      <c r="B487" t="s">
        <v>5335</v>
      </c>
      <c r="C487" t="str">
        <f>TEXT(SalesData[[#This Row],[Order Date]],"mmm-yyyy")</f>
        <v>Nov-2023</v>
      </c>
      <c r="D487">
        <f t="shared" si="7"/>
        <v>2023</v>
      </c>
      <c r="E487" t="s">
        <v>6457</v>
      </c>
      <c r="F487" t="s">
        <v>6930</v>
      </c>
      <c r="G487" t="s">
        <v>7094</v>
      </c>
      <c r="H487" t="s">
        <v>7098</v>
      </c>
      <c r="I487" t="s">
        <v>7114</v>
      </c>
      <c r="J487" t="s">
        <v>7163</v>
      </c>
      <c r="K487" t="s">
        <v>7175</v>
      </c>
      <c r="L487" t="s">
        <v>7205</v>
      </c>
      <c r="M487">
        <v>1</v>
      </c>
      <c r="N487">
        <v>2849.02</v>
      </c>
      <c r="O487">
        <v>0.15</v>
      </c>
      <c r="P487">
        <v>393.28</v>
      </c>
    </row>
    <row r="488" spans="1:16" x14ac:dyDescent="0.25">
      <c r="A488" t="s">
        <v>500</v>
      </c>
      <c r="B488" t="s">
        <v>5412</v>
      </c>
      <c r="C488" t="str">
        <f>TEXT(SalesData[[#This Row],[Order Date]],"mmm-yyyy")</f>
        <v>Apr-2025</v>
      </c>
      <c r="D488">
        <f t="shared" si="7"/>
        <v>2025</v>
      </c>
      <c r="E488" t="s">
        <v>6410</v>
      </c>
      <c r="F488" t="s">
        <v>6950</v>
      </c>
      <c r="G488" t="s">
        <v>7097</v>
      </c>
      <c r="H488" t="s">
        <v>7105</v>
      </c>
      <c r="I488" t="s">
        <v>7149</v>
      </c>
      <c r="J488" t="s">
        <v>7164</v>
      </c>
      <c r="K488" t="s">
        <v>7170</v>
      </c>
      <c r="L488" t="s">
        <v>7189</v>
      </c>
      <c r="M488">
        <v>2</v>
      </c>
      <c r="N488">
        <v>2250.7800000000002</v>
      </c>
      <c r="O488">
        <v>0.25</v>
      </c>
      <c r="P488">
        <v>525.36</v>
      </c>
    </row>
    <row r="489" spans="1:16" x14ac:dyDescent="0.25">
      <c r="A489" t="s">
        <v>501</v>
      </c>
      <c r="B489" t="s">
        <v>5413</v>
      </c>
      <c r="C489" t="str">
        <f>TEXT(SalesData[[#This Row],[Order Date]],"mmm-yyyy")</f>
        <v>Jan-2024</v>
      </c>
      <c r="D489">
        <f t="shared" si="7"/>
        <v>2024</v>
      </c>
      <c r="E489" t="s">
        <v>6458</v>
      </c>
      <c r="F489" t="s">
        <v>7033</v>
      </c>
      <c r="G489" t="s">
        <v>7096</v>
      </c>
      <c r="H489" t="s">
        <v>7112</v>
      </c>
      <c r="I489" t="s">
        <v>7139</v>
      </c>
      <c r="J489" t="s">
        <v>7163</v>
      </c>
      <c r="K489" t="s">
        <v>7167</v>
      </c>
      <c r="L489" t="s">
        <v>7179</v>
      </c>
      <c r="M489">
        <v>6</v>
      </c>
      <c r="N489">
        <v>13035.72</v>
      </c>
      <c r="O489">
        <v>0.15</v>
      </c>
      <c r="P489">
        <v>2414.04</v>
      </c>
    </row>
    <row r="490" spans="1:16" x14ac:dyDescent="0.25">
      <c r="A490" t="s">
        <v>502</v>
      </c>
      <c r="B490" t="s">
        <v>5411</v>
      </c>
      <c r="C490" t="str">
        <f>TEXT(SalesData[[#This Row],[Order Date]],"mmm-yyyy")</f>
        <v>Nov-2024</v>
      </c>
      <c r="D490">
        <f t="shared" si="7"/>
        <v>2024</v>
      </c>
      <c r="E490" t="s">
        <v>6138</v>
      </c>
      <c r="F490" t="s">
        <v>6936</v>
      </c>
      <c r="G490" t="s">
        <v>7094</v>
      </c>
      <c r="H490" t="s">
        <v>7100</v>
      </c>
      <c r="I490" t="s">
        <v>7116</v>
      </c>
      <c r="J490" t="s">
        <v>7165</v>
      </c>
      <c r="K490" t="s">
        <v>7172</v>
      </c>
      <c r="L490" t="s">
        <v>7185</v>
      </c>
      <c r="M490">
        <v>5</v>
      </c>
      <c r="N490">
        <v>19075.14</v>
      </c>
      <c r="O490">
        <v>0.25</v>
      </c>
      <c r="P490">
        <v>1449.89</v>
      </c>
    </row>
    <row r="491" spans="1:16" x14ac:dyDescent="0.25">
      <c r="A491" t="s">
        <v>503</v>
      </c>
      <c r="B491" t="s">
        <v>5067</v>
      </c>
      <c r="C491" t="str">
        <f>TEXT(SalesData[[#This Row],[Order Date]],"mmm-yyyy")</f>
        <v>Aug-2023</v>
      </c>
      <c r="D491">
        <f t="shared" si="7"/>
        <v>2023</v>
      </c>
      <c r="E491" t="s">
        <v>6239</v>
      </c>
      <c r="F491" t="s">
        <v>6918</v>
      </c>
      <c r="G491" t="s">
        <v>7097</v>
      </c>
      <c r="H491" t="s">
        <v>7110</v>
      </c>
      <c r="I491" t="s">
        <v>7129</v>
      </c>
      <c r="J491" t="s">
        <v>7163</v>
      </c>
      <c r="K491" t="s">
        <v>7175</v>
      </c>
      <c r="L491" t="s">
        <v>7205</v>
      </c>
      <c r="M491">
        <v>7</v>
      </c>
      <c r="N491">
        <v>18664.810000000001</v>
      </c>
      <c r="O491">
        <v>0.25</v>
      </c>
      <c r="P491">
        <v>1035.4000000000001</v>
      </c>
    </row>
    <row r="492" spans="1:16" x14ac:dyDescent="0.25">
      <c r="A492" t="s">
        <v>504</v>
      </c>
      <c r="B492" t="s">
        <v>5093</v>
      </c>
      <c r="C492" t="str">
        <f>TEXT(SalesData[[#This Row],[Order Date]],"mmm-yyyy")</f>
        <v>Jan-2025</v>
      </c>
      <c r="D492">
        <f t="shared" si="7"/>
        <v>2025</v>
      </c>
      <c r="E492" t="s">
        <v>6459</v>
      </c>
      <c r="F492" t="s">
        <v>7064</v>
      </c>
      <c r="G492" t="s">
        <v>7096</v>
      </c>
      <c r="H492" t="s">
        <v>7113</v>
      </c>
      <c r="I492" t="s">
        <v>7148</v>
      </c>
      <c r="J492" t="s">
        <v>7162</v>
      </c>
      <c r="K492" t="s">
        <v>7168</v>
      </c>
      <c r="L492" t="s">
        <v>7191</v>
      </c>
      <c r="M492">
        <v>4</v>
      </c>
      <c r="N492">
        <v>26821.52</v>
      </c>
      <c r="O492">
        <v>0</v>
      </c>
      <c r="P492">
        <v>5029.8100000000004</v>
      </c>
    </row>
    <row r="493" spans="1:16" x14ac:dyDescent="0.25">
      <c r="A493" t="s">
        <v>505</v>
      </c>
      <c r="B493" t="s">
        <v>5414</v>
      </c>
      <c r="C493" t="str">
        <f>TEXT(SalesData[[#This Row],[Order Date]],"mmm-yyyy")</f>
        <v>Mar-2024</v>
      </c>
      <c r="D493">
        <f t="shared" si="7"/>
        <v>2024</v>
      </c>
      <c r="E493" t="s">
        <v>6460</v>
      </c>
      <c r="F493" t="s">
        <v>7009</v>
      </c>
      <c r="G493" t="s">
        <v>7096</v>
      </c>
      <c r="H493" t="s">
        <v>7111</v>
      </c>
      <c r="I493" t="s">
        <v>7142</v>
      </c>
      <c r="J493" t="s">
        <v>7162</v>
      </c>
      <c r="K493" t="s">
        <v>7166</v>
      </c>
      <c r="L493" t="s">
        <v>7192</v>
      </c>
      <c r="M493">
        <v>4</v>
      </c>
      <c r="N493">
        <v>23522.2</v>
      </c>
      <c r="O493">
        <v>0</v>
      </c>
      <c r="P493">
        <v>3977.97</v>
      </c>
    </row>
    <row r="494" spans="1:16" x14ac:dyDescent="0.25">
      <c r="A494" t="s">
        <v>506</v>
      </c>
      <c r="B494" t="s">
        <v>5067</v>
      </c>
      <c r="C494" t="str">
        <f>TEXT(SalesData[[#This Row],[Order Date]],"mmm-yyyy")</f>
        <v>Aug-2023</v>
      </c>
      <c r="D494">
        <f t="shared" si="7"/>
        <v>2023</v>
      </c>
      <c r="E494" t="s">
        <v>6188</v>
      </c>
      <c r="F494" t="s">
        <v>6975</v>
      </c>
      <c r="G494" t="s">
        <v>7094</v>
      </c>
      <c r="H494" t="s">
        <v>7100</v>
      </c>
      <c r="I494" t="s">
        <v>7136</v>
      </c>
      <c r="J494" t="s">
        <v>7163</v>
      </c>
      <c r="K494" t="s">
        <v>7175</v>
      </c>
      <c r="L494" t="s">
        <v>7190</v>
      </c>
      <c r="M494">
        <v>1</v>
      </c>
      <c r="N494">
        <v>1641.67</v>
      </c>
      <c r="O494">
        <v>0.25</v>
      </c>
      <c r="P494">
        <v>209.76</v>
      </c>
    </row>
    <row r="495" spans="1:16" x14ac:dyDescent="0.25">
      <c r="A495" t="s">
        <v>507</v>
      </c>
      <c r="B495" t="s">
        <v>5415</v>
      </c>
      <c r="C495" t="str">
        <f>TEXT(SalesData[[#This Row],[Order Date]],"mmm-yyyy")</f>
        <v>Apr-2023</v>
      </c>
      <c r="D495">
        <f t="shared" si="7"/>
        <v>2023</v>
      </c>
      <c r="E495" t="s">
        <v>6358</v>
      </c>
      <c r="F495" t="s">
        <v>6970</v>
      </c>
      <c r="G495" t="s">
        <v>7095</v>
      </c>
      <c r="H495" t="s">
        <v>7109</v>
      </c>
      <c r="I495" t="s">
        <v>7140</v>
      </c>
      <c r="J495" t="s">
        <v>7163</v>
      </c>
      <c r="K495" t="s">
        <v>7175</v>
      </c>
      <c r="L495" t="s">
        <v>7190</v>
      </c>
      <c r="M495">
        <v>5</v>
      </c>
      <c r="N495">
        <v>10986.25</v>
      </c>
      <c r="O495">
        <v>0</v>
      </c>
      <c r="P495">
        <v>2460.98</v>
      </c>
    </row>
    <row r="496" spans="1:16" x14ac:dyDescent="0.25">
      <c r="A496" t="s">
        <v>508</v>
      </c>
      <c r="B496" t="s">
        <v>5416</v>
      </c>
      <c r="C496" t="str">
        <f>TEXT(SalesData[[#This Row],[Order Date]],"mmm-yyyy")</f>
        <v>Sep-2025</v>
      </c>
      <c r="D496">
        <f t="shared" si="7"/>
        <v>2025</v>
      </c>
      <c r="E496" t="s">
        <v>6461</v>
      </c>
      <c r="F496" t="s">
        <v>7006</v>
      </c>
      <c r="G496" t="s">
        <v>7094</v>
      </c>
      <c r="H496" t="s">
        <v>7099</v>
      </c>
      <c r="I496" t="s">
        <v>7115</v>
      </c>
      <c r="J496" t="s">
        <v>7165</v>
      </c>
      <c r="K496" t="s">
        <v>7177</v>
      </c>
      <c r="L496" t="s">
        <v>7210</v>
      </c>
      <c r="M496">
        <v>6</v>
      </c>
      <c r="N496">
        <v>414578.18</v>
      </c>
      <c r="O496">
        <v>0.15</v>
      </c>
      <c r="P496">
        <v>15870.98</v>
      </c>
    </row>
    <row r="497" spans="1:16" x14ac:dyDescent="0.25">
      <c r="A497" t="s">
        <v>509</v>
      </c>
      <c r="B497" t="s">
        <v>5417</v>
      </c>
      <c r="C497" t="str">
        <f>TEXT(SalesData[[#This Row],[Order Date]],"mmm-yyyy")</f>
        <v>Aug-2023</v>
      </c>
      <c r="D497">
        <f t="shared" si="7"/>
        <v>2023</v>
      </c>
      <c r="E497" t="s">
        <v>6223</v>
      </c>
      <c r="F497" t="s">
        <v>6991</v>
      </c>
      <c r="G497" t="s">
        <v>7096</v>
      </c>
      <c r="H497" t="s">
        <v>7113</v>
      </c>
      <c r="I497" t="s">
        <v>7143</v>
      </c>
      <c r="J497" t="s">
        <v>7163</v>
      </c>
      <c r="K497" t="s">
        <v>7171</v>
      </c>
      <c r="L497" t="s">
        <v>7204</v>
      </c>
      <c r="M497">
        <v>5</v>
      </c>
      <c r="N497">
        <v>17445.96</v>
      </c>
      <c r="O497">
        <v>0.2</v>
      </c>
      <c r="P497">
        <v>1692.27</v>
      </c>
    </row>
    <row r="498" spans="1:16" x14ac:dyDescent="0.25">
      <c r="A498" t="s">
        <v>510</v>
      </c>
      <c r="B498" t="s">
        <v>5418</v>
      </c>
      <c r="C498" t="str">
        <f>TEXT(SalesData[[#This Row],[Order Date]],"mmm-yyyy")</f>
        <v>Nov-2024</v>
      </c>
      <c r="D498">
        <f t="shared" si="7"/>
        <v>2024</v>
      </c>
      <c r="E498" t="s">
        <v>6462</v>
      </c>
      <c r="F498" t="s">
        <v>6939</v>
      </c>
      <c r="G498" t="s">
        <v>7096</v>
      </c>
      <c r="H498" t="s">
        <v>7111</v>
      </c>
      <c r="I498" t="s">
        <v>7145</v>
      </c>
      <c r="J498" t="s">
        <v>7163</v>
      </c>
      <c r="K498" t="s">
        <v>7175</v>
      </c>
      <c r="L498" t="s">
        <v>7205</v>
      </c>
      <c r="M498">
        <v>6</v>
      </c>
      <c r="N498">
        <v>15706.41</v>
      </c>
      <c r="O498">
        <v>0.25</v>
      </c>
      <c r="P498">
        <v>445.29</v>
      </c>
    </row>
    <row r="499" spans="1:16" x14ac:dyDescent="0.25">
      <c r="A499" t="s">
        <v>511</v>
      </c>
      <c r="B499" t="s">
        <v>5419</v>
      </c>
      <c r="C499" t="str">
        <f>TEXT(SalesData[[#This Row],[Order Date]],"mmm-yyyy")</f>
        <v>Aug-2024</v>
      </c>
      <c r="D499">
        <f t="shared" si="7"/>
        <v>2024</v>
      </c>
      <c r="E499" t="s">
        <v>6401</v>
      </c>
      <c r="F499" t="s">
        <v>6915</v>
      </c>
      <c r="G499" t="s">
        <v>7097</v>
      </c>
      <c r="H499" t="s">
        <v>7105</v>
      </c>
      <c r="I499" t="s">
        <v>7121</v>
      </c>
      <c r="J499" t="s">
        <v>7162</v>
      </c>
      <c r="K499" t="s">
        <v>7168</v>
      </c>
      <c r="L499" t="s">
        <v>7191</v>
      </c>
      <c r="M499">
        <v>8</v>
      </c>
      <c r="N499">
        <v>53526.11</v>
      </c>
      <c r="O499">
        <v>0</v>
      </c>
      <c r="P499">
        <v>10691.79</v>
      </c>
    </row>
    <row r="500" spans="1:16" x14ac:dyDescent="0.25">
      <c r="A500" t="s">
        <v>512</v>
      </c>
      <c r="B500" t="s">
        <v>5414</v>
      </c>
      <c r="C500" t="str">
        <f>TEXT(SalesData[[#This Row],[Order Date]],"mmm-yyyy")</f>
        <v>Mar-2024</v>
      </c>
      <c r="D500">
        <f t="shared" si="7"/>
        <v>2024</v>
      </c>
      <c r="E500" t="s">
        <v>6463</v>
      </c>
      <c r="F500" t="s">
        <v>7066</v>
      </c>
      <c r="G500" t="s">
        <v>7097</v>
      </c>
      <c r="H500" t="s">
        <v>7107</v>
      </c>
      <c r="I500" t="s">
        <v>7123</v>
      </c>
      <c r="J500" t="s">
        <v>7164</v>
      </c>
      <c r="K500" t="s">
        <v>7170</v>
      </c>
      <c r="L500" t="s">
        <v>7183</v>
      </c>
      <c r="M500">
        <v>3</v>
      </c>
      <c r="N500">
        <v>15491.92</v>
      </c>
      <c r="O500">
        <v>0</v>
      </c>
      <c r="P500">
        <v>3791.28</v>
      </c>
    </row>
    <row r="501" spans="1:16" x14ac:dyDescent="0.25">
      <c r="A501" t="s">
        <v>513</v>
      </c>
      <c r="B501" t="s">
        <v>5420</v>
      </c>
      <c r="C501" t="str">
        <f>TEXT(SalesData[[#This Row],[Order Date]],"mmm-yyyy")</f>
        <v>Nov-2024</v>
      </c>
      <c r="D501">
        <f t="shared" si="7"/>
        <v>2024</v>
      </c>
      <c r="E501" t="s">
        <v>6464</v>
      </c>
      <c r="F501" t="s">
        <v>6983</v>
      </c>
      <c r="G501" t="s">
        <v>7096</v>
      </c>
      <c r="H501" t="s">
        <v>7112</v>
      </c>
      <c r="I501" t="s">
        <v>7154</v>
      </c>
      <c r="J501" t="s">
        <v>7162</v>
      </c>
      <c r="K501" t="s">
        <v>7168</v>
      </c>
      <c r="L501" t="s">
        <v>7181</v>
      </c>
      <c r="M501">
        <v>4</v>
      </c>
      <c r="N501">
        <v>42153.79</v>
      </c>
      <c r="O501">
        <v>0.1</v>
      </c>
      <c r="P501">
        <v>7424.78</v>
      </c>
    </row>
    <row r="502" spans="1:16" x14ac:dyDescent="0.25">
      <c r="A502" t="s">
        <v>514</v>
      </c>
      <c r="B502" t="s">
        <v>5086</v>
      </c>
      <c r="C502" t="str">
        <f>TEXT(SalesData[[#This Row],[Order Date]],"mmm-yyyy")</f>
        <v>Jul-2024</v>
      </c>
      <c r="D502">
        <f t="shared" si="7"/>
        <v>2024</v>
      </c>
      <c r="E502" t="s">
        <v>6187</v>
      </c>
      <c r="F502" t="s">
        <v>6944</v>
      </c>
      <c r="G502" t="s">
        <v>7094</v>
      </c>
      <c r="H502" t="s">
        <v>7099</v>
      </c>
      <c r="I502" t="s">
        <v>7115</v>
      </c>
      <c r="J502" t="s">
        <v>7165</v>
      </c>
      <c r="K502" t="s">
        <v>7177</v>
      </c>
      <c r="L502" t="s">
        <v>7201</v>
      </c>
      <c r="M502">
        <v>2</v>
      </c>
      <c r="N502">
        <v>106929.18</v>
      </c>
      <c r="O502">
        <v>0</v>
      </c>
      <c r="P502">
        <v>17189.04</v>
      </c>
    </row>
    <row r="503" spans="1:16" x14ac:dyDescent="0.25">
      <c r="A503" t="s">
        <v>515</v>
      </c>
      <c r="B503" t="s">
        <v>5421</v>
      </c>
      <c r="C503" t="str">
        <f>TEXT(SalesData[[#This Row],[Order Date]],"mmm-yyyy")</f>
        <v>Mar-2023</v>
      </c>
      <c r="D503">
        <f t="shared" si="7"/>
        <v>2023</v>
      </c>
      <c r="E503" t="s">
        <v>6465</v>
      </c>
      <c r="F503" t="s">
        <v>7067</v>
      </c>
      <c r="G503" t="s">
        <v>7097</v>
      </c>
      <c r="H503" t="s">
        <v>7110</v>
      </c>
      <c r="I503" t="s">
        <v>7129</v>
      </c>
      <c r="J503" t="s">
        <v>7165</v>
      </c>
      <c r="K503" t="s">
        <v>7176</v>
      </c>
      <c r="L503" t="s">
        <v>7194</v>
      </c>
      <c r="M503">
        <v>3</v>
      </c>
      <c r="N503">
        <v>58752.74</v>
      </c>
      <c r="O503">
        <v>0.2</v>
      </c>
      <c r="P503">
        <v>4392.74</v>
      </c>
    </row>
    <row r="504" spans="1:16" x14ac:dyDescent="0.25">
      <c r="A504" t="s">
        <v>516</v>
      </c>
      <c r="B504" t="s">
        <v>5422</v>
      </c>
      <c r="C504" t="str">
        <f>TEXT(SalesData[[#This Row],[Order Date]],"mmm-yyyy")</f>
        <v>Jul-2023</v>
      </c>
      <c r="D504">
        <f t="shared" si="7"/>
        <v>2023</v>
      </c>
      <c r="E504" t="s">
        <v>6131</v>
      </c>
      <c r="F504" t="s">
        <v>6930</v>
      </c>
      <c r="G504" t="s">
        <v>7094</v>
      </c>
      <c r="H504" t="s">
        <v>7098</v>
      </c>
      <c r="I504" t="s">
        <v>7156</v>
      </c>
      <c r="J504" t="s">
        <v>7162</v>
      </c>
      <c r="K504" t="s">
        <v>7168</v>
      </c>
      <c r="L504" t="s">
        <v>7191</v>
      </c>
      <c r="M504">
        <v>8</v>
      </c>
      <c r="N504">
        <v>48059.95</v>
      </c>
      <c r="O504">
        <v>0.1</v>
      </c>
      <c r="P504">
        <v>8960.17</v>
      </c>
    </row>
    <row r="505" spans="1:16" x14ac:dyDescent="0.25">
      <c r="A505" t="s">
        <v>517</v>
      </c>
      <c r="B505" t="s">
        <v>5411</v>
      </c>
      <c r="C505" t="str">
        <f>TEXT(SalesData[[#This Row],[Order Date]],"mmm-yyyy")</f>
        <v>Nov-2024</v>
      </c>
      <c r="D505">
        <f t="shared" si="7"/>
        <v>2024</v>
      </c>
      <c r="E505" t="s">
        <v>6399</v>
      </c>
      <c r="F505" t="s">
        <v>6937</v>
      </c>
      <c r="G505" t="s">
        <v>7095</v>
      </c>
      <c r="H505" t="s">
        <v>7106</v>
      </c>
      <c r="I505" t="s">
        <v>7122</v>
      </c>
      <c r="J505" t="s">
        <v>7164</v>
      </c>
      <c r="K505" t="s">
        <v>7170</v>
      </c>
      <c r="L505" t="s">
        <v>7183</v>
      </c>
      <c r="M505">
        <v>7</v>
      </c>
      <c r="N505">
        <v>33680.39</v>
      </c>
      <c r="O505">
        <v>0.05</v>
      </c>
      <c r="P505">
        <v>8938.19</v>
      </c>
    </row>
    <row r="506" spans="1:16" x14ac:dyDescent="0.25">
      <c r="A506" t="s">
        <v>518</v>
      </c>
      <c r="B506" t="s">
        <v>5423</v>
      </c>
      <c r="C506" t="str">
        <f>TEXT(SalesData[[#This Row],[Order Date]],"mmm-yyyy")</f>
        <v>May-2025</v>
      </c>
      <c r="D506">
        <f t="shared" si="7"/>
        <v>2025</v>
      </c>
      <c r="E506" t="s">
        <v>6317</v>
      </c>
      <c r="F506" t="s">
        <v>6981</v>
      </c>
      <c r="G506" t="s">
        <v>7094</v>
      </c>
      <c r="H506" t="s">
        <v>7100</v>
      </c>
      <c r="I506" t="s">
        <v>7151</v>
      </c>
      <c r="J506" t="s">
        <v>7163</v>
      </c>
      <c r="K506" t="s">
        <v>7175</v>
      </c>
      <c r="L506" t="s">
        <v>7190</v>
      </c>
      <c r="M506">
        <v>6</v>
      </c>
      <c r="N506">
        <v>13124.2</v>
      </c>
      <c r="O506">
        <v>0</v>
      </c>
      <c r="P506">
        <v>3013</v>
      </c>
    </row>
    <row r="507" spans="1:16" x14ac:dyDescent="0.25">
      <c r="A507" t="s">
        <v>519</v>
      </c>
      <c r="B507" t="s">
        <v>5424</v>
      </c>
      <c r="C507" t="str">
        <f>TEXT(SalesData[[#This Row],[Order Date]],"mmm-yyyy")</f>
        <v>May-2023</v>
      </c>
      <c r="D507">
        <f t="shared" si="7"/>
        <v>2023</v>
      </c>
      <c r="E507" t="s">
        <v>6466</v>
      </c>
      <c r="F507" t="s">
        <v>7046</v>
      </c>
      <c r="G507" t="s">
        <v>7097</v>
      </c>
      <c r="H507" t="s">
        <v>7104</v>
      </c>
      <c r="I507" t="s">
        <v>7132</v>
      </c>
      <c r="J507" t="s">
        <v>7163</v>
      </c>
      <c r="K507" t="s">
        <v>7171</v>
      </c>
      <c r="L507" t="s">
        <v>7184</v>
      </c>
      <c r="M507">
        <v>1</v>
      </c>
      <c r="N507">
        <v>7386.62</v>
      </c>
      <c r="O507">
        <v>0.1</v>
      </c>
      <c r="P507">
        <v>824.83</v>
      </c>
    </row>
    <row r="508" spans="1:16" x14ac:dyDescent="0.25">
      <c r="A508" t="s">
        <v>520</v>
      </c>
      <c r="B508" t="s">
        <v>5425</v>
      </c>
      <c r="C508" t="str">
        <f>TEXT(SalesData[[#This Row],[Order Date]],"mmm-yyyy")</f>
        <v>Apr-2023</v>
      </c>
      <c r="D508">
        <f t="shared" si="7"/>
        <v>2023</v>
      </c>
      <c r="E508" t="s">
        <v>6375</v>
      </c>
      <c r="F508" t="s">
        <v>7048</v>
      </c>
      <c r="G508" t="s">
        <v>7095</v>
      </c>
      <c r="H508" t="s">
        <v>7102</v>
      </c>
      <c r="I508" t="s">
        <v>7157</v>
      </c>
      <c r="J508" t="s">
        <v>7164</v>
      </c>
      <c r="K508" t="s">
        <v>7174</v>
      </c>
      <c r="L508" t="s">
        <v>7199</v>
      </c>
      <c r="M508">
        <v>6</v>
      </c>
      <c r="N508">
        <v>8671.2099999999991</v>
      </c>
      <c r="O508">
        <v>0.05</v>
      </c>
      <c r="P508">
        <v>1760.49</v>
      </c>
    </row>
    <row r="509" spans="1:16" x14ac:dyDescent="0.25">
      <c r="A509" t="s">
        <v>521</v>
      </c>
      <c r="B509" t="s">
        <v>5426</v>
      </c>
      <c r="C509" t="str">
        <f>TEXT(SalesData[[#This Row],[Order Date]],"mmm-yyyy")</f>
        <v>Apr-2025</v>
      </c>
      <c r="D509">
        <f t="shared" si="7"/>
        <v>2025</v>
      </c>
      <c r="E509" t="s">
        <v>6467</v>
      </c>
      <c r="F509" t="s">
        <v>6996</v>
      </c>
      <c r="G509" t="s">
        <v>7096</v>
      </c>
      <c r="H509" t="s">
        <v>7111</v>
      </c>
      <c r="I509" t="s">
        <v>7142</v>
      </c>
      <c r="J509" t="s">
        <v>7163</v>
      </c>
      <c r="K509" t="s">
        <v>7167</v>
      </c>
      <c r="L509" t="s">
        <v>7179</v>
      </c>
      <c r="M509">
        <v>7</v>
      </c>
      <c r="N509">
        <v>12727.7</v>
      </c>
      <c r="O509">
        <v>0.25</v>
      </c>
      <c r="P509">
        <v>2048.19</v>
      </c>
    </row>
    <row r="510" spans="1:16" x14ac:dyDescent="0.25">
      <c r="A510" t="s">
        <v>522</v>
      </c>
      <c r="B510" t="s">
        <v>5427</v>
      </c>
      <c r="C510" t="str">
        <f>TEXT(SalesData[[#This Row],[Order Date]],"mmm-yyyy")</f>
        <v>Mar-2025</v>
      </c>
      <c r="D510">
        <f t="shared" si="7"/>
        <v>2025</v>
      </c>
      <c r="E510" t="s">
        <v>6468</v>
      </c>
      <c r="F510" t="s">
        <v>6990</v>
      </c>
      <c r="G510" t="s">
        <v>7094</v>
      </c>
      <c r="H510" t="s">
        <v>7098</v>
      </c>
      <c r="I510" t="s">
        <v>7114</v>
      </c>
      <c r="J510" t="s">
        <v>7165</v>
      </c>
      <c r="K510" t="s">
        <v>7172</v>
      </c>
      <c r="L510" t="s">
        <v>7185</v>
      </c>
      <c r="M510">
        <v>5</v>
      </c>
      <c r="N510">
        <v>20911.509999999998</v>
      </c>
      <c r="O510">
        <v>0.15</v>
      </c>
      <c r="P510">
        <v>2163.48</v>
      </c>
    </row>
    <row r="511" spans="1:16" x14ac:dyDescent="0.25">
      <c r="A511" t="s">
        <v>523</v>
      </c>
      <c r="B511" t="s">
        <v>5428</v>
      </c>
      <c r="C511" t="str">
        <f>TEXT(SalesData[[#This Row],[Order Date]],"mmm-yyyy")</f>
        <v>Jun-2024</v>
      </c>
      <c r="D511">
        <f t="shared" si="7"/>
        <v>2024</v>
      </c>
      <c r="E511" t="s">
        <v>6469</v>
      </c>
      <c r="F511" t="s">
        <v>7061</v>
      </c>
      <c r="G511" t="s">
        <v>7094</v>
      </c>
      <c r="H511" t="s">
        <v>7098</v>
      </c>
      <c r="I511" t="s">
        <v>7138</v>
      </c>
      <c r="J511" t="s">
        <v>7163</v>
      </c>
      <c r="K511" t="s">
        <v>7167</v>
      </c>
      <c r="L511" t="s">
        <v>7187</v>
      </c>
      <c r="M511">
        <v>1</v>
      </c>
      <c r="N511">
        <v>1110.71</v>
      </c>
      <c r="O511">
        <v>0.25</v>
      </c>
      <c r="P511">
        <v>188.5</v>
      </c>
    </row>
    <row r="512" spans="1:16" x14ac:dyDescent="0.25">
      <c r="A512" t="s">
        <v>524</v>
      </c>
      <c r="B512" t="s">
        <v>5429</v>
      </c>
      <c r="C512" t="str">
        <f>TEXT(SalesData[[#This Row],[Order Date]],"mmm-yyyy")</f>
        <v>Sep-2023</v>
      </c>
      <c r="D512">
        <f t="shared" si="7"/>
        <v>2023</v>
      </c>
      <c r="E512" t="s">
        <v>6236</v>
      </c>
      <c r="F512" t="s">
        <v>6996</v>
      </c>
      <c r="G512" t="s">
        <v>7096</v>
      </c>
      <c r="H512" t="s">
        <v>7113</v>
      </c>
      <c r="I512" t="s">
        <v>7144</v>
      </c>
      <c r="J512" t="s">
        <v>7165</v>
      </c>
      <c r="K512" t="s">
        <v>7177</v>
      </c>
      <c r="L512" t="s">
        <v>7201</v>
      </c>
      <c r="M512">
        <v>4</v>
      </c>
      <c r="N512">
        <v>159833.82999999999</v>
      </c>
      <c r="O512">
        <v>0.25</v>
      </c>
      <c r="P512">
        <v>4890.95</v>
      </c>
    </row>
    <row r="513" spans="1:16" x14ac:dyDescent="0.25">
      <c r="A513" t="s">
        <v>525</v>
      </c>
      <c r="B513" t="s">
        <v>5430</v>
      </c>
      <c r="C513" t="str">
        <f>TEXT(SalesData[[#This Row],[Order Date]],"mmm-yyyy")</f>
        <v>Dec-2025</v>
      </c>
      <c r="D513">
        <f t="shared" si="7"/>
        <v>2025</v>
      </c>
      <c r="E513" t="s">
        <v>6185</v>
      </c>
      <c r="F513" t="s">
        <v>6973</v>
      </c>
      <c r="G513" t="s">
        <v>7094</v>
      </c>
      <c r="H513" t="s">
        <v>7098</v>
      </c>
      <c r="I513" t="s">
        <v>7156</v>
      </c>
      <c r="J513" t="s">
        <v>7164</v>
      </c>
      <c r="K513" t="s">
        <v>7174</v>
      </c>
      <c r="L513" t="s">
        <v>7199</v>
      </c>
      <c r="M513">
        <v>3</v>
      </c>
      <c r="N513">
        <v>3793.02</v>
      </c>
      <c r="O513">
        <v>0.2</v>
      </c>
      <c r="P513">
        <v>387.78</v>
      </c>
    </row>
    <row r="514" spans="1:16" x14ac:dyDescent="0.25">
      <c r="A514" t="s">
        <v>526</v>
      </c>
      <c r="B514" t="s">
        <v>5431</v>
      </c>
      <c r="C514" t="str">
        <f>TEXT(SalesData[[#This Row],[Order Date]],"mmm-yyyy")</f>
        <v>Jan-2024</v>
      </c>
      <c r="D514">
        <f t="shared" ref="D514:D577" si="8">YEAR(B514)</f>
        <v>2024</v>
      </c>
      <c r="E514" t="s">
        <v>6116</v>
      </c>
      <c r="F514" t="s">
        <v>6915</v>
      </c>
      <c r="G514" t="s">
        <v>7095</v>
      </c>
      <c r="H514" t="s">
        <v>7102</v>
      </c>
      <c r="I514" t="s">
        <v>7118</v>
      </c>
      <c r="J514" t="s">
        <v>7162</v>
      </c>
      <c r="K514" t="s">
        <v>7169</v>
      </c>
      <c r="L514" t="s">
        <v>7203</v>
      </c>
      <c r="M514">
        <v>7</v>
      </c>
      <c r="N514">
        <v>147720.63</v>
      </c>
      <c r="O514">
        <v>0</v>
      </c>
      <c r="P514">
        <v>21886.59</v>
      </c>
    </row>
    <row r="515" spans="1:16" x14ac:dyDescent="0.25">
      <c r="A515" t="s">
        <v>527</v>
      </c>
      <c r="B515" t="s">
        <v>5432</v>
      </c>
      <c r="C515" t="str">
        <f>TEXT(SalesData[[#This Row],[Order Date]],"mmm-yyyy")</f>
        <v>Jul-2025</v>
      </c>
      <c r="D515">
        <f t="shared" si="8"/>
        <v>2025</v>
      </c>
      <c r="E515" t="s">
        <v>6178</v>
      </c>
      <c r="F515" t="s">
        <v>6968</v>
      </c>
      <c r="G515" t="s">
        <v>7097</v>
      </c>
      <c r="H515" t="s">
        <v>7104</v>
      </c>
      <c r="I515" t="s">
        <v>7160</v>
      </c>
      <c r="J515" t="s">
        <v>7163</v>
      </c>
      <c r="K515" t="s">
        <v>7167</v>
      </c>
      <c r="L515" t="s">
        <v>7207</v>
      </c>
      <c r="M515">
        <v>7</v>
      </c>
      <c r="N515">
        <v>4100.75</v>
      </c>
      <c r="O515">
        <v>0.25</v>
      </c>
      <c r="P515">
        <v>959.49</v>
      </c>
    </row>
    <row r="516" spans="1:16" x14ac:dyDescent="0.25">
      <c r="A516" t="s">
        <v>528</v>
      </c>
      <c r="B516" t="s">
        <v>5433</v>
      </c>
      <c r="C516" t="str">
        <f>TEXT(SalesData[[#This Row],[Order Date]],"mmm-yyyy")</f>
        <v>Sep-2025</v>
      </c>
      <c r="D516">
        <f t="shared" si="8"/>
        <v>2025</v>
      </c>
      <c r="E516" t="s">
        <v>6470</v>
      </c>
      <c r="F516" t="s">
        <v>7025</v>
      </c>
      <c r="G516" t="s">
        <v>7096</v>
      </c>
      <c r="H516" t="s">
        <v>7111</v>
      </c>
      <c r="I516" t="s">
        <v>7131</v>
      </c>
      <c r="J516" t="s">
        <v>7162</v>
      </c>
      <c r="K516" t="s">
        <v>7166</v>
      </c>
      <c r="L516" t="s">
        <v>7192</v>
      </c>
      <c r="M516">
        <v>8</v>
      </c>
      <c r="N516">
        <v>50246.55</v>
      </c>
      <c r="O516">
        <v>0</v>
      </c>
      <c r="P516">
        <v>8591.7000000000007</v>
      </c>
    </row>
    <row r="517" spans="1:16" x14ac:dyDescent="0.25">
      <c r="A517" t="s">
        <v>529</v>
      </c>
      <c r="B517" t="s">
        <v>5434</v>
      </c>
      <c r="C517" t="str">
        <f>TEXT(SalesData[[#This Row],[Order Date]],"mmm-yyyy")</f>
        <v>Mar-2024</v>
      </c>
      <c r="D517">
        <f t="shared" si="8"/>
        <v>2024</v>
      </c>
      <c r="E517" t="s">
        <v>6471</v>
      </c>
      <c r="F517" t="s">
        <v>6951</v>
      </c>
      <c r="G517" t="s">
        <v>7096</v>
      </c>
      <c r="H517" t="s">
        <v>7103</v>
      </c>
      <c r="I517" t="s">
        <v>7119</v>
      </c>
      <c r="J517" t="s">
        <v>7162</v>
      </c>
      <c r="K517" t="s">
        <v>7169</v>
      </c>
      <c r="L517" t="s">
        <v>7203</v>
      </c>
      <c r="M517">
        <v>2</v>
      </c>
      <c r="N517">
        <v>38717.67</v>
      </c>
      <c r="O517">
        <v>0.15</v>
      </c>
      <c r="P517">
        <v>4369.57</v>
      </c>
    </row>
    <row r="518" spans="1:16" x14ac:dyDescent="0.25">
      <c r="A518" t="s">
        <v>530</v>
      </c>
      <c r="B518" t="s">
        <v>5435</v>
      </c>
      <c r="C518" t="str">
        <f>TEXT(SalesData[[#This Row],[Order Date]],"mmm-yyyy")</f>
        <v>Mar-2023</v>
      </c>
      <c r="D518">
        <f t="shared" si="8"/>
        <v>2023</v>
      </c>
      <c r="E518" t="s">
        <v>6437</v>
      </c>
      <c r="F518" t="s">
        <v>7047</v>
      </c>
      <c r="G518" t="s">
        <v>7094</v>
      </c>
      <c r="H518" t="s">
        <v>7099</v>
      </c>
      <c r="I518" t="s">
        <v>7125</v>
      </c>
      <c r="J518" t="s">
        <v>7164</v>
      </c>
      <c r="K518" t="s">
        <v>7170</v>
      </c>
      <c r="L518" t="s">
        <v>7189</v>
      </c>
      <c r="M518">
        <v>5</v>
      </c>
      <c r="N518">
        <v>6431.39</v>
      </c>
      <c r="O518">
        <v>0.1</v>
      </c>
      <c r="P518">
        <v>1830.18</v>
      </c>
    </row>
    <row r="519" spans="1:16" x14ac:dyDescent="0.25">
      <c r="A519" t="s">
        <v>531</v>
      </c>
      <c r="B519" t="s">
        <v>5436</v>
      </c>
      <c r="C519" t="str">
        <f>TEXT(SalesData[[#This Row],[Order Date]],"mmm-yyyy")</f>
        <v>Apr-2023</v>
      </c>
      <c r="D519">
        <f t="shared" si="8"/>
        <v>2023</v>
      </c>
      <c r="E519" t="s">
        <v>6472</v>
      </c>
      <c r="F519" t="s">
        <v>6935</v>
      </c>
      <c r="G519" t="s">
        <v>7095</v>
      </c>
      <c r="H519" t="s">
        <v>7108</v>
      </c>
      <c r="I519" t="s">
        <v>7126</v>
      </c>
      <c r="J519" t="s">
        <v>7162</v>
      </c>
      <c r="K519" t="s">
        <v>7169</v>
      </c>
      <c r="L519" t="s">
        <v>7203</v>
      </c>
      <c r="M519">
        <v>1</v>
      </c>
      <c r="N519">
        <v>22104.58</v>
      </c>
      <c r="O519">
        <v>0</v>
      </c>
      <c r="P519">
        <v>3214.67</v>
      </c>
    </row>
    <row r="520" spans="1:16" x14ac:dyDescent="0.25">
      <c r="A520" t="s">
        <v>532</v>
      </c>
      <c r="B520" t="s">
        <v>5437</v>
      </c>
      <c r="C520" t="str">
        <f>TEXT(SalesData[[#This Row],[Order Date]],"mmm-yyyy")</f>
        <v>Sep-2024</v>
      </c>
      <c r="D520">
        <f t="shared" si="8"/>
        <v>2024</v>
      </c>
      <c r="E520" t="s">
        <v>6426</v>
      </c>
      <c r="F520" t="s">
        <v>7038</v>
      </c>
      <c r="G520" t="s">
        <v>7096</v>
      </c>
      <c r="H520" t="s">
        <v>7113</v>
      </c>
      <c r="I520" t="s">
        <v>7143</v>
      </c>
      <c r="J520" t="s">
        <v>7163</v>
      </c>
      <c r="K520" t="s">
        <v>7167</v>
      </c>
      <c r="L520" t="s">
        <v>7207</v>
      </c>
      <c r="M520">
        <v>3</v>
      </c>
      <c r="N520">
        <v>1734.93</v>
      </c>
      <c r="O520">
        <v>0.25</v>
      </c>
      <c r="P520">
        <v>408.7</v>
      </c>
    </row>
    <row r="521" spans="1:16" x14ac:dyDescent="0.25">
      <c r="A521" t="s">
        <v>533</v>
      </c>
      <c r="B521" t="s">
        <v>5232</v>
      </c>
      <c r="C521" t="str">
        <f>TEXT(SalesData[[#This Row],[Order Date]],"mmm-yyyy")</f>
        <v>Jul-2025</v>
      </c>
      <c r="D521">
        <f t="shared" si="8"/>
        <v>2025</v>
      </c>
      <c r="E521" t="s">
        <v>6213</v>
      </c>
      <c r="F521" t="s">
        <v>6986</v>
      </c>
      <c r="G521" t="s">
        <v>7094</v>
      </c>
      <c r="H521" t="s">
        <v>7098</v>
      </c>
      <c r="I521" t="s">
        <v>7114</v>
      </c>
      <c r="J521" t="s">
        <v>7163</v>
      </c>
      <c r="K521" t="s">
        <v>7175</v>
      </c>
      <c r="L521" t="s">
        <v>7197</v>
      </c>
      <c r="M521">
        <v>7</v>
      </c>
      <c r="N521">
        <v>40063.57</v>
      </c>
      <c r="O521">
        <v>0.05</v>
      </c>
      <c r="P521">
        <v>8997.9</v>
      </c>
    </row>
    <row r="522" spans="1:16" x14ac:dyDescent="0.25">
      <c r="A522" t="s">
        <v>534</v>
      </c>
      <c r="B522" t="s">
        <v>5438</v>
      </c>
      <c r="C522" t="str">
        <f>TEXT(SalesData[[#This Row],[Order Date]],"mmm-yyyy")</f>
        <v>Jul-2024</v>
      </c>
      <c r="D522">
        <f t="shared" si="8"/>
        <v>2024</v>
      </c>
      <c r="E522" t="s">
        <v>6473</v>
      </c>
      <c r="F522" t="s">
        <v>7056</v>
      </c>
      <c r="G522" t="s">
        <v>7097</v>
      </c>
      <c r="H522" t="s">
        <v>7110</v>
      </c>
      <c r="I522" t="s">
        <v>7129</v>
      </c>
      <c r="J522" t="s">
        <v>7165</v>
      </c>
      <c r="K522" t="s">
        <v>7172</v>
      </c>
      <c r="L522" t="s">
        <v>7185</v>
      </c>
      <c r="M522">
        <v>5</v>
      </c>
      <c r="N522">
        <v>21558.46</v>
      </c>
      <c r="O522">
        <v>0.15</v>
      </c>
      <c r="P522">
        <v>2251.09</v>
      </c>
    </row>
    <row r="523" spans="1:16" x14ac:dyDescent="0.25">
      <c r="A523" t="s">
        <v>535</v>
      </c>
      <c r="B523" t="s">
        <v>5439</v>
      </c>
      <c r="C523" t="str">
        <f>TEXT(SalesData[[#This Row],[Order Date]],"mmm-yyyy")</f>
        <v>Apr-2023</v>
      </c>
      <c r="D523">
        <f t="shared" si="8"/>
        <v>2023</v>
      </c>
      <c r="E523" t="s">
        <v>6474</v>
      </c>
      <c r="F523" t="s">
        <v>6935</v>
      </c>
      <c r="G523" t="s">
        <v>7094</v>
      </c>
      <c r="H523" t="s">
        <v>7101</v>
      </c>
      <c r="I523" t="s">
        <v>7124</v>
      </c>
      <c r="J523" t="s">
        <v>7165</v>
      </c>
      <c r="K523" t="s">
        <v>7176</v>
      </c>
      <c r="L523" t="s">
        <v>7195</v>
      </c>
      <c r="M523">
        <v>3</v>
      </c>
      <c r="N523">
        <v>35189.870000000003</v>
      </c>
      <c r="O523">
        <v>0</v>
      </c>
      <c r="P523">
        <v>4501.2299999999996</v>
      </c>
    </row>
    <row r="524" spans="1:16" x14ac:dyDescent="0.25">
      <c r="A524" t="s">
        <v>536</v>
      </c>
      <c r="B524" t="s">
        <v>5018</v>
      </c>
      <c r="C524" t="str">
        <f>TEXT(SalesData[[#This Row],[Order Date]],"mmm-yyyy")</f>
        <v>Jun-2025</v>
      </c>
      <c r="D524">
        <f t="shared" si="8"/>
        <v>2025</v>
      </c>
      <c r="E524" t="s">
        <v>6432</v>
      </c>
      <c r="F524" t="s">
        <v>6992</v>
      </c>
      <c r="G524" t="s">
        <v>7097</v>
      </c>
      <c r="H524" t="s">
        <v>7104</v>
      </c>
      <c r="I524" t="s">
        <v>7132</v>
      </c>
      <c r="J524" t="s">
        <v>7165</v>
      </c>
      <c r="K524" t="s">
        <v>7177</v>
      </c>
      <c r="L524" t="s">
        <v>7198</v>
      </c>
      <c r="M524">
        <v>6</v>
      </c>
      <c r="N524">
        <v>339785.83</v>
      </c>
      <c r="O524">
        <v>0.1</v>
      </c>
      <c r="P524">
        <v>52631.91</v>
      </c>
    </row>
    <row r="525" spans="1:16" x14ac:dyDescent="0.25">
      <c r="A525" t="s">
        <v>537</v>
      </c>
      <c r="B525" t="s">
        <v>5326</v>
      </c>
      <c r="C525" t="str">
        <f>TEXT(SalesData[[#This Row],[Order Date]],"mmm-yyyy")</f>
        <v>Jun-2024</v>
      </c>
      <c r="D525">
        <f t="shared" si="8"/>
        <v>2024</v>
      </c>
      <c r="E525" t="s">
        <v>6475</v>
      </c>
      <c r="F525" t="s">
        <v>6982</v>
      </c>
      <c r="G525" t="s">
        <v>7097</v>
      </c>
      <c r="H525" t="s">
        <v>7107</v>
      </c>
      <c r="I525" t="s">
        <v>7153</v>
      </c>
      <c r="J525" t="s">
        <v>7162</v>
      </c>
      <c r="K525" t="s">
        <v>7166</v>
      </c>
      <c r="L525" t="s">
        <v>7211</v>
      </c>
      <c r="M525">
        <v>3</v>
      </c>
      <c r="N525">
        <v>21948.5</v>
      </c>
      <c r="O525">
        <v>0.05</v>
      </c>
      <c r="P525">
        <v>4174.3500000000004</v>
      </c>
    </row>
    <row r="526" spans="1:16" x14ac:dyDescent="0.25">
      <c r="A526" t="s">
        <v>538</v>
      </c>
      <c r="B526" t="s">
        <v>5440</v>
      </c>
      <c r="C526" t="str">
        <f>TEXT(SalesData[[#This Row],[Order Date]],"mmm-yyyy")</f>
        <v>Dec-2023</v>
      </c>
      <c r="D526">
        <f t="shared" si="8"/>
        <v>2023</v>
      </c>
      <c r="E526" t="s">
        <v>6476</v>
      </c>
      <c r="F526" t="s">
        <v>6908</v>
      </c>
      <c r="G526" t="s">
        <v>7097</v>
      </c>
      <c r="H526" t="s">
        <v>7104</v>
      </c>
      <c r="I526" t="s">
        <v>7120</v>
      </c>
      <c r="J526" t="s">
        <v>7165</v>
      </c>
      <c r="K526" t="s">
        <v>7172</v>
      </c>
      <c r="L526" t="s">
        <v>7208</v>
      </c>
      <c r="M526">
        <v>5</v>
      </c>
      <c r="N526">
        <v>10798.59</v>
      </c>
      <c r="O526">
        <v>0.1</v>
      </c>
      <c r="P526">
        <v>2204.87</v>
      </c>
    </row>
    <row r="527" spans="1:16" x14ac:dyDescent="0.25">
      <c r="A527" t="s">
        <v>539</v>
      </c>
      <c r="B527" t="s">
        <v>5069</v>
      </c>
      <c r="C527" t="str">
        <f>TEXT(SalesData[[#This Row],[Order Date]],"mmm-yyyy")</f>
        <v>Feb-2025</v>
      </c>
      <c r="D527">
        <f t="shared" si="8"/>
        <v>2025</v>
      </c>
      <c r="E527" t="s">
        <v>6477</v>
      </c>
      <c r="F527" t="s">
        <v>7061</v>
      </c>
      <c r="G527" t="s">
        <v>7097</v>
      </c>
      <c r="H527" t="s">
        <v>7107</v>
      </c>
      <c r="I527" t="s">
        <v>7153</v>
      </c>
      <c r="J527" t="s">
        <v>7162</v>
      </c>
      <c r="K527" t="s">
        <v>7169</v>
      </c>
      <c r="L527" t="s">
        <v>7193</v>
      </c>
      <c r="M527">
        <v>4</v>
      </c>
      <c r="N527">
        <v>39634.14</v>
      </c>
      <c r="O527">
        <v>0.1</v>
      </c>
      <c r="P527">
        <v>6687.76</v>
      </c>
    </row>
    <row r="528" spans="1:16" x14ac:dyDescent="0.25">
      <c r="A528" t="s">
        <v>540</v>
      </c>
      <c r="B528" t="s">
        <v>5441</v>
      </c>
      <c r="C528" t="str">
        <f>TEXT(SalesData[[#This Row],[Order Date]],"mmm-yyyy")</f>
        <v>May-2023</v>
      </c>
      <c r="D528">
        <f t="shared" si="8"/>
        <v>2023</v>
      </c>
      <c r="E528" t="s">
        <v>6433</v>
      </c>
      <c r="F528" t="s">
        <v>6914</v>
      </c>
      <c r="G528" t="s">
        <v>7095</v>
      </c>
      <c r="H528" t="s">
        <v>7102</v>
      </c>
      <c r="I528" t="s">
        <v>7147</v>
      </c>
      <c r="J528" t="s">
        <v>7163</v>
      </c>
      <c r="K528" t="s">
        <v>7171</v>
      </c>
      <c r="L528" t="s">
        <v>7184</v>
      </c>
      <c r="M528">
        <v>1</v>
      </c>
      <c r="N528">
        <v>7296.15</v>
      </c>
      <c r="O528">
        <v>0.1</v>
      </c>
      <c r="P528">
        <v>649.15</v>
      </c>
    </row>
    <row r="529" spans="1:16" x14ac:dyDescent="0.25">
      <c r="A529" t="s">
        <v>541</v>
      </c>
      <c r="B529" t="s">
        <v>5277</v>
      </c>
      <c r="C529" t="str">
        <f>TEXT(SalesData[[#This Row],[Order Date]],"mmm-yyyy")</f>
        <v>Jul-2023</v>
      </c>
      <c r="D529">
        <f t="shared" si="8"/>
        <v>2023</v>
      </c>
      <c r="E529" t="s">
        <v>6478</v>
      </c>
      <c r="F529" t="s">
        <v>6938</v>
      </c>
      <c r="G529" t="s">
        <v>7094</v>
      </c>
      <c r="H529" t="s">
        <v>7100</v>
      </c>
      <c r="I529" t="s">
        <v>7151</v>
      </c>
      <c r="J529" t="s">
        <v>7163</v>
      </c>
      <c r="K529" t="s">
        <v>7175</v>
      </c>
      <c r="L529" t="s">
        <v>7197</v>
      </c>
      <c r="M529">
        <v>4</v>
      </c>
      <c r="N529">
        <v>18842.240000000002</v>
      </c>
      <c r="O529">
        <v>0.25</v>
      </c>
      <c r="P529">
        <v>2897.46</v>
      </c>
    </row>
    <row r="530" spans="1:16" x14ac:dyDescent="0.25">
      <c r="A530" t="s">
        <v>542</v>
      </c>
      <c r="B530" t="s">
        <v>5238</v>
      </c>
      <c r="C530" t="str">
        <f>TEXT(SalesData[[#This Row],[Order Date]],"mmm-yyyy")</f>
        <v>May-2025</v>
      </c>
      <c r="D530">
        <f t="shared" si="8"/>
        <v>2025</v>
      </c>
      <c r="E530" t="s">
        <v>6479</v>
      </c>
      <c r="F530" t="s">
        <v>7004</v>
      </c>
      <c r="G530" t="s">
        <v>7096</v>
      </c>
      <c r="H530" t="s">
        <v>7112</v>
      </c>
      <c r="I530" t="s">
        <v>7139</v>
      </c>
      <c r="J530" t="s">
        <v>7163</v>
      </c>
      <c r="K530" t="s">
        <v>7167</v>
      </c>
      <c r="L530" t="s">
        <v>7179</v>
      </c>
      <c r="M530">
        <v>3</v>
      </c>
      <c r="N530">
        <v>7170.13</v>
      </c>
      <c r="O530">
        <v>0</v>
      </c>
      <c r="P530">
        <v>1848.16</v>
      </c>
    </row>
    <row r="531" spans="1:16" x14ac:dyDescent="0.25">
      <c r="A531" t="s">
        <v>543</v>
      </c>
      <c r="B531" t="s">
        <v>5092</v>
      </c>
      <c r="C531" t="str">
        <f>TEXT(SalesData[[#This Row],[Order Date]],"mmm-yyyy")</f>
        <v>Feb-2025</v>
      </c>
      <c r="D531">
        <f t="shared" si="8"/>
        <v>2025</v>
      </c>
      <c r="E531" t="s">
        <v>6153</v>
      </c>
      <c r="F531" t="s">
        <v>6951</v>
      </c>
      <c r="G531" t="s">
        <v>7095</v>
      </c>
      <c r="H531" t="s">
        <v>7106</v>
      </c>
      <c r="I531" t="s">
        <v>7161</v>
      </c>
      <c r="J531" t="s">
        <v>7164</v>
      </c>
      <c r="K531" t="s">
        <v>7173</v>
      </c>
      <c r="L531" t="s">
        <v>7200</v>
      </c>
      <c r="M531">
        <v>2</v>
      </c>
      <c r="N531">
        <v>2186.46</v>
      </c>
      <c r="O531">
        <v>0.05</v>
      </c>
      <c r="P531">
        <v>754.15</v>
      </c>
    </row>
    <row r="532" spans="1:16" x14ac:dyDescent="0.25">
      <c r="A532" t="s">
        <v>544</v>
      </c>
      <c r="B532" t="s">
        <v>5442</v>
      </c>
      <c r="C532" t="str">
        <f>TEXT(SalesData[[#This Row],[Order Date]],"mmm-yyyy")</f>
        <v>Jul-2024</v>
      </c>
      <c r="D532">
        <f t="shared" si="8"/>
        <v>2024</v>
      </c>
      <c r="E532" t="s">
        <v>6395</v>
      </c>
      <c r="F532" t="s">
        <v>6997</v>
      </c>
      <c r="G532" t="s">
        <v>7096</v>
      </c>
      <c r="H532" t="s">
        <v>7111</v>
      </c>
      <c r="I532" t="s">
        <v>7142</v>
      </c>
      <c r="J532" t="s">
        <v>7164</v>
      </c>
      <c r="K532" t="s">
        <v>7174</v>
      </c>
      <c r="L532" t="s">
        <v>7188</v>
      </c>
      <c r="M532">
        <v>5</v>
      </c>
      <c r="N532">
        <v>10718.14</v>
      </c>
      <c r="O532">
        <v>0.25</v>
      </c>
      <c r="P532">
        <v>1662.1</v>
      </c>
    </row>
    <row r="533" spans="1:16" x14ac:dyDescent="0.25">
      <c r="A533" t="s">
        <v>545</v>
      </c>
      <c r="B533" t="s">
        <v>5411</v>
      </c>
      <c r="C533" t="str">
        <f>TEXT(SalesData[[#This Row],[Order Date]],"mmm-yyyy")</f>
        <v>Nov-2024</v>
      </c>
      <c r="D533">
        <f t="shared" si="8"/>
        <v>2024</v>
      </c>
      <c r="E533" t="s">
        <v>6480</v>
      </c>
      <c r="F533" t="s">
        <v>7006</v>
      </c>
      <c r="G533" t="s">
        <v>7094</v>
      </c>
      <c r="H533" t="s">
        <v>7101</v>
      </c>
      <c r="I533" t="s">
        <v>7124</v>
      </c>
      <c r="J533" t="s">
        <v>7164</v>
      </c>
      <c r="K533" t="s">
        <v>7173</v>
      </c>
      <c r="L533" t="s">
        <v>7186</v>
      </c>
      <c r="M533">
        <v>3</v>
      </c>
      <c r="N533">
        <v>11256.04</v>
      </c>
      <c r="O533">
        <v>0.2</v>
      </c>
      <c r="P533">
        <v>1838.36</v>
      </c>
    </row>
    <row r="534" spans="1:16" x14ac:dyDescent="0.25">
      <c r="A534" t="s">
        <v>546</v>
      </c>
      <c r="B534" t="s">
        <v>5443</v>
      </c>
      <c r="C534" t="str">
        <f>TEXT(SalesData[[#This Row],[Order Date]],"mmm-yyyy")</f>
        <v>Dec-2023</v>
      </c>
      <c r="D534">
        <f t="shared" si="8"/>
        <v>2023</v>
      </c>
      <c r="E534" t="s">
        <v>6149</v>
      </c>
      <c r="F534" t="s">
        <v>6947</v>
      </c>
      <c r="G534" t="s">
        <v>7096</v>
      </c>
      <c r="H534" t="s">
        <v>7103</v>
      </c>
      <c r="I534" t="s">
        <v>7158</v>
      </c>
      <c r="J534" t="s">
        <v>7165</v>
      </c>
      <c r="K534" t="s">
        <v>7172</v>
      </c>
      <c r="L534" t="s">
        <v>7185</v>
      </c>
      <c r="M534">
        <v>2</v>
      </c>
      <c r="N534">
        <v>8101.31</v>
      </c>
      <c r="O534">
        <v>0.15</v>
      </c>
      <c r="P534">
        <v>859.51</v>
      </c>
    </row>
    <row r="535" spans="1:16" x14ac:dyDescent="0.25">
      <c r="A535" t="s">
        <v>547</v>
      </c>
      <c r="B535" t="s">
        <v>5444</v>
      </c>
      <c r="C535" t="str">
        <f>TEXT(SalesData[[#This Row],[Order Date]],"mmm-yyyy")</f>
        <v>Sep-2023</v>
      </c>
      <c r="D535">
        <f t="shared" si="8"/>
        <v>2023</v>
      </c>
      <c r="E535" t="s">
        <v>6182</v>
      </c>
      <c r="F535" t="s">
        <v>6970</v>
      </c>
      <c r="G535" t="s">
        <v>7095</v>
      </c>
      <c r="H535" t="s">
        <v>7102</v>
      </c>
      <c r="I535" t="s">
        <v>7147</v>
      </c>
      <c r="J535" t="s">
        <v>7164</v>
      </c>
      <c r="K535" t="s">
        <v>7170</v>
      </c>
      <c r="L535" t="s">
        <v>7213</v>
      </c>
      <c r="M535">
        <v>1</v>
      </c>
      <c r="N535">
        <v>2789.55</v>
      </c>
      <c r="O535">
        <v>0</v>
      </c>
      <c r="P535">
        <v>937.93</v>
      </c>
    </row>
    <row r="536" spans="1:16" x14ac:dyDescent="0.25">
      <c r="A536" t="s">
        <v>548</v>
      </c>
      <c r="B536" t="s">
        <v>5154</v>
      </c>
      <c r="C536" t="str">
        <f>TEXT(SalesData[[#This Row],[Order Date]],"mmm-yyyy")</f>
        <v>Feb-2023</v>
      </c>
      <c r="D536">
        <f t="shared" si="8"/>
        <v>2023</v>
      </c>
      <c r="E536" t="s">
        <v>6481</v>
      </c>
      <c r="F536" t="s">
        <v>6935</v>
      </c>
      <c r="G536" t="s">
        <v>7095</v>
      </c>
      <c r="H536" t="s">
        <v>7108</v>
      </c>
      <c r="I536" t="s">
        <v>7126</v>
      </c>
      <c r="J536" t="s">
        <v>7165</v>
      </c>
      <c r="K536" t="s">
        <v>7172</v>
      </c>
      <c r="L536" t="s">
        <v>7185</v>
      </c>
      <c r="M536">
        <v>5</v>
      </c>
      <c r="N536">
        <v>19158.39</v>
      </c>
      <c r="O536">
        <v>0.25</v>
      </c>
      <c r="P536">
        <v>1991.43</v>
      </c>
    </row>
    <row r="537" spans="1:16" x14ac:dyDescent="0.25">
      <c r="A537" t="s">
        <v>549</v>
      </c>
      <c r="B537" t="s">
        <v>5102</v>
      </c>
      <c r="C537" t="str">
        <f>TEXT(SalesData[[#This Row],[Order Date]],"mmm-yyyy")</f>
        <v>Mar-2023</v>
      </c>
      <c r="D537">
        <f t="shared" si="8"/>
        <v>2023</v>
      </c>
      <c r="E537" t="s">
        <v>6482</v>
      </c>
      <c r="F537" t="s">
        <v>7044</v>
      </c>
      <c r="G537" t="s">
        <v>7095</v>
      </c>
      <c r="H537" t="s">
        <v>7102</v>
      </c>
      <c r="I537" t="s">
        <v>7147</v>
      </c>
      <c r="J537" t="s">
        <v>7162</v>
      </c>
      <c r="K537" t="s">
        <v>7168</v>
      </c>
      <c r="L537" t="s">
        <v>7191</v>
      </c>
      <c r="M537">
        <v>7</v>
      </c>
      <c r="N537">
        <v>47183.12</v>
      </c>
      <c r="O537">
        <v>0</v>
      </c>
      <c r="P537">
        <v>9425.32</v>
      </c>
    </row>
    <row r="538" spans="1:16" x14ac:dyDescent="0.25">
      <c r="A538" t="s">
        <v>550</v>
      </c>
      <c r="B538" t="s">
        <v>5210</v>
      </c>
      <c r="C538" t="str">
        <f>TEXT(SalesData[[#This Row],[Order Date]],"mmm-yyyy")</f>
        <v>Feb-2024</v>
      </c>
      <c r="D538">
        <f t="shared" si="8"/>
        <v>2024</v>
      </c>
      <c r="E538" t="s">
        <v>6226</v>
      </c>
      <c r="F538" t="s">
        <v>6992</v>
      </c>
      <c r="G538" t="s">
        <v>7094</v>
      </c>
      <c r="H538" t="s">
        <v>7099</v>
      </c>
      <c r="I538" t="s">
        <v>7115</v>
      </c>
      <c r="J538" t="s">
        <v>7162</v>
      </c>
      <c r="K538" t="s">
        <v>7169</v>
      </c>
      <c r="L538" t="s">
        <v>7182</v>
      </c>
      <c r="M538">
        <v>3</v>
      </c>
      <c r="N538">
        <v>26762.09</v>
      </c>
      <c r="O538">
        <v>0.05</v>
      </c>
      <c r="P538">
        <v>4331.45</v>
      </c>
    </row>
    <row r="539" spans="1:16" x14ac:dyDescent="0.25">
      <c r="A539" t="s">
        <v>551</v>
      </c>
      <c r="B539" t="s">
        <v>5445</v>
      </c>
      <c r="C539" t="str">
        <f>TEXT(SalesData[[#This Row],[Order Date]],"mmm-yyyy")</f>
        <v>Jul-2024</v>
      </c>
      <c r="D539">
        <f t="shared" si="8"/>
        <v>2024</v>
      </c>
      <c r="E539" t="s">
        <v>6200</v>
      </c>
      <c r="F539" t="s">
        <v>6959</v>
      </c>
      <c r="G539" t="s">
        <v>7094</v>
      </c>
      <c r="H539" t="s">
        <v>7099</v>
      </c>
      <c r="I539" t="s">
        <v>7115</v>
      </c>
      <c r="J539" t="s">
        <v>7164</v>
      </c>
      <c r="K539" t="s">
        <v>7174</v>
      </c>
      <c r="L539" t="s">
        <v>7199</v>
      </c>
      <c r="M539">
        <v>8</v>
      </c>
      <c r="N539">
        <v>13360.5</v>
      </c>
      <c r="O539">
        <v>0</v>
      </c>
      <c r="P539">
        <v>3199.78</v>
      </c>
    </row>
    <row r="540" spans="1:16" x14ac:dyDescent="0.25">
      <c r="A540" t="s">
        <v>552</v>
      </c>
      <c r="B540" t="s">
        <v>5446</v>
      </c>
      <c r="C540" t="str">
        <f>TEXT(SalesData[[#This Row],[Order Date]],"mmm-yyyy")</f>
        <v>Oct-2024</v>
      </c>
      <c r="D540">
        <f t="shared" si="8"/>
        <v>2024</v>
      </c>
      <c r="E540" t="s">
        <v>6372</v>
      </c>
      <c r="F540" t="s">
        <v>6917</v>
      </c>
      <c r="G540" t="s">
        <v>7096</v>
      </c>
      <c r="H540" t="s">
        <v>7103</v>
      </c>
      <c r="I540" t="s">
        <v>7158</v>
      </c>
      <c r="J540" t="s">
        <v>7165</v>
      </c>
      <c r="K540" t="s">
        <v>7172</v>
      </c>
      <c r="L540" t="s">
        <v>7185</v>
      </c>
      <c r="M540">
        <v>8</v>
      </c>
      <c r="N540">
        <v>35501.300000000003</v>
      </c>
      <c r="O540">
        <v>0.1</v>
      </c>
      <c r="P540">
        <v>5146.7700000000004</v>
      </c>
    </row>
    <row r="541" spans="1:16" x14ac:dyDescent="0.25">
      <c r="A541" t="s">
        <v>553</v>
      </c>
      <c r="B541" t="s">
        <v>5447</v>
      </c>
      <c r="C541" t="str">
        <f>TEXT(SalesData[[#This Row],[Order Date]],"mmm-yyyy")</f>
        <v>Apr-2023</v>
      </c>
      <c r="D541">
        <f t="shared" si="8"/>
        <v>2023</v>
      </c>
      <c r="E541" t="s">
        <v>6362</v>
      </c>
      <c r="F541" t="s">
        <v>7035</v>
      </c>
      <c r="G541" t="s">
        <v>7095</v>
      </c>
      <c r="H541" t="s">
        <v>7102</v>
      </c>
      <c r="I541" t="s">
        <v>7147</v>
      </c>
      <c r="J541" t="s">
        <v>7163</v>
      </c>
      <c r="K541" t="s">
        <v>7175</v>
      </c>
      <c r="L541" t="s">
        <v>7197</v>
      </c>
      <c r="M541">
        <v>7</v>
      </c>
      <c r="N541">
        <v>41305.760000000002</v>
      </c>
      <c r="O541">
        <v>0</v>
      </c>
      <c r="P541">
        <v>10523.4</v>
      </c>
    </row>
    <row r="542" spans="1:16" x14ac:dyDescent="0.25">
      <c r="A542" t="s">
        <v>554</v>
      </c>
      <c r="B542" t="s">
        <v>5448</v>
      </c>
      <c r="C542" t="str">
        <f>TEXT(SalesData[[#This Row],[Order Date]],"mmm-yyyy")</f>
        <v>Apr-2024</v>
      </c>
      <c r="D542">
        <f t="shared" si="8"/>
        <v>2024</v>
      </c>
      <c r="E542" t="s">
        <v>6483</v>
      </c>
      <c r="F542" t="s">
        <v>6899</v>
      </c>
      <c r="G542" t="s">
        <v>7096</v>
      </c>
      <c r="H542" t="s">
        <v>7112</v>
      </c>
      <c r="I542" t="s">
        <v>7139</v>
      </c>
      <c r="J542" t="s">
        <v>7162</v>
      </c>
      <c r="K542" t="s">
        <v>7168</v>
      </c>
      <c r="L542" t="s">
        <v>7180</v>
      </c>
      <c r="M542">
        <v>5</v>
      </c>
      <c r="N542">
        <v>17720.490000000002</v>
      </c>
      <c r="O542">
        <v>0</v>
      </c>
      <c r="P542">
        <v>3176.91</v>
      </c>
    </row>
    <row r="543" spans="1:16" x14ac:dyDescent="0.25">
      <c r="A543" t="s">
        <v>555</v>
      </c>
      <c r="B543" t="s">
        <v>5449</v>
      </c>
      <c r="C543" t="str">
        <f>TEXT(SalesData[[#This Row],[Order Date]],"mmm-yyyy")</f>
        <v>Nov-2024</v>
      </c>
      <c r="D543">
        <f t="shared" si="8"/>
        <v>2024</v>
      </c>
      <c r="E543" t="s">
        <v>6484</v>
      </c>
      <c r="F543" t="s">
        <v>7051</v>
      </c>
      <c r="G543" t="s">
        <v>7095</v>
      </c>
      <c r="H543" t="s">
        <v>7106</v>
      </c>
      <c r="I543" t="s">
        <v>7122</v>
      </c>
      <c r="J543" t="s">
        <v>7163</v>
      </c>
      <c r="K543" t="s">
        <v>7171</v>
      </c>
      <c r="L543" t="s">
        <v>7184</v>
      </c>
      <c r="M543">
        <v>1</v>
      </c>
      <c r="N543">
        <v>5900.15</v>
      </c>
      <c r="O543">
        <v>0.25</v>
      </c>
      <c r="P543">
        <v>116.19</v>
      </c>
    </row>
    <row r="544" spans="1:16" x14ac:dyDescent="0.25">
      <c r="A544" t="s">
        <v>556</v>
      </c>
      <c r="B544" t="s">
        <v>5450</v>
      </c>
      <c r="C544" t="str">
        <f>TEXT(SalesData[[#This Row],[Order Date]],"mmm-yyyy")</f>
        <v>Jun-2025</v>
      </c>
      <c r="D544">
        <f t="shared" si="8"/>
        <v>2025</v>
      </c>
      <c r="E544" t="s">
        <v>6485</v>
      </c>
      <c r="F544" t="s">
        <v>6980</v>
      </c>
      <c r="G544" t="s">
        <v>7097</v>
      </c>
      <c r="H544" t="s">
        <v>7105</v>
      </c>
      <c r="I544" t="s">
        <v>7149</v>
      </c>
      <c r="J544" t="s">
        <v>7165</v>
      </c>
      <c r="K544" t="s">
        <v>7176</v>
      </c>
      <c r="L544" t="s">
        <v>7202</v>
      </c>
      <c r="M544">
        <v>1</v>
      </c>
      <c r="N544">
        <v>15897.51</v>
      </c>
      <c r="O544">
        <v>0.1</v>
      </c>
      <c r="P544">
        <v>1177.02</v>
      </c>
    </row>
    <row r="545" spans="1:16" x14ac:dyDescent="0.25">
      <c r="A545" t="s">
        <v>557</v>
      </c>
      <c r="B545" t="s">
        <v>5451</v>
      </c>
      <c r="C545" t="str">
        <f>TEXT(SalesData[[#This Row],[Order Date]],"mmm-yyyy")</f>
        <v>May-2023</v>
      </c>
      <c r="D545">
        <f t="shared" si="8"/>
        <v>2023</v>
      </c>
      <c r="E545" t="s">
        <v>6416</v>
      </c>
      <c r="F545" t="s">
        <v>6937</v>
      </c>
      <c r="G545" t="s">
        <v>7096</v>
      </c>
      <c r="H545" t="s">
        <v>7112</v>
      </c>
      <c r="I545" t="s">
        <v>7133</v>
      </c>
      <c r="J545" t="s">
        <v>7163</v>
      </c>
      <c r="K545" t="s">
        <v>7171</v>
      </c>
      <c r="L545" t="s">
        <v>7204</v>
      </c>
      <c r="M545">
        <v>1</v>
      </c>
      <c r="N545">
        <v>3653.72</v>
      </c>
      <c r="O545">
        <v>0.15</v>
      </c>
      <c r="P545">
        <v>327.76</v>
      </c>
    </row>
    <row r="546" spans="1:16" x14ac:dyDescent="0.25">
      <c r="A546" t="s">
        <v>558</v>
      </c>
      <c r="B546" t="s">
        <v>5452</v>
      </c>
      <c r="C546" t="str">
        <f>TEXT(SalesData[[#This Row],[Order Date]],"mmm-yyyy")</f>
        <v>Apr-2025</v>
      </c>
      <c r="D546">
        <f t="shared" si="8"/>
        <v>2025</v>
      </c>
      <c r="E546" t="s">
        <v>6317</v>
      </c>
      <c r="F546" t="s">
        <v>6981</v>
      </c>
      <c r="G546" t="s">
        <v>7094</v>
      </c>
      <c r="H546" t="s">
        <v>7099</v>
      </c>
      <c r="I546" t="s">
        <v>7125</v>
      </c>
      <c r="J546" t="s">
        <v>7163</v>
      </c>
      <c r="K546" t="s">
        <v>7175</v>
      </c>
      <c r="L546" t="s">
        <v>7190</v>
      </c>
      <c r="M546">
        <v>2</v>
      </c>
      <c r="N546">
        <v>4243.09</v>
      </c>
      <c r="O546">
        <v>0.05</v>
      </c>
      <c r="P546">
        <v>745.06</v>
      </c>
    </row>
    <row r="547" spans="1:16" x14ac:dyDescent="0.25">
      <c r="A547" t="s">
        <v>559</v>
      </c>
      <c r="B547" t="s">
        <v>5015</v>
      </c>
      <c r="C547" t="str">
        <f>TEXT(SalesData[[#This Row],[Order Date]],"mmm-yyyy")</f>
        <v>Nov-2024</v>
      </c>
      <c r="D547">
        <f t="shared" si="8"/>
        <v>2024</v>
      </c>
      <c r="E547" t="s">
        <v>6486</v>
      </c>
      <c r="F547" t="s">
        <v>7014</v>
      </c>
      <c r="G547" t="s">
        <v>7094</v>
      </c>
      <c r="H547" t="s">
        <v>7099</v>
      </c>
      <c r="I547" t="s">
        <v>7130</v>
      </c>
      <c r="J547" t="s">
        <v>7165</v>
      </c>
      <c r="K547" t="s">
        <v>7172</v>
      </c>
      <c r="L547" t="s">
        <v>7185</v>
      </c>
      <c r="M547">
        <v>2</v>
      </c>
      <c r="N547">
        <v>8746</v>
      </c>
      <c r="O547">
        <v>0.15</v>
      </c>
      <c r="P547">
        <v>1250.21</v>
      </c>
    </row>
    <row r="548" spans="1:16" x14ac:dyDescent="0.25">
      <c r="A548" t="s">
        <v>560</v>
      </c>
      <c r="B548" t="s">
        <v>5453</v>
      </c>
      <c r="C548" t="str">
        <f>TEXT(SalesData[[#This Row],[Order Date]],"mmm-yyyy")</f>
        <v>Nov-2025</v>
      </c>
      <c r="D548">
        <f t="shared" si="8"/>
        <v>2025</v>
      </c>
      <c r="E548" t="s">
        <v>6487</v>
      </c>
      <c r="F548" t="s">
        <v>7021</v>
      </c>
      <c r="G548" t="s">
        <v>7095</v>
      </c>
      <c r="H548" t="s">
        <v>7108</v>
      </c>
      <c r="I548" t="s">
        <v>7150</v>
      </c>
      <c r="J548" t="s">
        <v>7163</v>
      </c>
      <c r="K548" t="s">
        <v>7167</v>
      </c>
      <c r="L548" t="s">
        <v>7207</v>
      </c>
      <c r="M548">
        <v>8</v>
      </c>
      <c r="N548">
        <v>6235.62</v>
      </c>
      <c r="O548">
        <v>0</v>
      </c>
      <c r="P548">
        <v>1990.62</v>
      </c>
    </row>
    <row r="549" spans="1:16" x14ac:dyDescent="0.25">
      <c r="A549" t="s">
        <v>561</v>
      </c>
      <c r="B549" t="s">
        <v>5454</v>
      </c>
      <c r="C549" t="str">
        <f>TEXT(SalesData[[#This Row],[Order Date]],"mmm-yyyy")</f>
        <v>Jun-2025</v>
      </c>
      <c r="D549">
        <f t="shared" si="8"/>
        <v>2025</v>
      </c>
      <c r="E549" t="s">
        <v>6224</v>
      </c>
      <c r="F549" t="s">
        <v>6950</v>
      </c>
      <c r="G549" t="s">
        <v>7095</v>
      </c>
      <c r="H549" t="s">
        <v>7108</v>
      </c>
      <c r="I549" t="s">
        <v>7141</v>
      </c>
      <c r="J549" t="s">
        <v>7162</v>
      </c>
      <c r="K549" t="s">
        <v>7168</v>
      </c>
      <c r="L549" t="s">
        <v>7180</v>
      </c>
      <c r="M549">
        <v>5</v>
      </c>
      <c r="N549">
        <v>14641.31</v>
      </c>
      <c r="O549">
        <v>0.15</v>
      </c>
      <c r="P549">
        <v>1588.99</v>
      </c>
    </row>
    <row r="550" spans="1:16" x14ac:dyDescent="0.25">
      <c r="A550" t="s">
        <v>562</v>
      </c>
      <c r="B550" t="s">
        <v>5455</v>
      </c>
      <c r="C550" t="str">
        <f>TEXT(SalesData[[#This Row],[Order Date]],"mmm-yyyy")</f>
        <v>Oct-2023</v>
      </c>
      <c r="D550">
        <f t="shared" si="8"/>
        <v>2023</v>
      </c>
      <c r="E550" t="s">
        <v>6488</v>
      </c>
      <c r="F550" t="s">
        <v>6989</v>
      </c>
      <c r="G550" t="s">
        <v>7097</v>
      </c>
      <c r="H550" t="s">
        <v>7110</v>
      </c>
      <c r="I550" t="s">
        <v>7129</v>
      </c>
      <c r="J550" t="s">
        <v>7165</v>
      </c>
      <c r="K550" t="s">
        <v>7177</v>
      </c>
      <c r="L550" t="s">
        <v>7201</v>
      </c>
      <c r="M550">
        <v>4</v>
      </c>
      <c r="N550">
        <v>210923.54</v>
      </c>
      <c r="O550">
        <v>0</v>
      </c>
      <c r="P550">
        <v>28907.52</v>
      </c>
    </row>
    <row r="551" spans="1:16" x14ac:dyDescent="0.25">
      <c r="A551" t="s">
        <v>563</v>
      </c>
      <c r="B551" t="s">
        <v>5456</v>
      </c>
      <c r="C551" t="str">
        <f>TEXT(SalesData[[#This Row],[Order Date]],"mmm-yyyy")</f>
        <v>Sep-2025</v>
      </c>
      <c r="D551">
        <f t="shared" si="8"/>
        <v>2025</v>
      </c>
      <c r="E551" t="s">
        <v>6418</v>
      </c>
      <c r="F551" t="s">
        <v>6928</v>
      </c>
      <c r="G551" t="s">
        <v>7096</v>
      </c>
      <c r="H551" t="s">
        <v>7113</v>
      </c>
      <c r="I551" t="s">
        <v>7144</v>
      </c>
      <c r="J551" t="s">
        <v>7164</v>
      </c>
      <c r="K551" t="s">
        <v>7174</v>
      </c>
      <c r="L551" t="s">
        <v>7188</v>
      </c>
      <c r="M551">
        <v>7</v>
      </c>
      <c r="N551">
        <v>17991.169999999998</v>
      </c>
      <c r="O551">
        <v>0.05</v>
      </c>
      <c r="P551">
        <v>4156.8</v>
      </c>
    </row>
    <row r="552" spans="1:16" x14ac:dyDescent="0.25">
      <c r="A552" t="s">
        <v>564</v>
      </c>
      <c r="B552" t="s">
        <v>5097</v>
      </c>
      <c r="C552" t="str">
        <f>TEXT(SalesData[[#This Row],[Order Date]],"mmm-yyyy")</f>
        <v>Oct-2025</v>
      </c>
      <c r="D552">
        <f t="shared" si="8"/>
        <v>2025</v>
      </c>
      <c r="E552" t="s">
        <v>6489</v>
      </c>
      <c r="F552" t="s">
        <v>7068</v>
      </c>
      <c r="G552" t="s">
        <v>7094</v>
      </c>
      <c r="H552" t="s">
        <v>7099</v>
      </c>
      <c r="I552" t="s">
        <v>7115</v>
      </c>
      <c r="J552" t="s">
        <v>7162</v>
      </c>
      <c r="K552" t="s">
        <v>7169</v>
      </c>
      <c r="L552" t="s">
        <v>7182</v>
      </c>
      <c r="M552">
        <v>8</v>
      </c>
      <c r="N552">
        <v>59444.41</v>
      </c>
      <c r="O552">
        <v>0.15</v>
      </c>
      <c r="P552">
        <v>7118.77</v>
      </c>
    </row>
    <row r="553" spans="1:16" x14ac:dyDescent="0.25">
      <c r="A553" t="s">
        <v>565</v>
      </c>
      <c r="B553" t="s">
        <v>5069</v>
      </c>
      <c r="C553" t="str">
        <f>TEXT(SalesData[[#This Row],[Order Date]],"mmm-yyyy")</f>
        <v>Feb-2025</v>
      </c>
      <c r="D553">
        <f t="shared" si="8"/>
        <v>2025</v>
      </c>
      <c r="E553" t="s">
        <v>6490</v>
      </c>
      <c r="F553" t="s">
        <v>6971</v>
      </c>
      <c r="G553" t="s">
        <v>7094</v>
      </c>
      <c r="H553" t="s">
        <v>7101</v>
      </c>
      <c r="I553" t="s">
        <v>7117</v>
      </c>
      <c r="J553" t="s">
        <v>7165</v>
      </c>
      <c r="K553" t="s">
        <v>7177</v>
      </c>
      <c r="L553" t="s">
        <v>7198</v>
      </c>
      <c r="M553">
        <v>2</v>
      </c>
      <c r="N553">
        <v>117695.72</v>
      </c>
      <c r="O553">
        <v>0.05</v>
      </c>
      <c r="P553">
        <v>18628.53</v>
      </c>
    </row>
    <row r="554" spans="1:16" x14ac:dyDescent="0.25">
      <c r="A554" t="s">
        <v>566</v>
      </c>
      <c r="B554" t="s">
        <v>5457</v>
      </c>
      <c r="C554" t="str">
        <f>TEXT(SalesData[[#This Row],[Order Date]],"mmm-yyyy")</f>
        <v>Jan-2025</v>
      </c>
      <c r="D554">
        <f t="shared" si="8"/>
        <v>2025</v>
      </c>
      <c r="E554" t="s">
        <v>6491</v>
      </c>
      <c r="F554" t="s">
        <v>7042</v>
      </c>
      <c r="G554" t="s">
        <v>7097</v>
      </c>
      <c r="H554" t="s">
        <v>7107</v>
      </c>
      <c r="I554" t="s">
        <v>7153</v>
      </c>
      <c r="J554" t="s">
        <v>7162</v>
      </c>
      <c r="K554" t="s">
        <v>7166</v>
      </c>
      <c r="L554" t="s">
        <v>7211</v>
      </c>
      <c r="M554">
        <v>4</v>
      </c>
      <c r="N554">
        <v>29123.68</v>
      </c>
      <c r="O554">
        <v>0.05</v>
      </c>
      <c r="P554">
        <v>5025.71</v>
      </c>
    </row>
    <row r="555" spans="1:16" x14ac:dyDescent="0.25">
      <c r="A555" t="s">
        <v>567</v>
      </c>
      <c r="B555" t="s">
        <v>5458</v>
      </c>
      <c r="C555" t="str">
        <f>TEXT(SalesData[[#This Row],[Order Date]],"mmm-yyyy")</f>
        <v>Feb-2024</v>
      </c>
      <c r="D555">
        <f t="shared" si="8"/>
        <v>2024</v>
      </c>
      <c r="E555" t="s">
        <v>6323</v>
      </c>
      <c r="F555" t="s">
        <v>6996</v>
      </c>
      <c r="G555" t="s">
        <v>7097</v>
      </c>
      <c r="H555" t="s">
        <v>7110</v>
      </c>
      <c r="I555" t="s">
        <v>7155</v>
      </c>
      <c r="J555" t="s">
        <v>7165</v>
      </c>
      <c r="K555" t="s">
        <v>7176</v>
      </c>
      <c r="L555" t="s">
        <v>7195</v>
      </c>
      <c r="M555">
        <v>3</v>
      </c>
      <c r="N555">
        <v>32901.78</v>
      </c>
      <c r="O555">
        <v>0.1</v>
      </c>
      <c r="P555">
        <v>1897.55</v>
      </c>
    </row>
    <row r="556" spans="1:16" x14ac:dyDescent="0.25">
      <c r="A556" t="s">
        <v>568</v>
      </c>
      <c r="B556" t="s">
        <v>5286</v>
      </c>
      <c r="C556" t="str">
        <f>TEXT(SalesData[[#This Row],[Order Date]],"mmm-yyyy")</f>
        <v>Sep-2024</v>
      </c>
      <c r="D556">
        <f t="shared" si="8"/>
        <v>2024</v>
      </c>
      <c r="E556" t="s">
        <v>6338</v>
      </c>
      <c r="F556" t="s">
        <v>6936</v>
      </c>
      <c r="G556" t="s">
        <v>7096</v>
      </c>
      <c r="H556" t="s">
        <v>7111</v>
      </c>
      <c r="I556" t="s">
        <v>7145</v>
      </c>
      <c r="J556" t="s">
        <v>7164</v>
      </c>
      <c r="K556" t="s">
        <v>7174</v>
      </c>
      <c r="L556" t="s">
        <v>7196</v>
      </c>
      <c r="M556">
        <v>7</v>
      </c>
      <c r="N556">
        <v>18748.14</v>
      </c>
      <c r="O556">
        <v>0.2</v>
      </c>
      <c r="P556">
        <v>3832.71</v>
      </c>
    </row>
    <row r="557" spans="1:16" x14ac:dyDescent="0.25">
      <c r="A557" t="s">
        <v>569</v>
      </c>
      <c r="B557" t="s">
        <v>5374</v>
      </c>
      <c r="C557" t="str">
        <f>TEXT(SalesData[[#This Row],[Order Date]],"mmm-yyyy")</f>
        <v>Jan-2024</v>
      </c>
      <c r="D557">
        <f t="shared" si="8"/>
        <v>2024</v>
      </c>
      <c r="E557" t="s">
        <v>6492</v>
      </c>
      <c r="F557" t="s">
        <v>6971</v>
      </c>
      <c r="G557" t="s">
        <v>7096</v>
      </c>
      <c r="H557" t="s">
        <v>7113</v>
      </c>
      <c r="I557" t="s">
        <v>7143</v>
      </c>
      <c r="J557" t="s">
        <v>7163</v>
      </c>
      <c r="K557" t="s">
        <v>7167</v>
      </c>
      <c r="L557" t="s">
        <v>7187</v>
      </c>
      <c r="M557">
        <v>1</v>
      </c>
      <c r="N557">
        <v>1138.05</v>
      </c>
      <c r="O557">
        <v>0.25</v>
      </c>
      <c r="P557">
        <v>250.53</v>
      </c>
    </row>
    <row r="558" spans="1:16" x14ac:dyDescent="0.25">
      <c r="A558" t="s">
        <v>570</v>
      </c>
      <c r="B558" t="s">
        <v>5459</v>
      </c>
      <c r="C558" t="str">
        <f>TEXT(SalesData[[#This Row],[Order Date]],"mmm-yyyy")</f>
        <v>Nov-2024</v>
      </c>
      <c r="D558">
        <f t="shared" si="8"/>
        <v>2024</v>
      </c>
      <c r="E558" t="s">
        <v>6493</v>
      </c>
      <c r="F558" t="s">
        <v>6898</v>
      </c>
      <c r="G558" t="s">
        <v>7094</v>
      </c>
      <c r="H558" t="s">
        <v>7099</v>
      </c>
      <c r="I558" t="s">
        <v>7115</v>
      </c>
      <c r="J558" t="s">
        <v>7164</v>
      </c>
      <c r="K558" t="s">
        <v>7173</v>
      </c>
      <c r="L558" t="s">
        <v>7186</v>
      </c>
      <c r="M558">
        <v>8</v>
      </c>
      <c r="N558">
        <v>36818.269999999997</v>
      </c>
      <c r="O558">
        <v>0</v>
      </c>
      <c r="P558">
        <v>10909.1</v>
      </c>
    </row>
    <row r="559" spans="1:16" x14ac:dyDescent="0.25">
      <c r="A559" t="s">
        <v>571</v>
      </c>
      <c r="B559" t="s">
        <v>5460</v>
      </c>
      <c r="C559" t="str">
        <f>TEXT(SalesData[[#This Row],[Order Date]],"mmm-yyyy")</f>
        <v>May-2023</v>
      </c>
      <c r="D559">
        <f t="shared" si="8"/>
        <v>2023</v>
      </c>
      <c r="E559" t="s">
        <v>6427</v>
      </c>
      <c r="F559" t="s">
        <v>7023</v>
      </c>
      <c r="G559" t="s">
        <v>7094</v>
      </c>
      <c r="H559" t="s">
        <v>7101</v>
      </c>
      <c r="I559" t="s">
        <v>7124</v>
      </c>
      <c r="J559" t="s">
        <v>7164</v>
      </c>
      <c r="K559" t="s">
        <v>7170</v>
      </c>
      <c r="L559" t="s">
        <v>7183</v>
      </c>
      <c r="M559">
        <v>8</v>
      </c>
      <c r="N559">
        <v>39287.29</v>
      </c>
      <c r="O559">
        <v>0</v>
      </c>
      <c r="P559">
        <v>11020.22</v>
      </c>
    </row>
    <row r="560" spans="1:16" x14ac:dyDescent="0.25">
      <c r="A560" t="s">
        <v>572</v>
      </c>
      <c r="B560" t="s">
        <v>5461</v>
      </c>
      <c r="C560" t="str">
        <f>TEXT(SalesData[[#This Row],[Order Date]],"mmm-yyyy")</f>
        <v>Oct-2025</v>
      </c>
      <c r="D560">
        <f t="shared" si="8"/>
        <v>2025</v>
      </c>
      <c r="E560" t="s">
        <v>6494</v>
      </c>
      <c r="F560" t="s">
        <v>6916</v>
      </c>
      <c r="G560" t="s">
        <v>7096</v>
      </c>
      <c r="H560" t="s">
        <v>7113</v>
      </c>
      <c r="I560" t="s">
        <v>7144</v>
      </c>
      <c r="J560" t="s">
        <v>7163</v>
      </c>
      <c r="K560" t="s">
        <v>7167</v>
      </c>
      <c r="L560" t="s">
        <v>7207</v>
      </c>
      <c r="M560">
        <v>1</v>
      </c>
      <c r="N560">
        <v>777.56</v>
      </c>
      <c r="O560">
        <v>0</v>
      </c>
      <c r="P560">
        <v>291.91000000000003</v>
      </c>
    </row>
    <row r="561" spans="1:16" x14ac:dyDescent="0.25">
      <c r="A561" t="s">
        <v>573</v>
      </c>
      <c r="B561" t="s">
        <v>5334</v>
      </c>
      <c r="C561" t="str">
        <f>TEXT(SalesData[[#This Row],[Order Date]],"mmm-yyyy")</f>
        <v>Mar-2024</v>
      </c>
      <c r="D561">
        <f t="shared" si="8"/>
        <v>2024</v>
      </c>
      <c r="E561" t="s">
        <v>6495</v>
      </c>
      <c r="F561" t="s">
        <v>6925</v>
      </c>
      <c r="G561" t="s">
        <v>7095</v>
      </c>
      <c r="H561" t="s">
        <v>7102</v>
      </c>
      <c r="I561" t="s">
        <v>7157</v>
      </c>
      <c r="J561" t="s">
        <v>7162</v>
      </c>
      <c r="K561" t="s">
        <v>7166</v>
      </c>
      <c r="L561" t="s">
        <v>7178</v>
      </c>
      <c r="M561">
        <v>2</v>
      </c>
      <c r="N561">
        <v>30754.87</v>
      </c>
      <c r="O561">
        <v>0</v>
      </c>
      <c r="P561">
        <v>6482.83</v>
      </c>
    </row>
    <row r="562" spans="1:16" x14ac:dyDescent="0.25">
      <c r="A562" t="s">
        <v>574</v>
      </c>
      <c r="B562" t="s">
        <v>5405</v>
      </c>
      <c r="C562" t="str">
        <f>TEXT(SalesData[[#This Row],[Order Date]],"mmm-yyyy")</f>
        <v>Mar-2023</v>
      </c>
      <c r="D562">
        <f t="shared" si="8"/>
        <v>2023</v>
      </c>
      <c r="E562" t="s">
        <v>6410</v>
      </c>
      <c r="F562" t="s">
        <v>6950</v>
      </c>
      <c r="G562" t="s">
        <v>7096</v>
      </c>
      <c r="H562" t="s">
        <v>7113</v>
      </c>
      <c r="I562" t="s">
        <v>7143</v>
      </c>
      <c r="J562" t="s">
        <v>7163</v>
      </c>
      <c r="K562" t="s">
        <v>7175</v>
      </c>
      <c r="L562" t="s">
        <v>7190</v>
      </c>
      <c r="M562">
        <v>7</v>
      </c>
      <c r="N562">
        <v>15075.49</v>
      </c>
      <c r="O562">
        <v>0.05</v>
      </c>
      <c r="P562">
        <v>2961.24</v>
      </c>
    </row>
    <row r="563" spans="1:16" x14ac:dyDescent="0.25">
      <c r="A563" t="s">
        <v>575</v>
      </c>
      <c r="B563" t="s">
        <v>5462</v>
      </c>
      <c r="C563" t="str">
        <f>TEXT(SalesData[[#This Row],[Order Date]],"mmm-yyyy")</f>
        <v>Jun-2025</v>
      </c>
      <c r="D563">
        <f t="shared" si="8"/>
        <v>2025</v>
      </c>
      <c r="E563" t="s">
        <v>6244</v>
      </c>
      <c r="F563" t="s">
        <v>6998</v>
      </c>
      <c r="G563" t="s">
        <v>7094</v>
      </c>
      <c r="H563" t="s">
        <v>7098</v>
      </c>
      <c r="I563" t="s">
        <v>7138</v>
      </c>
      <c r="J563" t="s">
        <v>7165</v>
      </c>
      <c r="K563" t="s">
        <v>7177</v>
      </c>
      <c r="L563" t="s">
        <v>7198</v>
      </c>
      <c r="M563">
        <v>5</v>
      </c>
      <c r="N563">
        <v>243793.02</v>
      </c>
      <c r="O563">
        <v>0.25</v>
      </c>
      <c r="P563">
        <v>14026.28</v>
      </c>
    </row>
    <row r="564" spans="1:16" x14ac:dyDescent="0.25">
      <c r="A564" t="s">
        <v>576</v>
      </c>
      <c r="B564" t="s">
        <v>5463</v>
      </c>
      <c r="C564" t="str">
        <f>TEXT(SalesData[[#This Row],[Order Date]],"mmm-yyyy")</f>
        <v>Apr-2024</v>
      </c>
      <c r="D564">
        <f t="shared" si="8"/>
        <v>2024</v>
      </c>
      <c r="E564" t="s">
        <v>6179</v>
      </c>
      <c r="F564" t="s">
        <v>6969</v>
      </c>
      <c r="G564" t="s">
        <v>7097</v>
      </c>
      <c r="H564" t="s">
        <v>7107</v>
      </c>
      <c r="I564" t="s">
        <v>7153</v>
      </c>
      <c r="J564" t="s">
        <v>7164</v>
      </c>
      <c r="K564" t="s">
        <v>7173</v>
      </c>
      <c r="L564" t="s">
        <v>7186</v>
      </c>
      <c r="M564">
        <v>4</v>
      </c>
      <c r="N564">
        <v>16581.27</v>
      </c>
      <c r="O564">
        <v>0.05</v>
      </c>
      <c r="P564">
        <v>4155.6000000000004</v>
      </c>
    </row>
    <row r="565" spans="1:16" x14ac:dyDescent="0.25">
      <c r="A565" t="s">
        <v>577</v>
      </c>
      <c r="B565" t="s">
        <v>5085</v>
      </c>
      <c r="C565" t="str">
        <f>TEXT(SalesData[[#This Row],[Order Date]],"mmm-yyyy")</f>
        <v>Jul-2024</v>
      </c>
      <c r="D565">
        <f t="shared" si="8"/>
        <v>2024</v>
      </c>
      <c r="E565" t="s">
        <v>6474</v>
      </c>
      <c r="F565" t="s">
        <v>6935</v>
      </c>
      <c r="G565" t="s">
        <v>7094</v>
      </c>
      <c r="H565" t="s">
        <v>7100</v>
      </c>
      <c r="I565" t="s">
        <v>7136</v>
      </c>
      <c r="J565" t="s">
        <v>7164</v>
      </c>
      <c r="K565" t="s">
        <v>7173</v>
      </c>
      <c r="L565" t="s">
        <v>7206</v>
      </c>
      <c r="M565">
        <v>5</v>
      </c>
      <c r="N565">
        <v>8123.47</v>
      </c>
      <c r="O565">
        <v>0.25</v>
      </c>
      <c r="P565">
        <v>1396.32</v>
      </c>
    </row>
    <row r="566" spans="1:16" x14ac:dyDescent="0.25">
      <c r="A566" t="s">
        <v>578</v>
      </c>
      <c r="B566" t="s">
        <v>5464</v>
      </c>
      <c r="C566" t="str">
        <f>TEXT(SalesData[[#This Row],[Order Date]],"mmm-yyyy")</f>
        <v>Jan-2023</v>
      </c>
      <c r="D566">
        <f t="shared" si="8"/>
        <v>2023</v>
      </c>
      <c r="E566" t="s">
        <v>6496</v>
      </c>
      <c r="F566" t="s">
        <v>6975</v>
      </c>
      <c r="G566" t="s">
        <v>7096</v>
      </c>
      <c r="H566" t="s">
        <v>7111</v>
      </c>
      <c r="I566" t="s">
        <v>7145</v>
      </c>
      <c r="J566" t="s">
        <v>7162</v>
      </c>
      <c r="K566" t="s">
        <v>7168</v>
      </c>
      <c r="L566" t="s">
        <v>7181</v>
      </c>
      <c r="M566">
        <v>4</v>
      </c>
      <c r="N566">
        <v>42049.68</v>
      </c>
      <c r="O566">
        <v>0.1</v>
      </c>
      <c r="P566">
        <v>7288.25</v>
      </c>
    </row>
    <row r="567" spans="1:16" x14ac:dyDescent="0.25">
      <c r="A567" t="s">
        <v>579</v>
      </c>
      <c r="B567" t="s">
        <v>5465</v>
      </c>
      <c r="C567" t="str">
        <f>TEXT(SalesData[[#This Row],[Order Date]],"mmm-yyyy")</f>
        <v>Aug-2025</v>
      </c>
      <c r="D567">
        <f t="shared" si="8"/>
        <v>2025</v>
      </c>
      <c r="E567" t="s">
        <v>6118</v>
      </c>
      <c r="F567" t="s">
        <v>6917</v>
      </c>
      <c r="G567" t="s">
        <v>7095</v>
      </c>
      <c r="H567" t="s">
        <v>7109</v>
      </c>
      <c r="I567" t="s">
        <v>7135</v>
      </c>
      <c r="J567" t="s">
        <v>7162</v>
      </c>
      <c r="K567" t="s">
        <v>7166</v>
      </c>
      <c r="L567" t="s">
        <v>7192</v>
      </c>
      <c r="M567">
        <v>7</v>
      </c>
      <c r="N567">
        <v>41742.46</v>
      </c>
      <c r="O567">
        <v>0</v>
      </c>
      <c r="P567">
        <v>6429.32</v>
      </c>
    </row>
    <row r="568" spans="1:16" x14ac:dyDescent="0.25">
      <c r="A568" t="s">
        <v>580</v>
      </c>
      <c r="B568" t="s">
        <v>5202</v>
      </c>
      <c r="C568" t="str">
        <f>TEXT(SalesData[[#This Row],[Order Date]],"mmm-yyyy")</f>
        <v>Sep-2023</v>
      </c>
      <c r="D568">
        <f t="shared" si="8"/>
        <v>2023</v>
      </c>
      <c r="E568" t="s">
        <v>6497</v>
      </c>
      <c r="F568" t="s">
        <v>6938</v>
      </c>
      <c r="G568" t="s">
        <v>7095</v>
      </c>
      <c r="H568" t="s">
        <v>7109</v>
      </c>
      <c r="I568" t="s">
        <v>7135</v>
      </c>
      <c r="J568" t="s">
        <v>7164</v>
      </c>
      <c r="K568" t="s">
        <v>7170</v>
      </c>
      <c r="L568" t="s">
        <v>7213</v>
      </c>
      <c r="M568">
        <v>7</v>
      </c>
      <c r="N568">
        <v>17967.689999999999</v>
      </c>
      <c r="O568">
        <v>0.1</v>
      </c>
      <c r="P568">
        <v>5669.18</v>
      </c>
    </row>
    <row r="569" spans="1:16" x14ac:dyDescent="0.25">
      <c r="A569" t="s">
        <v>581</v>
      </c>
      <c r="B569" t="s">
        <v>5466</v>
      </c>
      <c r="C569" t="str">
        <f>TEXT(SalesData[[#This Row],[Order Date]],"mmm-yyyy")</f>
        <v>Sep-2024</v>
      </c>
      <c r="D569">
        <f t="shared" si="8"/>
        <v>2024</v>
      </c>
      <c r="E569" t="s">
        <v>6498</v>
      </c>
      <c r="F569" t="s">
        <v>7003</v>
      </c>
      <c r="G569" t="s">
        <v>7095</v>
      </c>
      <c r="H569" t="s">
        <v>7109</v>
      </c>
      <c r="I569" t="s">
        <v>7127</v>
      </c>
      <c r="J569" t="s">
        <v>7165</v>
      </c>
      <c r="K569" t="s">
        <v>7176</v>
      </c>
      <c r="L569" t="s">
        <v>7202</v>
      </c>
      <c r="M569">
        <v>6</v>
      </c>
      <c r="N569">
        <v>92991.92</v>
      </c>
      <c r="O569">
        <v>0.15</v>
      </c>
      <c r="P569">
        <v>6300.22</v>
      </c>
    </row>
    <row r="570" spans="1:16" x14ac:dyDescent="0.25">
      <c r="A570" t="s">
        <v>582</v>
      </c>
      <c r="B570" t="s">
        <v>5254</v>
      </c>
      <c r="C570" t="str">
        <f>TEXT(SalesData[[#This Row],[Order Date]],"mmm-yyyy")</f>
        <v>Feb-2025</v>
      </c>
      <c r="D570">
        <f t="shared" si="8"/>
        <v>2025</v>
      </c>
      <c r="E570" t="s">
        <v>6499</v>
      </c>
      <c r="F570" t="s">
        <v>6902</v>
      </c>
      <c r="G570" t="s">
        <v>7094</v>
      </c>
      <c r="H570" t="s">
        <v>7101</v>
      </c>
      <c r="I570" t="s">
        <v>7117</v>
      </c>
      <c r="J570" t="s">
        <v>7163</v>
      </c>
      <c r="K570" t="s">
        <v>7171</v>
      </c>
      <c r="L570" t="s">
        <v>7184</v>
      </c>
      <c r="M570">
        <v>2</v>
      </c>
      <c r="N570">
        <v>15305.66</v>
      </c>
      <c r="O570">
        <v>0.05</v>
      </c>
      <c r="P570">
        <v>2286.69</v>
      </c>
    </row>
    <row r="571" spans="1:16" x14ac:dyDescent="0.25">
      <c r="A571" t="s">
        <v>583</v>
      </c>
      <c r="B571" t="s">
        <v>5467</v>
      </c>
      <c r="C571" t="str">
        <f>TEXT(SalesData[[#This Row],[Order Date]],"mmm-yyyy")</f>
        <v>Dec-2023</v>
      </c>
      <c r="D571">
        <f t="shared" si="8"/>
        <v>2023</v>
      </c>
      <c r="E571" t="s">
        <v>6175</v>
      </c>
      <c r="F571" t="s">
        <v>6965</v>
      </c>
      <c r="G571" t="s">
        <v>7097</v>
      </c>
      <c r="H571" t="s">
        <v>7110</v>
      </c>
      <c r="I571" t="s">
        <v>7159</v>
      </c>
      <c r="J571" t="s">
        <v>7163</v>
      </c>
      <c r="K571" t="s">
        <v>7171</v>
      </c>
      <c r="L571" t="s">
        <v>7204</v>
      </c>
      <c r="M571">
        <v>4</v>
      </c>
      <c r="N571">
        <v>18740.419999999998</v>
      </c>
      <c r="O571">
        <v>0</v>
      </c>
      <c r="P571">
        <v>3174.85</v>
      </c>
    </row>
    <row r="572" spans="1:16" x14ac:dyDescent="0.25">
      <c r="A572" t="s">
        <v>584</v>
      </c>
      <c r="B572" t="s">
        <v>5083</v>
      </c>
      <c r="C572" t="str">
        <f>TEXT(SalesData[[#This Row],[Order Date]],"mmm-yyyy")</f>
        <v>Dec-2025</v>
      </c>
      <c r="D572">
        <f t="shared" si="8"/>
        <v>2025</v>
      </c>
      <c r="E572" t="s">
        <v>6349</v>
      </c>
      <c r="F572" t="s">
        <v>6911</v>
      </c>
      <c r="G572" t="s">
        <v>7097</v>
      </c>
      <c r="H572" t="s">
        <v>7105</v>
      </c>
      <c r="I572" t="s">
        <v>7121</v>
      </c>
      <c r="J572" t="s">
        <v>7164</v>
      </c>
      <c r="K572" t="s">
        <v>7174</v>
      </c>
      <c r="L572" t="s">
        <v>7196</v>
      </c>
      <c r="M572">
        <v>3</v>
      </c>
      <c r="N572">
        <v>10333.81</v>
      </c>
      <c r="O572">
        <v>0.05</v>
      </c>
      <c r="P572">
        <v>2206.84</v>
      </c>
    </row>
    <row r="573" spans="1:16" x14ac:dyDescent="0.25">
      <c r="A573" t="s">
        <v>585</v>
      </c>
      <c r="B573" t="s">
        <v>5468</v>
      </c>
      <c r="C573" t="str">
        <f>TEXT(SalesData[[#This Row],[Order Date]],"mmm-yyyy")</f>
        <v>Sep-2023</v>
      </c>
      <c r="D573">
        <f t="shared" si="8"/>
        <v>2023</v>
      </c>
      <c r="E573" t="s">
        <v>6283</v>
      </c>
      <c r="F573" t="s">
        <v>6902</v>
      </c>
      <c r="G573" t="s">
        <v>7096</v>
      </c>
      <c r="H573" t="s">
        <v>7103</v>
      </c>
      <c r="I573" t="s">
        <v>7134</v>
      </c>
      <c r="J573" t="s">
        <v>7165</v>
      </c>
      <c r="K573" t="s">
        <v>7177</v>
      </c>
      <c r="L573" t="s">
        <v>7198</v>
      </c>
      <c r="M573">
        <v>3</v>
      </c>
      <c r="N573">
        <v>141945.53</v>
      </c>
      <c r="O573">
        <v>0.25</v>
      </c>
      <c r="P573">
        <v>10985.85</v>
      </c>
    </row>
    <row r="574" spans="1:16" x14ac:dyDescent="0.25">
      <c r="A574" t="s">
        <v>586</v>
      </c>
      <c r="B574" t="s">
        <v>5469</v>
      </c>
      <c r="C574" t="str">
        <f>TEXT(SalesData[[#This Row],[Order Date]],"mmm-yyyy")</f>
        <v>Nov-2023</v>
      </c>
      <c r="D574">
        <f t="shared" si="8"/>
        <v>2023</v>
      </c>
      <c r="E574" t="s">
        <v>6402</v>
      </c>
      <c r="F574" t="s">
        <v>6905</v>
      </c>
      <c r="G574" t="s">
        <v>7095</v>
      </c>
      <c r="H574" t="s">
        <v>7106</v>
      </c>
      <c r="I574" t="s">
        <v>7161</v>
      </c>
      <c r="J574" t="s">
        <v>7163</v>
      </c>
      <c r="K574" t="s">
        <v>7175</v>
      </c>
      <c r="L574" t="s">
        <v>7197</v>
      </c>
      <c r="M574">
        <v>1</v>
      </c>
      <c r="N574">
        <v>5967.44</v>
      </c>
      <c r="O574">
        <v>0</v>
      </c>
      <c r="P574">
        <v>1462.22</v>
      </c>
    </row>
    <row r="575" spans="1:16" x14ac:dyDescent="0.25">
      <c r="A575" t="s">
        <v>587</v>
      </c>
      <c r="B575" t="s">
        <v>5066</v>
      </c>
      <c r="C575" t="str">
        <f>TEXT(SalesData[[#This Row],[Order Date]],"mmm-yyyy")</f>
        <v>Dec-2025</v>
      </c>
      <c r="D575">
        <f t="shared" si="8"/>
        <v>2025</v>
      </c>
      <c r="E575" t="s">
        <v>6357</v>
      </c>
      <c r="F575" t="s">
        <v>7036</v>
      </c>
      <c r="G575" t="s">
        <v>7095</v>
      </c>
      <c r="H575" t="s">
        <v>7102</v>
      </c>
      <c r="I575" t="s">
        <v>7157</v>
      </c>
      <c r="J575" t="s">
        <v>7163</v>
      </c>
      <c r="K575" t="s">
        <v>7167</v>
      </c>
      <c r="L575" t="s">
        <v>7187</v>
      </c>
      <c r="M575">
        <v>2</v>
      </c>
      <c r="N575">
        <v>2891.7</v>
      </c>
      <c r="O575">
        <v>0.05</v>
      </c>
      <c r="P575">
        <v>754.37</v>
      </c>
    </row>
    <row r="576" spans="1:16" x14ac:dyDescent="0.25">
      <c r="A576" t="s">
        <v>588</v>
      </c>
      <c r="B576" t="s">
        <v>5470</v>
      </c>
      <c r="C576" t="str">
        <f>TEXT(SalesData[[#This Row],[Order Date]],"mmm-yyyy")</f>
        <v>Sep-2024</v>
      </c>
      <c r="D576">
        <f t="shared" si="8"/>
        <v>2024</v>
      </c>
      <c r="E576" t="s">
        <v>6439</v>
      </c>
      <c r="F576" t="s">
        <v>6932</v>
      </c>
      <c r="G576" t="s">
        <v>7096</v>
      </c>
      <c r="H576" t="s">
        <v>7111</v>
      </c>
      <c r="I576" t="s">
        <v>7145</v>
      </c>
      <c r="J576" t="s">
        <v>7162</v>
      </c>
      <c r="K576" t="s">
        <v>7168</v>
      </c>
      <c r="L576" t="s">
        <v>7181</v>
      </c>
      <c r="M576">
        <v>7</v>
      </c>
      <c r="N576">
        <v>74728.070000000007</v>
      </c>
      <c r="O576">
        <v>0.1</v>
      </c>
      <c r="P576">
        <v>13102.25</v>
      </c>
    </row>
    <row r="577" spans="1:16" x14ac:dyDescent="0.25">
      <c r="A577" t="s">
        <v>589</v>
      </c>
      <c r="B577" t="s">
        <v>5298</v>
      </c>
      <c r="C577" t="str">
        <f>TEXT(SalesData[[#This Row],[Order Date]],"mmm-yyyy")</f>
        <v>Mar-2025</v>
      </c>
      <c r="D577">
        <f t="shared" si="8"/>
        <v>2025</v>
      </c>
      <c r="E577" t="s">
        <v>6331</v>
      </c>
      <c r="F577" t="s">
        <v>6901</v>
      </c>
      <c r="G577" t="s">
        <v>7097</v>
      </c>
      <c r="H577" t="s">
        <v>7110</v>
      </c>
      <c r="I577" t="s">
        <v>7159</v>
      </c>
      <c r="J577" t="s">
        <v>7164</v>
      </c>
      <c r="K577" t="s">
        <v>7174</v>
      </c>
      <c r="L577" t="s">
        <v>7199</v>
      </c>
      <c r="M577">
        <v>5</v>
      </c>
      <c r="N577">
        <v>6666.43</v>
      </c>
      <c r="O577">
        <v>0.2</v>
      </c>
      <c r="P577">
        <v>794.87</v>
      </c>
    </row>
    <row r="578" spans="1:16" x14ac:dyDescent="0.25">
      <c r="A578" t="s">
        <v>590</v>
      </c>
      <c r="B578" t="s">
        <v>5471</v>
      </c>
      <c r="C578" t="str">
        <f>TEXT(SalesData[[#This Row],[Order Date]],"mmm-yyyy")</f>
        <v>Oct-2025</v>
      </c>
      <c r="D578">
        <f t="shared" ref="D578:D641" si="9">YEAR(B578)</f>
        <v>2025</v>
      </c>
      <c r="E578" t="s">
        <v>6441</v>
      </c>
      <c r="F578" t="s">
        <v>6903</v>
      </c>
      <c r="G578" t="s">
        <v>7096</v>
      </c>
      <c r="H578" t="s">
        <v>7112</v>
      </c>
      <c r="I578" t="s">
        <v>7133</v>
      </c>
      <c r="J578" t="s">
        <v>7165</v>
      </c>
      <c r="K578" t="s">
        <v>7176</v>
      </c>
      <c r="L578" t="s">
        <v>7195</v>
      </c>
      <c r="M578">
        <v>6</v>
      </c>
      <c r="N578">
        <v>64482.07</v>
      </c>
      <c r="O578">
        <v>0.1</v>
      </c>
      <c r="P578">
        <v>5480.48</v>
      </c>
    </row>
    <row r="579" spans="1:16" x14ac:dyDescent="0.25">
      <c r="A579" t="s">
        <v>591</v>
      </c>
      <c r="B579" t="s">
        <v>5051</v>
      </c>
      <c r="C579" t="str">
        <f>TEXT(SalesData[[#This Row],[Order Date]],"mmm-yyyy")</f>
        <v>Feb-2023</v>
      </c>
      <c r="D579">
        <f t="shared" si="9"/>
        <v>2023</v>
      </c>
      <c r="E579" t="s">
        <v>6191</v>
      </c>
      <c r="F579" t="s">
        <v>6927</v>
      </c>
      <c r="G579" t="s">
        <v>7097</v>
      </c>
      <c r="H579" t="s">
        <v>7105</v>
      </c>
      <c r="I579" t="s">
        <v>7128</v>
      </c>
      <c r="J579" t="s">
        <v>7164</v>
      </c>
      <c r="K579" t="s">
        <v>7174</v>
      </c>
      <c r="L579" t="s">
        <v>7188</v>
      </c>
      <c r="M579">
        <v>4</v>
      </c>
      <c r="N579">
        <v>9614.08</v>
      </c>
      <c r="O579">
        <v>0.1</v>
      </c>
      <c r="P579">
        <v>2053.0700000000002</v>
      </c>
    </row>
    <row r="580" spans="1:16" x14ac:dyDescent="0.25">
      <c r="A580" t="s">
        <v>592</v>
      </c>
      <c r="B580" t="s">
        <v>5381</v>
      </c>
      <c r="C580" t="str">
        <f>TEXT(SalesData[[#This Row],[Order Date]],"mmm-yyyy")</f>
        <v>Oct-2024</v>
      </c>
      <c r="D580">
        <f t="shared" si="9"/>
        <v>2024</v>
      </c>
      <c r="E580" t="s">
        <v>6500</v>
      </c>
      <c r="F580" t="s">
        <v>6923</v>
      </c>
      <c r="G580" t="s">
        <v>7096</v>
      </c>
      <c r="H580" t="s">
        <v>7103</v>
      </c>
      <c r="I580" t="s">
        <v>7158</v>
      </c>
      <c r="J580" t="s">
        <v>7165</v>
      </c>
      <c r="K580" t="s">
        <v>7176</v>
      </c>
      <c r="L580" t="s">
        <v>7195</v>
      </c>
      <c r="M580">
        <v>4</v>
      </c>
      <c r="N580">
        <v>40128.07</v>
      </c>
      <c r="O580">
        <v>0.2</v>
      </c>
      <c r="P580">
        <v>2509.87</v>
      </c>
    </row>
    <row r="581" spans="1:16" x14ac:dyDescent="0.25">
      <c r="A581" t="s">
        <v>593</v>
      </c>
      <c r="B581" t="s">
        <v>5472</v>
      </c>
      <c r="C581" t="str">
        <f>TEXT(SalesData[[#This Row],[Order Date]],"mmm-yyyy")</f>
        <v>Dec-2023</v>
      </c>
      <c r="D581">
        <f t="shared" si="9"/>
        <v>2023</v>
      </c>
      <c r="E581" t="s">
        <v>6501</v>
      </c>
      <c r="F581" t="s">
        <v>6933</v>
      </c>
      <c r="G581" t="s">
        <v>7097</v>
      </c>
      <c r="H581" t="s">
        <v>7107</v>
      </c>
      <c r="I581" t="s">
        <v>7153</v>
      </c>
      <c r="J581" t="s">
        <v>7164</v>
      </c>
      <c r="K581" t="s">
        <v>7173</v>
      </c>
      <c r="L581" t="s">
        <v>7186</v>
      </c>
      <c r="M581">
        <v>7</v>
      </c>
      <c r="N581">
        <v>30169.39</v>
      </c>
      <c r="O581">
        <v>0</v>
      </c>
      <c r="P581">
        <v>8747.1200000000008</v>
      </c>
    </row>
    <row r="582" spans="1:16" x14ac:dyDescent="0.25">
      <c r="A582" t="s">
        <v>594</v>
      </c>
      <c r="B582" t="s">
        <v>5473</v>
      </c>
      <c r="C582" t="str">
        <f>TEXT(SalesData[[#This Row],[Order Date]],"mmm-yyyy")</f>
        <v>Jun-2025</v>
      </c>
      <c r="D582">
        <f t="shared" si="9"/>
        <v>2025</v>
      </c>
      <c r="E582" t="s">
        <v>6122</v>
      </c>
      <c r="F582" t="s">
        <v>6921</v>
      </c>
      <c r="G582" t="s">
        <v>7095</v>
      </c>
      <c r="H582" t="s">
        <v>7106</v>
      </c>
      <c r="I582" t="s">
        <v>7122</v>
      </c>
      <c r="J582" t="s">
        <v>7165</v>
      </c>
      <c r="K582" t="s">
        <v>7172</v>
      </c>
      <c r="L582" t="s">
        <v>7185</v>
      </c>
      <c r="M582">
        <v>4</v>
      </c>
      <c r="N582">
        <v>18354.14</v>
      </c>
      <c r="O582">
        <v>0.1</v>
      </c>
      <c r="P582">
        <v>2564.7199999999998</v>
      </c>
    </row>
    <row r="583" spans="1:16" x14ac:dyDescent="0.25">
      <c r="A583" t="s">
        <v>595</v>
      </c>
      <c r="B583" t="s">
        <v>5474</v>
      </c>
      <c r="C583" t="str">
        <f>TEXT(SalesData[[#This Row],[Order Date]],"mmm-yyyy")</f>
        <v>Jul-2023</v>
      </c>
      <c r="D583">
        <f t="shared" si="9"/>
        <v>2023</v>
      </c>
      <c r="E583" t="s">
        <v>6189</v>
      </c>
      <c r="F583" t="s">
        <v>6976</v>
      </c>
      <c r="G583" t="s">
        <v>7096</v>
      </c>
      <c r="H583" t="s">
        <v>7113</v>
      </c>
      <c r="I583" t="s">
        <v>7143</v>
      </c>
      <c r="J583" t="s">
        <v>7165</v>
      </c>
      <c r="K583" t="s">
        <v>7172</v>
      </c>
      <c r="L583" t="s">
        <v>7208</v>
      </c>
      <c r="M583">
        <v>1</v>
      </c>
      <c r="N583">
        <v>1852.01</v>
      </c>
      <c r="O583">
        <v>0.25</v>
      </c>
      <c r="P583">
        <v>241.6</v>
      </c>
    </row>
    <row r="584" spans="1:16" x14ac:dyDescent="0.25">
      <c r="A584" t="s">
        <v>596</v>
      </c>
      <c r="B584" t="s">
        <v>5475</v>
      </c>
      <c r="C584" t="str">
        <f>TEXT(SalesData[[#This Row],[Order Date]],"mmm-yyyy")</f>
        <v>Feb-2024</v>
      </c>
      <c r="D584">
        <f t="shared" si="9"/>
        <v>2024</v>
      </c>
      <c r="E584" t="s">
        <v>6502</v>
      </c>
      <c r="F584" t="s">
        <v>7055</v>
      </c>
      <c r="G584" t="s">
        <v>7097</v>
      </c>
      <c r="H584" t="s">
        <v>7107</v>
      </c>
      <c r="I584" t="s">
        <v>7123</v>
      </c>
      <c r="J584" t="s">
        <v>7165</v>
      </c>
      <c r="K584" t="s">
        <v>7176</v>
      </c>
      <c r="L584" t="s">
        <v>7194</v>
      </c>
      <c r="M584">
        <v>4</v>
      </c>
      <c r="N584">
        <v>81351.600000000006</v>
      </c>
      <c r="O584">
        <v>0.2</v>
      </c>
      <c r="P584">
        <v>8087.63</v>
      </c>
    </row>
    <row r="585" spans="1:16" x14ac:dyDescent="0.25">
      <c r="A585" t="s">
        <v>597</v>
      </c>
      <c r="B585" t="s">
        <v>5157</v>
      </c>
      <c r="C585" t="str">
        <f>TEXT(SalesData[[#This Row],[Order Date]],"mmm-yyyy")</f>
        <v>Dec-2023</v>
      </c>
      <c r="D585">
        <f t="shared" si="9"/>
        <v>2023</v>
      </c>
      <c r="E585" t="s">
        <v>6503</v>
      </c>
      <c r="F585" t="s">
        <v>7009</v>
      </c>
      <c r="G585" t="s">
        <v>7094</v>
      </c>
      <c r="H585" t="s">
        <v>7099</v>
      </c>
      <c r="I585" t="s">
        <v>7125</v>
      </c>
      <c r="J585" t="s">
        <v>7165</v>
      </c>
      <c r="K585" t="s">
        <v>7177</v>
      </c>
      <c r="L585" t="s">
        <v>7201</v>
      </c>
      <c r="M585">
        <v>4</v>
      </c>
      <c r="N585">
        <v>171621.87</v>
      </c>
      <c r="O585">
        <v>0.15</v>
      </c>
      <c r="P585">
        <v>14934.61</v>
      </c>
    </row>
    <row r="586" spans="1:16" x14ac:dyDescent="0.25">
      <c r="A586" t="s">
        <v>598</v>
      </c>
      <c r="B586" t="s">
        <v>5476</v>
      </c>
      <c r="C586" t="str">
        <f>TEXT(SalesData[[#This Row],[Order Date]],"mmm-yyyy")</f>
        <v>Apr-2024</v>
      </c>
      <c r="D586">
        <f t="shared" si="9"/>
        <v>2024</v>
      </c>
      <c r="E586" t="s">
        <v>6504</v>
      </c>
      <c r="F586" t="s">
        <v>6925</v>
      </c>
      <c r="G586" t="s">
        <v>7094</v>
      </c>
      <c r="H586" t="s">
        <v>7099</v>
      </c>
      <c r="I586" t="s">
        <v>7125</v>
      </c>
      <c r="J586" t="s">
        <v>7164</v>
      </c>
      <c r="K586" t="s">
        <v>7173</v>
      </c>
      <c r="L586" t="s">
        <v>7200</v>
      </c>
      <c r="M586">
        <v>7</v>
      </c>
      <c r="N586">
        <v>6596.51</v>
      </c>
      <c r="O586">
        <v>0.2</v>
      </c>
      <c r="P586">
        <v>1758.95</v>
      </c>
    </row>
    <row r="587" spans="1:16" x14ac:dyDescent="0.25">
      <c r="A587" t="s">
        <v>599</v>
      </c>
      <c r="B587" t="s">
        <v>5034</v>
      </c>
      <c r="C587" t="str">
        <f>TEXT(SalesData[[#This Row],[Order Date]],"mmm-yyyy")</f>
        <v>Jul-2024</v>
      </c>
      <c r="D587">
        <f t="shared" si="9"/>
        <v>2024</v>
      </c>
      <c r="E587" t="s">
        <v>6344</v>
      </c>
      <c r="F587" t="s">
        <v>6895</v>
      </c>
      <c r="G587" t="s">
        <v>7095</v>
      </c>
      <c r="H587" t="s">
        <v>7109</v>
      </c>
      <c r="I587" t="s">
        <v>7140</v>
      </c>
      <c r="J587" t="s">
        <v>7162</v>
      </c>
      <c r="K587" t="s">
        <v>7166</v>
      </c>
      <c r="L587" t="s">
        <v>7178</v>
      </c>
      <c r="M587">
        <v>8</v>
      </c>
      <c r="N587">
        <v>122550.37</v>
      </c>
      <c r="O587">
        <v>0</v>
      </c>
      <c r="P587">
        <v>27908.81</v>
      </c>
    </row>
    <row r="588" spans="1:16" x14ac:dyDescent="0.25">
      <c r="A588" t="s">
        <v>600</v>
      </c>
      <c r="B588" t="s">
        <v>5467</v>
      </c>
      <c r="C588" t="str">
        <f>TEXT(SalesData[[#This Row],[Order Date]],"mmm-yyyy")</f>
        <v>Dec-2023</v>
      </c>
      <c r="D588">
        <f t="shared" si="9"/>
        <v>2023</v>
      </c>
      <c r="E588" t="s">
        <v>6364</v>
      </c>
      <c r="F588" t="s">
        <v>7046</v>
      </c>
      <c r="G588" t="s">
        <v>7095</v>
      </c>
      <c r="H588" t="s">
        <v>7109</v>
      </c>
      <c r="I588" t="s">
        <v>7127</v>
      </c>
      <c r="J588" t="s">
        <v>7164</v>
      </c>
      <c r="K588" t="s">
        <v>7174</v>
      </c>
      <c r="L588" t="s">
        <v>7199</v>
      </c>
      <c r="M588">
        <v>7</v>
      </c>
      <c r="N588">
        <v>9340.4</v>
      </c>
      <c r="O588">
        <v>0.2</v>
      </c>
      <c r="P588">
        <v>937.19</v>
      </c>
    </row>
    <row r="589" spans="1:16" x14ac:dyDescent="0.25">
      <c r="A589" t="s">
        <v>601</v>
      </c>
      <c r="B589" t="s">
        <v>5477</v>
      </c>
      <c r="C589" t="str">
        <f>TEXT(SalesData[[#This Row],[Order Date]],"mmm-yyyy")</f>
        <v>Oct-2024</v>
      </c>
      <c r="D589">
        <f t="shared" si="9"/>
        <v>2024</v>
      </c>
      <c r="E589" t="s">
        <v>6505</v>
      </c>
      <c r="F589" t="s">
        <v>7039</v>
      </c>
      <c r="G589" t="s">
        <v>7096</v>
      </c>
      <c r="H589" t="s">
        <v>7112</v>
      </c>
      <c r="I589" t="s">
        <v>7133</v>
      </c>
      <c r="J589" t="s">
        <v>7165</v>
      </c>
      <c r="K589" t="s">
        <v>7172</v>
      </c>
      <c r="L589" t="s">
        <v>7185</v>
      </c>
      <c r="M589">
        <v>8</v>
      </c>
      <c r="N589">
        <v>36039.69</v>
      </c>
      <c r="O589">
        <v>0.1</v>
      </c>
      <c r="P589">
        <v>4880.5</v>
      </c>
    </row>
    <row r="590" spans="1:16" x14ac:dyDescent="0.25">
      <c r="A590" t="s">
        <v>602</v>
      </c>
      <c r="B590" t="s">
        <v>5478</v>
      </c>
      <c r="C590" t="str">
        <f>TEXT(SalesData[[#This Row],[Order Date]],"mmm-yyyy")</f>
        <v>Jan-2023</v>
      </c>
      <c r="D590">
        <f t="shared" si="9"/>
        <v>2023</v>
      </c>
      <c r="E590" t="s">
        <v>6127</v>
      </c>
      <c r="F590" t="s">
        <v>6926</v>
      </c>
      <c r="G590" t="s">
        <v>7094</v>
      </c>
      <c r="H590" t="s">
        <v>7099</v>
      </c>
      <c r="I590" t="s">
        <v>7115</v>
      </c>
      <c r="J590" t="s">
        <v>7165</v>
      </c>
      <c r="K590" t="s">
        <v>7177</v>
      </c>
      <c r="L590" t="s">
        <v>7198</v>
      </c>
      <c r="M590">
        <v>7</v>
      </c>
      <c r="N590">
        <v>332498.5</v>
      </c>
      <c r="O590">
        <v>0.25</v>
      </c>
      <c r="P590">
        <v>33788.19</v>
      </c>
    </row>
    <row r="591" spans="1:16" x14ac:dyDescent="0.25">
      <c r="A591" t="s">
        <v>603</v>
      </c>
      <c r="B591" t="s">
        <v>5479</v>
      </c>
      <c r="C591" t="str">
        <f>TEXT(SalesData[[#This Row],[Order Date]],"mmm-yyyy")</f>
        <v>Aug-2024</v>
      </c>
      <c r="D591">
        <f t="shared" si="9"/>
        <v>2024</v>
      </c>
      <c r="E591" t="s">
        <v>6506</v>
      </c>
      <c r="F591" t="s">
        <v>7051</v>
      </c>
      <c r="G591" t="s">
        <v>7094</v>
      </c>
      <c r="H591" t="s">
        <v>7100</v>
      </c>
      <c r="I591" t="s">
        <v>7151</v>
      </c>
      <c r="J591" t="s">
        <v>7162</v>
      </c>
      <c r="K591" t="s">
        <v>7169</v>
      </c>
      <c r="L591" t="s">
        <v>7182</v>
      </c>
      <c r="M591">
        <v>4</v>
      </c>
      <c r="N591">
        <v>29082.46</v>
      </c>
      <c r="O591">
        <v>0.2</v>
      </c>
      <c r="P591">
        <v>1655.65</v>
      </c>
    </row>
    <row r="592" spans="1:16" x14ac:dyDescent="0.25">
      <c r="A592" t="s">
        <v>604</v>
      </c>
      <c r="B592" t="s">
        <v>5480</v>
      </c>
      <c r="C592" t="str">
        <f>TEXT(SalesData[[#This Row],[Order Date]],"mmm-yyyy")</f>
        <v>Oct-2023</v>
      </c>
      <c r="D592">
        <f t="shared" si="9"/>
        <v>2023</v>
      </c>
      <c r="E592" t="s">
        <v>6507</v>
      </c>
      <c r="F592" t="s">
        <v>7050</v>
      </c>
      <c r="G592" t="s">
        <v>7095</v>
      </c>
      <c r="H592" t="s">
        <v>7108</v>
      </c>
      <c r="I592" t="s">
        <v>7141</v>
      </c>
      <c r="J592" t="s">
        <v>7165</v>
      </c>
      <c r="K592" t="s">
        <v>7172</v>
      </c>
      <c r="L592" t="s">
        <v>7212</v>
      </c>
      <c r="M592">
        <v>5</v>
      </c>
      <c r="N592">
        <v>12499.85</v>
      </c>
      <c r="O592">
        <v>0.25</v>
      </c>
      <c r="P592">
        <v>637.79999999999995</v>
      </c>
    </row>
    <row r="593" spans="1:16" x14ac:dyDescent="0.25">
      <c r="A593" t="s">
        <v>605</v>
      </c>
      <c r="B593" t="s">
        <v>5216</v>
      </c>
      <c r="C593" t="str">
        <f>TEXT(SalesData[[#This Row],[Order Date]],"mmm-yyyy")</f>
        <v>Feb-2024</v>
      </c>
      <c r="D593">
        <f t="shared" si="9"/>
        <v>2024</v>
      </c>
      <c r="E593" t="s">
        <v>6508</v>
      </c>
      <c r="F593" t="s">
        <v>6986</v>
      </c>
      <c r="G593" t="s">
        <v>7097</v>
      </c>
      <c r="H593" t="s">
        <v>7110</v>
      </c>
      <c r="I593" t="s">
        <v>7129</v>
      </c>
      <c r="J593" t="s">
        <v>7162</v>
      </c>
      <c r="K593" t="s">
        <v>7169</v>
      </c>
      <c r="L593" t="s">
        <v>7203</v>
      </c>
      <c r="M593">
        <v>6</v>
      </c>
      <c r="N593">
        <v>131239.16</v>
      </c>
      <c r="O593">
        <v>0</v>
      </c>
      <c r="P593">
        <v>22551.58</v>
      </c>
    </row>
    <row r="594" spans="1:16" x14ac:dyDescent="0.25">
      <c r="A594" t="s">
        <v>606</v>
      </c>
      <c r="B594" t="s">
        <v>5431</v>
      </c>
      <c r="C594" t="str">
        <f>TEXT(SalesData[[#This Row],[Order Date]],"mmm-yyyy")</f>
        <v>Jan-2024</v>
      </c>
      <c r="D594">
        <f t="shared" si="9"/>
        <v>2024</v>
      </c>
      <c r="E594" t="s">
        <v>6509</v>
      </c>
      <c r="F594" t="s">
        <v>6897</v>
      </c>
      <c r="G594" t="s">
        <v>7097</v>
      </c>
      <c r="H594" t="s">
        <v>7110</v>
      </c>
      <c r="I594" t="s">
        <v>7159</v>
      </c>
      <c r="J594" t="s">
        <v>7162</v>
      </c>
      <c r="K594" t="s">
        <v>7168</v>
      </c>
      <c r="L594" t="s">
        <v>7191</v>
      </c>
      <c r="M594">
        <v>4</v>
      </c>
      <c r="N594">
        <v>26019.3</v>
      </c>
      <c r="O594">
        <v>0</v>
      </c>
      <c r="P594">
        <v>5169.59</v>
      </c>
    </row>
    <row r="595" spans="1:16" x14ac:dyDescent="0.25">
      <c r="A595" t="s">
        <v>607</v>
      </c>
      <c r="B595" t="s">
        <v>5108</v>
      </c>
      <c r="C595" t="str">
        <f>TEXT(SalesData[[#This Row],[Order Date]],"mmm-yyyy")</f>
        <v>Feb-2024</v>
      </c>
      <c r="D595">
        <f t="shared" si="9"/>
        <v>2024</v>
      </c>
      <c r="E595" t="s">
        <v>6510</v>
      </c>
      <c r="F595" t="s">
        <v>7064</v>
      </c>
      <c r="G595" t="s">
        <v>7094</v>
      </c>
      <c r="H595" t="s">
        <v>7101</v>
      </c>
      <c r="I595" t="s">
        <v>7117</v>
      </c>
      <c r="J595" t="s">
        <v>7162</v>
      </c>
      <c r="K595" t="s">
        <v>7166</v>
      </c>
      <c r="L595" t="s">
        <v>7178</v>
      </c>
      <c r="M595">
        <v>8</v>
      </c>
      <c r="N595">
        <v>93133.45</v>
      </c>
      <c r="O595">
        <v>0.2</v>
      </c>
      <c r="P595">
        <v>8443.7800000000007</v>
      </c>
    </row>
    <row r="596" spans="1:16" x14ac:dyDescent="0.25">
      <c r="A596" t="s">
        <v>608</v>
      </c>
      <c r="B596" t="s">
        <v>5481</v>
      </c>
      <c r="C596" t="str">
        <f>TEXT(SalesData[[#This Row],[Order Date]],"mmm-yyyy")</f>
        <v>Mar-2025</v>
      </c>
      <c r="D596">
        <f t="shared" si="9"/>
        <v>2025</v>
      </c>
      <c r="E596" t="s">
        <v>6511</v>
      </c>
      <c r="F596" t="s">
        <v>6953</v>
      </c>
      <c r="G596" t="s">
        <v>7096</v>
      </c>
      <c r="H596" t="s">
        <v>7111</v>
      </c>
      <c r="I596" t="s">
        <v>7145</v>
      </c>
      <c r="J596" t="s">
        <v>7163</v>
      </c>
      <c r="K596" t="s">
        <v>7175</v>
      </c>
      <c r="L596" t="s">
        <v>7205</v>
      </c>
      <c r="M596">
        <v>7</v>
      </c>
      <c r="N596">
        <v>17742.68</v>
      </c>
      <c r="O596">
        <v>0.25</v>
      </c>
      <c r="P596">
        <v>567.91999999999996</v>
      </c>
    </row>
    <row r="597" spans="1:16" x14ac:dyDescent="0.25">
      <c r="A597" t="s">
        <v>609</v>
      </c>
      <c r="B597" t="s">
        <v>5410</v>
      </c>
      <c r="C597" t="str">
        <f>TEXT(SalesData[[#This Row],[Order Date]],"mmm-yyyy")</f>
        <v>Feb-2025</v>
      </c>
      <c r="D597">
        <f t="shared" si="9"/>
        <v>2025</v>
      </c>
      <c r="E597" t="s">
        <v>6129</v>
      </c>
      <c r="F597" t="s">
        <v>6928</v>
      </c>
      <c r="G597" t="s">
        <v>7096</v>
      </c>
      <c r="H597" t="s">
        <v>7112</v>
      </c>
      <c r="I597" t="s">
        <v>7133</v>
      </c>
      <c r="J597" t="s">
        <v>7162</v>
      </c>
      <c r="K597" t="s">
        <v>7169</v>
      </c>
      <c r="L597" t="s">
        <v>7193</v>
      </c>
      <c r="M597">
        <v>3</v>
      </c>
      <c r="N597">
        <v>30975.21</v>
      </c>
      <c r="O597">
        <v>0.05</v>
      </c>
      <c r="P597">
        <v>5374.79</v>
      </c>
    </row>
    <row r="598" spans="1:16" x14ac:dyDescent="0.25">
      <c r="A598" t="s">
        <v>610</v>
      </c>
      <c r="B598" t="s">
        <v>5482</v>
      </c>
      <c r="C598" t="str">
        <f>TEXT(SalesData[[#This Row],[Order Date]],"mmm-yyyy")</f>
        <v>Sep-2025</v>
      </c>
      <c r="D598">
        <f t="shared" si="9"/>
        <v>2025</v>
      </c>
      <c r="E598" t="s">
        <v>6512</v>
      </c>
      <c r="F598" t="s">
        <v>7009</v>
      </c>
      <c r="G598" t="s">
        <v>7097</v>
      </c>
      <c r="H598" t="s">
        <v>7104</v>
      </c>
      <c r="I598" t="s">
        <v>7120</v>
      </c>
      <c r="J598" t="s">
        <v>7163</v>
      </c>
      <c r="K598" t="s">
        <v>7171</v>
      </c>
      <c r="L598" t="s">
        <v>7204</v>
      </c>
      <c r="M598">
        <v>4</v>
      </c>
      <c r="N598">
        <v>17123.099999999999</v>
      </c>
      <c r="O598">
        <v>0</v>
      </c>
      <c r="P598">
        <v>3221.07</v>
      </c>
    </row>
    <row r="599" spans="1:16" x14ac:dyDescent="0.25">
      <c r="A599" t="s">
        <v>611</v>
      </c>
      <c r="B599" t="s">
        <v>5362</v>
      </c>
      <c r="C599" t="str">
        <f>TEXT(SalesData[[#This Row],[Order Date]],"mmm-yyyy")</f>
        <v>Apr-2025</v>
      </c>
      <c r="D599">
        <f t="shared" si="9"/>
        <v>2025</v>
      </c>
      <c r="E599" t="s">
        <v>6513</v>
      </c>
      <c r="F599" t="s">
        <v>7069</v>
      </c>
      <c r="G599" t="s">
        <v>7096</v>
      </c>
      <c r="H599" t="s">
        <v>7103</v>
      </c>
      <c r="I599" t="s">
        <v>7134</v>
      </c>
      <c r="J599" t="s">
        <v>7164</v>
      </c>
      <c r="K599" t="s">
        <v>7170</v>
      </c>
      <c r="L599" t="s">
        <v>7189</v>
      </c>
      <c r="M599">
        <v>5</v>
      </c>
      <c r="N599">
        <v>6292.51</v>
      </c>
      <c r="O599">
        <v>0.2</v>
      </c>
      <c r="P599">
        <v>1655.64</v>
      </c>
    </row>
    <row r="600" spans="1:16" x14ac:dyDescent="0.25">
      <c r="A600" t="s">
        <v>612</v>
      </c>
      <c r="B600" t="s">
        <v>5483</v>
      </c>
      <c r="C600" t="str">
        <f>TEXT(SalesData[[#This Row],[Order Date]],"mmm-yyyy")</f>
        <v>Feb-2025</v>
      </c>
      <c r="D600">
        <f t="shared" si="9"/>
        <v>2025</v>
      </c>
      <c r="E600" t="s">
        <v>6381</v>
      </c>
      <c r="F600" t="s">
        <v>6970</v>
      </c>
      <c r="G600" t="s">
        <v>7094</v>
      </c>
      <c r="H600" t="s">
        <v>7100</v>
      </c>
      <c r="I600" t="s">
        <v>7151</v>
      </c>
      <c r="J600" t="s">
        <v>7164</v>
      </c>
      <c r="K600" t="s">
        <v>7174</v>
      </c>
      <c r="L600" t="s">
        <v>7188</v>
      </c>
      <c r="M600">
        <v>8</v>
      </c>
      <c r="N600">
        <v>18257.77</v>
      </c>
      <c r="O600">
        <v>0.2</v>
      </c>
      <c r="P600">
        <v>2525.71</v>
      </c>
    </row>
    <row r="601" spans="1:16" x14ac:dyDescent="0.25">
      <c r="A601" t="s">
        <v>613</v>
      </c>
      <c r="B601" t="s">
        <v>5484</v>
      </c>
      <c r="C601" t="str">
        <f>TEXT(SalesData[[#This Row],[Order Date]],"mmm-yyyy")</f>
        <v>May-2024</v>
      </c>
      <c r="D601">
        <f t="shared" si="9"/>
        <v>2024</v>
      </c>
      <c r="E601" t="s">
        <v>6238</v>
      </c>
      <c r="F601" t="s">
        <v>6998</v>
      </c>
      <c r="G601" t="s">
        <v>7094</v>
      </c>
      <c r="H601" t="s">
        <v>7101</v>
      </c>
      <c r="I601" t="s">
        <v>7117</v>
      </c>
      <c r="J601" t="s">
        <v>7164</v>
      </c>
      <c r="K601" t="s">
        <v>7174</v>
      </c>
      <c r="L601" t="s">
        <v>7199</v>
      </c>
      <c r="M601">
        <v>1</v>
      </c>
      <c r="N601">
        <v>1301.21</v>
      </c>
      <c r="O601">
        <v>0.2</v>
      </c>
      <c r="P601">
        <v>210.15</v>
      </c>
    </row>
    <row r="602" spans="1:16" x14ac:dyDescent="0.25">
      <c r="A602" t="s">
        <v>614</v>
      </c>
      <c r="B602" t="s">
        <v>5166</v>
      </c>
      <c r="C602" t="str">
        <f>TEXT(SalesData[[#This Row],[Order Date]],"mmm-yyyy")</f>
        <v>Oct-2023</v>
      </c>
      <c r="D602">
        <f t="shared" si="9"/>
        <v>2023</v>
      </c>
      <c r="E602" t="s">
        <v>6514</v>
      </c>
      <c r="F602" t="s">
        <v>7070</v>
      </c>
      <c r="G602" t="s">
        <v>7095</v>
      </c>
      <c r="H602" t="s">
        <v>7106</v>
      </c>
      <c r="I602" t="s">
        <v>7161</v>
      </c>
      <c r="J602" t="s">
        <v>7162</v>
      </c>
      <c r="K602" t="s">
        <v>7168</v>
      </c>
      <c r="L602" t="s">
        <v>7191</v>
      </c>
      <c r="M602">
        <v>2</v>
      </c>
      <c r="N602">
        <v>10620.07</v>
      </c>
      <c r="O602">
        <v>0.2</v>
      </c>
      <c r="P602">
        <v>1318.66</v>
      </c>
    </row>
    <row r="603" spans="1:16" x14ac:dyDescent="0.25">
      <c r="A603" t="s">
        <v>615</v>
      </c>
      <c r="B603" t="s">
        <v>5241</v>
      </c>
      <c r="C603" t="str">
        <f>TEXT(SalesData[[#This Row],[Order Date]],"mmm-yyyy")</f>
        <v>Nov-2025</v>
      </c>
      <c r="D603">
        <f t="shared" si="9"/>
        <v>2025</v>
      </c>
      <c r="E603" t="s">
        <v>6515</v>
      </c>
      <c r="F603" t="s">
        <v>6990</v>
      </c>
      <c r="G603" t="s">
        <v>7094</v>
      </c>
      <c r="H603" t="s">
        <v>7101</v>
      </c>
      <c r="I603" t="s">
        <v>7117</v>
      </c>
      <c r="J603" t="s">
        <v>7163</v>
      </c>
      <c r="K603" t="s">
        <v>7175</v>
      </c>
      <c r="L603" t="s">
        <v>7205</v>
      </c>
      <c r="M603">
        <v>5</v>
      </c>
      <c r="N603">
        <v>15570.68</v>
      </c>
      <c r="O603">
        <v>0.15</v>
      </c>
      <c r="P603">
        <v>1718.1</v>
      </c>
    </row>
    <row r="604" spans="1:16" x14ac:dyDescent="0.25">
      <c r="A604" t="s">
        <v>616</v>
      </c>
      <c r="B604" t="s">
        <v>5118</v>
      </c>
      <c r="C604" t="str">
        <f>TEXT(SalesData[[#This Row],[Order Date]],"mmm-yyyy")</f>
        <v>Apr-2025</v>
      </c>
      <c r="D604">
        <f t="shared" si="9"/>
        <v>2025</v>
      </c>
      <c r="E604" t="s">
        <v>6512</v>
      </c>
      <c r="F604" t="s">
        <v>7009</v>
      </c>
      <c r="G604" t="s">
        <v>7097</v>
      </c>
      <c r="H604" t="s">
        <v>7107</v>
      </c>
      <c r="I604" t="s">
        <v>7152</v>
      </c>
      <c r="J604" t="s">
        <v>7164</v>
      </c>
      <c r="K604" t="s">
        <v>7173</v>
      </c>
      <c r="L604" t="s">
        <v>7206</v>
      </c>
      <c r="M604">
        <v>4</v>
      </c>
      <c r="N604">
        <v>6968.17</v>
      </c>
      <c r="O604">
        <v>0.2</v>
      </c>
      <c r="P604">
        <v>1876.18</v>
      </c>
    </row>
    <row r="605" spans="1:16" x14ac:dyDescent="0.25">
      <c r="A605" t="s">
        <v>617</v>
      </c>
      <c r="B605" t="s">
        <v>5156</v>
      </c>
      <c r="C605" t="str">
        <f>TEXT(SalesData[[#This Row],[Order Date]],"mmm-yyyy")</f>
        <v>Jan-2023</v>
      </c>
      <c r="D605">
        <f t="shared" si="9"/>
        <v>2023</v>
      </c>
      <c r="E605" t="s">
        <v>6292</v>
      </c>
      <c r="F605" t="s">
        <v>6963</v>
      </c>
      <c r="G605" t="s">
        <v>7097</v>
      </c>
      <c r="H605" t="s">
        <v>7107</v>
      </c>
      <c r="I605" t="s">
        <v>7152</v>
      </c>
      <c r="J605" t="s">
        <v>7163</v>
      </c>
      <c r="K605" t="s">
        <v>7167</v>
      </c>
      <c r="L605" t="s">
        <v>7179</v>
      </c>
      <c r="M605">
        <v>5</v>
      </c>
      <c r="N605">
        <v>9930.9500000000007</v>
      </c>
      <c r="O605">
        <v>0.2</v>
      </c>
      <c r="P605">
        <v>1916.42</v>
      </c>
    </row>
    <row r="606" spans="1:16" x14ac:dyDescent="0.25">
      <c r="A606" t="s">
        <v>618</v>
      </c>
      <c r="B606" t="s">
        <v>5485</v>
      </c>
      <c r="C606" t="str">
        <f>TEXT(SalesData[[#This Row],[Order Date]],"mmm-yyyy")</f>
        <v>Feb-2024</v>
      </c>
      <c r="D606">
        <f t="shared" si="9"/>
        <v>2024</v>
      </c>
      <c r="E606" t="s">
        <v>6516</v>
      </c>
      <c r="F606" t="s">
        <v>6914</v>
      </c>
      <c r="G606" t="s">
        <v>7096</v>
      </c>
      <c r="H606" t="s">
        <v>7111</v>
      </c>
      <c r="I606" t="s">
        <v>7142</v>
      </c>
      <c r="J606" t="s">
        <v>7165</v>
      </c>
      <c r="K606" t="s">
        <v>7177</v>
      </c>
      <c r="L606" t="s">
        <v>7210</v>
      </c>
      <c r="M606">
        <v>4</v>
      </c>
      <c r="N606">
        <v>329831.99</v>
      </c>
      <c r="O606">
        <v>0</v>
      </c>
      <c r="P606">
        <v>45529.56</v>
      </c>
    </row>
    <row r="607" spans="1:16" x14ac:dyDescent="0.25">
      <c r="A607" t="s">
        <v>619</v>
      </c>
      <c r="B607" t="s">
        <v>5248</v>
      </c>
      <c r="C607" t="str">
        <f>TEXT(SalesData[[#This Row],[Order Date]],"mmm-yyyy")</f>
        <v>Jun-2024</v>
      </c>
      <c r="D607">
        <f t="shared" si="9"/>
        <v>2024</v>
      </c>
      <c r="E607" t="s">
        <v>6517</v>
      </c>
      <c r="F607" t="s">
        <v>6902</v>
      </c>
      <c r="G607" t="s">
        <v>7096</v>
      </c>
      <c r="H607" t="s">
        <v>7103</v>
      </c>
      <c r="I607" t="s">
        <v>7134</v>
      </c>
      <c r="J607" t="s">
        <v>7165</v>
      </c>
      <c r="K607" t="s">
        <v>7172</v>
      </c>
      <c r="L607" t="s">
        <v>7208</v>
      </c>
      <c r="M607">
        <v>2</v>
      </c>
      <c r="N607">
        <v>4553.21</v>
      </c>
      <c r="O607">
        <v>0.05</v>
      </c>
      <c r="P607">
        <v>852.09</v>
      </c>
    </row>
    <row r="608" spans="1:16" x14ac:dyDescent="0.25">
      <c r="A608" t="s">
        <v>620</v>
      </c>
      <c r="B608" t="s">
        <v>5222</v>
      </c>
      <c r="C608" t="str">
        <f>TEXT(SalesData[[#This Row],[Order Date]],"mmm-yyyy")</f>
        <v>Apr-2024</v>
      </c>
      <c r="D608">
        <f t="shared" si="9"/>
        <v>2024</v>
      </c>
      <c r="E608" t="s">
        <v>6518</v>
      </c>
      <c r="F608" t="s">
        <v>6929</v>
      </c>
      <c r="G608" t="s">
        <v>7096</v>
      </c>
      <c r="H608" t="s">
        <v>7103</v>
      </c>
      <c r="I608" t="s">
        <v>7134</v>
      </c>
      <c r="J608" t="s">
        <v>7165</v>
      </c>
      <c r="K608" t="s">
        <v>7176</v>
      </c>
      <c r="L608" t="s">
        <v>7202</v>
      </c>
      <c r="M608">
        <v>5</v>
      </c>
      <c r="N608">
        <v>70572.69</v>
      </c>
      <c r="O608">
        <v>0.25</v>
      </c>
      <c r="P608">
        <v>818.8</v>
      </c>
    </row>
    <row r="609" spans="1:16" x14ac:dyDescent="0.25">
      <c r="A609" t="s">
        <v>621</v>
      </c>
      <c r="B609" t="s">
        <v>5164</v>
      </c>
      <c r="C609" t="str">
        <f>TEXT(SalesData[[#This Row],[Order Date]],"mmm-yyyy")</f>
        <v>Jul-2023</v>
      </c>
      <c r="D609">
        <f t="shared" si="9"/>
        <v>2023</v>
      </c>
      <c r="E609" t="s">
        <v>6519</v>
      </c>
      <c r="F609" t="s">
        <v>7071</v>
      </c>
      <c r="G609" t="s">
        <v>7094</v>
      </c>
      <c r="H609" t="s">
        <v>7099</v>
      </c>
      <c r="I609" t="s">
        <v>7125</v>
      </c>
      <c r="J609" t="s">
        <v>7164</v>
      </c>
      <c r="K609" t="s">
        <v>7170</v>
      </c>
      <c r="L609" t="s">
        <v>7189</v>
      </c>
      <c r="M609">
        <v>6</v>
      </c>
      <c r="N609">
        <v>7596.03</v>
      </c>
      <c r="O609">
        <v>0.15</v>
      </c>
      <c r="P609">
        <v>1967.37</v>
      </c>
    </row>
    <row r="610" spans="1:16" x14ac:dyDescent="0.25">
      <c r="A610" t="s">
        <v>622</v>
      </c>
      <c r="B610" t="s">
        <v>5486</v>
      </c>
      <c r="C610" t="str">
        <f>TEXT(SalesData[[#This Row],[Order Date]],"mmm-yyyy")</f>
        <v>May-2024</v>
      </c>
      <c r="D610">
        <f t="shared" si="9"/>
        <v>2024</v>
      </c>
      <c r="E610" t="s">
        <v>6118</v>
      </c>
      <c r="F610" t="s">
        <v>6917</v>
      </c>
      <c r="G610" t="s">
        <v>7095</v>
      </c>
      <c r="H610" t="s">
        <v>7102</v>
      </c>
      <c r="I610" t="s">
        <v>7157</v>
      </c>
      <c r="J610" t="s">
        <v>7165</v>
      </c>
      <c r="K610" t="s">
        <v>7177</v>
      </c>
      <c r="L610" t="s">
        <v>7201</v>
      </c>
      <c r="M610">
        <v>2</v>
      </c>
      <c r="N610">
        <v>103551.96</v>
      </c>
      <c r="O610">
        <v>0</v>
      </c>
      <c r="P610">
        <v>16232.45</v>
      </c>
    </row>
    <row r="611" spans="1:16" x14ac:dyDescent="0.25">
      <c r="A611" t="s">
        <v>623</v>
      </c>
      <c r="B611" t="s">
        <v>5487</v>
      </c>
      <c r="C611" t="str">
        <f>TEXT(SalesData[[#This Row],[Order Date]],"mmm-yyyy")</f>
        <v>Feb-2023</v>
      </c>
      <c r="D611">
        <f t="shared" si="9"/>
        <v>2023</v>
      </c>
      <c r="E611" t="s">
        <v>6395</v>
      </c>
      <c r="F611" t="s">
        <v>6997</v>
      </c>
      <c r="G611" t="s">
        <v>7097</v>
      </c>
      <c r="H611" t="s">
        <v>7104</v>
      </c>
      <c r="I611" t="s">
        <v>7160</v>
      </c>
      <c r="J611" t="s">
        <v>7162</v>
      </c>
      <c r="K611" t="s">
        <v>7166</v>
      </c>
      <c r="L611" t="s">
        <v>7178</v>
      </c>
      <c r="M611">
        <v>8</v>
      </c>
      <c r="N611">
        <v>101113.89</v>
      </c>
      <c r="O611">
        <v>0.15</v>
      </c>
      <c r="P611">
        <v>17887.12</v>
      </c>
    </row>
    <row r="612" spans="1:16" x14ac:dyDescent="0.25">
      <c r="A612" t="s">
        <v>624</v>
      </c>
      <c r="B612" t="s">
        <v>5488</v>
      </c>
      <c r="C612" t="str">
        <f>TEXT(SalesData[[#This Row],[Order Date]],"mmm-yyyy")</f>
        <v>Feb-2023</v>
      </c>
      <c r="D612">
        <f t="shared" si="9"/>
        <v>2023</v>
      </c>
      <c r="E612" t="s">
        <v>6336</v>
      </c>
      <c r="F612" t="s">
        <v>6912</v>
      </c>
      <c r="G612" t="s">
        <v>7095</v>
      </c>
      <c r="H612" t="s">
        <v>7109</v>
      </c>
      <c r="I612" t="s">
        <v>7127</v>
      </c>
      <c r="J612" t="s">
        <v>7164</v>
      </c>
      <c r="K612" t="s">
        <v>7174</v>
      </c>
      <c r="L612" t="s">
        <v>7188</v>
      </c>
      <c r="M612">
        <v>4</v>
      </c>
      <c r="N612">
        <v>9505.2800000000007</v>
      </c>
      <c r="O612">
        <v>0.15</v>
      </c>
      <c r="P612">
        <v>1591.62</v>
      </c>
    </row>
    <row r="613" spans="1:16" x14ac:dyDescent="0.25">
      <c r="A613" t="s">
        <v>625</v>
      </c>
      <c r="B613" t="s">
        <v>5489</v>
      </c>
      <c r="C613" t="str">
        <f>TEXT(SalesData[[#This Row],[Order Date]],"mmm-yyyy")</f>
        <v>May-2025</v>
      </c>
      <c r="D613">
        <f t="shared" si="9"/>
        <v>2025</v>
      </c>
      <c r="E613" t="s">
        <v>6520</v>
      </c>
      <c r="F613" t="s">
        <v>6947</v>
      </c>
      <c r="G613" t="s">
        <v>7096</v>
      </c>
      <c r="H613" t="s">
        <v>7112</v>
      </c>
      <c r="I613" t="s">
        <v>7154</v>
      </c>
      <c r="J613" t="s">
        <v>7163</v>
      </c>
      <c r="K613" t="s">
        <v>7175</v>
      </c>
      <c r="L613" t="s">
        <v>7205</v>
      </c>
      <c r="M613">
        <v>4</v>
      </c>
      <c r="N613">
        <v>10800.34</v>
      </c>
      <c r="O613">
        <v>0.2</v>
      </c>
      <c r="P613">
        <v>1077.99</v>
      </c>
    </row>
    <row r="614" spans="1:16" x14ac:dyDescent="0.25">
      <c r="A614" t="s">
        <v>626</v>
      </c>
      <c r="B614" t="s">
        <v>5490</v>
      </c>
      <c r="C614" t="str">
        <f>TEXT(SalesData[[#This Row],[Order Date]],"mmm-yyyy")</f>
        <v>Oct-2025</v>
      </c>
      <c r="D614">
        <f t="shared" si="9"/>
        <v>2025</v>
      </c>
      <c r="E614" t="s">
        <v>6521</v>
      </c>
      <c r="F614" t="s">
        <v>6920</v>
      </c>
      <c r="G614" t="s">
        <v>7097</v>
      </c>
      <c r="H614" t="s">
        <v>7110</v>
      </c>
      <c r="I614" t="s">
        <v>7155</v>
      </c>
      <c r="J614" t="s">
        <v>7165</v>
      </c>
      <c r="K614" t="s">
        <v>7177</v>
      </c>
      <c r="L614" t="s">
        <v>7210</v>
      </c>
      <c r="M614">
        <v>8</v>
      </c>
      <c r="N614">
        <v>706955.78</v>
      </c>
      <c r="O614">
        <v>0</v>
      </c>
      <c r="P614">
        <v>91576.49</v>
      </c>
    </row>
    <row r="615" spans="1:16" x14ac:dyDescent="0.25">
      <c r="A615" t="s">
        <v>627</v>
      </c>
      <c r="B615" t="s">
        <v>5152</v>
      </c>
      <c r="C615" t="str">
        <f>TEXT(SalesData[[#This Row],[Order Date]],"mmm-yyyy")</f>
        <v>May-2024</v>
      </c>
      <c r="D615">
        <f t="shared" si="9"/>
        <v>2024</v>
      </c>
      <c r="E615" t="s">
        <v>6522</v>
      </c>
      <c r="F615" t="s">
        <v>7040</v>
      </c>
      <c r="G615" t="s">
        <v>7094</v>
      </c>
      <c r="H615" t="s">
        <v>7100</v>
      </c>
      <c r="I615" t="s">
        <v>7116</v>
      </c>
      <c r="J615" t="s">
        <v>7165</v>
      </c>
      <c r="K615" t="s">
        <v>7176</v>
      </c>
      <c r="L615" t="s">
        <v>7194</v>
      </c>
      <c r="M615">
        <v>1</v>
      </c>
      <c r="N615">
        <v>26072.51</v>
      </c>
      <c r="O615">
        <v>0</v>
      </c>
      <c r="P615">
        <v>4074.39</v>
      </c>
    </row>
    <row r="616" spans="1:16" x14ac:dyDescent="0.25">
      <c r="A616" t="s">
        <v>628</v>
      </c>
      <c r="B616" t="s">
        <v>5263</v>
      </c>
      <c r="C616" t="str">
        <f>TEXT(SalesData[[#This Row],[Order Date]],"mmm-yyyy")</f>
        <v>Mar-2024</v>
      </c>
      <c r="D616">
        <f t="shared" si="9"/>
        <v>2024</v>
      </c>
      <c r="E616" t="s">
        <v>6523</v>
      </c>
      <c r="F616" t="s">
        <v>7072</v>
      </c>
      <c r="G616" t="s">
        <v>7095</v>
      </c>
      <c r="H616" t="s">
        <v>7102</v>
      </c>
      <c r="I616" t="s">
        <v>7147</v>
      </c>
      <c r="J616" t="s">
        <v>7165</v>
      </c>
      <c r="K616" t="s">
        <v>7172</v>
      </c>
      <c r="L616" t="s">
        <v>7208</v>
      </c>
      <c r="M616">
        <v>8</v>
      </c>
      <c r="N616">
        <v>20591.080000000002</v>
      </c>
      <c r="O616">
        <v>0</v>
      </c>
      <c r="P616">
        <v>4279.8</v>
      </c>
    </row>
    <row r="617" spans="1:16" x14ac:dyDescent="0.25">
      <c r="A617" t="s">
        <v>629</v>
      </c>
      <c r="B617" t="s">
        <v>5460</v>
      </c>
      <c r="C617" t="str">
        <f>TEXT(SalesData[[#This Row],[Order Date]],"mmm-yyyy")</f>
        <v>May-2023</v>
      </c>
      <c r="D617">
        <f t="shared" si="9"/>
        <v>2023</v>
      </c>
      <c r="E617" t="s">
        <v>6524</v>
      </c>
      <c r="F617" t="s">
        <v>7025</v>
      </c>
      <c r="G617" t="s">
        <v>7095</v>
      </c>
      <c r="H617" t="s">
        <v>7102</v>
      </c>
      <c r="I617" t="s">
        <v>7147</v>
      </c>
      <c r="J617" t="s">
        <v>7163</v>
      </c>
      <c r="K617" t="s">
        <v>7167</v>
      </c>
      <c r="L617" t="s">
        <v>7207</v>
      </c>
      <c r="M617">
        <v>7</v>
      </c>
      <c r="N617">
        <v>4088.01</v>
      </c>
      <c r="O617">
        <v>0.25</v>
      </c>
      <c r="P617">
        <v>1024.68</v>
      </c>
    </row>
    <row r="618" spans="1:16" x14ac:dyDescent="0.25">
      <c r="A618" t="s">
        <v>630</v>
      </c>
      <c r="B618" t="s">
        <v>5171</v>
      </c>
      <c r="C618" t="str">
        <f>TEXT(SalesData[[#This Row],[Order Date]],"mmm-yyyy")</f>
        <v>Jul-2023</v>
      </c>
      <c r="D618">
        <f t="shared" si="9"/>
        <v>2023</v>
      </c>
      <c r="E618" t="s">
        <v>6525</v>
      </c>
      <c r="F618" t="s">
        <v>7059</v>
      </c>
      <c r="G618" t="s">
        <v>7095</v>
      </c>
      <c r="H618" t="s">
        <v>7106</v>
      </c>
      <c r="I618" t="s">
        <v>7161</v>
      </c>
      <c r="J618" t="s">
        <v>7165</v>
      </c>
      <c r="K618" t="s">
        <v>7172</v>
      </c>
      <c r="L618" t="s">
        <v>7212</v>
      </c>
      <c r="M618">
        <v>3</v>
      </c>
      <c r="N618">
        <v>7728.03</v>
      </c>
      <c r="O618">
        <v>0.25</v>
      </c>
      <c r="P618">
        <v>805.22</v>
      </c>
    </row>
    <row r="619" spans="1:16" x14ac:dyDescent="0.25">
      <c r="A619" t="s">
        <v>631</v>
      </c>
      <c r="B619" t="s">
        <v>5451</v>
      </c>
      <c r="C619" t="str">
        <f>TEXT(SalesData[[#This Row],[Order Date]],"mmm-yyyy")</f>
        <v>May-2023</v>
      </c>
      <c r="D619">
        <f t="shared" si="9"/>
        <v>2023</v>
      </c>
      <c r="E619" t="s">
        <v>6480</v>
      </c>
      <c r="F619" t="s">
        <v>7006</v>
      </c>
      <c r="G619" t="s">
        <v>7094</v>
      </c>
      <c r="H619" t="s">
        <v>7101</v>
      </c>
      <c r="I619" t="s">
        <v>7137</v>
      </c>
      <c r="J619" t="s">
        <v>7164</v>
      </c>
      <c r="K619" t="s">
        <v>7170</v>
      </c>
      <c r="L619" t="s">
        <v>7183</v>
      </c>
      <c r="M619">
        <v>3</v>
      </c>
      <c r="N619">
        <v>12958.77</v>
      </c>
      <c r="O619">
        <v>0.15</v>
      </c>
      <c r="P619">
        <v>2352.65</v>
      </c>
    </row>
    <row r="620" spans="1:16" x14ac:dyDescent="0.25">
      <c r="A620" t="s">
        <v>632</v>
      </c>
      <c r="B620" t="s">
        <v>5491</v>
      </c>
      <c r="C620" t="str">
        <f>TEXT(SalesData[[#This Row],[Order Date]],"mmm-yyyy")</f>
        <v>Aug-2025</v>
      </c>
      <c r="D620">
        <f t="shared" si="9"/>
        <v>2025</v>
      </c>
      <c r="E620" t="s">
        <v>6526</v>
      </c>
      <c r="F620" t="s">
        <v>6910</v>
      </c>
      <c r="G620" t="s">
        <v>7095</v>
      </c>
      <c r="H620" t="s">
        <v>7106</v>
      </c>
      <c r="I620" t="s">
        <v>7146</v>
      </c>
      <c r="J620" t="s">
        <v>7162</v>
      </c>
      <c r="K620" t="s">
        <v>7166</v>
      </c>
      <c r="L620" t="s">
        <v>7192</v>
      </c>
      <c r="M620">
        <v>8</v>
      </c>
      <c r="N620">
        <v>48487.03</v>
      </c>
      <c r="O620">
        <v>0</v>
      </c>
      <c r="P620">
        <v>8515.39</v>
      </c>
    </row>
    <row r="621" spans="1:16" x14ac:dyDescent="0.25">
      <c r="A621" t="s">
        <v>633</v>
      </c>
      <c r="B621" t="s">
        <v>5492</v>
      </c>
      <c r="C621" t="str">
        <f>TEXT(SalesData[[#This Row],[Order Date]],"mmm-yyyy")</f>
        <v>Mar-2023</v>
      </c>
      <c r="D621">
        <f t="shared" si="9"/>
        <v>2023</v>
      </c>
      <c r="E621" t="s">
        <v>6096</v>
      </c>
      <c r="F621" t="s">
        <v>6895</v>
      </c>
      <c r="G621" t="s">
        <v>7095</v>
      </c>
      <c r="H621" t="s">
        <v>7108</v>
      </c>
      <c r="I621" t="s">
        <v>7141</v>
      </c>
      <c r="J621" t="s">
        <v>7165</v>
      </c>
      <c r="K621" t="s">
        <v>7177</v>
      </c>
      <c r="L621" t="s">
        <v>7210</v>
      </c>
      <c r="M621">
        <v>8</v>
      </c>
      <c r="N621">
        <v>561880.59</v>
      </c>
      <c r="O621">
        <v>0.2</v>
      </c>
      <c r="P621">
        <v>23625.58</v>
      </c>
    </row>
    <row r="622" spans="1:16" x14ac:dyDescent="0.25">
      <c r="A622" t="s">
        <v>634</v>
      </c>
      <c r="B622" t="s">
        <v>5493</v>
      </c>
      <c r="C622" t="str">
        <f>TEXT(SalesData[[#This Row],[Order Date]],"mmm-yyyy")</f>
        <v>May-2023</v>
      </c>
      <c r="D622">
        <f t="shared" si="9"/>
        <v>2023</v>
      </c>
      <c r="E622" t="s">
        <v>6527</v>
      </c>
      <c r="F622" t="s">
        <v>6988</v>
      </c>
      <c r="G622" t="s">
        <v>7095</v>
      </c>
      <c r="H622" t="s">
        <v>7106</v>
      </c>
      <c r="I622" t="s">
        <v>7161</v>
      </c>
      <c r="J622" t="s">
        <v>7162</v>
      </c>
      <c r="K622" t="s">
        <v>7169</v>
      </c>
      <c r="L622" t="s">
        <v>7182</v>
      </c>
      <c r="M622">
        <v>1</v>
      </c>
      <c r="N622">
        <v>6936.33</v>
      </c>
      <c r="O622">
        <v>0.25</v>
      </c>
      <c r="P622">
        <v>230.77</v>
      </c>
    </row>
    <row r="623" spans="1:16" x14ac:dyDescent="0.25">
      <c r="A623" t="s">
        <v>635</v>
      </c>
      <c r="B623" t="s">
        <v>5494</v>
      </c>
      <c r="C623" t="str">
        <f>TEXT(SalesData[[#This Row],[Order Date]],"mmm-yyyy")</f>
        <v>Nov-2023</v>
      </c>
      <c r="D623">
        <f t="shared" si="9"/>
        <v>2023</v>
      </c>
      <c r="E623" t="s">
        <v>6528</v>
      </c>
      <c r="F623" t="s">
        <v>6901</v>
      </c>
      <c r="G623" t="s">
        <v>7097</v>
      </c>
      <c r="H623" t="s">
        <v>7105</v>
      </c>
      <c r="I623" t="s">
        <v>7128</v>
      </c>
      <c r="J623" t="s">
        <v>7163</v>
      </c>
      <c r="K623" t="s">
        <v>7167</v>
      </c>
      <c r="L623" t="s">
        <v>7179</v>
      </c>
      <c r="M623">
        <v>6</v>
      </c>
      <c r="N623">
        <v>11127.78</v>
      </c>
      <c r="O623">
        <v>0.25</v>
      </c>
      <c r="P623">
        <v>2330.1799999999998</v>
      </c>
    </row>
    <row r="624" spans="1:16" x14ac:dyDescent="0.25">
      <c r="A624" t="s">
        <v>636</v>
      </c>
      <c r="B624" t="s">
        <v>5113</v>
      </c>
      <c r="C624" t="str">
        <f>TEXT(SalesData[[#This Row],[Order Date]],"mmm-yyyy")</f>
        <v>Feb-2024</v>
      </c>
      <c r="D624">
        <f t="shared" si="9"/>
        <v>2024</v>
      </c>
      <c r="E624" t="s">
        <v>6529</v>
      </c>
      <c r="F624" t="s">
        <v>7007</v>
      </c>
      <c r="G624" t="s">
        <v>7096</v>
      </c>
      <c r="H624" t="s">
        <v>7112</v>
      </c>
      <c r="I624" t="s">
        <v>7139</v>
      </c>
      <c r="J624" t="s">
        <v>7164</v>
      </c>
      <c r="K624" t="s">
        <v>7174</v>
      </c>
      <c r="L624" t="s">
        <v>7196</v>
      </c>
      <c r="M624">
        <v>5</v>
      </c>
      <c r="N624">
        <v>15993.55</v>
      </c>
      <c r="O624">
        <v>0.1</v>
      </c>
      <c r="P624">
        <v>3191.78</v>
      </c>
    </row>
    <row r="625" spans="1:16" x14ac:dyDescent="0.25">
      <c r="A625" t="s">
        <v>637</v>
      </c>
      <c r="B625" t="s">
        <v>5495</v>
      </c>
      <c r="C625" t="str">
        <f>TEXT(SalesData[[#This Row],[Order Date]],"mmm-yyyy")</f>
        <v>Aug-2024</v>
      </c>
      <c r="D625">
        <f t="shared" si="9"/>
        <v>2024</v>
      </c>
      <c r="E625" t="s">
        <v>6530</v>
      </c>
      <c r="F625" t="s">
        <v>7031</v>
      </c>
      <c r="G625" t="s">
        <v>7094</v>
      </c>
      <c r="H625" t="s">
        <v>7100</v>
      </c>
      <c r="I625" t="s">
        <v>7116</v>
      </c>
      <c r="J625" t="s">
        <v>7162</v>
      </c>
      <c r="K625" t="s">
        <v>7169</v>
      </c>
      <c r="L625" t="s">
        <v>7193</v>
      </c>
      <c r="M625">
        <v>1</v>
      </c>
      <c r="N625">
        <v>10686.13</v>
      </c>
      <c r="O625">
        <v>0.05</v>
      </c>
      <c r="P625">
        <v>1947.68</v>
      </c>
    </row>
    <row r="626" spans="1:16" x14ac:dyDescent="0.25">
      <c r="A626" t="s">
        <v>638</v>
      </c>
      <c r="B626" t="s">
        <v>5496</v>
      </c>
      <c r="C626" t="str">
        <f>TEXT(SalesData[[#This Row],[Order Date]],"mmm-yyyy")</f>
        <v>Feb-2025</v>
      </c>
      <c r="D626">
        <f t="shared" si="9"/>
        <v>2025</v>
      </c>
      <c r="E626" t="s">
        <v>6168</v>
      </c>
      <c r="F626" t="s">
        <v>6909</v>
      </c>
      <c r="G626" t="s">
        <v>7096</v>
      </c>
      <c r="H626" t="s">
        <v>7111</v>
      </c>
      <c r="I626" t="s">
        <v>7131</v>
      </c>
      <c r="J626" t="s">
        <v>7165</v>
      </c>
      <c r="K626" t="s">
        <v>7177</v>
      </c>
      <c r="L626" t="s">
        <v>7201</v>
      </c>
      <c r="M626">
        <v>3</v>
      </c>
      <c r="N626">
        <v>150030.60999999999</v>
      </c>
      <c r="O626">
        <v>0</v>
      </c>
      <c r="P626">
        <v>21777.63</v>
      </c>
    </row>
    <row r="627" spans="1:16" x14ac:dyDescent="0.25">
      <c r="A627" t="s">
        <v>639</v>
      </c>
      <c r="B627" t="s">
        <v>5335</v>
      </c>
      <c r="C627" t="str">
        <f>TEXT(SalesData[[#This Row],[Order Date]],"mmm-yyyy")</f>
        <v>Nov-2023</v>
      </c>
      <c r="D627">
        <f t="shared" si="9"/>
        <v>2023</v>
      </c>
      <c r="E627" t="s">
        <v>6229</v>
      </c>
      <c r="F627" t="s">
        <v>6992</v>
      </c>
      <c r="G627" t="s">
        <v>7096</v>
      </c>
      <c r="H627" t="s">
        <v>7111</v>
      </c>
      <c r="I627" t="s">
        <v>7131</v>
      </c>
      <c r="J627" t="s">
        <v>7165</v>
      </c>
      <c r="K627" t="s">
        <v>7176</v>
      </c>
      <c r="L627" t="s">
        <v>7194</v>
      </c>
      <c r="M627">
        <v>8</v>
      </c>
      <c r="N627">
        <v>193571.7</v>
      </c>
      <c r="O627">
        <v>0.05</v>
      </c>
      <c r="P627">
        <v>25615.919999999998</v>
      </c>
    </row>
    <row r="628" spans="1:16" x14ac:dyDescent="0.25">
      <c r="A628" t="s">
        <v>640</v>
      </c>
      <c r="B628" t="s">
        <v>5497</v>
      </c>
      <c r="C628" t="str">
        <f>TEXT(SalesData[[#This Row],[Order Date]],"mmm-yyyy")</f>
        <v>Jul-2023</v>
      </c>
      <c r="D628">
        <f t="shared" si="9"/>
        <v>2023</v>
      </c>
      <c r="E628" t="s">
        <v>6531</v>
      </c>
      <c r="F628" t="s">
        <v>6979</v>
      </c>
      <c r="G628" t="s">
        <v>7096</v>
      </c>
      <c r="H628" t="s">
        <v>7103</v>
      </c>
      <c r="I628" t="s">
        <v>7158</v>
      </c>
      <c r="J628" t="s">
        <v>7163</v>
      </c>
      <c r="K628" t="s">
        <v>7175</v>
      </c>
      <c r="L628" t="s">
        <v>7197</v>
      </c>
      <c r="M628">
        <v>2</v>
      </c>
      <c r="N628">
        <v>11499.16</v>
      </c>
      <c r="O628">
        <v>0</v>
      </c>
      <c r="P628">
        <v>2852.96</v>
      </c>
    </row>
    <row r="629" spans="1:16" x14ac:dyDescent="0.25">
      <c r="A629" t="s">
        <v>641</v>
      </c>
      <c r="B629" t="s">
        <v>5498</v>
      </c>
      <c r="C629" t="str">
        <f>TEXT(SalesData[[#This Row],[Order Date]],"mmm-yyyy")</f>
        <v>Apr-2024</v>
      </c>
      <c r="D629">
        <f t="shared" si="9"/>
        <v>2024</v>
      </c>
      <c r="E629" t="s">
        <v>6379</v>
      </c>
      <c r="F629" t="s">
        <v>7015</v>
      </c>
      <c r="G629" t="s">
        <v>7097</v>
      </c>
      <c r="H629" t="s">
        <v>7105</v>
      </c>
      <c r="I629" t="s">
        <v>7128</v>
      </c>
      <c r="J629" t="s">
        <v>7165</v>
      </c>
      <c r="K629" t="s">
        <v>7172</v>
      </c>
      <c r="L629" t="s">
        <v>7208</v>
      </c>
      <c r="M629">
        <v>7</v>
      </c>
      <c r="N629">
        <v>16537.43</v>
      </c>
      <c r="O629">
        <v>0.1</v>
      </c>
      <c r="P629">
        <v>2648.64</v>
      </c>
    </row>
    <row r="630" spans="1:16" x14ac:dyDescent="0.25">
      <c r="A630" t="s">
        <v>642</v>
      </c>
      <c r="B630" t="s">
        <v>5422</v>
      </c>
      <c r="C630" t="str">
        <f>TEXT(SalesData[[#This Row],[Order Date]],"mmm-yyyy")</f>
        <v>Jul-2023</v>
      </c>
      <c r="D630">
        <f t="shared" si="9"/>
        <v>2023</v>
      </c>
      <c r="E630" t="s">
        <v>6532</v>
      </c>
      <c r="F630" t="s">
        <v>7047</v>
      </c>
      <c r="G630" t="s">
        <v>7095</v>
      </c>
      <c r="H630" t="s">
        <v>7109</v>
      </c>
      <c r="I630" t="s">
        <v>7127</v>
      </c>
      <c r="J630" t="s">
        <v>7162</v>
      </c>
      <c r="K630" t="s">
        <v>7166</v>
      </c>
      <c r="L630" t="s">
        <v>7192</v>
      </c>
      <c r="M630">
        <v>1</v>
      </c>
      <c r="N630">
        <v>5430.27</v>
      </c>
      <c r="O630">
        <v>0.1</v>
      </c>
      <c r="P630">
        <v>712.76</v>
      </c>
    </row>
    <row r="631" spans="1:16" x14ac:dyDescent="0.25">
      <c r="A631" t="s">
        <v>643</v>
      </c>
      <c r="B631" t="s">
        <v>5499</v>
      </c>
      <c r="C631" t="str">
        <f>TEXT(SalesData[[#This Row],[Order Date]],"mmm-yyyy")</f>
        <v>May-2023</v>
      </c>
      <c r="D631">
        <f t="shared" si="9"/>
        <v>2023</v>
      </c>
      <c r="E631" t="s">
        <v>6533</v>
      </c>
      <c r="F631" t="s">
        <v>7073</v>
      </c>
      <c r="G631" t="s">
        <v>7097</v>
      </c>
      <c r="H631" t="s">
        <v>7110</v>
      </c>
      <c r="I631" t="s">
        <v>7129</v>
      </c>
      <c r="J631" t="s">
        <v>7165</v>
      </c>
      <c r="K631" t="s">
        <v>7176</v>
      </c>
      <c r="L631" t="s">
        <v>7195</v>
      </c>
      <c r="M631">
        <v>3</v>
      </c>
      <c r="N631">
        <v>36197</v>
      </c>
      <c r="O631">
        <v>0</v>
      </c>
      <c r="P631">
        <v>4016.17</v>
      </c>
    </row>
    <row r="632" spans="1:16" x14ac:dyDescent="0.25">
      <c r="A632" t="s">
        <v>644</v>
      </c>
      <c r="B632" t="s">
        <v>5500</v>
      </c>
      <c r="C632" t="str">
        <f>TEXT(SalesData[[#This Row],[Order Date]],"mmm-yyyy")</f>
        <v>Feb-2024</v>
      </c>
      <c r="D632">
        <f t="shared" si="9"/>
        <v>2024</v>
      </c>
      <c r="E632" t="s">
        <v>6534</v>
      </c>
      <c r="F632" t="s">
        <v>7014</v>
      </c>
      <c r="G632" t="s">
        <v>7094</v>
      </c>
      <c r="H632" t="s">
        <v>7099</v>
      </c>
      <c r="I632" t="s">
        <v>7115</v>
      </c>
      <c r="J632" t="s">
        <v>7164</v>
      </c>
      <c r="K632" t="s">
        <v>7173</v>
      </c>
      <c r="L632" t="s">
        <v>7200</v>
      </c>
      <c r="M632">
        <v>2</v>
      </c>
      <c r="N632">
        <v>1998.91</v>
      </c>
      <c r="O632">
        <v>0.15</v>
      </c>
      <c r="P632">
        <v>475.35</v>
      </c>
    </row>
    <row r="633" spans="1:16" x14ac:dyDescent="0.25">
      <c r="A633" t="s">
        <v>645</v>
      </c>
      <c r="B633" t="s">
        <v>5261</v>
      </c>
      <c r="C633" t="str">
        <f>TEXT(SalesData[[#This Row],[Order Date]],"mmm-yyyy")</f>
        <v>Jan-2023</v>
      </c>
      <c r="D633">
        <f t="shared" si="9"/>
        <v>2023</v>
      </c>
      <c r="E633" t="s">
        <v>6108</v>
      </c>
      <c r="F633" t="s">
        <v>6907</v>
      </c>
      <c r="G633" t="s">
        <v>7094</v>
      </c>
      <c r="H633" t="s">
        <v>7098</v>
      </c>
      <c r="I633" t="s">
        <v>7114</v>
      </c>
      <c r="J633" t="s">
        <v>7164</v>
      </c>
      <c r="K633" t="s">
        <v>7174</v>
      </c>
      <c r="L633" t="s">
        <v>7199</v>
      </c>
      <c r="M633">
        <v>8</v>
      </c>
      <c r="N633">
        <v>12898.65</v>
      </c>
      <c r="O633">
        <v>0</v>
      </c>
      <c r="P633">
        <v>2850.57</v>
      </c>
    </row>
    <row r="634" spans="1:16" x14ac:dyDescent="0.25">
      <c r="A634" t="s">
        <v>646</v>
      </c>
      <c r="B634" t="s">
        <v>5501</v>
      </c>
      <c r="C634" t="str">
        <f>TEXT(SalesData[[#This Row],[Order Date]],"mmm-yyyy")</f>
        <v>Nov-2025</v>
      </c>
      <c r="D634">
        <f t="shared" si="9"/>
        <v>2025</v>
      </c>
      <c r="E634" t="s">
        <v>6455</v>
      </c>
      <c r="F634" t="s">
        <v>6955</v>
      </c>
      <c r="G634" t="s">
        <v>7094</v>
      </c>
      <c r="H634" t="s">
        <v>7099</v>
      </c>
      <c r="I634" t="s">
        <v>7115</v>
      </c>
      <c r="J634" t="s">
        <v>7165</v>
      </c>
      <c r="K634" t="s">
        <v>7176</v>
      </c>
      <c r="L634" t="s">
        <v>7202</v>
      </c>
      <c r="M634">
        <v>4</v>
      </c>
      <c r="N634">
        <v>70557.91</v>
      </c>
      <c r="O634">
        <v>0</v>
      </c>
      <c r="P634">
        <v>10781.8</v>
      </c>
    </row>
    <row r="635" spans="1:16" x14ac:dyDescent="0.25">
      <c r="A635" t="s">
        <v>647</v>
      </c>
      <c r="B635" t="s">
        <v>5502</v>
      </c>
      <c r="C635" t="str">
        <f>TEXT(SalesData[[#This Row],[Order Date]],"mmm-yyyy")</f>
        <v>Mar-2024</v>
      </c>
      <c r="D635">
        <f t="shared" si="9"/>
        <v>2024</v>
      </c>
      <c r="E635" t="s">
        <v>6535</v>
      </c>
      <c r="F635" t="s">
        <v>7074</v>
      </c>
      <c r="G635" t="s">
        <v>7095</v>
      </c>
      <c r="H635" t="s">
        <v>7108</v>
      </c>
      <c r="I635" t="s">
        <v>7126</v>
      </c>
      <c r="J635" t="s">
        <v>7163</v>
      </c>
      <c r="K635" t="s">
        <v>7171</v>
      </c>
      <c r="L635" t="s">
        <v>7209</v>
      </c>
      <c r="M635">
        <v>5</v>
      </c>
      <c r="N635">
        <v>8448.92</v>
      </c>
      <c r="O635">
        <v>0.05</v>
      </c>
      <c r="P635">
        <v>1402.86</v>
      </c>
    </row>
    <row r="636" spans="1:16" x14ac:dyDescent="0.25">
      <c r="A636" t="s">
        <v>648</v>
      </c>
      <c r="B636" t="s">
        <v>5503</v>
      </c>
      <c r="C636" t="str">
        <f>TEXT(SalesData[[#This Row],[Order Date]],"mmm-yyyy")</f>
        <v>Jun-2024</v>
      </c>
      <c r="D636">
        <f t="shared" si="9"/>
        <v>2024</v>
      </c>
      <c r="E636" t="s">
        <v>6534</v>
      </c>
      <c r="F636" t="s">
        <v>7014</v>
      </c>
      <c r="G636" t="s">
        <v>7096</v>
      </c>
      <c r="H636" t="s">
        <v>7111</v>
      </c>
      <c r="I636" t="s">
        <v>7142</v>
      </c>
      <c r="J636" t="s">
        <v>7162</v>
      </c>
      <c r="K636" t="s">
        <v>7168</v>
      </c>
      <c r="L636" t="s">
        <v>7181</v>
      </c>
      <c r="M636">
        <v>5</v>
      </c>
      <c r="N636">
        <v>48944.65</v>
      </c>
      <c r="O636">
        <v>0.2</v>
      </c>
      <c r="P636">
        <v>7372.86</v>
      </c>
    </row>
    <row r="637" spans="1:16" x14ac:dyDescent="0.25">
      <c r="A637" t="s">
        <v>649</v>
      </c>
      <c r="B637" t="s">
        <v>5504</v>
      </c>
      <c r="C637" t="str">
        <f>TEXT(SalesData[[#This Row],[Order Date]],"mmm-yyyy")</f>
        <v>Nov-2025</v>
      </c>
      <c r="D637">
        <f t="shared" si="9"/>
        <v>2025</v>
      </c>
      <c r="E637" t="s">
        <v>6536</v>
      </c>
      <c r="F637" t="s">
        <v>7075</v>
      </c>
      <c r="G637" t="s">
        <v>7094</v>
      </c>
      <c r="H637" t="s">
        <v>7101</v>
      </c>
      <c r="I637" t="s">
        <v>7117</v>
      </c>
      <c r="J637" t="s">
        <v>7164</v>
      </c>
      <c r="K637" t="s">
        <v>7170</v>
      </c>
      <c r="L637" t="s">
        <v>7189</v>
      </c>
      <c r="M637">
        <v>1</v>
      </c>
      <c r="N637">
        <v>1242.81</v>
      </c>
      <c r="O637">
        <v>0.15</v>
      </c>
      <c r="P637">
        <v>308.02</v>
      </c>
    </row>
    <row r="638" spans="1:16" x14ac:dyDescent="0.25">
      <c r="A638" t="s">
        <v>650</v>
      </c>
      <c r="B638" t="s">
        <v>5505</v>
      </c>
      <c r="C638" t="str">
        <f>TEXT(SalesData[[#This Row],[Order Date]],"mmm-yyyy")</f>
        <v>Apr-2025</v>
      </c>
      <c r="D638">
        <f t="shared" si="9"/>
        <v>2025</v>
      </c>
      <c r="E638" t="s">
        <v>6151</v>
      </c>
      <c r="F638" t="s">
        <v>6949</v>
      </c>
      <c r="G638" t="s">
        <v>7097</v>
      </c>
      <c r="H638" t="s">
        <v>7104</v>
      </c>
      <c r="I638" t="s">
        <v>7160</v>
      </c>
      <c r="J638" t="s">
        <v>7165</v>
      </c>
      <c r="K638" t="s">
        <v>7177</v>
      </c>
      <c r="L638" t="s">
        <v>7201</v>
      </c>
      <c r="M638">
        <v>5</v>
      </c>
      <c r="N638">
        <v>269590.24</v>
      </c>
      <c r="O638">
        <v>0</v>
      </c>
      <c r="P638">
        <v>36474.449999999997</v>
      </c>
    </row>
    <row r="639" spans="1:16" x14ac:dyDescent="0.25">
      <c r="A639" t="s">
        <v>651</v>
      </c>
      <c r="B639" t="s">
        <v>5147</v>
      </c>
      <c r="C639" t="str">
        <f>TEXT(SalesData[[#This Row],[Order Date]],"mmm-yyyy")</f>
        <v>Mar-2024</v>
      </c>
      <c r="D639">
        <f t="shared" si="9"/>
        <v>2024</v>
      </c>
      <c r="E639" t="s">
        <v>6384</v>
      </c>
      <c r="F639" t="s">
        <v>6969</v>
      </c>
      <c r="G639" t="s">
        <v>7096</v>
      </c>
      <c r="H639" t="s">
        <v>7112</v>
      </c>
      <c r="I639" t="s">
        <v>7139</v>
      </c>
      <c r="J639" t="s">
        <v>7162</v>
      </c>
      <c r="K639" t="s">
        <v>7169</v>
      </c>
      <c r="L639" t="s">
        <v>7193</v>
      </c>
      <c r="M639">
        <v>5</v>
      </c>
      <c r="N639">
        <v>48252.28</v>
      </c>
      <c r="O639">
        <v>0.15</v>
      </c>
      <c r="P639">
        <v>6460.69</v>
      </c>
    </row>
    <row r="640" spans="1:16" x14ac:dyDescent="0.25">
      <c r="A640" t="s">
        <v>652</v>
      </c>
      <c r="B640" t="s">
        <v>5019</v>
      </c>
      <c r="C640" t="str">
        <f>TEXT(SalesData[[#This Row],[Order Date]],"mmm-yyyy")</f>
        <v>Jul-2024</v>
      </c>
      <c r="D640">
        <f t="shared" si="9"/>
        <v>2024</v>
      </c>
      <c r="E640" t="s">
        <v>6537</v>
      </c>
      <c r="F640" t="s">
        <v>6973</v>
      </c>
      <c r="G640" t="s">
        <v>7095</v>
      </c>
      <c r="H640" t="s">
        <v>7109</v>
      </c>
      <c r="I640" t="s">
        <v>7140</v>
      </c>
      <c r="J640" t="s">
        <v>7162</v>
      </c>
      <c r="K640" t="s">
        <v>7166</v>
      </c>
      <c r="L640" t="s">
        <v>7178</v>
      </c>
      <c r="M640">
        <v>3</v>
      </c>
      <c r="N640">
        <v>44058.51</v>
      </c>
      <c r="O640">
        <v>0.05</v>
      </c>
      <c r="P640">
        <v>8572.31</v>
      </c>
    </row>
    <row r="641" spans="1:16" x14ac:dyDescent="0.25">
      <c r="A641" t="s">
        <v>653</v>
      </c>
      <c r="B641" t="s">
        <v>5506</v>
      </c>
      <c r="C641" t="str">
        <f>TEXT(SalesData[[#This Row],[Order Date]],"mmm-yyyy")</f>
        <v>Apr-2025</v>
      </c>
      <c r="D641">
        <f t="shared" si="9"/>
        <v>2025</v>
      </c>
      <c r="E641" t="s">
        <v>6451</v>
      </c>
      <c r="F641" t="s">
        <v>6914</v>
      </c>
      <c r="G641" t="s">
        <v>7096</v>
      </c>
      <c r="H641" t="s">
        <v>7111</v>
      </c>
      <c r="I641" t="s">
        <v>7145</v>
      </c>
      <c r="J641" t="s">
        <v>7165</v>
      </c>
      <c r="K641" t="s">
        <v>7172</v>
      </c>
      <c r="L641" t="s">
        <v>7185</v>
      </c>
      <c r="M641">
        <v>3</v>
      </c>
      <c r="N641">
        <v>11551.64</v>
      </c>
      <c r="O641">
        <v>0.2</v>
      </c>
      <c r="P641">
        <v>1326.83</v>
      </c>
    </row>
    <row r="642" spans="1:16" x14ac:dyDescent="0.25">
      <c r="A642" t="s">
        <v>654</v>
      </c>
      <c r="B642" t="s">
        <v>5507</v>
      </c>
      <c r="C642" t="str">
        <f>TEXT(SalesData[[#This Row],[Order Date]],"mmm-yyyy")</f>
        <v>Jan-2025</v>
      </c>
      <c r="D642">
        <f t="shared" ref="D642:D705" si="10">YEAR(B642)</f>
        <v>2025</v>
      </c>
      <c r="E642" t="s">
        <v>6538</v>
      </c>
      <c r="F642" t="s">
        <v>7061</v>
      </c>
      <c r="G642" t="s">
        <v>7094</v>
      </c>
      <c r="H642" t="s">
        <v>7101</v>
      </c>
      <c r="I642" t="s">
        <v>7124</v>
      </c>
      <c r="J642" t="s">
        <v>7163</v>
      </c>
      <c r="K642" t="s">
        <v>7171</v>
      </c>
      <c r="L642" t="s">
        <v>7184</v>
      </c>
      <c r="M642">
        <v>6</v>
      </c>
      <c r="N642">
        <v>35887.199999999997</v>
      </c>
      <c r="O642">
        <v>0.25</v>
      </c>
      <c r="P642">
        <v>2693.25</v>
      </c>
    </row>
    <row r="643" spans="1:16" x14ac:dyDescent="0.25">
      <c r="A643" t="s">
        <v>655</v>
      </c>
      <c r="B643" t="s">
        <v>5401</v>
      </c>
      <c r="C643" t="str">
        <f>TEXT(SalesData[[#This Row],[Order Date]],"mmm-yyyy")</f>
        <v>Apr-2024</v>
      </c>
      <c r="D643">
        <f t="shared" si="10"/>
        <v>2024</v>
      </c>
      <c r="E643" t="s">
        <v>6539</v>
      </c>
      <c r="F643" t="s">
        <v>7074</v>
      </c>
      <c r="G643" t="s">
        <v>7095</v>
      </c>
      <c r="H643" t="s">
        <v>7109</v>
      </c>
      <c r="I643" t="s">
        <v>7135</v>
      </c>
      <c r="J643" t="s">
        <v>7163</v>
      </c>
      <c r="K643" t="s">
        <v>7175</v>
      </c>
      <c r="L643" t="s">
        <v>7197</v>
      </c>
      <c r="M643">
        <v>2</v>
      </c>
      <c r="N643">
        <v>12275.94</v>
      </c>
      <c r="O643">
        <v>0</v>
      </c>
      <c r="P643">
        <v>2748.9</v>
      </c>
    </row>
    <row r="644" spans="1:16" x14ac:dyDescent="0.25">
      <c r="A644" t="s">
        <v>656</v>
      </c>
      <c r="B644" t="s">
        <v>5508</v>
      </c>
      <c r="C644" t="str">
        <f>TEXT(SalesData[[#This Row],[Order Date]],"mmm-yyyy")</f>
        <v>Jun-2023</v>
      </c>
      <c r="D644">
        <f t="shared" si="10"/>
        <v>2023</v>
      </c>
      <c r="E644" t="s">
        <v>6136</v>
      </c>
      <c r="F644" t="s">
        <v>6934</v>
      </c>
      <c r="G644" t="s">
        <v>7095</v>
      </c>
      <c r="H644" t="s">
        <v>7102</v>
      </c>
      <c r="I644" t="s">
        <v>7118</v>
      </c>
      <c r="J644" t="s">
        <v>7163</v>
      </c>
      <c r="K644" t="s">
        <v>7167</v>
      </c>
      <c r="L644" t="s">
        <v>7207</v>
      </c>
      <c r="M644">
        <v>3</v>
      </c>
      <c r="N644">
        <v>2159.5300000000002</v>
      </c>
      <c r="O644">
        <v>0.1</v>
      </c>
      <c r="P644">
        <v>665.39</v>
      </c>
    </row>
    <row r="645" spans="1:16" x14ac:dyDescent="0.25">
      <c r="A645" t="s">
        <v>657</v>
      </c>
      <c r="B645" t="s">
        <v>5429</v>
      </c>
      <c r="C645" t="str">
        <f>TEXT(SalesData[[#This Row],[Order Date]],"mmm-yyyy")</f>
        <v>Sep-2023</v>
      </c>
      <c r="D645">
        <f t="shared" si="10"/>
        <v>2023</v>
      </c>
      <c r="E645" t="s">
        <v>6281</v>
      </c>
      <c r="F645" t="s">
        <v>6932</v>
      </c>
      <c r="G645" t="s">
        <v>7096</v>
      </c>
      <c r="H645" t="s">
        <v>7112</v>
      </c>
      <c r="I645" t="s">
        <v>7154</v>
      </c>
      <c r="J645" t="s">
        <v>7162</v>
      </c>
      <c r="K645" t="s">
        <v>7169</v>
      </c>
      <c r="L645" t="s">
        <v>7182</v>
      </c>
      <c r="M645">
        <v>7</v>
      </c>
      <c r="N645">
        <v>50573</v>
      </c>
      <c r="O645">
        <v>0.2</v>
      </c>
      <c r="P645">
        <v>5690.29</v>
      </c>
    </row>
    <row r="646" spans="1:16" x14ac:dyDescent="0.25">
      <c r="A646" t="s">
        <v>658</v>
      </c>
      <c r="B646" t="s">
        <v>5509</v>
      </c>
      <c r="C646" t="str">
        <f>TEXT(SalesData[[#This Row],[Order Date]],"mmm-yyyy")</f>
        <v>Dec-2025</v>
      </c>
      <c r="D646">
        <f t="shared" si="10"/>
        <v>2025</v>
      </c>
      <c r="E646" t="s">
        <v>6540</v>
      </c>
      <c r="F646" t="s">
        <v>6990</v>
      </c>
      <c r="G646" t="s">
        <v>7097</v>
      </c>
      <c r="H646" t="s">
        <v>7105</v>
      </c>
      <c r="I646" t="s">
        <v>7121</v>
      </c>
      <c r="J646" t="s">
        <v>7162</v>
      </c>
      <c r="K646" t="s">
        <v>7168</v>
      </c>
      <c r="L646" t="s">
        <v>7191</v>
      </c>
      <c r="M646">
        <v>6</v>
      </c>
      <c r="N646">
        <v>28177.46</v>
      </c>
      <c r="O646">
        <v>0.25</v>
      </c>
      <c r="P646">
        <v>2620.33</v>
      </c>
    </row>
    <row r="647" spans="1:16" x14ac:dyDescent="0.25">
      <c r="A647" t="s">
        <v>659</v>
      </c>
      <c r="B647" t="s">
        <v>5318</v>
      </c>
      <c r="C647" t="str">
        <f>TEXT(SalesData[[#This Row],[Order Date]],"mmm-yyyy")</f>
        <v>Feb-2025</v>
      </c>
      <c r="D647">
        <f t="shared" si="10"/>
        <v>2025</v>
      </c>
      <c r="E647" t="s">
        <v>6362</v>
      </c>
      <c r="F647" t="s">
        <v>7035</v>
      </c>
      <c r="G647" t="s">
        <v>7094</v>
      </c>
      <c r="H647" t="s">
        <v>7098</v>
      </c>
      <c r="I647" t="s">
        <v>7114</v>
      </c>
      <c r="J647" t="s">
        <v>7164</v>
      </c>
      <c r="K647" t="s">
        <v>7174</v>
      </c>
      <c r="L647" t="s">
        <v>7196</v>
      </c>
      <c r="M647">
        <v>2</v>
      </c>
      <c r="N647">
        <v>6516.45</v>
      </c>
      <c r="O647">
        <v>0.05</v>
      </c>
      <c r="P647">
        <v>1422.78</v>
      </c>
    </row>
    <row r="648" spans="1:16" x14ac:dyDescent="0.25">
      <c r="A648" t="s">
        <v>660</v>
      </c>
      <c r="B648" t="s">
        <v>5049</v>
      </c>
      <c r="C648" t="str">
        <f>TEXT(SalesData[[#This Row],[Order Date]],"mmm-yyyy")</f>
        <v>Mar-2025</v>
      </c>
      <c r="D648">
        <f t="shared" si="10"/>
        <v>2025</v>
      </c>
      <c r="E648" t="s">
        <v>6166</v>
      </c>
      <c r="F648" t="s">
        <v>6897</v>
      </c>
      <c r="G648" t="s">
        <v>7094</v>
      </c>
      <c r="H648" t="s">
        <v>7098</v>
      </c>
      <c r="I648" t="s">
        <v>7138</v>
      </c>
      <c r="J648" t="s">
        <v>7165</v>
      </c>
      <c r="K648" t="s">
        <v>7177</v>
      </c>
      <c r="L648" t="s">
        <v>7210</v>
      </c>
      <c r="M648">
        <v>8</v>
      </c>
      <c r="N648">
        <v>670190.6</v>
      </c>
      <c r="O648">
        <v>0</v>
      </c>
      <c r="P648">
        <v>84137.3</v>
      </c>
    </row>
    <row r="649" spans="1:16" x14ac:dyDescent="0.25">
      <c r="A649" t="s">
        <v>661</v>
      </c>
      <c r="B649" t="s">
        <v>5272</v>
      </c>
      <c r="C649" t="str">
        <f>TEXT(SalesData[[#This Row],[Order Date]],"mmm-yyyy")</f>
        <v>Aug-2023</v>
      </c>
      <c r="D649">
        <f t="shared" si="10"/>
        <v>2023</v>
      </c>
      <c r="E649" t="s">
        <v>6501</v>
      </c>
      <c r="F649" t="s">
        <v>6933</v>
      </c>
      <c r="G649" t="s">
        <v>7097</v>
      </c>
      <c r="H649" t="s">
        <v>7104</v>
      </c>
      <c r="I649" t="s">
        <v>7160</v>
      </c>
      <c r="J649" t="s">
        <v>7162</v>
      </c>
      <c r="K649" t="s">
        <v>7166</v>
      </c>
      <c r="L649" t="s">
        <v>7178</v>
      </c>
      <c r="M649">
        <v>1</v>
      </c>
      <c r="N649">
        <v>14896.21</v>
      </c>
      <c r="O649">
        <v>0</v>
      </c>
      <c r="P649">
        <v>3146.41</v>
      </c>
    </row>
    <row r="650" spans="1:16" x14ac:dyDescent="0.25">
      <c r="A650" t="s">
        <v>662</v>
      </c>
      <c r="B650" t="s">
        <v>5452</v>
      </c>
      <c r="C650" t="str">
        <f>TEXT(SalesData[[#This Row],[Order Date]],"mmm-yyyy")</f>
        <v>Apr-2025</v>
      </c>
      <c r="D650">
        <f t="shared" si="10"/>
        <v>2025</v>
      </c>
      <c r="E650" t="s">
        <v>6541</v>
      </c>
      <c r="F650" t="s">
        <v>7009</v>
      </c>
      <c r="G650" t="s">
        <v>7097</v>
      </c>
      <c r="H650" t="s">
        <v>7105</v>
      </c>
      <c r="I650" t="s">
        <v>7121</v>
      </c>
      <c r="J650" t="s">
        <v>7162</v>
      </c>
      <c r="K650" t="s">
        <v>7169</v>
      </c>
      <c r="L650" t="s">
        <v>7203</v>
      </c>
      <c r="M650">
        <v>4</v>
      </c>
      <c r="N650">
        <v>78371.240000000005</v>
      </c>
      <c r="O650">
        <v>0.1</v>
      </c>
      <c r="P650">
        <v>9503.7199999999993</v>
      </c>
    </row>
    <row r="651" spans="1:16" x14ac:dyDescent="0.25">
      <c r="A651" t="s">
        <v>663</v>
      </c>
      <c r="B651" t="s">
        <v>5510</v>
      </c>
      <c r="C651" t="str">
        <f>TEXT(SalesData[[#This Row],[Order Date]],"mmm-yyyy")</f>
        <v>Jul-2024</v>
      </c>
      <c r="D651">
        <f t="shared" si="10"/>
        <v>2024</v>
      </c>
      <c r="E651" t="s">
        <v>6445</v>
      </c>
      <c r="F651" t="s">
        <v>7060</v>
      </c>
      <c r="G651" t="s">
        <v>7097</v>
      </c>
      <c r="H651" t="s">
        <v>7105</v>
      </c>
      <c r="I651" t="s">
        <v>7149</v>
      </c>
      <c r="J651" t="s">
        <v>7163</v>
      </c>
      <c r="K651" t="s">
        <v>7171</v>
      </c>
      <c r="L651" t="s">
        <v>7204</v>
      </c>
      <c r="M651">
        <v>6</v>
      </c>
      <c r="N651">
        <v>21457.35</v>
      </c>
      <c r="O651">
        <v>0.2</v>
      </c>
      <c r="P651">
        <v>2333.8000000000002</v>
      </c>
    </row>
    <row r="652" spans="1:16" x14ac:dyDescent="0.25">
      <c r="A652" t="s">
        <v>664</v>
      </c>
      <c r="B652" t="s">
        <v>5511</v>
      </c>
      <c r="C652" t="str">
        <f>TEXT(SalesData[[#This Row],[Order Date]],"mmm-yyyy")</f>
        <v>Aug-2023</v>
      </c>
      <c r="D652">
        <f t="shared" si="10"/>
        <v>2023</v>
      </c>
      <c r="E652" t="s">
        <v>6542</v>
      </c>
      <c r="F652" t="s">
        <v>6936</v>
      </c>
      <c r="G652" t="s">
        <v>7094</v>
      </c>
      <c r="H652" t="s">
        <v>7098</v>
      </c>
      <c r="I652" t="s">
        <v>7114</v>
      </c>
      <c r="J652" t="s">
        <v>7162</v>
      </c>
      <c r="K652" t="s">
        <v>7166</v>
      </c>
      <c r="L652" t="s">
        <v>7178</v>
      </c>
      <c r="M652">
        <v>6</v>
      </c>
      <c r="N652">
        <v>86942.81</v>
      </c>
      <c r="O652">
        <v>0</v>
      </c>
      <c r="P652">
        <v>18182.38</v>
      </c>
    </row>
    <row r="653" spans="1:16" x14ac:dyDescent="0.25">
      <c r="A653" t="s">
        <v>665</v>
      </c>
      <c r="B653" t="s">
        <v>5512</v>
      </c>
      <c r="C653" t="str">
        <f>TEXT(SalesData[[#This Row],[Order Date]],"mmm-yyyy")</f>
        <v>Jun-2024</v>
      </c>
      <c r="D653">
        <f t="shared" si="10"/>
        <v>2024</v>
      </c>
      <c r="E653" t="s">
        <v>6543</v>
      </c>
      <c r="F653" t="s">
        <v>6915</v>
      </c>
      <c r="G653" t="s">
        <v>7097</v>
      </c>
      <c r="H653" t="s">
        <v>7105</v>
      </c>
      <c r="I653" t="s">
        <v>7128</v>
      </c>
      <c r="J653" t="s">
        <v>7163</v>
      </c>
      <c r="K653" t="s">
        <v>7167</v>
      </c>
      <c r="L653" t="s">
        <v>7207</v>
      </c>
      <c r="M653">
        <v>3</v>
      </c>
      <c r="N653">
        <v>2337.25</v>
      </c>
      <c r="O653">
        <v>0.05</v>
      </c>
      <c r="P653">
        <v>737.28</v>
      </c>
    </row>
    <row r="654" spans="1:16" x14ac:dyDescent="0.25">
      <c r="A654" t="s">
        <v>666</v>
      </c>
      <c r="B654" t="s">
        <v>5513</v>
      </c>
      <c r="C654" t="str">
        <f>TEXT(SalesData[[#This Row],[Order Date]],"mmm-yyyy")</f>
        <v>Mar-2025</v>
      </c>
      <c r="D654">
        <f t="shared" si="10"/>
        <v>2025</v>
      </c>
      <c r="E654" t="s">
        <v>6544</v>
      </c>
      <c r="F654" t="s">
        <v>7037</v>
      </c>
      <c r="G654" t="s">
        <v>7094</v>
      </c>
      <c r="H654" t="s">
        <v>7099</v>
      </c>
      <c r="I654" t="s">
        <v>7130</v>
      </c>
      <c r="J654" t="s">
        <v>7165</v>
      </c>
      <c r="K654" t="s">
        <v>7176</v>
      </c>
      <c r="L654" t="s">
        <v>7202</v>
      </c>
      <c r="M654">
        <v>6</v>
      </c>
      <c r="N654">
        <v>87335.3</v>
      </c>
      <c r="O654">
        <v>0.15</v>
      </c>
      <c r="P654">
        <v>4884.6400000000003</v>
      </c>
    </row>
    <row r="655" spans="1:16" x14ac:dyDescent="0.25">
      <c r="A655" t="s">
        <v>667</v>
      </c>
      <c r="B655" t="s">
        <v>5184</v>
      </c>
      <c r="C655" t="str">
        <f>TEXT(SalesData[[#This Row],[Order Date]],"mmm-yyyy")</f>
        <v>May-2025</v>
      </c>
      <c r="D655">
        <f t="shared" si="10"/>
        <v>2025</v>
      </c>
      <c r="E655" t="s">
        <v>6545</v>
      </c>
      <c r="F655" t="s">
        <v>7076</v>
      </c>
      <c r="G655" t="s">
        <v>7097</v>
      </c>
      <c r="H655" t="s">
        <v>7105</v>
      </c>
      <c r="I655" t="s">
        <v>7128</v>
      </c>
      <c r="J655" t="s">
        <v>7164</v>
      </c>
      <c r="K655" t="s">
        <v>7170</v>
      </c>
      <c r="L655" t="s">
        <v>7189</v>
      </c>
      <c r="M655">
        <v>2</v>
      </c>
      <c r="N655">
        <v>2234.0100000000002</v>
      </c>
      <c r="O655">
        <v>0.25</v>
      </c>
      <c r="P655">
        <v>410.6</v>
      </c>
    </row>
    <row r="656" spans="1:16" x14ac:dyDescent="0.25">
      <c r="A656" t="s">
        <v>668</v>
      </c>
      <c r="B656" t="s">
        <v>5150</v>
      </c>
      <c r="C656" t="str">
        <f>TEXT(SalesData[[#This Row],[Order Date]],"mmm-yyyy")</f>
        <v>May-2024</v>
      </c>
      <c r="D656">
        <f t="shared" si="10"/>
        <v>2024</v>
      </c>
      <c r="E656" t="s">
        <v>6295</v>
      </c>
      <c r="F656" t="s">
        <v>7021</v>
      </c>
      <c r="G656" t="s">
        <v>7095</v>
      </c>
      <c r="H656" t="s">
        <v>7109</v>
      </c>
      <c r="I656" t="s">
        <v>7135</v>
      </c>
      <c r="J656" t="s">
        <v>7162</v>
      </c>
      <c r="K656" t="s">
        <v>7169</v>
      </c>
      <c r="L656" t="s">
        <v>7203</v>
      </c>
      <c r="M656">
        <v>4</v>
      </c>
      <c r="N656">
        <v>80835.17</v>
      </c>
      <c r="O656">
        <v>0.1</v>
      </c>
      <c r="P656">
        <v>8627.5</v>
      </c>
    </row>
    <row r="657" spans="1:16" x14ac:dyDescent="0.25">
      <c r="A657" t="s">
        <v>669</v>
      </c>
      <c r="B657" t="s">
        <v>5514</v>
      </c>
      <c r="C657" t="str">
        <f>TEXT(SalesData[[#This Row],[Order Date]],"mmm-yyyy")</f>
        <v>Jan-2024</v>
      </c>
      <c r="D657">
        <f t="shared" si="10"/>
        <v>2024</v>
      </c>
      <c r="E657" t="s">
        <v>6546</v>
      </c>
      <c r="F657" t="s">
        <v>7066</v>
      </c>
      <c r="G657" t="s">
        <v>7094</v>
      </c>
      <c r="H657" t="s">
        <v>7100</v>
      </c>
      <c r="I657" t="s">
        <v>7116</v>
      </c>
      <c r="J657" t="s">
        <v>7165</v>
      </c>
      <c r="K657" t="s">
        <v>7176</v>
      </c>
      <c r="L657" t="s">
        <v>7194</v>
      </c>
      <c r="M657">
        <v>1</v>
      </c>
      <c r="N657">
        <v>24914.7</v>
      </c>
      <c r="O657">
        <v>0.05</v>
      </c>
      <c r="P657">
        <v>3164.61</v>
      </c>
    </row>
    <row r="658" spans="1:16" x14ac:dyDescent="0.25">
      <c r="A658" t="s">
        <v>670</v>
      </c>
      <c r="B658" t="s">
        <v>5515</v>
      </c>
      <c r="C658" t="str">
        <f>TEXT(SalesData[[#This Row],[Order Date]],"mmm-yyyy")</f>
        <v>Feb-2024</v>
      </c>
      <c r="D658">
        <f t="shared" si="10"/>
        <v>2024</v>
      </c>
      <c r="E658" t="s">
        <v>6547</v>
      </c>
      <c r="F658" t="s">
        <v>6978</v>
      </c>
      <c r="G658" t="s">
        <v>7097</v>
      </c>
      <c r="H658" t="s">
        <v>7107</v>
      </c>
      <c r="I658" t="s">
        <v>7123</v>
      </c>
      <c r="J658" t="s">
        <v>7163</v>
      </c>
      <c r="K658" t="s">
        <v>7167</v>
      </c>
      <c r="L658" t="s">
        <v>7179</v>
      </c>
      <c r="M658">
        <v>4</v>
      </c>
      <c r="N658">
        <v>9836.18</v>
      </c>
      <c r="O658">
        <v>0</v>
      </c>
      <c r="P658">
        <v>2661.01</v>
      </c>
    </row>
    <row r="659" spans="1:16" x14ac:dyDescent="0.25">
      <c r="A659" t="s">
        <v>671</v>
      </c>
      <c r="B659" t="s">
        <v>5077</v>
      </c>
      <c r="C659" t="str">
        <f>TEXT(SalesData[[#This Row],[Order Date]],"mmm-yyyy")</f>
        <v>Apr-2023</v>
      </c>
      <c r="D659">
        <f t="shared" si="10"/>
        <v>2023</v>
      </c>
      <c r="E659" t="s">
        <v>6200</v>
      </c>
      <c r="F659" t="s">
        <v>6959</v>
      </c>
      <c r="G659" t="s">
        <v>7095</v>
      </c>
      <c r="H659" t="s">
        <v>7109</v>
      </c>
      <c r="I659" t="s">
        <v>7135</v>
      </c>
      <c r="J659" t="s">
        <v>7164</v>
      </c>
      <c r="K659" t="s">
        <v>7170</v>
      </c>
      <c r="L659" t="s">
        <v>7189</v>
      </c>
      <c r="M659">
        <v>7</v>
      </c>
      <c r="N659">
        <v>10310.83</v>
      </c>
      <c r="O659">
        <v>0</v>
      </c>
      <c r="P659">
        <v>2809.22</v>
      </c>
    </row>
    <row r="660" spans="1:16" x14ac:dyDescent="0.25">
      <c r="A660" t="s">
        <v>672</v>
      </c>
      <c r="B660" t="s">
        <v>5516</v>
      </c>
      <c r="C660" t="str">
        <f>TEXT(SalesData[[#This Row],[Order Date]],"mmm-yyyy")</f>
        <v>Oct-2024</v>
      </c>
      <c r="D660">
        <f t="shared" si="10"/>
        <v>2024</v>
      </c>
      <c r="E660" t="s">
        <v>6524</v>
      </c>
      <c r="F660" t="s">
        <v>7025</v>
      </c>
      <c r="G660" t="s">
        <v>7094</v>
      </c>
      <c r="H660" t="s">
        <v>7098</v>
      </c>
      <c r="I660" t="s">
        <v>7156</v>
      </c>
      <c r="J660" t="s">
        <v>7164</v>
      </c>
      <c r="K660" t="s">
        <v>7174</v>
      </c>
      <c r="L660" t="s">
        <v>7196</v>
      </c>
      <c r="M660">
        <v>7</v>
      </c>
      <c r="N660">
        <v>23893.040000000001</v>
      </c>
      <c r="O660">
        <v>0</v>
      </c>
      <c r="P660">
        <v>5775.28</v>
      </c>
    </row>
    <row r="661" spans="1:16" x14ac:dyDescent="0.25">
      <c r="A661" t="s">
        <v>673</v>
      </c>
      <c r="B661" t="s">
        <v>5164</v>
      </c>
      <c r="C661" t="str">
        <f>TEXT(SalesData[[#This Row],[Order Date]],"mmm-yyyy")</f>
        <v>Jul-2023</v>
      </c>
      <c r="D661">
        <f t="shared" si="10"/>
        <v>2023</v>
      </c>
      <c r="E661" t="s">
        <v>6394</v>
      </c>
      <c r="F661" t="s">
        <v>6900</v>
      </c>
      <c r="G661" t="s">
        <v>7097</v>
      </c>
      <c r="H661" t="s">
        <v>7110</v>
      </c>
      <c r="I661" t="s">
        <v>7155</v>
      </c>
      <c r="J661" t="s">
        <v>7164</v>
      </c>
      <c r="K661" t="s">
        <v>7174</v>
      </c>
      <c r="L661" t="s">
        <v>7188</v>
      </c>
      <c r="M661">
        <v>6</v>
      </c>
      <c r="N661">
        <v>17052.419999999998</v>
      </c>
      <c r="O661">
        <v>0</v>
      </c>
      <c r="P661">
        <v>3997.67</v>
      </c>
    </row>
    <row r="662" spans="1:16" x14ac:dyDescent="0.25">
      <c r="A662" t="s">
        <v>674</v>
      </c>
      <c r="B662" t="s">
        <v>5194</v>
      </c>
      <c r="C662" t="str">
        <f>TEXT(SalesData[[#This Row],[Order Date]],"mmm-yyyy")</f>
        <v>Sep-2023</v>
      </c>
      <c r="D662">
        <f t="shared" si="10"/>
        <v>2023</v>
      </c>
      <c r="E662" t="s">
        <v>6153</v>
      </c>
      <c r="F662" t="s">
        <v>6951</v>
      </c>
      <c r="G662" t="s">
        <v>7097</v>
      </c>
      <c r="H662" t="s">
        <v>7107</v>
      </c>
      <c r="I662" t="s">
        <v>7152</v>
      </c>
      <c r="J662" t="s">
        <v>7162</v>
      </c>
      <c r="K662" t="s">
        <v>7168</v>
      </c>
      <c r="L662" t="s">
        <v>7181</v>
      </c>
      <c r="M662">
        <v>8</v>
      </c>
      <c r="N662">
        <v>91918.84</v>
      </c>
      <c r="O662">
        <v>0</v>
      </c>
      <c r="P662">
        <v>19586.759999999998</v>
      </c>
    </row>
    <row r="663" spans="1:16" x14ac:dyDescent="0.25">
      <c r="A663" t="s">
        <v>675</v>
      </c>
      <c r="B663" t="s">
        <v>5517</v>
      </c>
      <c r="C663" t="str">
        <f>TEXT(SalesData[[#This Row],[Order Date]],"mmm-yyyy")</f>
        <v>Aug-2025</v>
      </c>
      <c r="D663">
        <f t="shared" si="10"/>
        <v>2025</v>
      </c>
      <c r="E663" t="s">
        <v>6548</v>
      </c>
      <c r="F663" t="s">
        <v>6976</v>
      </c>
      <c r="G663" t="s">
        <v>7094</v>
      </c>
      <c r="H663" t="s">
        <v>7100</v>
      </c>
      <c r="I663" t="s">
        <v>7116</v>
      </c>
      <c r="J663" t="s">
        <v>7162</v>
      </c>
      <c r="K663" t="s">
        <v>7168</v>
      </c>
      <c r="L663" t="s">
        <v>7180</v>
      </c>
      <c r="M663">
        <v>5</v>
      </c>
      <c r="N663">
        <v>13588.89</v>
      </c>
      <c r="O663">
        <v>0.25</v>
      </c>
      <c r="P663">
        <v>399.06</v>
      </c>
    </row>
    <row r="664" spans="1:16" x14ac:dyDescent="0.25">
      <c r="A664" t="s">
        <v>676</v>
      </c>
      <c r="B664" t="s">
        <v>5518</v>
      </c>
      <c r="C664" t="str">
        <f>TEXT(SalesData[[#This Row],[Order Date]],"mmm-yyyy")</f>
        <v>Jul-2025</v>
      </c>
      <c r="D664">
        <f t="shared" si="10"/>
        <v>2025</v>
      </c>
      <c r="E664" t="s">
        <v>6261</v>
      </c>
      <c r="F664" t="s">
        <v>6987</v>
      </c>
      <c r="G664" t="s">
        <v>7097</v>
      </c>
      <c r="H664" t="s">
        <v>7105</v>
      </c>
      <c r="I664" t="s">
        <v>7121</v>
      </c>
      <c r="J664" t="s">
        <v>7163</v>
      </c>
      <c r="K664" t="s">
        <v>7175</v>
      </c>
      <c r="L664" t="s">
        <v>7205</v>
      </c>
      <c r="M664">
        <v>1</v>
      </c>
      <c r="N664">
        <v>3534.7</v>
      </c>
      <c r="O664">
        <v>0</v>
      </c>
      <c r="P664">
        <v>621.75</v>
      </c>
    </row>
    <row r="665" spans="1:16" x14ac:dyDescent="0.25">
      <c r="A665" t="s">
        <v>677</v>
      </c>
      <c r="B665" t="s">
        <v>5441</v>
      </c>
      <c r="C665" t="str">
        <f>TEXT(SalesData[[#This Row],[Order Date]],"mmm-yyyy")</f>
        <v>May-2023</v>
      </c>
      <c r="D665">
        <f t="shared" si="10"/>
        <v>2023</v>
      </c>
      <c r="E665" t="s">
        <v>6353</v>
      </c>
      <c r="F665" t="s">
        <v>6942</v>
      </c>
      <c r="G665" t="s">
        <v>7094</v>
      </c>
      <c r="H665" t="s">
        <v>7101</v>
      </c>
      <c r="I665" t="s">
        <v>7137</v>
      </c>
      <c r="J665" t="s">
        <v>7165</v>
      </c>
      <c r="K665" t="s">
        <v>7176</v>
      </c>
      <c r="L665" t="s">
        <v>7194</v>
      </c>
      <c r="M665">
        <v>7</v>
      </c>
      <c r="N665">
        <v>152905.66</v>
      </c>
      <c r="O665">
        <v>0.15</v>
      </c>
      <c r="P665">
        <v>14365.46</v>
      </c>
    </row>
    <row r="666" spans="1:16" x14ac:dyDescent="0.25">
      <c r="A666" t="s">
        <v>678</v>
      </c>
      <c r="B666" t="s">
        <v>5519</v>
      </c>
      <c r="C666" t="str">
        <f>TEXT(SalesData[[#This Row],[Order Date]],"mmm-yyyy")</f>
        <v>Jan-2023</v>
      </c>
      <c r="D666">
        <f t="shared" si="10"/>
        <v>2023</v>
      </c>
      <c r="E666" t="s">
        <v>6145</v>
      </c>
      <c r="F666" t="s">
        <v>6943</v>
      </c>
      <c r="G666" t="s">
        <v>7094</v>
      </c>
      <c r="H666" t="s">
        <v>7100</v>
      </c>
      <c r="I666" t="s">
        <v>7136</v>
      </c>
      <c r="J666" t="s">
        <v>7165</v>
      </c>
      <c r="K666" t="s">
        <v>7172</v>
      </c>
      <c r="L666" t="s">
        <v>7212</v>
      </c>
      <c r="M666">
        <v>5</v>
      </c>
      <c r="N666">
        <v>17210.990000000002</v>
      </c>
      <c r="O666">
        <v>0.05</v>
      </c>
      <c r="P666">
        <v>2980.37</v>
      </c>
    </row>
    <row r="667" spans="1:16" x14ac:dyDescent="0.25">
      <c r="A667" t="s">
        <v>679</v>
      </c>
      <c r="B667" t="s">
        <v>5520</v>
      </c>
      <c r="C667" t="str">
        <f>TEXT(SalesData[[#This Row],[Order Date]],"mmm-yyyy")</f>
        <v>Dec-2023</v>
      </c>
      <c r="D667">
        <f t="shared" si="10"/>
        <v>2023</v>
      </c>
      <c r="E667" t="s">
        <v>6380</v>
      </c>
      <c r="F667" t="s">
        <v>6947</v>
      </c>
      <c r="G667" t="s">
        <v>7094</v>
      </c>
      <c r="H667" t="s">
        <v>7099</v>
      </c>
      <c r="I667" t="s">
        <v>7115</v>
      </c>
      <c r="J667" t="s">
        <v>7162</v>
      </c>
      <c r="K667" t="s">
        <v>7166</v>
      </c>
      <c r="L667" t="s">
        <v>7211</v>
      </c>
      <c r="M667">
        <v>3</v>
      </c>
      <c r="N667">
        <v>22288.240000000002</v>
      </c>
      <c r="O667">
        <v>0.05</v>
      </c>
      <c r="P667">
        <v>4058.55</v>
      </c>
    </row>
    <row r="668" spans="1:16" x14ac:dyDescent="0.25">
      <c r="A668" t="s">
        <v>680</v>
      </c>
      <c r="B668" t="s">
        <v>5521</v>
      </c>
      <c r="C668" t="str">
        <f>TEXT(SalesData[[#This Row],[Order Date]],"mmm-yyyy")</f>
        <v>May-2024</v>
      </c>
      <c r="D668">
        <f t="shared" si="10"/>
        <v>2024</v>
      </c>
      <c r="E668" t="s">
        <v>6165</v>
      </c>
      <c r="F668" t="s">
        <v>6959</v>
      </c>
      <c r="G668" t="s">
        <v>7094</v>
      </c>
      <c r="H668" t="s">
        <v>7099</v>
      </c>
      <c r="I668" t="s">
        <v>7130</v>
      </c>
      <c r="J668" t="s">
        <v>7164</v>
      </c>
      <c r="K668" t="s">
        <v>7174</v>
      </c>
      <c r="L668" t="s">
        <v>7199</v>
      </c>
      <c r="M668">
        <v>6</v>
      </c>
      <c r="N668">
        <v>8739.92</v>
      </c>
      <c r="O668">
        <v>0.05</v>
      </c>
      <c r="P668">
        <v>1706.88</v>
      </c>
    </row>
    <row r="669" spans="1:16" x14ac:dyDescent="0.25">
      <c r="A669" t="s">
        <v>681</v>
      </c>
      <c r="B669" t="s">
        <v>5522</v>
      </c>
      <c r="C669" t="str">
        <f>TEXT(SalesData[[#This Row],[Order Date]],"mmm-yyyy")</f>
        <v>Oct-2023</v>
      </c>
      <c r="D669">
        <f t="shared" si="10"/>
        <v>2023</v>
      </c>
      <c r="E669" t="s">
        <v>6549</v>
      </c>
      <c r="F669" t="s">
        <v>7040</v>
      </c>
      <c r="G669" t="s">
        <v>7096</v>
      </c>
      <c r="H669" t="s">
        <v>7113</v>
      </c>
      <c r="I669" t="s">
        <v>7143</v>
      </c>
      <c r="J669" t="s">
        <v>7165</v>
      </c>
      <c r="K669" t="s">
        <v>7172</v>
      </c>
      <c r="L669" t="s">
        <v>7208</v>
      </c>
      <c r="M669">
        <v>6</v>
      </c>
      <c r="N669">
        <v>15345.72</v>
      </c>
      <c r="O669">
        <v>0</v>
      </c>
      <c r="P669">
        <v>3211.3</v>
      </c>
    </row>
    <row r="670" spans="1:16" x14ac:dyDescent="0.25">
      <c r="A670" t="s">
        <v>682</v>
      </c>
      <c r="B670" t="s">
        <v>5200</v>
      </c>
      <c r="C670" t="str">
        <f>TEXT(SalesData[[#This Row],[Order Date]],"mmm-yyyy")</f>
        <v>Aug-2023</v>
      </c>
      <c r="D670">
        <f t="shared" si="10"/>
        <v>2023</v>
      </c>
      <c r="E670" t="s">
        <v>6138</v>
      </c>
      <c r="F670" t="s">
        <v>6936</v>
      </c>
      <c r="G670" t="s">
        <v>7096</v>
      </c>
      <c r="H670" t="s">
        <v>7113</v>
      </c>
      <c r="I670" t="s">
        <v>7144</v>
      </c>
      <c r="J670" t="s">
        <v>7162</v>
      </c>
      <c r="K670" t="s">
        <v>7166</v>
      </c>
      <c r="L670" t="s">
        <v>7211</v>
      </c>
      <c r="M670">
        <v>6</v>
      </c>
      <c r="N670">
        <v>41484.25</v>
      </c>
      <c r="O670">
        <v>0.05</v>
      </c>
      <c r="P670">
        <v>7331.03</v>
      </c>
    </row>
    <row r="671" spans="1:16" x14ac:dyDescent="0.25">
      <c r="A671" t="s">
        <v>683</v>
      </c>
      <c r="B671" t="s">
        <v>5523</v>
      </c>
      <c r="C671" t="str">
        <f>TEXT(SalesData[[#This Row],[Order Date]],"mmm-yyyy")</f>
        <v>Nov-2023</v>
      </c>
      <c r="D671">
        <f t="shared" si="10"/>
        <v>2023</v>
      </c>
      <c r="E671" t="s">
        <v>6550</v>
      </c>
      <c r="F671" t="s">
        <v>7044</v>
      </c>
      <c r="G671" t="s">
        <v>7096</v>
      </c>
      <c r="H671" t="s">
        <v>7111</v>
      </c>
      <c r="I671" t="s">
        <v>7142</v>
      </c>
      <c r="J671" t="s">
        <v>7163</v>
      </c>
      <c r="K671" t="s">
        <v>7175</v>
      </c>
      <c r="L671" t="s">
        <v>7197</v>
      </c>
      <c r="M671">
        <v>8</v>
      </c>
      <c r="N671">
        <v>47980.61</v>
      </c>
      <c r="O671">
        <v>0</v>
      </c>
      <c r="P671">
        <v>12242.19</v>
      </c>
    </row>
    <row r="672" spans="1:16" x14ac:dyDescent="0.25">
      <c r="A672" t="s">
        <v>684</v>
      </c>
      <c r="B672" t="s">
        <v>5407</v>
      </c>
      <c r="C672" t="str">
        <f>TEXT(SalesData[[#This Row],[Order Date]],"mmm-yyyy")</f>
        <v>Jan-2024</v>
      </c>
      <c r="D672">
        <f t="shared" si="10"/>
        <v>2024</v>
      </c>
      <c r="E672" t="s">
        <v>6551</v>
      </c>
      <c r="F672" t="s">
        <v>7031</v>
      </c>
      <c r="G672" t="s">
        <v>7096</v>
      </c>
      <c r="H672" t="s">
        <v>7111</v>
      </c>
      <c r="I672" t="s">
        <v>7142</v>
      </c>
      <c r="J672" t="s">
        <v>7164</v>
      </c>
      <c r="K672" t="s">
        <v>7173</v>
      </c>
      <c r="L672" t="s">
        <v>7206</v>
      </c>
      <c r="M672">
        <v>3</v>
      </c>
      <c r="N672">
        <v>6809.55</v>
      </c>
      <c r="O672">
        <v>0</v>
      </c>
      <c r="P672">
        <v>2043.02</v>
      </c>
    </row>
    <row r="673" spans="1:16" x14ac:dyDescent="0.25">
      <c r="A673" t="s">
        <v>685</v>
      </c>
      <c r="B673" t="s">
        <v>5524</v>
      </c>
      <c r="C673" t="str">
        <f>TEXT(SalesData[[#This Row],[Order Date]],"mmm-yyyy")</f>
        <v>May-2023</v>
      </c>
      <c r="D673">
        <f t="shared" si="10"/>
        <v>2023</v>
      </c>
      <c r="E673" t="s">
        <v>6374</v>
      </c>
      <c r="F673" t="s">
        <v>7028</v>
      </c>
      <c r="G673" t="s">
        <v>7096</v>
      </c>
      <c r="H673" t="s">
        <v>7111</v>
      </c>
      <c r="I673" t="s">
        <v>7145</v>
      </c>
      <c r="J673" t="s">
        <v>7163</v>
      </c>
      <c r="K673" t="s">
        <v>7171</v>
      </c>
      <c r="L673" t="s">
        <v>7209</v>
      </c>
      <c r="M673">
        <v>3</v>
      </c>
      <c r="N673">
        <v>4428.1899999999996</v>
      </c>
      <c r="O673">
        <v>0.2</v>
      </c>
      <c r="P673">
        <v>607.21</v>
      </c>
    </row>
    <row r="674" spans="1:16" x14ac:dyDescent="0.25">
      <c r="A674" t="s">
        <v>686</v>
      </c>
      <c r="B674" t="s">
        <v>5525</v>
      </c>
      <c r="C674" t="str">
        <f>TEXT(SalesData[[#This Row],[Order Date]],"mmm-yyyy")</f>
        <v>Feb-2023</v>
      </c>
      <c r="D674">
        <f t="shared" si="10"/>
        <v>2023</v>
      </c>
      <c r="E674" t="s">
        <v>6480</v>
      </c>
      <c r="F674" t="s">
        <v>7006</v>
      </c>
      <c r="G674" t="s">
        <v>7097</v>
      </c>
      <c r="H674" t="s">
        <v>7107</v>
      </c>
      <c r="I674" t="s">
        <v>7152</v>
      </c>
      <c r="J674" t="s">
        <v>7165</v>
      </c>
      <c r="K674" t="s">
        <v>7176</v>
      </c>
      <c r="L674" t="s">
        <v>7202</v>
      </c>
      <c r="M674">
        <v>2</v>
      </c>
      <c r="N674">
        <v>32977.81</v>
      </c>
      <c r="O674">
        <v>0.05</v>
      </c>
      <c r="P674">
        <v>3422.02</v>
      </c>
    </row>
    <row r="675" spans="1:16" x14ac:dyDescent="0.25">
      <c r="A675" t="s">
        <v>687</v>
      </c>
      <c r="B675" t="s">
        <v>5200</v>
      </c>
      <c r="C675" t="str">
        <f>TEXT(SalesData[[#This Row],[Order Date]],"mmm-yyyy")</f>
        <v>Aug-2023</v>
      </c>
      <c r="D675">
        <f t="shared" si="10"/>
        <v>2023</v>
      </c>
      <c r="E675" t="s">
        <v>6300</v>
      </c>
      <c r="F675" t="s">
        <v>7025</v>
      </c>
      <c r="G675" t="s">
        <v>7095</v>
      </c>
      <c r="H675" t="s">
        <v>7109</v>
      </c>
      <c r="I675" t="s">
        <v>7140</v>
      </c>
      <c r="J675" t="s">
        <v>7162</v>
      </c>
      <c r="K675" t="s">
        <v>7166</v>
      </c>
      <c r="L675" t="s">
        <v>7192</v>
      </c>
      <c r="M675">
        <v>8</v>
      </c>
      <c r="N675">
        <v>34787.32</v>
      </c>
      <c r="O675">
        <v>0.25</v>
      </c>
      <c r="P675">
        <v>2406.89</v>
      </c>
    </row>
    <row r="676" spans="1:16" x14ac:dyDescent="0.25">
      <c r="A676" t="s">
        <v>688</v>
      </c>
      <c r="B676" t="s">
        <v>5086</v>
      </c>
      <c r="C676" t="str">
        <f>TEXT(SalesData[[#This Row],[Order Date]],"mmm-yyyy")</f>
        <v>Jul-2024</v>
      </c>
      <c r="D676">
        <f t="shared" si="10"/>
        <v>2024</v>
      </c>
      <c r="E676" t="s">
        <v>6372</v>
      </c>
      <c r="F676" t="s">
        <v>6917</v>
      </c>
      <c r="G676" t="s">
        <v>7097</v>
      </c>
      <c r="H676" t="s">
        <v>7107</v>
      </c>
      <c r="I676" t="s">
        <v>7153</v>
      </c>
      <c r="J676" t="s">
        <v>7165</v>
      </c>
      <c r="K676" t="s">
        <v>7172</v>
      </c>
      <c r="L676" t="s">
        <v>7212</v>
      </c>
      <c r="M676">
        <v>2</v>
      </c>
      <c r="N676">
        <v>6179.94</v>
      </c>
      <c r="O676">
        <v>0.15</v>
      </c>
      <c r="P676">
        <v>765.43</v>
      </c>
    </row>
    <row r="677" spans="1:16" x14ac:dyDescent="0.25">
      <c r="A677" t="s">
        <v>689</v>
      </c>
      <c r="B677" t="s">
        <v>5351</v>
      </c>
      <c r="C677" t="str">
        <f>TEXT(SalesData[[#This Row],[Order Date]],"mmm-yyyy")</f>
        <v>Feb-2023</v>
      </c>
      <c r="D677">
        <f t="shared" si="10"/>
        <v>2023</v>
      </c>
      <c r="E677" t="s">
        <v>6427</v>
      </c>
      <c r="F677" t="s">
        <v>7023</v>
      </c>
      <c r="G677" t="s">
        <v>7094</v>
      </c>
      <c r="H677" t="s">
        <v>7101</v>
      </c>
      <c r="I677" t="s">
        <v>7137</v>
      </c>
      <c r="J677" t="s">
        <v>7162</v>
      </c>
      <c r="K677" t="s">
        <v>7166</v>
      </c>
      <c r="L677" t="s">
        <v>7192</v>
      </c>
      <c r="M677">
        <v>5</v>
      </c>
      <c r="N677">
        <v>31265.07</v>
      </c>
      <c r="O677">
        <v>0</v>
      </c>
      <c r="P677">
        <v>5513.6</v>
      </c>
    </row>
    <row r="678" spans="1:16" x14ac:dyDescent="0.25">
      <c r="A678" t="s">
        <v>690</v>
      </c>
      <c r="B678" t="s">
        <v>5526</v>
      </c>
      <c r="C678" t="str">
        <f>TEXT(SalesData[[#This Row],[Order Date]],"mmm-yyyy")</f>
        <v>Aug-2023</v>
      </c>
      <c r="D678">
        <f t="shared" si="10"/>
        <v>2023</v>
      </c>
      <c r="E678" t="s">
        <v>6436</v>
      </c>
      <c r="F678" t="s">
        <v>6913</v>
      </c>
      <c r="G678" t="s">
        <v>7096</v>
      </c>
      <c r="H678" t="s">
        <v>7111</v>
      </c>
      <c r="I678" t="s">
        <v>7131</v>
      </c>
      <c r="J678" t="s">
        <v>7162</v>
      </c>
      <c r="K678" t="s">
        <v>7168</v>
      </c>
      <c r="L678" t="s">
        <v>7180</v>
      </c>
      <c r="M678">
        <v>6</v>
      </c>
      <c r="N678">
        <v>21242.959999999999</v>
      </c>
      <c r="O678">
        <v>0</v>
      </c>
      <c r="P678">
        <v>4147.47</v>
      </c>
    </row>
    <row r="679" spans="1:16" x14ac:dyDescent="0.25">
      <c r="A679" t="s">
        <v>691</v>
      </c>
      <c r="B679" t="s">
        <v>5527</v>
      </c>
      <c r="C679" t="str">
        <f>TEXT(SalesData[[#This Row],[Order Date]],"mmm-yyyy")</f>
        <v>Mar-2023</v>
      </c>
      <c r="D679">
        <f t="shared" si="10"/>
        <v>2023</v>
      </c>
      <c r="E679" t="s">
        <v>6552</v>
      </c>
      <c r="F679" t="s">
        <v>6948</v>
      </c>
      <c r="G679" t="s">
        <v>7094</v>
      </c>
      <c r="H679" t="s">
        <v>7100</v>
      </c>
      <c r="I679" t="s">
        <v>7151</v>
      </c>
      <c r="J679" t="s">
        <v>7164</v>
      </c>
      <c r="K679" t="s">
        <v>7174</v>
      </c>
      <c r="L679" t="s">
        <v>7196</v>
      </c>
      <c r="M679">
        <v>7</v>
      </c>
      <c r="N679">
        <v>25463.14</v>
      </c>
      <c r="O679">
        <v>0</v>
      </c>
      <c r="P679">
        <v>6524.62</v>
      </c>
    </row>
    <row r="680" spans="1:16" x14ac:dyDescent="0.25">
      <c r="A680" t="s">
        <v>692</v>
      </c>
      <c r="B680" t="s">
        <v>5528</v>
      </c>
      <c r="C680" t="str">
        <f>TEXT(SalesData[[#This Row],[Order Date]],"mmm-yyyy")</f>
        <v>Dec-2024</v>
      </c>
      <c r="D680">
        <f t="shared" si="10"/>
        <v>2024</v>
      </c>
      <c r="E680" t="s">
        <v>6553</v>
      </c>
      <c r="F680" t="s">
        <v>7013</v>
      </c>
      <c r="G680" t="s">
        <v>7097</v>
      </c>
      <c r="H680" t="s">
        <v>7104</v>
      </c>
      <c r="I680" t="s">
        <v>7132</v>
      </c>
      <c r="J680" t="s">
        <v>7164</v>
      </c>
      <c r="K680" t="s">
        <v>7170</v>
      </c>
      <c r="L680" t="s">
        <v>7183</v>
      </c>
      <c r="M680">
        <v>2</v>
      </c>
      <c r="N680">
        <v>7126.63</v>
      </c>
      <c r="O680">
        <v>0.25</v>
      </c>
      <c r="P680">
        <v>756.61</v>
      </c>
    </row>
    <row r="681" spans="1:16" x14ac:dyDescent="0.25">
      <c r="A681" t="s">
        <v>693</v>
      </c>
      <c r="B681" t="s">
        <v>5529</v>
      </c>
      <c r="C681" t="str">
        <f>TEXT(SalesData[[#This Row],[Order Date]],"mmm-yyyy")</f>
        <v>Oct-2023</v>
      </c>
      <c r="D681">
        <f t="shared" si="10"/>
        <v>2023</v>
      </c>
      <c r="E681" t="s">
        <v>6554</v>
      </c>
      <c r="F681" t="s">
        <v>7077</v>
      </c>
      <c r="G681" t="s">
        <v>7095</v>
      </c>
      <c r="H681" t="s">
        <v>7106</v>
      </c>
      <c r="I681" t="s">
        <v>7146</v>
      </c>
      <c r="J681" t="s">
        <v>7163</v>
      </c>
      <c r="K681" t="s">
        <v>7167</v>
      </c>
      <c r="L681" t="s">
        <v>7179</v>
      </c>
      <c r="M681">
        <v>2</v>
      </c>
      <c r="N681">
        <v>5038.92</v>
      </c>
      <c r="O681">
        <v>0</v>
      </c>
      <c r="P681">
        <v>1300.23</v>
      </c>
    </row>
    <row r="682" spans="1:16" x14ac:dyDescent="0.25">
      <c r="A682" t="s">
        <v>694</v>
      </c>
      <c r="B682" t="s">
        <v>5446</v>
      </c>
      <c r="C682" t="str">
        <f>TEXT(SalesData[[#This Row],[Order Date]],"mmm-yyyy")</f>
        <v>Oct-2024</v>
      </c>
      <c r="D682">
        <f t="shared" si="10"/>
        <v>2024</v>
      </c>
      <c r="E682" t="s">
        <v>6555</v>
      </c>
      <c r="F682" t="s">
        <v>7008</v>
      </c>
      <c r="G682" t="s">
        <v>7094</v>
      </c>
      <c r="H682" t="s">
        <v>7100</v>
      </c>
      <c r="I682" t="s">
        <v>7151</v>
      </c>
      <c r="J682" t="s">
        <v>7164</v>
      </c>
      <c r="K682" t="s">
        <v>7170</v>
      </c>
      <c r="L682" t="s">
        <v>7189</v>
      </c>
      <c r="M682">
        <v>7</v>
      </c>
      <c r="N682">
        <v>9632.7800000000007</v>
      </c>
      <c r="O682">
        <v>0.1</v>
      </c>
      <c r="P682">
        <v>2635.65</v>
      </c>
    </row>
    <row r="683" spans="1:16" x14ac:dyDescent="0.25">
      <c r="A683" t="s">
        <v>695</v>
      </c>
      <c r="B683" t="s">
        <v>5530</v>
      </c>
      <c r="C683" t="str">
        <f>TEXT(SalesData[[#This Row],[Order Date]],"mmm-yyyy")</f>
        <v>Oct-2023</v>
      </c>
      <c r="D683">
        <f t="shared" si="10"/>
        <v>2023</v>
      </c>
      <c r="E683" t="s">
        <v>6427</v>
      </c>
      <c r="F683" t="s">
        <v>7023</v>
      </c>
      <c r="G683" t="s">
        <v>7094</v>
      </c>
      <c r="H683" t="s">
        <v>7101</v>
      </c>
      <c r="I683" t="s">
        <v>7137</v>
      </c>
      <c r="J683" t="s">
        <v>7163</v>
      </c>
      <c r="K683" t="s">
        <v>7167</v>
      </c>
      <c r="L683" t="s">
        <v>7207</v>
      </c>
      <c r="M683">
        <v>8</v>
      </c>
      <c r="N683">
        <v>5459.7</v>
      </c>
      <c r="O683">
        <v>0.15</v>
      </c>
      <c r="P683">
        <v>1494.97</v>
      </c>
    </row>
    <row r="684" spans="1:16" x14ac:dyDescent="0.25">
      <c r="A684" t="s">
        <v>696</v>
      </c>
      <c r="B684" t="s">
        <v>5423</v>
      </c>
      <c r="C684" t="str">
        <f>TEXT(SalesData[[#This Row],[Order Date]],"mmm-yyyy")</f>
        <v>May-2025</v>
      </c>
      <c r="D684">
        <f t="shared" si="10"/>
        <v>2025</v>
      </c>
      <c r="E684" t="s">
        <v>6150</v>
      </c>
      <c r="F684" t="s">
        <v>6948</v>
      </c>
      <c r="G684" t="s">
        <v>7094</v>
      </c>
      <c r="H684" t="s">
        <v>7099</v>
      </c>
      <c r="I684" t="s">
        <v>7130</v>
      </c>
      <c r="J684" t="s">
        <v>7164</v>
      </c>
      <c r="K684" t="s">
        <v>7173</v>
      </c>
      <c r="L684" t="s">
        <v>7200</v>
      </c>
      <c r="M684">
        <v>1</v>
      </c>
      <c r="N684">
        <v>1146.6500000000001</v>
      </c>
      <c r="O684">
        <v>0.05</v>
      </c>
      <c r="P684">
        <v>395.76</v>
      </c>
    </row>
    <row r="685" spans="1:16" x14ac:dyDescent="0.25">
      <c r="A685" t="s">
        <v>697</v>
      </c>
      <c r="B685" t="s">
        <v>5021</v>
      </c>
      <c r="C685" t="str">
        <f>TEXT(SalesData[[#This Row],[Order Date]],"mmm-yyyy")</f>
        <v>Dec-2024</v>
      </c>
      <c r="D685">
        <f t="shared" si="10"/>
        <v>2024</v>
      </c>
      <c r="E685" t="s">
        <v>6556</v>
      </c>
      <c r="F685" t="s">
        <v>6989</v>
      </c>
      <c r="G685" t="s">
        <v>7095</v>
      </c>
      <c r="H685" t="s">
        <v>7106</v>
      </c>
      <c r="I685" t="s">
        <v>7146</v>
      </c>
      <c r="J685" t="s">
        <v>7163</v>
      </c>
      <c r="K685" t="s">
        <v>7171</v>
      </c>
      <c r="L685" t="s">
        <v>7209</v>
      </c>
      <c r="M685">
        <v>7</v>
      </c>
      <c r="N685">
        <v>12235.53</v>
      </c>
      <c r="O685">
        <v>0</v>
      </c>
      <c r="P685">
        <v>2567.9899999999998</v>
      </c>
    </row>
    <row r="686" spans="1:16" x14ac:dyDescent="0.25">
      <c r="A686" t="s">
        <v>698</v>
      </c>
      <c r="B686" t="s">
        <v>5531</v>
      </c>
      <c r="C686" t="str">
        <f>TEXT(SalesData[[#This Row],[Order Date]],"mmm-yyyy")</f>
        <v>Oct-2023</v>
      </c>
      <c r="D686">
        <f t="shared" si="10"/>
        <v>2023</v>
      </c>
      <c r="E686" t="s">
        <v>6225</v>
      </c>
      <c r="F686" t="s">
        <v>6921</v>
      </c>
      <c r="G686" t="s">
        <v>7096</v>
      </c>
      <c r="H686" t="s">
        <v>7112</v>
      </c>
      <c r="I686" t="s">
        <v>7154</v>
      </c>
      <c r="J686" t="s">
        <v>7163</v>
      </c>
      <c r="K686" t="s">
        <v>7175</v>
      </c>
      <c r="L686" t="s">
        <v>7197</v>
      </c>
      <c r="M686">
        <v>2</v>
      </c>
      <c r="N686">
        <v>9678.34</v>
      </c>
      <c r="O686">
        <v>0.2</v>
      </c>
      <c r="P686">
        <v>1497.3</v>
      </c>
    </row>
    <row r="687" spans="1:16" x14ac:dyDescent="0.25">
      <c r="A687" t="s">
        <v>699</v>
      </c>
      <c r="B687" t="s">
        <v>5532</v>
      </c>
      <c r="C687" t="str">
        <f>TEXT(SalesData[[#This Row],[Order Date]],"mmm-yyyy")</f>
        <v>Mar-2023</v>
      </c>
      <c r="D687">
        <f t="shared" si="10"/>
        <v>2023</v>
      </c>
      <c r="E687" t="s">
        <v>6557</v>
      </c>
      <c r="F687" t="s">
        <v>7003</v>
      </c>
      <c r="G687" t="s">
        <v>7094</v>
      </c>
      <c r="H687" t="s">
        <v>7098</v>
      </c>
      <c r="I687" t="s">
        <v>7114</v>
      </c>
      <c r="J687" t="s">
        <v>7165</v>
      </c>
      <c r="K687" t="s">
        <v>7176</v>
      </c>
      <c r="L687" t="s">
        <v>7202</v>
      </c>
      <c r="M687">
        <v>1</v>
      </c>
      <c r="N687">
        <v>15806.53</v>
      </c>
      <c r="O687">
        <v>0.15</v>
      </c>
      <c r="P687">
        <v>1290.21</v>
      </c>
    </row>
    <row r="688" spans="1:16" x14ac:dyDescent="0.25">
      <c r="A688" t="s">
        <v>700</v>
      </c>
      <c r="B688" t="s">
        <v>5533</v>
      </c>
      <c r="C688" t="str">
        <f>TEXT(SalesData[[#This Row],[Order Date]],"mmm-yyyy")</f>
        <v>Oct-2023</v>
      </c>
      <c r="D688">
        <f t="shared" si="10"/>
        <v>2023</v>
      </c>
      <c r="E688" t="s">
        <v>6558</v>
      </c>
      <c r="F688" t="s">
        <v>7064</v>
      </c>
      <c r="G688" t="s">
        <v>7095</v>
      </c>
      <c r="H688" t="s">
        <v>7102</v>
      </c>
      <c r="I688" t="s">
        <v>7157</v>
      </c>
      <c r="J688" t="s">
        <v>7164</v>
      </c>
      <c r="K688" t="s">
        <v>7170</v>
      </c>
      <c r="L688" t="s">
        <v>7183</v>
      </c>
      <c r="M688">
        <v>1</v>
      </c>
      <c r="N688">
        <v>4565.3500000000004</v>
      </c>
      <c r="O688">
        <v>0.05</v>
      </c>
      <c r="P688">
        <v>1203.44</v>
      </c>
    </row>
    <row r="689" spans="1:16" x14ac:dyDescent="0.25">
      <c r="A689" t="s">
        <v>701</v>
      </c>
      <c r="B689" t="s">
        <v>5443</v>
      </c>
      <c r="C689" t="str">
        <f>TEXT(SalesData[[#This Row],[Order Date]],"mmm-yyyy")</f>
        <v>Dec-2023</v>
      </c>
      <c r="D689">
        <f t="shared" si="10"/>
        <v>2023</v>
      </c>
      <c r="E689" t="s">
        <v>6559</v>
      </c>
      <c r="F689" t="s">
        <v>7018</v>
      </c>
      <c r="G689" t="s">
        <v>7094</v>
      </c>
      <c r="H689" t="s">
        <v>7099</v>
      </c>
      <c r="I689" t="s">
        <v>7125</v>
      </c>
      <c r="J689" t="s">
        <v>7163</v>
      </c>
      <c r="K689" t="s">
        <v>7167</v>
      </c>
      <c r="L689" t="s">
        <v>7179</v>
      </c>
      <c r="M689">
        <v>5</v>
      </c>
      <c r="N689">
        <v>10626.99</v>
      </c>
      <c r="O689">
        <v>0.15</v>
      </c>
      <c r="P689">
        <v>1987.66</v>
      </c>
    </row>
    <row r="690" spans="1:16" x14ac:dyDescent="0.25">
      <c r="A690" t="s">
        <v>702</v>
      </c>
      <c r="B690" t="s">
        <v>5534</v>
      </c>
      <c r="C690" t="str">
        <f>TEXT(SalesData[[#This Row],[Order Date]],"mmm-yyyy")</f>
        <v>Jul-2024</v>
      </c>
      <c r="D690">
        <f t="shared" si="10"/>
        <v>2024</v>
      </c>
      <c r="E690" t="s">
        <v>6171</v>
      </c>
      <c r="F690" t="s">
        <v>6961</v>
      </c>
      <c r="G690" t="s">
        <v>7097</v>
      </c>
      <c r="H690" t="s">
        <v>7105</v>
      </c>
      <c r="I690" t="s">
        <v>7121</v>
      </c>
      <c r="J690" t="s">
        <v>7162</v>
      </c>
      <c r="K690" t="s">
        <v>7166</v>
      </c>
      <c r="L690" t="s">
        <v>7192</v>
      </c>
      <c r="M690">
        <v>1</v>
      </c>
      <c r="N690">
        <v>5935.37</v>
      </c>
      <c r="O690">
        <v>0</v>
      </c>
      <c r="P690">
        <v>1105.07</v>
      </c>
    </row>
    <row r="691" spans="1:16" x14ac:dyDescent="0.25">
      <c r="A691" t="s">
        <v>703</v>
      </c>
      <c r="B691" t="s">
        <v>5535</v>
      </c>
      <c r="C691" t="str">
        <f>TEXT(SalesData[[#This Row],[Order Date]],"mmm-yyyy")</f>
        <v>Jun-2023</v>
      </c>
      <c r="D691">
        <f t="shared" si="10"/>
        <v>2023</v>
      </c>
      <c r="E691" t="s">
        <v>6286</v>
      </c>
      <c r="F691" t="s">
        <v>6949</v>
      </c>
      <c r="G691" t="s">
        <v>7096</v>
      </c>
      <c r="H691" t="s">
        <v>7103</v>
      </c>
      <c r="I691" t="s">
        <v>7158</v>
      </c>
      <c r="J691" t="s">
        <v>7163</v>
      </c>
      <c r="K691" t="s">
        <v>7175</v>
      </c>
      <c r="L691" t="s">
        <v>7197</v>
      </c>
      <c r="M691">
        <v>1</v>
      </c>
      <c r="N691">
        <v>4442.17</v>
      </c>
      <c r="O691">
        <v>0.25</v>
      </c>
      <c r="P691">
        <v>572.42999999999995</v>
      </c>
    </row>
    <row r="692" spans="1:16" x14ac:dyDescent="0.25">
      <c r="A692" t="s">
        <v>704</v>
      </c>
      <c r="B692" t="s">
        <v>5324</v>
      </c>
      <c r="C692" t="str">
        <f>TEXT(SalesData[[#This Row],[Order Date]],"mmm-yyyy")</f>
        <v>Jun-2023</v>
      </c>
      <c r="D692">
        <f t="shared" si="10"/>
        <v>2023</v>
      </c>
      <c r="E692" t="s">
        <v>6329</v>
      </c>
      <c r="F692" t="s">
        <v>6949</v>
      </c>
      <c r="G692" t="s">
        <v>7095</v>
      </c>
      <c r="H692" t="s">
        <v>7108</v>
      </c>
      <c r="I692" t="s">
        <v>7126</v>
      </c>
      <c r="J692" t="s">
        <v>7162</v>
      </c>
      <c r="K692" t="s">
        <v>7166</v>
      </c>
      <c r="L692" t="s">
        <v>7211</v>
      </c>
      <c r="M692">
        <v>2</v>
      </c>
      <c r="N692">
        <v>14567.86</v>
      </c>
      <c r="O692">
        <v>0</v>
      </c>
      <c r="P692">
        <v>2994.69</v>
      </c>
    </row>
    <row r="693" spans="1:16" x14ac:dyDescent="0.25">
      <c r="A693" t="s">
        <v>705</v>
      </c>
      <c r="B693" t="s">
        <v>5190</v>
      </c>
      <c r="C693" t="str">
        <f>TEXT(SalesData[[#This Row],[Order Date]],"mmm-yyyy")</f>
        <v>Feb-2024</v>
      </c>
      <c r="D693">
        <f t="shared" si="10"/>
        <v>2024</v>
      </c>
      <c r="E693" t="s">
        <v>6499</v>
      </c>
      <c r="F693" t="s">
        <v>6902</v>
      </c>
      <c r="G693" t="s">
        <v>7097</v>
      </c>
      <c r="H693" t="s">
        <v>7110</v>
      </c>
      <c r="I693" t="s">
        <v>7155</v>
      </c>
      <c r="J693" t="s">
        <v>7165</v>
      </c>
      <c r="K693" t="s">
        <v>7172</v>
      </c>
      <c r="L693" t="s">
        <v>7185</v>
      </c>
      <c r="M693">
        <v>1</v>
      </c>
      <c r="N693">
        <v>4456.76</v>
      </c>
      <c r="O693">
        <v>0.15</v>
      </c>
      <c r="P693">
        <v>500.54</v>
      </c>
    </row>
    <row r="694" spans="1:16" x14ac:dyDescent="0.25">
      <c r="A694" t="s">
        <v>706</v>
      </c>
      <c r="B694" t="s">
        <v>5536</v>
      </c>
      <c r="C694" t="str">
        <f>TEXT(SalesData[[#This Row],[Order Date]],"mmm-yyyy")</f>
        <v>Sep-2024</v>
      </c>
      <c r="D694">
        <f t="shared" si="10"/>
        <v>2024</v>
      </c>
      <c r="E694" t="s">
        <v>6210</v>
      </c>
      <c r="F694" t="s">
        <v>6970</v>
      </c>
      <c r="G694" t="s">
        <v>7097</v>
      </c>
      <c r="H694" t="s">
        <v>7104</v>
      </c>
      <c r="I694" t="s">
        <v>7132</v>
      </c>
      <c r="J694" t="s">
        <v>7163</v>
      </c>
      <c r="K694" t="s">
        <v>7167</v>
      </c>
      <c r="L694" t="s">
        <v>7187</v>
      </c>
      <c r="M694">
        <v>6</v>
      </c>
      <c r="N694">
        <v>6676.18</v>
      </c>
      <c r="O694">
        <v>0.25</v>
      </c>
      <c r="P694">
        <v>1248.1400000000001</v>
      </c>
    </row>
    <row r="695" spans="1:16" x14ac:dyDescent="0.25">
      <c r="A695" t="s">
        <v>707</v>
      </c>
      <c r="B695" t="s">
        <v>5180</v>
      </c>
      <c r="C695" t="str">
        <f>TEXT(SalesData[[#This Row],[Order Date]],"mmm-yyyy")</f>
        <v>Jul-2023</v>
      </c>
      <c r="D695">
        <f t="shared" si="10"/>
        <v>2023</v>
      </c>
      <c r="E695" t="s">
        <v>6098</v>
      </c>
      <c r="F695" t="s">
        <v>6897</v>
      </c>
      <c r="G695" t="s">
        <v>7095</v>
      </c>
      <c r="H695" t="s">
        <v>7102</v>
      </c>
      <c r="I695" t="s">
        <v>7147</v>
      </c>
      <c r="J695" t="s">
        <v>7165</v>
      </c>
      <c r="K695" t="s">
        <v>7172</v>
      </c>
      <c r="L695" t="s">
        <v>7208</v>
      </c>
      <c r="M695">
        <v>1</v>
      </c>
      <c r="N695">
        <v>2187.91</v>
      </c>
      <c r="O695">
        <v>0.15</v>
      </c>
      <c r="P695">
        <v>361.52</v>
      </c>
    </row>
    <row r="696" spans="1:16" x14ac:dyDescent="0.25">
      <c r="A696" t="s">
        <v>708</v>
      </c>
      <c r="B696" t="s">
        <v>5537</v>
      </c>
      <c r="C696" t="str">
        <f>TEXT(SalesData[[#This Row],[Order Date]],"mmm-yyyy")</f>
        <v>Aug-2024</v>
      </c>
      <c r="D696">
        <f t="shared" si="10"/>
        <v>2024</v>
      </c>
      <c r="E696" t="s">
        <v>6560</v>
      </c>
      <c r="F696" t="s">
        <v>6986</v>
      </c>
      <c r="G696" t="s">
        <v>7094</v>
      </c>
      <c r="H696" t="s">
        <v>7100</v>
      </c>
      <c r="I696" t="s">
        <v>7136</v>
      </c>
      <c r="J696" t="s">
        <v>7163</v>
      </c>
      <c r="K696" t="s">
        <v>7171</v>
      </c>
      <c r="L696" t="s">
        <v>7209</v>
      </c>
      <c r="M696">
        <v>2</v>
      </c>
      <c r="N696">
        <v>2802.69</v>
      </c>
      <c r="O696">
        <v>0.2</v>
      </c>
      <c r="P696">
        <v>385.55</v>
      </c>
    </row>
    <row r="697" spans="1:16" x14ac:dyDescent="0.25">
      <c r="A697" t="s">
        <v>709</v>
      </c>
      <c r="B697" t="s">
        <v>5160</v>
      </c>
      <c r="C697" t="str">
        <f>TEXT(SalesData[[#This Row],[Order Date]],"mmm-yyyy")</f>
        <v>Nov-2023</v>
      </c>
      <c r="D697">
        <f t="shared" si="10"/>
        <v>2023</v>
      </c>
      <c r="E697" t="s">
        <v>6561</v>
      </c>
      <c r="F697" t="s">
        <v>6956</v>
      </c>
      <c r="G697" t="s">
        <v>7095</v>
      </c>
      <c r="H697" t="s">
        <v>7102</v>
      </c>
      <c r="I697" t="s">
        <v>7118</v>
      </c>
      <c r="J697" t="s">
        <v>7164</v>
      </c>
      <c r="K697" t="s">
        <v>7170</v>
      </c>
      <c r="L697" t="s">
        <v>7189</v>
      </c>
      <c r="M697">
        <v>7</v>
      </c>
      <c r="N697">
        <v>10910.21</v>
      </c>
      <c r="O697">
        <v>0</v>
      </c>
      <c r="P697">
        <v>3199.51</v>
      </c>
    </row>
    <row r="698" spans="1:16" x14ac:dyDescent="0.25">
      <c r="A698" t="s">
        <v>710</v>
      </c>
      <c r="B698" t="s">
        <v>5538</v>
      </c>
      <c r="C698" t="str">
        <f>TEXT(SalesData[[#This Row],[Order Date]],"mmm-yyyy")</f>
        <v>Jun-2023</v>
      </c>
      <c r="D698">
        <f t="shared" si="10"/>
        <v>2023</v>
      </c>
      <c r="E698" t="s">
        <v>6500</v>
      </c>
      <c r="F698" t="s">
        <v>6923</v>
      </c>
      <c r="G698" t="s">
        <v>7094</v>
      </c>
      <c r="H698" t="s">
        <v>7101</v>
      </c>
      <c r="I698" t="s">
        <v>7117</v>
      </c>
      <c r="J698" t="s">
        <v>7165</v>
      </c>
      <c r="K698" t="s">
        <v>7176</v>
      </c>
      <c r="L698" t="s">
        <v>7194</v>
      </c>
      <c r="M698">
        <v>2</v>
      </c>
      <c r="N698">
        <v>43173.51</v>
      </c>
      <c r="O698">
        <v>0.1</v>
      </c>
      <c r="P698">
        <v>5745.59</v>
      </c>
    </row>
    <row r="699" spans="1:16" x14ac:dyDescent="0.25">
      <c r="A699" t="s">
        <v>711</v>
      </c>
      <c r="B699" t="s">
        <v>5539</v>
      </c>
      <c r="C699" t="str">
        <f>TEXT(SalesData[[#This Row],[Order Date]],"mmm-yyyy")</f>
        <v>May-2023</v>
      </c>
      <c r="D699">
        <f t="shared" si="10"/>
        <v>2023</v>
      </c>
      <c r="E699" t="s">
        <v>6148</v>
      </c>
      <c r="F699" t="s">
        <v>6946</v>
      </c>
      <c r="G699" t="s">
        <v>7095</v>
      </c>
      <c r="H699" t="s">
        <v>7108</v>
      </c>
      <c r="I699" t="s">
        <v>7150</v>
      </c>
      <c r="J699" t="s">
        <v>7165</v>
      </c>
      <c r="K699" t="s">
        <v>7176</v>
      </c>
      <c r="L699" t="s">
        <v>7202</v>
      </c>
      <c r="M699">
        <v>8</v>
      </c>
      <c r="N699">
        <v>143450.44</v>
      </c>
      <c r="O699">
        <v>0.05</v>
      </c>
      <c r="P699">
        <v>16297.49</v>
      </c>
    </row>
    <row r="700" spans="1:16" x14ac:dyDescent="0.25">
      <c r="A700" t="s">
        <v>712</v>
      </c>
      <c r="B700" t="s">
        <v>5540</v>
      </c>
      <c r="C700" t="str">
        <f>TEXT(SalesData[[#This Row],[Order Date]],"mmm-yyyy")</f>
        <v>Oct-2023</v>
      </c>
      <c r="D700">
        <f t="shared" si="10"/>
        <v>2023</v>
      </c>
      <c r="E700" t="s">
        <v>6562</v>
      </c>
      <c r="F700" t="s">
        <v>7075</v>
      </c>
      <c r="G700" t="s">
        <v>7097</v>
      </c>
      <c r="H700" t="s">
        <v>7105</v>
      </c>
      <c r="I700" t="s">
        <v>7121</v>
      </c>
      <c r="J700" t="s">
        <v>7164</v>
      </c>
      <c r="K700" t="s">
        <v>7170</v>
      </c>
      <c r="L700" t="s">
        <v>7189</v>
      </c>
      <c r="M700">
        <v>7</v>
      </c>
      <c r="N700">
        <v>7969.25</v>
      </c>
      <c r="O700">
        <v>0.25</v>
      </c>
      <c r="P700">
        <v>1334.34</v>
      </c>
    </row>
    <row r="701" spans="1:16" x14ac:dyDescent="0.25">
      <c r="A701" t="s">
        <v>713</v>
      </c>
      <c r="B701" t="s">
        <v>5541</v>
      </c>
      <c r="C701" t="str">
        <f>TEXT(SalesData[[#This Row],[Order Date]],"mmm-yyyy")</f>
        <v>Oct-2024</v>
      </c>
      <c r="D701">
        <f t="shared" si="10"/>
        <v>2024</v>
      </c>
      <c r="E701" t="s">
        <v>6563</v>
      </c>
      <c r="F701" t="s">
        <v>6937</v>
      </c>
      <c r="G701" t="s">
        <v>7095</v>
      </c>
      <c r="H701" t="s">
        <v>7109</v>
      </c>
      <c r="I701" t="s">
        <v>7127</v>
      </c>
      <c r="J701" t="s">
        <v>7163</v>
      </c>
      <c r="K701" t="s">
        <v>7167</v>
      </c>
      <c r="L701" t="s">
        <v>7179</v>
      </c>
      <c r="M701">
        <v>5</v>
      </c>
      <c r="N701">
        <v>9542.68</v>
      </c>
      <c r="O701">
        <v>0.2</v>
      </c>
      <c r="P701">
        <v>1233.33</v>
      </c>
    </row>
    <row r="702" spans="1:16" x14ac:dyDescent="0.25">
      <c r="A702" t="s">
        <v>714</v>
      </c>
      <c r="B702" t="s">
        <v>5542</v>
      </c>
      <c r="C702" t="str">
        <f>TEXT(SalesData[[#This Row],[Order Date]],"mmm-yyyy")</f>
        <v>Jan-2023</v>
      </c>
      <c r="D702">
        <f t="shared" si="10"/>
        <v>2023</v>
      </c>
      <c r="E702" t="s">
        <v>6499</v>
      </c>
      <c r="F702" t="s">
        <v>6902</v>
      </c>
      <c r="G702" t="s">
        <v>7094</v>
      </c>
      <c r="H702" t="s">
        <v>7099</v>
      </c>
      <c r="I702" t="s">
        <v>7125</v>
      </c>
      <c r="J702" t="s">
        <v>7163</v>
      </c>
      <c r="K702" t="s">
        <v>7171</v>
      </c>
      <c r="L702" t="s">
        <v>7209</v>
      </c>
      <c r="M702">
        <v>7</v>
      </c>
      <c r="N702">
        <v>9046.4599999999991</v>
      </c>
      <c r="O702">
        <v>0.25</v>
      </c>
      <c r="P702">
        <v>885.95</v>
      </c>
    </row>
    <row r="703" spans="1:16" x14ac:dyDescent="0.25">
      <c r="A703" t="s">
        <v>715</v>
      </c>
      <c r="B703" t="s">
        <v>5543</v>
      </c>
      <c r="C703" t="str">
        <f>TEXT(SalesData[[#This Row],[Order Date]],"mmm-yyyy")</f>
        <v>Dec-2024</v>
      </c>
      <c r="D703">
        <f t="shared" si="10"/>
        <v>2024</v>
      </c>
      <c r="E703" t="s">
        <v>6564</v>
      </c>
      <c r="F703" t="s">
        <v>6997</v>
      </c>
      <c r="G703" t="s">
        <v>7096</v>
      </c>
      <c r="H703" t="s">
        <v>7103</v>
      </c>
      <c r="I703" t="s">
        <v>7134</v>
      </c>
      <c r="J703" t="s">
        <v>7163</v>
      </c>
      <c r="K703" t="s">
        <v>7171</v>
      </c>
      <c r="L703" t="s">
        <v>7204</v>
      </c>
      <c r="M703">
        <v>3</v>
      </c>
      <c r="N703">
        <v>10377.02</v>
      </c>
      <c r="O703">
        <v>0.2</v>
      </c>
      <c r="P703">
        <v>541.04999999999995</v>
      </c>
    </row>
    <row r="704" spans="1:16" x14ac:dyDescent="0.25">
      <c r="A704" t="s">
        <v>716</v>
      </c>
      <c r="B704" t="s">
        <v>5515</v>
      </c>
      <c r="C704" t="str">
        <f>TEXT(SalesData[[#This Row],[Order Date]],"mmm-yyyy")</f>
        <v>Feb-2024</v>
      </c>
      <c r="D704">
        <f t="shared" si="10"/>
        <v>2024</v>
      </c>
      <c r="E704" t="s">
        <v>6565</v>
      </c>
      <c r="F704" t="s">
        <v>6909</v>
      </c>
      <c r="G704" t="s">
        <v>7096</v>
      </c>
      <c r="H704" t="s">
        <v>7113</v>
      </c>
      <c r="I704" t="s">
        <v>7148</v>
      </c>
      <c r="J704" t="s">
        <v>7164</v>
      </c>
      <c r="K704" t="s">
        <v>7170</v>
      </c>
      <c r="L704" t="s">
        <v>7183</v>
      </c>
      <c r="M704">
        <v>8</v>
      </c>
      <c r="N704">
        <v>40809.160000000003</v>
      </c>
      <c r="O704">
        <v>0</v>
      </c>
      <c r="P704">
        <v>10530.08</v>
      </c>
    </row>
    <row r="705" spans="1:16" x14ac:dyDescent="0.25">
      <c r="A705" t="s">
        <v>717</v>
      </c>
      <c r="B705" t="s">
        <v>5523</v>
      </c>
      <c r="C705" t="str">
        <f>TEXT(SalesData[[#This Row],[Order Date]],"mmm-yyyy")</f>
        <v>Nov-2023</v>
      </c>
      <c r="D705">
        <f t="shared" si="10"/>
        <v>2023</v>
      </c>
      <c r="E705" t="s">
        <v>6566</v>
      </c>
      <c r="F705" t="s">
        <v>6910</v>
      </c>
      <c r="G705" t="s">
        <v>7096</v>
      </c>
      <c r="H705" t="s">
        <v>7111</v>
      </c>
      <c r="I705" t="s">
        <v>7142</v>
      </c>
      <c r="J705" t="s">
        <v>7162</v>
      </c>
      <c r="K705" t="s">
        <v>7166</v>
      </c>
      <c r="L705" t="s">
        <v>7192</v>
      </c>
      <c r="M705">
        <v>1</v>
      </c>
      <c r="N705">
        <v>5239.84</v>
      </c>
      <c r="O705">
        <v>0.15</v>
      </c>
      <c r="P705">
        <v>716.29</v>
      </c>
    </row>
    <row r="706" spans="1:16" x14ac:dyDescent="0.25">
      <c r="A706" t="s">
        <v>718</v>
      </c>
      <c r="B706" t="s">
        <v>5162</v>
      </c>
      <c r="C706" t="str">
        <f>TEXT(SalesData[[#This Row],[Order Date]],"mmm-yyyy")</f>
        <v>Aug-2025</v>
      </c>
      <c r="D706">
        <f t="shared" ref="D706:D769" si="11">YEAR(B706)</f>
        <v>2025</v>
      </c>
      <c r="E706" t="s">
        <v>6567</v>
      </c>
      <c r="F706" t="s">
        <v>6921</v>
      </c>
      <c r="G706" t="s">
        <v>7094</v>
      </c>
      <c r="H706" t="s">
        <v>7099</v>
      </c>
      <c r="I706" t="s">
        <v>7130</v>
      </c>
      <c r="J706" t="s">
        <v>7165</v>
      </c>
      <c r="K706" t="s">
        <v>7172</v>
      </c>
      <c r="L706" t="s">
        <v>7212</v>
      </c>
      <c r="M706">
        <v>5</v>
      </c>
      <c r="N706">
        <v>16850.580000000002</v>
      </c>
      <c r="O706">
        <v>0.05</v>
      </c>
      <c r="P706">
        <v>2861.56</v>
      </c>
    </row>
    <row r="707" spans="1:16" x14ac:dyDescent="0.25">
      <c r="A707" t="s">
        <v>719</v>
      </c>
      <c r="B707" t="s">
        <v>5544</v>
      </c>
      <c r="C707" t="str">
        <f>TEXT(SalesData[[#This Row],[Order Date]],"mmm-yyyy")</f>
        <v>Jun-2023</v>
      </c>
      <c r="D707">
        <f t="shared" si="11"/>
        <v>2023</v>
      </c>
      <c r="E707" t="s">
        <v>6568</v>
      </c>
      <c r="F707" t="s">
        <v>6996</v>
      </c>
      <c r="G707" t="s">
        <v>7095</v>
      </c>
      <c r="H707" t="s">
        <v>7102</v>
      </c>
      <c r="I707" t="s">
        <v>7157</v>
      </c>
      <c r="J707" t="s">
        <v>7162</v>
      </c>
      <c r="K707" t="s">
        <v>7169</v>
      </c>
      <c r="L707" t="s">
        <v>7203</v>
      </c>
      <c r="M707">
        <v>3</v>
      </c>
      <c r="N707">
        <v>47291.02</v>
      </c>
      <c r="O707">
        <v>0.25</v>
      </c>
      <c r="P707">
        <v>373.12</v>
      </c>
    </row>
    <row r="708" spans="1:16" x14ac:dyDescent="0.25">
      <c r="A708" t="s">
        <v>720</v>
      </c>
      <c r="B708" t="s">
        <v>5545</v>
      </c>
      <c r="C708" t="str">
        <f>TEXT(SalesData[[#This Row],[Order Date]],"mmm-yyyy")</f>
        <v>Aug-2024</v>
      </c>
      <c r="D708">
        <f t="shared" si="11"/>
        <v>2024</v>
      </c>
      <c r="E708" t="s">
        <v>6326</v>
      </c>
      <c r="F708" t="s">
        <v>7032</v>
      </c>
      <c r="G708" t="s">
        <v>7094</v>
      </c>
      <c r="H708" t="s">
        <v>7100</v>
      </c>
      <c r="I708" t="s">
        <v>7151</v>
      </c>
      <c r="J708" t="s">
        <v>7163</v>
      </c>
      <c r="K708" t="s">
        <v>7175</v>
      </c>
      <c r="L708" t="s">
        <v>7190</v>
      </c>
      <c r="M708">
        <v>3</v>
      </c>
      <c r="N708">
        <v>5246.62</v>
      </c>
      <c r="O708">
        <v>0.2</v>
      </c>
      <c r="P708">
        <v>516.04</v>
      </c>
    </row>
    <row r="709" spans="1:16" x14ac:dyDescent="0.25">
      <c r="A709" t="s">
        <v>721</v>
      </c>
      <c r="B709" t="s">
        <v>5546</v>
      </c>
      <c r="C709" t="str">
        <f>TEXT(SalesData[[#This Row],[Order Date]],"mmm-yyyy")</f>
        <v>Feb-2024</v>
      </c>
      <c r="D709">
        <f t="shared" si="11"/>
        <v>2024</v>
      </c>
      <c r="E709" t="s">
        <v>6210</v>
      </c>
      <c r="F709" t="s">
        <v>6970</v>
      </c>
      <c r="G709" t="s">
        <v>7097</v>
      </c>
      <c r="H709" t="s">
        <v>7110</v>
      </c>
      <c r="I709" t="s">
        <v>7155</v>
      </c>
      <c r="J709" t="s">
        <v>7164</v>
      </c>
      <c r="K709" t="s">
        <v>7173</v>
      </c>
      <c r="L709" t="s">
        <v>7200</v>
      </c>
      <c r="M709">
        <v>8</v>
      </c>
      <c r="N709">
        <v>9599.4699999999993</v>
      </c>
      <c r="O709">
        <v>0</v>
      </c>
      <c r="P709">
        <v>3556.04</v>
      </c>
    </row>
    <row r="710" spans="1:16" x14ac:dyDescent="0.25">
      <c r="A710" t="s">
        <v>722</v>
      </c>
      <c r="B710" t="s">
        <v>5350</v>
      </c>
      <c r="C710" t="str">
        <f>TEXT(SalesData[[#This Row],[Order Date]],"mmm-yyyy")</f>
        <v>Apr-2025</v>
      </c>
      <c r="D710">
        <f t="shared" si="11"/>
        <v>2025</v>
      </c>
      <c r="E710" t="s">
        <v>6569</v>
      </c>
      <c r="F710" t="s">
        <v>6941</v>
      </c>
      <c r="G710" t="s">
        <v>7095</v>
      </c>
      <c r="H710" t="s">
        <v>7109</v>
      </c>
      <c r="I710" t="s">
        <v>7135</v>
      </c>
      <c r="J710" t="s">
        <v>7162</v>
      </c>
      <c r="K710" t="s">
        <v>7169</v>
      </c>
      <c r="L710" t="s">
        <v>7203</v>
      </c>
      <c r="M710">
        <v>2</v>
      </c>
      <c r="N710">
        <v>42761.94</v>
      </c>
      <c r="O710">
        <v>0</v>
      </c>
      <c r="P710">
        <v>6732.68</v>
      </c>
    </row>
    <row r="711" spans="1:16" x14ac:dyDescent="0.25">
      <c r="A711" t="s">
        <v>723</v>
      </c>
      <c r="B711" t="s">
        <v>5231</v>
      </c>
      <c r="C711" t="str">
        <f>TEXT(SalesData[[#This Row],[Order Date]],"mmm-yyyy")</f>
        <v>Dec-2023</v>
      </c>
      <c r="D711">
        <f t="shared" si="11"/>
        <v>2023</v>
      </c>
      <c r="E711" t="s">
        <v>6295</v>
      </c>
      <c r="F711" t="s">
        <v>7021</v>
      </c>
      <c r="G711" t="s">
        <v>7096</v>
      </c>
      <c r="H711" t="s">
        <v>7111</v>
      </c>
      <c r="I711" t="s">
        <v>7145</v>
      </c>
      <c r="J711" t="s">
        <v>7162</v>
      </c>
      <c r="K711" t="s">
        <v>7168</v>
      </c>
      <c r="L711" t="s">
        <v>7181</v>
      </c>
      <c r="M711">
        <v>1</v>
      </c>
      <c r="N711">
        <v>11757.71</v>
      </c>
      <c r="O711">
        <v>0.05</v>
      </c>
      <c r="P711">
        <v>2629.16</v>
      </c>
    </row>
    <row r="712" spans="1:16" x14ac:dyDescent="0.25">
      <c r="A712" t="s">
        <v>724</v>
      </c>
      <c r="B712" t="s">
        <v>5429</v>
      </c>
      <c r="C712" t="str">
        <f>TEXT(SalesData[[#This Row],[Order Date]],"mmm-yyyy")</f>
        <v>Sep-2023</v>
      </c>
      <c r="D712">
        <f t="shared" si="11"/>
        <v>2023</v>
      </c>
      <c r="E712" t="s">
        <v>6197</v>
      </c>
      <c r="F712" t="s">
        <v>6895</v>
      </c>
      <c r="G712" t="s">
        <v>7096</v>
      </c>
      <c r="H712" t="s">
        <v>7103</v>
      </c>
      <c r="I712" t="s">
        <v>7158</v>
      </c>
      <c r="J712" t="s">
        <v>7163</v>
      </c>
      <c r="K712" t="s">
        <v>7175</v>
      </c>
      <c r="L712" t="s">
        <v>7190</v>
      </c>
      <c r="M712">
        <v>7</v>
      </c>
      <c r="N712">
        <v>13710.56</v>
      </c>
      <c r="O712">
        <v>0.15</v>
      </c>
      <c r="P712">
        <v>2415.7199999999998</v>
      </c>
    </row>
    <row r="713" spans="1:16" x14ac:dyDescent="0.25">
      <c r="A713" t="s">
        <v>725</v>
      </c>
      <c r="B713" t="s">
        <v>5547</v>
      </c>
      <c r="C713" t="str">
        <f>TEXT(SalesData[[#This Row],[Order Date]],"mmm-yyyy")</f>
        <v>May-2025</v>
      </c>
      <c r="D713">
        <f t="shared" si="11"/>
        <v>2025</v>
      </c>
      <c r="E713" t="s">
        <v>6570</v>
      </c>
      <c r="F713" t="s">
        <v>7078</v>
      </c>
      <c r="G713" t="s">
        <v>7095</v>
      </c>
      <c r="H713" t="s">
        <v>7106</v>
      </c>
      <c r="I713" t="s">
        <v>7161</v>
      </c>
      <c r="J713" t="s">
        <v>7162</v>
      </c>
      <c r="K713" t="s">
        <v>7169</v>
      </c>
      <c r="L713" t="s">
        <v>7203</v>
      </c>
      <c r="M713">
        <v>7</v>
      </c>
      <c r="N713">
        <v>151348.69</v>
      </c>
      <c r="O713">
        <v>0.05</v>
      </c>
      <c r="P713">
        <v>19986.689999999999</v>
      </c>
    </row>
    <row r="714" spans="1:16" x14ac:dyDescent="0.25">
      <c r="A714" t="s">
        <v>726</v>
      </c>
      <c r="B714" t="s">
        <v>5422</v>
      </c>
      <c r="C714" t="str">
        <f>TEXT(SalesData[[#This Row],[Order Date]],"mmm-yyyy")</f>
        <v>Jul-2023</v>
      </c>
      <c r="D714">
        <f t="shared" si="11"/>
        <v>2023</v>
      </c>
      <c r="E714" t="s">
        <v>6252</v>
      </c>
      <c r="F714" t="s">
        <v>7004</v>
      </c>
      <c r="G714" t="s">
        <v>7097</v>
      </c>
      <c r="H714" t="s">
        <v>7107</v>
      </c>
      <c r="I714" t="s">
        <v>7153</v>
      </c>
      <c r="J714" t="s">
        <v>7165</v>
      </c>
      <c r="K714" t="s">
        <v>7172</v>
      </c>
      <c r="L714" t="s">
        <v>7212</v>
      </c>
      <c r="M714">
        <v>2</v>
      </c>
      <c r="N714">
        <v>6457.46</v>
      </c>
      <c r="O714">
        <v>0.1</v>
      </c>
      <c r="P714">
        <v>977.59</v>
      </c>
    </row>
    <row r="715" spans="1:16" x14ac:dyDescent="0.25">
      <c r="A715" t="s">
        <v>727</v>
      </c>
      <c r="B715" t="s">
        <v>5018</v>
      </c>
      <c r="C715" t="str">
        <f>TEXT(SalesData[[#This Row],[Order Date]],"mmm-yyyy")</f>
        <v>Jun-2025</v>
      </c>
      <c r="D715">
        <f t="shared" si="11"/>
        <v>2025</v>
      </c>
      <c r="E715" t="s">
        <v>6442</v>
      </c>
      <c r="F715" t="s">
        <v>7058</v>
      </c>
      <c r="G715" t="s">
        <v>7097</v>
      </c>
      <c r="H715" t="s">
        <v>7104</v>
      </c>
      <c r="I715" t="s">
        <v>7132</v>
      </c>
      <c r="J715" t="s">
        <v>7162</v>
      </c>
      <c r="K715" t="s">
        <v>7168</v>
      </c>
      <c r="L715" t="s">
        <v>7180</v>
      </c>
      <c r="M715">
        <v>7</v>
      </c>
      <c r="N715">
        <v>23754.12</v>
      </c>
      <c r="O715">
        <v>0</v>
      </c>
      <c r="P715">
        <v>3954.58</v>
      </c>
    </row>
    <row r="716" spans="1:16" x14ac:dyDescent="0.25">
      <c r="A716" t="s">
        <v>728</v>
      </c>
      <c r="B716" t="s">
        <v>5412</v>
      </c>
      <c r="C716" t="str">
        <f>TEXT(SalesData[[#This Row],[Order Date]],"mmm-yyyy")</f>
        <v>Apr-2025</v>
      </c>
      <c r="D716">
        <f t="shared" si="11"/>
        <v>2025</v>
      </c>
      <c r="E716" t="s">
        <v>6417</v>
      </c>
      <c r="F716" t="s">
        <v>7053</v>
      </c>
      <c r="G716" t="s">
        <v>7096</v>
      </c>
      <c r="H716" t="s">
        <v>7112</v>
      </c>
      <c r="I716" t="s">
        <v>7133</v>
      </c>
      <c r="J716" t="s">
        <v>7162</v>
      </c>
      <c r="K716" t="s">
        <v>7169</v>
      </c>
      <c r="L716" t="s">
        <v>7203</v>
      </c>
      <c r="M716">
        <v>5</v>
      </c>
      <c r="N716">
        <v>85927.59</v>
      </c>
      <c r="O716">
        <v>0.2</v>
      </c>
      <c r="P716">
        <v>3905.82</v>
      </c>
    </row>
    <row r="717" spans="1:16" x14ac:dyDescent="0.25">
      <c r="A717" t="s">
        <v>729</v>
      </c>
      <c r="B717" t="s">
        <v>5548</v>
      </c>
      <c r="C717" t="str">
        <f>TEXT(SalesData[[#This Row],[Order Date]],"mmm-yyyy")</f>
        <v>May-2024</v>
      </c>
      <c r="D717">
        <f t="shared" si="11"/>
        <v>2024</v>
      </c>
      <c r="E717" t="s">
        <v>6365</v>
      </c>
      <c r="F717" t="s">
        <v>6901</v>
      </c>
      <c r="G717" t="s">
        <v>7097</v>
      </c>
      <c r="H717" t="s">
        <v>7105</v>
      </c>
      <c r="I717" t="s">
        <v>7121</v>
      </c>
      <c r="J717" t="s">
        <v>7165</v>
      </c>
      <c r="K717" t="s">
        <v>7176</v>
      </c>
      <c r="L717" t="s">
        <v>7202</v>
      </c>
      <c r="M717">
        <v>6</v>
      </c>
      <c r="N717">
        <v>83565.33</v>
      </c>
      <c r="O717">
        <v>0.25</v>
      </c>
      <c r="P717">
        <v>-383.85</v>
      </c>
    </row>
    <row r="718" spans="1:16" x14ac:dyDescent="0.25">
      <c r="A718" t="s">
        <v>730</v>
      </c>
      <c r="B718" t="s">
        <v>5472</v>
      </c>
      <c r="C718" t="str">
        <f>TEXT(SalesData[[#This Row],[Order Date]],"mmm-yyyy")</f>
        <v>Dec-2023</v>
      </c>
      <c r="D718">
        <f t="shared" si="11"/>
        <v>2023</v>
      </c>
      <c r="E718" t="s">
        <v>6571</v>
      </c>
      <c r="F718" t="s">
        <v>7015</v>
      </c>
      <c r="G718" t="s">
        <v>7096</v>
      </c>
      <c r="H718" t="s">
        <v>7111</v>
      </c>
      <c r="I718" t="s">
        <v>7142</v>
      </c>
      <c r="J718" t="s">
        <v>7163</v>
      </c>
      <c r="K718" t="s">
        <v>7171</v>
      </c>
      <c r="L718" t="s">
        <v>7209</v>
      </c>
      <c r="M718">
        <v>7</v>
      </c>
      <c r="N718">
        <v>9026.24</v>
      </c>
      <c r="O718">
        <v>0.25</v>
      </c>
      <c r="P718">
        <v>394.25</v>
      </c>
    </row>
    <row r="719" spans="1:16" x14ac:dyDescent="0.25">
      <c r="A719" t="s">
        <v>731</v>
      </c>
      <c r="B719" t="s">
        <v>5549</v>
      </c>
      <c r="C719" t="str">
        <f>TEXT(SalesData[[#This Row],[Order Date]],"mmm-yyyy")</f>
        <v>Mar-2025</v>
      </c>
      <c r="D719">
        <f t="shared" si="11"/>
        <v>2025</v>
      </c>
      <c r="E719" t="s">
        <v>6188</v>
      </c>
      <c r="F719" t="s">
        <v>6975</v>
      </c>
      <c r="G719" t="s">
        <v>7094</v>
      </c>
      <c r="H719" t="s">
        <v>7101</v>
      </c>
      <c r="I719" t="s">
        <v>7137</v>
      </c>
      <c r="J719" t="s">
        <v>7162</v>
      </c>
      <c r="K719" t="s">
        <v>7166</v>
      </c>
      <c r="L719" t="s">
        <v>7211</v>
      </c>
      <c r="M719">
        <v>2</v>
      </c>
      <c r="N719">
        <v>12361.41</v>
      </c>
      <c r="O719">
        <v>0.2</v>
      </c>
      <c r="P719">
        <v>1264.32</v>
      </c>
    </row>
    <row r="720" spans="1:16" x14ac:dyDescent="0.25">
      <c r="A720" t="s">
        <v>732</v>
      </c>
      <c r="B720" t="s">
        <v>5360</v>
      </c>
      <c r="C720" t="str">
        <f>TEXT(SalesData[[#This Row],[Order Date]],"mmm-yyyy")</f>
        <v>Jun-2024</v>
      </c>
      <c r="D720">
        <f t="shared" si="11"/>
        <v>2024</v>
      </c>
      <c r="E720" t="s">
        <v>6572</v>
      </c>
      <c r="F720" t="s">
        <v>7079</v>
      </c>
      <c r="G720" t="s">
        <v>7094</v>
      </c>
      <c r="H720" t="s">
        <v>7098</v>
      </c>
      <c r="I720" t="s">
        <v>7114</v>
      </c>
      <c r="J720" t="s">
        <v>7165</v>
      </c>
      <c r="K720" t="s">
        <v>7176</v>
      </c>
      <c r="L720" t="s">
        <v>7202</v>
      </c>
      <c r="M720">
        <v>7</v>
      </c>
      <c r="N720">
        <v>127624.07</v>
      </c>
      <c r="O720">
        <v>0</v>
      </c>
      <c r="P720">
        <v>16180.04</v>
      </c>
    </row>
    <row r="721" spans="1:16" x14ac:dyDescent="0.25">
      <c r="A721" t="s">
        <v>733</v>
      </c>
      <c r="B721" t="s">
        <v>5550</v>
      </c>
      <c r="C721" t="str">
        <f>TEXT(SalesData[[#This Row],[Order Date]],"mmm-yyyy")</f>
        <v>Jun-2023</v>
      </c>
      <c r="D721">
        <f t="shared" si="11"/>
        <v>2023</v>
      </c>
      <c r="E721" t="s">
        <v>6237</v>
      </c>
      <c r="F721" t="s">
        <v>6997</v>
      </c>
      <c r="G721" t="s">
        <v>7096</v>
      </c>
      <c r="H721" t="s">
        <v>7112</v>
      </c>
      <c r="I721" t="s">
        <v>7154</v>
      </c>
      <c r="J721" t="s">
        <v>7162</v>
      </c>
      <c r="K721" t="s">
        <v>7166</v>
      </c>
      <c r="L721" t="s">
        <v>7192</v>
      </c>
      <c r="M721">
        <v>6</v>
      </c>
      <c r="N721">
        <v>35063</v>
      </c>
      <c r="O721">
        <v>0</v>
      </c>
      <c r="P721">
        <v>5718.61</v>
      </c>
    </row>
    <row r="722" spans="1:16" x14ac:dyDescent="0.25">
      <c r="A722" t="s">
        <v>734</v>
      </c>
      <c r="B722" t="s">
        <v>5551</v>
      </c>
      <c r="C722" t="str">
        <f>TEXT(SalesData[[#This Row],[Order Date]],"mmm-yyyy")</f>
        <v>May-2024</v>
      </c>
      <c r="D722">
        <f t="shared" si="11"/>
        <v>2024</v>
      </c>
      <c r="E722" t="s">
        <v>6349</v>
      </c>
      <c r="F722" t="s">
        <v>6911</v>
      </c>
      <c r="G722" t="s">
        <v>7096</v>
      </c>
      <c r="H722" t="s">
        <v>7113</v>
      </c>
      <c r="I722" t="s">
        <v>7144</v>
      </c>
      <c r="J722" t="s">
        <v>7165</v>
      </c>
      <c r="K722" t="s">
        <v>7177</v>
      </c>
      <c r="L722" t="s">
        <v>7198</v>
      </c>
      <c r="M722">
        <v>3</v>
      </c>
      <c r="N722">
        <v>148561</v>
      </c>
      <c r="O722">
        <v>0.2</v>
      </c>
      <c r="P722">
        <v>8167.11</v>
      </c>
    </row>
    <row r="723" spans="1:16" x14ac:dyDescent="0.25">
      <c r="A723" t="s">
        <v>735</v>
      </c>
      <c r="B723" t="s">
        <v>5552</v>
      </c>
      <c r="C723" t="str">
        <f>TEXT(SalesData[[#This Row],[Order Date]],"mmm-yyyy")</f>
        <v>Jul-2025</v>
      </c>
      <c r="D723">
        <f t="shared" si="11"/>
        <v>2025</v>
      </c>
      <c r="E723" t="s">
        <v>6498</v>
      </c>
      <c r="F723" t="s">
        <v>7003</v>
      </c>
      <c r="G723" t="s">
        <v>7097</v>
      </c>
      <c r="H723" t="s">
        <v>7107</v>
      </c>
      <c r="I723" t="s">
        <v>7153</v>
      </c>
      <c r="J723" t="s">
        <v>7164</v>
      </c>
      <c r="K723" t="s">
        <v>7170</v>
      </c>
      <c r="L723" t="s">
        <v>7213</v>
      </c>
      <c r="M723">
        <v>2</v>
      </c>
      <c r="N723">
        <v>5596.78</v>
      </c>
      <c r="O723">
        <v>0</v>
      </c>
      <c r="P723">
        <v>2031.66</v>
      </c>
    </row>
    <row r="724" spans="1:16" x14ac:dyDescent="0.25">
      <c r="A724" t="s">
        <v>736</v>
      </c>
      <c r="B724" t="s">
        <v>5553</v>
      </c>
      <c r="C724" t="str">
        <f>TEXT(SalesData[[#This Row],[Order Date]],"mmm-yyyy")</f>
        <v>Jul-2023</v>
      </c>
      <c r="D724">
        <f t="shared" si="11"/>
        <v>2023</v>
      </c>
      <c r="E724" t="s">
        <v>6102</v>
      </c>
      <c r="F724" t="s">
        <v>6901</v>
      </c>
      <c r="G724" t="s">
        <v>7096</v>
      </c>
      <c r="H724" t="s">
        <v>7112</v>
      </c>
      <c r="I724" t="s">
        <v>7133</v>
      </c>
      <c r="J724" t="s">
        <v>7165</v>
      </c>
      <c r="K724" t="s">
        <v>7177</v>
      </c>
      <c r="L724" t="s">
        <v>7210</v>
      </c>
      <c r="M724">
        <v>2</v>
      </c>
      <c r="N724">
        <v>173184.72</v>
      </c>
      <c r="O724">
        <v>0</v>
      </c>
      <c r="P724">
        <v>21674.62</v>
      </c>
    </row>
    <row r="725" spans="1:16" x14ac:dyDescent="0.25">
      <c r="A725" t="s">
        <v>737</v>
      </c>
      <c r="B725" t="s">
        <v>5160</v>
      </c>
      <c r="C725" t="str">
        <f>TEXT(SalesData[[#This Row],[Order Date]],"mmm-yyyy")</f>
        <v>Nov-2023</v>
      </c>
      <c r="D725">
        <f t="shared" si="11"/>
        <v>2023</v>
      </c>
      <c r="E725" t="s">
        <v>6218</v>
      </c>
      <c r="F725" t="s">
        <v>6988</v>
      </c>
      <c r="G725" t="s">
        <v>7094</v>
      </c>
      <c r="H725" t="s">
        <v>7098</v>
      </c>
      <c r="I725" t="s">
        <v>7114</v>
      </c>
      <c r="J725" t="s">
        <v>7162</v>
      </c>
      <c r="K725" t="s">
        <v>7169</v>
      </c>
      <c r="L725" t="s">
        <v>7193</v>
      </c>
      <c r="M725">
        <v>1</v>
      </c>
      <c r="N725">
        <v>11523.51</v>
      </c>
      <c r="O725">
        <v>0</v>
      </c>
      <c r="P725">
        <v>2297.29</v>
      </c>
    </row>
    <row r="726" spans="1:16" x14ac:dyDescent="0.25">
      <c r="A726" t="s">
        <v>738</v>
      </c>
      <c r="B726" t="s">
        <v>5554</v>
      </c>
      <c r="C726" t="str">
        <f>TEXT(SalesData[[#This Row],[Order Date]],"mmm-yyyy")</f>
        <v>Jan-2023</v>
      </c>
      <c r="D726">
        <f t="shared" si="11"/>
        <v>2023</v>
      </c>
      <c r="E726" t="s">
        <v>6573</v>
      </c>
      <c r="F726" t="s">
        <v>7063</v>
      </c>
      <c r="G726" t="s">
        <v>7094</v>
      </c>
      <c r="H726" t="s">
        <v>7098</v>
      </c>
      <c r="I726" t="s">
        <v>7114</v>
      </c>
      <c r="J726" t="s">
        <v>7162</v>
      </c>
      <c r="K726" t="s">
        <v>7169</v>
      </c>
      <c r="L726" t="s">
        <v>7182</v>
      </c>
      <c r="M726">
        <v>1</v>
      </c>
      <c r="N726">
        <v>7658.98</v>
      </c>
      <c r="O726">
        <v>0.15</v>
      </c>
      <c r="P726">
        <v>1096.3399999999999</v>
      </c>
    </row>
    <row r="727" spans="1:16" x14ac:dyDescent="0.25">
      <c r="A727" t="s">
        <v>739</v>
      </c>
      <c r="B727" t="s">
        <v>5555</v>
      </c>
      <c r="C727" t="str">
        <f>TEXT(SalesData[[#This Row],[Order Date]],"mmm-yyyy")</f>
        <v>Mar-2024</v>
      </c>
      <c r="D727">
        <f t="shared" si="11"/>
        <v>2024</v>
      </c>
      <c r="E727" t="s">
        <v>6574</v>
      </c>
      <c r="F727" t="s">
        <v>6976</v>
      </c>
      <c r="G727" t="s">
        <v>7097</v>
      </c>
      <c r="H727" t="s">
        <v>7104</v>
      </c>
      <c r="I727" t="s">
        <v>7120</v>
      </c>
      <c r="J727" t="s">
        <v>7162</v>
      </c>
      <c r="K727" t="s">
        <v>7168</v>
      </c>
      <c r="L727" t="s">
        <v>7181</v>
      </c>
      <c r="M727">
        <v>3</v>
      </c>
      <c r="N727">
        <v>33425.94</v>
      </c>
      <c r="O727">
        <v>0.05</v>
      </c>
      <c r="P727">
        <v>6247.55</v>
      </c>
    </row>
    <row r="728" spans="1:16" x14ac:dyDescent="0.25">
      <c r="A728" t="s">
        <v>740</v>
      </c>
      <c r="B728" t="s">
        <v>5203</v>
      </c>
      <c r="C728" t="str">
        <f>TEXT(SalesData[[#This Row],[Order Date]],"mmm-yyyy")</f>
        <v>Aug-2024</v>
      </c>
      <c r="D728">
        <f t="shared" si="11"/>
        <v>2024</v>
      </c>
      <c r="E728" t="s">
        <v>6271</v>
      </c>
      <c r="F728" t="s">
        <v>7015</v>
      </c>
      <c r="G728" t="s">
        <v>7096</v>
      </c>
      <c r="H728" t="s">
        <v>7103</v>
      </c>
      <c r="I728" t="s">
        <v>7158</v>
      </c>
      <c r="J728" t="s">
        <v>7163</v>
      </c>
      <c r="K728" t="s">
        <v>7171</v>
      </c>
      <c r="L728" t="s">
        <v>7184</v>
      </c>
      <c r="M728">
        <v>3</v>
      </c>
      <c r="N728">
        <v>24448.94</v>
      </c>
      <c r="O728">
        <v>0</v>
      </c>
      <c r="P728">
        <v>3740.56</v>
      </c>
    </row>
    <row r="729" spans="1:16" x14ac:dyDescent="0.25">
      <c r="A729" t="s">
        <v>741</v>
      </c>
      <c r="B729" t="s">
        <v>5474</v>
      </c>
      <c r="C729" t="str">
        <f>TEXT(SalesData[[#This Row],[Order Date]],"mmm-yyyy")</f>
        <v>Jul-2023</v>
      </c>
      <c r="D729">
        <f t="shared" si="11"/>
        <v>2023</v>
      </c>
      <c r="E729" t="s">
        <v>6575</v>
      </c>
      <c r="F729" t="s">
        <v>7004</v>
      </c>
      <c r="G729" t="s">
        <v>7095</v>
      </c>
      <c r="H729" t="s">
        <v>7106</v>
      </c>
      <c r="I729" t="s">
        <v>7122</v>
      </c>
      <c r="J729" t="s">
        <v>7163</v>
      </c>
      <c r="K729" t="s">
        <v>7175</v>
      </c>
      <c r="L729" t="s">
        <v>7190</v>
      </c>
      <c r="M729">
        <v>7</v>
      </c>
      <c r="N729">
        <v>13413.43</v>
      </c>
      <c r="O729">
        <v>0.15</v>
      </c>
      <c r="P729">
        <v>1835.35</v>
      </c>
    </row>
    <row r="730" spans="1:16" x14ac:dyDescent="0.25">
      <c r="A730" t="s">
        <v>742</v>
      </c>
      <c r="B730" t="s">
        <v>5033</v>
      </c>
      <c r="C730" t="str">
        <f>TEXT(SalesData[[#This Row],[Order Date]],"mmm-yyyy")</f>
        <v>Feb-2025</v>
      </c>
      <c r="D730">
        <f t="shared" si="11"/>
        <v>2025</v>
      </c>
      <c r="E730" t="s">
        <v>6224</v>
      </c>
      <c r="F730" t="s">
        <v>6950</v>
      </c>
      <c r="G730" t="s">
        <v>7096</v>
      </c>
      <c r="H730" t="s">
        <v>7111</v>
      </c>
      <c r="I730" t="s">
        <v>7142</v>
      </c>
      <c r="J730" t="s">
        <v>7164</v>
      </c>
      <c r="K730" t="s">
        <v>7170</v>
      </c>
      <c r="L730" t="s">
        <v>7183</v>
      </c>
      <c r="M730">
        <v>2</v>
      </c>
      <c r="N730">
        <v>8700.52</v>
      </c>
      <c r="O730">
        <v>0.1</v>
      </c>
      <c r="P730">
        <v>2124.69</v>
      </c>
    </row>
    <row r="731" spans="1:16" x14ac:dyDescent="0.25">
      <c r="A731" t="s">
        <v>743</v>
      </c>
      <c r="B731" t="s">
        <v>5556</v>
      </c>
      <c r="C731" t="str">
        <f>TEXT(SalesData[[#This Row],[Order Date]],"mmm-yyyy")</f>
        <v>Apr-2025</v>
      </c>
      <c r="D731">
        <f t="shared" si="11"/>
        <v>2025</v>
      </c>
      <c r="E731" t="s">
        <v>6270</v>
      </c>
      <c r="F731" t="s">
        <v>7014</v>
      </c>
      <c r="G731" t="s">
        <v>7095</v>
      </c>
      <c r="H731" t="s">
        <v>7108</v>
      </c>
      <c r="I731" t="s">
        <v>7150</v>
      </c>
      <c r="J731" t="s">
        <v>7165</v>
      </c>
      <c r="K731" t="s">
        <v>7176</v>
      </c>
      <c r="L731" t="s">
        <v>7202</v>
      </c>
      <c r="M731">
        <v>6</v>
      </c>
      <c r="N731">
        <v>100027.51</v>
      </c>
      <c r="O731">
        <v>0.1</v>
      </c>
      <c r="P731">
        <v>9210.94</v>
      </c>
    </row>
    <row r="732" spans="1:16" x14ac:dyDescent="0.25">
      <c r="A732" t="s">
        <v>744</v>
      </c>
      <c r="B732" t="s">
        <v>5557</v>
      </c>
      <c r="C732" t="str">
        <f>TEXT(SalesData[[#This Row],[Order Date]],"mmm-yyyy")</f>
        <v>Jan-2025</v>
      </c>
      <c r="D732">
        <f t="shared" si="11"/>
        <v>2025</v>
      </c>
      <c r="E732" t="s">
        <v>6576</v>
      </c>
      <c r="F732" t="s">
        <v>7040</v>
      </c>
      <c r="G732" t="s">
        <v>7095</v>
      </c>
      <c r="H732" t="s">
        <v>7106</v>
      </c>
      <c r="I732" t="s">
        <v>7146</v>
      </c>
      <c r="J732" t="s">
        <v>7165</v>
      </c>
      <c r="K732" t="s">
        <v>7176</v>
      </c>
      <c r="L732" t="s">
        <v>7194</v>
      </c>
      <c r="M732">
        <v>1</v>
      </c>
      <c r="N732">
        <v>19657.740000000002</v>
      </c>
      <c r="O732">
        <v>0.2</v>
      </c>
      <c r="P732">
        <v>1514.96</v>
      </c>
    </row>
    <row r="733" spans="1:16" x14ac:dyDescent="0.25">
      <c r="A733" t="s">
        <v>745</v>
      </c>
      <c r="B733" t="s">
        <v>5133</v>
      </c>
      <c r="C733" t="str">
        <f>TEXT(SalesData[[#This Row],[Order Date]],"mmm-yyyy")</f>
        <v>May-2023</v>
      </c>
      <c r="D733">
        <f t="shared" si="11"/>
        <v>2023</v>
      </c>
      <c r="E733" t="s">
        <v>6291</v>
      </c>
      <c r="F733" t="s">
        <v>6969</v>
      </c>
      <c r="G733" t="s">
        <v>7096</v>
      </c>
      <c r="H733" t="s">
        <v>7113</v>
      </c>
      <c r="I733" t="s">
        <v>7144</v>
      </c>
      <c r="J733" t="s">
        <v>7162</v>
      </c>
      <c r="K733" t="s">
        <v>7169</v>
      </c>
      <c r="L733" t="s">
        <v>7182</v>
      </c>
      <c r="M733">
        <v>2</v>
      </c>
      <c r="N733">
        <v>14960.41</v>
      </c>
      <c r="O733">
        <v>0.15</v>
      </c>
      <c r="P733">
        <v>1707.8</v>
      </c>
    </row>
    <row r="734" spans="1:16" x14ac:dyDescent="0.25">
      <c r="A734" t="s">
        <v>746</v>
      </c>
      <c r="B734" t="s">
        <v>5538</v>
      </c>
      <c r="C734" t="str">
        <f>TEXT(SalesData[[#This Row],[Order Date]],"mmm-yyyy")</f>
        <v>Jun-2023</v>
      </c>
      <c r="D734">
        <f t="shared" si="11"/>
        <v>2023</v>
      </c>
      <c r="E734" t="s">
        <v>6577</v>
      </c>
      <c r="F734" t="s">
        <v>6902</v>
      </c>
      <c r="G734" t="s">
        <v>7096</v>
      </c>
      <c r="H734" t="s">
        <v>7103</v>
      </c>
      <c r="I734" t="s">
        <v>7158</v>
      </c>
      <c r="J734" t="s">
        <v>7164</v>
      </c>
      <c r="K734" t="s">
        <v>7173</v>
      </c>
      <c r="L734" t="s">
        <v>7200</v>
      </c>
      <c r="M734">
        <v>1</v>
      </c>
      <c r="N734">
        <v>899.45</v>
      </c>
      <c r="O734">
        <v>0.25</v>
      </c>
      <c r="P734">
        <v>242.91</v>
      </c>
    </row>
    <row r="735" spans="1:16" x14ac:dyDescent="0.25">
      <c r="A735" t="s">
        <v>747</v>
      </c>
      <c r="B735" t="s">
        <v>5367</v>
      </c>
      <c r="C735" t="str">
        <f>TEXT(SalesData[[#This Row],[Order Date]],"mmm-yyyy")</f>
        <v>Sep-2023</v>
      </c>
      <c r="D735">
        <f t="shared" si="11"/>
        <v>2023</v>
      </c>
      <c r="E735" t="s">
        <v>6523</v>
      </c>
      <c r="F735" t="s">
        <v>7072</v>
      </c>
      <c r="G735" t="s">
        <v>7096</v>
      </c>
      <c r="H735" t="s">
        <v>7111</v>
      </c>
      <c r="I735" t="s">
        <v>7142</v>
      </c>
      <c r="J735" t="s">
        <v>7164</v>
      </c>
      <c r="K735" t="s">
        <v>7174</v>
      </c>
      <c r="L735" t="s">
        <v>7188</v>
      </c>
      <c r="M735">
        <v>4</v>
      </c>
      <c r="N735">
        <v>9064.25</v>
      </c>
      <c r="O735">
        <v>0.15</v>
      </c>
      <c r="P735">
        <v>1929.26</v>
      </c>
    </row>
    <row r="736" spans="1:16" x14ac:dyDescent="0.25">
      <c r="A736" t="s">
        <v>748</v>
      </c>
      <c r="B736" t="s">
        <v>5183</v>
      </c>
      <c r="C736" t="str">
        <f>TEXT(SalesData[[#This Row],[Order Date]],"mmm-yyyy")</f>
        <v>Jan-2023</v>
      </c>
      <c r="D736">
        <f t="shared" si="11"/>
        <v>2023</v>
      </c>
      <c r="E736" t="s">
        <v>6340</v>
      </c>
      <c r="F736" t="s">
        <v>7037</v>
      </c>
      <c r="G736" t="s">
        <v>7096</v>
      </c>
      <c r="H736" t="s">
        <v>7113</v>
      </c>
      <c r="I736" t="s">
        <v>7148</v>
      </c>
      <c r="J736" t="s">
        <v>7163</v>
      </c>
      <c r="K736" t="s">
        <v>7171</v>
      </c>
      <c r="L736" t="s">
        <v>7209</v>
      </c>
      <c r="M736">
        <v>1</v>
      </c>
      <c r="N736">
        <v>1734.76</v>
      </c>
      <c r="O736">
        <v>0.05</v>
      </c>
      <c r="P736">
        <v>296.70999999999998</v>
      </c>
    </row>
    <row r="737" spans="1:16" x14ac:dyDescent="0.25">
      <c r="A737" t="s">
        <v>749</v>
      </c>
      <c r="B737" t="s">
        <v>5212</v>
      </c>
      <c r="C737" t="str">
        <f>TEXT(SalesData[[#This Row],[Order Date]],"mmm-yyyy")</f>
        <v>Sep-2024</v>
      </c>
      <c r="D737">
        <f t="shared" si="11"/>
        <v>2024</v>
      </c>
      <c r="E737" t="s">
        <v>6578</v>
      </c>
      <c r="F737" t="s">
        <v>6925</v>
      </c>
      <c r="G737" t="s">
        <v>7095</v>
      </c>
      <c r="H737" t="s">
        <v>7108</v>
      </c>
      <c r="I737" t="s">
        <v>7150</v>
      </c>
      <c r="J737" t="s">
        <v>7163</v>
      </c>
      <c r="K737" t="s">
        <v>7171</v>
      </c>
      <c r="L737" t="s">
        <v>7209</v>
      </c>
      <c r="M737">
        <v>6</v>
      </c>
      <c r="N737">
        <v>9829.18</v>
      </c>
      <c r="O737">
        <v>0.1</v>
      </c>
      <c r="P737">
        <v>1626.97</v>
      </c>
    </row>
    <row r="738" spans="1:16" x14ac:dyDescent="0.25">
      <c r="A738" t="s">
        <v>750</v>
      </c>
      <c r="B738" t="s">
        <v>5471</v>
      </c>
      <c r="C738" t="str">
        <f>TEXT(SalesData[[#This Row],[Order Date]],"mmm-yyyy")</f>
        <v>Oct-2025</v>
      </c>
      <c r="D738">
        <f t="shared" si="11"/>
        <v>2025</v>
      </c>
      <c r="E738" t="s">
        <v>6133</v>
      </c>
      <c r="F738" t="s">
        <v>6911</v>
      </c>
      <c r="G738" t="s">
        <v>7097</v>
      </c>
      <c r="H738" t="s">
        <v>7104</v>
      </c>
      <c r="I738" t="s">
        <v>7160</v>
      </c>
      <c r="J738" t="s">
        <v>7165</v>
      </c>
      <c r="K738" t="s">
        <v>7176</v>
      </c>
      <c r="L738" t="s">
        <v>7202</v>
      </c>
      <c r="M738">
        <v>1</v>
      </c>
      <c r="N738">
        <v>12839.03</v>
      </c>
      <c r="O738">
        <v>0.25</v>
      </c>
      <c r="P738">
        <v>829.57</v>
      </c>
    </row>
    <row r="739" spans="1:16" x14ac:dyDescent="0.25">
      <c r="A739" t="s">
        <v>751</v>
      </c>
      <c r="B739" t="s">
        <v>5454</v>
      </c>
      <c r="C739" t="str">
        <f>TEXT(SalesData[[#This Row],[Order Date]],"mmm-yyyy")</f>
        <v>Jun-2025</v>
      </c>
      <c r="D739">
        <f t="shared" si="11"/>
        <v>2025</v>
      </c>
      <c r="E739" t="s">
        <v>6349</v>
      </c>
      <c r="F739" t="s">
        <v>6911</v>
      </c>
      <c r="G739" t="s">
        <v>7094</v>
      </c>
      <c r="H739" t="s">
        <v>7100</v>
      </c>
      <c r="I739" t="s">
        <v>7116</v>
      </c>
      <c r="J739" t="s">
        <v>7162</v>
      </c>
      <c r="K739" t="s">
        <v>7169</v>
      </c>
      <c r="L739" t="s">
        <v>7203</v>
      </c>
      <c r="M739">
        <v>1</v>
      </c>
      <c r="N739">
        <v>18247.71</v>
      </c>
      <c r="O739">
        <v>0.2</v>
      </c>
      <c r="P739">
        <v>1720.94</v>
      </c>
    </row>
    <row r="740" spans="1:16" x14ac:dyDescent="0.25">
      <c r="A740" t="s">
        <v>752</v>
      </c>
      <c r="B740" t="s">
        <v>5158</v>
      </c>
      <c r="C740" t="str">
        <f>TEXT(SalesData[[#This Row],[Order Date]],"mmm-yyyy")</f>
        <v>Apr-2023</v>
      </c>
      <c r="D740">
        <f t="shared" si="11"/>
        <v>2023</v>
      </c>
      <c r="E740" t="s">
        <v>6577</v>
      </c>
      <c r="F740" t="s">
        <v>6902</v>
      </c>
      <c r="G740" t="s">
        <v>7095</v>
      </c>
      <c r="H740" t="s">
        <v>7109</v>
      </c>
      <c r="I740" t="s">
        <v>7135</v>
      </c>
      <c r="J740" t="s">
        <v>7164</v>
      </c>
      <c r="K740" t="s">
        <v>7174</v>
      </c>
      <c r="L740" t="s">
        <v>7199</v>
      </c>
      <c r="M740">
        <v>7</v>
      </c>
      <c r="N740">
        <v>10851.38</v>
      </c>
      <c r="O740">
        <v>0.05</v>
      </c>
      <c r="P740">
        <v>2085.17</v>
      </c>
    </row>
    <row r="741" spans="1:16" x14ac:dyDescent="0.25">
      <c r="A741" t="s">
        <v>753</v>
      </c>
      <c r="B741" t="s">
        <v>5558</v>
      </c>
      <c r="C741" t="str">
        <f>TEXT(SalesData[[#This Row],[Order Date]],"mmm-yyyy")</f>
        <v>Sep-2023</v>
      </c>
      <c r="D741">
        <f t="shared" si="11"/>
        <v>2023</v>
      </c>
      <c r="E741" t="s">
        <v>6522</v>
      </c>
      <c r="F741" t="s">
        <v>7040</v>
      </c>
      <c r="G741" t="s">
        <v>7095</v>
      </c>
      <c r="H741" t="s">
        <v>7106</v>
      </c>
      <c r="I741" t="s">
        <v>7161</v>
      </c>
      <c r="J741" t="s">
        <v>7163</v>
      </c>
      <c r="K741" t="s">
        <v>7167</v>
      </c>
      <c r="L741" t="s">
        <v>7179</v>
      </c>
      <c r="M741">
        <v>2</v>
      </c>
      <c r="N741">
        <v>4261.7299999999996</v>
      </c>
      <c r="O741">
        <v>0.15</v>
      </c>
      <c r="P741">
        <v>870.28</v>
      </c>
    </row>
    <row r="742" spans="1:16" x14ac:dyDescent="0.25">
      <c r="A742" t="s">
        <v>754</v>
      </c>
      <c r="B742" t="s">
        <v>5559</v>
      </c>
      <c r="C742" t="str">
        <f>TEXT(SalesData[[#This Row],[Order Date]],"mmm-yyyy")</f>
        <v>Oct-2024</v>
      </c>
      <c r="D742">
        <f t="shared" si="11"/>
        <v>2024</v>
      </c>
      <c r="E742" t="s">
        <v>6156</v>
      </c>
      <c r="F742" t="s">
        <v>6937</v>
      </c>
      <c r="G742" t="s">
        <v>7096</v>
      </c>
      <c r="H742" t="s">
        <v>7111</v>
      </c>
      <c r="I742" t="s">
        <v>7131</v>
      </c>
      <c r="J742" t="s">
        <v>7164</v>
      </c>
      <c r="K742" t="s">
        <v>7170</v>
      </c>
      <c r="L742" t="s">
        <v>7183</v>
      </c>
      <c r="M742">
        <v>2</v>
      </c>
      <c r="N742">
        <v>9555.59</v>
      </c>
      <c r="O742">
        <v>0.05</v>
      </c>
      <c r="P742">
        <v>2366.91</v>
      </c>
    </row>
    <row r="743" spans="1:16" x14ac:dyDescent="0.25">
      <c r="A743" t="s">
        <v>755</v>
      </c>
      <c r="B743" t="s">
        <v>5216</v>
      </c>
      <c r="C743" t="str">
        <f>TEXT(SalesData[[#This Row],[Order Date]],"mmm-yyyy")</f>
        <v>Feb-2024</v>
      </c>
      <c r="D743">
        <f t="shared" si="11"/>
        <v>2024</v>
      </c>
      <c r="E743" t="s">
        <v>6561</v>
      </c>
      <c r="F743" t="s">
        <v>6956</v>
      </c>
      <c r="G743" t="s">
        <v>7097</v>
      </c>
      <c r="H743" t="s">
        <v>7107</v>
      </c>
      <c r="I743" t="s">
        <v>7123</v>
      </c>
      <c r="J743" t="s">
        <v>7165</v>
      </c>
      <c r="K743" t="s">
        <v>7176</v>
      </c>
      <c r="L743" t="s">
        <v>7202</v>
      </c>
      <c r="M743">
        <v>4</v>
      </c>
      <c r="N743">
        <v>66863.95</v>
      </c>
      <c r="O743">
        <v>0.1</v>
      </c>
      <c r="P743">
        <v>6618.34</v>
      </c>
    </row>
    <row r="744" spans="1:16" x14ac:dyDescent="0.25">
      <c r="A744" t="s">
        <v>756</v>
      </c>
      <c r="B744" t="s">
        <v>5560</v>
      </c>
      <c r="C744" t="str">
        <f>TEXT(SalesData[[#This Row],[Order Date]],"mmm-yyyy")</f>
        <v>Dec-2025</v>
      </c>
      <c r="D744">
        <f t="shared" si="11"/>
        <v>2025</v>
      </c>
      <c r="E744" t="s">
        <v>6235</v>
      </c>
      <c r="F744" t="s">
        <v>6995</v>
      </c>
      <c r="G744" t="s">
        <v>7095</v>
      </c>
      <c r="H744" t="s">
        <v>7108</v>
      </c>
      <c r="I744" t="s">
        <v>7141</v>
      </c>
      <c r="J744" t="s">
        <v>7163</v>
      </c>
      <c r="K744" t="s">
        <v>7167</v>
      </c>
      <c r="L744" t="s">
        <v>7187</v>
      </c>
      <c r="M744">
        <v>2</v>
      </c>
      <c r="N744">
        <v>2915.64</v>
      </c>
      <c r="O744">
        <v>0</v>
      </c>
      <c r="P744">
        <v>957.8</v>
      </c>
    </row>
    <row r="745" spans="1:16" x14ac:dyDescent="0.25">
      <c r="A745" t="s">
        <v>757</v>
      </c>
      <c r="B745" t="s">
        <v>5561</v>
      </c>
      <c r="C745" t="str">
        <f>TEXT(SalesData[[#This Row],[Order Date]],"mmm-yyyy")</f>
        <v>Nov-2025</v>
      </c>
      <c r="D745">
        <f t="shared" si="11"/>
        <v>2025</v>
      </c>
      <c r="E745" t="s">
        <v>6375</v>
      </c>
      <c r="F745" t="s">
        <v>7048</v>
      </c>
      <c r="G745" t="s">
        <v>7094</v>
      </c>
      <c r="H745" t="s">
        <v>7101</v>
      </c>
      <c r="I745" t="s">
        <v>7117</v>
      </c>
      <c r="J745" t="s">
        <v>7165</v>
      </c>
      <c r="K745" t="s">
        <v>7177</v>
      </c>
      <c r="L745" t="s">
        <v>7201</v>
      </c>
      <c r="M745">
        <v>3</v>
      </c>
      <c r="N745">
        <v>122393.19</v>
      </c>
      <c r="O745">
        <v>0.2</v>
      </c>
      <c r="P745">
        <v>3832.87</v>
      </c>
    </row>
    <row r="746" spans="1:16" x14ac:dyDescent="0.25">
      <c r="A746" t="s">
        <v>758</v>
      </c>
      <c r="B746" t="s">
        <v>5465</v>
      </c>
      <c r="C746" t="str">
        <f>TEXT(SalesData[[#This Row],[Order Date]],"mmm-yyyy")</f>
        <v>Aug-2025</v>
      </c>
      <c r="D746">
        <f t="shared" si="11"/>
        <v>2025</v>
      </c>
      <c r="E746" t="s">
        <v>6145</v>
      </c>
      <c r="F746" t="s">
        <v>6943</v>
      </c>
      <c r="G746" t="s">
        <v>7097</v>
      </c>
      <c r="H746" t="s">
        <v>7107</v>
      </c>
      <c r="I746" t="s">
        <v>7153</v>
      </c>
      <c r="J746" t="s">
        <v>7165</v>
      </c>
      <c r="K746" t="s">
        <v>7177</v>
      </c>
      <c r="L746" t="s">
        <v>7198</v>
      </c>
      <c r="M746">
        <v>5</v>
      </c>
      <c r="N746">
        <v>324227.81</v>
      </c>
      <c r="O746">
        <v>0</v>
      </c>
      <c r="P746">
        <v>56633.02</v>
      </c>
    </row>
    <row r="747" spans="1:16" x14ac:dyDescent="0.25">
      <c r="A747" t="s">
        <v>759</v>
      </c>
      <c r="B747" t="s">
        <v>5400</v>
      </c>
      <c r="C747" t="str">
        <f>TEXT(SalesData[[#This Row],[Order Date]],"mmm-yyyy")</f>
        <v>Jun-2023</v>
      </c>
      <c r="D747">
        <f t="shared" si="11"/>
        <v>2023</v>
      </c>
      <c r="E747" t="s">
        <v>6579</v>
      </c>
      <c r="F747" t="s">
        <v>7023</v>
      </c>
      <c r="G747" t="s">
        <v>7095</v>
      </c>
      <c r="H747" t="s">
        <v>7102</v>
      </c>
      <c r="I747" t="s">
        <v>7118</v>
      </c>
      <c r="J747" t="s">
        <v>7162</v>
      </c>
      <c r="K747" t="s">
        <v>7166</v>
      </c>
      <c r="L747" t="s">
        <v>7192</v>
      </c>
      <c r="M747">
        <v>7</v>
      </c>
      <c r="N747">
        <v>35106.449999999997</v>
      </c>
      <c r="O747">
        <v>0.15</v>
      </c>
      <c r="P747">
        <v>3625.04</v>
      </c>
    </row>
    <row r="748" spans="1:16" x14ac:dyDescent="0.25">
      <c r="A748" t="s">
        <v>760</v>
      </c>
      <c r="B748" t="s">
        <v>5283</v>
      </c>
      <c r="C748" t="str">
        <f>TEXT(SalesData[[#This Row],[Order Date]],"mmm-yyyy")</f>
        <v>Feb-2025</v>
      </c>
      <c r="D748">
        <f t="shared" si="11"/>
        <v>2025</v>
      </c>
      <c r="E748" t="s">
        <v>6580</v>
      </c>
      <c r="F748" t="s">
        <v>7066</v>
      </c>
      <c r="G748" t="s">
        <v>7096</v>
      </c>
      <c r="H748" t="s">
        <v>7111</v>
      </c>
      <c r="I748" t="s">
        <v>7145</v>
      </c>
      <c r="J748" t="s">
        <v>7162</v>
      </c>
      <c r="K748" t="s">
        <v>7166</v>
      </c>
      <c r="L748" t="s">
        <v>7211</v>
      </c>
      <c r="M748">
        <v>5</v>
      </c>
      <c r="N748">
        <v>32217.49</v>
      </c>
      <c r="O748">
        <v>0.15</v>
      </c>
      <c r="P748">
        <v>3604.98</v>
      </c>
    </row>
    <row r="749" spans="1:16" x14ac:dyDescent="0.25">
      <c r="A749" t="s">
        <v>761</v>
      </c>
      <c r="B749" t="s">
        <v>5521</v>
      </c>
      <c r="C749" t="str">
        <f>TEXT(SalesData[[#This Row],[Order Date]],"mmm-yyyy")</f>
        <v>May-2024</v>
      </c>
      <c r="D749">
        <f t="shared" si="11"/>
        <v>2024</v>
      </c>
      <c r="E749" t="s">
        <v>6235</v>
      </c>
      <c r="F749" t="s">
        <v>6995</v>
      </c>
      <c r="G749" t="s">
        <v>7097</v>
      </c>
      <c r="H749" t="s">
        <v>7110</v>
      </c>
      <c r="I749" t="s">
        <v>7159</v>
      </c>
      <c r="J749" t="s">
        <v>7165</v>
      </c>
      <c r="K749" t="s">
        <v>7176</v>
      </c>
      <c r="L749" t="s">
        <v>7195</v>
      </c>
      <c r="M749">
        <v>5</v>
      </c>
      <c r="N749">
        <v>57395.08</v>
      </c>
      <c r="O749">
        <v>0</v>
      </c>
      <c r="P749">
        <v>6510.62</v>
      </c>
    </row>
    <row r="750" spans="1:16" x14ac:dyDescent="0.25">
      <c r="A750" t="s">
        <v>762</v>
      </c>
      <c r="B750" t="s">
        <v>5362</v>
      </c>
      <c r="C750" t="str">
        <f>TEXT(SalesData[[#This Row],[Order Date]],"mmm-yyyy")</f>
        <v>Apr-2025</v>
      </c>
      <c r="D750">
        <f t="shared" si="11"/>
        <v>2025</v>
      </c>
      <c r="E750" t="s">
        <v>6581</v>
      </c>
      <c r="F750" t="s">
        <v>7003</v>
      </c>
      <c r="G750" t="s">
        <v>7096</v>
      </c>
      <c r="H750" t="s">
        <v>7103</v>
      </c>
      <c r="I750" t="s">
        <v>7119</v>
      </c>
      <c r="J750" t="s">
        <v>7162</v>
      </c>
      <c r="K750" t="s">
        <v>7169</v>
      </c>
      <c r="L750" t="s">
        <v>7193</v>
      </c>
      <c r="M750">
        <v>5</v>
      </c>
      <c r="N750">
        <v>48043.24</v>
      </c>
      <c r="O750">
        <v>0.1</v>
      </c>
      <c r="P750">
        <v>6687.42</v>
      </c>
    </row>
    <row r="751" spans="1:16" x14ac:dyDescent="0.25">
      <c r="A751" t="s">
        <v>763</v>
      </c>
      <c r="B751" t="s">
        <v>5403</v>
      </c>
      <c r="C751" t="str">
        <f>TEXT(SalesData[[#This Row],[Order Date]],"mmm-yyyy")</f>
        <v>Aug-2024</v>
      </c>
      <c r="D751">
        <f t="shared" si="11"/>
        <v>2024</v>
      </c>
      <c r="E751" t="s">
        <v>6582</v>
      </c>
      <c r="F751" t="s">
        <v>6953</v>
      </c>
      <c r="G751" t="s">
        <v>7097</v>
      </c>
      <c r="H751" t="s">
        <v>7107</v>
      </c>
      <c r="I751" t="s">
        <v>7153</v>
      </c>
      <c r="J751" t="s">
        <v>7163</v>
      </c>
      <c r="K751" t="s">
        <v>7167</v>
      </c>
      <c r="L751" t="s">
        <v>7179</v>
      </c>
      <c r="M751">
        <v>4</v>
      </c>
      <c r="N751">
        <v>9815.11</v>
      </c>
      <c r="O751">
        <v>0</v>
      </c>
      <c r="P751">
        <v>2484.37</v>
      </c>
    </row>
    <row r="752" spans="1:16" x14ac:dyDescent="0.25">
      <c r="A752" t="s">
        <v>764</v>
      </c>
      <c r="B752" t="s">
        <v>5105</v>
      </c>
      <c r="C752" t="str">
        <f>TEXT(SalesData[[#This Row],[Order Date]],"mmm-yyyy")</f>
        <v>Oct-2023</v>
      </c>
      <c r="D752">
        <f t="shared" si="11"/>
        <v>2023</v>
      </c>
      <c r="E752" t="s">
        <v>6108</v>
      </c>
      <c r="F752" t="s">
        <v>6907</v>
      </c>
      <c r="G752" t="s">
        <v>7097</v>
      </c>
      <c r="H752" t="s">
        <v>7105</v>
      </c>
      <c r="I752" t="s">
        <v>7128</v>
      </c>
      <c r="J752" t="s">
        <v>7164</v>
      </c>
      <c r="K752" t="s">
        <v>7173</v>
      </c>
      <c r="L752" t="s">
        <v>7200</v>
      </c>
      <c r="M752">
        <v>5</v>
      </c>
      <c r="N752">
        <v>5802.44</v>
      </c>
      <c r="O752">
        <v>0</v>
      </c>
      <c r="P752">
        <v>1831.72</v>
      </c>
    </row>
    <row r="753" spans="1:16" x14ac:dyDescent="0.25">
      <c r="A753" t="s">
        <v>765</v>
      </c>
      <c r="B753" t="s">
        <v>5562</v>
      </c>
      <c r="C753" t="str">
        <f>TEXT(SalesData[[#This Row],[Order Date]],"mmm-yyyy")</f>
        <v>Aug-2025</v>
      </c>
      <c r="D753">
        <f t="shared" si="11"/>
        <v>2025</v>
      </c>
      <c r="E753" t="s">
        <v>6309</v>
      </c>
      <c r="F753" t="s">
        <v>7012</v>
      </c>
      <c r="G753" t="s">
        <v>7097</v>
      </c>
      <c r="H753" t="s">
        <v>7105</v>
      </c>
      <c r="I753" t="s">
        <v>7121</v>
      </c>
      <c r="J753" t="s">
        <v>7163</v>
      </c>
      <c r="K753" t="s">
        <v>7171</v>
      </c>
      <c r="L753" t="s">
        <v>7204</v>
      </c>
      <c r="M753">
        <v>1</v>
      </c>
      <c r="N753">
        <v>3893.87</v>
      </c>
      <c r="O753">
        <v>0.15</v>
      </c>
      <c r="P753">
        <v>460.51</v>
      </c>
    </row>
    <row r="754" spans="1:16" x14ac:dyDescent="0.25">
      <c r="A754" t="s">
        <v>766</v>
      </c>
      <c r="B754" t="s">
        <v>5563</v>
      </c>
      <c r="C754" t="str">
        <f>TEXT(SalesData[[#This Row],[Order Date]],"mmm-yyyy")</f>
        <v>Dec-2023</v>
      </c>
      <c r="D754">
        <f t="shared" si="11"/>
        <v>2023</v>
      </c>
      <c r="E754" t="s">
        <v>6583</v>
      </c>
      <c r="F754" t="s">
        <v>7065</v>
      </c>
      <c r="G754" t="s">
        <v>7094</v>
      </c>
      <c r="H754" t="s">
        <v>7099</v>
      </c>
      <c r="I754" t="s">
        <v>7130</v>
      </c>
      <c r="J754" t="s">
        <v>7164</v>
      </c>
      <c r="K754" t="s">
        <v>7174</v>
      </c>
      <c r="L754" t="s">
        <v>7188</v>
      </c>
      <c r="M754">
        <v>8</v>
      </c>
      <c r="N754">
        <v>20633.39</v>
      </c>
      <c r="O754">
        <v>0.1</v>
      </c>
      <c r="P754">
        <v>3443.62</v>
      </c>
    </row>
    <row r="755" spans="1:16" x14ac:dyDescent="0.25">
      <c r="A755" t="s">
        <v>767</v>
      </c>
      <c r="B755" t="s">
        <v>5026</v>
      </c>
      <c r="C755" t="str">
        <f>TEXT(SalesData[[#This Row],[Order Date]],"mmm-yyyy")</f>
        <v>Jun-2024</v>
      </c>
      <c r="D755">
        <f t="shared" si="11"/>
        <v>2024</v>
      </c>
      <c r="E755" t="s">
        <v>6584</v>
      </c>
      <c r="F755" t="s">
        <v>7042</v>
      </c>
      <c r="G755" t="s">
        <v>7095</v>
      </c>
      <c r="H755" t="s">
        <v>7102</v>
      </c>
      <c r="I755" t="s">
        <v>7118</v>
      </c>
      <c r="J755" t="s">
        <v>7164</v>
      </c>
      <c r="K755" t="s">
        <v>7170</v>
      </c>
      <c r="L755" t="s">
        <v>7183</v>
      </c>
      <c r="M755">
        <v>6</v>
      </c>
      <c r="N755">
        <v>26200.04</v>
      </c>
      <c r="O755">
        <v>0.15</v>
      </c>
      <c r="P755">
        <v>5125.9799999999996</v>
      </c>
    </row>
    <row r="756" spans="1:16" x14ac:dyDescent="0.25">
      <c r="A756" t="s">
        <v>768</v>
      </c>
      <c r="B756" t="s">
        <v>5373</v>
      </c>
      <c r="C756" t="str">
        <f>TEXT(SalesData[[#This Row],[Order Date]],"mmm-yyyy")</f>
        <v>Sep-2025</v>
      </c>
      <c r="D756">
        <f t="shared" si="11"/>
        <v>2025</v>
      </c>
      <c r="E756" t="s">
        <v>6228</v>
      </c>
      <c r="F756" t="s">
        <v>6959</v>
      </c>
      <c r="G756" t="s">
        <v>7097</v>
      </c>
      <c r="H756" t="s">
        <v>7104</v>
      </c>
      <c r="I756" t="s">
        <v>7160</v>
      </c>
      <c r="J756" t="s">
        <v>7165</v>
      </c>
      <c r="K756" t="s">
        <v>7176</v>
      </c>
      <c r="L756" t="s">
        <v>7194</v>
      </c>
      <c r="M756">
        <v>4</v>
      </c>
      <c r="N756">
        <v>83952.7</v>
      </c>
      <c r="O756">
        <v>0.2</v>
      </c>
      <c r="P756">
        <v>6194.47</v>
      </c>
    </row>
    <row r="757" spans="1:16" x14ac:dyDescent="0.25">
      <c r="A757" t="s">
        <v>769</v>
      </c>
      <c r="B757" t="s">
        <v>5564</v>
      </c>
      <c r="C757" t="str">
        <f>TEXT(SalesData[[#This Row],[Order Date]],"mmm-yyyy")</f>
        <v>Jun-2025</v>
      </c>
      <c r="D757">
        <f t="shared" si="11"/>
        <v>2025</v>
      </c>
      <c r="E757" t="s">
        <v>6214</v>
      </c>
      <c r="F757" t="s">
        <v>6966</v>
      </c>
      <c r="G757" t="s">
        <v>7095</v>
      </c>
      <c r="H757" t="s">
        <v>7106</v>
      </c>
      <c r="I757" t="s">
        <v>7161</v>
      </c>
      <c r="J757" t="s">
        <v>7165</v>
      </c>
      <c r="K757" t="s">
        <v>7176</v>
      </c>
      <c r="L757" t="s">
        <v>7194</v>
      </c>
      <c r="M757">
        <v>2</v>
      </c>
      <c r="N757">
        <v>49291.43</v>
      </c>
      <c r="O757">
        <v>0.05</v>
      </c>
      <c r="P757">
        <v>7128.38</v>
      </c>
    </row>
    <row r="758" spans="1:16" x14ac:dyDescent="0.25">
      <c r="A758" t="s">
        <v>770</v>
      </c>
      <c r="B758" t="s">
        <v>5565</v>
      </c>
      <c r="C758" t="str">
        <f>TEXT(SalesData[[#This Row],[Order Date]],"mmm-yyyy")</f>
        <v>Dec-2025</v>
      </c>
      <c r="D758">
        <f t="shared" si="11"/>
        <v>2025</v>
      </c>
      <c r="E758" t="s">
        <v>6273</v>
      </c>
      <c r="F758" t="s">
        <v>7017</v>
      </c>
      <c r="G758" t="s">
        <v>7094</v>
      </c>
      <c r="H758" t="s">
        <v>7098</v>
      </c>
      <c r="I758" t="s">
        <v>7138</v>
      </c>
      <c r="J758" t="s">
        <v>7164</v>
      </c>
      <c r="K758" t="s">
        <v>7170</v>
      </c>
      <c r="L758" t="s">
        <v>7189</v>
      </c>
      <c r="M758">
        <v>7</v>
      </c>
      <c r="N758">
        <v>9784.7999999999993</v>
      </c>
      <c r="O758">
        <v>0.05</v>
      </c>
      <c r="P758">
        <v>2816.35</v>
      </c>
    </row>
    <row r="759" spans="1:16" x14ac:dyDescent="0.25">
      <c r="A759" t="s">
        <v>771</v>
      </c>
      <c r="B759" t="s">
        <v>5566</v>
      </c>
      <c r="C759" t="str">
        <f>TEXT(SalesData[[#This Row],[Order Date]],"mmm-yyyy")</f>
        <v>Sep-2023</v>
      </c>
      <c r="D759">
        <f t="shared" si="11"/>
        <v>2023</v>
      </c>
      <c r="E759" t="s">
        <v>6258</v>
      </c>
      <c r="F759" t="s">
        <v>6927</v>
      </c>
      <c r="G759" t="s">
        <v>7096</v>
      </c>
      <c r="H759" t="s">
        <v>7103</v>
      </c>
      <c r="I759" t="s">
        <v>7134</v>
      </c>
      <c r="J759" t="s">
        <v>7164</v>
      </c>
      <c r="K759" t="s">
        <v>7170</v>
      </c>
      <c r="L759" t="s">
        <v>7213</v>
      </c>
      <c r="M759">
        <v>1</v>
      </c>
      <c r="N759">
        <v>2627.66</v>
      </c>
      <c r="O759">
        <v>0.1</v>
      </c>
      <c r="P759">
        <v>841.64</v>
      </c>
    </row>
    <row r="760" spans="1:16" x14ac:dyDescent="0.25">
      <c r="A760" t="s">
        <v>772</v>
      </c>
      <c r="B760" t="s">
        <v>5337</v>
      </c>
      <c r="C760" t="str">
        <f>TEXT(SalesData[[#This Row],[Order Date]],"mmm-yyyy")</f>
        <v>Aug-2024</v>
      </c>
      <c r="D760">
        <f t="shared" si="11"/>
        <v>2024</v>
      </c>
      <c r="E760" t="s">
        <v>6451</v>
      </c>
      <c r="F760" t="s">
        <v>6914</v>
      </c>
      <c r="G760" t="s">
        <v>7094</v>
      </c>
      <c r="H760" t="s">
        <v>7098</v>
      </c>
      <c r="I760" t="s">
        <v>7156</v>
      </c>
      <c r="J760" t="s">
        <v>7164</v>
      </c>
      <c r="K760" t="s">
        <v>7173</v>
      </c>
      <c r="L760" t="s">
        <v>7206</v>
      </c>
      <c r="M760">
        <v>1</v>
      </c>
      <c r="N760">
        <v>1889.11</v>
      </c>
      <c r="O760">
        <v>0.1</v>
      </c>
      <c r="P760">
        <v>545.88</v>
      </c>
    </row>
    <row r="761" spans="1:16" x14ac:dyDescent="0.25">
      <c r="A761" t="s">
        <v>773</v>
      </c>
      <c r="B761" t="s">
        <v>5082</v>
      </c>
      <c r="C761" t="str">
        <f>TEXT(SalesData[[#This Row],[Order Date]],"mmm-yyyy")</f>
        <v>Sep-2025</v>
      </c>
      <c r="D761">
        <f t="shared" si="11"/>
        <v>2025</v>
      </c>
      <c r="E761" t="s">
        <v>6295</v>
      </c>
      <c r="F761" t="s">
        <v>7021</v>
      </c>
      <c r="G761" t="s">
        <v>7095</v>
      </c>
      <c r="H761" t="s">
        <v>7109</v>
      </c>
      <c r="I761" t="s">
        <v>7135</v>
      </c>
      <c r="J761" t="s">
        <v>7164</v>
      </c>
      <c r="K761" t="s">
        <v>7174</v>
      </c>
      <c r="L761" t="s">
        <v>7196</v>
      </c>
      <c r="M761">
        <v>1</v>
      </c>
      <c r="N761">
        <v>3204.54</v>
      </c>
      <c r="O761">
        <v>0.05</v>
      </c>
      <c r="P761">
        <v>744.97</v>
      </c>
    </row>
    <row r="762" spans="1:16" x14ac:dyDescent="0.25">
      <c r="A762" t="s">
        <v>774</v>
      </c>
      <c r="B762" t="s">
        <v>5567</v>
      </c>
      <c r="C762" t="str">
        <f>TEXT(SalesData[[#This Row],[Order Date]],"mmm-yyyy")</f>
        <v>Nov-2023</v>
      </c>
      <c r="D762">
        <f t="shared" si="11"/>
        <v>2023</v>
      </c>
      <c r="E762" t="s">
        <v>6475</v>
      </c>
      <c r="F762" t="s">
        <v>6982</v>
      </c>
      <c r="G762" t="s">
        <v>7097</v>
      </c>
      <c r="H762" t="s">
        <v>7104</v>
      </c>
      <c r="I762" t="s">
        <v>7120</v>
      </c>
      <c r="J762" t="s">
        <v>7162</v>
      </c>
      <c r="K762" t="s">
        <v>7166</v>
      </c>
      <c r="L762" t="s">
        <v>7192</v>
      </c>
      <c r="M762">
        <v>2</v>
      </c>
      <c r="N762">
        <v>11079.5</v>
      </c>
      <c r="O762">
        <v>0.05</v>
      </c>
      <c r="P762">
        <v>1592.48</v>
      </c>
    </row>
    <row r="763" spans="1:16" x14ac:dyDescent="0.25">
      <c r="A763" t="s">
        <v>775</v>
      </c>
      <c r="B763" t="s">
        <v>5568</v>
      </c>
      <c r="C763" t="str">
        <f>TEXT(SalesData[[#This Row],[Order Date]],"mmm-yyyy")</f>
        <v>Mar-2025</v>
      </c>
      <c r="D763">
        <f t="shared" si="11"/>
        <v>2025</v>
      </c>
      <c r="E763" t="s">
        <v>6585</v>
      </c>
      <c r="F763" t="s">
        <v>7038</v>
      </c>
      <c r="G763" t="s">
        <v>7096</v>
      </c>
      <c r="H763" t="s">
        <v>7103</v>
      </c>
      <c r="I763" t="s">
        <v>7119</v>
      </c>
      <c r="J763" t="s">
        <v>7164</v>
      </c>
      <c r="K763" t="s">
        <v>7170</v>
      </c>
      <c r="L763" t="s">
        <v>7183</v>
      </c>
      <c r="M763">
        <v>5</v>
      </c>
      <c r="N763">
        <v>25159.77</v>
      </c>
      <c r="O763">
        <v>0</v>
      </c>
      <c r="P763">
        <v>6551.95</v>
      </c>
    </row>
    <row r="764" spans="1:16" x14ac:dyDescent="0.25">
      <c r="A764" t="s">
        <v>776</v>
      </c>
      <c r="B764" t="s">
        <v>5364</v>
      </c>
      <c r="C764" t="str">
        <f>TEXT(SalesData[[#This Row],[Order Date]],"mmm-yyyy")</f>
        <v>Oct-2023</v>
      </c>
      <c r="D764">
        <f t="shared" si="11"/>
        <v>2023</v>
      </c>
      <c r="E764" t="s">
        <v>6378</v>
      </c>
      <c r="F764" t="s">
        <v>6926</v>
      </c>
      <c r="G764" t="s">
        <v>7094</v>
      </c>
      <c r="H764" t="s">
        <v>7098</v>
      </c>
      <c r="I764" t="s">
        <v>7114</v>
      </c>
      <c r="J764" t="s">
        <v>7163</v>
      </c>
      <c r="K764" t="s">
        <v>7167</v>
      </c>
      <c r="L764" t="s">
        <v>7187</v>
      </c>
      <c r="M764">
        <v>5</v>
      </c>
      <c r="N764">
        <v>6829.74</v>
      </c>
      <c r="O764">
        <v>0.05</v>
      </c>
      <c r="P764">
        <v>1934.55</v>
      </c>
    </row>
    <row r="765" spans="1:16" x14ac:dyDescent="0.25">
      <c r="A765" t="s">
        <v>777</v>
      </c>
      <c r="B765" t="s">
        <v>5569</v>
      </c>
      <c r="C765" t="str">
        <f>TEXT(SalesData[[#This Row],[Order Date]],"mmm-yyyy")</f>
        <v>Jan-2024</v>
      </c>
      <c r="D765">
        <f t="shared" si="11"/>
        <v>2024</v>
      </c>
      <c r="E765" t="s">
        <v>6586</v>
      </c>
      <c r="F765" t="s">
        <v>6999</v>
      </c>
      <c r="G765" t="s">
        <v>7096</v>
      </c>
      <c r="H765" t="s">
        <v>7103</v>
      </c>
      <c r="I765" t="s">
        <v>7119</v>
      </c>
      <c r="J765" t="s">
        <v>7162</v>
      </c>
      <c r="K765" t="s">
        <v>7169</v>
      </c>
      <c r="L765" t="s">
        <v>7203</v>
      </c>
      <c r="M765">
        <v>6</v>
      </c>
      <c r="N765">
        <v>117079.35</v>
      </c>
      <c r="O765">
        <v>0.15</v>
      </c>
      <c r="P765">
        <v>9277.34</v>
      </c>
    </row>
    <row r="766" spans="1:16" x14ac:dyDescent="0.25">
      <c r="A766" t="s">
        <v>778</v>
      </c>
      <c r="B766" t="s">
        <v>5570</v>
      </c>
      <c r="C766" t="str">
        <f>TEXT(SalesData[[#This Row],[Order Date]],"mmm-yyyy")</f>
        <v>Aug-2025</v>
      </c>
      <c r="D766">
        <f t="shared" si="11"/>
        <v>2025</v>
      </c>
      <c r="E766" t="s">
        <v>6507</v>
      </c>
      <c r="F766" t="s">
        <v>7050</v>
      </c>
      <c r="G766" t="s">
        <v>7096</v>
      </c>
      <c r="H766" t="s">
        <v>7103</v>
      </c>
      <c r="I766" t="s">
        <v>7158</v>
      </c>
      <c r="J766" t="s">
        <v>7165</v>
      </c>
      <c r="K766" t="s">
        <v>7172</v>
      </c>
      <c r="L766" t="s">
        <v>7208</v>
      </c>
      <c r="M766">
        <v>7</v>
      </c>
      <c r="N766">
        <v>17947.75</v>
      </c>
      <c r="O766">
        <v>0</v>
      </c>
      <c r="P766">
        <v>3792.45</v>
      </c>
    </row>
    <row r="767" spans="1:16" x14ac:dyDescent="0.25">
      <c r="A767" t="s">
        <v>779</v>
      </c>
      <c r="B767" t="s">
        <v>5571</v>
      </c>
      <c r="C767" t="str">
        <f>TEXT(SalesData[[#This Row],[Order Date]],"mmm-yyyy")</f>
        <v>Nov-2025</v>
      </c>
      <c r="D767">
        <f t="shared" si="11"/>
        <v>2025</v>
      </c>
      <c r="E767" t="s">
        <v>6587</v>
      </c>
      <c r="F767" t="s">
        <v>6976</v>
      </c>
      <c r="G767" t="s">
        <v>7095</v>
      </c>
      <c r="H767" t="s">
        <v>7106</v>
      </c>
      <c r="I767" t="s">
        <v>7161</v>
      </c>
      <c r="J767" t="s">
        <v>7164</v>
      </c>
      <c r="K767" t="s">
        <v>7173</v>
      </c>
      <c r="L767" t="s">
        <v>7206</v>
      </c>
      <c r="M767">
        <v>3</v>
      </c>
      <c r="N767">
        <v>6041.03</v>
      </c>
      <c r="O767">
        <v>0.1</v>
      </c>
      <c r="P767">
        <v>1758.13</v>
      </c>
    </row>
    <row r="768" spans="1:16" x14ac:dyDescent="0.25">
      <c r="A768" t="s">
        <v>780</v>
      </c>
      <c r="B768" t="s">
        <v>5572</v>
      </c>
      <c r="C768" t="str">
        <f>TEXT(SalesData[[#This Row],[Order Date]],"mmm-yyyy")</f>
        <v>Jul-2025</v>
      </c>
      <c r="D768">
        <f t="shared" si="11"/>
        <v>2025</v>
      </c>
      <c r="E768" t="s">
        <v>6489</v>
      </c>
      <c r="F768" t="s">
        <v>7068</v>
      </c>
      <c r="G768" t="s">
        <v>7097</v>
      </c>
      <c r="H768" t="s">
        <v>7107</v>
      </c>
      <c r="I768" t="s">
        <v>7153</v>
      </c>
      <c r="J768" t="s">
        <v>7164</v>
      </c>
      <c r="K768" t="s">
        <v>7174</v>
      </c>
      <c r="L768" t="s">
        <v>7196</v>
      </c>
      <c r="M768">
        <v>6</v>
      </c>
      <c r="N768">
        <v>17131.36</v>
      </c>
      <c r="O768">
        <v>0.15</v>
      </c>
      <c r="P768">
        <v>3329.35</v>
      </c>
    </row>
    <row r="769" spans="1:16" x14ac:dyDescent="0.25">
      <c r="A769" t="s">
        <v>781</v>
      </c>
      <c r="B769" t="s">
        <v>5441</v>
      </c>
      <c r="C769" t="str">
        <f>TEXT(SalesData[[#This Row],[Order Date]],"mmm-yyyy")</f>
        <v>May-2023</v>
      </c>
      <c r="D769">
        <f t="shared" si="11"/>
        <v>2023</v>
      </c>
      <c r="E769" t="s">
        <v>6203</v>
      </c>
      <c r="F769" t="s">
        <v>6948</v>
      </c>
      <c r="G769" t="s">
        <v>7097</v>
      </c>
      <c r="H769" t="s">
        <v>7107</v>
      </c>
      <c r="I769" t="s">
        <v>7152</v>
      </c>
      <c r="J769" t="s">
        <v>7162</v>
      </c>
      <c r="K769" t="s">
        <v>7169</v>
      </c>
      <c r="L769" t="s">
        <v>7182</v>
      </c>
      <c r="M769">
        <v>8</v>
      </c>
      <c r="N769">
        <v>70009.509999999995</v>
      </c>
      <c r="O769">
        <v>0</v>
      </c>
      <c r="P769">
        <v>13489.52</v>
      </c>
    </row>
    <row r="770" spans="1:16" x14ac:dyDescent="0.25">
      <c r="A770" t="s">
        <v>782</v>
      </c>
      <c r="B770" t="s">
        <v>5170</v>
      </c>
      <c r="C770" t="str">
        <f>TEXT(SalesData[[#This Row],[Order Date]],"mmm-yyyy")</f>
        <v>Sep-2024</v>
      </c>
      <c r="D770">
        <f t="shared" ref="D770:D833" si="12">YEAR(B770)</f>
        <v>2024</v>
      </c>
      <c r="E770" t="s">
        <v>6355</v>
      </c>
      <c r="F770" t="s">
        <v>6990</v>
      </c>
      <c r="G770" t="s">
        <v>7097</v>
      </c>
      <c r="H770" t="s">
        <v>7105</v>
      </c>
      <c r="I770" t="s">
        <v>7149</v>
      </c>
      <c r="J770" t="s">
        <v>7162</v>
      </c>
      <c r="K770" t="s">
        <v>7168</v>
      </c>
      <c r="L770" t="s">
        <v>7191</v>
      </c>
      <c r="M770">
        <v>1</v>
      </c>
      <c r="N770">
        <v>6567.46</v>
      </c>
      <c r="O770">
        <v>0</v>
      </c>
      <c r="P770">
        <v>1207.5899999999999</v>
      </c>
    </row>
    <row r="771" spans="1:16" x14ac:dyDescent="0.25">
      <c r="A771" t="s">
        <v>783</v>
      </c>
      <c r="B771" t="s">
        <v>5193</v>
      </c>
      <c r="C771" t="str">
        <f>TEXT(SalesData[[#This Row],[Order Date]],"mmm-yyyy")</f>
        <v>Aug-2023</v>
      </c>
      <c r="D771">
        <f t="shared" si="12"/>
        <v>2023</v>
      </c>
      <c r="E771" t="s">
        <v>6569</v>
      </c>
      <c r="F771" t="s">
        <v>6941</v>
      </c>
      <c r="G771" t="s">
        <v>7096</v>
      </c>
      <c r="H771" t="s">
        <v>7112</v>
      </c>
      <c r="I771" t="s">
        <v>7154</v>
      </c>
      <c r="J771" t="s">
        <v>7163</v>
      </c>
      <c r="K771" t="s">
        <v>7175</v>
      </c>
      <c r="L771" t="s">
        <v>7197</v>
      </c>
      <c r="M771">
        <v>2</v>
      </c>
      <c r="N771">
        <v>11291.2</v>
      </c>
      <c r="O771">
        <v>0.05</v>
      </c>
      <c r="P771">
        <v>2497.16</v>
      </c>
    </row>
    <row r="772" spans="1:16" x14ac:dyDescent="0.25">
      <c r="A772" t="s">
        <v>784</v>
      </c>
      <c r="B772" t="s">
        <v>5225</v>
      </c>
      <c r="C772" t="str">
        <f>TEXT(SalesData[[#This Row],[Order Date]],"mmm-yyyy")</f>
        <v>Jun-2024</v>
      </c>
      <c r="D772">
        <f t="shared" si="12"/>
        <v>2024</v>
      </c>
      <c r="E772" t="s">
        <v>6296</v>
      </c>
      <c r="F772" t="s">
        <v>7022</v>
      </c>
      <c r="G772" t="s">
        <v>7096</v>
      </c>
      <c r="H772" t="s">
        <v>7112</v>
      </c>
      <c r="I772" t="s">
        <v>7133</v>
      </c>
      <c r="J772" t="s">
        <v>7162</v>
      </c>
      <c r="K772" t="s">
        <v>7169</v>
      </c>
      <c r="L772" t="s">
        <v>7182</v>
      </c>
      <c r="M772">
        <v>3</v>
      </c>
      <c r="N772">
        <v>27860.09</v>
      </c>
      <c r="O772">
        <v>0</v>
      </c>
      <c r="P772">
        <v>4684.62</v>
      </c>
    </row>
    <row r="773" spans="1:16" x14ac:dyDescent="0.25">
      <c r="A773" t="s">
        <v>785</v>
      </c>
      <c r="B773" t="s">
        <v>5573</v>
      </c>
      <c r="C773" t="str">
        <f>TEXT(SalesData[[#This Row],[Order Date]],"mmm-yyyy")</f>
        <v>Feb-2024</v>
      </c>
      <c r="D773">
        <f t="shared" si="12"/>
        <v>2024</v>
      </c>
      <c r="E773" t="s">
        <v>6588</v>
      </c>
      <c r="F773" t="s">
        <v>6983</v>
      </c>
      <c r="G773" t="s">
        <v>7096</v>
      </c>
      <c r="H773" t="s">
        <v>7103</v>
      </c>
      <c r="I773" t="s">
        <v>7158</v>
      </c>
      <c r="J773" t="s">
        <v>7164</v>
      </c>
      <c r="K773" t="s">
        <v>7174</v>
      </c>
      <c r="L773" t="s">
        <v>7196</v>
      </c>
      <c r="M773">
        <v>8</v>
      </c>
      <c r="N773">
        <v>27046.080000000002</v>
      </c>
      <c r="O773">
        <v>0.05</v>
      </c>
      <c r="P773">
        <v>6457.4</v>
      </c>
    </row>
    <row r="774" spans="1:16" x14ac:dyDescent="0.25">
      <c r="A774" t="s">
        <v>786</v>
      </c>
      <c r="B774" t="s">
        <v>5191</v>
      </c>
      <c r="C774" t="str">
        <f>TEXT(SalesData[[#This Row],[Order Date]],"mmm-yyyy")</f>
        <v>Aug-2025</v>
      </c>
      <c r="D774">
        <f t="shared" si="12"/>
        <v>2025</v>
      </c>
      <c r="E774" t="s">
        <v>6123</v>
      </c>
      <c r="F774" t="s">
        <v>6922</v>
      </c>
      <c r="G774" t="s">
        <v>7096</v>
      </c>
      <c r="H774" t="s">
        <v>7103</v>
      </c>
      <c r="I774" t="s">
        <v>7119</v>
      </c>
      <c r="J774" t="s">
        <v>7165</v>
      </c>
      <c r="K774" t="s">
        <v>7177</v>
      </c>
      <c r="L774" t="s">
        <v>7201</v>
      </c>
      <c r="M774">
        <v>2</v>
      </c>
      <c r="N774">
        <v>87422.56</v>
      </c>
      <c r="O774">
        <v>0.15</v>
      </c>
      <c r="P774">
        <v>6157.2</v>
      </c>
    </row>
    <row r="775" spans="1:16" x14ac:dyDescent="0.25">
      <c r="A775" t="s">
        <v>787</v>
      </c>
      <c r="B775" t="s">
        <v>5345</v>
      </c>
      <c r="C775" t="str">
        <f>TEXT(SalesData[[#This Row],[Order Date]],"mmm-yyyy")</f>
        <v>Jun-2025</v>
      </c>
      <c r="D775">
        <f t="shared" si="12"/>
        <v>2025</v>
      </c>
      <c r="E775" t="s">
        <v>6309</v>
      </c>
      <c r="F775" t="s">
        <v>7012</v>
      </c>
      <c r="G775" t="s">
        <v>7097</v>
      </c>
      <c r="H775" t="s">
        <v>7104</v>
      </c>
      <c r="I775" t="s">
        <v>7120</v>
      </c>
      <c r="J775" t="s">
        <v>7163</v>
      </c>
      <c r="K775" t="s">
        <v>7167</v>
      </c>
      <c r="L775" t="s">
        <v>7179</v>
      </c>
      <c r="M775">
        <v>5</v>
      </c>
      <c r="N775">
        <v>13102.19</v>
      </c>
      <c r="O775">
        <v>0</v>
      </c>
      <c r="P775">
        <v>3789.35</v>
      </c>
    </row>
    <row r="776" spans="1:16" x14ac:dyDescent="0.25">
      <c r="A776" t="s">
        <v>788</v>
      </c>
      <c r="B776" t="s">
        <v>5042</v>
      </c>
      <c r="C776" t="str">
        <f>TEXT(SalesData[[#This Row],[Order Date]],"mmm-yyyy")</f>
        <v>Mar-2024</v>
      </c>
      <c r="D776">
        <f t="shared" si="12"/>
        <v>2024</v>
      </c>
      <c r="E776" t="s">
        <v>6293</v>
      </c>
      <c r="F776" t="s">
        <v>7020</v>
      </c>
      <c r="G776" t="s">
        <v>7095</v>
      </c>
      <c r="H776" t="s">
        <v>7102</v>
      </c>
      <c r="I776" t="s">
        <v>7147</v>
      </c>
      <c r="J776" t="s">
        <v>7165</v>
      </c>
      <c r="K776" t="s">
        <v>7176</v>
      </c>
      <c r="L776" t="s">
        <v>7195</v>
      </c>
      <c r="M776">
        <v>3</v>
      </c>
      <c r="N776">
        <v>34733.29</v>
      </c>
      <c r="O776">
        <v>0.05</v>
      </c>
      <c r="P776">
        <v>3315.54</v>
      </c>
    </row>
    <row r="777" spans="1:16" x14ac:dyDescent="0.25">
      <c r="A777" t="s">
        <v>789</v>
      </c>
      <c r="B777" t="s">
        <v>5034</v>
      </c>
      <c r="C777" t="str">
        <f>TEXT(SalesData[[#This Row],[Order Date]],"mmm-yyyy")</f>
        <v>Jul-2024</v>
      </c>
      <c r="D777">
        <f t="shared" si="12"/>
        <v>2024</v>
      </c>
      <c r="E777" t="s">
        <v>6589</v>
      </c>
      <c r="F777" t="s">
        <v>6972</v>
      </c>
      <c r="G777" t="s">
        <v>7095</v>
      </c>
      <c r="H777" t="s">
        <v>7102</v>
      </c>
      <c r="I777" t="s">
        <v>7118</v>
      </c>
      <c r="J777" t="s">
        <v>7163</v>
      </c>
      <c r="K777" t="s">
        <v>7175</v>
      </c>
      <c r="L777" t="s">
        <v>7190</v>
      </c>
      <c r="M777">
        <v>3</v>
      </c>
      <c r="N777">
        <v>5726.97</v>
      </c>
      <c r="O777">
        <v>0.15</v>
      </c>
      <c r="P777">
        <v>898.64</v>
      </c>
    </row>
    <row r="778" spans="1:16" x14ac:dyDescent="0.25">
      <c r="A778" t="s">
        <v>790</v>
      </c>
      <c r="B778" t="s">
        <v>5574</v>
      </c>
      <c r="C778" t="str">
        <f>TEXT(SalesData[[#This Row],[Order Date]],"mmm-yyyy")</f>
        <v>Sep-2023</v>
      </c>
      <c r="D778">
        <f t="shared" si="12"/>
        <v>2023</v>
      </c>
      <c r="E778" t="s">
        <v>6590</v>
      </c>
      <c r="F778" t="s">
        <v>6927</v>
      </c>
      <c r="G778" t="s">
        <v>7095</v>
      </c>
      <c r="H778" t="s">
        <v>7108</v>
      </c>
      <c r="I778" t="s">
        <v>7141</v>
      </c>
      <c r="J778" t="s">
        <v>7163</v>
      </c>
      <c r="K778" t="s">
        <v>7171</v>
      </c>
      <c r="L778" t="s">
        <v>7204</v>
      </c>
      <c r="M778">
        <v>1</v>
      </c>
      <c r="N778">
        <v>3453.6</v>
      </c>
      <c r="O778">
        <v>0.25</v>
      </c>
      <c r="P778">
        <v>336.54</v>
      </c>
    </row>
    <row r="779" spans="1:16" x14ac:dyDescent="0.25">
      <c r="A779" t="s">
        <v>791</v>
      </c>
      <c r="B779" t="s">
        <v>5252</v>
      </c>
      <c r="C779" t="str">
        <f>TEXT(SalesData[[#This Row],[Order Date]],"mmm-yyyy")</f>
        <v>Sep-2025</v>
      </c>
      <c r="D779">
        <f t="shared" si="12"/>
        <v>2025</v>
      </c>
      <c r="E779" t="s">
        <v>6479</v>
      </c>
      <c r="F779" t="s">
        <v>7004</v>
      </c>
      <c r="G779" t="s">
        <v>7095</v>
      </c>
      <c r="H779" t="s">
        <v>7106</v>
      </c>
      <c r="I779" t="s">
        <v>7161</v>
      </c>
      <c r="J779" t="s">
        <v>7162</v>
      </c>
      <c r="K779" t="s">
        <v>7168</v>
      </c>
      <c r="L779" t="s">
        <v>7191</v>
      </c>
      <c r="M779">
        <v>7</v>
      </c>
      <c r="N779">
        <v>35740.199999999997</v>
      </c>
      <c r="O779">
        <v>0.25</v>
      </c>
      <c r="P779">
        <v>1475.95</v>
      </c>
    </row>
    <row r="780" spans="1:16" x14ac:dyDescent="0.25">
      <c r="A780" t="s">
        <v>792</v>
      </c>
      <c r="B780" t="s">
        <v>5313</v>
      </c>
      <c r="C780" t="str">
        <f>TEXT(SalesData[[#This Row],[Order Date]],"mmm-yyyy")</f>
        <v>Aug-2023</v>
      </c>
      <c r="D780">
        <f t="shared" si="12"/>
        <v>2023</v>
      </c>
      <c r="E780" t="s">
        <v>6486</v>
      </c>
      <c r="F780" t="s">
        <v>7014</v>
      </c>
      <c r="G780" t="s">
        <v>7097</v>
      </c>
      <c r="H780" t="s">
        <v>7107</v>
      </c>
      <c r="I780" t="s">
        <v>7123</v>
      </c>
      <c r="J780" t="s">
        <v>7164</v>
      </c>
      <c r="K780" t="s">
        <v>7174</v>
      </c>
      <c r="L780" t="s">
        <v>7199</v>
      </c>
      <c r="M780">
        <v>1</v>
      </c>
      <c r="N780">
        <v>1571.39</v>
      </c>
      <c r="O780">
        <v>0</v>
      </c>
      <c r="P780">
        <v>337.24</v>
      </c>
    </row>
    <row r="781" spans="1:16" x14ac:dyDescent="0.25">
      <c r="A781" t="s">
        <v>793</v>
      </c>
      <c r="B781" t="s">
        <v>5475</v>
      </c>
      <c r="C781" t="str">
        <f>TEXT(SalesData[[#This Row],[Order Date]],"mmm-yyyy")</f>
        <v>Feb-2024</v>
      </c>
      <c r="D781">
        <f t="shared" si="12"/>
        <v>2024</v>
      </c>
      <c r="E781" t="s">
        <v>6516</v>
      </c>
      <c r="F781" t="s">
        <v>6914</v>
      </c>
      <c r="G781" t="s">
        <v>7094</v>
      </c>
      <c r="H781" t="s">
        <v>7098</v>
      </c>
      <c r="I781" t="s">
        <v>7156</v>
      </c>
      <c r="J781" t="s">
        <v>7163</v>
      </c>
      <c r="K781" t="s">
        <v>7167</v>
      </c>
      <c r="L781" t="s">
        <v>7179</v>
      </c>
      <c r="M781">
        <v>4</v>
      </c>
      <c r="N781">
        <v>10242.15</v>
      </c>
      <c r="O781">
        <v>0</v>
      </c>
      <c r="P781">
        <v>2781.16</v>
      </c>
    </row>
    <row r="782" spans="1:16" x14ac:dyDescent="0.25">
      <c r="A782" t="s">
        <v>794</v>
      </c>
      <c r="B782" t="s">
        <v>5575</v>
      </c>
      <c r="C782" t="str">
        <f>TEXT(SalesData[[#This Row],[Order Date]],"mmm-yyyy")</f>
        <v>Jun-2023</v>
      </c>
      <c r="D782">
        <f t="shared" si="12"/>
        <v>2023</v>
      </c>
      <c r="E782" t="s">
        <v>6428</v>
      </c>
      <c r="F782" t="s">
        <v>6954</v>
      </c>
      <c r="G782" t="s">
        <v>7097</v>
      </c>
      <c r="H782" t="s">
        <v>7107</v>
      </c>
      <c r="I782" t="s">
        <v>7153</v>
      </c>
      <c r="J782" t="s">
        <v>7165</v>
      </c>
      <c r="K782" t="s">
        <v>7176</v>
      </c>
      <c r="L782" t="s">
        <v>7202</v>
      </c>
      <c r="M782">
        <v>6</v>
      </c>
      <c r="N782">
        <v>80255.02</v>
      </c>
      <c r="O782">
        <v>0.25</v>
      </c>
      <c r="P782">
        <v>1676.25</v>
      </c>
    </row>
    <row r="783" spans="1:16" x14ac:dyDescent="0.25">
      <c r="A783" t="s">
        <v>795</v>
      </c>
      <c r="B783" t="s">
        <v>5509</v>
      </c>
      <c r="C783" t="str">
        <f>TEXT(SalesData[[#This Row],[Order Date]],"mmm-yyyy")</f>
        <v>Dec-2025</v>
      </c>
      <c r="D783">
        <f t="shared" si="12"/>
        <v>2025</v>
      </c>
      <c r="E783" t="s">
        <v>6396</v>
      </c>
      <c r="F783" t="s">
        <v>7027</v>
      </c>
      <c r="G783" t="s">
        <v>7096</v>
      </c>
      <c r="H783" t="s">
        <v>7111</v>
      </c>
      <c r="I783" t="s">
        <v>7131</v>
      </c>
      <c r="J783" t="s">
        <v>7163</v>
      </c>
      <c r="K783" t="s">
        <v>7167</v>
      </c>
      <c r="L783" t="s">
        <v>7179</v>
      </c>
      <c r="M783">
        <v>6</v>
      </c>
      <c r="N783">
        <v>13259.69</v>
      </c>
      <c r="O783">
        <v>0.15</v>
      </c>
      <c r="P783">
        <v>2548.91</v>
      </c>
    </row>
    <row r="784" spans="1:16" x14ac:dyDescent="0.25">
      <c r="A784" t="s">
        <v>796</v>
      </c>
      <c r="B784" t="s">
        <v>5576</v>
      </c>
      <c r="C784" t="str">
        <f>TEXT(SalesData[[#This Row],[Order Date]],"mmm-yyyy")</f>
        <v>May-2025</v>
      </c>
      <c r="D784">
        <f t="shared" si="12"/>
        <v>2025</v>
      </c>
      <c r="E784" t="s">
        <v>6591</v>
      </c>
      <c r="F784" t="s">
        <v>6970</v>
      </c>
      <c r="G784" t="s">
        <v>7096</v>
      </c>
      <c r="H784" t="s">
        <v>7112</v>
      </c>
      <c r="I784" t="s">
        <v>7154</v>
      </c>
      <c r="J784" t="s">
        <v>7165</v>
      </c>
      <c r="K784" t="s">
        <v>7176</v>
      </c>
      <c r="L784" t="s">
        <v>7195</v>
      </c>
      <c r="M784">
        <v>5</v>
      </c>
      <c r="N784">
        <v>57707.56</v>
      </c>
      <c r="O784">
        <v>0</v>
      </c>
      <c r="P784">
        <v>7065.47</v>
      </c>
    </row>
    <row r="785" spans="1:16" x14ac:dyDescent="0.25">
      <c r="A785" t="s">
        <v>797</v>
      </c>
      <c r="B785" t="s">
        <v>5070</v>
      </c>
      <c r="C785" t="str">
        <f>TEXT(SalesData[[#This Row],[Order Date]],"mmm-yyyy")</f>
        <v>Feb-2023</v>
      </c>
      <c r="D785">
        <f t="shared" si="12"/>
        <v>2023</v>
      </c>
      <c r="E785" t="s">
        <v>6523</v>
      </c>
      <c r="F785" t="s">
        <v>7072</v>
      </c>
      <c r="G785" t="s">
        <v>7094</v>
      </c>
      <c r="H785" t="s">
        <v>7098</v>
      </c>
      <c r="I785" t="s">
        <v>7156</v>
      </c>
      <c r="J785" t="s">
        <v>7163</v>
      </c>
      <c r="K785" t="s">
        <v>7167</v>
      </c>
      <c r="L785" t="s">
        <v>7179</v>
      </c>
      <c r="M785">
        <v>2</v>
      </c>
      <c r="N785">
        <v>3889.3</v>
      </c>
      <c r="O785">
        <v>0.25</v>
      </c>
      <c r="P785">
        <v>393.89</v>
      </c>
    </row>
    <row r="786" spans="1:16" x14ac:dyDescent="0.25">
      <c r="A786" t="s">
        <v>798</v>
      </c>
      <c r="B786" t="s">
        <v>5548</v>
      </c>
      <c r="C786" t="str">
        <f>TEXT(SalesData[[#This Row],[Order Date]],"mmm-yyyy")</f>
        <v>May-2024</v>
      </c>
      <c r="D786">
        <f t="shared" si="12"/>
        <v>2024</v>
      </c>
      <c r="E786" t="s">
        <v>6517</v>
      </c>
      <c r="F786" t="s">
        <v>6902</v>
      </c>
      <c r="G786" t="s">
        <v>7095</v>
      </c>
      <c r="H786" t="s">
        <v>7102</v>
      </c>
      <c r="I786" t="s">
        <v>7147</v>
      </c>
      <c r="J786" t="s">
        <v>7165</v>
      </c>
      <c r="K786" t="s">
        <v>7172</v>
      </c>
      <c r="L786" t="s">
        <v>7185</v>
      </c>
      <c r="M786">
        <v>2</v>
      </c>
      <c r="N786">
        <v>8475.33</v>
      </c>
      <c r="O786">
        <v>0.15</v>
      </c>
      <c r="P786">
        <v>786.83</v>
      </c>
    </row>
    <row r="787" spans="1:16" x14ac:dyDescent="0.25">
      <c r="A787" t="s">
        <v>799</v>
      </c>
      <c r="B787" t="s">
        <v>5577</v>
      </c>
      <c r="C787" t="str">
        <f>TEXT(SalesData[[#This Row],[Order Date]],"mmm-yyyy")</f>
        <v>Mar-2023</v>
      </c>
      <c r="D787">
        <f t="shared" si="12"/>
        <v>2023</v>
      </c>
      <c r="E787" t="s">
        <v>6314</v>
      </c>
      <c r="F787" t="s">
        <v>6908</v>
      </c>
      <c r="G787" t="s">
        <v>7095</v>
      </c>
      <c r="H787" t="s">
        <v>7102</v>
      </c>
      <c r="I787" t="s">
        <v>7157</v>
      </c>
      <c r="J787" t="s">
        <v>7162</v>
      </c>
      <c r="K787" t="s">
        <v>7166</v>
      </c>
      <c r="L787" t="s">
        <v>7211</v>
      </c>
      <c r="M787">
        <v>3</v>
      </c>
      <c r="N787">
        <v>22605.95</v>
      </c>
      <c r="O787">
        <v>0</v>
      </c>
      <c r="P787">
        <v>4659.51</v>
      </c>
    </row>
    <row r="788" spans="1:16" x14ac:dyDescent="0.25">
      <c r="A788" t="s">
        <v>800</v>
      </c>
      <c r="B788" t="s">
        <v>5578</v>
      </c>
      <c r="C788" t="str">
        <f>TEXT(SalesData[[#This Row],[Order Date]],"mmm-yyyy")</f>
        <v>May-2023</v>
      </c>
      <c r="D788">
        <f t="shared" si="12"/>
        <v>2023</v>
      </c>
      <c r="E788" t="s">
        <v>6299</v>
      </c>
      <c r="F788" t="s">
        <v>7024</v>
      </c>
      <c r="G788" t="s">
        <v>7094</v>
      </c>
      <c r="H788" t="s">
        <v>7101</v>
      </c>
      <c r="I788" t="s">
        <v>7117</v>
      </c>
      <c r="J788" t="s">
        <v>7165</v>
      </c>
      <c r="K788" t="s">
        <v>7177</v>
      </c>
      <c r="L788" t="s">
        <v>7198</v>
      </c>
      <c r="M788">
        <v>7</v>
      </c>
      <c r="N788">
        <v>396004.52</v>
      </c>
      <c r="O788">
        <v>0.15</v>
      </c>
      <c r="P788">
        <v>37010.870000000003</v>
      </c>
    </row>
    <row r="789" spans="1:16" x14ac:dyDescent="0.25">
      <c r="A789" t="s">
        <v>801</v>
      </c>
      <c r="B789" t="s">
        <v>5574</v>
      </c>
      <c r="C789" t="str">
        <f>TEXT(SalesData[[#This Row],[Order Date]],"mmm-yyyy")</f>
        <v>Sep-2023</v>
      </c>
      <c r="D789">
        <f t="shared" si="12"/>
        <v>2023</v>
      </c>
      <c r="E789" t="s">
        <v>6592</v>
      </c>
      <c r="F789" t="s">
        <v>6895</v>
      </c>
      <c r="G789" t="s">
        <v>7095</v>
      </c>
      <c r="H789" t="s">
        <v>7109</v>
      </c>
      <c r="I789" t="s">
        <v>7140</v>
      </c>
      <c r="J789" t="s">
        <v>7165</v>
      </c>
      <c r="K789" t="s">
        <v>7177</v>
      </c>
      <c r="L789" t="s">
        <v>7210</v>
      </c>
      <c r="M789">
        <v>4</v>
      </c>
      <c r="N789">
        <v>267927.01</v>
      </c>
      <c r="O789">
        <v>0.2</v>
      </c>
      <c r="P789">
        <v>11827.87</v>
      </c>
    </row>
    <row r="790" spans="1:16" x14ac:dyDescent="0.25">
      <c r="A790" t="s">
        <v>802</v>
      </c>
      <c r="B790" t="s">
        <v>5579</v>
      </c>
      <c r="C790" t="str">
        <f>TEXT(SalesData[[#This Row],[Order Date]],"mmm-yyyy")</f>
        <v>Feb-2023</v>
      </c>
      <c r="D790">
        <f t="shared" si="12"/>
        <v>2023</v>
      </c>
      <c r="E790" t="s">
        <v>6379</v>
      </c>
      <c r="F790" t="s">
        <v>7015</v>
      </c>
      <c r="G790" t="s">
        <v>7097</v>
      </c>
      <c r="H790" t="s">
        <v>7107</v>
      </c>
      <c r="I790" t="s">
        <v>7153</v>
      </c>
      <c r="J790" t="s">
        <v>7163</v>
      </c>
      <c r="K790" t="s">
        <v>7167</v>
      </c>
      <c r="L790" t="s">
        <v>7207</v>
      </c>
      <c r="M790">
        <v>1</v>
      </c>
      <c r="N790">
        <v>678.79</v>
      </c>
      <c r="O790">
        <v>0.15</v>
      </c>
      <c r="P790">
        <v>191.53</v>
      </c>
    </row>
    <row r="791" spans="1:16" x14ac:dyDescent="0.25">
      <c r="A791" t="s">
        <v>803</v>
      </c>
      <c r="B791" t="s">
        <v>5580</v>
      </c>
      <c r="C791" t="str">
        <f>TEXT(SalesData[[#This Row],[Order Date]],"mmm-yyyy")</f>
        <v>May-2025</v>
      </c>
      <c r="D791">
        <f t="shared" si="12"/>
        <v>2025</v>
      </c>
      <c r="E791" t="s">
        <v>6593</v>
      </c>
      <c r="F791" t="s">
        <v>6938</v>
      </c>
      <c r="G791" t="s">
        <v>7096</v>
      </c>
      <c r="H791" t="s">
        <v>7111</v>
      </c>
      <c r="I791" t="s">
        <v>7131</v>
      </c>
      <c r="J791" t="s">
        <v>7163</v>
      </c>
      <c r="K791" t="s">
        <v>7171</v>
      </c>
      <c r="L791" t="s">
        <v>7209</v>
      </c>
      <c r="M791">
        <v>6</v>
      </c>
      <c r="N791">
        <v>9945.68</v>
      </c>
      <c r="O791">
        <v>0.05</v>
      </c>
      <c r="P791">
        <v>1620.78</v>
      </c>
    </row>
    <row r="792" spans="1:16" x14ac:dyDescent="0.25">
      <c r="A792" t="s">
        <v>804</v>
      </c>
      <c r="B792" t="s">
        <v>5581</v>
      </c>
      <c r="C792" t="str">
        <f>TEXT(SalesData[[#This Row],[Order Date]],"mmm-yyyy")</f>
        <v>Jul-2023</v>
      </c>
      <c r="D792">
        <f t="shared" si="12"/>
        <v>2023</v>
      </c>
      <c r="E792" t="s">
        <v>6528</v>
      </c>
      <c r="F792" t="s">
        <v>6901</v>
      </c>
      <c r="G792" t="s">
        <v>7097</v>
      </c>
      <c r="H792" t="s">
        <v>7110</v>
      </c>
      <c r="I792" t="s">
        <v>7155</v>
      </c>
      <c r="J792" t="s">
        <v>7165</v>
      </c>
      <c r="K792" t="s">
        <v>7176</v>
      </c>
      <c r="L792" t="s">
        <v>7195</v>
      </c>
      <c r="M792">
        <v>4</v>
      </c>
      <c r="N792">
        <v>34404.78</v>
      </c>
      <c r="O792">
        <v>0.25</v>
      </c>
      <c r="P792">
        <v>1761.44</v>
      </c>
    </row>
    <row r="793" spans="1:16" x14ac:dyDescent="0.25">
      <c r="A793" t="s">
        <v>805</v>
      </c>
      <c r="B793" t="s">
        <v>5028</v>
      </c>
      <c r="C793" t="str">
        <f>TEXT(SalesData[[#This Row],[Order Date]],"mmm-yyyy")</f>
        <v>Mar-2023</v>
      </c>
      <c r="D793">
        <f t="shared" si="12"/>
        <v>2023</v>
      </c>
      <c r="E793" t="s">
        <v>6169</v>
      </c>
      <c r="F793" t="s">
        <v>6939</v>
      </c>
      <c r="G793" t="s">
        <v>7095</v>
      </c>
      <c r="H793" t="s">
        <v>7108</v>
      </c>
      <c r="I793" t="s">
        <v>7141</v>
      </c>
      <c r="J793" t="s">
        <v>7162</v>
      </c>
      <c r="K793" t="s">
        <v>7166</v>
      </c>
      <c r="L793" t="s">
        <v>7211</v>
      </c>
      <c r="M793">
        <v>7</v>
      </c>
      <c r="N793">
        <v>47994.58</v>
      </c>
      <c r="O793">
        <v>0.1</v>
      </c>
      <c r="P793">
        <v>6094.45</v>
      </c>
    </row>
    <row r="794" spans="1:16" x14ac:dyDescent="0.25">
      <c r="A794" t="s">
        <v>806</v>
      </c>
      <c r="B794" t="s">
        <v>5216</v>
      </c>
      <c r="C794" t="str">
        <f>TEXT(SalesData[[#This Row],[Order Date]],"mmm-yyyy")</f>
        <v>Feb-2024</v>
      </c>
      <c r="D794">
        <f t="shared" si="12"/>
        <v>2024</v>
      </c>
      <c r="E794" t="s">
        <v>6408</v>
      </c>
      <c r="F794" t="s">
        <v>6991</v>
      </c>
      <c r="G794" t="s">
        <v>7096</v>
      </c>
      <c r="H794" t="s">
        <v>7113</v>
      </c>
      <c r="I794" t="s">
        <v>7148</v>
      </c>
      <c r="J794" t="s">
        <v>7163</v>
      </c>
      <c r="K794" t="s">
        <v>7167</v>
      </c>
      <c r="L794" t="s">
        <v>7179</v>
      </c>
      <c r="M794">
        <v>6</v>
      </c>
      <c r="N794">
        <v>11307.83</v>
      </c>
      <c r="O794">
        <v>0.25</v>
      </c>
      <c r="P794">
        <v>1293.99</v>
      </c>
    </row>
    <row r="795" spans="1:16" x14ac:dyDescent="0.25">
      <c r="A795" t="s">
        <v>807</v>
      </c>
      <c r="B795" t="s">
        <v>5073</v>
      </c>
      <c r="C795" t="str">
        <f>TEXT(SalesData[[#This Row],[Order Date]],"mmm-yyyy")</f>
        <v>Oct-2024</v>
      </c>
      <c r="D795">
        <f t="shared" si="12"/>
        <v>2024</v>
      </c>
      <c r="E795" t="s">
        <v>6538</v>
      </c>
      <c r="F795" t="s">
        <v>7061</v>
      </c>
      <c r="G795" t="s">
        <v>7097</v>
      </c>
      <c r="H795" t="s">
        <v>7107</v>
      </c>
      <c r="I795" t="s">
        <v>7123</v>
      </c>
      <c r="J795" t="s">
        <v>7163</v>
      </c>
      <c r="K795" t="s">
        <v>7167</v>
      </c>
      <c r="L795" t="s">
        <v>7207</v>
      </c>
      <c r="M795">
        <v>8</v>
      </c>
      <c r="N795">
        <v>5823.7</v>
      </c>
      <c r="O795">
        <v>0.05</v>
      </c>
      <c r="P795">
        <v>1986.23</v>
      </c>
    </row>
    <row r="796" spans="1:16" x14ac:dyDescent="0.25">
      <c r="A796" t="s">
        <v>808</v>
      </c>
      <c r="B796" t="s">
        <v>5582</v>
      </c>
      <c r="C796" t="str">
        <f>TEXT(SalesData[[#This Row],[Order Date]],"mmm-yyyy")</f>
        <v>Apr-2024</v>
      </c>
      <c r="D796">
        <f t="shared" si="12"/>
        <v>2024</v>
      </c>
      <c r="E796" t="s">
        <v>6284</v>
      </c>
      <c r="F796" t="s">
        <v>6895</v>
      </c>
      <c r="G796" t="s">
        <v>7095</v>
      </c>
      <c r="H796" t="s">
        <v>7106</v>
      </c>
      <c r="I796" t="s">
        <v>7122</v>
      </c>
      <c r="J796" t="s">
        <v>7164</v>
      </c>
      <c r="K796" t="s">
        <v>7174</v>
      </c>
      <c r="L796" t="s">
        <v>7196</v>
      </c>
      <c r="M796">
        <v>1</v>
      </c>
      <c r="N796">
        <v>3569.42</v>
      </c>
      <c r="O796">
        <v>0</v>
      </c>
      <c r="P796">
        <v>884.1</v>
      </c>
    </row>
    <row r="797" spans="1:16" x14ac:dyDescent="0.25">
      <c r="A797" t="s">
        <v>809</v>
      </c>
      <c r="B797" t="s">
        <v>5579</v>
      </c>
      <c r="C797" t="str">
        <f>TEXT(SalesData[[#This Row],[Order Date]],"mmm-yyyy")</f>
        <v>Feb-2023</v>
      </c>
      <c r="D797">
        <f t="shared" si="12"/>
        <v>2023</v>
      </c>
      <c r="E797" t="s">
        <v>6374</v>
      </c>
      <c r="F797" t="s">
        <v>7028</v>
      </c>
      <c r="G797" t="s">
        <v>7096</v>
      </c>
      <c r="H797" t="s">
        <v>7112</v>
      </c>
      <c r="I797" t="s">
        <v>7133</v>
      </c>
      <c r="J797" t="s">
        <v>7164</v>
      </c>
      <c r="K797" t="s">
        <v>7174</v>
      </c>
      <c r="L797" t="s">
        <v>7188</v>
      </c>
      <c r="M797">
        <v>5</v>
      </c>
      <c r="N797">
        <v>10988.35</v>
      </c>
      <c r="O797">
        <v>0.25</v>
      </c>
      <c r="P797">
        <v>2018.47</v>
      </c>
    </row>
    <row r="798" spans="1:16" x14ac:dyDescent="0.25">
      <c r="A798" t="s">
        <v>810</v>
      </c>
      <c r="B798" t="s">
        <v>5583</v>
      </c>
      <c r="C798" t="str">
        <f>TEXT(SalesData[[#This Row],[Order Date]],"mmm-yyyy")</f>
        <v>Oct-2025</v>
      </c>
      <c r="D798">
        <f t="shared" si="12"/>
        <v>2025</v>
      </c>
      <c r="E798" t="s">
        <v>6289</v>
      </c>
      <c r="F798" t="s">
        <v>7020</v>
      </c>
      <c r="G798" t="s">
        <v>7097</v>
      </c>
      <c r="H798" t="s">
        <v>7105</v>
      </c>
      <c r="I798" t="s">
        <v>7128</v>
      </c>
      <c r="J798" t="s">
        <v>7163</v>
      </c>
      <c r="K798" t="s">
        <v>7171</v>
      </c>
      <c r="L798" t="s">
        <v>7204</v>
      </c>
      <c r="M798">
        <v>4</v>
      </c>
      <c r="N798">
        <v>15688.77</v>
      </c>
      <c r="O798">
        <v>0.1</v>
      </c>
      <c r="P798">
        <v>1967.7</v>
      </c>
    </row>
    <row r="799" spans="1:16" x14ac:dyDescent="0.25">
      <c r="A799" t="s">
        <v>811</v>
      </c>
      <c r="B799" t="s">
        <v>5087</v>
      </c>
      <c r="C799" t="str">
        <f>TEXT(SalesData[[#This Row],[Order Date]],"mmm-yyyy")</f>
        <v>Mar-2023</v>
      </c>
      <c r="D799">
        <f t="shared" si="12"/>
        <v>2023</v>
      </c>
      <c r="E799" t="s">
        <v>6586</v>
      </c>
      <c r="F799" t="s">
        <v>6999</v>
      </c>
      <c r="G799" t="s">
        <v>7095</v>
      </c>
      <c r="H799" t="s">
        <v>7109</v>
      </c>
      <c r="I799" t="s">
        <v>7127</v>
      </c>
      <c r="J799" t="s">
        <v>7164</v>
      </c>
      <c r="K799" t="s">
        <v>7170</v>
      </c>
      <c r="L799" t="s">
        <v>7183</v>
      </c>
      <c r="M799">
        <v>4</v>
      </c>
      <c r="N799">
        <v>14291.02</v>
      </c>
      <c r="O799">
        <v>0.25</v>
      </c>
      <c r="P799">
        <v>1975.03</v>
      </c>
    </row>
    <row r="800" spans="1:16" x14ac:dyDescent="0.25">
      <c r="A800" t="s">
        <v>812</v>
      </c>
      <c r="B800" t="s">
        <v>5584</v>
      </c>
      <c r="C800" t="str">
        <f>TEXT(SalesData[[#This Row],[Order Date]],"mmm-yyyy")</f>
        <v>Apr-2023</v>
      </c>
      <c r="D800">
        <f t="shared" si="12"/>
        <v>2023</v>
      </c>
      <c r="E800" t="s">
        <v>6232</v>
      </c>
      <c r="F800" t="s">
        <v>6982</v>
      </c>
      <c r="G800" t="s">
        <v>7097</v>
      </c>
      <c r="H800" t="s">
        <v>7105</v>
      </c>
      <c r="I800" t="s">
        <v>7149</v>
      </c>
      <c r="J800" t="s">
        <v>7164</v>
      </c>
      <c r="K800" t="s">
        <v>7174</v>
      </c>
      <c r="L800" t="s">
        <v>7188</v>
      </c>
      <c r="M800">
        <v>7</v>
      </c>
      <c r="N800">
        <v>17025.22</v>
      </c>
      <c r="O800">
        <v>0.15</v>
      </c>
      <c r="P800">
        <v>2534.33</v>
      </c>
    </row>
    <row r="801" spans="1:16" x14ac:dyDescent="0.25">
      <c r="A801" t="s">
        <v>813</v>
      </c>
      <c r="B801" t="s">
        <v>5585</v>
      </c>
      <c r="C801" t="str">
        <f>TEXT(SalesData[[#This Row],[Order Date]],"mmm-yyyy")</f>
        <v>Aug-2025</v>
      </c>
      <c r="D801">
        <f t="shared" si="12"/>
        <v>2025</v>
      </c>
      <c r="E801" t="s">
        <v>6565</v>
      </c>
      <c r="F801" t="s">
        <v>6909</v>
      </c>
      <c r="G801" t="s">
        <v>7094</v>
      </c>
      <c r="H801" t="s">
        <v>7100</v>
      </c>
      <c r="I801" t="s">
        <v>7116</v>
      </c>
      <c r="J801" t="s">
        <v>7164</v>
      </c>
      <c r="K801" t="s">
        <v>7174</v>
      </c>
      <c r="L801" t="s">
        <v>7188</v>
      </c>
      <c r="M801">
        <v>2</v>
      </c>
      <c r="N801">
        <v>5751.95</v>
      </c>
      <c r="O801">
        <v>0</v>
      </c>
      <c r="P801">
        <v>1400.09</v>
      </c>
    </row>
    <row r="802" spans="1:16" x14ac:dyDescent="0.25">
      <c r="A802" t="s">
        <v>814</v>
      </c>
      <c r="B802" t="s">
        <v>5445</v>
      </c>
      <c r="C802" t="str">
        <f>TEXT(SalesData[[#This Row],[Order Date]],"mmm-yyyy")</f>
        <v>Jul-2024</v>
      </c>
      <c r="D802">
        <f t="shared" si="12"/>
        <v>2024</v>
      </c>
      <c r="E802" t="s">
        <v>6410</v>
      </c>
      <c r="F802" t="s">
        <v>6950</v>
      </c>
      <c r="G802" t="s">
        <v>7095</v>
      </c>
      <c r="H802" t="s">
        <v>7108</v>
      </c>
      <c r="I802" t="s">
        <v>7141</v>
      </c>
      <c r="J802" t="s">
        <v>7164</v>
      </c>
      <c r="K802" t="s">
        <v>7174</v>
      </c>
      <c r="L802" t="s">
        <v>7199</v>
      </c>
      <c r="M802">
        <v>1</v>
      </c>
      <c r="N802">
        <v>1569.1</v>
      </c>
      <c r="O802">
        <v>0</v>
      </c>
      <c r="P802">
        <v>368.4</v>
      </c>
    </row>
    <row r="803" spans="1:16" x14ac:dyDescent="0.25">
      <c r="A803" t="s">
        <v>815</v>
      </c>
      <c r="B803" t="s">
        <v>5399</v>
      </c>
      <c r="C803" t="str">
        <f>TEXT(SalesData[[#This Row],[Order Date]],"mmm-yyyy")</f>
        <v>Jun-2025</v>
      </c>
      <c r="D803">
        <f t="shared" si="12"/>
        <v>2025</v>
      </c>
      <c r="E803" t="s">
        <v>6474</v>
      </c>
      <c r="F803" t="s">
        <v>6935</v>
      </c>
      <c r="G803" t="s">
        <v>7096</v>
      </c>
      <c r="H803" t="s">
        <v>7112</v>
      </c>
      <c r="I803" t="s">
        <v>7133</v>
      </c>
      <c r="J803" t="s">
        <v>7165</v>
      </c>
      <c r="K803" t="s">
        <v>7177</v>
      </c>
      <c r="L803" t="s">
        <v>7198</v>
      </c>
      <c r="M803">
        <v>6</v>
      </c>
      <c r="N803">
        <v>355834.78</v>
      </c>
      <c r="O803">
        <v>0.1</v>
      </c>
      <c r="P803">
        <v>46368.67</v>
      </c>
    </row>
    <row r="804" spans="1:16" x14ac:dyDescent="0.25">
      <c r="A804" t="s">
        <v>816</v>
      </c>
      <c r="B804" t="s">
        <v>5255</v>
      </c>
      <c r="C804" t="str">
        <f>TEXT(SalesData[[#This Row],[Order Date]],"mmm-yyyy")</f>
        <v>Jun-2023</v>
      </c>
      <c r="D804">
        <f t="shared" si="12"/>
        <v>2023</v>
      </c>
      <c r="E804" t="s">
        <v>6375</v>
      </c>
      <c r="F804" t="s">
        <v>7048</v>
      </c>
      <c r="G804" t="s">
        <v>7095</v>
      </c>
      <c r="H804" t="s">
        <v>7108</v>
      </c>
      <c r="I804" t="s">
        <v>7126</v>
      </c>
      <c r="J804" t="s">
        <v>7163</v>
      </c>
      <c r="K804" t="s">
        <v>7171</v>
      </c>
      <c r="L804" t="s">
        <v>7184</v>
      </c>
      <c r="M804">
        <v>5</v>
      </c>
      <c r="N804">
        <v>39402.410000000003</v>
      </c>
      <c r="O804">
        <v>0.05</v>
      </c>
      <c r="P804">
        <v>5860.49</v>
      </c>
    </row>
    <row r="805" spans="1:16" x14ac:dyDescent="0.25">
      <c r="A805" t="s">
        <v>817</v>
      </c>
      <c r="B805" t="s">
        <v>5265</v>
      </c>
      <c r="C805" t="str">
        <f>TEXT(SalesData[[#This Row],[Order Date]],"mmm-yyyy")</f>
        <v>Apr-2023</v>
      </c>
      <c r="D805">
        <f t="shared" si="12"/>
        <v>2023</v>
      </c>
      <c r="E805" t="s">
        <v>6373</v>
      </c>
      <c r="F805" t="s">
        <v>7001</v>
      </c>
      <c r="G805" t="s">
        <v>7094</v>
      </c>
      <c r="H805" t="s">
        <v>7099</v>
      </c>
      <c r="I805" t="s">
        <v>7115</v>
      </c>
      <c r="J805" t="s">
        <v>7165</v>
      </c>
      <c r="K805" t="s">
        <v>7176</v>
      </c>
      <c r="L805" t="s">
        <v>7195</v>
      </c>
      <c r="M805">
        <v>8</v>
      </c>
      <c r="N805">
        <v>80109.45</v>
      </c>
      <c r="O805">
        <v>0.15</v>
      </c>
      <c r="P805">
        <v>3734.17</v>
      </c>
    </row>
    <row r="806" spans="1:16" x14ac:dyDescent="0.25">
      <c r="A806" t="s">
        <v>818</v>
      </c>
      <c r="B806" t="s">
        <v>5135</v>
      </c>
      <c r="C806" t="str">
        <f>TEXT(SalesData[[#This Row],[Order Date]],"mmm-yyyy")</f>
        <v>Jun-2024</v>
      </c>
      <c r="D806">
        <f t="shared" si="12"/>
        <v>2024</v>
      </c>
      <c r="E806" t="s">
        <v>6382</v>
      </c>
      <c r="F806" t="s">
        <v>7049</v>
      </c>
      <c r="G806" t="s">
        <v>7095</v>
      </c>
      <c r="H806" t="s">
        <v>7109</v>
      </c>
      <c r="I806" t="s">
        <v>7127</v>
      </c>
      <c r="J806" t="s">
        <v>7164</v>
      </c>
      <c r="K806" t="s">
        <v>7174</v>
      </c>
      <c r="L806" t="s">
        <v>7199</v>
      </c>
      <c r="M806">
        <v>1</v>
      </c>
      <c r="N806">
        <v>1323.92</v>
      </c>
      <c r="O806">
        <v>0.15</v>
      </c>
      <c r="P806">
        <v>233.27</v>
      </c>
    </row>
    <row r="807" spans="1:16" x14ac:dyDescent="0.25">
      <c r="A807" t="s">
        <v>819</v>
      </c>
      <c r="B807" t="s">
        <v>5586</v>
      </c>
      <c r="C807" t="str">
        <f>TEXT(SalesData[[#This Row],[Order Date]],"mmm-yyyy")</f>
        <v>Nov-2025</v>
      </c>
      <c r="D807">
        <f t="shared" si="12"/>
        <v>2025</v>
      </c>
      <c r="E807" t="s">
        <v>6594</v>
      </c>
      <c r="F807" t="s">
        <v>7008</v>
      </c>
      <c r="G807" t="s">
        <v>7097</v>
      </c>
      <c r="H807" t="s">
        <v>7110</v>
      </c>
      <c r="I807" t="s">
        <v>7159</v>
      </c>
      <c r="J807" t="s">
        <v>7164</v>
      </c>
      <c r="K807" t="s">
        <v>7174</v>
      </c>
      <c r="L807" t="s">
        <v>7188</v>
      </c>
      <c r="M807">
        <v>7</v>
      </c>
      <c r="N807">
        <v>19878.099999999999</v>
      </c>
      <c r="O807">
        <v>0</v>
      </c>
      <c r="P807">
        <v>4430.1899999999996</v>
      </c>
    </row>
    <row r="808" spans="1:16" x14ac:dyDescent="0.25">
      <c r="A808" t="s">
        <v>820</v>
      </c>
      <c r="B808" t="s">
        <v>5457</v>
      </c>
      <c r="C808" t="str">
        <f>TEXT(SalesData[[#This Row],[Order Date]],"mmm-yyyy")</f>
        <v>Jan-2025</v>
      </c>
      <c r="D808">
        <f t="shared" si="12"/>
        <v>2025</v>
      </c>
      <c r="E808" t="s">
        <v>6222</v>
      </c>
      <c r="F808" t="s">
        <v>6990</v>
      </c>
      <c r="G808" t="s">
        <v>7095</v>
      </c>
      <c r="H808" t="s">
        <v>7102</v>
      </c>
      <c r="I808" t="s">
        <v>7147</v>
      </c>
      <c r="J808" t="s">
        <v>7164</v>
      </c>
      <c r="K808" t="s">
        <v>7170</v>
      </c>
      <c r="L808" t="s">
        <v>7189</v>
      </c>
      <c r="M808">
        <v>1</v>
      </c>
      <c r="N808">
        <v>1480.25</v>
      </c>
      <c r="O808">
        <v>0</v>
      </c>
      <c r="P808">
        <v>413</v>
      </c>
    </row>
    <row r="809" spans="1:16" x14ac:dyDescent="0.25">
      <c r="A809" t="s">
        <v>821</v>
      </c>
      <c r="B809" t="s">
        <v>5487</v>
      </c>
      <c r="C809" t="str">
        <f>TEXT(SalesData[[#This Row],[Order Date]],"mmm-yyyy")</f>
        <v>Feb-2023</v>
      </c>
      <c r="D809">
        <f t="shared" si="12"/>
        <v>2023</v>
      </c>
      <c r="E809" t="s">
        <v>6320</v>
      </c>
      <c r="F809" t="s">
        <v>6976</v>
      </c>
      <c r="G809" t="s">
        <v>7097</v>
      </c>
      <c r="H809" t="s">
        <v>7110</v>
      </c>
      <c r="I809" t="s">
        <v>7155</v>
      </c>
      <c r="J809" t="s">
        <v>7164</v>
      </c>
      <c r="K809" t="s">
        <v>7173</v>
      </c>
      <c r="L809" t="s">
        <v>7206</v>
      </c>
      <c r="M809">
        <v>1</v>
      </c>
      <c r="N809">
        <v>1799.82</v>
      </c>
      <c r="O809">
        <v>0.2</v>
      </c>
      <c r="P809">
        <v>474</v>
      </c>
    </row>
    <row r="810" spans="1:16" x14ac:dyDescent="0.25">
      <c r="A810" t="s">
        <v>822</v>
      </c>
      <c r="B810" t="s">
        <v>5535</v>
      </c>
      <c r="C810" t="str">
        <f>TEXT(SalesData[[#This Row],[Order Date]],"mmm-yyyy")</f>
        <v>Jun-2023</v>
      </c>
      <c r="D810">
        <f t="shared" si="12"/>
        <v>2023</v>
      </c>
      <c r="E810" t="s">
        <v>6523</v>
      </c>
      <c r="F810" t="s">
        <v>7072</v>
      </c>
      <c r="G810" t="s">
        <v>7094</v>
      </c>
      <c r="H810" t="s">
        <v>7101</v>
      </c>
      <c r="I810" t="s">
        <v>7124</v>
      </c>
      <c r="J810" t="s">
        <v>7165</v>
      </c>
      <c r="K810" t="s">
        <v>7172</v>
      </c>
      <c r="L810" t="s">
        <v>7208</v>
      </c>
      <c r="M810">
        <v>8</v>
      </c>
      <c r="N810">
        <v>16039.12</v>
      </c>
      <c r="O810">
        <v>0.2</v>
      </c>
      <c r="P810">
        <v>2061.02</v>
      </c>
    </row>
    <row r="811" spans="1:16" x14ac:dyDescent="0.25">
      <c r="A811" t="s">
        <v>823</v>
      </c>
      <c r="B811" t="s">
        <v>5358</v>
      </c>
      <c r="C811" t="str">
        <f>TEXT(SalesData[[#This Row],[Order Date]],"mmm-yyyy")</f>
        <v>Aug-2024</v>
      </c>
      <c r="D811">
        <f t="shared" si="12"/>
        <v>2024</v>
      </c>
      <c r="E811" t="s">
        <v>6595</v>
      </c>
      <c r="F811" t="s">
        <v>6910</v>
      </c>
      <c r="G811" t="s">
        <v>7094</v>
      </c>
      <c r="H811" t="s">
        <v>7098</v>
      </c>
      <c r="I811" t="s">
        <v>7114</v>
      </c>
      <c r="J811" t="s">
        <v>7164</v>
      </c>
      <c r="K811" t="s">
        <v>7173</v>
      </c>
      <c r="L811" t="s">
        <v>7206</v>
      </c>
      <c r="M811">
        <v>6</v>
      </c>
      <c r="N811">
        <v>11058.85</v>
      </c>
      <c r="O811">
        <v>0.2</v>
      </c>
      <c r="P811">
        <v>2346.63</v>
      </c>
    </row>
    <row r="812" spans="1:16" x14ac:dyDescent="0.25">
      <c r="A812" t="s">
        <v>824</v>
      </c>
      <c r="B812" t="s">
        <v>5587</v>
      </c>
      <c r="C812" t="str">
        <f>TEXT(SalesData[[#This Row],[Order Date]],"mmm-yyyy")</f>
        <v>Jan-2025</v>
      </c>
      <c r="D812">
        <f t="shared" si="12"/>
        <v>2025</v>
      </c>
      <c r="E812" t="s">
        <v>6379</v>
      </c>
      <c r="F812" t="s">
        <v>7015</v>
      </c>
      <c r="G812" t="s">
        <v>7097</v>
      </c>
      <c r="H812" t="s">
        <v>7104</v>
      </c>
      <c r="I812" t="s">
        <v>7160</v>
      </c>
      <c r="J812" t="s">
        <v>7165</v>
      </c>
      <c r="K812" t="s">
        <v>7177</v>
      </c>
      <c r="L812" t="s">
        <v>7210</v>
      </c>
      <c r="M812">
        <v>8</v>
      </c>
      <c r="N812">
        <v>562414.22</v>
      </c>
      <c r="O812">
        <v>0.15</v>
      </c>
      <c r="P812">
        <v>24111.95</v>
      </c>
    </row>
    <row r="813" spans="1:16" x14ac:dyDescent="0.25">
      <c r="A813" t="s">
        <v>825</v>
      </c>
      <c r="B813" t="s">
        <v>5072</v>
      </c>
      <c r="C813" t="str">
        <f>TEXT(SalesData[[#This Row],[Order Date]],"mmm-yyyy")</f>
        <v>May-2024</v>
      </c>
      <c r="D813">
        <f t="shared" si="12"/>
        <v>2024</v>
      </c>
      <c r="E813" t="s">
        <v>6523</v>
      </c>
      <c r="F813" t="s">
        <v>7072</v>
      </c>
      <c r="G813" t="s">
        <v>7096</v>
      </c>
      <c r="H813" t="s">
        <v>7111</v>
      </c>
      <c r="I813" t="s">
        <v>7142</v>
      </c>
      <c r="J813" t="s">
        <v>7164</v>
      </c>
      <c r="K813" t="s">
        <v>7170</v>
      </c>
      <c r="L813" t="s">
        <v>7189</v>
      </c>
      <c r="M813">
        <v>6</v>
      </c>
      <c r="N813">
        <v>8623.36</v>
      </c>
      <c r="O813">
        <v>0</v>
      </c>
      <c r="P813">
        <v>2837.04</v>
      </c>
    </row>
    <row r="814" spans="1:16" x14ac:dyDescent="0.25">
      <c r="A814" t="s">
        <v>826</v>
      </c>
      <c r="B814" t="s">
        <v>5588</v>
      </c>
      <c r="C814" t="str">
        <f>TEXT(SalesData[[#This Row],[Order Date]],"mmm-yyyy")</f>
        <v>Oct-2025</v>
      </c>
      <c r="D814">
        <f t="shared" si="12"/>
        <v>2025</v>
      </c>
      <c r="E814" t="s">
        <v>6230</v>
      </c>
      <c r="F814" t="s">
        <v>6899</v>
      </c>
      <c r="G814" t="s">
        <v>7094</v>
      </c>
      <c r="H814" t="s">
        <v>7100</v>
      </c>
      <c r="I814" t="s">
        <v>7151</v>
      </c>
      <c r="J814" t="s">
        <v>7165</v>
      </c>
      <c r="K814" t="s">
        <v>7176</v>
      </c>
      <c r="L814" t="s">
        <v>7202</v>
      </c>
      <c r="M814">
        <v>7</v>
      </c>
      <c r="N814">
        <v>122878.15</v>
      </c>
      <c r="O814">
        <v>0.05</v>
      </c>
      <c r="P814">
        <v>13834.8</v>
      </c>
    </row>
    <row r="815" spans="1:16" x14ac:dyDescent="0.25">
      <c r="A815" t="s">
        <v>827</v>
      </c>
      <c r="B815" t="s">
        <v>5558</v>
      </c>
      <c r="C815" t="str">
        <f>TEXT(SalesData[[#This Row],[Order Date]],"mmm-yyyy")</f>
        <v>Sep-2023</v>
      </c>
      <c r="D815">
        <f t="shared" si="12"/>
        <v>2023</v>
      </c>
      <c r="E815" t="s">
        <v>6209</v>
      </c>
      <c r="F815" t="s">
        <v>6983</v>
      </c>
      <c r="G815" t="s">
        <v>7097</v>
      </c>
      <c r="H815" t="s">
        <v>7105</v>
      </c>
      <c r="I815" t="s">
        <v>7121</v>
      </c>
      <c r="J815" t="s">
        <v>7162</v>
      </c>
      <c r="K815" t="s">
        <v>7168</v>
      </c>
      <c r="L815" t="s">
        <v>7191</v>
      </c>
      <c r="M815">
        <v>7</v>
      </c>
      <c r="N815">
        <v>40353.64</v>
      </c>
      <c r="O815">
        <v>0.1</v>
      </c>
      <c r="P815">
        <v>6485.51</v>
      </c>
    </row>
    <row r="816" spans="1:16" x14ac:dyDescent="0.25">
      <c r="A816" t="s">
        <v>828</v>
      </c>
      <c r="B816" t="s">
        <v>5358</v>
      </c>
      <c r="C816" t="str">
        <f>TEXT(SalesData[[#This Row],[Order Date]],"mmm-yyyy")</f>
        <v>Aug-2024</v>
      </c>
      <c r="D816">
        <f t="shared" si="12"/>
        <v>2024</v>
      </c>
      <c r="E816" t="s">
        <v>6596</v>
      </c>
      <c r="F816" t="s">
        <v>6995</v>
      </c>
      <c r="G816" t="s">
        <v>7097</v>
      </c>
      <c r="H816" t="s">
        <v>7104</v>
      </c>
      <c r="I816" t="s">
        <v>7132</v>
      </c>
      <c r="J816" t="s">
        <v>7165</v>
      </c>
      <c r="K816" t="s">
        <v>7172</v>
      </c>
      <c r="L816" t="s">
        <v>7208</v>
      </c>
      <c r="M816">
        <v>2</v>
      </c>
      <c r="N816">
        <v>4168.29</v>
      </c>
      <c r="O816">
        <v>0.2</v>
      </c>
      <c r="P816">
        <v>424.03</v>
      </c>
    </row>
    <row r="817" spans="1:16" x14ac:dyDescent="0.25">
      <c r="A817" t="s">
        <v>829</v>
      </c>
      <c r="B817" t="s">
        <v>5589</v>
      </c>
      <c r="C817" t="str">
        <f>TEXT(SalesData[[#This Row],[Order Date]],"mmm-yyyy")</f>
        <v>Jul-2025</v>
      </c>
      <c r="D817">
        <f t="shared" si="12"/>
        <v>2025</v>
      </c>
      <c r="E817" t="s">
        <v>6597</v>
      </c>
      <c r="F817" t="s">
        <v>6911</v>
      </c>
      <c r="G817" t="s">
        <v>7096</v>
      </c>
      <c r="H817" t="s">
        <v>7113</v>
      </c>
      <c r="I817" t="s">
        <v>7143</v>
      </c>
      <c r="J817" t="s">
        <v>7162</v>
      </c>
      <c r="K817" t="s">
        <v>7169</v>
      </c>
      <c r="L817" t="s">
        <v>7182</v>
      </c>
      <c r="M817">
        <v>2</v>
      </c>
      <c r="N817">
        <v>18712.080000000002</v>
      </c>
      <c r="O817">
        <v>0</v>
      </c>
      <c r="P817">
        <v>3280.52</v>
      </c>
    </row>
    <row r="818" spans="1:16" x14ac:dyDescent="0.25">
      <c r="A818" t="s">
        <v>830</v>
      </c>
      <c r="B818" t="s">
        <v>5332</v>
      </c>
      <c r="C818" t="str">
        <f>TEXT(SalesData[[#This Row],[Order Date]],"mmm-yyyy")</f>
        <v>Jul-2025</v>
      </c>
      <c r="D818">
        <f t="shared" si="12"/>
        <v>2025</v>
      </c>
      <c r="E818" t="s">
        <v>6598</v>
      </c>
      <c r="F818" t="s">
        <v>7012</v>
      </c>
      <c r="G818" t="s">
        <v>7096</v>
      </c>
      <c r="H818" t="s">
        <v>7113</v>
      </c>
      <c r="I818" t="s">
        <v>7143</v>
      </c>
      <c r="J818" t="s">
        <v>7162</v>
      </c>
      <c r="K818" t="s">
        <v>7169</v>
      </c>
      <c r="L818" t="s">
        <v>7193</v>
      </c>
      <c r="M818">
        <v>5</v>
      </c>
      <c r="N818">
        <v>39587.21</v>
      </c>
      <c r="O818">
        <v>0.25</v>
      </c>
      <c r="P818">
        <v>4130.5600000000004</v>
      </c>
    </row>
    <row r="819" spans="1:16" x14ac:dyDescent="0.25">
      <c r="A819" t="s">
        <v>831</v>
      </c>
      <c r="B819" t="s">
        <v>5590</v>
      </c>
      <c r="C819" t="str">
        <f>TEXT(SalesData[[#This Row],[Order Date]],"mmm-yyyy")</f>
        <v>Nov-2025</v>
      </c>
      <c r="D819">
        <f t="shared" si="12"/>
        <v>2025</v>
      </c>
      <c r="E819" t="s">
        <v>6323</v>
      </c>
      <c r="F819" t="s">
        <v>6996</v>
      </c>
      <c r="G819" t="s">
        <v>7096</v>
      </c>
      <c r="H819" t="s">
        <v>7113</v>
      </c>
      <c r="I819" t="s">
        <v>7143</v>
      </c>
      <c r="J819" t="s">
        <v>7163</v>
      </c>
      <c r="K819" t="s">
        <v>7175</v>
      </c>
      <c r="L819" t="s">
        <v>7197</v>
      </c>
      <c r="M819">
        <v>3</v>
      </c>
      <c r="N819">
        <v>18565.18</v>
      </c>
      <c r="O819">
        <v>0</v>
      </c>
      <c r="P819">
        <v>4891.59</v>
      </c>
    </row>
    <row r="820" spans="1:16" x14ac:dyDescent="0.25">
      <c r="A820" t="s">
        <v>832</v>
      </c>
      <c r="B820" t="s">
        <v>5591</v>
      </c>
      <c r="C820" t="str">
        <f>TEXT(SalesData[[#This Row],[Order Date]],"mmm-yyyy")</f>
        <v>May-2025</v>
      </c>
      <c r="D820">
        <f t="shared" si="12"/>
        <v>2025</v>
      </c>
      <c r="E820" t="s">
        <v>6599</v>
      </c>
      <c r="F820" t="s">
        <v>7080</v>
      </c>
      <c r="G820" t="s">
        <v>7095</v>
      </c>
      <c r="H820" t="s">
        <v>7108</v>
      </c>
      <c r="I820" t="s">
        <v>7126</v>
      </c>
      <c r="J820" t="s">
        <v>7164</v>
      </c>
      <c r="K820" t="s">
        <v>7170</v>
      </c>
      <c r="L820" t="s">
        <v>7213</v>
      </c>
      <c r="M820">
        <v>2</v>
      </c>
      <c r="N820">
        <v>5199.6899999999996</v>
      </c>
      <c r="O820">
        <v>0.05</v>
      </c>
      <c r="P820">
        <v>1784.98</v>
      </c>
    </row>
    <row r="821" spans="1:16" x14ac:dyDescent="0.25">
      <c r="A821" t="s">
        <v>833</v>
      </c>
      <c r="B821" t="s">
        <v>5248</v>
      </c>
      <c r="C821" t="str">
        <f>TEXT(SalesData[[#This Row],[Order Date]],"mmm-yyyy")</f>
        <v>Jun-2024</v>
      </c>
      <c r="D821">
        <f t="shared" si="12"/>
        <v>2024</v>
      </c>
      <c r="E821" t="s">
        <v>6600</v>
      </c>
      <c r="F821" t="s">
        <v>7010</v>
      </c>
      <c r="G821" t="s">
        <v>7097</v>
      </c>
      <c r="H821" t="s">
        <v>7110</v>
      </c>
      <c r="I821" t="s">
        <v>7129</v>
      </c>
      <c r="J821" t="s">
        <v>7164</v>
      </c>
      <c r="K821" t="s">
        <v>7173</v>
      </c>
      <c r="L821" t="s">
        <v>7200</v>
      </c>
      <c r="M821">
        <v>4</v>
      </c>
      <c r="N821">
        <v>4218.2299999999996</v>
      </c>
      <c r="O821">
        <v>0.15</v>
      </c>
      <c r="P821">
        <v>1020.6</v>
      </c>
    </row>
    <row r="822" spans="1:16" x14ac:dyDescent="0.25">
      <c r="A822" t="s">
        <v>834</v>
      </c>
      <c r="B822" t="s">
        <v>5113</v>
      </c>
      <c r="C822" t="str">
        <f>TEXT(SalesData[[#This Row],[Order Date]],"mmm-yyyy")</f>
        <v>Feb-2024</v>
      </c>
      <c r="D822">
        <f t="shared" si="12"/>
        <v>2024</v>
      </c>
      <c r="E822" t="s">
        <v>6429</v>
      </c>
      <c r="F822" t="s">
        <v>7055</v>
      </c>
      <c r="G822" t="s">
        <v>7097</v>
      </c>
      <c r="H822" t="s">
        <v>7105</v>
      </c>
      <c r="I822" t="s">
        <v>7121</v>
      </c>
      <c r="J822" t="s">
        <v>7164</v>
      </c>
      <c r="K822" t="s">
        <v>7173</v>
      </c>
      <c r="L822" t="s">
        <v>7206</v>
      </c>
      <c r="M822">
        <v>7</v>
      </c>
      <c r="N822">
        <v>12252.02</v>
      </c>
      <c r="O822">
        <v>0.2</v>
      </c>
      <c r="P822">
        <v>3154.98</v>
      </c>
    </row>
    <row r="823" spans="1:16" x14ac:dyDescent="0.25">
      <c r="A823" t="s">
        <v>835</v>
      </c>
      <c r="B823" t="s">
        <v>5592</v>
      </c>
      <c r="C823" t="str">
        <f>TEXT(SalesData[[#This Row],[Order Date]],"mmm-yyyy")</f>
        <v>Sep-2023</v>
      </c>
      <c r="D823">
        <f t="shared" si="12"/>
        <v>2023</v>
      </c>
      <c r="E823" t="s">
        <v>6601</v>
      </c>
      <c r="F823" t="s">
        <v>7015</v>
      </c>
      <c r="G823" t="s">
        <v>7096</v>
      </c>
      <c r="H823" t="s">
        <v>7103</v>
      </c>
      <c r="I823" t="s">
        <v>7158</v>
      </c>
      <c r="J823" t="s">
        <v>7164</v>
      </c>
      <c r="K823" t="s">
        <v>7173</v>
      </c>
      <c r="L823" t="s">
        <v>7200</v>
      </c>
      <c r="M823">
        <v>5</v>
      </c>
      <c r="N823">
        <v>4880.9799999999996</v>
      </c>
      <c r="O823">
        <v>0.2</v>
      </c>
      <c r="P823">
        <v>1152.0999999999999</v>
      </c>
    </row>
    <row r="824" spans="1:16" x14ac:dyDescent="0.25">
      <c r="A824" t="s">
        <v>836</v>
      </c>
      <c r="B824" t="s">
        <v>5147</v>
      </c>
      <c r="C824" t="str">
        <f>TEXT(SalesData[[#This Row],[Order Date]],"mmm-yyyy")</f>
        <v>Mar-2024</v>
      </c>
      <c r="D824">
        <f t="shared" si="12"/>
        <v>2024</v>
      </c>
      <c r="E824" t="s">
        <v>6444</v>
      </c>
      <c r="F824" t="s">
        <v>6927</v>
      </c>
      <c r="G824" t="s">
        <v>7097</v>
      </c>
      <c r="H824" t="s">
        <v>7104</v>
      </c>
      <c r="I824" t="s">
        <v>7120</v>
      </c>
      <c r="J824" t="s">
        <v>7164</v>
      </c>
      <c r="K824" t="s">
        <v>7170</v>
      </c>
      <c r="L824" t="s">
        <v>7189</v>
      </c>
      <c r="M824">
        <v>2</v>
      </c>
      <c r="N824">
        <v>2445.11</v>
      </c>
      <c r="O824">
        <v>0.2</v>
      </c>
      <c r="P824">
        <v>396.42</v>
      </c>
    </row>
    <row r="825" spans="1:16" x14ac:dyDescent="0.25">
      <c r="A825" t="s">
        <v>837</v>
      </c>
      <c r="B825" t="s">
        <v>5593</v>
      </c>
      <c r="C825" t="str">
        <f>TEXT(SalesData[[#This Row],[Order Date]],"mmm-yyyy")</f>
        <v>Dec-2025</v>
      </c>
      <c r="D825">
        <f t="shared" si="12"/>
        <v>2025</v>
      </c>
      <c r="E825" t="s">
        <v>6602</v>
      </c>
      <c r="F825" t="s">
        <v>7068</v>
      </c>
      <c r="G825" t="s">
        <v>7095</v>
      </c>
      <c r="H825" t="s">
        <v>7106</v>
      </c>
      <c r="I825" t="s">
        <v>7161</v>
      </c>
      <c r="J825" t="s">
        <v>7165</v>
      </c>
      <c r="K825" t="s">
        <v>7172</v>
      </c>
      <c r="L825" t="s">
        <v>7185</v>
      </c>
      <c r="M825">
        <v>1</v>
      </c>
      <c r="N825">
        <v>4818.4399999999996</v>
      </c>
      <c r="O825">
        <v>0</v>
      </c>
      <c r="P825">
        <v>996.65</v>
      </c>
    </row>
    <row r="826" spans="1:16" x14ac:dyDescent="0.25">
      <c r="A826" t="s">
        <v>838</v>
      </c>
      <c r="B826" t="s">
        <v>5594</v>
      </c>
      <c r="C826" t="str">
        <f>TEXT(SalesData[[#This Row],[Order Date]],"mmm-yyyy")</f>
        <v>Feb-2024</v>
      </c>
      <c r="D826">
        <f t="shared" si="12"/>
        <v>2024</v>
      </c>
      <c r="E826" t="s">
        <v>6185</v>
      </c>
      <c r="F826" t="s">
        <v>6973</v>
      </c>
      <c r="G826" t="s">
        <v>7095</v>
      </c>
      <c r="H826" t="s">
        <v>7102</v>
      </c>
      <c r="I826" t="s">
        <v>7118</v>
      </c>
      <c r="J826" t="s">
        <v>7163</v>
      </c>
      <c r="K826" t="s">
        <v>7171</v>
      </c>
      <c r="L826" t="s">
        <v>7209</v>
      </c>
      <c r="M826">
        <v>8</v>
      </c>
      <c r="N826">
        <v>13176.29</v>
      </c>
      <c r="O826">
        <v>0.05</v>
      </c>
      <c r="P826">
        <v>2113.81</v>
      </c>
    </row>
    <row r="827" spans="1:16" x14ac:dyDescent="0.25">
      <c r="A827" t="s">
        <v>839</v>
      </c>
      <c r="B827" t="s">
        <v>5389</v>
      </c>
      <c r="C827" t="str">
        <f>TEXT(SalesData[[#This Row],[Order Date]],"mmm-yyyy")</f>
        <v>Mar-2024</v>
      </c>
      <c r="D827">
        <f t="shared" si="12"/>
        <v>2024</v>
      </c>
      <c r="E827" t="s">
        <v>6134</v>
      </c>
      <c r="F827" t="s">
        <v>6932</v>
      </c>
      <c r="G827" t="s">
        <v>7097</v>
      </c>
      <c r="H827" t="s">
        <v>7105</v>
      </c>
      <c r="I827" t="s">
        <v>7121</v>
      </c>
      <c r="J827" t="s">
        <v>7163</v>
      </c>
      <c r="K827" t="s">
        <v>7167</v>
      </c>
      <c r="L827" t="s">
        <v>7207</v>
      </c>
      <c r="M827">
        <v>4</v>
      </c>
      <c r="N827">
        <v>2477.6</v>
      </c>
      <c r="O827">
        <v>0.2</v>
      </c>
      <c r="P827">
        <v>629.1</v>
      </c>
    </row>
    <row r="828" spans="1:16" x14ac:dyDescent="0.25">
      <c r="A828" t="s">
        <v>840</v>
      </c>
      <c r="B828" t="s">
        <v>5222</v>
      </c>
      <c r="C828" t="str">
        <f>TEXT(SalesData[[#This Row],[Order Date]],"mmm-yyyy")</f>
        <v>Apr-2024</v>
      </c>
      <c r="D828">
        <f t="shared" si="12"/>
        <v>2024</v>
      </c>
      <c r="E828" t="s">
        <v>6603</v>
      </c>
      <c r="F828" t="s">
        <v>7017</v>
      </c>
      <c r="G828" t="s">
        <v>7095</v>
      </c>
      <c r="H828" t="s">
        <v>7102</v>
      </c>
      <c r="I828" t="s">
        <v>7147</v>
      </c>
      <c r="J828" t="s">
        <v>7162</v>
      </c>
      <c r="K828" t="s">
        <v>7166</v>
      </c>
      <c r="L828" t="s">
        <v>7211</v>
      </c>
      <c r="M828">
        <v>5</v>
      </c>
      <c r="N828">
        <v>29955.18</v>
      </c>
      <c r="O828">
        <v>0.2</v>
      </c>
      <c r="P828">
        <v>2235.14</v>
      </c>
    </row>
    <row r="829" spans="1:16" x14ac:dyDescent="0.25">
      <c r="A829" t="s">
        <v>841</v>
      </c>
      <c r="B829" t="s">
        <v>5595</v>
      </c>
      <c r="C829" t="str">
        <f>TEXT(SalesData[[#This Row],[Order Date]],"mmm-yyyy")</f>
        <v>Sep-2025</v>
      </c>
      <c r="D829">
        <f t="shared" si="12"/>
        <v>2025</v>
      </c>
      <c r="E829" t="s">
        <v>6184</v>
      </c>
      <c r="F829" t="s">
        <v>6972</v>
      </c>
      <c r="G829" t="s">
        <v>7095</v>
      </c>
      <c r="H829" t="s">
        <v>7109</v>
      </c>
      <c r="I829" t="s">
        <v>7140</v>
      </c>
      <c r="J829" t="s">
        <v>7165</v>
      </c>
      <c r="K829" t="s">
        <v>7177</v>
      </c>
      <c r="L829" t="s">
        <v>7201</v>
      </c>
      <c r="M829">
        <v>8</v>
      </c>
      <c r="N829">
        <v>385217.1</v>
      </c>
      <c r="O829">
        <v>0.05</v>
      </c>
      <c r="P829">
        <v>46475.8</v>
      </c>
    </row>
    <row r="830" spans="1:16" x14ac:dyDescent="0.25">
      <c r="A830" t="s">
        <v>842</v>
      </c>
      <c r="B830" t="s">
        <v>5596</v>
      </c>
      <c r="C830" t="str">
        <f>TEXT(SalesData[[#This Row],[Order Date]],"mmm-yyyy")</f>
        <v>Aug-2023</v>
      </c>
      <c r="D830">
        <f t="shared" si="12"/>
        <v>2023</v>
      </c>
      <c r="E830" t="s">
        <v>6447</v>
      </c>
      <c r="F830" t="s">
        <v>6959</v>
      </c>
      <c r="G830" t="s">
        <v>7095</v>
      </c>
      <c r="H830" t="s">
        <v>7102</v>
      </c>
      <c r="I830" t="s">
        <v>7147</v>
      </c>
      <c r="J830" t="s">
        <v>7162</v>
      </c>
      <c r="K830" t="s">
        <v>7166</v>
      </c>
      <c r="L830" t="s">
        <v>7178</v>
      </c>
      <c r="M830">
        <v>7</v>
      </c>
      <c r="N830">
        <v>81772.820000000007</v>
      </c>
      <c r="O830">
        <v>0.2</v>
      </c>
      <c r="P830">
        <v>11197.18</v>
      </c>
    </row>
    <row r="831" spans="1:16" x14ac:dyDescent="0.25">
      <c r="A831" t="s">
        <v>843</v>
      </c>
      <c r="B831" t="s">
        <v>5441</v>
      </c>
      <c r="C831" t="str">
        <f>TEXT(SalesData[[#This Row],[Order Date]],"mmm-yyyy")</f>
        <v>May-2023</v>
      </c>
      <c r="D831">
        <f t="shared" si="12"/>
        <v>2023</v>
      </c>
      <c r="E831" t="s">
        <v>6604</v>
      </c>
      <c r="F831" t="s">
        <v>6918</v>
      </c>
      <c r="G831" t="s">
        <v>7095</v>
      </c>
      <c r="H831" t="s">
        <v>7108</v>
      </c>
      <c r="I831" t="s">
        <v>7141</v>
      </c>
      <c r="J831" t="s">
        <v>7164</v>
      </c>
      <c r="K831" t="s">
        <v>7170</v>
      </c>
      <c r="L831" t="s">
        <v>7189</v>
      </c>
      <c r="M831">
        <v>8</v>
      </c>
      <c r="N831">
        <v>10690.57</v>
      </c>
      <c r="O831">
        <v>0.1</v>
      </c>
      <c r="P831">
        <v>2431.61</v>
      </c>
    </row>
    <row r="832" spans="1:16" x14ac:dyDescent="0.25">
      <c r="A832" t="s">
        <v>844</v>
      </c>
      <c r="B832" t="s">
        <v>5597</v>
      </c>
      <c r="C832" t="str">
        <f>TEXT(SalesData[[#This Row],[Order Date]],"mmm-yyyy")</f>
        <v>Mar-2024</v>
      </c>
      <c r="D832">
        <f t="shared" si="12"/>
        <v>2024</v>
      </c>
      <c r="E832" t="s">
        <v>6218</v>
      </c>
      <c r="F832" t="s">
        <v>6988</v>
      </c>
      <c r="G832" t="s">
        <v>7095</v>
      </c>
      <c r="H832" t="s">
        <v>7109</v>
      </c>
      <c r="I832" t="s">
        <v>7135</v>
      </c>
      <c r="J832" t="s">
        <v>7163</v>
      </c>
      <c r="K832" t="s">
        <v>7175</v>
      </c>
      <c r="L832" t="s">
        <v>7197</v>
      </c>
      <c r="M832">
        <v>3</v>
      </c>
      <c r="N832">
        <v>14850.49</v>
      </c>
      <c r="O832">
        <v>0.15</v>
      </c>
      <c r="P832">
        <v>2669.54</v>
      </c>
    </row>
    <row r="833" spans="1:16" x14ac:dyDescent="0.25">
      <c r="A833" t="s">
        <v>845</v>
      </c>
      <c r="B833" t="s">
        <v>5598</v>
      </c>
      <c r="C833" t="str">
        <f>TEXT(SalesData[[#This Row],[Order Date]],"mmm-yyyy")</f>
        <v>Nov-2024</v>
      </c>
      <c r="D833">
        <f t="shared" si="12"/>
        <v>2024</v>
      </c>
      <c r="E833" t="s">
        <v>6605</v>
      </c>
      <c r="F833" t="s">
        <v>6918</v>
      </c>
      <c r="G833" t="s">
        <v>7094</v>
      </c>
      <c r="H833" t="s">
        <v>7099</v>
      </c>
      <c r="I833" t="s">
        <v>7115</v>
      </c>
      <c r="J833" t="s">
        <v>7165</v>
      </c>
      <c r="K833" t="s">
        <v>7177</v>
      </c>
      <c r="L833" t="s">
        <v>7198</v>
      </c>
      <c r="M833">
        <v>6</v>
      </c>
      <c r="N833">
        <v>380386.5</v>
      </c>
      <c r="O833">
        <v>0.05</v>
      </c>
      <c r="P833">
        <v>61352.42</v>
      </c>
    </row>
    <row r="834" spans="1:16" x14ac:dyDescent="0.25">
      <c r="A834" t="s">
        <v>846</v>
      </c>
      <c r="B834" t="s">
        <v>5042</v>
      </c>
      <c r="C834" t="str">
        <f>TEXT(SalesData[[#This Row],[Order Date]],"mmm-yyyy")</f>
        <v>Mar-2024</v>
      </c>
      <c r="D834">
        <f t="shared" ref="D834:D897" si="13">YEAR(B834)</f>
        <v>2024</v>
      </c>
      <c r="E834" t="s">
        <v>6274</v>
      </c>
      <c r="F834" t="s">
        <v>6995</v>
      </c>
      <c r="G834" t="s">
        <v>7095</v>
      </c>
      <c r="H834" t="s">
        <v>7106</v>
      </c>
      <c r="I834" t="s">
        <v>7122</v>
      </c>
      <c r="J834" t="s">
        <v>7163</v>
      </c>
      <c r="K834" t="s">
        <v>7167</v>
      </c>
      <c r="L834" t="s">
        <v>7187</v>
      </c>
      <c r="M834">
        <v>5</v>
      </c>
      <c r="N834">
        <v>5434.54</v>
      </c>
      <c r="O834">
        <v>0.25</v>
      </c>
      <c r="P834">
        <v>1068.68</v>
      </c>
    </row>
    <row r="835" spans="1:16" x14ac:dyDescent="0.25">
      <c r="A835" t="s">
        <v>847</v>
      </c>
      <c r="B835" t="s">
        <v>5521</v>
      </c>
      <c r="C835" t="str">
        <f>TEXT(SalesData[[#This Row],[Order Date]],"mmm-yyyy")</f>
        <v>May-2024</v>
      </c>
      <c r="D835">
        <f t="shared" si="13"/>
        <v>2024</v>
      </c>
      <c r="E835" t="s">
        <v>6606</v>
      </c>
      <c r="F835" t="s">
        <v>7009</v>
      </c>
      <c r="G835" t="s">
        <v>7097</v>
      </c>
      <c r="H835" t="s">
        <v>7107</v>
      </c>
      <c r="I835" t="s">
        <v>7153</v>
      </c>
      <c r="J835" t="s">
        <v>7165</v>
      </c>
      <c r="K835" t="s">
        <v>7172</v>
      </c>
      <c r="L835" t="s">
        <v>7212</v>
      </c>
      <c r="M835">
        <v>8</v>
      </c>
      <c r="N835">
        <v>27039.45</v>
      </c>
      <c r="O835">
        <v>0</v>
      </c>
      <c r="P835">
        <v>5115.87</v>
      </c>
    </row>
    <row r="836" spans="1:16" x14ac:dyDescent="0.25">
      <c r="A836" t="s">
        <v>848</v>
      </c>
      <c r="B836" t="s">
        <v>5268</v>
      </c>
      <c r="C836" t="str">
        <f>TEXT(SalesData[[#This Row],[Order Date]],"mmm-yyyy")</f>
        <v>May-2024</v>
      </c>
      <c r="D836">
        <f t="shared" si="13"/>
        <v>2024</v>
      </c>
      <c r="E836" t="s">
        <v>6607</v>
      </c>
      <c r="F836" t="s">
        <v>7021</v>
      </c>
      <c r="G836" t="s">
        <v>7097</v>
      </c>
      <c r="H836" t="s">
        <v>7104</v>
      </c>
      <c r="I836" t="s">
        <v>7160</v>
      </c>
      <c r="J836" t="s">
        <v>7165</v>
      </c>
      <c r="K836" t="s">
        <v>7177</v>
      </c>
      <c r="L836" t="s">
        <v>7210</v>
      </c>
      <c r="M836">
        <v>7</v>
      </c>
      <c r="N836">
        <v>613938.61</v>
      </c>
      <c r="O836">
        <v>0</v>
      </c>
      <c r="P836">
        <v>85590.15</v>
      </c>
    </row>
    <row r="837" spans="1:16" x14ac:dyDescent="0.25">
      <c r="A837" t="s">
        <v>849</v>
      </c>
      <c r="B837" t="s">
        <v>5599</v>
      </c>
      <c r="C837" t="str">
        <f>TEXT(SalesData[[#This Row],[Order Date]],"mmm-yyyy")</f>
        <v>Jun-2023</v>
      </c>
      <c r="D837">
        <f t="shared" si="13"/>
        <v>2023</v>
      </c>
      <c r="E837" t="s">
        <v>6457</v>
      </c>
      <c r="F837" t="s">
        <v>6930</v>
      </c>
      <c r="G837" t="s">
        <v>7096</v>
      </c>
      <c r="H837" t="s">
        <v>7112</v>
      </c>
      <c r="I837" t="s">
        <v>7139</v>
      </c>
      <c r="J837" t="s">
        <v>7162</v>
      </c>
      <c r="K837" t="s">
        <v>7168</v>
      </c>
      <c r="L837" t="s">
        <v>7181</v>
      </c>
      <c r="M837">
        <v>7</v>
      </c>
      <c r="N837">
        <v>86784.36</v>
      </c>
      <c r="O837">
        <v>0</v>
      </c>
      <c r="P837">
        <v>20179.96</v>
      </c>
    </row>
    <row r="838" spans="1:16" x14ac:dyDescent="0.25">
      <c r="A838" t="s">
        <v>850</v>
      </c>
      <c r="B838" t="s">
        <v>5094</v>
      </c>
      <c r="C838" t="str">
        <f>TEXT(SalesData[[#This Row],[Order Date]],"mmm-yyyy")</f>
        <v>Nov-2025</v>
      </c>
      <c r="D838">
        <f t="shared" si="13"/>
        <v>2025</v>
      </c>
      <c r="E838" t="s">
        <v>6424</v>
      </c>
      <c r="F838" t="s">
        <v>6968</v>
      </c>
      <c r="G838" t="s">
        <v>7097</v>
      </c>
      <c r="H838" t="s">
        <v>7104</v>
      </c>
      <c r="I838" t="s">
        <v>7132</v>
      </c>
      <c r="J838" t="s">
        <v>7163</v>
      </c>
      <c r="K838" t="s">
        <v>7171</v>
      </c>
      <c r="L838" t="s">
        <v>7204</v>
      </c>
      <c r="M838">
        <v>5</v>
      </c>
      <c r="N838">
        <v>18137.16</v>
      </c>
      <c r="O838">
        <v>0.2</v>
      </c>
      <c r="P838">
        <v>1785.89</v>
      </c>
    </row>
    <row r="839" spans="1:16" x14ac:dyDescent="0.25">
      <c r="A839" t="s">
        <v>851</v>
      </c>
      <c r="B839" t="s">
        <v>5350</v>
      </c>
      <c r="C839" t="str">
        <f>TEXT(SalesData[[#This Row],[Order Date]],"mmm-yyyy")</f>
        <v>Apr-2025</v>
      </c>
      <c r="D839">
        <f t="shared" si="13"/>
        <v>2025</v>
      </c>
      <c r="E839" t="s">
        <v>6608</v>
      </c>
      <c r="F839" t="s">
        <v>7064</v>
      </c>
      <c r="G839" t="s">
        <v>7095</v>
      </c>
      <c r="H839" t="s">
        <v>7102</v>
      </c>
      <c r="I839" t="s">
        <v>7157</v>
      </c>
      <c r="J839" t="s">
        <v>7162</v>
      </c>
      <c r="K839" t="s">
        <v>7166</v>
      </c>
      <c r="L839" t="s">
        <v>7211</v>
      </c>
      <c r="M839">
        <v>8</v>
      </c>
      <c r="N839">
        <v>47489.5</v>
      </c>
      <c r="O839">
        <v>0.2</v>
      </c>
      <c r="P839">
        <v>5281.19</v>
      </c>
    </row>
    <row r="840" spans="1:16" x14ac:dyDescent="0.25">
      <c r="A840" t="s">
        <v>852</v>
      </c>
      <c r="B840" t="s">
        <v>5600</v>
      </c>
      <c r="C840" t="str">
        <f>TEXT(SalesData[[#This Row],[Order Date]],"mmm-yyyy")</f>
        <v>Jul-2025</v>
      </c>
      <c r="D840">
        <f t="shared" si="13"/>
        <v>2025</v>
      </c>
      <c r="E840" t="s">
        <v>6596</v>
      </c>
      <c r="F840" t="s">
        <v>6995</v>
      </c>
      <c r="G840" t="s">
        <v>7094</v>
      </c>
      <c r="H840" t="s">
        <v>7099</v>
      </c>
      <c r="I840" t="s">
        <v>7125</v>
      </c>
      <c r="J840" t="s">
        <v>7162</v>
      </c>
      <c r="K840" t="s">
        <v>7166</v>
      </c>
      <c r="L840" t="s">
        <v>7178</v>
      </c>
      <c r="M840">
        <v>8</v>
      </c>
      <c r="N840">
        <v>98011.27</v>
      </c>
      <c r="O840">
        <v>0.15</v>
      </c>
      <c r="P840">
        <v>14005.94</v>
      </c>
    </row>
    <row r="841" spans="1:16" x14ac:dyDescent="0.25">
      <c r="A841" t="s">
        <v>853</v>
      </c>
      <c r="B841" t="s">
        <v>5601</v>
      </c>
      <c r="C841" t="str">
        <f>TEXT(SalesData[[#This Row],[Order Date]],"mmm-yyyy")</f>
        <v>Jun-2023</v>
      </c>
      <c r="D841">
        <f t="shared" si="13"/>
        <v>2023</v>
      </c>
      <c r="E841" t="s">
        <v>6290</v>
      </c>
      <c r="F841" t="s">
        <v>6904</v>
      </c>
      <c r="G841" t="s">
        <v>7097</v>
      </c>
      <c r="H841" t="s">
        <v>7110</v>
      </c>
      <c r="I841" t="s">
        <v>7159</v>
      </c>
      <c r="J841" t="s">
        <v>7163</v>
      </c>
      <c r="K841" t="s">
        <v>7167</v>
      </c>
      <c r="L841" t="s">
        <v>7187</v>
      </c>
      <c r="M841">
        <v>2</v>
      </c>
      <c r="N841">
        <v>2970.96</v>
      </c>
      <c r="O841">
        <v>0</v>
      </c>
      <c r="P841">
        <v>895.46</v>
      </c>
    </row>
    <row r="842" spans="1:16" x14ac:dyDescent="0.25">
      <c r="A842" t="s">
        <v>854</v>
      </c>
      <c r="B842" t="s">
        <v>5602</v>
      </c>
      <c r="C842" t="str">
        <f>TEXT(SalesData[[#This Row],[Order Date]],"mmm-yyyy")</f>
        <v>Apr-2024</v>
      </c>
      <c r="D842">
        <f t="shared" si="13"/>
        <v>2024</v>
      </c>
      <c r="E842" t="s">
        <v>6609</v>
      </c>
      <c r="F842" t="s">
        <v>7080</v>
      </c>
      <c r="G842" t="s">
        <v>7097</v>
      </c>
      <c r="H842" t="s">
        <v>7105</v>
      </c>
      <c r="I842" t="s">
        <v>7128</v>
      </c>
      <c r="J842" t="s">
        <v>7163</v>
      </c>
      <c r="K842" t="s">
        <v>7175</v>
      </c>
      <c r="L842" t="s">
        <v>7205</v>
      </c>
      <c r="M842">
        <v>6</v>
      </c>
      <c r="N842">
        <v>15199.71</v>
      </c>
      <c r="O842">
        <v>0.25</v>
      </c>
      <c r="P842">
        <v>1468.31</v>
      </c>
    </row>
    <row r="843" spans="1:16" x14ac:dyDescent="0.25">
      <c r="A843" t="s">
        <v>855</v>
      </c>
      <c r="B843" t="s">
        <v>5302</v>
      </c>
      <c r="C843" t="str">
        <f>TEXT(SalesData[[#This Row],[Order Date]],"mmm-yyyy")</f>
        <v>Jan-2023</v>
      </c>
      <c r="D843">
        <f t="shared" si="13"/>
        <v>2023</v>
      </c>
      <c r="E843" t="s">
        <v>6174</v>
      </c>
      <c r="F843" t="s">
        <v>6964</v>
      </c>
      <c r="G843" t="s">
        <v>7095</v>
      </c>
      <c r="H843" t="s">
        <v>7106</v>
      </c>
      <c r="I843" t="s">
        <v>7161</v>
      </c>
      <c r="J843" t="s">
        <v>7163</v>
      </c>
      <c r="K843" t="s">
        <v>7167</v>
      </c>
      <c r="L843" t="s">
        <v>7179</v>
      </c>
      <c r="M843">
        <v>6</v>
      </c>
      <c r="N843">
        <v>11682.89</v>
      </c>
      <c r="O843">
        <v>0.2</v>
      </c>
      <c r="P843">
        <v>2131.75</v>
      </c>
    </row>
    <row r="844" spans="1:16" x14ac:dyDescent="0.25">
      <c r="A844" t="s">
        <v>856</v>
      </c>
      <c r="B844" t="s">
        <v>5603</v>
      </c>
      <c r="C844" t="str">
        <f>TEXT(SalesData[[#This Row],[Order Date]],"mmm-yyyy")</f>
        <v>Jun-2023</v>
      </c>
      <c r="D844">
        <f t="shared" si="13"/>
        <v>2023</v>
      </c>
      <c r="E844" t="s">
        <v>6284</v>
      </c>
      <c r="F844" t="s">
        <v>6895</v>
      </c>
      <c r="G844" t="s">
        <v>7097</v>
      </c>
      <c r="H844" t="s">
        <v>7105</v>
      </c>
      <c r="I844" t="s">
        <v>7149</v>
      </c>
      <c r="J844" t="s">
        <v>7165</v>
      </c>
      <c r="K844" t="s">
        <v>7177</v>
      </c>
      <c r="L844" t="s">
        <v>7198</v>
      </c>
      <c r="M844">
        <v>1</v>
      </c>
      <c r="N844">
        <v>65129.599999999999</v>
      </c>
      <c r="O844">
        <v>0</v>
      </c>
      <c r="P844">
        <v>11013.76</v>
      </c>
    </row>
    <row r="845" spans="1:16" x14ac:dyDescent="0.25">
      <c r="A845" t="s">
        <v>857</v>
      </c>
      <c r="B845" t="s">
        <v>5604</v>
      </c>
      <c r="C845" t="str">
        <f>TEXT(SalesData[[#This Row],[Order Date]],"mmm-yyyy")</f>
        <v>Mar-2023</v>
      </c>
      <c r="D845">
        <f t="shared" si="13"/>
        <v>2023</v>
      </c>
      <c r="E845" t="s">
        <v>6610</v>
      </c>
      <c r="F845" t="s">
        <v>7081</v>
      </c>
      <c r="G845" t="s">
        <v>7096</v>
      </c>
      <c r="H845" t="s">
        <v>7103</v>
      </c>
      <c r="I845" t="s">
        <v>7119</v>
      </c>
      <c r="J845" t="s">
        <v>7163</v>
      </c>
      <c r="K845" t="s">
        <v>7171</v>
      </c>
      <c r="L845" t="s">
        <v>7209</v>
      </c>
      <c r="M845">
        <v>7</v>
      </c>
      <c r="N845">
        <v>10783.5</v>
      </c>
      <c r="O845">
        <v>0.1</v>
      </c>
      <c r="P845">
        <v>2018.47</v>
      </c>
    </row>
    <row r="846" spans="1:16" x14ac:dyDescent="0.25">
      <c r="A846" t="s">
        <v>858</v>
      </c>
      <c r="B846" t="s">
        <v>5057</v>
      </c>
      <c r="C846" t="str">
        <f>TEXT(SalesData[[#This Row],[Order Date]],"mmm-yyyy")</f>
        <v>Jul-2024</v>
      </c>
      <c r="D846">
        <f t="shared" si="13"/>
        <v>2024</v>
      </c>
      <c r="E846" t="s">
        <v>6611</v>
      </c>
      <c r="F846" t="s">
        <v>6935</v>
      </c>
      <c r="G846" t="s">
        <v>7095</v>
      </c>
      <c r="H846" t="s">
        <v>7108</v>
      </c>
      <c r="I846" t="s">
        <v>7141</v>
      </c>
      <c r="J846" t="s">
        <v>7162</v>
      </c>
      <c r="K846" t="s">
        <v>7168</v>
      </c>
      <c r="L846" t="s">
        <v>7180</v>
      </c>
      <c r="M846">
        <v>4</v>
      </c>
      <c r="N846">
        <v>10619.7</v>
      </c>
      <c r="O846">
        <v>0.25</v>
      </c>
      <c r="P846">
        <v>490.96</v>
      </c>
    </row>
    <row r="847" spans="1:16" x14ac:dyDescent="0.25">
      <c r="A847" t="s">
        <v>859</v>
      </c>
      <c r="B847" t="s">
        <v>5605</v>
      </c>
      <c r="C847" t="str">
        <f>TEXT(SalesData[[#This Row],[Order Date]],"mmm-yyyy")</f>
        <v>Aug-2025</v>
      </c>
      <c r="D847">
        <f t="shared" si="13"/>
        <v>2025</v>
      </c>
      <c r="E847" t="s">
        <v>6612</v>
      </c>
      <c r="F847" t="s">
        <v>7002</v>
      </c>
      <c r="G847" t="s">
        <v>7096</v>
      </c>
      <c r="H847" t="s">
        <v>7111</v>
      </c>
      <c r="I847" t="s">
        <v>7145</v>
      </c>
      <c r="J847" t="s">
        <v>7162</v>
      </c>
      <c r="K847" t="s">
        <v>7168</v>
      </c>
      <c r="L847" t="s">
        <v>7181</v>
      </c>
      <c r="M847">
        <v>8</v>
      </c>
      <c r="N847">
        <v>94249.81</v>
      </c>
      <c r="O847">
        <v>0</v>
      </c>
      <c r="P847">
        <v>20612.59</v>
      </c>
    </row>
    <row r="848" spans="1:16" x14ac:dyDescent="0.25">
      <c r="A848" t="s">
        <v>860</v>
      </c>
      <c r="B848" t="s">
        <v>5377</v>
      </c>
      <c r="C848" t="str">
        <f>TEXT(SalesData[[#This Row],[Order Date]],"mmm-yyyy")</f>
        <v>Sep-2024</v>
      </c>
      <c r="D848">
        <f t="shared" si="13"/>
        <v>2024</v>
      </c>
      <c r="E848" t="s">
        <v>6304</v>
      </c>
      <c r="F848" t="s">
        <v>6958</v>
      </c>
      <c r="G848" t="s">
        <v>7094</v>
      </c>
      <c r="H848" t="s">
        <v>7100</v>
      </c>
      <c r="I848" t="s">
        <v>7136</v>
      </c>
      <c r="J848" t="s">
        <v>7165</v>
      </c>
      <c r="K848" t="s">
        <v>7172</v>
      </c>
      <c r="L848" t="s">
        <v>7212</v>
      </c>
      <c r="M848">
        <v>6</v>
      </c>
      <c r="N848">
        <v>20078.330000000002</v>
      </c>
      <c r="O848">
        <v>0</v>
      </c>
      <c r="P848">
        <v>3739.75</v>
      </c>
    </row>
    <row r="849" spans="1:16" x14ac:dyDescent="0.25">
      <c r="A849" t="s">
        <v>861</v>
      </c>
      <c r="B849" t="s">
        <v>5448</v>
      </c>
      <c r="C849" t="str">
        <f>TEXT(SalesData[[#This Row],[Order Date]],"mmm-yyyy")</f>
        <v>Apr-2024</v>
      </c>
      <c r="D849">
        <f t="shared" si="13"/>
        <v>2024</v>
      </c>
      <c r="E849" t="s">
        <v>6352</v>
      </c>
      <c r="F849" t="s">
        <v>7042</v>
      </c>
      <c r="G849" t="s">
        <v>7095</v>
      </c>
      <c r="H849" t="s">
        <v>7109</v>
      </c>
      <c r="I849" t="s">
        <v>7140</v>
      </c>
      <c r="J849" t="s">
        <v>7164</v>
      </c>
      <c r="K849" t="s">
        <v>7170</v>
      </c>
      <c r="L849" t="s">
        <v>7189</v>
      </c>
      <c r="M849">
        <v>5</v>
      </c>
      <c r="N849">
        <v>7213.71</v>
      </c>
      <c r="O849">
        <v>0.05</v>
      </c>
      <c r="P849">
        <v>1916.89</v>
      </c>
    </row>
    <row r="850" spans="1:16" x14ac:dyDescent="0.25">
      <c r="A850" t="s">
        <v>862</v>
      </c>
      <c r="B850" t="s">
        <v>5123</v>
      </c>
      <c r="C850" t="str">
        <f>TEXT(SalesData[[#This Row],[Order Date]],"mmm-yyyy")</f>
        <v>Feb-2024</v>
      </c>
      <c r="D850">
        <f t="shared" si="13"/>
        <v>2024</v>
      </c>
      <c r="E850" t="s">
        <v>6097</v>
      </c>
      <c r="F850" t="s">
        <v>6896</v>
      </c>
      <c r="G850" t="s">
        <v>7097</v>
      </c>
      <c r="H850" t="s">
        <v>7110</v>
      </c>
      <c r="I850" t="s">
        <v>7159</v>
      </c>
      <c r="J850" t="s">
        <v>7162</v>
      </c>
      <c r="K850" t="s">
        <v>7166</v>
      </c>
      <c r="L850" t="s">
        <v>7211</v>
      </c>
      <c r="M850">
        <v>5</v>
      </c>
      <c r="N850">
        <v>30607.4</v>
      </c>
      <c r="O850">
        <v>0.15</v>
      </c>
      <c r="P850">
        <v>3260.15</v>
      </c>
    </row>
    <row r="851" spans="1:16" x14ac:dyDescent="0.25">
      <c r="A851" t="s">
        <v>863</v>
      </c>
      <c r="B851" t="s">
        <v>5033</v>
      </c>
      <c r="C851" t="str">
        <f>TEXT(SalesData[[#This Row],[Order Date]],"mmm-yyyy")</f>
        <v>Feb-2025</v>
      </c>
      <c r="D851">
        <f t="shared" si="13"/>
        <v>2025</v>
      </c>
      <c r="E851" t="s">
        <v>6493</v>
      </c>
      <c r="F851" t="s">
        <v>6898</v>
      </c>
      <c r="G851" t="s">
        <v>7095</v>
      </c>
      <c r="H851" t="s">
        <v>7108</v>
      </c>
      <c r="I851" t="s">
        <v>7141</v>
      </c>
      <c r="J851" t="s">
        <v>7163</v>
      </c>
      <c r="K851" t="s">
        <v>7171</v>
      </c>
      <c r="L851" t="s">
        <v>7204</v>
      </c>
      <c r="M851">
        <v>1</v>
      </c>
      <c r="N851">
        <v>3284.49</v>
      </c>
      <c r="O851">
        <v>0.25</v>
      </c>
      <c r="P851">
        <v>341.88</v>
      </c>
    </row>
    <row r="852" spans="1:16" x14ac:dyDescent="0.25">
      <c r="A852" t="s">
        <v>864</v>
      </c>
      <c r="B852" t="s">
        <v>5529</v>
      </c>
      <c r="C852" t="str">
        <f>TEXT(SalesData[[#This Row],[Order Date]],"mmm-yyyy")</f>
        <v>Oct-2023</v>
      </c>
      <c r="D852">
        <f t="shared" si="13"/>
        <v>2023</v>
      </c>
      <c r="E852" t="s">
        <v>6594</v>
      </c>
      <c r="F852" t="s">
        <v>7008</v>
      </c>
      <c r="G852" t="s">
        <v>7094</v>
      </c>
      <c r="H852" t="s">
        <v>7100</v>
      </c>
      <c r="I852" t="s">
        <v>7151</v>
      </c>
      <c r="J852" t="s">
        <v>7165</v>
      </c>
      <c r="K852" t="s">
        <v>7177</v>
      </c>
      <c r="L852" t="s">
        <v>7198</v>
      </c>
      <c r="M852">
        <v>1</v>
      </c>
      <c r="N852">
        <v>65076.08</v>
      </c>
      <c r="O852">
        <v>0</v>
      </c>
      <c r="P852">
        <v>12099.88</v>
      </c>
    </row>
    <row r="853" spans="1:16" x14ac:dyDescent="0.25">
      <c r="A853" t="s">
        <v>865</v>
      </c>
      <c r="B853" t="s">
        <v>5290</v>
      </c>
      <c r="C853" t="str">
        <f>TEXT(SalesData[[#This Row],[Order Date]],"mmm-yyyy")</f>
        <v>Sep-2024</v>
      </c>
      <c r="D853">
        <f t="shared" si="13"/>
        <v>2024</v>
      </c>
      <c r="E853" t="s">
        <v>6171</v>
      </c>
      <c r="F853" t="s">
        <v>6961</v>
      </c>
      <c r="G853" t="s">
        <v>7097</v>
      </c>
      <c r="H853" t="s">
        <v>7110</v>
      </c>
      <c r="I853" t="s">
        <v>7129</v>
      </c>
      <c r="J853" t="s">
        <v>7163</v>
      </c>
      <c r="K853" t="s">
        <v>7175</v>
      </c>
      <c r="L853" t="s">
        <v>7190</v>
      </c>
      <c r="M853">
        <v>8</v>
      </c>
      <c r="N853">
        <v>16405.27</v>
      </c>
      <c r="O853">
        <v>0.05</v>
      </c>
      <c r="P853">
        <v>3252.67</v>
      </c>
    </row>
    <row r="854" spans="1:16" x14ac:dyDescent="0.25">
      <c r="A854" t="s">
        <v>866</v>
      </c>
      <c r="B854" t="s">
        <v>5389</v>
      </c>
      <c r="C854" t="str">
        <f>TEXT(SalesData[[#This Row],[Order Date]],"mmm-yyyy")</f>
        <v>Mar-2024</v>
      </c>
      <c r="D854">
        <f t="shared" si="13"/>
        <v>2024</v>
      </c>
      <c r="E854" t="s">
        <v>6376</v>
      </c>
      <c r="F854" t="s">
        <v>6917</v>
      </c>
      <c r="G854" t="s">
        <v>7094</v>
      </c>
      <c r="H854" t="s">
        <v>7098</v>
      </c>
      <c r="I854" t="s">
        <v>7138</v>
      </c>
      <c r="J854" t="s">
        <v>7162</v>
      </c>
      <c r="K854" t="s">
        <v>7166</v>
      </c>
      <c r="L854" t="s">
        <v>7192</v>
      </c>
      <c r="M854">
        <v>8</v>
      </c>
      <c r="N854">
        <v>44042.83</v>
      </c>
      <c r="O854">
        <v>0.1</v>
      </c>
      <c r="P854">
        <v>5493.31</v>
      </c>
    </row>
    <row r="855" spans="1:16" x14ac:dyDescent="0.25">
      <c r="A855" t="s">
        <v>867</v>
      </c>
      <c r="B855" t="s">
        <v>5528</v>
      </c>
      <c r="C855" t="str">
        <f>TEXT(SalesData[[#This Row],[Order Date]],"mmm-yyyy")</f>
        <v>Dec-2024</v>
      </c>
      <c r="D855">
        <f t="shared" si="13"/>
        <v>2024</v>
      </c>
      <c r="E855" t="s">
        <v>6159</v>
      </c>
      <c r="F855" t="s">
        <v>6955</v>
      </c>
      <c r="G855" t="s">
        <v>7094</v>
      </c>
      <c r="H855" t="s">
        <v>7099</v>
      </c>
      <c r="I855" t="s">
        <v>7125</v>
      </c>
      <c r="J855" t="s">
        <v>7163</v>
      </c>
      <c r="K855" t="s">
        <v>7167</v>
      </c>
      <c r="L855" t="s">
        <v>7179</v>
      </c>
      <c r="M855">
        <v>7</v>
      </c>
      <c r="N855">
        <v>17704.7</v>
      </c>
      <c r="O855">
        <v>0</v>
      </c>
      <c r="P855">
        <v>5182.3900000000003</v>
      </c>
    </row>
    <row r="856" spans="1:16" x14ac:dyDescent="0.25">
      <c r="A856" t="s">
        <v>868</v>
      </c>
      <c r="B856" t="s">
        <v>5283</v>
      </c>
      <c r="C856" t="str">
        <f>TEXT(SalesData[[#This Row],[Order Date]],"mmm-yyyy")</f>
        <v>Feb-2025</v>
      </c>
      <c r="D856">
        <f t="shared" si="13"/>
        <v>2025</v>
      </c>
      <c r="E856" t="s">
        <v>6613</v>
      </c>
      <c r="F856" t="s">
        <v>7077</v>
      </c>
      <c r="G856" t="s">
        <v>7095</v>
      </c>
      <c r="H856" t="s">
        <v>7106</v>
      </c>
      <c r="I856" t="s">
        <v>7161</v>
      </c>
      <c r="J856" t="s">
        <v>7165</v>
      </c>
      <c r="K856" t="s">
        <v>7176</v>
      </c>
      <c r="L856" t="s">
        <v>7194</v>
      </c>
      <c r="M856">
        <v>6</v>
      </c>
      <c r="N856">
        <v>123609.83</v>
      </c>
      <c r="O856">
        <v>0.15</v>
      </c>
      <c r="P856">
        <v>10424.32</v>
      </c>
    </row>
    <row r="857" spans="1:16" x14ac:dyDescent="0.25">
      <c r="A857" t="s">
        <v>869</v>
      </c>
      <c r="B857" t="s">
        <v>5026</v>
      </c>
      <c r="C857" t="str">
        <f>TEXT(SalesData[[#This Row],[Order Date]],"mmm-yyyy")</f>
        <v>Jun-2024</v>
      </c>
      <c r="D857">
        <f t="shared" si="13"/>
        <v>2024</v>
      </c>
      <c r="E857" t="s">
        <v>6539</v>
      </c>
      <c r="F857" t="s">
        <v>7074</v>
      </c>
      <c r="G857" t="s">
        <v>7097</v>
      </c>
      <c r="H857" t="s">
        <v>7104</v>
      </c>
      <c r="I857" t="s">
        <v>7120</v>
      </c>
      <c r="J857" t="s">
        <v>7164</v>
      </c>
      <c r="K857" t="s">
        <v>7174</v>
      </c>
      <c r="L857" t="s">
        <v>7188</v>
      </c>
      <c r="M857">
        <v>7</v>
      </c>
      <c r="N857">
        <v>20571.650000000001</v>
      </c>
      <c r="O857">
        <v>0</v>
      </c>
      <c r="P857">
        <v>4714.21</v>
      </c>
    </row>
    <row r="858" spans="1:16" x14ac:dyDescent="0.25">
      <c r="A858" t="s">
        <v>870</v>
      </c>
      <c r="B858" t="s">
        <v>5606</v>
      </c>
      <c r="C858" t="str">
        <f>TEXT(SalesData[[#This Row],[Order Date]],"mmm-yyyy")</f>
        <v>Mar-2023</v>
      </c>
      <c r="D858">
        <f t="shared" si="13"/>
        <v>2023</v>
      </c>
      <c r="E858" t="s">
        <v>6614</v>
      </c>
      <c r="F858" t="s">
        <v>6926</v>
      </c>
      <c r="G858" t="s">
        <v>7096</v>
      </c>
      <c r="H858" t="s">
        <v>7103</v>
      </c>
      <c r="I858" t="s">
        <v>7158</v>
      </c>
      <c r="J858" t="s">
        <v>7162</v>
      </c>
      <c r="K858" t="s">
        <v>7166</v>
      </c>
      <c r="L858" t="s">
        <v>7192</v>
      </c>
      <c r="M858">
        <v>2</v>
      </c>
      <c r="N858">
        <v>11843.44</v>
      </c>
      <c r="O858">
        <v>0</v>
      </c>
      <c r="P858">
        <v>2099.2800000000002</v>
      </c>
    </row>
    <row r="859" spans="1:16" x14ac:dyDescent="0.25">
      <c r="A859" t="s">
        <v>871</v>
      </c>
      <c r="B859" t="s">
        <v>5607</v>
      </c>
      <c r="C859" t="str">
        <f>TEXT(SalesData[[#This Row],[Order Date]],"mmm-yyyy")</f>
        <v>Dec-2023</v>
      </c>
      <c r="D859">
        <f t="shared" si="13"/>
        <v>2023</v>
      </c>
      <c r="E859" t="s">
        <v>6615</v>
      </c>
      <c r="F859" t="s">
        <v>6996</v>
      </c>
      <c r="G859" t="s">
        <v>7094</v>
      </c>
      <c r="H859" t="s">
        <v>7099</v>
      </c>
      <c r="I859" t="s">
        <v>7125</v>
      </c>
      <c r="J859" t="s">
        <v>7165</v>
      </c>
      <c r="K859" t="s">
        <v>7176</v>
      </c>
      <c r="L859" t="s">
        <v>7194</v>
      </c>
      <c r="M859">
        <v>1</v>
      </c>
      <c r="N859">
        <v>22794</v>
      </c>
      <c r="O859">
        <v>0.05</v>
      </c>
      <c r="P859">
        <v>3415.15</v>
      </c>
    </row>
    <row r="860" spans="1:16" x14ac:dyDescent="0.25">
      <c r="A860" t="s">
        <v>872</v>
      </c>
      <c r="B860" t="s">
        <v>5488</v>
      </c>
      <c r="C860" t="str">
        <f>TEXT(SalesData[[#This Row],[Order Date]],"mmm-yyyy")</f>
        <v>Feb-2023</v>
      </c>
      <c r="D860">
        <f t="shared" si="13"/>
        <v>2023</v>
      </c>
      <c r="E860" t="s">
        <v>6426</v>
      </c>
      <c r="F860" t="s">
        <v>7038</v>
      </c>
      <c r="G860" t="s">
        <v>7095</v>
      </c>
      <c r="H860" t="s">
        <v>7108</v>
      </c>
      <c r="I860" t="s">
        <v>7141</v>
      </c>
      <c r="J860" t="s">
        <v>7162</v>
      </c>
      <c r="K860" t="s">
        <v>7169</v>
      </c>
      <c r="L860" t="s">
        <v>7193</v>
      </c>
      <c r="M860">
        <v>6</v>
      </c>
      <c r="N860">
        <v>53374.5</v>
      </c>
      <c r="O860">
        <v>0.15</v>
      </c>
      <c r="P860">
        <v>6435.86</v>
      </c>
    </row>
    <row r="861" spans="1:16" x14ac:dyDescent="0.25">
      <c r="A861" t="s">
        <v>873</v>
      </c>
      <c r="B861" t="s">
        <v>5608</v>
      </c>
      <c r="C861" t="str">
        <f>TEXT(SalesData[[#This Row],[Order Date]],"mmm-yyyy")</f>
        <v>May-2023</v>
      </c>
      <c r="D861">
        <f t="shared" si="13"/>
        <v>2023</v>
      </c>
      <c r="E861" t="s">
        <v>6616</v>
      </c>
      <c r="F861" t="s">
        <v>7072</v>
      </c>
      <c r="G861" t="s">
        <v>7097</v>
      </c>
      <c r="H861" t="s">
        <v>7110</v>
      </c>
      <c r="I861" t="s">
        <v>7129</v>
      </c>
      <c r="J861" t="s">
        <v>7162</v>
      </c>
      <c r="K861" t="s">
        <v>7169</v>
      </c>
      <c r="L861" t="s">
        <v>7203</v>
      </c>
      <c r="M861">
        <v>2</v>
      </c>
      <c r="N861">
        <v>43750.96</v>
      </c>
      <c r="O861">
        <v>0</v>
      </c>
      <c r="P861">
        <v>6578.3</v>
      </c>
    </row>
    <row r="862" spans="1:16" x14ac:dyDescent="0.25">
      <c r="A862" t="s">
        <v>874</v>
      </c>
      <c r="B862" t="s">
        <v>5365</v>
      </c>
      <c r="C862" t="str">
        <f>TEXT(SalesData[[#This Row],[Order Date]],"mmm-yyyy")</f>
        <v>Apr-2025</v>
      </c>
      <c r="D862">
        <f t="shared" si="13"/>
        <v>2025</v>
      </c>
      <c r="E862" t="s">
        <v>6617</v>
      </c>
      <c r="F862" t="s">
        <v>7082</v>
      </c>
      <c r="G862" t="s">
        <v>7094</v>
      </c>
      <c r="H862" t="s">
        <v>7099</v>
      </c>
      <c r="I862" t="s">
        <v>7125</v>
      </c>
      <c r="J862" t="s">
        <v>7164</v>
      </c>
      <c r="K862" t="s">
        <v>7174</v>
      </c>
      <c r="L862" t="s">
        <v>7188</v>
      </c>
      <c r="M862">
        <v>2</v>
      </c>
      <c r="N862">
        <v>5302.05</v>
      </c>
      <c r="O862">
        <v>0.05</v>
      </c>
      <c r="P862">
        <v>1025.04</v>
      </c>
    </row>
    <row r="863" spans="1:16" x14ac:dyDescent="0.25">
      <c r="A863" t="s">
        <v>875</v>
      </c>
      <c r="B863" t="s">
        <v>5609</v>
      </c>
      <c r="C863" t="str">
        <f>TEXT(SalesData[[#This Row],[Order Date]],"mmm-yyyy")</f>
        <v>Jun-2023</v>
      </c>
      <c r="D863">
        <f t="shared" si="13"/>
        <v>2023</v>
      </c>
      <c r="E863" t="s">
        <v>6618</v>
      </c>
      <c r="F863" t="s">
        <v>7006</v>
      </c>
      <c r="G863" t="s">
        <v>7097</v>
      </c>
      <c r="H863" t="s">
        <v>7107</v>
      </c>
      <c r="I863" t="s">
        <v>7153</v>
      </c>
      <c r="J863" t="s">
        <v>7165</v>
      </c>
      <c r="K863" t="s">
        <v>7176</v>
      </c>
      <c r="L863" t="s">
        <v>7194</v>
      </c>
      <c r="M863">
        <v>1</v>
      </c>
      <c r="N863">
        <v>18130</v>
      </c>
      <c r="O863">
        <v>0.25</v>
      </c>
      <c r="P863">
        <v>1797</v>
      </c>
    </row>
    <row r="864" spans="1:16" x14ac:dyDescent="0.25">
      <c r="A864" t="s">
        <v>876</v>
      </c>
      <c r="B864" t="s">
        <v>5603</v>
      </c>
      <c r="C864" t="str">
        <f>TEXT(SalesData[[#This Row],[Order Date]],"mmm-yyyy")</f>
        <v>Jun-2023</v>
      </c>
      <c r="D864">
        <f t="shared" si="13"/>
        <v>2023</v>
      </c>
      <c r="E864" t="s">
        <v>6293</v>
      </c>
      <c r="F864" t="s">
        <v>7020</v>
      </c>
      <c r="G864" t="s">
        <v>7094</v>
      </c>
      <c r="H864" t="s">
        <v>7098</v>
      </c>
      <c r="I864" t="s">
        <v>7138</v>
      </c>
      <c r="J864" t="s">
        <v>7162</v>
      </c>
      <c r="K864" t="s">
        <v>7169</v>
      </c>
      <c r="L864" t="s">
        <v>7193</v>
      </c>
      <c r="M864">
        <v>3</v>
      </c>
      <c r="N864">
        <v>29949.71</v>
      </c>
      <c r="O864">
        <v>0.05</v>
      </c>
      <c r="P864">
        <v>4858.32</v>
      </c>
    </row>
    <row r="865" spans="1:16" x14ac:dyDescent="0.25">
      <c r="A865" t="s">
        <v>877</v>
      </c>
      <c r="B865" t="s">
        <v>5610</v>
      </c>
      <c r="C865" t="str">
        <f>TEXT(SalesData[[#This Row],[Order Date]],"mmm-yyyy")</f>
        <v>Oct-2024</v>
      </c>
      <c r="D865">
        <f t="shared" si="13"/>
        <v>2024</v>
      </c>
      <c r="E865" t="s">
        <v>6585</v>
      </c>
      <c r="F865" t="s">
        <v>7038</v>
      </c>
      <c r="G865" t="s">
        <v>7096</v>
      </c>
      <c r="H865" t="s">
        <v>7111</v>
      </c>
      <c r="I865" t="s">
        <v>7131</v>
      </c>
      <c r="J865" t="s">
        <v>7164</v>
      </c>
      <c r="K865" t="s">
        <v>7173</v>
      </c>
      <c r="L865" t="s">
        <v>7200</v>
      </c>
      <c r="M865">
        <v>5</v>
      </c>
      <c r="N865">
        <v>5812.61</v>
      </c>
      <c r="O865">
        <v>0.05</v>
      </c>
      <c r="P865">
        <v>1927.1</v>
      </c>
    </row>
    <row r="866" spans="1:16" x14ac:dyDescent="0.25">
      <c r="A866" t="s">
        <v>878</v>
      </c>
      <c r="B866" t="s">
        <v>5199</v>
      </c>
      <c r="C866" t="str">
        <f>TEXT(SalesData[[#This Row],[Order Date]],"mmm-yyyy")</f>
        <v>Jan-2025</v>
      </c>
      <c r="D866">
        <f t="shared" si="13"/>
        <v>2025</v>
      </c>
      <c r="E866" t="s">
        <v>6619</v>
      </c>
      <c r="F866" t="s">
        <v>6987</v>
      </c>
      <c r="G866" t="s">
        <v>7095</v>
      </c>
      <c r="H866" t="s">
        <v>7102</v>
      </c>
      <c r="I866" t="s">
        <v>7147</v>
      </c>
      <c r="J866" t="s">
        <v>7162</v>
      </c>
      <c r="K866" t="s">
        <v>7168</v>
      </c>
      <c r="L866" t="s">
        <v>7181</v>
      </c>
      <c r="M866">
        <v>7</v>
      </c>
      <c r="N866">
        <v>84318.77</v>
      </c>
      <c r="O866">
        <v>0</v>
      </c>
      <c r="P866">
        <v>19300.25</v>
      </c>
    </row>
    <row r="867" spans="1:16" x14ac:dyDescent="0.25">
      <c r="A867" t="s">
        <v>879</v>
      </c>
      <c r="B867" t="s">
        <v>5055</v>
      </c>
      <c r="C867" t="str">
        <f>TEXT(SalesData[[#This Row],[Order Date]],"mmm-yyyy")</f>
        <v>Aug-2024</v>
      </c>
      <c r="D867">
        <f t="shared" si="13"/>
        <v>2024</v>
      </c>
      <c r="E867" t="s">
        <v>6317</v>
      </c>
      <c r="F867" t="s">
        <v>6981</v>
      </c>
      <c r="G867" t="s">
        <v>7094</v>
      </c>
      <c r="H867" t="s">
        <v>7098</v>
      </c>
      <c r="I867" t="s">
        <v>7138</v>
      </c>
      <c r="J867" t="s">
        <v>7164</v>
      </c>
      <c r="K867" t="s">
        <v>7173</v>
      </c>
      <c r="L867" t="s">
        <v>7186</v>
      </c>
      <c r="M867">
        <v>4</v>
      </c>
      <c r="N867">
        <v>16618.22</v>
      </c>
      <c r="O867">
        <v>0.05</v>
      </c>
      <c r="P867">
        <v>4726.4799999999996</v>
      </c>
    </row>
    <row r="868" spans="1:16" x14ac:dyDescent="0.25">
      <c r="A868" t="s">
        <v>880</v>
      </c>
      <c r="B868" t="s">
        <v>5611</v>
      </c>
      <c r="C868" t="str">
        <f>TEXT(SalesData[[#This Row],[Order Date]],"mmm-yyyy")</f>
        <v>Jan-2024</v>
      </c>
      <c r="D868">
        <f t="shared" si="13"/>
        <v>2024</v>
      </c>
      <c r="E868" t="s">
        <v>6620</v>
      </c>
      <c r="F868" t="s">
        <v>7009</v>
      </c>
      <c r="G868" t="s">
        <v>7096</v>
      </c>
      <c r="H868" t="s">
        <v>7111</v>
      </c>
      <c r="I868" t="s">
        <v>7145</v>
      </c>
      <c r="J868" t="s">
        <v>7164</v>
      </c>
      <c r="K868" t="s">
        <v>7170</v>
      </c>
      <c r="L868" t="s">
        <v>7183</v>
      </c>
      <c r="M868">
        <v>7</v>
      </c>
      <c r="N868">
        <v>28247.49</v>
      </c>
      <c r="O868">
        <v>0.2</v>
      </c>
      <c r="P868">
        <v>6385.05</v>
      </c>
    </row>
    <row r="869" spans="1:16" x14ac:dyDescent="0.25">
      <c r="A869" t="s">
        <v>881</v>
      </c>
      <c r="B869" t="s">
        <v>5612</v>
      </c>
      <c r="C869" t="str">
        <f>TEXT(SalesData[[#This Row],[Order Date]],"mmm-yyyy")</f>
        <v>Jan-2025</v>
      </c>
      <c r="D869">
        <f t="shared" si="13"/>
        <v>2025</v>
      </c>
      <c r="E869" t="s">
        <v>6621</v>
      </c>
      <c r="F869" t="s">
        <v>6953</v>
      </c>
      <c r="G869" t="s">
        <v>7097</v>
      </c>
      <c r="H869" t="s">
        <v>7110</v>
      </c>
      <c r="I869" t="s">
        <v>7155</v>
      </c>
      <c r="J869" t="s">
        <v>7163</v>
      </c>
      <c r="K869" t="s">
        <v>7175</v>
      </c>
      <c r="L869" t="s">
        <v>7190</v>
      </c>
      <c r="M869">
        <v>2</v>
      </c>
      <c r="N869">
        <v>4581.79</v>
      </c>
      <c r="O869">
        <v>0</v>
      </c>
      <c r="P869">
        <v>1001.31</v>
      </c>
    </row>
    <row r="870" spans="1:16" x14ac:dyDescent="0.25">
      <c r="A870" t="s">
        <v>882</v>
      </c>
      <c r="B870" t="s">
        <v>5289</v>
      </c>
      <c r="C870" t="str">
        <f>TEXT(SalesData[[#This Row],[Order Date]],"mmm-yyyy")</f>
        <v>Feb-2023</v>
      </c>
      <c r="D870">
        <f t="shared" si="13"/>
        <v>2023</v>
      </c>
      <c r="E870" t="s">
        <v>6529</v>
      </c>
      <c r="F870" t="s">
        <v>7007</v>
      </c>
      <c r="G870" t="s">
        <v>7096</v>
      </c>
      <c r="H870" t="s">
        <v>7103</v>
      </c>
      <c r="I870" t="s">
        <v>7134</v>
      </c>
      <c r="J870" t="s">
        <v>7163</v>
      </c>
      <c r="K870" t="s">
        <v>7167</v>
      </c>
      <c r="L870" t="s">
        <v>7179</v>
      </c>
      <c r="M870">
        <v>8</v>
      </c>
      <c r="N870">
        <v>14615.38</v>
      </c>
      <c r="O870">
        <v>0.25</v>
      </c>
      <c r="P870">
        <v>2015.34</v>
      </c>
    </row>
    <row r="871" spans="1:16" x14ac:dyDescent="0.25">
      <c r="A871" t="s">
        <v>883</v>
      </c>
      <c r="B871" t="s">
        <v>5613</v>
      </c>
      <c r="C871" t="str">
        <f>TEXT(SalesData[[#This Row],[Order Date]],"mmm-yyyy")</f>
        <v>Apr-2025</v>
      </c>
      <c r="D871">
        <f t="shared" si="13"/>
        <v>2025</v>
      </c>
      <c r="E871" t="s">
        <v>6157</v>
      </c>
      <c r="F871" t="s">
        <v>6953</v>
      </c>
      <c r="G871" t="s">
        <v>7095</v>
      </c>
      <c r="H871" t="s">
        <v>7109</v>
      </c>
      <c r="I871" t="s">
        <v>7140</v>
      </c>
      <c r="J871" t="s">
        <v>7165</v>
      </c>
      <c r="K871" t="s">
        <v>7177</v>
      </c>
      <c r="L871" t="s">
        <v>7201</v>
      </c>
      <c r="M871">
        <v>5</v>
      </c>
      <c r="N871">
        <v>218806.58</v>
      </c>
      <c r="O871">
        <v>0.15</v>
      </c>
      <c r="P871">
        <v>24300.03</v>
      </c>
    </row>
    <row r="872" spans="1:16" x14ac:dyDescent="0.25">
      <c r="A872" t="s">
        <v>884</v>
      </c>
      <c r="B872" t="s">
        <v>5083</v>
      </c>
      <c r="C872" t="str">
        <f>TEXT(SalesData[[#This Row],[Order Date]],"mmm-yyyy")</f>
        <v>Dec-2025</v>
      </c>
      <c r="D872">
        <f t="shared" si="13"/>
        <v>2025</v>
      </c>
      <c r="E872" t="s">
        <v>6622</v>
      </c>
      <c r="F872" t="s">
        <v>7066</v>
      </c>
      <c r="G872" t="s">
        <v>7094</v>
      </c>
      <c r="H872" t="s">
        <v>7100</v>
      </c>
      <c r="I872" t="s">
        <v>7116</v>
      </c>
      <c r="J872" t="s">
        <v>7164</v>
      </c>
      <c r="K872" t="s">
        <v>7173</v>
      </c>
      <c r="L872" t="s">
        <v>7200</v>
      </c>
      <c r="M872">
        <v>5</v>
      </c>
      <c r="N872">
        <v>4619.62</v>
      </c>
      <c r="O872">
        <v>0.25</v>
      </c>
      <c r="P872">
        <v>949.97</v>
      </c>
    </row>
    <row r="873" spans="1:16" x14ac:dyDescent="0.25">
      <c r="A873" t="s">
        <v>885</v>
      </c>
      <c r="B873" t="s">
        <v>5491</v>
      </c>
      <c r="C873" t="str">
        <f>TEXT(SalesData[[#This Row],[Order Date]],"mmm-yyyy")</f>
        <v>Aug-2025</v>
      </c>
      <c r="D873">
        <f t="shared" si="13"/>
        <v>2025</v>
      </c>
      <c r="E873" t="s">
        <v>6563</v>
      </c>
      <c r="F873" t="s">
        <v>6937</v>
      </c>
      <c r="G873" t="s">
        <v>7097</v>
      </c>
      <c r="H873" t="s">
        <v>7110</v>
      </c>
      <c r="I873" t="s">
        <v>7159</v>
      </c>
      <c r="J873" t="s">
        <v>7162</v>
      </c>
      <c r="K873" t="s">
        <v>7166</v>
      </c>
      <c r="L873" t="s">
        <v>7178</v>
      </c>
      <c r="M873">
        <v>2</v>
      </c>
      <c r="N873">
        <v>29208.55</v>
      </c>
      <c r="O873">
        <v>0</v>
      </c>
      <c r="P873">
        <v>5631.03</v>
      </c>
    </row>
    <row r="874" spans="1:16" x14ac:dyDescent="0.25">
      <c r="A874" t="s">
        <v>886</v>
      </c>
      <c r="B874" t="s">
        <v>5101</v>
      </c>
      <c r="C874" t="str">
        <f>TEXT(SalesData[[#This Row],[Order Date]],"mmm-yyyy")</f>
        <v>Nov-2023</v>
      </c>
      <c r="D874">
        <f t="shared" si="13"/>
        <v>2023</v>
      </c>
      <c r="E874" t="s">
        <v>6623</v>
      </c>
      <c r="F874" t="s">
        <v>6932</v>
      </c>
      <c r="G874" t="s">
        <v>7095</v>
      </c>
      <c r="H874" t="s">
        <v>7109</v>
      </c>
      <c r="I874" t="s">
        <v>7135</v>
      </c>
      <c r="J874" t="s">
        <v>7162</v>
      </c>
      <c r="K874" t="s">
        <v>7166</v>
      </c>
      <c r="L874" t="s">
        <v>7211</v>
      </c>
      <c r="M874">
        <v>8</v>
      </c>
      <c r="N874">
        <v>51952.61</v>
      </c>
      <c r="O874">
        <v>0.15</v>
      </c>
      <c r="P874">
        <v>6218.88</v>
      </c>
    </row>
    <row r="875" spans="1:16" x14ac:dyDescent="0.25">
      <c r="A875" t="s">
        <v>887</v>
      </c>
      <c r="B875" t="s">
        <v>5075</v>
      </c>
      <c r="C875" t="str">
        <f>TEXT(SalesData[[#This Row],[Order Date]],"mmm-yyyy")</f>
        <v>Feb-2025</v>
      </c>
      <c r="D875">
        <f t="shared" si="13"/>
        <v>2025</v>
      </c>
      <c r="E875" t="s">
        <v>6183</v>
      </c>
      <c r="F875" t="s">
        <v>6971</v>
      </c>
      <c r="G875" t="s">
        <v>7096</v>
      </c>
      <c r="H875" t="s">
        <v>7111</v>
      </c>
      <c r="I875" t="s">
        <v>7131</v>
      </c>
      <c r="J875" t="s">
        <v>7163</v>
      </c>
      <c r="K875" t="s">
        <v>7171</v>
      </c>
      <c r="L875" t="s">
        <v>7184</v>
      </c>
      <c r="M875">
        <v>3</v>
      </c>
      <c r="N875">
        <v>22190.240000000002</v>
      </c>
      <c r="O875">
        <v>0.1</v>
      </c>
      <c r="P875">
        <v>2339.21</v>
      </c>
    </row>
    <row r="876" spans="1:16" x14ac:dyDescent="0.25">
      <c r="A876" t="s">
        <v>888</v>
      </c>
      <c r="B876" t="s">
        <v>5614</v>
      </c>
      <c r="C876" t="str">
        <f>TEXT(SalesData[[#This Row],[Order Date]],"mmm-yyyy")</f>
        <v>May-2025</v>
      </c>
      <c r="D876">
        <f t="shared" si="13"/>
        <v>2025</v>
      </c>
      <c r="E876" t="s">
        <v>6114</v>
      </c>
      <c r="F876" t="s">
        <v>6913</v>
      </c>
      <c r="G876" t="s">
        <v>7096</v>
      </c>
      <c r="H876" t="s">
        <v>7112</v>
      </c>
      <c r="I876" t="s">
        <v>7133</v>
      </c>
      <c r="J876" t="s">
        <v>7163</v>
      </c>
      <c r="K876" t="s">
        <v>7167</v>
      </c>
      <c r="L876" t="s">
        <v>7207</v>
      </c>
      <c r="M876">
        <v>1</v>
      </c>
      <c r="N876">
        <v>830.85</v>
      </c>
      <c r="O876">
        <v>0</v>
      </c>
      <c r="P876">
        <v>275.39</v>
      </c>
    </row>
    <row r="877" spans="1:16" x14ac:dyDescent="0.25">
      <c r="A877" t="s">
        <v>889</v>
      </c>
      <c r="B877" t="s">
        <v>5615</v>
      </c>
      <c r="C877" t="str">
        <f>TEXT(SalesData[[#This Row],[Order Date]],"mmm-yyyy")</f>
        <v>Nov-2024</v>
      </c>
      <c r="D877">
        <f t="shared" si="13"/>
        <v>2024</v>
      </c>
      <c r="E877" t="s">
        <v>6167</v>
      </c>
      <c r="F877" t="s">
        <v>6901</v>
      </c>
      <c r="G877" t="s">
        <v>7097</v>
      </c>
      <c r="H877" t="s">
        <v>7105</v>
      </c>
      <c r="I877" t="s">
        <v>7121</v>
      </c>
      <c r="J877" t="s">
        <v>7162</v>
      </c>
      <c r="K877" t="s">
        <v>7168</v>
      </c>
      <c r="L877" t="s">
        <v>7180</v>
      </c>
      <c r="M877">
        <v>4</v>
      </c>
      <c r="N877">
        <v>13595.73</v>
      </c>
      <c r="O877">
        <v>0</v>
      </c>
      <c r="P877">
        <v>2368.7199999999998</v>
      </c>
    </row>
    <row r="878" spans="1:16" x14ac:dyDescent="0.25">
      <c r="A878" t="s">
        <v>890</v>
      </c>
      <c r="B878" t="s">
        <v>5616</v>
      </c>
      <c r="C878" t="str">
        <f>TEXT(SalesData[[#This Row],[Order Date]],"mmm-yyyy")</f>
        <v>Jan-2024</v>
      </c>
      <c r="D878">
        <f t="shared" si="13"/>
        <v>2024</v>
      </c>
      <c r="E878" t="s">
        <v>6624</v>
      </c>
      <c r="F878" t="s">
        <v>6916</v>
      </c>
      <c r="G878" t="s">
        <v>7096</v>
      </c>
      <c r="H878" t="s">
        <v>7111</v>
      </c>
      <c r="I878" t="s">
        <v>7145</v>
      </c>
      <c r="J878" t="s">
        <v>7164</v>
      </c>
      <c r="K878" t="s">
        <v>7170</v>
      </c>
      <c r="L878" t="s">
        <v>7183</v>
      </c>
      <c r="M878">
        <v>8</v>
      </c>
      <c r="N878">
        <v>39044.080000000002</v>
      </c>
      <c r="O878">
        <v>0</v>
      </c>
      <c r="P878">
        <v>9866.2000000000007</v>
      </c>
    </row>
    <row r="879" spans="1:16" x14ac:dyDescent="0.25">
      <c r="A879" t="s">
        <v>891</v>
      </c>
      <c r="B879" t="s">
        <v>5617</v>
      </c>
      <c r="C879" t="str">
        <f>TEXT(SalesData[[#This Row],[Order Date]],"mmm-yyyy")</f>
        <v>Nov-2025</v>
      </c>
      <c r="D879">
        <f t="shared" si="13"/>
        <v>2025</v>
      </c>
      <c r="E879" t="s">
        <v>6184</v>
      </c>
      <c r="F879" t="s">
        <v>6972</v>
      </c>
      <c r="G879" t="s">
        <v>7097</v>
      </c>
      <c r="H879" t="s">
        <v>7105</v>
      </c>
      <c r="I879" t="s">
        <v>7121</v>
      </c>
      <c r="J879" t="s">
        <v>7164</v>
      </c>
      <c r="K879" t="s">
        <v>7174</v>
      </c>
      <c r="L879" t="s">
        <v>7199</v>
      </c>
      <c r="M879">
        <v>2</v>
      </c>
      <c r="N879">
        <v>2652.79</v>
      </c>
      <c r="O879">
        <v>0.2</v>
      </c>
      <c r="P879">
        <v>253.08</v>
      </c>
    </row>
    <row r="880" spans="1:16" x14ac:dyDescent="0.25">
      <c r="A880" t="s">
        <v>892</v>
      </c>
      <c r="B880" t="s">
        <v>5372</v>
      </c>
      <c r="C880" t="str">
        <f>TEXT(SalesData[[#This Row],[Order Date]],"mmm-yyyy")</f>
        <v>Sep-2023</v>
      </c>
      <c r="D880">
        <f t="shared" si="13"/>
        <v>2023</v>
      </c>
      <c r="E880" t="s">
        <v>6625</v>
      </c>
      <c r="F880" t="s">
        <v>6983</v>
      </c>
      <c r="G880" t="s">
        <v>7096</v>
      </c>
      <c r="H880" t="s">
        <v>7103</v>
      </c>
      <c r="I880" t="s">
        <v>7119</v>
      </c>
      <c r="J880" t="s">
        <v>7163</v>
      </c>
      <c r="K880" t="s">
        <v>7167</v>
      </c>
      <c r="L880" t="s">
        <v>7207</v>
      </c>
      <c r="M880">
        <v>7</v>
      </c>
      <c r="N880">
        <v>5176.7700000000004</v>
      </c>
      <c r="O880">
        <v>0.1</v>
      </c>
      <c r="P880">
        <v>1541.53</v>
      </c>
    </row>
    <row r="881" spans="1:16" x14ac:dyDescent="0.25">
      <c r="A881" t="s">
        <v>893</v>
      </c>
      <c r="B881" t="s">
        <v>5311</v>
      </c>
      <c r="C881" t="str">
        <f>TEXT(SalesData[[#This Row],[Order Date]],"mmm-yyyy")</f>
        <v>Aug-2023</v>
      </c>
      <c r="D881">
        <f t="shared" si="13"/>
        <v>2023</v>
      </c>
      <c r="E881" t="s">
        <v>6210</v>
      </c>
      <c r="F881" t="s">
        <v>6970</v>
      </c>
      <c r="G881" t="s">
        <v>7096</v>
      </c>
      <c r="H881" t="s">
        <v>7113</v>
      </c>
      <c r="I881" t="s">
        <v>7143</v>
      </c>
      <c r="J881" t="s">
        <v>7164</v>
      </c>
      <c r="K881" t="s">
        <v>7174</v>
      </c>
      <c r="L881" t="s">
        <v>7188</v>
      </c>
      <c r="M881">
        <v>2</v>
      </c>
      <c r="N881">
        <v>4065.11</v>
      </c>
      <c r="O881">
        <v>0.25</v>
      </c>
      <c r="P881">
        <v>577.67999999999995</v>
      </c>
    </row>
    <row r="882" spans="1:16" x14ac:dyDescent="0.25">
      <c r="A882" t="s">
        <v>894</v>
      </c>
      <c r="B882" t="s">
        <v>5618</v>
      </c>
      <c r="C882" t="str">
        <f>TEXT(SalesData[[#This Row],[Order Date]],"mmm-yyyy")</f>
        <v>Jun-2023</v>
      </c>
      <c r="D882">
        <f t="shared" si="13"/>
        <v>2023</v>
      </c>
      <c r="E882" t="s">
        <v>6255</v>
      </c>
      <c r="F882" t="s">
        <v>6946</v>
      </c>
      <c r="G882" t="s">
        <v>7094</v>
      </c>
      <c r="H882" t="s">
        <v>7099</v>
      </c>
      <c r="I882" t="s">
        <v>7125</v>
      </c>
      <c r="J882" t="s">
        <v>7164</v>
      </c>
      <c r="K882" t="s">
        <v>7173</v>
      </c>
      <c r="L882" t="s">
        <v>7186</v>
      </c>
      <c r="M882">
        <v>8</v>
      </c>
      <c r="N882">
        <v>30937.279999999999</v>
      </c>
      <c r="O882">
        <v>0.1</v>
      </c>
      <c r="P882">
        <v>6969.66</v>
      </c>
    </row>
    <row r="883" spans="1:16" x14ac:dyDescent="0.25">
      <c r="A883" t="s">
        <v>895</v>
      </c>
      <c r="B883" t="s">
        <v>5572</v>
      </c>
      <c r="C883" t="str">
        <f>TEXT(SalesData[[#This Row],[Order Date]],"mmm-yyyy")</f>
        <v>Jul-2025</v>
      </c>
      <c r="D883">
        <f t="shared" si="13"/>
        <v>2025</v>
      </c>
      <c r="E883" t="s">
        <v>6410</v>
      </c>
      <c r="F883" t="s">
        <v>6950</v>
      </c>
      <c r="G883" t="s">
        <v>7095</v>
      </c>
      <c r="H883" t="s">
        <v>7109</v>
      </c>
      <c r="I883" t="s">
        <v>7127</v>
      </c>
      <c r="J883" t="s">
        <v>7164</v>
      </c>
      <c r="K883" t="s">
        <v>7170</v>
      </c>
      <c r="L883" t="s">
        <v>7189</v>
      </c>
      <c r="M883">
        <v>6</v>
      </c>
      <c r="N883">
        <v>7053.22</v>
      </c>
      <c r="O883">
        <v>0.2</v>
      </c>
      <c r="P883">
        <v>1312.21</v>
      </c>
    </row>
    <row r="884" spans="1:16" x14ac:dyDescent="0.25">
      <c r="A884" t="s">
        <v>896</v>
      </c>
      <c r="B884" t="s">
        <v>5358</v>
      </c>
      <c r="C884" t="str">
        <f>TEXT(SalesData[[#This Row],[Order Date]],"mmm-yyyy")</f>
        <v>Aug-2024</v>
      </c>
      <c r="D884">
        <f t="shared" si="13"/>
        <v>2024</v>
      </c>
      <c r="E884" t="s">
        <v>6494</v>
      </c>
      <c r="F884" t="s">
        <v>6916</v>
      </c>
      <c r="G884" t="s">
        <v>7095</v>
      </c>
      <c r="H884" t="s">
        <v>7102</v>
      </c>
      <c r="I884" t="s">
        <v>7118</v>
      </c>
      <c r="J884" t="s">
        <v>7163</v>
      </c>
      <c r="K884" t="s">
        <v>7175</v>
      </c>
      <c r="L884" t="s">
        <v>7190</v>
      </c>
      <c r="M884">
        <v>1</v>
      </c>
      <c r="N884">
        <v>1797.38</v>
      </c>
      <c r="O884">
        <v>0.15</v>
      </c>
      <c r="P884">
        <v>250.65</v>
      </c>
    </row>
    <row r="885" spans="1:16" x14ac:dyDescent="0.25">
      <c r="A885" t="s">
        <v>897</v>
      </c>
      <c r="B885" t="s">
        <v>5521</v>
      </c>
      <c r="C885" t="str">
        <f>TEXT(SalesData[[#This Row],[Order Date]],"mmm-yyyy")</f>
        <v>May-2024</v>
      </c>
      <c r="D885">
        <f t="shared" si="13"/>
        <v>2024</v>
      </c>
      <c r="E885" t="s">
        <v>6197</v>
      </c>
      <c r="F885" t="s">
        <v>6895</v>
      </c>
      <c r="G885" t="s">
        <v>7094</v>
      </c>
      <c r="H885" t="s">
        <v>7099</v>
      </c>
      <c r="I885" t="s">
        <v>7115</v>
      </c>
      <c r="J885" t="s">
        <v>7165</v>
      </c>
      <c r="K885" t="s">
        <v>7176</v>
      </c>
      <c r="L885" t="s">
        <v>7195</v>
      </c>
      <c r="M885">
        <v>3</v>
      </c>
      <c r="N885">
        <v>28781.14</v>
      </c>
      <c r="O885">
        <v>0.2</v>
      </c>
      <c r="P885">
        <v>-39.53</v>
      </c>
    </row>
    <row r="886" spans="1:16" x14ac:dyDescent="0.25">
      <c r="A886" t="s">
        <v>898</v>
      </c>
      <c r="B886" t="s">
        <v>5619</v>
      </c>
      <c r="C886" t="str">
        <f>TEXT(SalesData[[#This Row],[Order Date]],"mmm-yyyy")</f>
        <v>May-2024</v>
      </c>
      <c r="D886">
        <f t="shared" si="13"/>
        <v>2024</v>
      </c>
      <c r="E886" t="s">
        <v>6432</v>
      </c>
      <c r="F886" t="s">
        <v>6992</v>
      </c>
      <c r="G886" t="s">
        <v>7096</v>
      </c>
      <c r="H886" t="s">
        <v>7112</v>
      </c>
      <c r="I886" t="s">
        <v>7139</v>
      </c>
      <c r="J886" t="s">
        <v>7164</v>
      </c>
      <c r="K886" t="s">
        <v>7170</v>
      </c>
      <c r="L886" t="s">
        <v>7213</v>
      </c>
      <c r="M886">
        <v>3</v>
      </c>
      <c r="N886">
        <v>7480.47</v>
      </c>
      <c r="O886">
        <v>0.15</v>
      </c>
      <c r="P886">
        <v>2127.6</v>
      </c>
    </row>
    <row r="887" spans="1:16" x14ac:dyDescent="0.25">
      <c r="A887" t="s">
        <v>899</v>
      </c>
      <c r="B887" t="s">
        <v>5094</v>
      </c>
      <c r="C887" t="str">
        <f>TEXT(SalesData[[#This Row],[Order Date]],"mmm-yyyy")</f>
        <v>Nov-2025</v>
      </c>
      <c r="D887">
        <f t="shared" si="13"/>
        <v>2025</v>
      </c>
      <c r="E887" t="s">
        <v>6104</v>
      </c>
      <c r="F887" t="s">
        <v>6903</v>
      </c>
      <c r="G887" t="s">
        <v>7097</v>
      </c>
      <c r="H887" t="s">
        <v>7104</v>
      </c>
      <c r="I887" t="s">
        <v>7160</v>
      </c>
      <c r="J887" t="s">
        <v>7164</v>
      </c>
      <c r="K887" t="s">
        <v>7170</v>
      </c>
      <c r="L887" t="s">
        <v>7189</v>
      </c>
      <c r="M887">
        <v>1</v>
      </c>
      <c r="N887">
        <v>1567.55</v>
      </c>
      <c r="O887">
        <v>0</v>
      </c>
      <c r="P887">
        <v>484.65</v>
      </c>
    </row>
    <row r="888" spans="1:16" x14ac:dyDescent="0.25">
      <c r="A888" t="s">
        <v>900</v>
      </c>
      <c r="B888" t="s">
        <v>5620</v>
      </c>
      <c r="C888" t="str">
        <f>TEXT(SalesData[[#This Row],[Order Date]],"mmm-yyyy")</f>
        <v>Jun-2025</v>
      </c>
      <c r="D888">
        <f t="shared" si="13"/>
        <v>2025</v>
      </c>
      <c r="E888" t="s">
        <v>6626</v>
      </c>
      <c r="F888" t="s">
        <v>7083</v>
      </c>
      <c r="G888" t="s">
        <v>7097</v>
      </c>
      <c r="H888" t="s">
        <v>7110</v>
      </c>
      <c r="I888" t="s">
        <v>7129</v>
      </c>
      <c r="J888" t="s">
        <v>7164</v>
      </c>
      <c r="K888" t="s">
        <v>7170</v>
      </c>
      <c r="L888" t="s">
        <v>7183</v>
      </c>
      <c r="M888">
        <v>4</v>
      </c>
      <c r="N888">
        <v>16478.330000000002</v>
      </c>
      <c r="O888">
        <v>0.2</v>
      </c>
      <c r="P888">
        <v>3114.93</v>
      </c>
    </row>
    <row r="889" spans="1:16" x14ac:dyDescent="0.25">
      <c r="A889" t="s">
        <v>901</v>
      </c>
      <c r="B889" t="s">
        <v>5155</v>
      </c>
      <c r="C889" t="str">
        <f>TEXT(SalesData[[#This Row],[Order Date]],"mmm-yyyy")</f>
        <v>Jun-2025</v>
      </c>
      <c r="D889">
        <f t="shared" si="13"/>
        <v>2025</v>
      </c>
      <c r="E889" t="s">
        <v>6417</v>
      </c>
      <c r="F889" t="s">
        <v>7053</v>
      </c>
      <c r="G889" t="s">
        <v>7095</v>
      </c>
      <c r="H889" t="s">
        <v>7106</v>
      </c>
      <c r="I889" t="s">
        <v>7146</v>
      </c>
      <c r="J889" t="s">
        <v>7165</v>
      </c>
      <c r="K889" t="s">
        <v>7172</v>
      </c>
      <c r="L889" t="s">
        <v>7212</v>
      </c>
      <c r="M889">
        <v>3</v>
      </c>
      <c r="N889">
        <v>8219.33</v>
      </c>
      <c r="O889">
        <v>0.2</v>
      </c>
      <c r="P889">
        <v>1157.56</v>
      </c>
    </row>
    <row r="890" spans="1:16" x14ac:dyDescent="0.25">
      <c r="A890" t="s">
        <v>902</v>
      </c>
      <c r="B890" t="s">
        <v>5574</v>
      </c>
      <c r="C890" t="str">
        <f>TEXT(SalesData[[#This Row],[Order Date]],"mmm-yyyy")</f>
        <v>Sep-2023</v>
      </c>
      <c r="D890">
        <f t="shared" si="13"/>
        <v>2023</v>
      </c>
      <c r="E890" t="s">
        <v>6604</v>
      </c>
      <c r="F890" t="s">
        <v>6918</v>
      </c>
      <c r="G890" t="s">
        <v>7095</v>
      </c>
      <c r="H890" t="s">
        <v>7108</v>
      </c>
      <c r="I890" t="s">
        <v>7150</v>
      </c>
      <c r="J890" t="s">
        <v>7164</v>
      </c>
      <c r="K890" t="s">
        <v>7173</v>
      </c>
      <c r="L890" t="s">
        <v>7200</v>
      </c>
      <c r="M890">
        <v>4</v>
      </c>
      <c r="N890">
        <v>4900.32</v>
      </c>
      <c r="O890">
        <v>0</v>
      </c>
      <c r="P890">
        <v>1753.32</v>
      </c>
    </row>
    <row r="891" spans="1:16" x14ac:dyDescent="0.25">
      <c r="A891" t="s">
        <v>903</v>
      </c>
      <c r="B891" t="s">
        <v>5491</v>
      </c>
      <c r="C891" t="str">
        <f>TEXT(SalesData[[#This Row],[Order Date]],"mmm-yyyy")</f>
        <v>Aug-2025</v>
      </c>
      <c r="D891">
        <f t="shared" si="13"/>
        <v>2025</v>
      </c>
      <c r="E891" t="s">
        <v>6441</v>
      </c>
      <c r="F891" t="s">
        <v>6903</v>
      </c>
      <c r="G891" t="s">
        <v>7096</v>
      </c>
      <c r="H891" t="s">
        <v>7113</v>
      </c>
      <c r="I891" t="s">
        <v>7144</v>
      </c>
      <c r="J891" t="s">
        <v>7163</v>
      </c>
      <c r="K891" t="s">
        <v>7175</v>
      </c>
      <c r="L891" t="s">
        <v>7205</v>
      </c>
      <c r="M891">
        <v>1</v>
      </c>
      <c r="N891">
        <v>3272</v>
      </c>
      <c r="O891">
        <v>0.05</v>
      </c>
      <c r="P891">
        <v>551.91</v>
      </c>
    </row>
    <row r="892" spans="1:16" x14ac:dyDescent="0.25">
      <c r="A892" t="s">
        <v>904</v>
      </c>
      <c r="B892" t="s">
        <v>5621</v>
      </c>
      <c r="C892" t="str">
        <f>TEXT(SalesData[[#This Row],[Order Date]],"mmm-yyyy")</f>
        <v>Oct-2025</v>
      </c>
      <c r="D892">
        <f t="shared" si="13"/>
        <v>2025</v>
      </c>
      <c r="E892" t="s">
        <v>6407</v>
      </c>
      <c r="F892" t="s">
        <v>6912</v>
      </c>
      <c r="G892" t="s">
        <v>7094</v>
      </c>
      <c r="H892" t="s">
        <v>7100</v>
      </c>
      <c r="I892" t="s">
        <v>7136</v>
      </c>
      <c r="J892" t="s">
        <v>7163</v>
      </c>
      <c r="K892" t="s">
        <v>7175</v>
      </c>
      <c r="L892" t="s">
        <v>7190</v>
      </c>
      <c r="M892">
        <v>1</v>
      </c>
      <c r="N892">
        <v>1822</v>
      </c>
      <c r="O892">
        <v>0.2</v>
      </c>
      <c r="P892">
        <v>173.12</v>
      </c>
    </row>
    <row r="893" spans="1:16" x14ac:dyDescent="0.25">
      <c r="A893" t="s">
        <v>905</v>
      </c>
      <c r="B893" t="s">
        <v>5622</v>
      </c>
      <c r="C893" t="str">
        <f>TEXT(SalesData[[#This Row],[Order Date]],"mmm-yyyy")</f>
        <v>Dec-2024</v>
      </c>
      <c r="D893">
        <f t="shared" si="13"/>
        <v>2024</v>
      </c>
      <c r="E893" t="s">
        <v>6627</v>
      </c>
      <c r="F893" t="s">
        <v>6991</v>
      </c>
      <c r="G893" t="s">
        <v>7097</v>
      </c>
      <c r="H893" t="s">
        <v>7110</v>
      </c>
      <c r="I893" t="s">
        <v>7129</v>
      </c>
      <c r="J893" t="s">
        <v>7164</v>
      </c>
      <c r="K893" t="s">
        <v>7170</v>
      </c>
      <c r="L893" t="s">
        <v>7189</v>
      </c>
      <c r="M893">
        <v>6</v>
      </c>
      <c r="N893">
        <v>8241.35</v>
      </c>
      <c r="O893">
        <v>0.1</v>
      </c>
      <c r="P893">
        <v>2312.98</v>
      </c>
    </row>
    <row r="894" spans="1:16" x14ac:dyDescent="0.25">
      <c r="A894" t="s">
        <v>906</v>
      </c>
      <c r="B894" t="s">
        <v>5623</v>
      </c>
      <c r="C894" t="str">
        <f>TEXT(SalesData[[#This Row],[Order Date]],"mmm-yyyy")</f>
        <v>Dec-2024</v>
      </c>
      <c r="D894">
        <f t="shared" si="13"/>
        <v>2024</v>
      </c>
      <c r="E894" t="s">
        <v>6628</v>
      </c>
      <c r="F894" t="s">
        <v>6981</v>
      </c>
      <c r="G894" t="s">
        <v>7096</v>
      </c>
      <c r="H894" t="s">
        <v>7103</v>
      </c>
      <c r="I894" t="s">
        <v>7119</v>
      </c>
      <c r="J894" t="s">
        <v>7164</v>
      </c>
      <c r="K894" t="s">
        <v>7174</v>
      </c>
      <c r="L894" t="s">
        <v>7199</v>
      </c>
      <c r="M894">
        <v>8</v>
      </c>
      <c r="N894">
        <v>12640.36</v>
      </c>
      <c r="O894">
        <v>0</v>
      </c>
      <c r="P894">
        <v>2713.26</v>
      </c>
    </row>
    <row r="895" spans="1:16" x14ac:dyDescent="0.25">
      <c r="A895" t="s">
        <v>907</v>
      </c>
      <c r="B895" t="s">
        <v>5164</v>
      </c>
      <c r="C895" t="str">
        <f>TEXT(SalesData[[#This Row],[Order Date]],"mmm-yyyy")</f>
        <v>Jul-2023</v>
      </c>
      <c r="D895">
        <f t="shared" si="13"/>
        <v>2023</v>
      </c>
      <c r="E895" t="s">
        <v>6262</v>
      </c>
      <c r="F895" t="s">
        <v>6920</v>
      </c>
      <c r="G895" t="s">
        <v>7096</v>
      </c>
      <c r="H895" t="s">
        <v>7111</v>
      </c>
      <c r="I895" t="s">
        <v>7131</v>
      </c>
      <c r="J895" t="s">
        <v>7165</v>
      </c>
      <c r="K895" t="s">
        <v>7172</v>
      </c>
      <c r="L895" t="s">
        <v>7212</v>
      </c>
      <c r="M895">
        <v>3</v>
      </c>
      <c r="N895">
        <v>7606.56</v>
      </c>
      <c r="O895">
        <v>0.25</v>
      </c>
      <c r="P895">
        <v>475.78</v>
      </c>
    </row>
    <row r="896" spans="1:16" x14ac:dyDescent="0.25">
      <c r="A896" t="s">
        <v>908</v>
      </c>
      <c r="B896" t="s">
        <v>5624</v>
      </c>
      <c r="C896" t="str">
        <f>TEXT(SalesData[[#This Row],[Order Date]],"mmm-yyyy")</f>
        <v>Apr-2025</v>
      </c>
      <c r="D896">
        <f t="shared" si="13"/>
        <v>2025</v>
      </c>
      <c r="E896" t="s">
        <v>6629</v>
      </c>
      <c r="F896" t="s">
        <v>6984</v>
      </c>
      <c r="G896" t="s">
        <v>7095</v>
      </c>
      <c r="H896" t="s">
        <v>7106</v>
      </c>
      <c r="I896" t="s">
        <v>7146</v>
      </c>
      <c r="J896" t="s">
        <v>7164</v>
      </c>
      <c r="K896" t="s">
        <v>7170</v>
      </c>
      <c r="L896" t="s">
        <v>7189</v>
      </c>
      <c r="M896">
        <v>2</v>
      </c>
      <c r="N896">
        <v>2492.34</v>
      </c>
      <c r="O896">
        <v>0.2</v>
      </c>
      <c r="P896">
        <v>454.22</v>
      </c>
    </row>
    <row r="897" spans="1:16" x14ac:dyDescent="0.25">
      <c r="A897" t="s">
        <v>909</v>
      </c>
      <c r="B897" t="s">
        <v>5625</v>
      </c>
      <c r="C897" t="str">
        <f>TEXT(SalesData[[#This Row],[Order Date]],"mmm-yyyy")</f>
        <v>Oct-2025</v>
      </c>
      <c r="D897">
        <f t="shared" si="13"/>
        <v>2025</v>
      </c>
      <c r="E897" t="s">
        <v>6136</v>
      </c>
      <c r="F897" t="s">
        <v>6934</v>
      </c>
      <c r="G897" t="s">
        <v>7096</v>
      </c>
      <c r="H897" t="s">
        <v>7111</v>
      </c>
      <c r="I897" t="s">
        <v>7145</v>
      </c>
      <c r="J897" t="s">
        <v>7163</v>
      </c>
      <c r="K897" t="s">
        <v>7175</v>
      </c>
      <c r="L897" t="s">
        <v>7190</v>
      </c>
      <c r="M897">
        <v>8</v>
      </c>
      <c r="N897">
        <v>18346.080000000002</v>
      </c>
      <c r="O897">
        <v>0</v>
      </c>
      <c r="P897">
        <v>3865.33</v>
      </c>
    </row>
    <row r="898" spans="1:16" x14ac:dyDescent="0.25">
      <c r="A898" t="s">
        <v>910</v>
      </c>
      <c r="B898" t="s">
        <v>5449</v>
      </c>
      <c r="C898" t="str">
        <f>TEXT(SalesData[[#This Row],[Order Date]],"mmm-yyyy")</f>
        <v>Nov-2024</v>
      </c>
      <c r="D898">
        <f t="shared" ref="D898:D961" si="14">YEAR(B898)</f>
        <v>2024</v>
      </c>
      <c r="E898" t="s">
        <v>6630</v>
      </c>
      <c r="F898" t="s">
        <v>7084</v>
      </c>
      <c r="G898" t="s">
        <v>7096</v>
      </c>
      <c r="H898" t="s">
        <v>7111</v>
      </c>
      <c r="I898" t="s">
        <v>7142</v>
      </c>
      <c r="J898" t="s">
        <v>7165</v>
      </c>
      <c r="K898" t="s">
        <v>7177</v>
      </c>
      <c r="L898" t="s">
        <v>7210</v>
      </c>
      <c r="M898">
        <v>7</v>
      </c>
      <c r="N898">
        <v>530696.23</v>
      </c>
      <c r="O898">
        <v>0.1</v>
      </c>
      <c r="P898">
        <v>43216.97</v>
      </c>
    </row>
    <row r="899" spans="1:16" x14ac:dyDescent="0.25">
      <c r="A899" t="s">
        <v>911</v>
      </c>
      <c r="B899" t="s">
        <v>5626</v>
      </c>
      <c r="C899" t="str">
        <f>TEXT(SalesData[[#This Row],[Order Date]],"mmm-yyyy")</f>
        <v>Oct-2025</v>
      </c>
      <c r="D899">
        <f t="shared" si="14"/>
        <v>2025</v>
      </c>
      <c r="E899" t="s">
        <v>6411</v>
      </c>
      <c r="F899" t="s">
        <v>6908</v>
      </c>
      <c r="G899" t="s">
        <v>7097</v>
      </c>
      <c r="H899" t="s">
        <v>7105</v>
      </c>
      <c r="I899" t="s">
        <v>7121</v>
      </c>
      <c r="J899" t="s">
        <v>7164</v>
      </c>
      <c r="K899" t="s">
        <v>7174</v>
      </c>
      <c r="L899" t="s">
        <v>7196</v>
      </c>
      <c r="M899">
        <v>3</v>
      </c>
      <c r="N899">
        <v>9037</v>
      </c>
      <c r="O899">
        <v>0.15</v>
      </c>
      <c r="P899">
        <v>1689.3</v>
      </c>
    </row>
    <row r="900" spans="1:16" x14ac:dyDescent="0.25">
      <c r="A900" t="s">
        <v>912</v>
      </c>
      <c r="B900" t="s">
        <v>5627</v>
      </c>
      <c r="C900" t="str">
        <f>TEXT(SalesData[[#This Row],[Order Date]],"mmm-yyyy")</f>
        <v>Mar-2025</v>
      </c>
      <c r="D900">
        <f t="shared" si="14"/>
        <v>2025</v>
      </c>
      <c r="E900" t="s">
        <v>6247</v>
      </c>
      <c r="F900" t="s">
        <v>6935</v>
      </c>
      <c r="G900" t="s">
        <v>7094</v>
      </c>
      <c r="H900" t="s">
        <v>7100</v>
      </c>
      <c r="I900" t="s">
        <v>7151</v>
      </c>
      <c r="J900" t="s">
        <v>7164</v>
      </c>
      <c r="K900" t="s">
        <v>7174</v>
      </c>
      <c r="L900" t="s">
        <v>7196</v>
      </c>
      <c r="M900">
        <v>3</v>
      </c>
      <c r="N900">
        <v>9863.1</v>
      </c>
      <c r="O900">
        <v>0.1</v>
      </c>
      <c r="P900">
        <v>1789.89</v>
      </c>
    </row>
    <row r="901" spans="1:16" x14ac:dyDescent="0.25">
      <c r="A901" t="s">
        <v>913</v>
      </c>
      <c r="B901" t="s">
        <v>5460</v>
      </c>
      <c r="C901" t="str">
        <f>TEXT(SalesData[[#This Row],[Order Date]],"mmm-yyyy")</f>
        <v>May-2023</v>
      </c>
      <c r="D901">
        <f t="shared" si="14"/>
        <v>2023</v>
      </c>
      <c r="E901" t="s">
        <v>6349</v>
      </c>
      <c r="F901" t="s">
        <v>6911</v>
      </c>
      <c r="G901" t="s">
        <v>7097</v>
      </c>
      <c r="H901" t="s">
        <v>7110</v>
      </c>
      <c r="I901" t="s">
        <v>7129</v>
      </c>
      <c r="J901" t="s">
        <v>7163</v>
      </c>
      <c r="K901" t="s">
        <v>7175</v>
      </c>
      <c r="L901" t="s">
        <v>7197</v>
      </c>
      <c r="M901">
        <v>8</v>
      </c>
      <c r="N901">
        <v>49424.42</v>
      </c>
      <c r="O901">
        <v>0</v>
      </c>
      <c r="P901">
        <v>11862.37</v>
      </c>
    </row>
    <row r="902" spans="1:16" x14ac:dyDescent="0.25">
      <c r="A902" t="s">
        <v>914</v>
      </c>
      <c r="B902" t="s">
        <v>5088</v>
      </c>
      <c r="C902" t="str">
        <f>TEXT(SalesData[[#This Row],[Order Date]],"mmm-yyyy")</f>
        <v>Nov-2024</v>
      </c>
      <c r="D902">
        <f t="shared" si="14"/>
        <v>2024</v>
      </c>
      <c r="E902" t="s">
        <v>6631</v>
      </c>
      <c r="F902" t="s">
        <v>7039</v>
      </c>
      <c r="G902" t="s">
        <v>7094</v>
      </c>
      <c r="H902" t="s">
        <v>7100</v>
      </c>
      <c r="I902" t="s">
        <v>7151</v>
      </c>
      <c r="J902" t="s">
        <v>7165</v>
      </c>
      <c r="K902" t="s">
        <v>7176</v>
      </c>
      <c r="L902" t="s">
        <v>7195</v>
      </c>
      <c r="M902">
        <v>1</v>
      </c>
      <c r="N902">
        <v>9769.7999999999993</v>
      </c>
      <c r="O902">
        <v>0.2</v>
      </c>
      <c r="P902">
        <v>6.82</v>
      </c>
    </row>
    <row r="903" spans="1:16" x14ac:dyDescent="0.25">
      <c r="A903" t="s">
        <v>915</v>
      </c>
      <c r="B903" t="s">
        <v>5217</v>
      </c>
      <c r="C903" t="str">
        <f>TEXT(SalesData[[#This Row],[Order Date]],"mmm-yyyy")</f>
        <v>May-2023</v>
      </c>
      <c r="D903">
        <f t="shared" si="14"/>
        <v>2023</v>
      </c>
      <c r="E903" t="s">
        <v>6624</v>
      </c>
      <c r="F903" t="s">
        <v>6916</v>
      </c>
      <c r="G903" t="s">
        <v>7096</v>
      </c>
      <c r="H903" t="s">
        <v>7113</v>
      </c>
      <c r="I903" t="s">
        <v>7144</v>
      </c>
      <c r="J903" t="s">
        <v>7165</v>
      </c>
      <c r="K903" t="s">
        <v>7172</v>
      </c>
      <c r="L903" t="s">
        <v>7185</v>
      </c>
      <c r="M903">
        <v>1</v>
      </c>
      <c r="N903">
        <v>4491.3599999999997</v>
      </c>
      <c r="O903">
        <v>0.1</v>
      </c>
      <c r="P903">
        <v>585.35</v>
      </c>
    </row>
    <row r="904" spans="1:16" x14ac:dyDescent="0.25">
      <c r="A904" t="s">
        <v>916</v>
      </c>
      <c r="B904" t="s">
        <v>5628</v>
      </c>
      <c r="C904" t="str">
        <f>TEXT(SalesData[[#This Row],[Order Date]],"mmm-yyyy")</f>
        <v>Mar-2023</v>
      </c>
      <c r="D904">
        <f t="shared" si="14"/>
        <v>2023</v>
      </c>
      <c r="E904" t="s">
        <v>6524</v>
      </c>
      <c r="F904" t="s">
        <v>7025</v>
      </c>
      <c r="G904" t="s">
        <v>7095</v>
      </c>
      <c r="H904" t="s">
        <v>7102</v>
      </c>
      <c r="I904" t="s">
        <v>7147</v>
      </c>
      <c r="J904" t="s">
        <v>7163</v>
      </c>
      <c r="K904" t="s">
        <v>7175</v>
      </c>
      <c r="L904" t="s">
        <v>7197</v>
      </c>
      <c r="M904">
        <v>2</v>
      </c>
      <c r="N904">
        <v>12416.48</v>
      </c>
      <c r="O904">
        <v>0</v>
      </c>
      <c r="P904">
        <v>3027.52</v>
      </c>
    </row>
    <row r="905" spans="1:16" x14ac:dyDescent="0.25">
      <c r="A905" t="s">
        <v>917</v>
      </c>
      <c r="B905" t="s">
        <v>5440</v>
      </c>
      <c r="C905" t="str">
        <f>TEXT(SalesData[[#This Row],[Order Date]],"mmm-yyyy")</f>
        <v>Dec-2023</v>
      </c>
      <c r="D905">
        <f t="shared" si="14"/>
        <v>2023</v>
      </c>
      <c r="E905" t="s">
        <v>6197</v>
      </c>
      <c r="F905" t="s">
        <v>6895</v>
      </c>
      <c r="G905" t="s">
        <v>7095</v>
      </c>
      <c r="H905" t="s">
        <v>7102</v>
      </c>
      <c r="I905" t="s">
        <v>7147</v>
      </c>
      <c r="J905" t="s">
        <v>7164</v>
      </c>
      <c r="K905" t="s">
        <v>7173</v>
      </c>
      <c r="L905" t="s">
        <v>7200</v>
      </c>
      <c r="M905">
        <v>8</v>
      </c>
      <c r="N905">
        <v>9373.93</v>
      </c>
      <c r="O905">
        <v>0</v>
      </c>
      <c r="P905">
        <v>3407.99</v>
      </c>
    </row>
    <row r="906" spans="1:16" x14ac:dyDescent="0.25">
      <c r="A906" t="s">
        <v>918</v>
      </c>
      <c r="B906" t="s">
        <v>5629</v>
      </c>
      <c r="C906" t="str">
        <f>TEXT(SalesData[[#This Row],[Order Date]],"mmm-yyyy")</f>
        <v>Oct-2025</v>
      </c>
      <c r="D906">
        <f t="shared" si="14"/>
        <v>2025</v>
      </c>
      <c r="E906" t="s">
        <v>6211</v>
      </c>
      <c r="F906" t="s">
        <v>6984</v>
      </c>
      <c r="G906" t="s">
        <v>7094</v>
      </c>
      <c r="H906" t="s">
        <v>7098</v>
      </c>
      <c r="I906" t="s">
        <v>7156</v>
      </c>
      <c r="J906" t="s">
        <v>7164</v>
      </c>
      <c r="K906" t="s">
        <v>7174</v>
      </c>
      <c r="L906" t="s">
        <v>7188</v>
      </c>
      <c r="M906">
        <v>6</v>
      </c>
      <c r="N906">
        <v>12537.47</v>
      </c>
      <c r="O906">
        <v>0.25</v>
      </c>
      <c r="P906">
        <v>1816.55</v>
      </c>
    </row>
    <row r="907" spans="1:16" x14ac:dyDescent="0.25">
      <c r="A907" t="s">
        <v>919</v>
      </c>
      <c r="B907" t="s">
        <v>5533</v>
      </c>
      <c r="C907" t="str">
        <f>TEXT(SalesData[[#This Row],[Order Date]],"mmm-yyyy")</f>
        <v>Oct-2023</v>
      </c>
      <c r="D907">
        <f t="shared" si="14"/>
        <v>2023</v>
      </c>
      <c r="E907" t="s">
        <v>6625</v>
      </c>
      <c r="F907" t="s">
        <v>6983</v>
      </c>
      <c r="G907" t="s">
        <v>7094</v>
      </c>
      <c r="H907" t="s">
        <v>7098</v>
      </c>
      <c r="I907" t="s">
        <v>7114</v>
      </c>
      <c r="J907" t="s">
        <v>7162</v>
      </c>
      <c r="K907" t="s">
        <v>7166</v>
      </c>
      <c r="L907" t="s">
        <v>7192</v>
      </c>
      <c r="M907">
        <v>6</v>
      </c>
      <c r="N907">
        <v>28198.71</v>
      </c>
      <c r="O907">
        <v>0.2</v>
      </c>
      <c r="P907">
        <v>1166.9000000000001</v>
      </c>
    </row>
    <row r="908" spans="1:16" x14ac:dyDescent="0.25">
      <c r="A908" t="s">
        <v>920</v>
      </c>
      <c r="B908" t="s">
        <v>5286</v>
      </c>
      <c r="C908" t="str">
        <f>TEXT(SalesData[[#This Row],[Order Date]],"mmm-yyyy")</f>
        <v>Sep-2024</v>
      </c>
      <c r="D908">
        <f t="shared" si="14"/>
        <v>2024</v>
      </c>
      <c r="E908" t="s">
        <v>6592</v>
      </c>
      <c r="F908" t="s">
        <v>6895</v>
      </c>
      <c r="G908" t="s">
        <v>7096</v>
      </c>
      <c r="H908" t="s">
        <v>7103</v>
      </c>
      <c r="I908" t="s">
        <v>7134</v>
      </c>
      <c r="J908" t="s">
        <v>7164</v>
      </c>
      <c r="K908" t="s">
        <v>7173</v>
      </c>
      <c r="L908" t="s">
        <v>7186</v>
      </c>
      <c r="M908">
        <v>3</v>
      </c>
      <c r="N908">
        <v>13645.06</v>
      </c>
      <c r="O908">
        <v>0</v>
      </c>
      <c r="P908">
        <v>3635.17</v>
      </c>
    </row>
    <row r="909" spans="1:16" x14ac:dyDescent="0.25">
      <c r="A909" t="s">
        <v>921</v>
      </c>
      <c r="B909" t="s">
        <v>5153</v>
      </c>
      <c r="C909" t="str">
        <f>TEXT(SalesData[[#This Row],[Order Date]],"mmm-yyyy")</f>
        <v>Feb-2023</v>
      </c>
      <c r="D909">
        <f t="shared" si="14"/>
        <v>2023</v>
      </c>
      <c r="E909" t="s">
        <v>6632</v>
      </c>
      <c r="F909" t="s">
        <v>6895</v>
      </c>
      <c r="G909" t="s">
        <v>7094</v>
      </c>
      <c r="H909" t="s">
        <v>7098</v>
      </c>
      <c r="I909" t="s">
        <v>7114</v>
      </c>
      <c r="J909" t="s">
        <v>7165</v>
      </c>
      <c r="K909" t="s">
        <v>7177</v>
      </c>
      <c r="L909" t="s">
        <v>7201</v>
      </c>
      <c r="M909">
        <v>7</v>
      </c>
      <c r="N909">
        <v>331480.75</v>
      </c>
      <c r="O909">
        <v>0.1</v>
      </c>
      <c r="P909">
        <v>37954.980000000003</v>
      </c>
    </row>
    <row r="910" spans="1:16" x14ac:dyDescent="0.25">
      <c r="A910" t="s">
        <v>922</v>
      </c>
      <c r="B910" t="s">
        <v>5630</v>
      </c>
      <c r="C910" t="str">
        <f>TEXT(SalesData[[#This Row],[Order Date]],"mmm-yyyy")</f>
        <v>Oct-2025</v>
      </c>
      <c r="D910">
        <f t="shared" si="14"/>
        <v>2025</v>
      </c>
      <c r="E910" t="s">
        <v>6217</v>
      </c>
      <c r="F910" t="s">
        <v>6895</v>
      </c>
      <c r="G910" t="s">
        <v>7095</v>
      </c>
      <c r="H910" t="s">
        <v>7108</v>
      </c>
      <c r="I910" t="s">
        <v>7150</v>
      </c>
      <c r="J910" t="s">
        <v>7163</v>
      </c>
      <c r="K910" t="s">
        <v>7167</v>
      </c>
      <c r="L910" t="s">
        <v>7187</v>
      </c>
      <c r="M910">
        <v>8</v>
      </c>
      <c r="N910">
        <v>11980.8</v>
      </c>
      <c r="O910">
        <v>0</v>
      </c>
      <c r="P910">
        <v>3715.54</v>
      </c>
    </row>
    <row r="911" spans="1:16" x14ac:dyDescent="0.25">
      <c r="A911" t="s">
        <v>923</v>
      </c>
      <c r="B911" t="s">
        <v>5054</v>
      </c>
      <c r="C911" t="str">
        <f>TEXT(SalesData[[#This Row],[Order Date]],"mmm-yyyy")</f>
        <v>Dec-2024</v>
      </c>
      <c r="D911">
        <f t="shared" si="14"/>
        <v>2024</v>
      </c>
      <c r="E911" t="s">
        <v>6633</v>
      </c>
      <c r="F911" t="s">
        <v>7027</v>
      </c>
      <c r="G911" t="s">
        <v>7094</v>
      </c>
      <c r="H911" t="s">
        <v>7098</v>
      </c>
      <c r="I911" t="s">
        <v>7114</v>
      </c>
      <c r="J911" t="s">
        <v>7162</v>
      </c>
      <c r="K911" t="s">
        <v>7168</v>
      </c>
      <c r="L911" t="s">
        <v>7180</v>
      </c>
      <c r="M911">
        <v>2</v>
      </c>
      <c r="N911">
        <v>5430.29</v>
      </c>
      <c r="O911">
        <v>0.2</v>
      </c>
      <c r="P911">
        <v>496.04</v>
      </c>
    </row>
    <row r="912" spans="1:16" x14ac:dyDescent="0.25">
      <c r="A912" t="s">
        <v>924</v>
      </c>
      <c r="B912" t="s">
        <v>5464</v>
      </c>
      <c r="C912" t="str">
        <f>TEXT(SalesData[[#This Row],[Order Date]],"mmm-yyyy")</f>
        <v>Jan-2023</v>
      </c>
      <c r="D912">
        <f t="shared" si="14"/>
        <v>2023</v>
      </c>
      <c r="E912" t="s">
        <v>6296</v>
      </c>
      <c r="F912" t="s">
        <v>7022</v>
      </c>
      <c r="G912" t="s">
        <v>7094</v>
      </c>
      <c r="H912" t="s">
        <v>7100</v>
      </c>
      <c r="I912" t="s">
        <v>7151</v>
      </c>
      <c r="J912" t="s">
        <v>7165</v>
      </c>
      <c r="K912" t="s">
        <v>7177</v>
      </c>
      <c r="L912" t="s">
        <v>7210</v>
      </c>
      <c r="M912">
        <v>2</v>
      </c>
      <c r="N912">
        <v>161619.78</v>
      </c>
      <c r="O912">
        <v>0.05</v>
      </c>
      <c r="P912">
        <v>19785.189999999999</v>
      </c>
    </row>
    <row r="913" spans="1:16" x14ac:dyDescent="0.25">
      <c r="A913" t="s">
        <v>925</v>
      </c>
      <c r="B913" t="s">
        <v>5255</v>
      </c>
      <c r="C913" t="str">
        <f>TEXT(SalesData[[#This Row],[Order Date]],"mmm-yyyy")</f>
        <v>Jun-2023</v>
      </c>
      <c r="D913">
        <f t="shared" si="14"/>
        <v>2023</v>
      </c>
      <c r="E913" t="s">
        <v>6119</v>
      </c>
      <c r="F913" t="s">
        <v>6918</v>
      </c>
      <c r="G913" t="s">
        <v>7097</v>
      </c>
      <c r="H913" t="s">
        <v>7105</v>
      </c>
      <c r="I913" t="s">
        <v>7149</v>
      </c>
      <c r="J913" t="s">
        <v>7162</v>
      </c>
      <c r="K913" t="s">
        <v>7168</v>
      </c>
      <c r="L913" t="s">
        <v>7180</v>
      </c>
      <c r="M913">
        <v>3</v>
      </c>
      <c r="N913">
        <v>8766.52</v>
      </c>
      <c r="O913">
        <v>0.2</v>
      </c>
      <c r="P913">
        <v>509</v>
      </c>
    </row>
    <row r="914" spans="1:16" x14ac:dyDescent="0.25">
      <c r="A914" t="s">
        <v>926</v>
      </c>
      <c r="B914" t="s">
        <v>5631</v>
      </c>
      <c r="C914" t="str">
        <f>TEXT(SalesData[[#This Row],[Order Date]],"mmm-yyyy")</f>
        <v>Jul-2025</v>
      </c>
      <c r="D914">
        <f t="shared" si="14"/>
        <v>2025</v>
      </c>
      <c r="E914" t="s">
        <v>6634</v>
      </c>
      <c r="F914" t="s">
        <v>6994</v>
      </c>
      <c r="G914" t="s">
        <v>7094</v>
      </c>
      <c r="H914" t="s">
        <v>7099</v>
      </c>
      <c r="I914" t="s">
        <v>7115</v>
      </c>
      <c r="J914" t="s">
        <v>7164</v>
      </c>
      <c r="K914" t="s">
        <v>7174</v>
      </c>
      <c r="L914" t="s">
        <v>7188</v>
      </c>
      <c r="M914">
        <v>2</v>
      </c>
      <c r="N914">
        <v>4341.13</v>
      </c>
      <c r="O914">
        <v>0.2</v>
      </c>
      <c r="P914">
        <v>489.52</v>
      </c>
    </row>
    <row r="915" spans="1:16" x14ac:dyDescent="0.25">
      <c r="A915" t="s">
        <v>927</v>
      </c>
      <c r="B915" t="s">
        <v>5167</v>
      </c>
      <c r="C915" t="str">
        <f>TEXT(SalesData[[#This Row],[Order Date]],"mmm-yyyy")</f>
        <v>Dec-2025</v>
      </c>
      <c r="D915">
        <f t="shared" si="14"/>
        <v>2025</v>
      </c>
      <c r="E915" t="s">
        <v>6625</v>
      </c>
      <c r="F915" t="s">
        <v>6983</v>
      </c>
      <c r="G915" t="s">
        <v>7095</v>
      </c>
      <c r="H915" t="s">
        <v>7109</v>
      </c>
      <c r="I915" t="s">
        <v>7140</v>
      </c>
      <c r="J915" t="s">
        <v>7162</v>
      </c>
      <c r="K915" t="s">
        <v>7168</v>
      </c>
      <c r="L915" t="s">
        <v>7181</v>
      </c>
      <c r="M915">
        <v>8</v>
      </c>
      <c r="N915">
        <v>82929.05</v>
      </c>
      <c r="O915">
        <v>0.1</v>
      </c>
      <c r="P915">
        <v>12057.29</v>
      </c>
    </row>
    <row r="916" spans="1:16" x14ac:dyDescent="0.25">
      <c r="A916" t="s">
        <v>928</v>
      </c>
      <c r="B916" t="s">
        <v>5632</v>
      </c>
      <c r="C916" t="str">
        <f>TEXT(SalesData[[#This Row],[Order Date]],"mmm-yyyy")</f>
        <v>May-2023</v>
      </c>
      <c r="D916">
        <f t="shared" si="14"/>
        <v>2023</v>
      </c>
      <c r="E916" t="s">
        <v>6344</v>
      </c>
      <c r="F916" t="s">
        <v>6895</v>
      </c>
      <c r="G916" t="s">
        <v>7094</v>
      </c>
      <c r="H916" t="s">
        <v>7101</v>
      </c>
      <c r="I916" t="s">
        <v>7117</v>
      </c>
      <c r="J916" t="s">
        <v>7163</v>
      </c>
      <c r="K916" t="s">
        <v>7171</v>
      </c>
      <c r="L916" t="s">
        <v>7184</v>
      </c>
      <c r="M916">
        <v>4</v>
      </c>
      <c r="N916">
        <v>32135.58</v>
      </c>
      <c r="O916">
        <v>0</v>
      </c>
      <c r="P916">
        <v>5128.5600000000004</v>
      </c>
    </row>
    <row r="917" spans="1:16" x14ac:dyDescent="0.25">
      <c r="A917" t="s">
        <v>929</v>
      </c>
      <c r="B917" t="s">
        <v>5141</v>
      </c>
      <c r="C917" t="str">
        <f>TEXT(SalesData[[#This Row],[Order Date]],"mmm-yyyy")</f>
        <v>Jan-2023</v>
      </c>
      <c r="D917">
        <f t="shared" si="14"/>
        <v>2023</v>
      </c>
      <c r="E917" t="s">
        <v>6635</v>
      </c>
      <c r="F917" t="s">
        <v>7029</v>
      </c>
      <c r="G917" t="s">
        <v>7096</v>
      </c>
      <c r="H917" t="s">
        <v>7112</v>
      </c>
      <c r="I917" t="s">
        <v>7154</v>
      </c>
      <c r="J917" t="s">
        <v>7163</v>
      </c>
      <c r="K917" t="s">
        <v>7167</v>
      </c>
      <c r="L917" t="s">
        <v>7187</v>
      </c>
      <c r="M917">
        <v>8</v>
      </c>
      <c r="N917">
        <v>11702.1</v>
      </c>
      <c r="O917">
        <v>0</v>
      </c>
      <c r="P917">
        <v>3349.66</v>
      </c>
    </row>
    <row r="918" spans="1:16" x14ac:dyDescent="0.25">
      <c r="A918" t="s">
        <v>930</v>
      </c>
      <c r="B918" t="s">
        <v>5633</v>
      </c>
      <c r="C918" t="str">
        <f>TEXT(SalesData[[#This Row],[Order Date]],"mmm-yyyy")</f>
        <v>Dec-2023</v>
      </c>
      <c r="D918">
        <f t="shared" si="14"/>
        <v>2023</v>
      </c>
      <c r="E918" t="s">
        <v>6309</v>
      </c>
      <c r="F918" t="s">
        <v>7012</v>
      </c>
      <c r="G918" t="s">
        <v>7095</v>
      </c>
      <c r="H918" t="s">
        <v>7102</v>
      </c>
      <c r="I918" t="s">
        <v>7147</v>
      </c>
      <c r="J918" t="s">
        <v>7164</v>
      </c>
      <c r="K918" t="s">
        <v>7174</v>
      </c>
      <c r="L918" t="s">
        <v>7188</v>
      </c>
      <c r="M918">
        <v>5</v>
      </c>
      <c r="N918">
        <v>10533.8</v>
      </c>
      <c r="O918">
        <v>0.25</v>
      </c>
      <c r="P918">
        <v>1564.12</v>
      </c>
    </row>
    <row r="919" spans="1:16" x14ac:dyDescent="0.25">
      <c r="A919" t="s">
        <v>931</v>
      </c>
      <c r="B919" t="s">
        <v>5536</v>
      </c>
      <c r="C919" t="str">
        <f>TEXT(SalesData[[#This Row],[Order Date]],"mmm-yyyy")</f>
        <v>Sep-2024</v>
      </c>
      <c r="D919">
        <f t="shared" si="14"/>
        <v>2024</v>
      </c>
      <c r="E919" t="s">
        <v>6269</v>
      </c>
      <c r="F919" t="s">
        <v>7013</v>
      </c>
      <c r="G919" t="s">
        <v>7096</v>
      </c>
      <c r="H919" t="s">
        <v>7112</v>
      </c>
      <c r="I919" t="s">
        <v>7139</v>
      </c>
      <c r="J919" t="s">
        <v>7163</v>
      </c>
      <c r="K919" t="s">
        <v>7171</v>
      </c>
      <c r="L919" t="s">
        <v>7184</v>
      </c>
      <c r="M919">
        <v>8</v>
      </c>
      <c r="N919">
        <v>55659.63</v>
      </c>
      <c r="O919">
        <v>0.1</v>
      </c>
      <c r="P919">
        <v>7267.91</v>
      </c>
    </row>
    <row r="920" spans="1:16" x14ac:dyDescent="0.25">
      <c r="A920" t="s">
        <v>932</v>
      </c>
      <c r="B920" t="s">
        <v>5634</v>
      </c>
      <c r="C920" t="str">
        <f>TEXT(SalesData[[#This Row],[Order Date]],"mmm-yyyy")</f>
        <v>Jul-2023</v>
      </c>
      <c r="D920">
        <f t="shared" si="14"/>
        <v>2023</v>
      </c>
      <c r="E920" t="s">
        <v>6140</v>
      </c>
      <c r="F920" t="s">
        <v>6938</v>
      </c>
      <c r="G920" t="s">
        <v>7096</v>
      </c>
      <c r="H920" t="s">
        <v>7113</v>
      </c>
      <c r="I920" t="s">
        <v>7144</v>
      </c>
      <c r="J920" t="s">
        <v>7162</v>
      </c>
      <c r="K920" t="s">
        <v>7168</v>
      </c>
      <c r="L920" t="s">
        <v>7191</v>
      </c>
      <c r="M920">
        <v>4</v>
      </c>
      <c r="N920">
        <v>25498.720000000001</v>
      </c>
      <c r="O920">
        <v>0</v>
      </c>
      <c r="P920">
        <v>5371.48</v>
      </c>
    </row>
    <row r="921" spans="1:16" x14ac:dyDescent="0.25">
      <c r="A921" t="s">
        <v>933</v>
      </c>
      <c r="B921" t="s">
        <v>5474</v>
      </c>
      <c r="C921" t="str">
        <f>TEXT(SalesData[[#This Row],[Order Date]],"mmm-yyyy")</f>
        <v>Jul-2023</v>
      </c>
      <c r="D921">
        <f t="shared" si="14"/>
        <v>2023</v>
      </c>
      <c r="E921" t="s">
        <v>6636</v>
      </c>
      <c r="F921" t="s">
        <v>6947</v>
      </c>
      <c r="G921" t="s">
        <v>7095</v>
      </c>
      <c r="H921" t="s">
        <v>7106</v>
      </c>
      <c r="I921" t="s">
        <v>7161</v>
      </c>
      <c r="J921" t="s">
        <v>7162</v>
      </c>
      <c r="K921" t="s">
        <v>7166</v>
      </c>
      <c r="L921" t="s">
        <v>7211</v>
      </c>
      <c r="M921">
        <v>4</v>
      </c>
      <c r="N921">
        <v>22266.54</v>
      </c>
      <c r="O921">
        <v>0.25</v>
      </c>
      <c r="P921">
        <v>2288.44</v>
      </c>
    </row>
    <row r="922" spans="1:16" x14ac:dyDescent="0.25">
      <c r="A922" t="s">
        <v>934</v>
      </c>
      <c r="B922" t="s">
        <v>5635</v>
      </c>
      <c r="C922" t="str">
        <f>TEXT(SalesData[[#This Row],[Order Date]],"mmm-yyyy")</f>
        <v>Nov-2023</v>
      </c>
      <c r="D922">
        <f t="shared" si="14"/>
        <v>2023</v>
      </c>
      <c r="E922" t="s">
        <v>6637</v>
      </c>
      <c r="F922" t="s">
        <v>7026</v>
      </c>
      <c r="G922" t="s">
        <v>7095</v>
      </c>
      <c r="H922" t="s">
        <v>7102</v>
      </c>
      <c r="I922" t="s">
        <v>7147</v>
      </c>
      <c r="J922" t="s">
        <v>7163</v>
      </c>
      <c r="K922" t="s">
        <v>7167</v>
      </c>
      <c r="L922" t="s">
        <v>7179</v>
      </c>
      <c r="M922">
        <v>4</v>
      </c>
      <c r="N922">
        <v>9473.3799999999992</v>
      </c>
      <c r="O922">
        <v>0.05</v>
      </c>
      <c r="P922">
        <v>2187.73</v>
      </c>
    </row>
    <row r="923" spans="1:16" x14ac:dyDescent="0.25">
      <c r="A923" t="s">
        <v>935</v>
      </c>
      <c r="B923" t="s">
        <v>5031</v>
      </c>
      <c r="C923" t="str">
        <f>TEXT(SalesData[[#This Row],[Order Date]],"mmm-yyyy")</f>
        <v>Sep-2024</v>
      </c>
      <c r="D923">
        <f t="shared" si="14"/>
        <v>2024</v>
      </c>
      <c r="E923" t="s">
        <v>6638</v>
      </c>
      <c r="F923" t="s">
        <v>6971</v>
      </c>
      <c r="G923" t="s">
        <v>7095</v>
      </c>
      <c r="H923" t="s">
        <v>7108</v>
      </c>
      <c r="I923" t="s">
        <v>7141</v>
      </c>
      <c r="J923" t="s">
        <v>7164</v>
      </c>
      <c r="K923" t="s">
        <v>7170</v>
      </c>
      <c r="L923" t="s">
        <v>7189</v>
      </c>
      <c r="M923">
        <v>7</v>
      </c>
      <c r="N923">
        <v>8829.99</v>
      </c>
      <c r="O923">
        <v>0.15</v>
      </c>
      <c r="P923">
        <v>2206.85</v>
      </c>
    </row>
    <row r="924" spans="1:16" x14ac:dyDescent="0.25">
      <c r="A924" t="s">
        <v>936</v>
      </c>
      <c r="B924" t="s">
        <v>5636</v>
      </c>
      <c r="C924" t="str">
        <f>TEXT(SalesData[[#This Row],[Order Date]],"mmm-yyyy")</f>
        <v>Apr-2023</v>
      </c>
      <c r="D924">
        <f t="shared" si="14"/>
        <v>2023</v>
      </c>
      <c r="E924" t="s">
        <v>6383</v>
      </c>
      <c r="F924" t="s">
        <v>6944</v>
      </c>
      <c r="G924" t="s">
        <v>7096</v>
      </c>
      <c r="H924" t="s">
        <v>7113</v>
      </c>
      <c r="I924" t="s">
        <v>7144</v>
      </c>
      <c r="J924" t="s">
        <v>7162</v>
      </c>
      <c r="K924" t="s">
        <v>7166</v>
      </c>
      <c r="L924" t="s">
        <v>7178</v>
      </c>
      <c r="M924">
        <v>1</v>
      </c>
      <c r="N924">
        <v>11479.88</v>
      </c>
      <c r="O924">
        <v>0.25</v>
      </c>
      <c r="P924">
        <v>1516.8</v>
      </c>
    </row>
    <row r="925" spans="1:16" x14ac:dyDescent="0.25">
      <c r="A925" t="s">
        <v>937</v>
      </c>
      <c r="B925" t="s">
        <v>5637</v>
      </c>
      <c r="C925" t="str">
        <f>TEXT(SalesData[[#This Row],[Order Date]],"mmm-yyyy")</f>
        <v>Feb-2025</v>
      </c>
      <c r="D925">
        <f t="shared" si="14"/>
        <v>2025</v>
      </c>
      <c r="E925" t="s">
        <v>6588</v>
      </c>
      <c r="F925" t="s">
        <v>6983</v>
      </c>
      <c r="G925" t="s">
        <v>7097</v>
      </c>
      <c r="H925" t="s">
        <v>7104</v>
      </c>
      <c r="I925" t="s">
        <v>7132</v>
      </c>
      <c r="J925" t="s">
        <v>7163</v>
      </c>
      <c r="K925" t="s">
        <v>7175</v>
      </c>
      <c r="L925" t="s">
        <v>7205</v>
      </c>
      <c r="M925">
        <v>4</v>
      </c>
      <c r="N925">
        <v>10200.73</v>
      </c>
      <c r="O925">
        <v>0.25</v>
      </c>
      <c r="P925">
        <v>843.69</v>
      </c>
    </row>
    <row r="926" spans="1:16" x14ac:dyDescent="0.25">
      <c r="A926" t="s">
        <v>938</v>
      </c>
      <c r="B926" t="s">
        <v>5638</v>
      </c>
      <c r="C926" t="str">
        <f>TEXT(SalesData[[#This Row],[Order Date]],"mmm-yyyy")</f>
        <v>Jun-2023</v>
      </c>
      <c r="D926">
        <f t="shared" si="14"/>
        <v>2023</v>
      </c>
      <c r="E926" t="s">
        <v>6639</v>
      </c>
      <c r="F926" t="s">
        <v>7048</v>
      </c>
      <c r="G926" t="s">
        <v>7094</v>
      </c>
      <c r="H926" t="s">
        <v>7100</v>
      </c>
      <c r="I926" t="s">
        <v>7151</v>
      </c>
      <c r="J926" t="s">
        <v>7163</v>
      </c>
      <c r="K926" t="s">
        <v>7167</v>
      </c>
      <c r="L926" t="s">
        <v>7207</v>
      </c>
      <c r="M926">
        <v>8</v>
      </c>
      <c r="N926">
        <v>6579.99</v>
      </c>
      <c r="O926">
        <v>0</v>
      </c>
      <c r="P926">
        <v>2514.75</v>
      </c>
    </row>
    <row r="927" spans="1:16" x14ac:dyDescent="0.25">
      <c r="A927" t="s">
        <v>939</v>
      </c>
      <c r="B927" t="s">
        <v>5639</v>
      </c>
      <c r="C927" t="str">
        <f>TEXT(SalesData[[#This Row],[Order Date]],"mmm-yyyy")</f>
        <v>Sep-2025</v>
      </c>
      <c r="D927">
        <f t="shared" si="14"/>
        <v>2025</v>
      </c>
      <c r="E927" t="s">
        <v>6434</v>
      </c>
      <c r="F927" t="s">
        <v>7002</v>
      </c>
      <c r="G927" t="s">
        <v>7094</v>
      </c>
      <c r="H927" t="s">
        <v>7098</v>
      </c>
      <c r="I927" t="s">
        <v>7138</v>
      </c>
      <c r="J927" t="s">
        <v>7163</v>
      </c>
      <c r="K927" t="s">
        <v>7171</v>
      </c>
      <c r="L927" t="s">
        <v>7204</v>
      </c>
      <c r="M927">
        <v>1</v>
      </c>
      <c r="N927">
        <v>3543.37</v>
      </c>
      <c r="O927">
        <v>0.2</v>
      </c>
      <c r="P927">
        <v>304.35000000000002</v>
      </c>
    </row>
    <row r="928" spans="1:16" x14ac:dyDescent="0.25">
      <c r="A928" t="s">
        <v>940</v>
      </c>
      <c r="B928" t="s">
        <v>5640</v>
      </c>
      <c r="C928" t="str">
        <f>TEXT(SalesData[[#This Row],[Order Date]],"mmm-yyyy")</f>
        <v>Aug-2023</v>
      </c>
      <c r="D928">
        <f t="shared" si="14"/>
        <v>2023</v>
      </c>
      <c r="E928" t="s">
        <v>6313</v>
      </c>
      <c r="F928" t="s">
        <v>6977</v>
      </c>
      <c r="G928" t="s">
        <v>7096</v>
      </c>
      <c r="H928" t="s">
        <v>7111</v>
      </c>
      <c r="I928" t="s">
        <v>7142</v>
      </c>
      <c r="J928" t="s">
        <v>7165</v>
      </c>
      <c r="K928" t="s">
        <v>7177</v>
      </c>
      <c r="L928" t="s">
        <v>7210</v>
      </c>
      <c r="M928">
        <v>7</v>
      </c>
      <c r="N928">
        <v>430710.35</v>
      </c>
      <c r="O928">
        <v>0.25</v>
      </c>
      <c r="P928">
        <v>21685.279999999999</v>
      </c>
    </row>
    <row r="929" spans="1:16" x14ac:dyDescent="0.25">
      <c r="A929" t="s">
        <v>941</v>
      </c>
      <c r="B929" t="s">
        <v>5609</v>
      </c>
      <c r="C929" t="str">
        <f>TEXT(SalesData[[#This Row],[Order Date]],"mmm-yyyy")</f>
        <v>Jun-2023</v>
      </c>
      <c r="D929">
        <f t="shared" si="14"/>
        <v>2023</v>
      </c>
      <c r="E929" t="s">
        <v>6640</v>
      </c>
      <c r="F929" t="s">
        <v>7032</v>
      </c>
      <c r="G929" t="s">
        <v>7096</v>
      </c>
      <c r="H929" t="s">
        <v>7111</v>
      </c>
      <c r="I929" t="s">
        <v>7145</v>
      </c>
      <c r="J929" t="s">
        <v>7164</v>
      </c>
      <c r="K929" t="s">
        <v>7174</v>
      </c>
      <c r="L929" t="s">
        <v>7199</v>
      </c>
      <c r="M929">
        <v>5</v>
      </c>
      <c r="N929">
        <v>6093.99</v>
      </c>
      <c r="O929">
        <v>0.2</v>
      </c>
      <c r="P929">
        <v>602.58000000000004</v>
      </c>
    </row>
    <row r="930" spans="1:16" x14ac:dyDescent="0.25">
      <c r="A930" t="s">
        <v>942</v>
      </c>
      <c r="B930" t="s">
        <v>5541</v>
      </c>
      <c r="C930" t="str">
        <f>TEXT(SalesData[[#This Row],[Order Date]],"mmm-yyyy")</f>
        <v>Oct-2024</v>
      </c>
      <c r="D930">
        <f t="shared" si="14"/>
        <v>2024</v>
      </c>
      <c r="E930" t="s">
        <v>6440</v>
      </c>
      <c r="F930" t="s">
        <v>6913</v>
      </c>
      <c r="G930" t="s">
        <v>7095</v>
      </c>
      <c r="H930" t="s">
        <v>7102</v>
      </c>
      <c r="I930" t="s">
        <v>7147</v>
      </c>
      <c r="J930" t="s">
        <v>7162</v>
      </c>
      <c r="K930" t="s">
        <v>7168</v>
      </c>
      <c r="L930" t="s">
        <v>7180</v>
      </c>
      <c r="M930">
        <v>8</v>
      </c>
      <c r="N930">
        <v>27890.25</v>
      </c>
      <c r="O930">
        <v>0</v>
      </c>
      <c r="P930">
        <v>5198.63</v>
      </c>
    </row>
    <row r="931" spans="1:16" x14ac:dyDescent="0.25">
      <c r="A931" t="s">
        <v>943</v>
      </c>
      <c r="B931" t="s">
        <v>5135</v>
      </c>
      <c r="C931" t="str">
        <f>TEXT(SalesData[[#This Row],[Order Date]],"mmm-yyyy")</f>
        <v>Jun-2024</v>
      </c>
      <c r="D931">
        <f t="shared" si="14"/>
        <v>2024</v>
      </c>
      <c r="E931" t="s">
        <v>6150</v>
      </c>
      <c r="F931" t="s">
        <v>6948</v>
      </c>
      <c r="G931" t="s">
        <v>7095</v>
      </c>
      <c r="H931" t="s">
        <v>7109</v>
      </c>
      <c r="I931" t="s">
        <v>7140</v>
      </c>
      <c r="J931" t="s">
        <v>7165</v>
      </c>
      <c r="K931" t="s">
        <v>7172</v>
      </c>
      <c r="L931" t="s">
        <v>7212</v>
      </c>
      <c r="M931">
        <v>7</v>
      </c>
      <c r="N931">
        <v>22724.87</v>
      </c>
      <c r="O931">
        <v>0.1</v>
      </c>
      <c r="P931">
        <v>3467.07</v>
      </c>
    </row>
    <row r="932" spans="1:16" x14ac:dyDescent="0.25">
      <c r="A932" t="s">
        <v>944</v>
      </c>
      <c r="B932" t="s">
        <v>5094</v>
      </c>
      <c r="C932" t="str">
        <f>TEXT(SalesData[[#This Row],[Order Date]],"mmm-yyyy")</f>
        <v>Nov-2025</v>
      </c>
      <c r="D932">
        <f t="shared" si="14"/>
        <v>2025</v>
      </c>
      <c r="E932" t="s">
        <v>6419</v>
      </c>
      <c r="F932" t="s">
        <v>6897</v>
      </c>
      <c r="G932" t="s">
        <v>7095</v>
      </c>
      <c r="H932" t="s">
        <v>7109</v>
      </c>
      <c r="I932" t="s">
        <v>7127</v>
      </c>
      <c r="J932" t="s">
        <v>7163</v>
      </c>
      <c r="K932" t="s">
        <v>7171</v>
      </c>
      <c r="L932" t="s">
        <v>7209</v>
      </c>
      <c r="M932">
        <v>6</v>
      </c>
      <c r="N932">
        <v>8131.44</v>
      </c>
      <c r="O932">
        <v>0.25</v>
      </c>
      <c r="P932">
        <v>858.71</v>
      </c>
    </row>
    <row r="933" spans="1:16" x14ac:dyDescent="0.25">
      <c r="A933" t="s">
        <v>945</v>
      </c>
      <c r="B933" t="s">
        <v>5641</v>
      </c>
      <c r="C933" t="str">
        <f>TEXT(SalesData[[#This Row],[Order Date]],"mmm-yyyy")</f>
        <v>Jun-2023</v>
      </c>
      <c r="D933">
        <f t="shared" si="14"/>
        <v>2023</v>
      </c>
      <c r="E933" t="s">
        <v>6536</v>
      </c>
      <c r="F933" t="s">
        <v>7075</v>
      </c>
      <c r="G933" t="s">
        <v>7097</v>
      </c>
      <c r="H933" t="s">
        <v>7107</v>
      </c>
      <c r="I933" t="s">
        <v>7152</v>
      </c>
      <c r="J933" t="s">
        <v>7162</v>
      </c>
      <c r="K933" t="s">
        <v>7169</v>
      </c>
      <c r="L933" t="s">
        <v>7182</v>
      </c>
      <c r="M933">
        <v>8</v>
      </c>
      <c r="N933">
        <v>62119.06</v>
      </c>
      <c r="O933">
        <v>0.15</v>
      </c>
      <c r="P933">
        <v>7445.44</v>
      </c>
    </row>
    <row r="934" spans="1:16" x14ac:dyDescent="0.25">
      <c r="A934" t="s">
        <v>946</v>
      </c>
      <c r="B934" t="s">
        <v>5564</v>
      </c>
      <c r="C934" t="str">
        <f>TEXT(SalesData[[#This Row],[Order Date]],"mmm-yyyy")</f>
        <v>Jun-2025</v>
      </c>
      <c r="D934">
        <f t="shared" si="14"/>
        <v>2025</v>
      </c>
      <c r="E934" t="s">
        <v>6403</v>
      </c>
      <c r="F934" t="s">
        <v>6980</v>
      </c>
      <c r="G934" t="s">
        <v>7095</v>
      </c>
      <c r="H934" t="s">
        <v>7102</v>
      </c>
      <c r="I934" t="s">
        <v>7157</v>
      </c>
      <c r="J934" t="s">
        <v>7162</v>
      </c>
      <c r="K934" t="s">
        <v>7169</v>
      </c>
      <c r="L934" t="s">
        <v>7203</v>
      </c>
      <c r="M934">
        <v>2</v>
      </c>
      <c r="N934">
        <v>44650.5</v>
      </c>
      <c r="O934">
        <v>0</v>
      </c>
      <c r="P934">
        <v>7183.68</v>
      </c>
    </row>
    <row r="935" spans="1:16" x14ac:dyDescent="0.25">
      <c r="A935" t="s">
        <v>947</v>
      </c>
      <c r="B935" t="s">
        <v>5250</v>
      </c>
      <c r="C935" t="str">
        <f>TEXT(SalesData[[#This Row],[Order Date]],"mmm-yyyy")</f>
        <v>Jun-2025</v>
      </c>
      <c r="D935">
        <f t="shared" si="14"/>
        <v>2025</v>
      </c>
      <c r="E935" t="s">
        <v>6248</v>
      </c>
      <c r="F935" t="s">
        <v>7002</v>
      </c>
      <c r="G935" t="s">
        <v>7097</v>
      </c>
      <c r="H935" t="s">
        <v>7105</v>
      </c>
      <c r="I935" t="s">
        <v>7149</v>
      </c>
      <c r="J935" t="s">
        <v>7164</v>
      </c>
      <c r="K935" t="s">
        <v>7173</v>
      </c>
      <c r="L935" t="s">
        <v>7186</v>
      </c>
      <c r="M935">
        <v>7</v>
      </c>
      <c r="N935">
        <v>29951.89</v>
      </c>
      <c r="O935">
        <v>0</v>
      </c>
      <c r="P935">
        <v>7800.3</v>
      </c>
    </row>
    <row r="936" spans="1:16" x14ac:dyDescent="0.25">
      <c r="A936" t="s">
        <v>948</v>
      </c>
      <c r="B936" t="s">
        <v>5144</v>
      </c>
      <c r="C936" t="str">
        <f>TEXT(SalesData[[#This Row],[Order Date]],"mmm-yyyy")</f>
        <v>Oct-2024</v>
      </c>
      <c r="D936">
        <f t="shared" si="14"/>
        <v>2024</v>
      </c>
      <c r="E936" t="s">
        <v>6641</v>
      </c>
      <c r="F936" t="s">
        <v>7076</v>
      </c>
      <c r="G936" t="s">
        <v>7096</v>
      </c>
      <c r="H936" t="s">
        <v>7111</v>
      </c>
      <c r="I936" t="s">
        <v>7142</v>
      </c>
      <c r="J936" t="s">
        <v>7164</v>
      </c>
      <c r="K936" t="s">
        <v>7174</v>
      </c>
      <c r="L936" t="s">
        <v>7199</v>
      </c>
      <c r="M936">
        <v>3</v>
      </c>
      <c r="N936">
        <v>4931.04</v>
      </c>
      <c r="O936">
        <v>0</v>
      </c>
      <c r="P936">
        <v>1015.74</v>
      </c>
    </row>
    <row r="937" spans="1:16" x14ac:dyDescent="0.25">
      <c r="A937" t="s">
        <v>949</v>
      </c>
      <c r="B937" t="s">
        <v>5430</v>
      </c>
      <c r="C937" t="str">
        <f>TEXT(SalesData[[#This Row],[Order Date]],"mmm-yyyy")</f>
        <v>Dec-2025</v>
      </c>
      <c r="D937">
        <f t="shared" si="14"/>
        <v>2025</v>
      </c>
      <c r="E937" t="s">
        <v>6642</v>
      </c>
      <c r="F937" t="s">
        <v>6993</v>
      </c>
      <c r="G937" t="s">
        <v>7097</v>
      </c>
      <c r="H937" t="s">
        <v>7110</v>
      </c>
      <c r="I937" t="s">
        <v>7129</v>
      </c>
      <c r="J937" t="s">
        <v>7164</v>
      </c>
      <c r="K937" t="s">
        <v>7173</v>
      </c>
      <c r="L937" t="s">
        <v>7206</v>
      </c>
      <c r="M937">
        <v>6</v>
      </c>
      <c r="N937">
        <v>13408.78</v>
      </c>
      <c r="O937">
        <v>0</v>
      </c>
      <c r="P937">
        <v>4001.86</v>
      </c>
    </row>
    <row r="938" spans="1:16" x14ac:dyDescent="0.25">
      <c r="A938" t="s">
        <v>950</v>
      </c>
      <c r="B938" t="s">
        <v>5642</v>
      </c>
      <c r="C938" t="str">
        <f>TEXT(SalesData[[#This Row],[Order Date]],"mmm-yyyy")</f>
        <v>Apr-2024</v>
      </c>
      <c r="D938">
        <f t="shared" si="14"/>
        <v>2024</v>
      </c>
      <c r="E938" t="s">
        <v>6134</v>
      </c>
      <c r="F938" t="s">
        <v>6932</v>
      </c>
      <c r="G938" t="s">
        <v>7094</v>
      </c>
      <c r="H938" t="s">
        <v>7098</v>
      </c>
      <c r="I938" t="s">
        <v>7114</v>
      </c>
      <c r="J938" t="s">
        <v>7162</v>
      </c>
      <c r="K938" t="s">
        <v>7166</v>
      </c>
      <c r="L938" t="s">
        <v>7211</v>
      </c>
      <c r="M938">
        <v>7</v>
      </c>
      <c r="N938">
        <v>52205.75</v>
      </c>
      <c r="O938">
        <v>0</v>
      </c>
      <c r="P938">
        <v>10395.040000000001</v>
      </c>
    </row>
    <row r="939" spans="1:16" x14ac:dyDescent="0.25">
      <c r="A939" t="s">
        <v>951</v>
      </c>
      <c r="B939" t="s">
        <v>5643</v>
      </c>
      <c r="C939" t="str">
        <f>TEXT(SalesData[[#This Row],[Order Date]],"mmm-yyyy")</f>
        <v>Apr-2023</v>
      </c>
      <c r="D939">
        <f t="shared" si="14"/>
        <v>2023</v>
      </c>
      <c r="E939" t="s">
        <v>6185</v>
      </c>
      <c r="F939" t="s">
        <v>6973</v>
      </c>
      <c r="G939" t="s">
        <v>7096</v>
      </c>
      <c r="H939" t="s">
        <v>7103</v>
      </c>
      <c r="I939" t="s">
        <v>7158</v>
      </c>
      <c r="J939" t="s">
        <v>7162</v>
      </c>
      <c r="K939" t="s">
        <v>7168</v>
      </c>
      <c r="L939" t="s">
        <v>7180</v>
      </c>
      <c r="M939">
        <v>2</v>
      </c>
      <c r="N939">
        <v>7328.47</v>
      </c>
      <c r="O939">
        <v>0</v>
      </c>
      <c r="P939">
        <v>1339.78</v>
      </c>
    </row>
    <row r="940" spans="1:16" x14ac:dyDescent="0.25">
      <c r="A940" t="s">
        <v>952</v>
      </c>
      <c r="B940" t="s">
        <v>5331</v>
      </c>
      <c r="C940" t="str">
        <f>TEXT(SalesData[[#This Row],[Order Date]],"mmm-yyyy")</f>
        <v>Sep-2023</v>
      </c>
      <c r="D940">
        <f t="shared" si="14"/>
        <v>2023</v>
      </c>
      <c r="E940" t="s">
        <v>6554</v>
      </c>
      <c r="F940" t="s">
        <v>7077</v>
      </c>
      <c r="G940" t="s">
        <v>7094</v>
      </c>
      <c r="H940" t="s">
        <v>7100</v>
      </c>
      <c r="I940" t="s">
        <v>7116</v>
      </c>
      <c r="J940" t="s">
        <v>7163</v>
      </c>
      <c r="K940" t="s">
        <v>7167</v>
      </c>
      <c r="L940" t="s">
        <v>7207</v>
      </c>
      <c r="M940">
        <v>6</v>
      </c>
      <c r="N940">
        <v>4030.22</v>
      </c>
      <c r="O940">
        <v>0.2</v>
      </c>
      <c r="P940">
        <v>1012.93</v>
      </c>
    </row>
    <row r="941" spans="1:16" x14ac:dyDescent="0.25">
      <c r="A941" t="s">
        <v>953</v>
      </c>
      <c r="B941" t="s">
        <v>5644</v>
      </c>
      <c r="C941" t="str">
        <f>TEXT(SalesData[[#This Row],[Order Date]],"mmm-yyyy")</f>
        <v>Nov-2025</v>
      </c>
      <c r="D941">
        <f t="shared" si="14"/>
        <v>2025</v>
      </c>
      <c r="E941" t="s">
        <v>6643</v>
      </c>
      <c r="F941" t="s">
        <v>7035</v>
      </c>
      <c r="G941" t="s">
        <v>7095</v>
      </c>
      <c r="H941" t="s">
        <v>7102</v>
      </c>
      <c r="I941" t="s">
        <v>7157</v>
      </c>
      <c r="J941" t="s">
        <v>7165</v>
      </c>
      <c r="K941" t="s">
        <v>7177</v>
      </c>
      <c r="L941" t="s">
        <v>7198</v>
      </c>
      <c r="M941">
        <v>1</v>
      </c>
      <c r="N941">
        <v>60274.96</v>
      </c>
      <c r="O941">
        <v>0.1</v>
      </c>
      <c r="P941">
        <v>8976.4500000000007</v>
      </c>
    </row>
    <row r="942" spans="1:16" x14ac:dyDescent="0.25">
      <c r="A942" t="s">
        <v>954</v>
      </c>
      <c r="B942" t="s">
        <v>5093</v>
      </c>
      <c r="C942" t="str">
        <f>TEXT(SalesData[[#This Row],[Order Date]],"mmm-yyyy")</f>
        <v>Jan-2025</v>
      </c>
      <c r="D942">
        <f t="shared" si="14"/>
        <v>2025</v>
      </c>
      <c r="E942" t="s">
        <v>6113</v>
      </c>
      <c r="F942" t="s">
        <v>6912</v>
      </c>
      <c r="G942" t="s">
        <v>7095</v>
      </c>
      <c r="H942" t="s">
        <v>7109</v>
      </c>
      <c r="I942" t="s">
        <v>7135</v>
      </c>
      <c r="J942" t="s">
        <v>7164</v>
      </c>
      <c r="K942" t="s">
        <v>7173</v>
      </c>
      <c r="L942" t="s">
        <v>7186</v>
      </c>
      <c r="M942">
        <v>2</v>
      </c>
      <c r="N942">
        <v>7303.38</v>
      </c>
      <c r="O942">
        <v>0.2</v>
      </c>
      <c r="P942">
        <v>1443.78</v>
      </c>
    </row>
    <row r="943" spans="1:16" x14ac:dyDescent="0.25">
      <c r="A943" t="s">
        <v>955</v>
      </c>
      <c r="B943" t="s">
        <v>5273</v>
      </c>
      <c r="C943" t="str">
        <f>TEXT(SalesData[[#This Row],[Order Date]],"mmm-yyyy")</f>
        <v>Oct-2024</v>
      </c>
      <c r="D943">
        <f t="shared" si="14"/>
        <v>2024</v>
      </c>
      <c r="E943" t="s">
        <v>6644</v>
      </c>
      <c r="F943" t="s">
        <v>7009</v>
      </c>
      <c r="G943" t="s">
        <v>7097</v>
      </c>
      <c r="H943" t="s">
        <v>7110</v>
      </c>
      <c r="I943" t="s">
        <v>7159</v>
      </c>
      <c r="J943" t="s">
        <v>7162</v>
      </c>
      <c r="K943" t="s">
        <v>7169</v>
      </c>
      <c r="L943" t="s">
        <v>7182</v>
      </c>
      <c r="M943">
        <v>3</v>
      </c>
      <c r="N943">
        <v>22159.97</v>
      </c>
      <c r="O943">
        <v>0.15</v>
      </c>
      <c r="P943">
        <v>2350.8000000000002</v>
      </c>
    </row>
    <row r="944" spans="1:16" x14ac:dyDescent="0.25">
      <c r="A944" t="s">
        <v>956</v>
      </c>
      <c r="B944" t="s">
        <v>5645</v>
      </c>
      <c r="C944" t="str">
        <f>TEXT(SalesData[[#This Row],[Order Date]],"mmm-yyyy")</f>
        <v>Mar-2024</v>
      </c>
      <c r="D944">
        <f t="shared" si="14"/>
        <v>2024</v>
      </c>
      <c r="E944" t="s">
        <v>6623</v>
      </c>
      <c r="F944" t="s">
        <v>6932</v>
      </c>
      <c r="G944" t="s">
        <v>7095</v>
      </c>
      <c r="H944" t="s">
        <v>7108</v>
      </c>
      <c r="I944" t="s">
        <v>7141</v>
      </c>
      <c r="J944" t="s">
        <v>7163</v>
      </c>
      <c r="K944" t="s">
        <v>7171</v>
      </c>
      <c r="L944" t="s">
        <v>7184</v>
      </c>
      <c r="M944">
        <v>3</v>
      </c>
      <c r="N944">
        <v>25047.1</v>
      </c>
      <c r="O944">
        <v>0</v>
      </c>
      <c r="P944">
        <v>4201.47</v>
      </c>
    </row>
    <row r="945" spans="1:16" x14ac:dyDescent="0.25">
      <c r="A945" t="s">
        <v>957</v>
      </c>
      <c r="B945" t="s">
        <v>5514</v>
      </c>
      <c r="C945" t="str">
        <f>TEXT(SalesData[[#This Row],[Order Date]],"mmm-yyyy")</f>
        <v>Jan-2024</v>
      </c>
      <c r="D945">
        <f t="shared" si="14"/>
        <v>2024</v>
      </c>
      <c r="E945" t="s">
        <v>6348</v>
      </c>
      <c r="F945" t="s">
        <v>6970</v>
      </c>
      <c r="G945" t="s">
        <v>7095</v>
      </c>
      <c r="H945" t="s">
        <v>7109</v>
      </c>
      <c r="I945" t="s">
        <v>7140</v>
      </c>
      <c r="J945" t="s">
        <v>7165</v>
      </c>
      <c r="K945" t="s">
        <v>7177</v>
      </c>
      <c r="L945" t="s">
        <v>7198</v>
      </c>
      <c r="M945">
        <v>5</v>
      </c>
      <c r="N945">
        <v>296165.39</v>
      </c>
      <c r="O945">
        <v>0.1</v>
      </c>
      <c r="P945">
        <v>33487.11</v>
      </c>
    </row>
    <row r="946" spans="1:16" x14ac:dyDescent="0.25">
      <c r="A946" t="s">
        <v>958</v>
      </c>
      <c r="B946" t="s">
        <v>5259</v>
      </c>
      <c r="C946" t="str">
        <f>TEXT(SalesData[[#This Row],[Order Date]],"mmm-yyyy")</f>
        <v>Feb-2023</v>
      </c>
      <c r="D946">
        <f t="shared" si="14"/>
        <v>2023</v>
      </c>
      <c r="E946" t="s">
        <v>6265</v>
      </c>
      <c r="F946" t="s">
        <v>7011</v>
      </c>
      <c r="G946" t="s">
        <v>7097</v>
      </c>
      <c r="H946" t="s">
        <v>7104</v>
      </c>
      <c r="I946" t="s">
        <v>7120</v>
      </c>
      <c r="J946" t="s">
        <v>7163</v>
      </c>
      <c r="K946" t="s">
        <v>7171</v>
      </c>
      <c r="L946" t="s">
        <v>7209</v>
      </c>
      <c r="M946">
        <v>3</v>
      </c>
      <c r="N946">
        <v>4639.6000000000004</v>
      </c>
      <c r="O946">
        <v>0.1</v>
      </c>
      <c r="P946">
        <v>756.58</v>
      </c>
    </row>
    <row r="947" spans="1:16" x14ac:dyDescent="0.25">
      <c r="A947" t="s">
        <v>959</v>
      </c>
      <c r="B947" t="s">
        <v>5646</v>
      </c>
      <c r="C947" t="str">
        <f>TEXT(SalesData[[#This Row],[Order Date]],"mmm-yyyy")</f>
        <v>Dec-2023</v>
      </c>
      <c r="D947">
        <f t="shared" si="14"/>
        <v>2023</v>
      </c>
      <c r="E947" t="s">
        <v>6282</v>
      </c>
      <c r="F947" t="s">
        <v>7018</v>
      </c>
      <c r="G947" t="s">
        <v>7094</v>
      </c>
      <c r="H947" t="s">
        <v>7099</v>
      </c>
      <c r="I947" t="s">
        <v>7130</v>
      </c>
      <c r="J947" t="s">
        <v>7164</v>
      </c>
      <c r="K947" t="s">
        <v>7173</v>
      </c>
      <c r="L947" t="s">
        <v>7200</v>
      </c>
      <c r="M947">
        <v>7</v>
      </c>
      <c r="N947">
        <v>8074.42</v>
      </c>
      <c r="O947">
        <v>0</v>
      </c>
      <c r="P947">
        <v>3099.25</v>
      </c>
    </row>
    <row r="948" spans="1:16" x14ac:dyDescent="0.25">
      <c r="A948" t="s">
        <v>960</v>
      </c>
      <c r="B948" t="s">
        <v>5647</v>
      </c>
      <c r="C948" t="str">
        <f>TEXT(SalesData[[#This Row],[Order Date]],"mmm-yyyy")</f>
        <v>Jun-2025</v>
      </c>
      <c r="D948">
        <f t="shared" si="14"/>
        <v>2025</v>
      </c>
      <c r="E948" t="s">
        <v>6520</v>
      </c>
      <c r="F948" t="s">
        <v>6947</v>
      </c>
      <c r="G948" t="s">
        <v>7094</v>
      </c>
      <c r="H948" t="s">
        <v>7099</v>
      </c>
      <c r="I948" t="s">
        <v>7125</v>
      </c>
      <c r="J948" t="s">
        <v>7163</v>
      </c>
      <c r="K948" t="s">
        <v>7175</v>
      </c>
      <c r="L948" t="s">
        <v>7190</v>
      </c>
      <c r="M948">
        <v>3</v>
      </c>
      <c r="N948">
        <v>6368.05</v>
      </c>
      <c r="O948">
        <v>0.05</v>
      </c>
      <c r="P948">
        <v>1303.78</v>
      </c>
    </row>
    <row r="949" spans="1:16" x14ac:dyDescent="0.25">
      <c r="A949" t="s">
        <v>961</v>
      </c>
      <c r="B949" t="s">
        <v>5648</v>
      </c>
      <c r="C949" t="str">
        <f>TEXT(SalesData[[#This Row],[Order Date]],"mmm-yyyy")</f>
        <v>Jul-2023</v>
      </c>
      <c r="D949">
        <f t="shared" si="14"/>
        <v>2023</v>
      </c>
      <c r="E949" t="s">
        <v>6439</v>
      </c>
      <c r="F949" t="s">
        <v>6932</v>
      </c>
      <c r="G949" t="s">
        <v>7096</v>
      </c>
      <c r="H949" t="s">
        <v>7103</v>
      </c>
      <c r="I949" t="s">
        <v>7134</v>
      </c>
      <c r="J949" t="s">
        <v>7162</v>
      </c>
      <c r="K949" t="s">
        <v>7168</v>
      </c>
      <c r="L949" t="s">
        <v>7191</v>
      </c>
      <c r="M949">
        <v>3</v>
      </c>
      <c r="N949">
        <v>15271.85</v>
      </c>
      <c r="O949">
        <v>0.25</v>
      </c>
      <c r="P949">
        <v>1608.73</v>
      </c>
    </row>
    <row r="950" spans="1:16" x14ac:dyDescent="0.25">
      <c r="A950" t="s">
        <v>962</v>
      </c>
      <c r="B950" t="s">
        <v>5426</v>
      </c>
      <c r="C950" t="str">
        <f>TEXT(SalesData[[#This Row],[Order Date]],"mmm-yyyy")</f>
        <v>Apr-2025</v>
      </c>
      <c r="D950">
        <f t="shared" si="14"/>
        <v>2025</v>
      </c>
      <c r="E950" t="s">
        <v>6317</v>
      </c>
      <c r="F950" t="s">
        <v>6981</v>
      </c>
      <c r="G950" t="s">
        <v>7095</v>
      </c>
      <c r="H950" t="s">
        <v>7109</v>
      </c>
      <c r="I950" t="s">
        <v>7140</v>
      </c>
      <c r="J950" t="s">
        <v>7162</v>
      </c>
      <c r="K950" t="s">
        <v>7166</v>
      </c>
      <c r="L950" t="s">
        <v>7211</v>
      </c>
      <c r="M950">
        <v>5</v>
      </c>
      <c r="N950">
        <v>36374.769999999997</v>
      </c>
      <c r="O950">
        <v>0.05</v>
      </c>
      <c r="P950">
        <v>6231.44</v>
      </c>
    </row>
    <row r="951" spans="1:16" x14ac:dyDescent="0.25">
      <c r="A951" t="s">
        <v>963</v>
      </c>
      <c r="B951" t="s">
        <v>5388</v>
      </c>
      <c r="C951" t="str">
        <f>TEXT(SalesData[[#This Row],[Order Date]],"mmm-yyyy")</f>
        <v>Jun-2024</v>
      </c>
      <c r="D951">
        <f t="shared" si="14"/>
        <v>2024</v>
      </c>
      <c r="E951" t="s">
        <v>6645</v>
      </c>
      <c r="F951" t="s">
        <v>7002</v>
      </c>
      <c r="G951" t="s">
        <v>7094</v>
      </c>
      <c r="H951" t="s">
        <v>7098</v>
      </c>
      <c r="I951" t="s">
        <v>7156</v>
      </c>
      <c r="J951" t="s">
        <v>7164</v>
      </c>
      <c r="K951" t="s">
        <v>7174</v>
      </c>
      <c r="L951" t="s">
        <v>7196</v>
      </c>
      <c r="M951">
        <v>1</v>
      </c>
      <c r="N951">
        <v>2913.68</v>
      </c>
      <c r="O951">
        <v>0.2</v>
      </c>
      <c r="P951">
        <v>448.42</v>
      </c>
    </row>
    <row r="952" spans="1:16" x14ac:dyDescent="0.25">
      <c r="A952" t="s">
        <v>964</v>
      </c>
      <c r="B952" t="s">
        <v>5413</v>
      </c>
      <c r="C952" t="str">
        <f>TEXT(SalesData[[#This Row],[Order Date]],"mmm-yyyy")</f>
        <v>Jan-2024</v>
      </c>
      <c r="D952">
        <f t="shared" si="14"/>
        <v>2024</v>
      </c>
      <c r="E952" t="s">
        <v>6329</v>
      </c>
      <c r="F952" t="s">
        <v>6949</v>
      </c>
      <c r="G952" t="s">
        <v>7097</v>
      </c>
      <c r="H952" t="s">
        <v>7110</v>
      </c>
      <c r="I952" t="s">
        <v>7129</v>
      </c>
      <c r="J952" t="s">
        <v>7165</v>
      </c>
      <c r="K952" t="s">
        <v>7176</v>
      </c>
      <c r="L952" t="s">
        <v>7202</v>
      </c>
      <c r="M952">
        <v>7</v>
      </c>
      <c r="N952">
        <v>113855.2</v>
      </c>
      <c r="O952">
        <v>0.05</v>
      </c>
      <c r="P952">
        <v>14381.9</v>
      </c>
    </row>
    <row r="953" spans="1:16" x14ac:dyDescent="0.25">
      <c r="A953" t="s">
        <v>965</v>
      </c>
      <c r="B953" t="s">
        <v>5649</v>
      </c>
      <c r="C953" t="str">
        <f>TEXT(SalesData[[#This Row],[Order Date]],"mmm-yyyy")</f>
        <v>Apr-2025</v>
      </c>
      <c r="D953">
        <f t="shared" si="14"/>
        <v>2025</v>
      </c>
      <c r="E953" t="s">
        <v>6646</v>
      </c>
      <c r="F953" t="s">
        <v>6907</v>
      </c>
      <c r="G953" t="s">
        <v>7096</v>
      </c>
      <c r="H953" t="s">
        <v>7111</v>
      </c>
      <c r="I953" t="s">
        <v>7145</v>
      </c>
      <c r="J953" t="s">
        <v>7164</v>
      </c>
      <c r="K953" t="s">
        <v>7174</v>
      </c>
      <c r="L953" t="s">
        <v>7188</v>
      </c>
      <c r="M953">
        <v>2</v>
      </c>
      <c r="N953">
        <v>4381.13</v>
      </c>
      <c r="O953">
        <v>0.2</v>
      </c>
      <c r="P953">
        <v>610.79</v>
      </c>
    </row>
    <row r="954" spans="1:16" x14ac:dyDescent="0.25">
      <c r="A954" t="s">
        <v>966</v>
      </c>
      <c r="B954" t="s">
        <v>5611</v>
      </c>
      <c r="C954" t="str">
        <f>TEXT(SalesData[[#This Row],[Order Date]],"mmm-yyyy")</f>
        <v>Jan-2024</v>
      </c>
      <c r="D954">
        <f t="shared" si="14"/>
        <v>2024</v>
      </c>
      <c r="E954" t="s">
        <v>6380</v>
      </c>
      <c r="F954" t="s">
        <v>6947</v>
      </c>
      <c r="G954" t="s">
        <v>7095</v>
      </c>
      <c r="H954" t="s">
        <v>7108</v>
      </c>
      <c r="I954" t="s">
        <v>7150</v>
      </c>
      <c r="J954" t="s">
        <v>7163</v>
      </c>
      <c r="K954" t="s">
        <v>7167</v>
      </c>
      <c r="L954" t="s">
        <v>7187</v>
      </c>
      <c r="M954">
        <v>6</v>
      </c>
      <c r="N954">
        <v>6762.87</v>
      </c>
      <c r="O954">
        <v>0.25</v>
      </c>
      <c r="P954">
        <v>1521.41</v>
      </c>
    </row>
    <row r="955" spans="1:16" x14ac:dyDescent="0.25">
      <c r="A955" t="s">
        <v>967</v>
      </c>
      <c r="B955" t="s">
        <v>5487</v>
      </c>
      <c r="C955" t="str">
        <f>TEXT(SalesData[[#This Row],[Order Date]],"mmm-yyyy")</f>
        <v>Feb-2023</v>
      </c>
      <c r="D955">
        <f t="shared" si="14"/>
        <v>2023</v>
      </c>
      <c r="E955" t="s">
        <v>6647</v>
      </c>
      <c r="F955" t="s">
        <v>6899</v>
      </c>
      <c r="G955" t="s">
        <v>7094</v>
      </c>
      <c r="H955" t="s">
        <v>7099</v>
      </c>
      <c r="I955" t="s">
        <v>7130</v>
      </c>
      <c r="J955" t="s">
        <v>7163</v>
      </c>
      <c r="K955" t="s">
        <v>7171</v>
      </c>
      <c r="L955" t="s">
        <v>7204</v>
      </c>
      <c r="M955">
        <v>5</v>
      </c>
      <c r="N955">
        <v>23339.94</v>
      </c>
      <c r="O955">
        <v>0</v>
      </c>
      <c r="P955">
        <v>4147.55</v>
      </c>
    </row>
    <row r="956" spans="1:16" x14ac:dyDescent="0.25">
      <c r="A956" t="s">
        <v>968</v>
      </c>
      <c r="B956" t="s">
        <v>5490</v>
      </c>
      <c r="C956" t="str">
        <f>TEXT(SalesData[[#This Row],[Order Date]],"mmm-yyyy")</f>
        <v>Oct-2025</v>
      </c>
      <c r="D956">
        <f t="shared" si="14"/>
        <v>2025</v>
      </c>
      <c r="E956" t="s">
        <v>6648</v>
      </c>
      <c r="F956" t="s">
        <v>6996</v>
      </c>
      <c r="G956" t="s">
        <v>7094</v>
      </c>
      <c r="H956" t="s">
        <v>7101</v>
      </c>
      <c r="I956" t="s">
        <v>7124</v>
      </c>
      <c r="J956" t="s">
        <v>7162</v>
      </c>
      <c r="K956" t="s">
        <v>7168</v>
      </c>
      <c r="L956" t="s">
        <v>7181</v>
      </c>
      <c r="M956">
        <v>4</v>
      </c>
      <c r="N956">
        <v>34260.19</v>
      </c>
      <c r="O956">
        <v>0.25</v>
      </c>
      <c r="P956">
        <v>2799.07</v>
      </c>
    </row>
    <row r="957" spans="1:16" x14ac:dyDescent="0.25">
      <c r="A957" t="s">
        <v>969</v>
      </c>
      <c r="B957" t="s">
        <v>5650</v>
      </c>
      <c r="C957" t="str">
        <f>TEXT(SalesData[[#This Row],[Order Date]],"mmm-yyyy")</f>
        <v>Nov-2023</v>
      </c>
      <c r="D957">
        <f t="shared" si="14"/>
        <v>2023</v>
      </c>
      <c r="E957" t="s">
        <v>6473</v>
      </c>
      <c r="F957" t="s">
        <v>7056</v>
      </c>
      <c r="G957" t="s">
        <v>7097</v>
      </c>
      <c r="H957" t="s">
        <v>7104</v>
      </c>
      <c r="I957" t="s">
        <v>7160</v>
      </c>
      <c r="J957" t="s">
        <v>7162</v>
      </c>
      <c r="K957" t="s">
        <v>7169</v>
      </c>
      <c r="L957" t="s">
        <v>7193</v>
      </c>
      <c r="M957">
        <v>3</v>
      </c>
      <c r="N957">
        <v>30280.18</v>
      </c>
      <c r="O957">
        <v>0.05</v>
      </c>
      <c r="P957">
        <v>5407.55</v>
      </c>
    </row>
    <row r="958" spans="1:16" x14ac:dyDescent="0.25">
      <c r="A958" t="s">
        <v>970</v>
      </c>
      <c r="B958" t="s">
        <v>5651</v>
      </c>
      <c r="C958" t="str">
        <f>TEXT(SalesData[[#This Row],[Order Date]],"mmm-yyyy")</f>
        <v>Apr-2024</v>
      </c>
      <c r="D958">
        <f t="shared" si="14"/>
        <v>2024</v>
      </c>
      <c r="E958" t="s">
        <v>6496</v>
      </c>
      <c r="F958" t="s">
        <v>6975</v>
      </c>
      <c r="G958" t="s">
        <v>7094</v>
      </c>
      <c r="H958" t="s">
        <v>7101</v>
      </c>
      <c r="I958" t="s">
        <v>7117</v>
      </c>
      <c r="J958" t="s">
        <v>7164</v>
      </c>
      <c r="K958" t="s">
        <v>7173</v>
      </c>
      <c r="L958" t="s">
        <v>7206</v>
      </c>
      <c r="M958">
        <v>5</v>
      </c>
      <c r="N958">
        <v>10296.950000000001</v>
      </c>
      <c r="O958">
        <v>0.1</v>
      </c>
      <c r="P958">
        <v>2844.93</v>
      </c>
    </row>
    <row r="959" spans="1:16" x14ac:dyDescent="0.25">
      <c r="A959" t="s">
        <v>971</v>
      </c>
      <c r="B959" t="s">
        <v>5559</v>
      </c>
      <c r="C959" t="str">
        <f>TEXT(SalesData[[#This Row],[Order Date]],"mmm-yyyy")</f>
        <v>Oct-2024</v>
      </c>
      <c r="D959">
        <f t="shared" si="14"/>
        <v>2024</v>
      </c>
      <c r="E959" t="s">
        <v>6163</v>
      </c>
      <c r="F959" t="s">
        <v>6918</v>
      </c>
      <c r="G959" t="s">
        <v>7094</v>
      </c>
      <c r="H959" t="s">
        <v>7098</v>
      </c>
      <c r="I959" t="s">
        <v>7114</v>
      </c>
      <c r="J959" t="s">
        <v>7165</v>
      </c>
      <c r="K959" t="s">
        <v>7177</v>
      </c>
      <c r="L959" t="s">
        <v>7210</v>
      </c>
      <c r="M959">
        <v>5</v>
      </c>
      <c r="N959">
        <v>442979.72</v>
      </c>
      <c r="O959">
        <v>0</v>
      </c>
      <c r="P959">
        <v>62877.06</v>
      </c>
    </row>
    <row r="960" spans="1:16" x14ac:dyDescent="0.25">
      <c r="A960" t="s">
        <v>972</v>
      </c>
      <c r="B960" t="s">
        <v>5652</v>
      </c>
      <c r="C960" t="str">
        <f>TEXT(SalesData[[#This Row],[Order Date]],"mmm-yyyy")</f>
        <v>Apr-2025</v>
      </c>
      <c r="D960">
        <f t="shared" si="14"/>
        <v>2025</v>
      </c>
      <c r="E960" t="s">
        <v>6304</v>
      </c>
      <c r="F960" t="s">
        <v>6958</v>
      </c>
      <c r="G960" t="s">
        <v>7094</v>
      </c>
      <c r="H960" t="s">
        <v>7100</v>
      </c>
      <c r="I960" t="s">
        <v>7151</v>
      </c>
      <c r="J960" t="s">
        <v>7162</v>
      </c>
      <c r="K960" t="s">
        <v>7168</v>
      </c>
      <c r="L960" t="s">
        <v>7180</v>
      </c>
      <c r="M960">
        <v>3</v>
      </c>
      <c r="N960">
        <v>8331.9699999999993</v>
      </c>
      <c r="O960">
        <v>0.2</v>
      </c>
      <c r="P960">
        <v>654.29999999999995</v>
      </c>
    </row>
    <row r="961" spans="1:16" x14ac:dyDescent="0.25">
      <c r="A961" t="s">
        <v>973</v>
      </c>
      <c r="B961" t="s">
        <v>5217</v>
      </c>
      <c r="C961" t="str">
        <f>TEXT(SalesData[[#This Row],[Order Date]],"mmm-yyyy")</f>
        <v>May-2023</v>
      </c>
      <c r="D961">
        <f t="shared" si="14"/>
        <v>2023</v>
      </c>
      <c r="E961" t="s">
        <v>6649</v>
      </c>
      <c r="F961" t="s">
        <v>6977</v>
      </c>
      <c r="G961" t="s">
        <v>7094</v>
      </c>
      <c r="H961" t="s">
        <v>7098</v>
      </c>
      <c r="I961" t="s">
        <v>7114</v>
      </c>
      <c r="J961" t="s">
        <v>7163</v>
      </c>
      <c r="K961" t="s">
        <v>7171</v>
      </c>
      <c r="L961" t="s">
        <v>7209</v>
      </c>
      <c r="M961">
        <v>3</v>
      </c>
      <c r="N961">
        <v>5369.43</v>
      </c>
      <c r="O961">
        <v>0</v>
      </c>
      <c r="P961">
        <v>1129.8499999999999</v>
      </c>
    </row>
    <row r="962" spans="1:16" x14ac:dyDescent="0.25">
      <c r="A962" t="s">
        <v>974</v>
      </c>
      <c r="B962" t="s">
        <v>5653</v>
      </c>
      <c r="C962" t="str">
        <f>TEXT(SalesData[[#This Row],[Order Date]],"mmm-yyyy")</f>
        <v>Aug-2023</v>
      </c>
      <c r="D962">
        <f t="shared" ref="D962:D1025" si="15">YEAR(B962)</f>
        <v>2023</v>
      </c>
      <c r="E962" t="s">
        <v>6501</v>
      </c>
      <c r="F962" t="s">
        <v>6933</v>
      </c>
      <c r="G962" t="s">
        <v>7095</v>
      </c>
      <c r="H962" t="s">
        <v>7109</v>
      </c>
      <c r="I962" t="s">
        <v>7127</v>
      </c>
      <c r="J962" t="s">
        <v>7163</v>
      </c>
      <c r="K962" t="s">
        <v>7171</v>
      </c>
      <c r="L962" t="s">
        <v>7209</v>
      </c>
      <c r="M962">
        <v>8</v>
      </c>
      <c r="N962">
        <v>14120.82</v>
      </c>
      <c r="O962">
        <v>0.05</v>
      </c>
      <c r="P962">
        <v>2549.6999999999998</v>
      </c>
    </row>
    <row r="963" spans="1:16" x14ac:dyDescent="0.25">
      <c r="A963" t="s">
        <v>975</v>
      </c>
      <c r="B963" t="s">
        <v>5217</v>
      </c>
      <c r="C963" t="str">
        <f>TEXT(SalesData[[#This Row],[Order Date]],"mmm-yyyy")</f>
        <v>May-2023</v>
      </c>
      <c r="D963">
        <f t="shared" si="15"/>
        <v>2023</v>
      </c>
      <c r="E963" t="s">
        <v>6583</v>
      </c>
      <c r="F963" t="s">
        <v>7065</v>
      </c>
      <c r="G963" t="s">
        <v>7095</v>
      </c>
      <c r="H963" t="s">
        <v>7108</v>
      </c>
      <c r="I963" t="s">
        <v>7126</v>
      </c>
      <c r="J963" t="s">
        <v>7163</v>
      </c>
      <c r="K963" t="s">
        <v>7175</v>
      </c>
      <c r="L963" t="s">
        <v>7197</v>
      </c>
      <c r="M963">
        <v>8</v>
      </c>
      <c r="N963">
        <v>43567.11</v>
      </c>
      <c r="O963">
        <v>0.1</v>
      </c>
      <c r="P963">
        <v>8140.08</v>
      </c>
    </row>
    <row r="964" spans="1:16" x14ac:dyDescent="0.25">
      <c r="A964" t="s">
        <v>976</v>
      </c>
      <c r="B964" t="s">
        <v>5495</v>
      </c>
      <c r="C964" t="str">
        <f>TEXT(SalesData[[#This Row],[Order Date]],"mmm-yyyy")</f>
        <v>Aug-2024</v>
      </c>
      <c r="D964">
        <f t="shared" si="15"/>
        <v>2024</v>
      </c>
      <c r="E964" t="s">
        <v>6650</v>
      </c>
      <c r="F964" t="s">
        <v>6946</v>
      </c>
      <c r="G964" t="s">
        <v>7094</v>
      </c>
      <c r="H964" t="s">
        <v>7099</v>
      </c>
      <c r="I964" t="s">
        <v>7130</v>
      </c>
      <c r="J964" t="s">
        <v>7164</v>
      </c>
      <c r="K964" t="s">
        <v>7173</v>
      </c>
      <c r="L964" t="s">
        <v>7186</v>
      </c>
      <c r="M964">
        <v>8</v>
      </c>
      <c r="N964">
        <v>27544.32</v>
      </c>
      <c r="O964">
        <v>0.25</v>
      </c>
      <c r="P964">
        <v>4374.08</v>
      </c>
    </row>
    <row r="965" spans="1:16" x14ac:dyDescent="0.25">
      <c r="A965" t="s">
        <v>977</v>
      </c>
      <c r="B965" t="s">
        <v>5247</v>
      </c>
      <c r="C965" t="str">
        <f>TEXT(SalesData[[#This Row],[Order Date]],"mmm-yyyy")</f>
        <v>Jul-2024</v>
      </c>
      <c r="D965">
        <f t="shared" si="15"/>
        <v>2024</v>
      </c>
      <c r="E965" t="s">
        <v>6507</v>
      </c>
      <c r="F965" t="s">
        <v>7050</v>
      </c>
      <c r="G965" t="s">
        <v>7095</v>
      </c>
      <c r="H965" t="s">
        <v>7108</v>
      </c>
      <c r="I965" t="s">
        <v>7141</v>
      </c>
      <c r="J965" t="s">
        <v>7164</v>
      </c>
      <c r="K965" t="s">
        <v>7170</v>
      </c>
      <c r="L965" t="s">
        <v>7183</v>
      </c>
      <c r="M965">
        <v>5</v>
      </c>
      <c r="N965">
        <v>22759.85</v>
      </c>
      <c r="O965">
        <v>0.05</v>
      </c>
      <c r="P965">
        <v>6170.47</v>
      </c>
    </row>
    <row r="966" spans="1:16" x14ac:dyDescent="0.25">
      <c r="A966" t="s">
        <v>978</v>
      </c>
      <c r="B966" t="s">
        <v>5461</v>
      </c>
      <c r="C966" t="str">
        <f>TEXT(SalesData[[#This Row],[Order Date]],"mmm-yyyy")</f>
        <v>Oct-2025</v>
      </c>
      <c r="D966">
        <f t="shared" si="15"/>
        <v>2025</v>
      </c>
      <c r="E966" t="s">
        <v>6426</v>
      </c>
      <c r="F966" t="s">
        <v>7038</v>
      </c>
      <c r="G966" t="s">
        <v>7094</v>
      </c>
      <c r="H966" t="s">
        <v>7101</v>
      </c>
      <c r="I966" t="s">
        <v>7124</v>
      </c>
      <c r="J966" t="s">
        <v>7164</v>
      </c>
      <c r="K966" t="s">
        <v>7173</v>
      </c>
      <c r="L966" t="s">
        <v>7186</v>
      </c>
      <c r="M966">
        <v>8</v>
      </c>
      <c r="N966">
        <v>30926.32</v>
      </c>
      <c r="O966">
        <v>0.15</v>
      </c>
      <c r="P966">
        <v>6587.63</v>
      </c>
    </row>
    <row r="967" spans="1:16" x14ac:dyDescent="0.25">
      <c r="A967" t="s">
        <v>979</v>
      </c>
      <c r="B967" t="s">
        <v>5283</v>
      </c>
      <c r="C967" t="str">
        <f>TEXT(SalesData[[#This Row],[Order Date]],"mmm-yyyy")</f>
        <v>Feb-2025</v>
      </c>
      <c r="D967">
        <f t="shared" si="15"/>
        <v>2025</v>
      </c>
      <c r="E967" t="s">
        <v>6558</v>
      </c>
      <c r="F967" t="s">
        <v>7064</v>
      </c>
      <c r="G967" t="s">
        <v>7097</v>
      </c>
      <c r="H967" t="s">
        <v>7107</v>
      </c>
      <c r="I967" t="s">
        <v>7152</v>
      </c>
      <c r="J967" t="s">
        <v>7165</v>
      </c>
      <c r="K967" t="s">
        <v>7172</v>
      </c>
      <c r="L967" t="s">
        <v>7208</v>
      </c>
      <c r="M967">
        <v>2</v>
      </c>
      <c r="N967">
        <v>3651.98</v>
      </c>
      <c r="O967">
        <v>0.25</v>
      </c>
      <c r="P967">
        <v>378.54</v>
      </c>
    </row>
    <row r="968" spans="1:16" x14ac:dyDescent="0.25">
      <c r="A968" t="s">
        <v>980</v>
      </c>
      <c r="B968" t="s">
        <v>5423</v>
      </c>
      <c r="C968" t="str">
        <f>TEXT(SalesData[[#This Row],[Order Date]],"mmm-yyyy")</f>
        <v>May-2025</v>
      </c>
      <c r="D968">
        <f t="shared" si="15"/>
        <v>2025</v>
      </c>
      <c r="E968" t="s">
        <v>6651</v>
      </c>
      <c r="F968" t="s">
        <v>7022</v>
      </c>
      <c r="G968" t="s">
        <v>7096</v>
      </c>
      <c r="H968" t="s">
        <v>7112</v>
      </c>
      <c r="I968" t="s">
        <v>7133</v>
      </c>
      <c r="J968" t="s">
        <v>7163</v>
      </c>
      <c r="K968" t="s">
        <v>7175</v>
      </c>
      <c r="L968" t="s">
        <v>7205</v>
      </c>
      <c r="M968">
        <v>1</v>
      </c>
      <c r="N968">
        <v>3248.65</v>
      </c>
      <c r="O968">
        <v>0.1</v>
      </c>
      <c r="P968">
        <v>479.64</v>
      </c>
    </row>
    <row r="969" spans="1:16" x14ac:dyDescent="0.25">
      <c r="A969" t="s">
        <v>981</v>
      </c>
      <c r="B969" t="s">
        <v>5487</v>
      </c>
      <c r="C969" t="str">
        <f>TEXT(SalesData[[#This Row],[Order Date]],"mmm-yyyy")</f>
        <v>Feb-2023</v>
      </c>
      <c r="D969">
        <f t="shared" si="15"/>
        <v>2023</v>
      </c>
      <c r="E969" t="s">
        <v>6392</v>
      </c>
      <c r="F969" t="s">
        <v>7006</v>
      </c>
      <c r="G969" t="s">
        <v>7094</v>
      </c>
      <c r="H969" t="s">
        <v>7100</v>
      </c>
      <c r="I969" t="s">
        <v>7116</v>
      </c>
      <c r="J969" t="s">
        <v>7164</v>
      </c>
      <c r="K969" t="s">
        <v>7173</v>
      </c>
      <c r="L969" t="s">
        <v>7206</v>
      </c>
      <c r="M969">
        <v>7</v>
      </c>
      <c r="N969">
        <v>11005.27</v>
      </c>
      <c r="O969">
        <v>0.25</v>
      </c>
      <c r="P969">
        <v>2513.62</v>
      </c>
    </row>
    <row r="970" spans="1:16" x14ac:dyDescent="0.25">
      <c r="A970" t="s">
        <v>982</v>
      </c>
      <c r="B970" t="s">
        <v>5168</v>
      </c>
      <c r="C970" t="str">
        <f>TEXT(SalesData[[#This Row],[Order Date]],"mmm-yyyy")</f>
        <v>Dec-2024</v>
      </c>
      <c r="D970">
        <f t="shared" si="15"/>
        <v>2024</v>
      </c>
      <c r="E970" t="s">
        <v>6652</v>
      </c>
      <c r="F970" t="s">
        <v>6912</v>
      </c>
      <c r="G970" t="s">
        <v>7095</v>
      </c>
      <c r="H970" t="s">
        <v>7106</v>
      </c>
      <c r="I970" t="s">
        <v>7146</v>
      </c>
      <c r="J970" t="s">
        <v>7163</v>
      </c>
      <c r="K970" t="s">
        <v>7171</v>
      </c>
      <c r="L970" t="s">
        <v>7184</v>
      </c>
      <c r="M970">
        <v>8</v>
      </c>
      <c r="N970">
        <v>53713.8</v>
      </c>
      <c r="O970">
        <v>0.2</v>
      </c>
      <c r="P970">
        <v>5058.22</v>
      </c>
    </row>
    <row r="971" spans="1:16" x14ac:dyDescent="0.25">
      <c r="A971" t="s">
        <v>983</v>
      </c>
      <c r="B971" t="s">
        <v>5559</v>
      </c>
      <c r="C971" t="str">
        <f>TEXT(SalesData[[#This Row],[Order Date]],"mmm-yyyy")</f>
        <v>Oct-2024</v>
      </c>
      <c r="D971">
        <f t="shared" si="15"/>
        <v>2024</v>
      </c>
      <c r="E971" t="s">
        <v>6173</v>
      </c>
      <c r="F971" t="s">
        <v>6963</v>
      </c>
      <c r="G971" t="s">
        <v>7096</v>
      </c>
      <c r="H971" t="s">
        <v>7113</v>
      </c>
      <c r="I971" t="s">
        <v>7148</v>
      </c>
      <c r="J971" t="s">
        <v>7163</v>
      </c>
      <c r="K971" t="s">
        <v>7171</v>
      </c>
      <c r="L971" t="s">
        <v>7184</v>
      </c>
      <c r="M971">
        <v>6</v>
      </c>
      <c r="N971">
        <v>40956</v>
      </c>
      <c r="O971">
        <v>0.15</v>
      </c>
      <c r="P971">
        <v>3321.69</v>
      </c>
    </row>
    <row r="972" spans="1:16" x14ac:dyDescent="0.25">
      <c r="A972" t="s">
        <v>984</v>
      </c>
      <c r="B972" t="s">
        <v>5654</v>
      </c>
      <c r="C972" t="str">
        <f>TEXT(SalesData[[#This Row],[Order Date]],"mmm-yyyy")</f>
        <v>Sep-2024</v>
      </c>
      <c r="D972">
        <f t="shared" si="15"/>
        <v>2024</v>
      </c>
      <c r="E972" t="s">
        <v>6572</v>
      </c>
      <c r="F972" t="s">
        <v>7079</v>
      </c>
      <c r="G972" t="s">
        <v>7097</v>
      </c>
      <c r="H972" t="s">
        <v>7107</v>
      </c>
      <c r="I972" t="s">
        <v>7152</v>
      </c>
      <c r="J972" t="s">
        <v>7163</v>
      </c>
      <c r="K972" t="s">
        <v>7175</v>
      </c>
      <c r="L972" t="s">
        <v>7205</v>
      </c>
      <c r="M972">
        <v>8</v>
      </c>
      <c r="N972">
        <v>21697.07</v>
      </c>
      <c r="O972">
        <v>0.2</v>
      </c>
      <c r="P972">
        <v>2261.62</v>
      </c>
    </row>
    <row r="973" spans="1:16" x14ac:dyDescent="0.25">
      <c r="A973" t="s">
        <v>985</v>
      </c>
      <c r="B973" t="s">
        <v>5392</v>
      </c>
      <c r="C973" t="str">
        <f>TEXT(SalesData[[#This Row],[Order Date]],"mmm-yyyy")</f>
        <v>Sep-2025</v>
      </c>
      <c r="D973">
        <f t="shared" si="15"/>
        <v>2025</v>
      </c>
      <c r="E973" t="s">
        <v>6384</v>
      </c>
      <c r="F973" t="s">
        <v>6969</v>
      </c>
      <c r="G973" t="s">
        <v>7095</v>
      </c>
      <c r="H973" t="s">
        <v>7108</v>
      </c>
      <c r="I973" t="s">
        <v>7150</v>
      </c>
      <c r="J973" t="s">
        <v>7164</v>
      </c>
      <c r="K973" t="s">
        <v>7173</v>
      </c>
      <c r="L973" t="s">
        <v>7200</v>
      </c>
      <c r="M973">
        <v>6</v>
      </c>
      <c r="N973">
        <v>6920.27</v>
      </c>
      <c r="O973">
        <v>0</v>
      </c>
      <c r="P973">
        <v>2620.14</v>
      </c>
    </row>
    <row r="974" spans="1:16" x14ac:dyDescent="0.25">
      <c r="A974" t="s">
        <v>986</v>
      </c>
      <c r="B974" t="s">
        <v>5655</v>
      </c>
      <c r="C974" t="str">
        <f>TEXT(SalesData[[#This Row],[Order Date]],"mmm-yyyy")</f>
        <v>Aug-2024</v>
      </c>
      <c r="D974">
        <f t="shared" si="15"/>
        <v>2024</v>
      </c>
      <c r="E974" t="s">
        <v>6653</v>
      </c>
      <c r="F974" t="s">
        <v>7061</v>
      </c>
      <c r="G974" t="s">
        <v>7094</v>
      </c>
      <c r="H974" t="s">
        <v>7101</v>
      </c>
      <c r="I974" t="s">
        <v>7124</v>
      </c>
      <c r="J974" t="s">
        <v>7165</v>
      </c>
      <c r="K974" t="s">
        <v>7176</v>
      </c>
      <c r="L974" t="s">
        <v>7202</v>
      </c>
      <c r="M974">
        <v>2</v>
      </c>
      <c r="N974">
        <v>29082.15</v>
      </c>
      <c r="O974">
        <v>0.2</v>
      </c>
      <c r="P974">
        <v>566.14</v>
      </c>
    </row>
    <row r="975" spans="1:16" x14ac:dyDescent="0.25">
      <c r="A975" t="s">
        <v>987</v>
      </c>
      <c r="B975" t="s">
        <v>5096</v>
      </c>
      <c r="C975" t="str">
        <f>TEXT(SalesData[[#This Row],[Order Date]],"mmm-yyyy")</f>
        <v>Oct-2023</v>
      </c>
      <c r="D975">
        <f t="shared" si="15"/>
        <v>2023</v>
      </c>
      <c r="E975" t="s">
        <v>6333</v>
      </c>
      <c r="F975" t="s">
        <v>6898</v>
      </c>
      <c r="G975" t="s">
        <v>7095</v>
      </c>
      <c r="H975" t="s">
        <v>7108</v>
      </c>
      <c r="I975" t="s">
        <v>7150</v>
      </c>
      <c r="J975" t="s">
        <v>7162</v>
      </c>
      <c r="K975" t="s">
        <v>7166</v>
      </c>
      <c r="L975" t="s">
        <v>7211</v>
      </c>
      <c r="M975">
        <v>5</v>
      </c>
      <c r="N975">
        <v>32098.47</v>
      </c>
      <c r="O975">
        <v>0.15</v>
      </c>
      <c r="P975">
        <v>5209.82</v>
      </c>
    </row>
    <row r="976" spans="1:16" x14ac:dyDescent="0.25">
      <c r="A976" t="s">
        <v>988</v>
      </c>
      <c r="B976" t="s">
        <v>5408</v>
      </c>
      <c r="C976" t="str">
        <f>TEXT(SalesData[[#This Row],[Order Date]],"mmm-yyyy")</f>
        <v>Mar-2023</v>
      </c>
      <c r="D976">
        <f t="shared" si="15"/>
        <v>2023</v>
      </c>
      <c r="E976" t="s">
        <v>6178</v>
      </c>
      <c r="F976" t="s">
        <v>6968</v>
      </c>
      <c r="G976" t="s">
        <v>7094</v>
      </c>
      <c r="H976" t="s">
        <v>7100</v>
      </c>
      <c r="I976" t="s">
        <v>7136</v>
      </c>
      <c r="J976" t="s">
        <v>7164</v>
      </c>
      <c r="K976" t="s">
        <v>7173</v>
      </c>
      <c r="L976" t="s">
        <v>7206</v>
      </c>
      <c r="M976">
        <v>4</v>
      </c>
      <c r="N976">
        <v>6728.75</v>
      </c>
      <c r="O976">
        <v>0.25</v>
      </c>
      <c r="P976">
        <v>1704.25</v>
      </c>
    </row>
    <row r="977" spans="1:16" x14ac:dyDescent="0.25">
      <c r="A977" t="s">
        <v>989</v>
      </c>
      <c r="B977" t="s">
        <v>5502</v>
      </c>
      <c r="C977" t="str">
        <f>TEXT(SalesData[[#This Row],[Order Date]],"mmm-yyyy")</f>
        <v>Mar-2024</v>
      </c>
      <c r="D977">
        <f t="shared" si="15"/>
        <v>2024</v>
      </c>
      <c r="E977" t="s">
        <v>6516</v>
      </c>
      <c r="F977" t="s">
        <v>6914</v>
      </c>
      <c r="G977" t="s">
        <v>7094</v>
      </c>
      <c r="H977" t="s">
        <v>7099</v>
      </c>
      <c r="I977" t="s">
        <v>7125</v>
      </c>
      <c r="J977" t="s">
        <v>7162</v>
      </c>
      <c r="K977" t="s">
        <v>7168</v>
      </c>
      <c r="L977" t="s">
        <v>7181</v>
      </c>
      <c r="M977">
        <v>8</v>
      </c>
      <c r="N977">
        <v>71560.44</v>
      </c>
      <c r="O977">
        <v>0.25</v>
      </c>
      <c r="P977">
        <v>8016.3</v>
      </c>
    </row>
    <row r="978" spans="1:16" x14ac:dyDescent="0.25">
      <c r="A978" t="s">
        <v>990</v>
      </c>
      <c r="B978" t="s">
        <v>5656</v>
      </c>
      <c r="C978" t="str">
        <f>TEXT(SalesData[[#This Row],[Order Date]],"mmm-yyyy")</f>
        <v>Apr-2025</v>
      </c>
      <c r="D978">
        <f t="shared" si="15"/>
        <v>2025</v>
      </c>
      <c r="E978" t="s">
        <v>6401</v>
      </c>
      <c r="F978" t="s">
        <v>6915</v>
      </c>
      <c r="G978" t="s">
        <v>7094</v>
      </c>
      <c r="H978" t="s">
        <v>7101</v>
      </c>
      <c r="I978" t="s">
        <v>7124</v>
      </c>
      <c r="J978" t="s">
        <v>7163</v>
      </c>
      <c r="K978" t="s">
        <v>7167</v>
      </c>
      <c r="L978" t="s">
        <v>7179</v>
      </c>
      <c r="M978">
        <v>6</v>
      </c>
      <c r="N978">
        <v>11589.44</v>
      </c>
      <c r="O978">
        <v>0.25</v>
      </c>
      <c r="P978">
        <v>1853.32</v>
      </c>
    </row>
    <row r="979" spans="1:16" x14ac:dyDescent="0.25">
      <c r="A979" t="s">
        <v>991</v>
      </c>
      <c r="B979" t="s">
        <v>5657</v>
      </c>
      <c r="C979" t="str">
        <f>TEXT(SalesData[[#This Row],[Order Date]],"mmm-yyyy")</f>
        <v>Oct-2024</v>
      </c>
      <c r="D979">
        <f t="shared" si="15"/>
        <v>2024</v>
      </c>
      <c r="E979" t="s">
        <v>6654</v>
      </c>
      <c r="F979" t="s">
        <v>7041</v>
      </c>
      <c r="G979" t="s">
        <v>7095</v>
      </c>
      <c r="H979" t="s">
        <v>7109</v>
      </c>
      <c r="I979" t="s">
        <v>7127</v>
      </c>
      <c r="J979" t="s">
        <v>7162</v>
      </c>
      <c r="K979" t="s">
        <v>7166</v>
      </c>
      <c r="L979" t="s">
        <v>7192</v>
      </c>
      <c r="M979">
        <v>4</v>
      </c>
      <c r="N979">
        <v>18068.900000000001</v>
      </c>
      <c r="O979">
        <v>0.25</v>
      </c>
      <c r="P979">
        <v>1874.22</v>
      </c>
    </row>
    <row r="980" spans="1:16" x14ac:dyDescent="0.25">
      <c r="A980" t="s">
        <v>992</v>
      </c>
      <c r="B980" t="s">
        <v>5456</v>
      </c>
      <c r="C980" t="str">
        <f>TEXT(SalesData[[#This Row],[Order Date]],"mmm-yyyy")</f>
        <v>Sep-2025</v>
      </c>
      <c r="D980">
        <f t="shared" si="15"/>
        <v>2025</v>
      </c>
      <c r="E980" t="s">
        <v>6655</v>
      </c>
      <c r="F980" t="s">
        <v>7049</v>
      </c>
      <c r="G980" t="s">
        <v>7095</v>
      </c>
      <c r="H980" t="s">
        <v>7109</v>
      </c>
      <c r="I980" t="s">
        <v>7127</v>
      </c>
      <c r="J980" t="s">
        <v>7162</v>
      </c>
      <c r="K980" t="s">
        <v>7169</v>
      </c>
      <c r="L980" t="s">
        <v>7203</v>
      </c>
      <c r="M980">
        <v>4</v>
      </c>
      <c r="N980">
        <v>77371.539999999994</v>
      </c>
      <c r="O980">
        <v>0.1</v>
      </c>
      <c r="P980">
        <v>7793.48</v>
      </c>
    </row>
    <row r="981" spans="1:16" x14ac:dyDescent="0.25">
      <c r="A981" t="s">
        <v>993</v>
      </c>
      <c r="B981" t="s">
        <v>5344</v>
      </c>
      <c r="C981" t="str">
        <f>TEXT(SalesData[[#This Row],[Order Date]],"mmm-yyyy")</f>
        <v>Oct-2025</v>
      </c>
      <c r="D981">
        <f t="shared" si="15"/>
        <v>2025</v>
      </c>
      <c r="E981" t="s">
        <v>6166</v>
      </c>
      <c r="F981" t="s">
        <v>6897</v>
      </c>
      <c r="G981" t="s">
        <v>7096</v>
      </c>
      <c r="H981" t="s">
        <v>7112</v>
      </c>
      <c r="I981" t="s">
        <v>7139</v>
      </c>
      <c r="J981" t="s">
        <v>7165</v>
      </c>
      <c r="K981" t="s">
        <v>7172</v>
      </c>
      <c r="L981" t="s">
        <v>7212</v>
      </c>
      <c r="M981">
        <v>1</v>
      </c>
      <c r="N981">
        <v>3317.23</v>
      </c>
      <c r="O981">
        <v>0.05</v>
      </c>
      <c r="P981">
        <v>524.94000000000005</v>
      </c>
    </row>
    <row r="982" spans="1:16" x14ac:dyDescent="0.25">
      <c r="A982" t="s">
        <v>994</v>
      </c>
      <c r="B982" t="s">
        <v>5186</v>
      </c>
      <c r="C982" t="str">
        <f>TEXT(SalesData[[#This Row],[Order Date]],"mmm-yyyy")</f>
        <v>May-2023</v>
      </c>
      <c r="D982">
        <f t="shared" si="15"/>
        <v>2023</v>
      </c>
      <c r="E982" t="s">
        <v>6656</v>
      </c>
      <c r="F982" t="s">
        <v>6968</v>
      </c>
      <c r="G982" t="s">
        <v>7095</v>
      </c>
      <c r="H982" t="s">
        <v>7108</v>
      </c>
      <c r="I982" t="s">
        <v>7141</v>
      </c>
      <c r="J982" t="s">
        <v>7165</v>
      </c>
      <c r="K982" t="s">
        <v>7172</v>
      </c>
      <c r="L982" t="s">
        <v>7185</v>
      </c>
      <c r="M982">
        <v>8</v>
      </c>
      <c r="N982">
        <v>36735.18</v>
      </c>
      <c r="O982">
        <v>0.1</v>
      </c>
      <c r="P982">
        <v>5130.7299999999996</v>
      </c>
    </row>
    <row r="983" spans="1:16" x14ac:dyDescent="0.25">
      <c r="A983" t="s">
        <v>995</v>
      </c>
      <c r="B983" t="s">
        <v>5658</v>
      </c>
      <c r="C983" t="str">
        <f>TEXT(SalesData[[#This Row],[Order Date]],"mmm-yyyy")</f>
        <v>Jul-2025</v>
      </c>
      <c r="D983">
        <f t="shared" si="15"/>
        <v>2025</v>
      </c>
      <c r="E983" t="s">
        <v>6144</v>
      </c>
      <c r="F983" t="s">
        <v>6942</v>
      </c>
      <c r="G983" t="s">
        <v>7095</v>
      </c>
      <c r="H983" t="s">
        <v>7108</v>
      </c>
      <c r="I983" t="s">
        <v>7150</v>
      </c>
      <c r="J983" t="s">
        <v>7162</v>
      </c>
      <c r="K983" t="s">
        <v>7169</v>
      </c>
      <c r="L983" t="s">
        <v>7193</v>
      </c>
      <c r="M983">
        <v>7</v>
      </c>
      <c r="N983">
        <v>79050.509999999995</v>
      </c>
      <c r="O983">
        <v>0</v>
      </c>
      <c r="P983">
        <v>16084.79</v>
      </c>
    </row>
    <row r="984" spans="1:16" x14ac:dyDescent="0.25">
      <c r="A984" t="s">
        <v>996</v>
      </c>
      <c r="B984" t="s">
        <v>5439</v>
      </c>
      <c r="C984" t="str">
        <f>TEXT(SalesData[[#This Row],[Order Date]],"mmm-yyyy")</f>
        <v>Apr-2023</v>
      </c>
      <c r="D984">
        <f t="shared" si="15"/>
        <v>2023</v>
      </c>
      <c r="E984" t="s">
        <v>6410</v>
      </c>
      <c r="F984" t="s">
        <v>6950</v>
      </c>
      <c r="G984" t="s">
        <v>7095</v>
      </c>
      <c r="H984" t="s">
        <v>7109</v>
      </c>
      <c r="I984" t="s">
        <v>7140</v>
      </c>
      <c r="J984" t="s">
        <v>7165</v>
      </c>
      <c r="K984" t="s">
        <v>7172</v>
      </c>
      <c r="L984" t="s">
        <v>7212</v>
      </c>
      <c r="M984">
        <v>3</v>
      </c>
      <c r="N984">
        <v>8143.48</v>
      </c>
      <c r="O984">
        <v>0.2</v>
      </c>
      <c r="P984">
        <v>615.14</v>
      </c>
    </row>
    <row r="985" spans="1:16" x14ac:dyDescent="0.25">
      <c r="A985" t="s">
        <v>997</v>
      </c>
      <c r="B985" t="s">
        <v>5514</v>
      </c>
      <c r="C985" t="str">
        <f>TEXT(SalesData[[#This Row],[Order Date]],"mmm-yyyy")</f>
        <v>Jan-2024</v>
      </c>
      <c r="D985">
        <f t="shared" si="15"/>
        <v>2024</v>
      </c>
      <c r="E985" t="s">
        <v>6657</v>
      </c>
      <c r="F985" t="s">
        <v>6997</v>
      </c>
      <c r="G985" t="s">
        <v>7097</v>
      </c>
      <c r="H985" t="s">
        <v>7105</v>
      </c>
      <c r="I985" t="s">
        <v>7149</v>
      </c>
      <c r="J985" t="s">
        <v>7165</v>
      </c>
      <c r="K985" t="s">
        <v>7177</v>
      </c>
      <c r="L985" t="s">
        <v>7198</v>
      </c>
      <c r="M985">
        <v>2</v>
      </c>
      <c r="N985">
        <v>117865.83</v>
      </c>
      <c r="O985">
        <v>0.1</v>
      </c>
      <c r="P985">
        <v>13484.36</v>
      </c>
    </row>
    <row r="986" spans="1:16" x14ac:dyDescent="0.25">
      <c r="A986" t="s">
        <v>998</v>
      </c>
      <c r="B986" t="s">
        <v>5254</v>
      </c>
      <c r="C986" t="str">
        <f>TEXT(SalesData[[#This Row],[Order Date]],"mmm-yyyy")</f>
        <v>Feb-2025</v>
      </c>
      <c r="D986">
        <f t="shared" si="15"/>
        <v>2025</v>
      </c>
      <c r="E986" t="s">
        <v>6353</v>
      </c>
      <c r="F986" t="s">
        <v>6942</v>
      </c>
      <c r="G986" t="s">
        <v>7096</v>
      </c>
      <c r="H986" t="s">
        <v>7111</v>
      </c>
      <c r="I986" t="s">
        <v>7145</v>
      </c>
      <c r="J986" t="s">
        <v>7162</v>
      </c>
      <c r="K986" t="s">
        <v>7168</v>
      </c>
      <c r="L986" t="s">
        <v>7180</v>
      </c>
      <c r="M986">
        <v>6</v>
      </c>
      <c r="N986">
        <v>21435.25</v>
      </c>
      <c r="O986">
        <v>0</v>
      </c>
      <c r="P986">
        <v>3858.1</v>
      </c>
    </row>
    <row r="987" spans="1:16" x14ac:dyDescent="0.25">
      <c r="A987" t="s">
        <v>999</v>
      </c>
      <c r="B987" t="s">
        <v>5225</v>
      </c>
      <c r="C987" t="str">
        <f>TEXT(SalesData[[#This Row],[Order Date]],"mmm-yyyy")</f>
        <v>Jun-2024</v>
      </c>
      <c r="D987">
        <f t="shared" si="15"/>
        <v>2024</v>
      </c>
      <c r="E987" t="s">
        <v>6658</v>
      </c>
      <c r="F987" t="s">
        <v>6964</v>
      </c>
      <c r="G987" t="s">
        <v>7096</v>
      </c>
      <c r="H987" t="s">
        <v>7111</v>
      </c>
      <c r="I987" t="s">
        <v>7131</v>
      </c>
      <c r="J987" t="s">
        <v>7164</v>
      </c>
      <c r="K987" t="s">
        <v>7174</v>
      </c>
      <c r="L987" t="s">
        <v>7199</v>
      </c>
      <c r="M987">
        <v>2</v>
      </c>
      <c r="N987">
        <v>3025.33</v>
      </c>
      <c r="O987">
        <v>0.05</v>
      </c>
      <c r="P987">
        <v>591.92999999999995</v>
      </c>
    </row>
    <row r="988" spans="1:16" x14ac:dyDescent="0.25">
      <c r="A988" t="s">
        <v>1000</v>
      </c>
      <c r="B988" t="s">
        <v>5441</v>
      </c>
      <c r="C988" t="str">
        <f>TEXT(SalesData[[#This Row],[Order Date]],"mmm-yyyy")</f>
        <v>May-2023</v>
      </c>
      <c r="D988">
        <f t="shared" si="15"/>
        <v>2023</v>
      </c>
      <c r="E988" t="s">
        <v>6659</v>
      </c>
      <c r="F988" t="s">
        <v>7044</v>
      </c>
      <c r="G988" t="s">
        <v>7097</v>
      </c>
      <c r="H988" t="s">
        <v>7104</v>
      </c>
      <c r="I988" t="s">
        <v>7120</v>
      </c>
      <c r="J988" t="s">
        <v>7162</v>
      </c>
      <c r="K988" t="s">
        <v>7168</v>
      </c>
      <c r="L988" t="s">
        <v>7181</v>
      </c>
      <c r="M988">
        <v>1</v>
      </c>
      <c r="N988">
        <v>11792.23</v>
      </c>
      <c r="O988">
        <v>0</v>
      </c>
      <c r="P988">
        <v>2749.97</v>
      </c>
    </row>
    <row r="989" spans="1:16" x14ac:dyDescent="0.25">
      <c r="A989" t="s">
        <v>1001</v>
      </c>
      <c r="B989" t="s">
        <v>5659</v>
      </c>
      <c r="C989" t="str">
        <f>TEXT(SalesData[[#This Row],[Order Date]],"mmm-yyyy")</f>
        <v>Feb-2025</v>
      </c>
      <c r="D989">
        <f t="shared" si="15"/>
        <v>2025</v>
      </c>
      <c r="E989" t="s">
        <v>6660</v>
      </c>
      <c r="F989" t="s">
        <v>6993</v>
      </c>
      <c r="G989" t="s">
        <v>7097</v>
      </c>
      <c r="H989" t="s">
        <v>7110</v>
      </c>
      <c r="I989" t="s">
        <v>7159</v>
      </c>
      <c r="J989" t="s">
        <v>7163</v>
      </c>
      <c r="K989" t="s">
        <v>7171</v>
      </c>
      <c r="L989" t="s">
        <v>7209</v>
      </c>
      <c r="M989">
        <v>4</v>
      </c>
      <c r="N989">
        <v>6564.32</v>
      </c>
      <c r="O989">
        <v>0.05</v>
      </c>
      <c r="P989">
        <v>1062.31</v>
      </c>
    </row>
    <row r="990" spans="1:16" x14ac:dyDescent="0.25">
      <c r="A990" t="s">
        <v>1002</v>
      </c>
      <c r="B990" t="s">
        <v>5607</v>
      </c>
      <c r="C990" t="str">
        <f>TEXT(SalesData[[#This Row],[Order Date]],"mmm-yyyy")</f>
        <v>Dec-2023</v>
      </c>
      <c r="D990">
        <f t="shared" si="15"/>
        <v>2023</v>
      </c>
      <c r="E990" t="s">
        <v>6487</v>
      </c>
      <c r="F990" t="s">
        <v>7021</v>
      </c>
      <c r="G990" t="s">
        <v>7096</v>
      </c>
      <c r="H990" t="s">
        <v>7111</v>
      </c>
      <c r="I990" t="s">
        <v>7142</v>
      </c>
      <c r="J990" t="s">
        <v>7162</v>
      </c>
      <c r="K990" t="s">
        <v>7166</v>
      </c>
      <c r="L990" t="s">
        <v>7211</v>
      </c>
      <c r="M990">
        <v>1</v>
      </c>
      <c r="N990">
        <v>6622.5</v>
      </c>
      <c r="O990">
        <v>0.15</v>
      </c>
      <c r="P990">
        <v>641.83000000000004</v>
      </c>
    </row>
    <row r="991" spans="1:16" x14ac:dyDescent="0.25">
      <c r="A991" t="s">
        <v>1003</v>
      </c>
      <c r="B991" t="s">
        <v>5495</v>
      </c>
      <c r="C991" t="str">
        <f>TEXT(SalesData[[#This Row],[Order Date]],"mmm-yyyy")</f>
        <v>Aug-2024</v>
      </c>
      <c r="D991">
        <f t="shared" si="15"/>
        <v>2024</v>
      </c>
      <c r="E991" t="s">
        <v>6646</v>
      </c>
      <c r="F991" t="s">
        <v>6907</v>
      </c>
      <c r="G991" t="s">
        <v>7097</v>
      </c>
      <c r="H991" t="s">
        <v>7104</v>
      </c>
      <c r="I991" t="s">
        <v>7160</v>
      </c>
      <c r="J991" t="s">
        <v>7162</v>
      </c>
      <c r="K991" t="s">
        <v>7169</v>
      </c>
      <c r="L991" t="s">
        <v>7193</v>
      </c>
      <c r="M991">
        <v>3</v>
      </c>
      <c r="N991">
        <v>32992.25</v>
      </c>
      <c r="O991">
        <v>0</v>
      </c>
      <c r="P991">
        <v>7254.79</v>
      </c>
    </row>
    <row r="992" spans="1:16" x14ac:dyDescent="0.25">
      <c r="A992" t="s">
        <v>1004</v>
      </c>
      <c r="B992" t="s">
        <v>5065</v>
      </c>
      <c r="C992" t="str">
        <f>TEXT(SalesData[[#This Row],[Order Date]],"mmm-yyyy")</f>
        <v>Jul-2025</v>
      </c>
      <c r="D992">
        <f t="shared" si="15"/>
        <v>2025</v>
      </c>
      <c r="E992" t="s">
        <v>6638</v>
      </c>
      <c r="F992" t="s">
        <v>6971</v>
      </c>
      <c r="G992" t="s">
        <v>7096</v>
      </c>
      <c r="H992" t="s">
        <v>7103</v>
      </c>
      <c r="I992" t="s">
        <v>7119</v>
      </c>
      <c r="J992" t="s">
        <v>7165</v>
      </c>
      <c r="K992" t="s">
        <v>7177</v>
      </c>
      <c r="L992" t="s">
        <v>7198</v>
      </c>
      <c r="M992">
        <v>6</v>
      </c>
      <c r="N992">
        <v>379838.6</v>
      </c>
      <c r="O992">
        <v>0</v>
      </c>
      <c r="P992">
        <v>64109.25</v>
      </c>
    </row>
    <row r="993" spans="1:16" x14ac:dyDescent="0.25">
      <c r="A993" t="s">
        <v>1005</v>
      </c>
      <c r="B993" t="s">
        <v>5421</v>
      </c>
      <c r="C993" t="str">
        <f>TEXT(SalesData[[#This Row],[Order Date]],"mmm-yyyy")</f>
        <v>Mar-2023</v>
      </c>
      <c r="D993">
        <f t="shared" si="15"/>
        <v>2023</v>
      </c>
      <c r="E993" t="s">
        <v>6661</v>
      </c>
      <c r="F993" t="s">
        <v>7043</v>
      </c>
      <c r="G993" t="s">
        <v>7095</v>
      </c>
      <c r="H993" t="s">
        <v>7109</v>
      </c>
      <c r="I993" t="s">
        <v>7135</v>
      </c>
      <c r="J993" t="s">
        <v>7165</v>
      </c>
      <c r="K993" t="s">
        <v>7172</v>
      </c>
      <c r="L993" t="s">
        <v>7208</v>
      </c>
      <c r="M993">
        <v>6</v>
      </c>
      <c r="N993">
        <v>12830.32</v>
      </c>
      <c r="O993">
        <v>0.15</v>
      </c>
      <c r="P993">
        <v>1808.77</v>
      </c>
    </row>
    <row r="994" spans="1:16" x14ac:dyDescent="0.25">
      <c r="A994" t="s">
        <v>1006</v>
      </c>
      <c r="B994" t="s">
        <v>5660</v>
      </c>
      <c r="C994" t="str">
        <f>TEXT(SalesData[[#This Row],[Order Date]],"mmm-yyyy")</f>
        <v>Feb-2024</v>
      </c>
      <c r="D994">
        <f t="shared" si="15"/>
        <v>2024</v>
      </c>
      <c r="E994" t="s">
        <v>6286</v>
      </c>
      <c r="F994" t="s">
        <v>6949</v>
      </c>
      <c r="G994" t="s">
        <v>7095</v>
      </c>
      <c r="H994" t="s">
        <v>7108</v>
      </c>
      <c r="I994" t="s">
        <v>7126</v>
      </c>
      <c r="J994" t="s">
        <v>7163</v>
      </c>
      <c r="K994" t="s">
        <v>7171</v>
      </c>
      <c r="L994" t="s">
        <v>7184</v>
      </c>
      <c r="M994">
        <v>7</v>
      </c>
      <c r="N994">
        <v>50073.1</v>
      </c>
      <c r="O994">
        <v>0.1</v>
      </c>
      <c r="P994">
        <v>5966.8</v>
      </c>
    </row>
    <row r="995" spans="1:16" x14ac:dyDescent="0.25">
      <c r="A995" t="s">
        <v>1007</v>
      </c>
      <c r="B995" t="s">
        <v>5516</v>
      </c>
      <c r="C995" t="str">
        <f>TEXT(SalesData[[#This Row],[Order Date]],"mmm-yyyy")</f>
        <v>Oct-2024</v>
      </c>
      <c r="D995">
        <f t="shared" si="15"/>
        <v>2024</v>
      </c>
      <c r="E995" t="s">
        <v>6205</v>
      </c>
      <c r="F995" t="s">
        <v>6975</v>
      </c>
      <c r="G995" t="s">
        <v>7096</v>
      </c>
      <c r="H995" t="s">
        <v>7103</v>
      </c>
      <c r="I995" t="s">
        <v>7158</v>
      </c>
      <c r="J995" t="s">
        <v>7163</v>
      </c>
      <c r="K995" t="s">
        <v>7175</v>
      </c>
      <c r="L995" t="s">
        <v>7205</v>
      </c>
      <c r="M995">
        <v>1</v>
      </c>
      <c r="N995">
        <v>3073.55</v>
      </c>
      <c r="O995">
        <v>0.15</v>
      </c>
      <c r="P995">
        <v>398.37</v>
      </c>
    </row>
    <row r="996" spans="1:16" x14ac:dyDescent="0.25">
      <c r="A996" t="s">
        <v>1008</v>
      </c>
      <c r="B996" t="s">
        <v>5443</v>
      </c>
      <c r="C996" t="str">
        <f>TEXT(SalesData[[#This Row],[Order Date]],"mmm-yyyy")</f>
        <v>Dec-2023</v>
      </c>
      <c r="D996">
        <f t="shared" si="15"/>
        <v>2023</v>
      </c>
      <c r="E996" t="s">
        <v>6536</v>
      </c>
      <c r="F996" t="s">
        <v>7075</v>
      </c>
      <c r="G996" t="s">
        <v>7095</v>
      </c>
      <c r="H996" t="s">
        <v>7109</v>
      </c>
      <c r="I996" t="s">
        <v>7127</v>
      </c>
      <c r="J996" t="s">
        <v>7165</v>
      </c>
      <c r="K996" t="s">
        <v>7176</v>
      </c>
      <c r="L996" t="s">
        <v>7194</v>
      </c>
      <c r="M996">
        <v>7</v>
      </c>
      <c r="N996">
        <v>172405.9</v>
      </c>
      <c r="O996">
        <v>0</v>
      </c>
      <c r="P996">
        <v>29371.05</v>
      </c>
    </row>
    <row r="997" spans="1:16" x14ac:dyDescent="0.25">
      <c r="A997" t="s">
        <v>1009</v>
      </c>
      <c r="B997" t="s">
        <v>5661</v>
      </c>
      <c r="C997" t="str">
        <f>TEXT(SalesData[[#This Row],[Order Date]],"mmm-yyyy")</f>
        <v>Jun-2025</v>
      </c>
      <c r="D997">
        <f t="shared" si="15"/>
        <v>2025</v>
      </c>
      <c r="E997" t="s">
        <v>6453</v>
      </c>
      <c r="F997" t="s">
        <v>7063</v>
      </c>
      <c r="G997" t="s">
        <v>7094</v>
      </c>
      <c r="H997" t="s">
        <v>7098</v>
      </c>
      <c r="I997" t="s">
        <v>7138</v>
      </c>
      <c r="J997" t="s">
        <v>7165</v>
      </c>
      <c r="K997" t="s">
        <v>7176</v>
      </c>
      <c r="L997" t="s">
        <v>7202</v>
      </c>
      <c r="M997">
        <v>8</v>
      </c>
      <c r="N997">
        <v>149649.93</v>
      </c>
      <c r="O997">
        <v>0</v>
      </c>
      <c r="P997">
        <v>19161.62</v>
      </c>
    </row>
    <row r="998" spans="1:16" x14ac:dyDescent="0.25">
      <c r="A998" t="s">
        <v>1010</v>
      </c>
      <c r="B998" t="s">
        <v>5583</v>
      </c>
      <c r="C998" t="str">
        <f>TEXT(SalesData[[#This Row],[Order Date]],"mmm-yyyy")</f>
        <v>Oct-2025</v>
      </c>
      <c r="D998">
        <f t="shared" si="15"/>
        <v>2025</v>
      </c>
      <c r="E998" t="s">
        <v>6591</v>
      </c>
      <c r="F998" t="s">
        <v>6970</v>
      </c>
      <c r="G998" t="s">
        <v>7094</v>
      </c>
      <c r="H998" t="s">
        <v>7099</v>
      </c>
      <c r="I998" t="s">
        <v>7130</v>
      </c>
      <c r="J998" t="s">
        <v>7163</v>
      </c>
      <c r="K998" t="s">
        <v>7171</v>
      </c>
      <c r="L998" t="s">
        <v>7209</v>
      </c>
      <c r="M998">
        <v>2</v>
      </c>
      <c r="N998">
        <v>3250.62</v>
      </c>
      <c r="O998">
        <v>0.05</v>
      </c>
      <c r="P998">
        <v>631.11</v>
      </c>
    </row>
    <row r="999" spans="1:16" x14ac:dyDescent="0.25">
      <c r="A999" t="s">
        <v>1011</v>
      </c>
      <c r="B999" t="s">
        <v>5607</v>
      </c>
      <c r="C999" t="str">
        <f>TEXT(SalesData[[#This Row],[Order Date]],"mmm-yyyy")</f>
        <v>Dec-2023</v>
      </c>
      <c r="D999">
        <f t="shared" si="15"/>
        <v>2023</v>
      </c>
      <c r="E999" t="s">
        <v>6276</v>
      </c>
      <c r="F999" t="s">
        <v>6961</v>
      </c>
      <c r="G999" t="s">
        <v>7096</v>
      </c>
      <c r="H999" t="s">
        <v>7111</v>
      </c>
      <c r="I999" t="s">
        <v>7145</v>
      </c>
      <c r="J999" t="s">
        <v>7163</v>
      </c>
      <c r="K999" t="s">
        <v>7171</v>
      </c>
      <c r="L999" t="s">
        <v>7204</v>
      </c>
      <c r="M999">
        <v>3</v>
      </c>
      <c r="N999">
        <v>11183.73</v>
      </c>
      <c r="O999">
        <v>0.15</v>
      </c>
      <c r="P999">
        <v>1232.55</v>
      </c>
    </row>
    <row r="1000" spans="1:16" x14ac:dyDescent="0.25">
      <c r="A1000" t="s">
        <v>1012</v>
      </c>
      <c r="B1000" t="s">
        <v>5437</v>
      </c>
      <c r="C1000" t="str">
        <f>TEXT(SalesData[[#This Row],[Order Date]],"mmm-yyyy")</f>
        <v>Sep-2024</v>
      </c>
      <c r="D1000">
        <f t="shared" si="15"/>
        <v>2024</v>
      </c>
      <c r="E1000" t="s">
        <v>6662</v>
      </c>
      <c r="F1000" t="s">
        <v>6924</v>
      </c>
      <c r="G1000" t="s">
        <v>7094</v>
      </c>
      <c r="H1000" t="s">
        <v>7098</v>
      </c>
      <c r="I1000" t="s">
        <v>7156</v>
      </c>
      <c r="J1000" t="s">
        <v>7165</v>
      </c>
      <c r="K1000" t="s">
        <v>7177</v>
      </c>
      <c r="L1000" t="s">
        <v>7201</v>
      </c>
      <c r="M1000">
        <v>7</v>
      </c>
      <c r="N1000">
        <v>357648.29</v>
      </c>
      <c r="O1000">
        <v>0.05</v>
      </c>
      <c r="P1000">
        <v>50491.75</v>
      </c>
    </row>
    <row r="1001" spans="1:16" x14ac:dyDescent="0.25">
      <c r="A1001" t="s">
        <v>1013</v>
      </c>
      <c r="B1001" t="s">
        <v>5226</v>
      </c>
      <c r="C1001" t="str">
        <f>TEXT(SalesData[[#This Row],[Order Date]],"mmm-yyyy")</f>
        <v>Jan-2023</v>
      </c>
      <c r="D1001">
        <f t="shared" si="15"/>
        <v>2023</v>
      </c>
      <c r="E1001" t="s">
        <v>6532</v>
      </c>
      <c r="F1001" t="s">
        <v>7047</v>
      </c>
      <c r="G1001" t="s">
        <v>7096</v>
      </c>
      <c r="H1001" t="s">
        <v>7112</v>
      </c>
      <c r="I1001" t="s">
        <v>7154</v>
      </c>
      <c r="J1001" t="s">
        <v>7163</v>
      </c>
      <c r="K1001" t="s">
        <v>7171</v>
      </c>
      <c r="L1001" t="s">
        <v>7209</v>
      </c>
      <c r="M1001">
        <v>4</v>
      </c>
      <c r="N1001">
        <v>7299.07</v>
      </c>
      <c r="O1001">
        <v>0</v>
      </c>
      <c r="P1001">
        <v>1577.25</v>
      </c>
    </row>
    <row r="1002" spans="1:16" x14ac:dyDescent="0.25">
      <c r="A1002" t="s">
        <v>1014</v>
      </c>
      <c r="B1002" t="s">
        <v>5662</v>
      </c>
      <c r="C1002" t="str">
        <f>TEXT(SalesData[[#This Row],[Order Date]],"mmm-yyyy")</f>
        <v>May-2023</v>
      </c>
      <c r="D1002">
        <f t="shared" si="15"/>
        <v>2023</v>
      </c>
      <c r="E1002" t="s">
        <v>6663</v>
      </c>
      <c r="F1002" t="s">
        <v>6908</v>
      </c>
      <c r="G1002" t="s">
        <v>7094</v>
      </c>
      <c r="H1002" t="s">
        <v>7098</v>
      </c>
      <c r="I1002" t="s">
        <v>7114</v>
      </c>
      <c r="J1002" t="s">
        <v>7164</v>
      </c>
      <c r="K1002" t="s">
        <v>7174</v>
      </c>
      <c r="L1002" t="s">
        <v>7199</v>
      </c>
      <c r="M1002">
        <v>7</v>
      </c>
      <c r="N1002">
        <v>10678.58</v>
      </c>
      <c r="O1002">
        <v>0.05</v>
      </c>
      <c r="P1002">
        <v>2185.2199999999998</v>
      </c>
    </row>
    <row r="1003" spans="1:16" x14ac:dyDescent="0.25">
      <c r="A1003" t="s">
        <v>1015</v>
      </c>
      <c r="B1003" t="s">
        <v>5663</v>
      </c>
      <c r="C1003" t="str">
        <f>TEXT(SalesData[[#This Row],[Order Date]],"mmm-yyyy")</f>
        <v>Sep-2023</v>
      </c>
      <c r="D1003">
        <f t="shared" si="15"/>
        <v>2023</v>
      </c>
      <c r="E1003" t="s">
        <v>6664</v>
      </c>
      <c r="F1003" t="s">
        <v>7029</v>
      </c>
      <c r="G1003" t="s">
        <v>7096</v>
      </c>
      <c r="H1003" t="s">
        <v>7111</v>
      </c>
      <c r="I1003" t="s">
        <v>7131</v>
      </c>
      <c r="J1003" t="s">
        <v>7163</v>
      </c>
      <c r="K1003" t="s">
        <v>7171</v>
      </c>
      <c r="L1003" t="s">
        <v>7204</v>
      </c>
      <c r="M1003">
        <v>1</v>
      </c>
      <c r="N1003">
        <v>4041.42</v>
      </c>
      <c r="O1003">
        <v>0.1</v>
      </c>
      <c r="P1003">
        <v>552.20000000000005</v>
      </c>
    </row>
    <row r="1004" spans="1:16" x14ac:dyDescent="0.25">
      <c r="A1004" t="s">
        <v>1016</v>
      </c>
      <c r="B1004" t="s">
        <v>5361</v>
      </c>
      <c r="C1004" t="str">
        <f>TEXT(SalesData[[#This Row],[Order Date]],"mmm-yyyy")</f>
        <v>Jan-2024</v>
      </c>
      <c r="D1004">
        <f t="shared" si="15"/>
        <v>2024</v>
      </c>
      <c r="E1004" t="s">
        <v>6309</v>
      </c>
      <c r="F1004" t="s">
        <v>7012</v>
      </c>
      <c r="G1004" t="s">
        <v>7097</v>
      </c>
      <c r="H1004" t="s">
        <v>7107</v>
      </c>
      <c r="I1004" t="s">
        <v>7153</v>
      </c>
      <c r="J1004" t="s">
        <v>7163</v>
      </c>
      <c r="K1004" t="s">
        <v>7167</v>
      </c>
      <c r="L1004" t="s">
        <v>7179</v>
      </c>
      <c r="M1004">
        <v>8</v>
      </c>
      <c r="N1004">
        <v>15428.41</v>
      </c>
      <c r="O1004">
        <v>0.2</v>
      </c>
      <c r="P1004">
        <v>2413.4699999999998</v>
      </c>
    </row>
    <row r="1005" spans="1:16" x14ac:dyDescent="0.25">
      <c r="A1005" t="s">
        <v>1017</v>
      </c>
      <c r="B1005" t="s">
        <v>5664</v>
      </c>
      <c r="C1005" t="str">
        <f>TEXT(SalesData[[#This Row],[Order Date]],"mmm-yyyy")</f>
        <v>Jan-2024</v>
      </c>
      <c r="D1005">
        <f t="shared" si="15"/>
        <v>2024</v>
      </c>
      <c r="E1005" t="s">
        <v>6498</v>
      </c>
      <c r="F1005" t="s">
        <v>7003</v>
      </c>
      <c r="G1005" t="s">
        <v>7094</v>
      </c>
      <c r="H1005" t="s">
        <v>7098</v>
      </c>
      <c r="I1005" t="s">
        <v>7114</v>
      </c>
      <c r="J1005" t="s">
        <v>7165</v>
      </c>
      <c r="K1005" t="s">
        <v>7176</v>
      </c>
      <c r="L1005" t="s">
        <v>7194</v>
      </c>
      <c r="M1005">
        <v>5</v>
      </c>
      <c r="N1005">
        <v>123126.47</v>
      </c>
      <c r="O1005">
        <v>0</v>
      </c>
      <c r="P1005">
        <v>20268.13</v>
      </c>
    </row>
    <row r="1006" spans="1:16" x14ac:dyDescent="0.25">
      <c r="A1006" t="s">
        <v>1018</v>
      </c>
      <c r="B1006" t="s">
        <v>5092</v>
      </c>
      <c r="C1006" t="str">
        <f>TEXT(SalesData[[#This Row],[Order Date]],"mmm-yyyy")</f>
        <v>Feb-2025</v>
      </c>
      <c r="D1006">
        <f t="shared" si="15"/>
        <v>2025</v>
      </c>
      <c r="E1006" t="s">
        <v>6508</v>
      </c>
      <c r="F1006" t="s">
        <v>6986</v>
      </c>
      <c r="G1006" t="s">
        <v>7094</v>
      </c>
      <c r="H1006" t="s">
        <v>7098</v>
      </c>
      <c r="I1006" t="s">
        <v>7138</v>
      </c>
      <c r="J1006" t="s">
        <v>7165</v>
      </c>
      <c r="K1006" t="s">
        <v>7176</v>
      </c>
      <c r="L1006" t="s">
        <v>7202</v>
      </c>
      <c r="M1006">
        <v>4</v>
      </c>
      <c r="N1006">
        <v>69480.800000000003</v>
      </c>
      <c r="O1006">
        <v>0.05</v>
      </c>
      <c r="P1006">
        <v>8861.57</v>
      </c>
    </row>
    <row r="1007" spans="1:16" x14ac:dyDescent="0.25">
      <c r="A1007" t="s">
        <v>1019</v>
      </c>
      <c r="B1007" t="s">
        <v>5149</v>
      </c>
      <c r="C1007" t="str">
        <f>TEXT(SalesData[[#This Row],[Order Date]],"mmm-yyyy")</f>
        <v>May-2024</v>
      </c>
      <c r="D1007">
        <f t="shared" si="15"/>
        <v>2024</v>
      </c>
      <c r="E1007" t="s">
        <v>6665</v>
      </c>
      <c r="F1007" t="s">
        <v>6908</v>
      </c>
      <c r="G1007" t="s">
        <v>7095</v>
      </c>
      <c r="H1007" t="s">
        <v>7106</v>
      </c>
      <c r="I1007" t="s">
        <v>7122</v>
      </c>
      <c r="J1007" t="s">
        <v>7164</v>
      </c>
      <c r="K1007" t="s">
        <v>7173</v>
      </c>
      <c r="L1007" t="s">
        <v>7200</v>
      </c>
      <c r="M1007">
        <v>2</v>
      </c>
      <c r="N1007">
        <v>2163.9</v>
      </c>
      <c r="O1007">
        <v>0.1</v>
      </c>
      <c r="P1007">
        <v>732.7</v>
      </c>
    </row>
    <row r="1008" spans="1:16" x14ac:dyDescent="0.25">
      <c r="A1008" t="s">
        <v>1020</v>
      </c>
      <c r="B1008" t="s">
        <v>5516</v>
      </c>
      <c r="C1008" t="str">
        <f>TEXT(SalesData[[#This Row],[Order Date]],"mmm-yyyy")</f>
        <v>Oct-2024</v>
      </c>
      <c r="D1008">
        <f t="shared" si="15"/>
        <v>2024</v>
      </c>
      <c r="E1008" t="s">
        <v>6290</v>
      </c>
      <c r="F1008" t="s">
        <v>6904</v>
      </c>
      <c r="G1008" t="s">
        <v>7095</v>
      </c>
      <c r="H1008" t="s">
        <v>7109</v>
      </c>
      <c r="I1008" t="s">
        <v>7140</v>
      </c>
      <c r="J1008" t="s">
        <v>7165</v>
      </c>
      <c r="K1008" t="s">
        <v>7172</v>
      </c>
      <c r="L1008" t="s">
        <v>7208</v>
      </c>
      <c r="M1008">
        <v>1</v>
      </c>
      <c r="N1008">
        <v>2138.27</v>
      </c>
      <c r="O1008">
        <v>0.1</v>
      </c>
      <c r="P1008">
        <v>402.7</v>
      </c>
    </row>
    <row r="1009" spans="1:16" x14ac:dyDescent="0.25">
      <c r="A1009" t="s">
        <v>1021</v>
      </c>
      <c r="B1009" t="s">
        <v>5592</v>
      </c>
      <c r="C1009" t="str">
        <f>TEXT(SalesData[[#This Row],[Order Date]],"mmm-yyyy")</f>
        <v>Sep-2023</v>
      </c>
      <c r="D1009">
        <f t="shared" si="15"/>
        <v>2023</v>
      </c>
      <c r="E1009" t="s">
        <v>6214</v>
      </c>
      <c r="F1009" t="s">
        <v>6966</v>
      </c>
      <c r="G1009" t="s">
        <v>7094</v>
      </c>
      <c r="H1009" t="s">
        <v>7099</v>
      </c>
      <c r="I1009" t="s">
        <v>7115</v>
      </c>
      <c r="J1009" t="s">
        <v>7165</v>
      </c>
      <c r="K1009" t="s">
        <v>7176</v>
      </c>
      <c r="L1009" t="s">
        <v>7195</v>
      </c>
      <c r="M1009">
        <v>8</v>
      </c>
      <c r="N1009">
        <v>82781.490000000005</v>
      </c>
      <c r="O1009">
        <v>0.15</v>
      </c>
      <c r="P1009">
        <v>5552.43</v>
      </c>
    </row>
    <row r="1010" spans="1:16" x14ac:dyDescent="0.25">
      <c r="A1010" t="s">
        <v>1022</v>
      </c>
      <c r="B1010" t="s">
        <v>5665</v>
      </c>
      <c r="C1010" t="str">
        <f>TEXT(SalesData[[#This Row],[Order Date]],"mmm-yyyy")</f>
        <v>May-2024</v>
      </c>
      <c r="D1010">
        <f t="shared" si="15"/>
        <v>2024</v>
      </c>
      <c r="E1010" t="s">
        <v>6666</v>
      </c>
      <c r="F1010" t="s">
        <v>7001</v>
      </c>
      <c r="G1010" t="s">
        <v>7096</v>
      </c>
      <c r="H1010" t="s">
        <v>7113</v>
      </c>
      <c r="I1010" t="s">
        <v>7143</v>
      </c>
      <c r="J1010" t="s">
        <v>7163</v>
      </c>
      <c r="K1010" t="s">
        <v>7175</v>
      </c>
      <c r="L1010" t="s">
        <v>7197</v>
      </c>
      <c r="M1010">
        <v>8</v>
      </c>
      <c r="N1010">
        <v>42348.13</v>
      </c>
      <c r="O1010">
        <v>0.15</v>
      </c>
      <c r="P1010">
        <v>7665.44</v>
      </c>
    </row>
    <row r="1011" spans="1:16" x14ac:dyDescent="0.25">
      <c r="A1011" t="s">
        <v>1023</v>
      </c>
      <c r="B1011" t="s">
        <v>5107</v>
      </c>
      <c r="C1011" t="str">
        <f>TEXT(SalesData[[#This Row],[Order Date]],"mmm-yyyy")</f>
        <v>Dec-2023</v>
      </c>
      <c r="D1011">
        <f t="shared" si="15"/>
        <v>2023</v>
      </c>
      <c r="E1011" t="s">
        <v>6352</v>
      </c>
      <c r="F1011" t="s">
        <v>7042</v>
      </c>
      <c r="G1011" t="s">
        <v>7096</v>
      </c>
      <c r="H1011" t="s">
        <v>7113</v>
      </c>
      <c r="I1011" t="s">
        <v>7148</v>
      </c>
      <c r="J1011" t="s">
        <v>7164</v>
      </c>
      <c r="K1011" t="s">
        <v>7174</v>
      </c>
      <c r="L1011" t="s">
        <v>7196</v>
      </c>
      <c r="M1011">
        <v>7</v>
      </c>
      <c r="N1011">
        <v>18007.240000000002</v>
      </c>
      <c r="O1011">
        <v>0.25</v>
      </c>
      <c r="P1011">
        <v>3240.58</v>
      </c>
    </row>
    <row r="1012" spans="1:16" x14ac:dyDescent="0.25">
      <c r="A1012" t="s">
        <v>1024</v>
      </c>
      <c r="B1012" t="s">
        <v>5666</v>
      </c>
      <c r="C1012" t="str">
        <f>TEXT(SalesData[[#This Row],[Order Date]],"mmm-yyyy")</f>
        <v>Apr-2024</v>
      </c>
      <c r="D1012">
        <f t="shared" si="15"/>
        <v>2024</v>
      </c>
      <c r="E1012" t="s">
        <v>6617</v>
      </c>
      <c r="F1012" t="s">
        <v>7082</v>
      </c>
      <c r="G1012" t="s">
        <v>7096</v>
      </c>
      <c r="H1012" t="s">
        <v>7111</v>
      </c>
      <c r="I1012" t="s">
        <v>7142</v>
      </c>
      <c r="J1012" t="s">
        <v>7164</v>
      </c>
      <c r="K1012" t="s">
        <v>7173</v>
      </c>
      <c r="L1012" t="s">
        <v>7206</v>
      </c>
      <c r="M1012">
        <v>7</v>
      </c>
      <c r="N1012">
        <v>13805.37</v>
      </c>
      <c r="O1012">
        <v>0.1</v>
      </c>
      <c r="P1012">
        <v>4168.68</v>
      </c>
    </row>
    <row r="1013" spans="1:16" x14ac:dyDescent="0.25">
      <c r="A1013" t="s">
        <v>1025</v>
      </c>
      <c r="B1013" t="s">
        <v>5199</v>
      </c>
      <c r="C1013" t="str">
        <f>TEXT(SalesData[[#This Row],[Order Date]],"mmm-yyyy")</f>
        <v>Jan-2025</v>
      </c>
      <c r="D1013">
        <f t="shared" si="15"/>
        <v>2025</v>
      </c>
      <c r="E1013" t="s">
        <v>6226</v>
      </c>
      <c r="F1013" t="s">
        <v>6992</v>
      </c>
      <c r="G1013" t="s">
        <v>7095</v>
      </c>
      <c r="H1013" t="s">
        <v>7108</v>
      </c>
      <c r="I1013" t="s">
        <v>7141</v>
      </c>
      <c r="J1013" t="s">
        <v>7163</v>
      </c>
      <c r="K1013" t="s">
        <v>7171</v>
      </c>
      <c r="L1013" t="s">
        <v>7209</v>
      </c>
      <c r="M1013">
        <v>4</v>
      </c>
      <c r="N1013">
        <v>6996.21</v>
      </c>
      <c r="O1013">
        <v>0</v>
      </c>
      <c r="P1013">
        <v>1313.78</v>
      </c>
    </row>
    <row r="1014" spans="1:16" x14ac:dyDescent="0.25">
      <c r="A1014" t="s">
        <v>1026</v>
      </c>
      <c r="B1014" t="s">
        <v>5199</v>
      </c>
      <c r="C1014" t="str">
        <f>TEXT(SalesData[[#This Row],[Order Date]],"mmm-yyyy")</f>
        <v>Jan-2025</v>
      </c>
      <c r="D1014">
        <f t="shared" si="15"/>
        <v>2025</v>
      </c>
      <c r="E1014" t="s">
        <v>6425</v>
      </c>
      <c r="F1014" t="s">
        <v>7043</v>
      </c>
      <c r="G1014" t="s">
        <v>7096</v>
      </c>
      <c r="H1014" t="s">
        <v>7103</v>
      </c>
      <c r="I1014" t="s">
        <v>7158</v>
      </c>
      <c r="J1014" t="s">
        <v>7164</v>
      </c>
      <c r="K1014" t="s">
        <v>7173</v>
      </c>
      <c r="L1014" t="s">
        <v>7206</v>
      </c>
      <c r="M1014">
        <v>3</v>
      </c>
      <c r="N1014">
        <v>5707.54</v>
      </c>
      <c r="O1014">
        <v>0.1</v>
      </c>
      <c r="P1014">
        <v>1473.52</v>
      </c>
    </row>
    <row r="1015" spans="1:16" x14ac:dyDescent="0.25">
      <c r="A1015" t="s">
        <v>1027</v>
      </c>
      <c r="B1015" t="s">
        <v>5656</v>
      </c>
      <c r="C1015" t="str">
        <f>TEXT(SalesData[[#This Row],[Order Date]],"mmm-yyyy")</f>
        <v>Apr-2025</v>
      </c>
      <c r="D1015">
        <f t="shared" si="15"/>
        <v>2025</v>
      </c>
      <c r="E1015" t="s">
        <v>6667</v>
      </c>
      <c r="F1015" t="s">
        <v>6929</v>
      </c>
      <c r="G1015" t="s">
        <v>7097</v>
      </c>
      <c r="H1015" t="s">
        <v>7110</v>
      </c>
      <c r="I1015" t="s">
        <v>7159</v>
      </c>
      <c r="J1015" t="s">
        <v>7164</v>
      </c>
      <c r="K1015" t="s">
        <v>7174</v>
      </c>
      <c r="L1015" t="s">
        <v>7196</v>
      </c>
      <c r="M1015">
        <v>7</v>
      </c>
      <c r="N1015">
        <v>20682.939999999999</v>
      </c>
      <c r="O1015">
        <v>0.15</v>
      </c>
      <c r="P1015">
        <v>2917.55</v>
      </c>
    </row>
    <row r="1016" spans="1:16" x14ac:dyDescent="0.25">
      <c r="A1016" t="s">
        <v>1028</v>
      </c>
      <c r="B1016" t="s">
        <v>5215</v>
      </c>
      <c r="C1016" t="str">
        <f>TEXT(SalesData[[#This Row],[Order Date]],"mmm-yyyy")</f>
        <v>Mar-2025</v>
      </c>
      <c r="D1016">
        <f t="shared" si="15"/>
        <v>2025</v>
      </c>
      <c r="E1016" t="s">
        <v>6668</v>
      </c>
      <c r="F1016" t="s">
        <v>6997</v>
      </c>
      <c r="G1016" t="s">
        <v>7094</v>
      </c>
      <c r="H1016" t="s">
        <v>7098</v>
      </c>
      <c r="I1016" t="s">
        <v>7138</v>
      </c>
      <c r="J1016" t="s">
        <v>7162</v>
      </c>
      <c r="K1016" t="s">
        <v>7169</v>
      </c>
      <c r="L1016" t="s">
        <v>7203</v>
      </c>
      <c r="M1016">
        <v>4</v>
      </c>
      <c r="N1016">
        <v>87219.35</v>
      </c>
      <c r="O1016">
        <v>0</v>
      </c>
      <c r="P1016">
        <v>14982.28</v>
      </c>
    </row>
    <row r="1017" spans="1:16" x14ac:dyDescent="0.25">
      <c r="A1017" t="s">
        <v>1029</v>
      </c>
      <c r="B1017" t="s">
        <v>5317</v>
      </c>
      <c r="C1017" t="str">
        <f>TEXT(SalesData[[#This Row],[Order Date]],"mmm-yyyy")</f>
        <v>Sep-2025</v>
      </c>
      <c r="D1017">
        <f t="shared" si="15"/>
        <v>2025</v>
      </c>
      <c r="E1017" t="s">
        <v>6554</v>
      </c>
      <c r="F1017" t="s">
        <v>7077</v>
      </c>
      <c r="G1017" t="s">
        <v>7095</v>
      </c>
      <c r="H1017" t="s">
        <v>7109</v>
      </c>
      <c r="I1017" t="s">
        <v>7127</v>
      </c>
      <c r="J1017" t="s">
        <v>7165</v>
      </c>
      <c r="K1017" t="s">
        <v>7176</v>
      </c>
      <c r="L1017" t="s">
        <v>7202</v>
      </c>
      <c r="M1017">
        <v>1</v>
      </c>
      <c r="N1017">
        <v>18756.310000000001</v>
      </c>
      <c r="O1017">
        <v>0</v>
      </c>
      <c r="P1017">
        <v>2537.4</v>
      </c>
    </row>
    <row r="1018" spans="1:16" x14ac:dyDescent="0.25">
      <c r="A1018" t="s">
        <v>1030</v>
      </c>
      <c r="B1018" t="s">
        <v>5406</v>
      </c>
      <c r="C1018" t="str">
        <f>TEXT(SalesData[[#This Row],[Order Date]],"mmm-yyyy")</f>
        <v>Oct-2024</v>
      </c>
      <c r="D1018">
        <f t="shared" si="15"/>
        <v>2024</v>
      </c>
      <c r="E1018" t="s">
        <v>6669</v>
      </c>
      <c r="F1018" t="s">
        <v>6952</v>
      </c>
      <c r="G1018" t="s">
        <v>7095</v>
      </c>
      <c r="H1018" t="s">
        <v>7106</v>
      </c>
      <c r="I1018" t="s">
        <v>7161</v>
      </c>
      <c r="J1018" t="s">
        <v>7162</v>
      </c>
      <c r="K1018" t="s">
        <v>7168</v>
      </c>
      <c r="L1018" t="s">
        <v>7180</v>
      </c>
      <c r="M1018">
        <v>2</v>
      </c>
      <c r="N1018">
        <v>6731.95</v>
      </c>
      <c r="O1018">
        <v>0.05</v>
      </c>
      <c r="P1018">
        <v>1172.9100000000001</v>
      </c>
    </row>
    <row r="1019" spans="1:16" x14ac:dyDescent="0.25">
      <c r="A1019" t="s">
        <v>1031</v>
      </c>
      <c r="B1019" t="s">
        <v>5165</v>
      </c>
      <c r="C1019" t="str">
        <f>TEXT(SalesData[[#This Row],[Order Date]],"mmm-yyyy")</f>
        <v>Aug-2025</v>
      </c>
      <c r="D1019">
        <f t="shared" si="15"/>
        <v>2025</v>
      </c>
      <c r="E1019" t="s">
        <v>6595</v>
      </c>
      <c r="F1019" t="s">
        <v>6910</v>
      </c>
      <c r="G1019" t="s">
        <v>7095</v>
      </c>
      <c r="H1019" t="s">
        <v>7106</v>
      </c>
      <c r="I1019" t="s">
        <v>7146</v>
      </c>
      <c r="J1019" t="s">
        <v>7164</v>
      </c>
      <c r="K1019" t="s">
        <v>7173</v>
      </c>
      <c r="L1019" t="s">
        <v>7186</v>
      </c>
      <c r="M1019">
        <v>3</v>
      </c>
      <c r="N1019">
        <v>13045.4</v>
      </c>
      <c r="O1019">
        <v>0</v>
      </c>
      <c r="P1019">
        <v>3952.4</v>
      </c>
    </row>
    <row r="1020" spans="1:16" x14ac:dyDescent="0.25">
      <c r="A1020" t="s">
        <v>1032</v>
      </c>
      <c r="B1020" t="s">
        <v>5667</v>
      </c>
      <c r="C1020" t="str">
        <f>TEXT(SalesData[[#This Row],[Order Date]],"mmm-yyyy")</f>
        <v>Nov-2023</v>
      </c>
      <c r="D1020">
        <f t="shared" si="15"/>
        <v>2023</v>
      </c>
      <c r="E1020" t="s">
        <v>6461</v>
      </c>
      <c r="F1020" t="s">
        <v>7006</v>
      </c>
      <c r="G1020" t="s">
        <v>7096</v>
      </c>
      <c r="H1020" t="s">
        <v>7113</v>
      </c>
      <c r="I1020" t="s">
        <v>7144</v>
      </c>
      <c r="J1020" t="s">
        <v>7162</v>
      </c>
      <c r="K1020" t="s">
        <v>7168</v>
      </c>
      <c r="L1020" t="s">
        <v>7181</v>
      </c>
      <c r="M1020">
        <v>3</v>
      </c>
      <c r="N1020">
        <v>31094.5</v>
      </c>
      <c r="O1020">
        <v>0.1</v>
      </c>
      <c r="P1020">
        <v>6471.83</v>
      </c>
    </row>
    <row r="1021" spans="1:16" x14ac:dyDescent="0.25">
      <c r="A1021" t="s">
        <v>1033</v>
      </c>
      <c r="B1021" t="s">
        <v>5318</v>
      </c>
      <c r="C1021" t="str">
        <f>TEXT(SalesData[[#This Row],[Order Date]],"mmm-yyyy")</f>
        <v>Feb-2025</v>
      </c>
      <c r="D1021">
        <f t="shared" si="15"/>
        <v>2025</v>
      </c>
      <c r="E1021" t="s">
        <v>6290</v>
      </c>
      <c r="F1021" t="s">
        <v>6904</v>
      </c>
      <c r="G1021" t="s">
        <v>7096</v>
      </c>
      <c r="H1021" t="s">
        <v>7111</v>
      </c>
      <c r="I1021" t="s">
        <v>7131</v>
      </c>
      <c r="J1021" t="s">
        <v>7164</v>
      </c>
      <c r="K1021" t="s">
        <v>7170</v>
      </c>
      <c r="L1021" t="s">
        <v>7183</v>
      </c>
      <c r="M1021">
        <v>3</v>
      </c>
      <c r="N1021">
        <v>14031.88</v>
      </c>
      <c r="O1021">
        <v>0.1</v>
      </c>
      <c r="P1021">
        <v>3151.63</v>
      </c>
    </row>
    <row r="1022" spans="1:16" x14ac:dyDescent="0.25">
      <c r="A1022" t="s">
        <v>1034</v>
      </c>
      <c r="B1022" t="s">
        <v>5168</v>
      </c>
      <c r="C1022" t="str">
        <f>TEXT(SalesData[[#This Row],[Order Date]],"mmm-yyyy")</f>
        <v>Dec-2024</v>
      </c>
      <c r="D1022">
        <f t="shared" si="15"/>
        <v>2024</v>
      </c>
      <c r="E1022" t="s">
        <v>6623</v>
      </c>
      <c r="F1022" t="s">
        <v>6932</v>
      </c>
      <c r="G1022" t="s">
        <v>7095</v>
      </c>
      <c r="H1022" t="s">
        <v>7109</v>
      </c>
      <c r="I1022" t="s">
        <v>7135</v>
      </c>
      <c r="J1022" t="s">
        <v>7165</v>
      </c>
      <c r="K1022" t="s">
        <v>7176</v>
      </c>
      <c r="L1022" t="s">
        <v>7202</v>
      </c>
      <c r="M1022">
        <v>5</v>
      </c>
      <c r="N1022">
        <v>71234.03</v>
      </c>
      <c r="O1022">
        <v>0.2</v>
      </c>
      <c r="P1022">
        <v>6107.2</v>
      </c>
    </row>
    <row r="1023" spans="1:16" x14ac:dyDescent="0.25">
      <c r="A1023" t="s">
        <v>1035</v>
      </c>
      <c r="B1023" t="s">
        <v>5668</v>
      </c>
      <c r="C1023" t="str">
        <f>TEXT(SalesData[[#This Row],[Order Date]],"mmm-yyyy")</f>
        <v>Feb-2024</v>
      </c>
      <c r="D1023">
        <f t="shared" si="15"/>
        <v>2024</v>
      </c>
      <c r="E1023" t="s">
        <v>6670</v>
      </c>
      <c r="F1023" t="s">
        <v>6942</v>
      </c>
      <c r="G1023" t="s">
        <v>7095</v>
      </c>
      <c r="H1023" t="s">
        <v>7108</v>
      </c>
      <c r="I1023" t="s">
        <v>7141</v>
      </c>
      <c r="J1023" t="s">
        <v>7165</v>
      </c>
      <c r="K1023" t="s">
        <v>7177</v>
      </c>
      <c r="L1023" t="s">
        <v>7210</v>
      </c>
      <c r="M1023">
        <v>8</v>
      </c>
      <c r="N1023">
        <v>688286.63</v>
      </c>
      <c r="O1023">
        <v>0</v>
      </c>
      <c r="P1023">
        <v>98276.49</v>
      </c>
    </row>
    <row r="1024" spans="1:16" x14ac:dyDescent="0.25">
      <c r="A1024" t="s">
        <v>1036</v>
      </c>
      <c r="B1024" t="s">
        <v>5669</v>
      </c>
      <c r="C1024" t="str">
        <f>TEXT(SalesData[[#This Row],[Order Date]],"mmm-yyyy")</f>
        <v>Jun-2024</v>
      </c>
      <c r="D1024">
        <f t="shared" si="15"/>
        <v>2024</v>
      </c>
      <c r="E1024" t="s">
        <v>6564</v>
      </c>
      <c r="F1024" t="s">
        <v>6997</v>
      </c>
      <c r="G1024" t="s">
        <v>7094</v>
      </c>
      <c r="H1024" t="s">
        <v>7098</v>
      </c>
      <c r="I1024" t="s">
        <v>7138</v>
      </c>
      <c r="J1024" t="s">
        <v>7165</v>
      </c>
      <c r="K1024" t="s">
        <v>7177</v>
      </c>
      <c r="L1024" t="s">
        <v>7201</v>
      </c>
      <c r="M1024">
        <v>3</v>
      </c>
      <c r="N1024">
        <v>158330.72</v>
      </c>
      <c r="O1024">
        <v>0</v>
      </c>
      <c r="P1024">
        <v>22624.42</v>
      </c>
    </row>
    <row r="1025" spans="1:16" x14ac:dyDescent="0.25">
      <c r="A1025" t="s">
        <v>1037</v>
      </c>
      <c r="B1025" t="s">
        <v>5420</v>
      </c>
      <c r="C1025" t="str">
        <f>TEXT(SalesData[[#This Row],[Order Date]],"mmm-yyyy")</f>
        <v>Nov-2024</v>
      </c>
      <c r="D1025">
        <f t="shared" si="15"/>
        <v>2024</v>
      </c>
      <c r="E1025" t="s">
        <v>6326</v>
      </c>
      <c r="F1025" t="s">
        <v>7032</v>
      </c>
      <c r="G1025" t="s">
        <v>7097</v>
      </c>
      <c r="H1025" t="s">
        <v>7104</v>
      </c>
      <c r="I1025" t="s">
        <v>7160</v>
      </c>
      <c r="J1025" t="s">
        <v>7163</v>
      </c>
      <c r="K1025" t="s">
        <v>7167</v>
      </c>
      <c r="L1025" t="s">
        <v>7187</v>
      </c>
      <c r="M1025">
        <v>6</v>
      </c>
      <c r="N1025">
        <v>7291.5</v>
      </c>
      <c r="O1025">
        <v>0.15</v>
      </c>
      <c r="P1025">
        <v>1663.25</v>
      </c>
    </row>
    <row r="1026" spans="1:16" x14ac:dyDescent="0.25">
      <c r="A1026" t="s">
        <v>1038</v>
      </c>
      <c r="B1026" t="s">
        <v>5670</v>
      </c>
      <c r="C1026" t="str">
        <f>TEXT(SalesData[[#This Row],[Order Date]],"mmm-yyyy")</f>
        <v>Feb-2023</v>
      </c>
      <c r="D1026">
        <f t="shared" ref="D1026:D1089" si="16">YEAR(B1026)</f>
        <v>2023</v>
      </c>
      <c r="E1026" t="s">
        <v>6562</v>
      </c>
      <c r="F1026" t="s">
        <v>7075</v>
      </c>
      <c r="G1026" t="s">
        <v>7095</v>
      </c>
      <c r="H1026" t="s">
        <v>7102</v>
      </c>
      <c r="I1026" t="s">
        <v>7118</v>
      </c>
      <c r="J1026" t="s">
        <v>7163</v>
      </c>
      <c r="K1026" t="s">
        <v>7175</v>
      </c>
      <c r="L1026" t="s">
        <v>7190</v>
      </c>
      <c r="M1026">
        <v>1</v>
      </c>
      <c r="N1026">
        <v>1790.26</v>
      </c>
      <c r="O1026">
        <v>0.2</v>
      </c>
      <c r="P1026">
        <v>197.82</v>
      </c>
    </row>
    <row r="1027" spans="1:16" x14ac:dyDescent="0.25">
      <c r="A1027" t="s">
        <v>1039</v>
      </c>
      <c r="B1027" t="s">
        <v>5614</v>
      </c>
      <c r="C1027" t="str">
        <f>TEXT(SalesData[[#This Row],[Order Date]],"mmm-yyyy")</f>
        <v>May-2025</v>
      </c>
      <c r="D1027">
        <f t="shared" si="16"/>
        <v>2025</v>
      </c>
      <c r="E1027" t="s">
        <v>6291</v>
      </c>
      <c r="F1027" t="s">
        <v>6969</v>
      </c>
      <c r="G1027" t="s">
        <v>7096</v>
      </c>
      <c r="H1027" t="s">
        <v>7113</v>
      </c>
      <c r="I1027" t="s">
        <v>7148</v>
      </c>
      <c r="J1027" t="s">
        <v>7164</v>
      </c>
      <c r="K1027" t="s">
        <v>7174</v>
      </c>
      <c r="L1027" t="s">
        <v>7188</v>
      </c>
      <c r="M1027">
        <v>4</v>
      </c>
      <c r="N1027">
        <v>9859.89</v>
      </c>
      <c r="O1027">
        <v>0.1</v>
      </c>
      <c r="P1027">
        <v>2066.1</v>
      </c>
    </row>
    <row r="1028" spans="1:16" x14ac:dyDescent="0.25">
      <c r="A1028" t="s">
        <v>1040</v>
      </c>
      <c r="B1028" t="s">
        <v>5508</v>
      </c>
      <c r="C1028" t="str">
        <f>TEXT(SalesData[[#This Row],[Order Date]],"mmm-yyyy")</f>
        <v>Jun-2023</v>
      </c>
      <c r="D1028">
        <f t="shared" si="16"/>
        <v>2023</v>
      </c>
      <c r="E1028" t="s">
        <v>6671</v>
      </c>
      <c r="F1028" t="s">
        <v>7081</v>
      </c>
      <c r="G1028" t="s">
        <v>7095</v>
      </c>
      <c r="H1028" t="s">
        <v>7109</v>
      </c>
      <c r="I1028" t="s">
        <v>7140</v>
      </c>
      <c r="J1028" t="s">
        <v>7162</v>
      </c>
      <c r="K1028" t="s">
        <v>7168</v>
      </c>
      <c r="L1028" t="s">
        <v>7191</v>
      </c>
      <c r="M1028">
        <v>2</v>
      </c>
      <c r="N1028">
        <v>12835.4</v>
      </c>
      <c r="O1028">
        <v>0</v>
      </c>
      <c r="P1028">
        <v>2721.85</v>
      </c>
    </row>
    <row r="1029" spans="1:16" x14ac:dyDescent="0.25">
      <c r="A1029" t="s">
        <v>1041</v>
      </c>
      <c r="B1029" t="s">
        <v>5671</v>
      </c>
      <c r="C1029" t="str">
        <f>TEXT(SalesData[[#This Row],[Order Date]],"mmm-yyyy")</f>
        <v>Jun-2023</v>
      </c>
      <c r="D1029">
        <f t="shared" si="16"/>
        <v>2023</v>
      </c>
      <c r="E1029" t="s">
        <v>6635</v>
      </c>
      <c r="F1029" t="s">
        <v>7029</v>
      </c>
      <c r="G1029" t="s">
        <v>7097</v>
      </c>
      <c r="H1029" t="s">
        <v>7107</v>
      </c>
      <c r="I1029" t="s">
        <v>7152</v>
      </c>
      <c r="J1029" t="s">
        <v>7165</v>
      </c>
      <c r="K1029" t="s">
        <v>7172</v>
      </c>
      <c r="L1029" t="s">
        <v>7212</v>
      </c>
      <c r="M1029">
        <v>2</v>
      </c>
      <c r="N1029">
        <v>7057.93</v>
      </c>
      <c r="O1029">
        <v>0</v>
      </c>
      <c r="P1029">
        <v>1544.02</v>
      </c>
    </row>
    <row r="1030" spans="1:16" x14ac:dyDescent="0.25">
      <c r="A1030" t="s">
        <v>1042</v>
      </c>
      <c r="B1030" t="s">
        <v>5672</v>
      </c>
      <c r="C1030" t="str">
        <f>TEXT(SalesData[[#This Row],[Order Date]],"mmm-yyyy")</f>
        <v>Nov-2024</v>
      </c>
      <c r="D1030">
        <f t="shared" si="16"/>
        <v>2024</v>
      </c>
      <c r="E1030" t="s">
        <v>6215</v>
      </c>
      <c r="F1030" t="s">
        <v>6899</v>
      </c>
      <c r="G1030" t="s">
        <v>7097</v>
      </c>
      <c r="H1030" t="s">
        <v>7107</v>
      </c>
      <c r="I1030" t="s">
        <v>7153</v>
      </c>
      <c r="J1030" t="s">
        <v>7162</v>
      </c>
      <c r="K1030" t="s">
        <v>7168</v>
      </c>
      <c r="L1030" t="s">
        <v>7181</v>
      </c>
      <c r="M1030">
        <v>2</v>
      </c>
      <c r="N1030">
        <v>23020.09</v>
      </c>
      <c r="O1030">
        <v>0</v>
      </c>
      <c r="P1030">
        <v>4561.87</v>
      </c>
    </row>
    <row r="1031" spans="1:16" x14ac:dyDescent="0.25">
      <c r="A1031" t="s">
        <v>1043</v>
      </c>
      <c r="B1031" t="s">
        <v>5642</v>
      </c>
      <c r="C1031" t="str">
        <f>TEXT(SalesData[[#This Row],[Order Date]],"mmm-yyyy")</f>
        <v>Apr-2024</v>
      </c>
      <c r="D1031">
        <f t="shared" si="16"/>
        <v>2024</v>
      </c>
      <c r="E1031" t="s">
        <v>6639</v>
      </c>
      <c r="F1031" t="s">
        <v>7048</v>
      </c>
      <c r="G1031" t="s">
        <v>7094</v>
      </c>
      <c r="H1031" t="s">
        <v>7099</v>
      </c>
      <c r="I1031" t="s">
        <v>7115</v>
      </c>
      <c r="J1031" t="s">
        <v>7165</v>
      </c>
      <c r="K1031" t="s">
        <v>7177</v>
      </c>
      <c r="L1031" t="s">
        <v>7201</v>
      </c>
      <c r="M1031">
        <v>4</v>
      </c>
      <c r="N1031">
        <v>193144.55</v>
      </c>
      <c r="O1031">
        <v>0.1</v>
      </c>
      <c r="P1031">
        <v>18653.830000000002</v>
      </c>
    </row>
    <row r="1032" spans="1:16" x14ac:dyDescent="0.25">
      <c r="A1032" t="s">
        <v>1044</v>
      </c>
      <c r="B1032" t="s">
        <v>5611</v>
      </c>
      <c r="C1032" t="str">
        <f>TEXT(SalesData[[#This Row],[Order Date]],"mmm-yyyy")</f>
        <v>Jan-2024</v>
      </c>
      <c r="D1032">
        <f t="shared" si="16"/>
        <v>2024</v>
      </c>
      <c r="E1032" t="s">
        <v>6672</v>
      </c>
      <c r="F1032" t="s">
        <v>6997</v>
      </c>
      <c r="G1032" t="s">
        <v>7096</v>
      </c>
      <c r="H1032" t="s">
        <v>7113</v>
      </c>
      <c r="I1032" t="s">
        <v>7144</v>
      </c>
      <c r="J1032" t="s">
        <v>7165</v>
      </c>
      <c r="K1032" t="s">
        <v>7177</v>
      </c>
      <c r="L1032" t="s">
        <v>7198</v>
      </c>
      <c r="M1032">
        <v>1</v>
      </c>
      <c r="N1032">
        <v>62893.03</v>
      </c>
      <c r="O1032">
        <v>0</v>
      </c>
      <c r="P1032">
        <v>10514.47</v>
      </c>
    </row>
    <row r="1033" spans="1:16" x14ac:dyDescent="0.25">
      <c r="A1033" t="s">
        <v>1045</v>
      </c>
      <c r="B1033" t="s">
        <v>5664</v>
      </c>
      <c r="C1033" t="str">
        <f>TEXT(SalesData[[#This Row],[Order Date]],"mmm-yyyy")</f>
        <v>Jan-2024</v>
      </c>
      <c r="D1033">
        <f t="shared" si="16"/>
        <v>2024</v>
      </c>
      <c r="E1033" t="s">
        <v>6673</v>
      </c>
      <c r="F1033" t="s">
        <v>6919</v>
      </c>
      <c r="G1033" t="s">
        <v>7097</v>
      </c>
      <c r="H1033" t="s">
        <v>7107</v>
      </c>
      <c r="I1033" t="s">
        <v>7153</v>
      </c>
      <c r="J1033" t="s">
        <v>7162</v>
      </c>
      <c r="K1033" t="s">
        <v>7166</v>
      </c>
      <c r="L1033" t="s">
        <v>7211</v>
      </c>
      <c r="M1033">
        <v>3</v>
      </c>
      <c r="N1033">
        <v>20523.98</v>
      </c>
      <c r="O1033">
        <v>0.1</v>
      </c>
      <c r="P1033">
        <v>2959.1</v>
      </c>
    </row>
    <row r="1034" spans="1:16" x14ac:dyDescent="0.25">
      <c r="A1034" t="s">
        <v>1046</v>
      </c>
      <c r="B1034" t="s">
        <v>5035</v>
      </c>
      <c r="C1034" t="str">
        <f>TEXT(SalesData[[#This Row],[Order Date]],"mmm-yyyy")</f>
        <v>Aug-2024</v>
      </c>
      <c r="D1034">
        <f t="shared" si="16"/>
        <v>2024</v>
      </c>
      <c r="E1034" t="s">
        <v>6500</v>
      </c>
      <c r="F1034" t="s">
        <v>6923</v>
      </c>
      <c r="G1034" t="s">
        <v>7094</v>
      </c>
      <c r="H1034" t="s">
        <v>7101</v>
      </c>
      <c r="I1034" t="s">
        <v>7137</v>
      </c>
      <c r="J1034" t="s">
        <v>7164</v>
      </c>
      <c r="K1034" t="s">
        <v>7174</v>
      </c>
      <c r="L1034" t="s">
        <v>7196</v>
      </c>
      <c r="M1034">
        <v>1</v>
      </c>
      <c r="N1034">
        <v>2909.36</v>
      </c>
      <c r="O1034">
        <v>0.2</v>
      </c>
      <c r="P1034">
        <v>404.3</v>
      </c>
    </row>
    <row r="1035" spans="1:16" x14ac:dyDescent="0.25">
      <c r="A1035" t="s">
        <v>1047</v>
      </c>
      <c r="B1035" t="s">
        <v>5460</v>
      </c>
      <c r="C1035" t="str">
        <f>TEXT(SalesData[[#This Row],[Order Date]],"mmm-yyyy")</f>
        <v>May-2023</v>
      </c>
      <c r="D1035">
        <f t="shared" si="16"/>
        <v>2023</v>
      </c>
      <c r="E1035" t="s">
        <v>6601</v>
      </c>
      <c r="F1035" t="s">
        <v>7015</v>
      </c>
      <c r="G1035" t="s">
        <v>7097</v>
      </c>
      <c r="H1035" t="s">
        <v>7107</v>
      </c>
      <c r="I1035" t="s">
        <v>7123</v>
      </c>
      <c r="J1035" t="s">
        <v>7164</v>
      </c>
      <c r="K1035" t="s">
        <v>7174</v>
      </c>
      <c r="L1035" t="s">
        <v>7196</v>
      </c>
      <c r="M1035">
        <v>7</v>
      </c>
      <c r="N1035">
        <v>24926.39</v>
      </c>
      <c r="O1035">
        <v>0</v>
      </c>
      <c r="P1035">
        <v>6164.21</v>
      </c>
    </row>
    <row r="1036" spans="1:16" x14ac:dyDescent="0.25">
      <c r="A1036" t="s">
        <v>1048</v>
      </c>
      <c r="B1036" t="s">
        <v>5609</v>
      </c>
      <c r="C1036" t="str">
        <f>TEXT(SalesData[[#This Row],[Order Date]],"mmm-yyyy")</f>
        <v>Jun-2023</v>
      </c>
      <c r="D1036">
        <f t="shared" si="16"/>
        <v>2023</v>
      </c>
      <c r="E1036" t="s">
        <v>6157</v>
      </c>
      <c r="F1036" t="s">
        <v>6953</v>
      </c>
      <c r="G1036" t="s">
        <v>7095</v>
      </c>
      <c r="H1036" t="s">
        <v>7108</v>
      </c>
      <c r="I1036" t="s">
        <v>7141</v>
      </c>
      <c r="J1036" t="s">
        <v>7165</v>
      </c>
      <c r="K1036" t="s">
        <v>7172</v>
      </c>
      <c r="L1036" t="s">
        <v>7212</v>
      </c>
      <c r="M1036">
        <v>6</v>
      </c>
      <c r="N1036">
        <v>18631.830000000002</v>
      </c>
      <c r="O1036">
        <v>0.1</v>
      </c>
      <c r="P1036">
        <v>2587.35</v>
      </c>
    </row>
    <row r="1037" spans="1:16" x14ac:dyDescent="0.25">
      <c r="A1037" t="s">
        <v>1049</v>
      </c>
      <c r="B1037" t="s">
        <v>5673</v>
      </c>
      <c r="C1037" t="str">
        <f>TEXT(SalesData[[#This Row],[Order Date]],"mmm-yyyy")</f>
        <v>Sep-2025</v>
      </c>
      <c r="D1037">
        <f t="shared" si="16"/>
        <v>2025</v>
      </c>
      <c r="E1037" t="s">
        <v>6196</v>
      </c>
      <c r="F1037" t="s">
        <v>6919</v>
      </c>
      <c r="G1037" t="s">
        <v>7095</v>
      </c>
      <c r="H1037" t="s">
        <v>7106</v>
      </c>
      <c r="I1037" t="s">
        <v>7122</v>
      </c>
      <c r="J1037" t="s">
        <v>7162</v>
      </c>
      <c r="K1037" t="s">
        <v>7168</v>
      </c>
      <c r="L1037" t="s">
        <v>7181</v>
      </c>
      <c r="M1037">
        <v>6</v>
      </c>
      <c r="N1037">
        <v>64572.84</v>
      </c>
      <c r="O1037">
        <v>0.1</v>
      </c>
      <c r="P1037">
        <v>12364.73</v>
      </c>
    </row>
    <row r="1038" spans="1:16" x14ac:dyDescent="0.25">
      <c r="A1038" t="s">
        <v>1050</v>
      </c>
      <c r="B1038" t="s">
        <v>5674</v>
      </c>
      <c r="C1038" t="str">
        <f>TEXT(SalesData[[#This Row],[Order Date]],"mmm-yyyy")</f>
        <v>Aug-2025</v>
      </c>
      <c r="D1038">
        <f t="shared" si="16"/>
        <v>2025</v>
      </c>
      <c r="E1038" t="s">
        <v>6674</v>
      </c>
      <c r="F1038" t="s">
        <v>6975</v>
      </c>
      <c r="G1038" t="s">
        <v>7096</v>
      </c>
      <c r="H1038" t="s">
        <v>7103</v>
      </c>
      <c r="I1038" t="s">
        <v>7119</v>
      </c>
      <c r="J1038" t="s">
        <v>7162</v>
      </c>
      <c r="K1038" t="s">
        <v>7169</v>
      </c>
      <c r="L1038" t="s">
        <v>7203</v>
      </c>
      <c r="M1038">
        <v>7</v>
      </c>
      <c r="N1038">
        <v>159749.76999999999</v>
      </c>
      <c r="O1038">
        <v>0</v>
      </c>
      <c r="P1038">
        <v>24953.97</v>
      </c>
    </row>
    <row r="1039" spans="1:16" x14ac:dyDescent="0.25">
      <c r="A1039" t="s">
        <v>1051</v>
      </c>
      <c r="B1039" t="s">
        <v>5319</v>
      </c>
      <c r="C1039" t="str">
        <f>TEXT(SalesData[[#This Row],[Order Date]],"mmm-yyyy")</f>
        <v>Nov-2023</v>
      </c>
      <c r="D1039">
        <f t="shared" si="16"/>
        <v>2023</v>
      </c>
      <c r="E1039" t="s">
        <v>6140</v>
      </c>
      <c r="F1039" t="s">
        <v>6938</v>
      </c>
      <c r="G1039" t="s">
        <v>7096</v>
      </c>
      <c r="H1039" t="s">
        <v>7113</v>
      </c>
      <c r="I1039" t="s">
        <v>7148</v>
      </c>
      <c r="J1039" t="s">
        <v>7163</v>
      </c>
      <c r="K1039" t="s">
        <v>7167</v>
      </c>
      <c r="L1039" t="s">
        <v>7187</v>
      </c>
      <c r="M1039">
        <v>3</v>
      </c>
      <c r="N1039">
        <v>3995.61</v>
      </c>
      <c r="O1039">
        <v>0.15</v>
      </c>
      <c r="P1039">
        <v>900.41</v>
      </c>
    </row>
    <row r="1040" spans="1:16" x14ac:dyDescent="0.25">
      <c r="A1040" t="s">
        <v>1052</v>
      </c>
      <c r="B1040" t="s">
        <v>5675</v>
      </c>
      <c r="C1040" t="str">
        <f>TEXT(SalesData[[#This Row],[Order Date]],"mmm-yyyy")</f>
        <v>Nov-2023</v>
      </c>
      <c r="D1040">
        <f t="shared" si="16"/>
        <v>2023</v>
      </c>
      <c r="E1040" t="s">
        <v>6338</v>
      </c>
      <c r="F1040" t="s">
        <v>6936</v>
      </c>
      <c r="G1040" t="s">
        <v>7095</v>
      </c>
      <c r="H1040" t="s">
        <v>7108</v>
      </c>
      <c r="I1040" t="s">
        <v>7126</v>
      </c>
      <c r="J1040" t="s">
        <v>7165</v>
      </c>
      <c r="K1040" t="s">
        <v>7177</v>
      </c>
      <c r="L1040" t="s">
        <v>7201</v>
      </c>
      <c r="M1040">
        <v>3</v>
      </c>
      <c r="N1040">
        <v>153087.31</v>
      </c>
      <c r="O1040">
        <v>0.05</v>
      </c>
      <c r="P1040">
        <v>17615.59</v>
      </c>
    </row>
    <row r="1041" spans="1:16" x14ac:dyDescent="0.25">
      <c r="A1041" t="s">
        <v>1053</v>
      </c>
      <c r="B1041" t="s">
        <v>5317</v>
      </c>
      <c r="C1041" t="str">
        <f>TEXT(SalesData[[#This Row],[Order Date]],"mmm-yyyy")</f>
        <v>Sep-2025</v>
      </c>
      <c r="D1041">
        <f t="shared" si="16"/>
        <v>2025</v>
      </c>
      <c r="E1041" t="s">
        <v>6675</v>
      </c>
      <c r="F1041" t="s">
        <v>7013</v>
      </c>
      <c r="G1041" t="s">
        <v>7096</v>
      </c>
      <c r="H1041" t="s">
        <v>7103</v>
      </c>
      <c r="I1041" t="s">
        <v>7158</v>
      </c>
      <c r="J1041" t="s">
        <v>7162</v>
      </c>
      <c r="K1041" t="s">
        <v>7166</v>
      </c>
      <c r="L1041" t="s">
        <v>7192</v>
      </c>
      <c r="M1041">
        <v>1</v>
      </c>
      <c r="N1041">
        <v>5963.02</v>
      </c>
      <c r="O1041">
        <v>0.05</v>
      </c>
      <c r="P1041">
        <v>898.28</v>
      </c>
    </row>
    <row r="1042" spans="1:16" x14ac:dyDescent="0.25">
      <c r="A1042" t="s">
        <v>1054</v>
      </c>
      <c r="B1042" t="s">
        <v>5060</v>
      </c>
      <c r="C1042" t="str">
        <f>TEXT(SalesData[[#This Row],[Order Date]],"mmm-yyyy")</f>
        <v>Aug-2024</v>
      </c>
      <c r="D1042">
        <f t="shared" si="16"/>
        <v>2024</v>
      </c>
      <c r="E1042" t="s">
        <v>6525</v>
      </c>
      <c r="F1042" t="s">
        <v>7059</v>
      </c>
      <c r="G1042" t="s">
        <v>7094</v>
      </c>
      <c r="H1042" t="s">
        <v>7100</v>
      </c>
      <c r="I1042" t="s">
        <v>7136</v>
      </c>
      <c r="J1042" t="s">
        <v>7163</v>
      </c>
      <c r="K1042" t="s">
        <v>7171</v>
      </c>
      <c r="L1042" t="s">
        <v>7184</v>
      </c>
      <c r="M1042">
        <v>8</v>
      </c>
      <c r="N1042">
        <v>66923.88</v>
      </c>
      <c r="O1042">
        <v>0</v>
      </c>
      <c r="P1042">
        <v>10362.129999999999</v>
      </c>
    </row>
    <row r="1043" spans="1:16" x14ac:dyDescent="0.25">
      <c r="A1043" t="s">
        <v>1055</v>
      </c>
      <c r="B1043" t="s">
        <v>5676</v>
      </c>
      <c r="C1043" t="str">
        <f>TEXT(SalesData[[#This Row],[Order Date]],"mmm-yyyy")</f>
        <v>May-2025</v>
      </c>
      <c r="D1043">
        <f t="shared" si="16"/>
        <v>2025</v>
      </c>
      <c r="E1043" t="s">
        <v>6461</v>
      </c>
      <c r="F1043" t="s">
        <v>7006</v>
      </c>
      <c r="G1043" t="s">
        <v>7097</v>
      </c>
      <c r="H1043" t="s">
        <v>7110</v>
      </c>
      <c r="I1043" t="s">
        <v>7129</v>
      </c>
      <c r="J1043" t="s">
        <v>7164</v>
      </c>
      <c r="K1043" t="s">
        <v>7170</v>
      </c>
      <c r="L1043" t="s">
        <v>7183</v>
      </c>
      <c r="M1043">
        <v>6</v>
      </c>
      <c r="N1043">
        <v>22924.16</v>
      </c>
      <c r="O1043">
        <v>0.25</v>
      </c>
      <c r="P1043">
        <v>4521.34</v>
      </c>
    </row>
    <row r="1044" spans="1:16" x14ac:dyDescent="0.25">
      <c r="A1044" t="s">
        <v>1056</v>
      </c>
      <c r="B1044" t="s">
        <v>5218</v>
      </c>
      <c r="C1044" t="str">
        <f>TEXT(SalesData[[#This Row],[Order Date]],"mmm-yyyy")</f>
        <v>May-2023</v>
      </c>
      <c r="D1044">
        <f t="shared" si="16"/>
        <v>2023</v>
      </c>
      <c r="E1044" t="s">
        <v>6676</v>
      </c>
      <c r="F1044" t="s">
        <v>6961</v>
      </c>
      <c r="G1044" t="s">
        <v>7097</v>
      </c>
      <c r="H1044" t="s">
        <v>7105</v>
      </c>
      <c r="I1044" t="s">
        <v>7128</v>
      </c>
      <c r="J1044" t="s">
        <v>7163</v>
      </c>
      <c r="K1044" t="s">
        <v>7171</v>
      </c>
      <c r="L1044" t="s">
        <v>7204</v>
      </c>
      <c r="M1044">
        <v>6</v>
      </c>
      <c r="N1044">
        <v>21024.23</v>
      </c>
      <c r="O1044">
        <v>0.2</v>
      </c>
      <c r="P1044">
        <v>1219.22</v>
      </c>
    </row>
    <row r="1045" spans="1:16" x14ac:dyDescent="0.25">
      <c r="A1045" t="s">
        <v>1057</v>
      </c>
      <c r="B1045" t="s">
        <v>5677</v>
      </c>
      <c r="C1045" t="str">
        <f>TEXT(SalesData[[#This Row],[Order Date]],"mmm-yyyy")</f>
        <v>Jul-2024</v>
      </c>
      <c r="D1045">
        <f t="shared" si="16"/>
        <v>2024</v>
      </c>
      <c r="E1045" t="s">
        <v>6532</v>
      </c>
      <c r="F1045" t="s">
        <v>7047</v>
      </c>
      <c r="G1045" t="s">
        <v>7095</v>
      </c>
      <c r="H1045" t="s">
        <v>7108</v>
      </c>
      <c r="I1045" t="s">
        <v>7141</v>
      </c>
      <c r="J1045" t="s">
        <v>7162</v>
      </c>
      <c r="K1045" t="s">
        <v>7168</v>
      </c>
      <c r="L1045" t="s">
        <v>7180</v>
      </c>
      <c r="M1045">
        <v>4</v>
      </c>
      <c r="N1045">
        <v>11303.97</v>
      </c>
      <c r="O1045">
        <v>0.2</v>
      </c>
      <c r="P1045">
        <v>1335.42</v>
      </c>
    </row>
    <row r="1046" spans="1:16" x14ac:dyDescent="0.25">
      <c r="A1046" t="s">
        <v>1058</v>
      </c>
      <c r="B1046" t="s">
        <v>5384</v>
      </c>
      <c r="C1046" t="str">
        <f>TEXT(SalesData[[#This Row],[Order Date]],"mmm-yyyy")</f>
        <v>Aug-2025</v>
      </c>
      <c r="D1046">
        <f t="shared" si="16"/>
        <v>2025</v>
      </c>
      <c r="E1046" t="s">
        <v>6604</v>
      </c>
      <c r="F1046" t="s">
        <v>6918</v>
      </c>
      <c r="G1046" t="s">
        <v>7097</v>
      </c>
      <c r="H1046" t="s">
        <v>7104</v>
      </c>
      <c r="I1046" t="s">
        <v>7160</v>
      </c>
      <c r="J1046" t="s">
        <v>7165</v>
      </c>
      <c r="K1046" t="s">
        <v>7177</v>
      </c>
      <c r="L1046" t="s">
        <v>7198</v>
      </c>
      <c r="M1046">
        <v>6</v>
      </c>
      <c r="N1046">
        <v>391140.19</v>
      </c>
      <c r="O1046">
        <v>0</v>
      </c>
      <c r="P1046">
        <v>76043.72</v>
      </c>
    </row>
    <row r="1047" spans="1:16" x14ac:dyDescent="0.25">
      <c r="A1047" t="s">
        <v>1059</v>
      </c>
      <c r="B1047" t="s">
        <v>5512</v>
      </c>
      <c r="C1047" t="str">
        <f>TEXT(SalesData[[#This Row],[Order Date]],"mmm-yyyy")</f>
        <v>Jun-2024</v>
      </c>
      <c r="D1047">
        <f t="shared" si="16"/>
        <v>2024</v>
      </c>
      <c r="E1047" t="s">
        <v>6252</v>
      </c>
      <c r="F1047" t="s">
        <v>7004</v>
      </c>
      <c r="G1047" t="s">
        <v>7097</v>
      </c>
      <c r="H1047" t="s">
        <v>7105</v>
      </c>
      <c r="I1047" t="s">
        <v>7128</v>
      </c>
      <c r="J1047" t="s">
        <v>7162</v>
      </c>
      <c r="K1047" t="s">
        <v>7166</v>
      </c>
      <c r="L1047" t="s">
        <v>7192</v>
      </c>
      <c r="M1047">
        <v>3</v>
      </c>
      <c r="N1047">
        <v>17694.689999999999</v>
      </c>
      <c r="O1047">
        <v>0.05</v>
      </c>
      <c r="P1047">
        <v>2625.84</v>
      </c>
    </row>
    <row r="1048" spans="1:16" x14ac:dyDescent="0.25">
      <c r="A1048" t="s">
        <v>1060</v>
      </c>
      <c r="B1048" t="s">
        <v>5678</v>
      </c>
      <c r="C1048" t="str">
        <f>TEXT(SalesData[[#This Row],[Order Date]],"mmm-yyyy")</f>
        <v>Jan-2023</v>
      </c>
      <c r="D1048">
        <f t="shared" si="16"/>
        <v>2023</v>
      </c>
      <c r="E1048" t="s">
        <v>6313</v>
      </c>
      <c r="F1048" t="s">
        <v>6977</v>
      </c>
      <c r="G1048" t="s">
        <v>7095</v>
      </c>
      <c r="H1048" t="s">
        <v>7108</v>
      </c>
      <c r="I1048" t="s">
        <v>7141</v>
      </c>
      <c r="J1048" t="s">
        <v>7163</v>
      </c>
      <c r="K1048" t="s">
        <v>7167</v>
      </c>
      <c r="L1048" t="s">
        <v>7187</v>
      </c>
      <c r="M1048">
        <v>5</v>
      </c>
      <c r="N1048">
        <v>7114.1</v>
      </c>
      <c r="O1048">
        <v>0.05</v>
      </c>
      <c r="P1048">
        <v>2153.9299999999998</v>
      </c>
    </row>
    <row r="1049" spans="1:16" x14ac:dyDescent="0.25">
      <c r="A1049" t="s">
        <v>1061</v>
      </c>
      <c r="B1049" t="s">
        <v>5679</v>
      </c>
      <c r="C1049" t="str">
        <f>TEXT(SalesData[[#This Row],[Order Date]],"mmm-yyyy")</f>
        <v>Jan-2024</v>
      </c>
      <c r="D1049">
        <f t="shared" si="16"/>
        <v>2024</v>
      </c>
      <c r="E1049" t="s">
        <v>6649</v>
      </c>
      <c r="F1049" t="s">
        <v>6977</v>
      </c>
      <c r="G1049" t="s">
        <v>7097</v>
      </c>
      <c r="H1049" t="s">
        <v>7104</v>
      </c>
      <c r="I1049" t="s">
        <v>7160</v>
      </c>
      <c r="J1049" t="s">
        <v>7165</v>
      </c>
      <c r="K1049" t="s">
        <v>7172</v>
      </c>
      <c r="L1049" t="s">
        <v>7208</v>
      </c>
      <c r="M1049">
        <v>5</v>
      </c>
      <c r="N1049">
        <v>12863.39</v>
      </c>
      <c r="O1049">
        <v>0</v>
      </c>
      <c r="P1049">
        <v>3010.26</v>
      </c>
    </row>
    <row r="1050" spans="1:16" x14ac:dyDescent="0.25">
      <c r="A1050" t="s">
        <v>1062</v>
      </c>
      <c r="B1050" t="s">
        <v>5219</v>
      </c>
      <c r="C1050" t="str">
        <f>TEXT(SalesData[[#This Row],[Order Date]],"mmm-yyyy")</f>
        <v>Sep-2024</v>
      </c>
      <c r="D1050">
        <f t="shared" si="16"/>
        <v>2024</v>
      </c>
      <c r="E1050" t="s">
        <v>6669</v>
      </c>
      <c r="F1050" t="s">
        <v>6952</v>
      </c>
      <c r="G1050" t="s">
        <v>7095</v>
      </c>
      <c r="H1050" t="s">
        <v>7106</v>
      </c>
      <c r="I1050" t="s">
        <v>7122</v>
      </c>
      <c r="J1050" t="s">
        <v>7164</v>
      </c>
      <c r="K1050" t="s">
        <v>7173</v>
      </c>
      <c r="L1050" t="s">
        <v>7200</v>
      </c>
      <c r="M1050">
        <v>7</v>
      </c>
      <c r="N1050">
        <v>8289.65</v>
      </c>
      <c r="O1050">
        <v>0</v>
      </c>
      <c r="P1050">
        <v>3187.44</v>
      </c>
    </row>
    <row r="1051" spans="1:16" x14ac:dyDescent="0.25">
      <c r="A1051" t="s">
        <v>1063</v>
      </c>
      <c r="B1051" t="s">
        <v>5291</v>
      </c>
      <c r="C1051" t="str">
        <f>TEXT(SalesData[[#This Row],[Order Date]],"mmm-yyyy")</f>
        <v>Feb-2025</v>
      </c>
      <c r="D1051">
        <f t="shared" si="16"/>
        <v>2025</v>
      </c>
      <c r="E1051" t="s">
        <v>6533</v>
      </c>
      <c r="F1051" t="s">
        <v>7073</v>
      </c>
      <c r="G1051" t="s">
        <v>7094</v>
      </c>
      <c r="H1051" t="s">
        <v>7101</v>
      </c>
      <c r="I1051" t="s">
        <v>7137</v>
      </c>
      <c r="J1051" t="s">
        <v>7165</v>
      </c>
      <c r="K1051" t="s">
        <v>7177</v>
      </c>
      <c r="L1051" t="s">
        <v>7201</v>
      </c>
      <c r="M1051">
        <v>5</v>
      </c>
      <c r="N1051">
        <v>265363.71999999997</v>
      </c>
      <c r="O1051">
        <v>0</v>
      </c>
      <c r="P1051">
        <v>37120.94</v>
      </c>
    </row>
    <row r="1052" spans="1:16" x14ac:dyDescent="0.25">
      <c r="A1052" t="s">
        <v>1064</v>
      </c>
      <c r="B1052" t="s">
        <v>5446</v>
      </c>
      <c r="C1052" t="str">
        <f>TEXT(SalesData[[#This Row],[Order Date]],"mmm-yyyy")</f>
        <v>Oct-2024</v>
      </c>
      <c r="D1052">
        <f t="shared" si="16"/>
        <v>2024</v>
      </c>
      <c r="E1052" t="s">
        <v>6677</v>
      </c>
      <c r="F1052" t="s">
        <v>7070</v>
      </c>
      <c r="G1052" t="s">
        <v>7097</v>
      </c>
      <c r="H1052" t="s">
        <v>7107</v>
      </c>
      <c r="I1052" t="s">
        <v>7153</v>
      </c>
      <c r="J1052" t="s">
        <v>7164</v>
      </c>
      <c r="K1052" t="s">
        <v>7174</v>
      </c>
      <c r="L1052" t="s">
        <v>7188</v>
      </c>
      <c r="M1052">
        <v>6</v>
      </c>
      <c r="N1052">
        <v>16489.650000000001</v>
      </c>
      <c r="O1052">
        <v>0</v>
      </c>
      <c r="P1052">
        <v>3997.19</v>
      </c>
    </row>
    <row r="1053" spans="1:16" x14ac:dyDescent="0.25">
      <c r="A1053" t="s">
        <v>1065</v>
      </c>
      <c r="B1053" t="s">
        <v>5680</v>
      </c>
      <c r="C1053" t="str">
        <f>TEXT(SalesData[[#This Row],[Order Date]],"mmm-yyyy")</f>
        <v>Jun-2025</v>
      </c>
      <c r="D1053">
        <f t="shared" si="16"/>
        <v>2025</v>
      </c>
      <c r="E1053" t="s">
        <v>6300</v>
      </c>
      <c r="F1053" t="s">
        <v>7025</v>
      </c>
      <c r="G1053" t="s">
        <v>7095</v>
      </c>
      <c r="H1053" t="s">
        <v>7102</v>
      </c>
      <c r="I1053" t="s">
        <v>7118</v>
      </c>
      <c r="J1053" t="s">
        <v>7164</v>
      </c>
      <c r="K1053" t="s">
        <v>7174</v>
      </c>
      <c r="L1053" t="s">
        <v>7196</v>
      </c>
      <c r="M1053">
        <v>5</v>
      </c>
      <c r="N1053">
        <v>16734.09</v>
      </c>
      <c r="O1053">
        <v>0.05</v>
      </c>
      <c r="P1053">
        <v>4074.13</v>
      </c>
    </row>
    <row r="1054" spans="1:16" x14ac:dyDescent="0.25">
      <c r="A1054" t="s">
        <v>1066</v>
      </c>
      <c r="B1054" t="s">
        <v>5681</v>
      </c>
      <c r="C1054" t="str">
        <f>TEXT(SalesData[[#This Row],[Order Date]],"mmm-yyyy")</f>
        <v>Sep-2023</v>
      </c>
      <c r="D1054">
        <f t="shared" si="16"/>
        <v>2023</v>
      </c>
      <c r="E1054" t="s">
        <v>6678</v>
      </c>
      <c r="F1054" t="s">
        <v>6911</v>
      </c>
      <c r="G1054" t="s">
        <v>7096</v>
      </c>
      <c r="H1054" t="s">
        <v>7112</v>
      </c>
      <c r="I1054" t="s">
        <v>7139</v>
      </c>
      <c r="J1054" t="s">
        <v>7162</v>
      </c>
      <c r="K1054" t="s">
        <v>7168</v>
      </c>
      <c r="L1054" t="s">
        <v>7191</v>
      </c>
      <c r="M1054">
        <v>3</v>
      </c>
      <c r="N1054">
        <v>15186.62</v>
      </c>
      <c r="O1054">
        <v>0.2</v>
      </c>
      <c r="P1054">
        <v>1489.71</v>
      </c>
    </row>
    <row r="1055" spans="1:16" x14ac:dyDescent="0.25">
      <c r="A1055" t="s">
        <v>1067</v>
      </c>
      <c r="B1055" t="s">
        <v>5603</v>
      </c>
      <c r="C1055" t="str">
        <f>TEXT(SalesData[[#This Row],[Order Date]],"mmm-yyyy")</f>
        <v>Jun-2023</v>
      </c>
      <c r="D1055">
        <f t="shared" si="16"/>
        <v>2023</v>
      </c>
      <c r="E1055" t="s">
        <v>6346</v>
      </c>
      <c r="F1055" t="s">
        <v>7039</v>
      </c>
      <c r="G1055" t="s">
        <v>7096</v>
      </c>
      <c r="H1055" t="s">
        <v>7113</v>
      </c>
      <c r="I1055" t="s">
        <v>7148</v>
      </c>
      <c r="J1055" t="s">
        <v>7163</v>
      </c>
      <c r="K1055" t="s">
        <v>7175</v>
      </c>
      <c r="L1055" t="s">
        <v>7205</v>
      </c>
      <c r="M1055">
        <v>1</v>
      </c>
      <c r="N1055">
        <v>2950.11</v>
      </c>
      <c r="O1055">
        <v>0.15</v>
      </c>
      <c r="P1055">
        <v>322.17</v>
      </c>
    </row>
    <row r="1056" spans="1:16" x14ac:dyDescent="0.25">
      <c r="A1056" t="s">
        <v>1068</v>
      </c>
      <c r="B1056" t="s">
        <v>5497</v>
      </c>
      <c r="C1056" t="str">
        <f>TEXT(SalesData[[#This Row],[Order Date]],"mmm-yyyy")</f>
        <v>Jul-2023</v>
      </c>
      <c r="D1056">
        <f t="shared" si="16"/>
        <v>2023</v>
      </c>
      <c r="E1056" t="s">
        <v>6679</v>
      </c>
      <c r="F1056" t="s">
        <v>7058</v>
      </c>
      <c r="G1056" t="s">
        <v>7094</v>
      </c>
      <c r="H1056" t="s">
        <v>7101</v>
      </c>
      <c r="I1056" t="s">
        <v>7117</v>
      </c>
      <c r="J1056" t="s">
        <v>7165</v>
      </c>
      <c r="K1056" t="s">
        <v>7177</v>
      </c>
      <c r="L1056" t="s">
        <v>7198</v>
      </c>
      <c r="M1056">
        <v>4</v>
      </c>
      <c r="N1056">
        <v>263763.71999999997</v>
      </c>
      <c r="O1056">
        <v>0</v>
      </c>
      <c r="P1056">
        <v>43228.08</v>
      </c>
    </row>
    <row r="1057" spans="1:16" x14ac:dyDescent="0.25">
      <c r="A1057" t="s">
        <v>1069</v>
      </c>
      <c r="B1057" t="s">
        <v>5159</v>
      </c>
      <c r="C1057" t="str">
        <f>TEXT(SalesData[[#This Row],[Order Date]],"mmm-yyyy")</f>
        <v>Apr-2024</v>
      </c>
      <c r="D1057">
        <f t="shared" si="16"/>
        <v>2024</v>
      </c>
      <c r="E1057" t="s">
        <v>6494</v>
      </c>
      <c r="F1057" t="s">
        <v>6916</v>
      </c>
      <c r="G1057" t="s">
        <v>7096</v>
      </c>
      <c r="H1057" t="s">
        <v>7112</v>
      </c>
      <c r="I1057" t="s">
        <v>7139</v>
      </c>
      <c r="J1057" t="s">
        <v>7162</v>
      </c>
      <c r="K1057" t="s">
        <v>7168</v>
      </c>
      <c r="L1057" t="s">
        <v>7191</v>
      </c>
      <c r="M1057">
        <v>3</v>
      </c>
      <c r="N1057">
        <v>16275.75</v>
      </c>
      <c r="O1057">
        <v>0.15</v>
      </c>
      <c r="P1057">
        <v>2327.2600000000002</v>
      </c>
    </row>
    <row r="1058" spans="1:16" x14ac:dyDescent="0.25">
      <c r="A1058" t="s">
        <v>1070</v>
      </c>
      <c r="B1058" t="s">
        <v>5670</v>
      </c>
      <c r="C1058" t="str">
        <f>TEXT(SalesData[[#This Row],[Order Date]],"mmm-yyyy")</f>
        <v>Feb-2023</v>
      </c>
      <c r="D1058">
        <f t="shared" si="16"/>
        <v>2023</v>
      </c>
      <c r="E1058" t="s">
        <v>6680</v>
      </c>
      <c r="F1058" t="s">
        <v>7034</v>
      </c>
      <c r="G1058" t="s">
        <v>7095</v>
      </c>
      <c r="H1058" t="s">
        <v>7102</v>
      </c>
      <c r="I1058" t="s">
        <v>7118</v>
      </c>
      <c r="J1058" t="s">
        <v>7163</v>
      </c>
      <c r="K1058" t="s">
        <v>7167</v>
      </c>
      <c r="L1058" t="s">
        <v>7187</v>
      </c>
      <c r="M1058">
        <v>1</v>
      </c>
      <c r="N1058">
        <v>1513.45</v>
      </c>
      <c r="O1058">
        <v>0</v>
      </c>
      <c r="P1058">
        <v>461.55</v>
      </c>
    </row>
    <row r="1059" spans="1:16" x14ac:dyDescent="0.25">
      <c r="A1059" t="s">
        <v>1071</v>
      </c>
      <c r="B1059" t="s">
        <v>5021</v>
      </c>
      <c r="C1059" t="str">
        <f>TEXT(SalesData[[#This Row],[Order Date]],"mmm-yyyy")</f>
        <v>Dec-2024</v>
      </c>
      <c r="D1059">
        <f t="shared" si="16"/>
        <v>2024</v>
      </c>
      <c r="E1059" t="s">
        <v>6332</v>
      </c>
      <c r="F1059" t="s">
        <v>6922</v>
      </c>
      <c r="G1059" t="s">
        <v>7097</v>
      </c>
      <c r="H1059" t="s">
        <v>7104</v>
      </c>
      <c r="I1059" t="s">
        <v>7160</v>
      </c>
      <c r="J1059" t="s">
        <v>7162</v>
      </c>
      <c r="K1059" t="s">
        <v>7166</v>
      </c>
      <c r="L1059" t="s">
        <v>7211</v>
      </c>
      <c r="M1059">
        <v>3</v>
      </c>
      <c r="N1059">
        <v>18182.810000000001</v>
      </c>
      <c r="O1059">
        <v>0.15</v>
      </c>
      <c r="P1059">
        <v>2139.38</v>
      </c>
    </row>
    <row r="1060" spans="1:16" x14ac:dyDescent="0.25">
      <c r="A1060" t="s">
        <v>1072</v>
      </c>
      <c r="B1060" t="s">
        <v>5682</v>
      </c>
      <c r="C1060" t="str">
        <f>TEXT(SalesData[[#This Row],[Order Date]],"mmm-yyyy")</f>
        <v>Feb-2025</v>
      </c>
      <c r="D1060">
        <f t="shared" si="16"/>
        <v>2025</v>
      </c>
      <c r="E1060" t="s">
        <v>6681</v>
      </c>
      <c r="F1060" t="s">
        <v>7030</v>
      </c>
      <c r="G1060" t="s">
        <v>7096</v>
      </c>
      <c r="H1060" t="s">
        <v>7111</v>
      </c>
      <c r="I1060" t="s">
        <v>7131</v>
      </c>
      <c r="J1060" t="s">
        <v>7164</v>
      </c>
      <c r="K1060" t="s">
        <v>7170</v>
      </c>
      <c r="L1060" t="s">
        <v>7213</v>
      </c>
      <c r="M1060">
        <v>6</v>
      </c>
      <c r="N1060">
        <v>15788.64</v>
      </c>
      <c r="O1060">
        <v>0.05</v>
      </c>
      <c r="P1060">
        <v>4917.37</v>
      </c>
    </row>
    <row r="1061" spans="1:16" x14ac:dyDescent="0.25">
      <c r="A1061" t="s">
        <v>1073</v>
      </c>
      <c r="B1061" t="s">
        <v>5571</v>
      </c>
      <c r="C1061" t="str">
        <f>TEXT(SalesData[[#This Row],[Order Date]],"mmm-yyyy")</f>
        <v>Nov-2025</v>
      </c>
      <c r="D1061">
        <f t="shared" si="16"/>
        <v>2025</v>
      </c>
      <c r="E1061" t="s">
        <v>6213</v>
      </c>
      <c r="F1061" t="s">
        <v>6986</v>
      </c>
      <c r="G1061" t="s">
        <v>7096</v>
      </c>
      <c r="H1061" t="s">
        <v>7111</v>
      </c>
      <c r="I1061" t="s">
        <v>7131</v>
      </c>
      <c r="J1061" t="s">
        <v>7165</v>
      </c>
      <c r="K1061" t="s">
        <v>7176</v>
      </c>
      <c r="L1061" t="s">
        <v>7194</v>
      </c>
      <c r="M1061">
        <v>2</v>
      </c>
      <c r="N1061">
        <v>41732.33</v>
      </c>
      <c r="O1061">
        <v>0.2</v>
      </c>
      <c r="P1061">
        <v>4107.03</v>
      </c>
    </row>
    <row r="1062" spans="1:16" x14ac:dyDescent="0.25">
      <c r="A1062" t="s">
        <v>1074</v>
      </c>
      <c r="B1062" t="s">
        <v>5683</v>
      </c>
      <c r="C1062" t="str">
        <f>TEXT(SalesData[[#This Row],[Order Date]],"mmm-yyyy")</f>
        <v>Sep-2024</v>
      </c>
      <c r="D1062">
        <f t="shared" si="16"/>
        <v>2024</v>
      </c>
      <c r="E1062" t="s">
        <v>6483</v>
      </c>
      <c r="F1062" t="s">
        <v>6899</v>
      </c>
      <c r="G1062" t="s">
        <v>7094</v>
      </c>
      <c r="H1062" t="s">
        <v>7098</v>
      </c>
      <c r="I1062" t="s">
        <v>7156</v>
      </c>
      <c r="J1062" t="s">
        <v>7163</v>
      </c>
      <c r="K1062" t="s">
        <v>7171</v>
      </c>
      <c r="L1062" t="s">
        <v>7209</v>
      </c>
      <c r="M1062">
        <v>4</v>
      </c>
      <c r="N1062">
        <v>6358.81</v>
      </c>
      <c r="O1062">
        <v>0.15</v>
      </c>
      <c r="P1062">
        <v>671.17</v>
      </c>
    </row>
    <row r="1063" spans="1:16" x14ac:dyDescent="0.25">
      <c r="A1063" t="s">
        <v>1075</v>
      </c>
      <c r="B1063" t="s">
        <v>5437</v>
      </c>
      <c r="C1063" t="str">
        <f>TEXT(SalesData[[#This Row],[Order Date]],"mmm-yyyy")</f>
        <v>Sep-2024</v>
      </c>
      <c r="D1063">
        <f t="shared" si="16"/>
        <v>2024</v>
      </c>
      <c r="E1063" t="s">
        <v>6622</v>
      </c>
      <c r="F1063" t="s">
        <v>7066</v>
      </c>
      <c r="G1063" t="s">
        <v>7097</v>
      </c>
      <c r="H1063" t="s">
        <v>7110</v>
      </c>
      <c r="I1063" t="s">
        <v>7159</v>
      </c>
      <c r="J1063" t="s">
        <v>7164</v>
      </c>
      <c r="K1063" t="s">
        <v>7173</v>
      </c>
      <c r="L1063" t="s">
        <v>7206</v>
      </c>
      <c r="M1063">
        <v>7</v>
      </c>
      <c r="N1063">
        <v>12107.31</v>
      </c>
      <c r="O1063">
        <v>0.2</v>
      </c>
      <c r="P1063">
        <v>2362.8200000000002</v>
      </c>
    </row>
    <row r="1064" spans="1:16" x14ac:dyDescent="0.25">
      <c r="A1064" t="s">
        <v>1076</v>
      </c>
      <c r="B1064" t="s">
        <v>5629</v>
      </c>
      <c r="C1064" t="str">
        <f>TEXT(SalesData[[#This Row],[Order Date]],"mmm-yyyy")</f>
        <v>Oct-2025</v>
      </c>
      <c r="D1064">
        <f t="shared" si="16"/>
        <v>2025</v>
      </c>
      <c r="E1064" t="s">
        <v>6354</v>
      </c>
      <c r="F1064" t="s">
        <v>6943</v>
      </c>
      <c r="G1064" t="s">
        <v>7096</v>
      </c>
      <c r="H1064" t="s">
        <v>7113</v>
      </c>
      <c r="I1064" t="s">
        <v>7144</v>
      </c>
      <c r="J1064" t="s">
        <v>7162</v>
      </c>
      <c r="K1064" t="s">
        <v>7168</v>
      </c>
      <c r="L1064" t="s">
        <v>7181</v>
      </c>
      <c r="M1064">
        <v>2</v>
      </c>
      <c r="N1064">
        <v>24846.44</v>
      </c>
      <c r="O1064">
        <v>0</v>
      </c>
      <c r="P1064">
        <v>5856.69</v>
      </c>
    </row>
    <row r="1065" spans="1:16" x14ac:dyDescent="0.25">
      <c r="A1065" t="s">
        <v>1077</v>
      </c>
      <c r="B1065" t="s">
        <v>5261</v>
      </c>
      <c r="C1065" t="str">
        <f>TEXT(SalesData[[#This Row],[Order Date]],"mmm-yyyy")</f>
        <v>Jan-2023</v>
      </c>
      <c r="D1065">
        <f t="shared" si="16"/>
        <v>2023</v>
      </c>
      <c r="E1065" t="s">
        <v>6682</v>
      </c>
      <c r="F1065" t="s">
        <v>7077</v>
      </c>
      <c r="G1065" t="s">
        <v>7095</v>
      </c>
      <c r="H1065" t="s">
        <v>7102</v>
      </c>
      <c r="I1065" t="s">
        <v>7157</v>
      </c>
      <c r="J1065" t="s">
        <v>7162</v>
      </c>
      <c r="K1065" t="s">
        <v>7168</v>
      </c>
      <c r="L1065" t="s">
        <v>7191</v>
      </c>
      <c r="M1065">
        <v>6</v>
      </c>
      <c r="N1065">
        <v>39568.51</v>
      </c>
      <c r="O1065">
        <v>0</v>
      </c>
      <c r="P1065">
        <v>8296.48</v>
      </c>
    </row>
    <row r="1066" spans="1:16" x14ac:dyDescent="0.25">
      <c r="A1066" t="s">
        <v>1078</v>
      </c>
      <c r="B1066" t="s">
        <v>5684</v>
      </c>
      <c r="C1066" t="str">
        <f>TEXT(SalesData[[#This Row],[Order Date]],"mmm-yyyy")</f>
        <v>Jun-2023</v>
      </c>
      <c r="D1066">
        <f t="shared" si="16"/>
        <v>2023</v>
      </c>
      <c r="E1066" t="s">
        <v>6355</v>
      </c>
      <c r="F1066" t="s">
        <v>6990</v>
      </c>
      <c r="G1066" t="s">
        <v>7095</v>
      </c>
      <c r="H1066" t="s">
        <v>7102</v>
      </c>
      <c r="I1066" t="s">
        <v>7147</v>
      </c>
      <c r="J1066" t="s">
        <v>7165</v>
      </c>
      <c r="K1066" t="s">
        <v>7177</v>
      </c>
      <c r="L1066" t="s">
        <v>7198</v>
      </c>
      <c r="M1066">
        <v>2</v>
      </c>
      <c r="N1066">
        <v>119076.7</v>
      </c>
      <c r="O1066">
        <v>0.05</v>
      </c>
      <c r="P1066">
        <v>20487.34</v>
      </c>
    </row>
    <row r="1067" spans="1:16" x14ac:dyDescent="0.25">
      <c r="A1067" t="s">
        <v>1079</v>
      </c>
      <c r="B1067" t="s">
        <v>5685</v>
      </c>
      <c r="C1067" t="str">
        <f>TEXT(SalesData[[#This Row],[Order Date]],"mmm-yyyy")</f>
        <v>Sep-2023</v>
      </c>
      <c r="D1067">
        <f t="shared" si="16"/>
        <v>2023</v>
      </c>
      <c r="E1067" t="s">
        <v>6683</v>
      </c>
      <c r="F1067" t="s">
        <v>7015</v>
      </c>
      <c r="G1067" t="s">
        <v>7097</v>
      </c>
      <c r="H1067" t="s">
        <v>7105</v>
      </c>
      <c r="I1067" t="s">
        <v>7121</v>
      </c>
      <c r="J1067" t="s">
        <v>7165</v>
      </c>
      <c r="K1067" t="s">
        <v>7176</v>
      </c>
      <c r="L1067" t="s">
        <v>7202</v>
      </c>
      <c r="M1067">
        <v>4</v>
      </c>
      <c r="N1067">
        <v>67196.25</v>
      </c>
      <c r="O1067">
        <v>0.1</v>
      </c>
      <c r="P1067">
        <v>6240.09</v>
      </c>
    </row>
    <row r="1068" spans="1:16" x14ac:dyDescent="0.25">
      <c r="A1068" t="s">
        <v>1080</v>
      </c>
      <c r="B1068" t="s">
        <v>5070</v>
      </c>
      <c r="C1068" t="str">
        <f>TEXT(SalesData[[#This Row],[Order Date]],"mmm-yyyy")</f>
        <v>Feb-2023</v>
      </c>
      <c r="D1068">
        <f t="shared" si="16"/>
        <v>2023</v>
      </c>
      <c r="E1068" t="s">
        <v>6350</v>
      </c>
      <c r="F1068" t="s">
        <v>7041</v>
      </c>
      <c r="G1068" t="s">
        <v>7096</v>
      </c>
      <c r="H1068" t="s">
        <v>7112</v>
      </c>
      <c r="I1068" t="s">
        <v>7154</v>
      </c>
      <c r="J1068" t="s">
        <v>7162</v>
      </c>
      <c r="K1068" t="s">
        <v>7168</v>
      </c>
      <c r="L1068" t="s">
        <v>7191</v>
      </c>
      <c r="M1068">
        <v>7</v>
      </c>
      <c r="N1068">
        <v>35953.83</v>
      </c>
      <c r="O1068">
        <v>0.2</v>
      </c>
      <c r="P1068">
        <v>5214.8100000000004</v>
      </c>
    </row>
    <row r="1069" spans="1:16" x14ac:dyDescent="0.25">
      <c r="A1069" t="s">
        <v>1081</v>
      </c>
      <c r="B1069" t="s">
        <v>5656</v>
      </c>
      <c r="C1069" t="str">
        <f>TEXT(SalesData[[#This Row],[Order Date]],"mmm-yyyy")</f>
        <v>Apr-2025</v>
      </c>
      <c r="D1069">
        <f t="shared" si="16"/>
        <v>2025</v>
      </c>
      <c r="E1069" t="s">
        <v>6483</v>
      </c>
      <c r="F1069" t="s">
        <v>6899</v>
      </c>
      <c r="G1069" t="s">
        <v>7094</v>
      </c>
      <c r="H1069" t="s">
        <v>7099</v>
      </c>
      <c r="I1069" t="s">
        <v>7115</v>
      </c>
      <c r="J1069" t="s">
        <v>7165</v>
      </c>
      <c r="K1069" t="s">
        <v>7172</v>
      </c>
      <c r="L1069" t="s">
        <v>7208</v>
      </c>
      <c r="M1069">
        <v>5</v>
      </c>
      <c r="N1069">
        <v>9781.57</v>
      </c>
      <c r="O1069">
        <v>0.2</v>
      </c>
      <c r="P1069">
        <v>1365.68</v>
      </c>
    </row>
    <row r="1070" spans="1:16" x14ac:dyDescent="0.25">
      <c r="A1070" t="s">
        <v>1082</v>
      </c>
      <c r="B1070" t="s">
        <v>5534</v>
      </c>
      <c r="C1070" t="str">
        <f>TEXT(SalesData[[#This Row],[Order Date]],"mmm-yyyy")</f>
        <v>Jul-2024</v>
      </c>
      <c r="D1070">
        <f t="shared" si="16"/>
        <v>2024</v>
      </c>
      <c r="E1070" t="s">
        <v>6526</v>
      </c>
      <c r="F1070" t="s">
        <v>6910</v>
      </c>
      <c r="G1070" t="s">
        <v>7094</v>
      </c>
      <c r="H1070" t="s">
        <v>7100</v>
      </c>
      <c r="I1070" t="s">
        <v>7136</v>
      </c>
      <c r="J1070" t="s">
        <v>7163</v>
      </c>
      <c r="K1070" t="s">
        <v>7171</v>
      </c>
      <c r="L1070" t="s">
        <v>7209</v>
      </c>
      <c r="M1070">
        <v>1</v>
      </c>
      <c r="N1070">
        <v>1358.53</v>
      </c>
      <c r="O1070">
        <v>0.25</v>
      </c>
      <c r="P1070">
        <v>71.2</v>
      </c>
    </row>
    <row r="1071" spans="1:16" x14ac:dyDescent="0.25">
      <c r="A1071" t="s">
        <v>1083</v>
      </c>
      <c r="B1071" t="s">
        <v>5082</v>
      </c>
      <c r="C1071" t="str">
        <f>TEXT(SalesData[[#This Row],[Order Date]],"mmm-yyyy")</f>
        <v>Sep-2025</v>
      </c>
      <c r="D1071">
        <f t="shared" si="16"/>
        <v>2025</v>
      </c>
      <c r="E1071" t="s">
        <v>6684</v>
      </c>
      <c r="F1071" t="s">
        <v>6947</v>
      </c>
      <c r="G1071" t="s">
        <v>7094</v>
      </c>
      <c r="H1071" t="s">
        <v>7099</v>
      </c>
      <c r="I1071" t="s">
        <v>7125</v>
      </c>
      <c r="J1071" t="s">
        <v>7164</v>
      </c>
      <c r="K1071" t="s">
        <v>7173</v>
      </c>
      <c r="L1071" t="s">
        <v>7186</v>
      </c>
      <c r="M1071">
        <v>6</v>
      </c>
      <c r="N1071">
        <v>25079.34</v>
      </c>
      <c r="O1071">
        <v>0.1</v>
      </c>
      <c r="P1071">
        <v>5700.66</v>
      </c>
    </row>
    <row r="1072" spans="1:16" x14ac:dyDescent="0.25">
      <c r="A1072" t="s">
        <v>1084</v>
      </c>
      <c r="B1072" t="s">
        <v>5096</v>
      </c>
      <c r="C1072" t="str">
        <f>TEXT(SalesData[[#This Row],[Order Date]],"mmm-yyyy")</f>
        <v>Oct-2023</v>
      </c>
      <c r="D1072">
        <f t="shared" si="16"/>
        <v>2023</v>
      </c>
      <c r="E1072" t="s">
        <v>6149</v>
      </c>
      <c r="F1072" t="s">
        <v>6947</v>
      </c>
      <c r="G1072" t="s">
        <v>7095</v>
      </c>
      <c r="H1072" t="s">
        <v>7108</v>
      </c>
      <c r="I1072" t="s">
        <v>7150</v>
      </c>
      <c r="J1072" t="s">
        <v>7162</v>
      </c>
      <c r="K1072" t="s">
        <v>7169</v>
      </c>
      <c r="L1072" t="s">
        <v>7203</v>
      </c>
      <c r="M1072">
        <v>6</v>
      </c>
      <c r="N1072">
        <v>124544.13</v>
      </c>
      <c r="O1072">
        <v>0.1</v>
      </c>
      <c r="P1072">
        <v>12075.37</v>
      </c>
    </row>
    <row r="1073" spans="1:16" x14ac:dyDescent="0.25">
      <c r="A1073" t="s">
        <v>1085</v>
      </c>
      <c r="B1073" t="s">
        <v>5588</v>
      </c>
      <c r="C1073" t="str">
        <f>TEXT(SalesData[[#This Row],[Order Date]],"mmm-yyyy")</f>
        <v>Oct-2025</v>
      </c>
      <c r="D1073">
        <f t="shared" si="16"/>
        <v>2025</v>
      </c>
      <c r="E1073" t="s">
        <v>6468</v>
      </c>
      <c r="F1073" t="s">
        <v>6990</v>
      </c>
      <c r="G1073" t="s">
        <v>7096</v>
      </c>
      <c r="H1073" t="s">
        <v>7113</v>
      </c>
      <c r="I1073" t="s">
        <v>7143</v>
      </c>
      <c r="J1073" t="s">
        <v>7165</v>
      </c>
      <c r="K1073" t="s">
        <v>7172</v>
      </c>
      <c r="L1073" t="s">
        <v>7212</v>
      </c>
      <c r="M1073">
        <v>3</v>
      </c>
      <c r="N1073">
        <v>10398.66</v>
      </c>
      <c r="O1073">
        <v>0.05</v>
      </c>
      <c r="P1073">
        <v>1797.63</v>
      </c>
    </row>
    <row r="1074" spans="1:16" x14ac:dyDescent="0.25">
      <c r="A1074" t="s">
        <v>1086</v>
      </c>
      <c r="B1074" t="s">
        <v>5686</v>
      </c>
      <c r="C1074" t="str">
        <f>TEXT(SalesData[[#This Row],[Order Date]],"mmm-yyyy")</f>
        <v>Dec-2023</v>
      </c>
      <c r="D1074">
        <f t="shared" si="16"/>
        <v>2023</v>
      </c>
      <c r="E1074" t="s">
        <v>6685</v>
      </c>
      <c r="F1074" t="s">
        <v>6976</v>
      </c>
      <c r="G1074" t="s">
        <v>7097</v>
      </c>
      <c r="H1074" t="s">
        <v>7104</v>
      </c>
      <c r="I1074" t="s">
        <v>7160</v>
      </c>
      <c r="J1074" t="s">
        <v>7162</v>
      </c>
      <c r="K1074" t="s">
        <v>7169</v>
      </c>
      <c r="L1074" t="s">
        <v>7203</v>
      </c>
      <c r="M1074">
        <v>3</v>
      </c>
      <c r="N1074">
        <v>50978.74</v>
      </c>
      <c r="O1074">
        <v>0.25</v>
      </c>
      <c r="P1074">
        <v>4528.5600000000004</v>
      </c>
    </row>
    <row r="1075" spans="1:16" x14ac:dyDescent="0.25">
      <c r="A1075" t="s">
        <v>1087</v>
      </c>
      <c r="B1075" t="s">
        <v>5124</v>
      </c>
      <c r="C1075" t="str">
        <f>TEXT(SalesData[[#This Row],[Order Date]],"mmm-yyyy")</f>
        <v>Mar-2025</v>
      </c>
      <c r="D1075">
        <f t="shared" si="16"/>
        <v>2025</v>
      </c>
      <c r="E1075" t="s">
        <v>6686</v>
      </c>
      <c r="F1075" t="s">
        <v>7027</v>
      </c>
      <c r="G1075" t="s">
        <v>7097</v>
      </c>
      <c r="H1075" t="s">
        <v>7105</v>
      </c>
      <c r="I1075" t="s">
        <v>7121</v>
      </c>
      <c r="J1075" t="s">
        <v>7165</v>
      </c>
      <c r="K1075" t="s">
        <v>7172</v>
      </c>
      <c r="L1075" t="s">
        <v>7208</v>
      </c>
      <c r="M1075">
        <v>1</v>
      </c>
      <c r="N1075">
        <v>2478.1999999999998</v>
      </c>
      <c r="O1075">
        <v>0.05</v>
      </c>
      <c r="P1075">
        <v>449.01</v>
      </c>
    </row>
    <row r="1076" spans="1:16" x14ac:dyDescent="0.25">
      <c r="A1076" t="s">
        <v>1088</v>
      </c>
      <c r="B1076" t="s">
        <v>5098</v>
      </c>
      <c r="C1076" t="str">
        <f>TEXT(SalesData[[#This Row],[Order Date]],"mmm-yyyy")</f>
        <v>Nov-2024</v>
      </c>
      <c r="D1076">
        <f t="shared" si="16"/>
        <v>2024</v>
      </c>
      <c r="E1076" t="s">
        <v>6394</v>
      </c>
      <c r="F1076" t="s">
        <v>6900</v>
      </c>
      <c r="G1076" t="s">
        <v>7096</v>
      </c>
      <c r="H1076" t="s">
        <v>7112</v>
      </c>
      <c r="I1076" t="s">
        <v>7133</v>
      </c>
      <c r="J1076" t="s">
        <v>7164</v>
      </c>
      <c r="K1076" t="s">
        <v>7174</v>
      </c>
      <c r="L1076" t="s">
        <v>7188</v>
      </c>
      <c r="M1076">
        <v>7</v>
      </c>
      <c r="N1076">
        <v>19750.96</v>
      </c>
      <c r="O1076">
        <v>0</v>
      </c>
      <c r="P1076">
        <v>4918.2700000000004</v>
      </c>
    </row>
    <row r="1077" spans="1:16" x14ac:dyDescent="0.25">
      <c r="A1077" t="s">
        <v>1089</v>
      </c>
      <c r="B1077" t="s">
        <v>5448</v>
      </c>
      <c r="C1077" t="str">
        <f>TEXT(SalesData[[#This Row],[Order Date]],"mmm-yyyy")</f>
        <v>Apr-2024</v>
      </c>
      <c r="D1077">
        <f t="shared" si="16"/>
        <v>2024</v>
      </c>
      <c r="E1077" t="s">
        <v>6687</v>
      </c>
      <c r="F1077" t="s">
        <v>7085</v>
      </c>
      <c r="G1077" t="s">
        <v>7096</v>
      </c>
      <c r="H1077" t="s">
        <v>7111</v>
      </c>
      <c r="I1077" t="s">
        <v>7142</v>
      </c>
      <c r="J1077" t="s">
        <v>7162</v>
      </c>
      <c r="K1077" t="s">
        <v>7169</v>
      </c>
      <c r="L1077" t="s">
        <v>7182</v>
      </c>
      <c r="M1077">
        <v>2</v>
      </c>
      <c r="N1077">
        <v>15623.86</v>
      </c>
      <c r="O1077">
        <v>0.1</v>
      </c>
      <c r="P1077">
        <v>2590.52</v>
      </c>
    </row>
    <row r="1078" spans="1:16" x14ac:dyDescent="0.25">
      <c r="A1078" t="s">
        <v>1090</v>
      </c>
      <c r="B1078" t="s">
        <v>5687</v>
      </c>
      <c r="C1078" t="str">
        <f>TEXT(SalesData[[#This Row],[Order Date]],"mmm-yyyy")</f>
        <v>Apr-2025</v>
      </c>
      <c r="D1078">
        <f t="shared" si="16"/>
        <v>2025</v>
      </c>
      <c r="E1078" t="s">
        <v>6201</v>
      </c>
      <c r="F1078" t="s">
        <v>6906</v>
      </c>
      <c r="G1078" t="s">
        <v>7095</v>
      </c>
      <c r="H1078" t="s">
        <v>7106</v>
      </c>
      <c r="I1078" t="s">
        <v>7161</v>
      </c>
      <c r="J1078" t="s">
        <v>7165</v>
      </c>
      <c r="K1078" t="s">
        <v>7176</v>
      </c>
      <c r="L1078" t="s">
        <v>7202</v>
      </c>
      <c r="M1078">
        <v>1</v>
      </c>
      <c r="N1078">
        <v>17632.41</v>
      </c>
      <c r="O1078">
        <v>0</v>
      </c>
      <c r="P1078">
        <v>2630.3</v>
      </c>
    </row>
    <row r="1079" spans="1:16" x14ac:dyDescent="0.25">
      <c r="A1079" t="s">
        <v>1091</v>
      </c>
      <c r="B1079" t="s">
        <v>5688</v>
      </c>
      <c r="C1079" t="str">
        <f>TEXT(SalesData[[#This Row],[Order Date]],"mmm-yyyy")</f>
        <v>May-2023</v>
      </c>
      <c r="D1079">
        <f t="shared" si="16"/>
        <v>2023</v>
      </c>
      <c r="E1079" t="s">
        <v>6561</v>
      </c>
      <c r="F1079" t="s">
        <v>6956</v>
      </c>
      <c r="G1079" t="s">
        <v>7097</v>
      </c>
      <c r="H1079" t="s">
        <v>7104</v>
      </c>
      <c r="I1079" t="s">
        <v>7132</v>
      </c>
      <c r="J1079" t="s">
        <v>7165</v>
      </c>
      <c r="K1079" t="s">
        <v>7177</v>
      </c>
      <c r="L1079" t="s">
        <v>7201</v>
      </c>
      <c r="M1079">
        <v>7</v>
      </c>
      <c r="N1079">
        <v>371200.59</v>
      </c>
      <c r="O1079">
        <v>0</v>
      </c>
      <c r="P1079">
        <v>54430.04</v>
      </c>
    </row>
    <row r="1080" spans="1:16" x14ac:dyDescent="0.25">
      <c r="A1080" t="s">
        <v>1092</v>
      </c>
      <c r="B1080" t="s">
        <v>5140</v>
      </c>
      <c r="C1080" t="str">
        <f>TEXT(SalesData[[#This Row],[Order Date]],"mmm-yyyy")</f>
        <v>Sep-2024</v>
      </c>
      <c r="D1080">
        <f t="shared" si="16"/>
        <v>2024</v>
      </c>
      <c r="E1080" t="s">
        <v>6688</v>
      </c>
      <c r="F1080" t="s">
        <v>6976</v>
      </c>
      <c r="G1080" t="s">
        <v>7096</v>
      </c>
      <c r="H1080" t="s">
        <v>7103</v>
      </c>
      <c r="I1080" t="s">
        <v>7134</v>
      </c>
      <c r="J1080" t="s">
        <v>7165</v>
      </c>
      <c r="K1080" t="s">
        <v>7172</v>
      </c>
      <c r="L1080" t="s">
        <v>7212</v>
      </c>
      <c r="M1080">
        <v>1</v>
      </c>
      <c r="N1080">
        <v>3093.18</v>
      </c>
      <c r="O1080">
        <v>0.1</v>
      </c>
      <c r="P1080">
        <v>559.03</v>
      </c>
    </row>
    <row r="1081" spans="1:16" x14ac:dyDescent="0.25">
      <c r="A1081" t="s">
        <v>1093</v>
      </c>
      <c r="B1081" t="s">
        <v>5236</v>
      </c>
      <c r="C1081" t="str">
        <f>TEXT(SalesData[[#This Row],[Order Date]],"mmm-yyyy")</f>
        <v>Jul-2023</v>
      </c>
      <c r="D1081">
        <f t="shared" si="16"/>
        <v>2023</v>
      </c>
      <c r="E1081" t="s">
        <v>6689</v>
      </c>
      <c r="F1081" t="s">
        <v>6992</v>
      </c>
      <c r="G1081" t="s">
        <v>7096</v>
      </c>
      <c r="H1081" t="s">
        <v>7113</v>
      </c>
      <c r="I1081" t="s">
        <v>7144</v>
      </c>
      <c r="J1081" t="s">
        <v>7163</v>
      </c>
      <c r="K1081" t="s">
        <v>7171</v>
      </c>
      <c r="L1081" t="s">
        <v>7184</v>
      </c>
      <c r="M1081">
        <v>1</v>
      </c>
      <c r="N1081">
        <v>7386.52</v>
      </c>
      <c r="O1081">
        <v>0.1</v>
      </c>
      <c r="P1081">
        <v>923.37</v>
      </c>
    </row>
    <row r="1082" spans="1:16" x14ac:dyDescent="0.25">
      <c r="A1082" t="s">
        <v>1094</v>
      </c>
      <c r="B1082" t="s">
        <v>5689</v>
      </c>
      <c r="C1082" t="str">
        <f>TEXT(SalesData[[#This Row],[Order Date]],"mmm-yyyy")</f>
        <v>Jun-2023</v>
      </c>
      <c r="D1082">
        <f t="shared" si="16"/>
        <v>2023</v>
      </c>
      <c r="E1082" t="s">
        <v>6690</v>
      </c>
      <c r="F1082" t="s">
        <v>7027</v>
      </c>
      <c r="G1082" t="s">
        <v>7094</v>
      </c>
      <c r="H1082" t="s">
        <v>7099</v>
      </c>
      <c r="I1082" t="s">
        <v>7125</v>
      </c>
      <c r="J1082" t="s">
        <v>7163</v>
      </c>
      <c r="K1082" t="s">
        <v>7167</v>
      </c>
      <c r="L1082" t="s">
        <v>7179</v>
      </c>
      <c r="M1082">
        <v>4</v>
      </c>
      <c r="N1082">
        <v>8911.4</v>
      </c>
      <c r="O1082">
        <v>0.15</v>
      </c>
      <c r="P1082">
        <v>1975.43</v>
      </c>
    </row>
    <row r="1083" spans="1:16" x14ac:dyDescent="0.25">
      <c r="A1083" t="s">
        <v>1095</v>
      </c>
      <c r="B1083" t="s">
        <v>5690</v>
      </c>
      <c r="C1083" t="str">
        <f>TEXT(SalesData[[#This Row],[Order Date]],"mmm-yyyy")</f>
        <v>Jul-2025</v>
      </c>
      <c r="D1083">
        <f t="shared" si="16"/>
        <v>2025</v>
      </c>
      <c r="E1083" t="s">
        <v>6233</v>
      </c>
      <c r="F1083" t="s">
        <v>6911</v>
      </c>
      <c r="G1083" t="s">
        <v>7094</v>
      </c>
      <c r="H1083" t="s">
        <v>7101</v>
      </c>
      <c r="I1083" t="s">
        <v>7117</v>
      </c>
      <c r="J1083" t="s">
        <v>7165</v>
      </c>
      <c r="K1083" t="s">
        <v>7172</v>
      </c>
      <c r="L1083" t="s">
        <v>7208</v>
      </c>
      <c r="M1083">
        <v>1</v>
      </c>
      <c r="N1083">
        <v>2113.19</v>
      </c>
      <c r="O1083">
        <v>0.15</v>
      </c>
      <c r="P1083">
        <v>319.63</v>
      </c>
    </row>
    <row r="1084" spans="1:16" x14ac:dyDescent="0.25">
      <c r="A1084" t="s">
        <v>1096</v>
      </c>
      <c r="B1084" t="s">
        <v>5228</v>
      </c>
      <c r="C1084" t="str">
        <f>TEXT(SalesData[[#This Row],[Order Date]],"mmm-yyyy")</f>
        <v>Mar-2025</v>
      </c>
      <c r="D1084">
        <f t="shared" si="16"/>
        <v>2025</v>
      </c>
      <c r="E1084" t="s">
        <v>6126</v>
      </c>
      <c r="F1084" t="s">
        <v>6925</v>
      </c>
      <c r="G1084" t="s">
        <v>7097</v>
      </c>
      <c r="H1084" t="s">
        <v>7104</v>
      </c>
      <c r="I1084" t="s">
        <v>7160</v>
      </c>
      <c r="J1084" t="s">
        <v>7165</v>
      </c>
      <c r="K1084" t="s">
        <v>7172</v>
      </c>
      <c r="L1084" t="s">
        <v>7185</v>
      </c>
      <c r="M1084">
        <v>8</v>
      </c>
      <c r="N1084">
        <v>41609.050000000003</v>
      </c>
      <c r="O1084">
        <v>0</v>
      </c>
      <c r="P1084">
        <v>7372.47</v>
      </c>
    </row>
    <row r="1085" spans="1:16" x14ac:dyDescent="0.25">
      <c r="A1085" t="s">
        <v>1097</v>
      </c>
      <c r="B1085" t="s">
        <v>5088</v>
      </c>
      <c r="C1085" t="str">
        <f>TEXT(SalesData[[#This Row],[Order Date]],"mmm-yyyy")</f>
        <v>Nov-2024</v>
      </c>
      <c r="D1085">
        <f t="shared" si="16"/>
        <v>2024</v>
      </c>
      <c r="E1085" t="s">
        <v>6167</v>
      </c>
      <c r="F1085" t="s">
        <v>6901</v>
      </c>
      <c r="G1085" t="s">
        <v>7096</v>
      </c>
      <c r="H1085" t="s">
        <v>7112</v>
      </c>
      <c r="I1085" t="s">
        <v>7154</v>
      </c>
      <c r="J1085" t="s">
        <v>7162</v>
      </c>
      <c r="K1085" t="s">
        <v>7168</v>
      </c>
      <c r="L1085" t="s">
        <v>7191</v>
      </c>
      <c r="M1085">
        <v>8</v>
      </c>
      <c r="N1085">
        <v>45625.52</v>
      </c>
      <c r="O1085">
        <v>0.1</v>
      </c>
      <c r="P1085">
        <v>7633.55</v>
      </c>
    </row>
    <row r="1086" spans="1:16" x14ac:dyDescent="0.25">
      <c r="A1086" t="s">
        <v>1098</v>
      </c>
      <c r="B1086" t="s">
        <v>5633</v>
      </c>
      <c r="C1086" t="str">
        <f>TEXT(SalesData[[#This Row],[Order Date]],"mmm-yyyy")</f>
        <v>Dec-2023</v>
      </c>
      <c r="D1086">
        <f t="shared" si="16"/>
        <v>2023</v>
      </c>
      <c r="E1086" t="s">
        <v>6691</v>
      </c>
      <c r="F1086" t="s">
        <v>7032</v>
      </c>
      <c r="G1086" t="s">
        <v>7096</v>
      </c>
      <c r="H1086" t="s">
        <v>7112</v>
      </c>
      <c r="I1086" t="s">
        <v>7133</v>
      </c>
      <c r="J1086" t="s">
        <v>7162</v>
      </c>
      <c r="K1086" t="s">
        <v>7168</v>
      </c>
      <c r="L1086" t="s">
        <v>7180</v>
      </c>
      <c r="M1086">
        <v>8</v>
      </c>
      <c r="N1086">
        <v>28598.720000000001</v>
      </c>
      <c r="O1086">
        <v>0</v>
      </c>
      <c r="P1086">
        <v>5609.05</v>
      </c>
    </row>
    <row r="1087" spans="1:16" x14ac:dyDescent="0.25">
      <c r="A1087" t="s">
        <v>1099</v>
      </c>
      <c r="B1087" t="s">
        <v>5277</v>
      </c>
      <c r="C1087" t="str">
        <f>TEXT(SalesData[[#This Row],[Order Date]],"mmm-yyyy")</f>
        <v>Jul-2023</v>
      </c>
      <c r="D1087">
        <f t="shared" si="16"/>
        <v>2023</v>
      </c>
      <c r="E1087" t="s">
        <v>6275</v>
      </c>
      <c r="F1087" t="s">
        <v>6915</v>
      </c>
      <c r="G1087" t="s">
        <v>7094</v>
      </c>
      <c r="H1087" t="s">
        <v>7100</v>
      </c>
      <c r="I1087" t="s">
        <v>7116</v>
      </c>
      <c r="J1087" t="s">
        <v>7165</v>
      </c>
      <c r="K1087" t="s">
        <v>7177</v>
      </c>
      <c r="L1087" t="s">
        <v>7201</v>
      </c>
      <c r="M1087">
        <v>6</v>
      </c>
      <c r="N1087">
        <v>238654.76</v>
      </c>
      <c r="O1087">
        <v>0.25</v>
      </c>
      <c r="P1087">
        <v>20494.830000000002</v>
      </c>
    </row>
    <row r="1088" spans="1:16" x14ac:dyDescent="0.25">
      <c r="A1088" t="s">
        <v>1100</v>
      </c>
      <c r="B1088" t="s">
        <v>5691</v>
      </c>
      <c r="C1088" t="str">
        <f>TEXT(SalesData[[#This Row],[Order Date]],"mmm-yyyy")</f>
        <v>Jan-2025</v>
      </c>
      <c r="D1088">
        <f t="shared" si="16"/>
        <v>2025</v>
      </c>
      <c r="E1088" t="s">
        <v>6692</v>
      </c>
      <c r="F1088" t="s">
        <v>7046</v>
      </c>
      <c r="G1088" t="s">
        <v>7097</v>
      </c>
      <c r="H1088" t="s">
        <v>7105</v>
      </c>
      <c r="I1088" t="s">
        <v>7128</v>
      </c>
      <c r="J1088" t="s">
        <v>7165</v>
      </c>
      <c r="K1088" t="s">
        <v>7177</v>
      </c>
      <c r="L1088" t="s">
        <v>7201</v>
      </c>
      <c r="M1088">
        <v>7</v>
      </c>
      <c r="N1088">
        <v>348172.38</v>
      </c>
      <c r="O1088">
        <v>0</v>
      </c>
      <c r="P1088">
        <v>56912.21</v>
      </c>
    </row>
    <row r="1089" spans="1:16" x14ac:dyDescent="0.25">
      <c r="A1089" t="s">
        <v>1101</v>
      </c>
      <c r="B1089" t="s">
        <v>5165</v>
      </c>
      <c r="C1089" t="str">
        <f>TEXT(SalesData[[#This Row],[Order Date]],"mmm-yyyy")</f>
        <v>Aug-2025</v>
      </c>
      <c r="D1089">
        <f t="shared" si="16"/>
        <v>2025</v>
      </c>
      <c r="E1089" t="s">
        <v>6569</v>
      </c>
      <c r="F1089" t="s">
        <v>6941</v>
      </c>
      <c r="G1089" t="s">
        <v>7096</v>
      </c>
      <c r="H1089" t="s">
        <v>7111</v>
      </c>
      <c r="I1089" t="s">
        <v>7131</v>
      </c>
      <c r="J1089" t="s">
        <v>7165</v>
      </c>
      <c r="K1089" t="s">
        <v>7176</v>
      </c>
      <c r="L1089" t="s">
        <v>7202</v>
      </c>
      <c r="M1089">
        <v>2</v>
      </c>
      <c r="N1089">
        <v>29641.58</v>
      </c>
      <c r="O1089">
        <v>0.15</v>
      </c>
      <c r="P1089">
        <v>2774.72</v>
      </c>
    </row>
    <row r="1090" spans="1:16" x14ac:dyDescent="0.25">
      <c r="A1090" t="s">
        <v>1102</v>
      </c>
      <c r="B1090" t="s">
        <v>5637</v>
      </c>
      <c r="C1090" t="str">
        <f>TEXT(SalesData[[#This Row],[Order Date]],"mmm-yyyy")</f>
        <v>Feb-2025</v>
      </c>
      <c r="D1090">
        <f t="shared" ref="D1090:D1153" si="17">YEAR(B1090)</f>
        <v>2025</v>
      </c>
      <c r="E1090" t="s">
        <v>6693</v>
      </c>
      <c r="F1090" t="s">
        <v>6958</v>
      </c>
      <c r="G1090" t="s">
        <v>7095</v>
      </c>
      <c r="H1090" t="s">
        <v>7102</v>
      </c>
      <c r="I1090" t="s">
        <v>7118</v>
      </c>
      <c r="J1090" t="s">
        <v>7162</v>
      </c>
      <c r="K1090" t="s">
        <v>7169</v>
      </c>
      <c r="L1090" t="s">
        <v>7203</v>
      </c>
      <c r="M1090">
        <v>2</v>
      </c>
      <c r="N1090">
        <v>35678.69</v>
      </c>
      <c r="O1090">
        <v>0.15</v>
      </c>
      <c r="P1090">
        <v>3780.04</v>
      </c>
    </row>
    <row r="1091" spans="1:16" x14ac:dyDescent="0.25">
      <c r="A1091" t="s">
        <v>1103</v>
      </c>
      <c r="B1091" t="s">
        <v>5692</v>
      </c>
      <c r="C1091" t="str">
        <f>TEXT(SalesData[[#This Row],[Order Date]],"mmm-yyyy")</f>
        <v>Mar-2025</v>
      </c>
      <c r="D1091">
        <f t="shared" si="17"/>
        <v>2025</v>
      </c>
      <c r="E1091" t="s">
        <v>6117</v>
      </c>
      <c r="F1091" t="s">
        <v>6916</v>
      </c>
      <c r="G1091" t="s">
        <v>7097</v>
      </c>
      <c r="H1091" t="s">
        <v>7104</v>
      </c>
      <c r="I1091" t="s">
        <v>7120</v>
      </c>
      <c r="J1091" t="s">
        <v>7165</v>
      </c>
      <c r="K1091" t="s">
        <v>7176</v>
      </c>
      <c r="L1091" t="s">
        <v>7195</v>
      </c>
      <c r="M1091">
        <v>5</v>
      </c>
      <c r="N1091">
        <v>51155.65</v>
      </c>
      <c r="O1091">
        <v>0.15</v>
      </c>
      <c r="P1091">
        <v>3494.17</v>
      </c>
    </row>
    <row r="1092" spans="1:16" x14ac:dyDescent="0.25">
      <c r="A1092" t="s">
        <v>1104</v>
      </c>
      <c r="B1092" t="s">
        <v>5619</v>
      </c>
      <c r="C1092" t="str">
        <f>TEXT(SalesData[[#This Row],[Order Date]],"mmm-yyyy")</f>
        <v>May-2024</v>
      </c>
      <c r="D1092">
        <f t="shared" si="17"/>
        <v>2024</v>
      </c>
      <c r="E1092" t="s">
        <v>6694</v>
      </c>
      <c r="F1092" t="s">
        <v>6938</v>
      </c>
      <c r="G1092" t="s">
        <v>7096</v>
      </c>
      <c r="H1092" t="s">
        <v>7111</v>
      </c>
      <c r="I1092" t="s">
        <v>7131</v>
      </c>
      <c r="J1092" t="s">
        <v>7163</v>
      </c>
      <c r="K1092" t="s">
        <v>7175</v>
      </c>
      <c r="L1092" t="s">
        <v>7190</v>
      </c>
      <c r="M1092">
        <v>4</v>
      </c>
      <c r="N1092">
        <v>8511.73</v>
      </c>
      <c r="O1092">
        <v>0</v>
      </c>
      <c r="P1092">
        <v>1920.16</v>
      </c>
    </row>
    <row r="1093" spans="1:16" x14ac:dyDescent="0.25">
      <c r="A1093" t="s">
        <v>1105</v>
      </c>
      <c r="B1093" t="s">
        <v>5693</v>
      </c>
      <c r="C1093" t="str">
        <f>TEXT(SalesData[[#This Row],[Order Date]],"mmm-yyyy")</f>
        <v>Oct-2023</v>
      </c>
      <c r="D1093">
        <f t="shared" si="17"/>
        <v>2023</v>
      </c>
      <c r="E1093" t="s">
        <v>6695</v>
      </c>
      <c r="F1093" t="s">
        <v>7035</v>
      </c>
      <c r="G1093" t="s">
        <v>7094</v>
      </c>
      <c r="H1093" t="s">
        <v>7100</v>
      </c>
      <c r="I1093" t="s">
        <v>7116</v>
      </c>
      <c r="J1093" t="s">
        <v>7163</v>
      </c>
      <c r="K1093" t="s">
        <v>7167</v>
      </c>
      <c r="L1093" t="s">
        <v>7187</v>
      </c>
      <c r="M1093">
        <v>3</v>
      </c>
      <c r="N1093">
        <v>4557.12</v>
      </c>
      <c r="O1093">
        <v>0</v>
      </c>
      <c r="P1093">
        <v>1401.48</v>
      </c>
    </row>
    <row r="1094" spans="1:16" x14ac:dyDescent="0.25">
      <c r="A1094" t="s">
        <v>1106</v>
      </c>
      <c r="B1094" t="s">
        <v>5258</v>
      </c>
      <c r="C1094" t="str">
        <f>TEXT(SalesData[[#This Row],[Order Date]],"mmm-yyyy")</f>
        <v>Jun-2024</v>
      </c>
      <c r="D1094">
        <f t="shared" si="17"/>
        <v>2024</v>
      </c>
      <c r="E1094" t="s">
        <v>6658</v>
      </c>
      <c r="F1094" t="s">
        <v>6964</v>
      </c>
      <c r="G1094" t="s">
        <v>7096</v>
      </c>
      <c r="H1094" t="s">
        <v>7112</v>
      </c>
      <c r="I1094" t="s">
        <v>7133</v>
      </c>
      <c r="J1094" t="s">
        <v>7165</v>
      </c>
      <c r="K1094" t="s">
        <v>7177</v>
      </c>
      <c r="L1094" t="s">
        <v>7201</v>
      </c>
      <c r="M1094">
        <v>1</v>
      </c>
      <c r="N1094">
        <v>52892.61</v>
      </c>
      <c r="O1094">
        <v>0</v>
      </c>
      <c r="P1094">
        <v>7760.58</v>
      </c>
    </row>
    <row r="1095" spans="1:16" x14ac:dyDescent="0.25">
      <c r="A1095" t="s">
        <v>1107</v>
      </c>
      <c r="B1095" t="s">
        <v>5498</v>
      </c>
      <c r="C1095" t="str">
        <f>TEXT(SalesData[[#This Row],[Order Date]],"mmm-yyyy")</f>
        <v>Apr-2024</v>
      </c>
      <c r="D1095">
        <f t="shared" si="17"/>
        <v>2024</v>
      </c>
      <c r="E1095" t="s">
        <v>6564</v>
      </c>
      <c r="F1095" t="s">
        <v>6997</v>
      </c>
      <c r="G1095" t="s">
        <v>7094</v>
      </c>
      <c r="H1095" t="s">
        <v>7101</v>
      </c>
      <c r="I1095" t="s">
        <v>7124</v>
      </c>
      <c r="J1095" t="s">
        <v>7163</v>
      </c>
      <c r="K1095" t="s">
        <v>7167</v>
      </c>
      <c r="L1095" t="s">
        <v>7207</v>
      </c>
      <c r="M1095">
        <v>3</v>
      </c>
      <c r="N1095">
        <v>2423.75</v>
      </c>
      <c r="O1095">
        <v>0</v>
      </c>
      <c r="P1095">
        <v>894.65</v>
      </c>
    </row>
    <row r="1096" spans="1:16" x14ac:dyDescent="0.25">
      <c r="A1096" t="s">
        <v>1108</v>
      </c>
      <c r="B1096" t="s">
        <v>5146</v>
      </c>
      <c r="C1096" t="str">
        <f>TEXT(SalesData[[#This Row],[Order Date]],"mmm-yyyy")</f>
        <v>Mar-2023</v>
      </c>
      <c r="D1096">
        <f t="shared" si="17"/>
        <v>2023</v>
      </c>
      <c r="E1096" t="s">
        <v>6435</v>
      </c>
      <c r="F1096" t="s">
        <v>7057</v>
      </c>
      <c r="G1096" t="s">
        <v>7096</v>
      </c>
      <c r="H1096" t="s">
        <v>7112</v>
      </c>
      <c r="I1096" t="s">
        <v>7154</v>
      </c>
      <c r="J1096" t="s">
        <v>7165</v>
      </c>
      <c r="K1096" t="s">
        <v>7172</v>
      </c>
      <c r="L1096" t="s">
        <v>7208</v>
      </c>
      <c r="M1096">
        <v>1</v>
      </c>
      <c r="N1096">
        <v>2322.13</v>
      </c>
      <c r="O1096">
        <v>0.05</v>
      </c>
      <c r="P1096">
        <v>482.88</v>
      </c>
    </row>
    <row r="1097" spans="1:16" x14ac:dyDescent="0.25">
      <c r="A1097" t="s">
        <v>1109</v>
      </c>
      <c r="B1097" t="s">
        <v>5694</v>
      </c>
      <c r="C1097" t="str">
        <f>TEXT(SalesData[[#This Row],[Order Date]],"mmm-yyyy")</f>
        <v>Sep-2024</v>
      </c>
      <c r="D1097">
        <f t="shared" si="17"/>
        <v>2024</v>
      </c>
      <c r="E1097" t="s">
        <v>6136</v>
      </c>
      <c r="F1097" t="s">
        <v>6934</v>
      </c>
      <c r="G1097" t="s">
        <v>7095</v>
      </c>
      <c r="H1097" t="s">
        <v>7108</v>
      </c>
      <c r="I1097" t="s">
        <v>7150</v>
      </c>
      <c r="J1097" t="s">
        <v>7163</v>
      </c>
      <c r="K1097" t="s">
        <v>7175</v>
      </c>
      <c r="L1097" t="s">
        <v>7205</v>
      </c>
      <c r="M1097">
        <v>3</v>
      </c>
      <c r="N1097">
        <v>9296.0400000000009</v>
      </c>
      <c r="O1097">
        <v>0.1</v>
      </c>
      <c r="P1097">
        <v>1398.1</v>
      </c>
    </row>
    <row r="1098" spans="1:16" x14ac:dyDescent="0.25">
      <c r="A1098" t="s">
        <v>1110</v>
      </c>
      <c r="B1098" t="s">
        <v>5297</v>
      </c>
      <c r="C1098" t="str">
        <f>TEXT(SalesData[[#This Row],[Order Date]],"mmm-yyyy")</f>
        <v>Nov-2025</v>
      </c>
      <c r="D1098">
        <f t="shared" si="17"/>
        <v>2025</v>
      </c>
      <c r="E1098" t="s">
        <v>6159</v>
      </c>
      <c r="F1098" t="s">
        <v>6955</v>
      </c>
      <c r="G1098" t="s">
        <v>7097</v>
      </c>
      <c r="H1098" t="s">
        <v>7104</v>
      </c>
      <c r="I1098" t="s">
        <v>7160</v>
      </c>
      <c r="J1098" t="s">
        <v>7164</v>
      </c>
      <c r="K1098" t="s">
        <v>7170</v>
      </c>
      <c r="L1098" t="s">
        <v>7189</v>
      </c>
      <c r="M1098">
        <v>4</v>
      </c>
      <c r="N1098">
        <v>5943.29</v>
      </c>
      <c r="O1098">
        <v>0.05</v>
      </c>
      <c r="P1098">
        <v>1583.12</v>
      </c>
    </row>
    <row r="1099" spans="1:16" x14ac:dyDescent="0.25">
      <c r="A1099" t="s">
        <v>1111</v>
      </c>
      <c r="B1099" t="s">
        <v>5528</v>
      </c>
      <c r="C1099" t="str">
        <f>TEXT(SalesData[[#This Row],[Order Date]],"mmm-yyyy")</f>
        <v>Dec-2024</v>
      </c>
      <c r="D1099">
        <f t="shared" si="17"/>
        <v>2024</v>
      </c>
      <c r="E1099" t="s">
        <v>6118</v>
      </c>
      <c r="F1099" t="s">
        <v>6917</v>
      </c>
      <c r="G1099" t="s">
        <v>7095</v>
      </c>
      <c r="H1099" t="s">
        <v>7106</v>
      </c>
      <c r="I1099" t="s">
        <v>7146</v>
      </c>
      <c r="J1099" t="s">
        <v>7163</v>
      </c>
      <c r="K1099" t="s">
        <v>7175</v>
      </c>
      <c r="L1099" t="s">
        <v>7190</v>
      </c>
      <c r="M1099">
        <v>7</v>
      </c>
      <c r="N1099">
        <v>12516.02</v>
      </c>
      <c r="O1099">
        <v>0.2</v>
      </c>
      <c r="P1099">
        <v>1464.53</v>
      </c>
    </row>
    <row r="1100" spans="1:16" x14ac:dyDescent="0.25">
      <c r="A1100" t="s">
        <v>1112</v>
      </c>
      <c r="B1100" t="s">
        <v>5081</v>
      </c>
      <c r="C1100" t="str">
        <f>TEXT(SalesData[[#This Row],[Order Date]],"mmm-yyyy")</f>
        <v>Aug-2024</v>
      </c>
      <c r="D1100">
        <f t="shared" si="17"/>
        <v>2024</v>
      </c>
      <c r="E1100" t="s">
        <v>6685</v>
      </c>
      <c r="F1100" t="s">
        <v>6976</v>
      </c>
      <c r="G1100" t="s">
        <v>7094</v>
      </c>
      <c r="H1100" t="s">
        <v>7098</v>
      </c>
      <c r="I1100" t="s">
        <v>7138</v>
      </c>
      <c r="J1100" t="s">
        <v>7164</v>
      </c>
      <c r="K1100" t="s">
        <v>7173</v>
      </c>
      <c r="L1100" t="s">
        <v>7206</v>
      </c>
      <c r="M1100">
        <v>3</v>
      </c>
      <c r="N1100">
        <v>6748.23</v>
      </c>
      <c r="O1100">
        <v>0</v>
      </c>
      <c r="P1100">
        <v>2219.29</v>
      </c>
    </row>
    <row r="1101" spans="1:16" x14ac:dyDescent="0.25">
      <c r="A1101" t="s">
        <v>1113</v>
      </c>
      <c r="B1101" t="s">
        <v>5695</v>
      </c>
      <c r="C1101" t="str">
        <f>TEXT(SalesData[[#This Row],[Order Date]],"mmm-yyyy")</f>
        <v>Nov-2024</v>
      </c>
      <c r="D1101">
        <f t="shared" si="17"/>
        <v>2024</v>
      </c>
      <c r="E1101" t="s">
        <v>6321</v>
      </c>
      <c r="F1101" t="s">
        <v>7016</v>
      </c>
      <c r="G1101" t="s">
        <v>7094</v>
      </c>
      <c r="H1101" t="s">
        <v>7101</v>
      </c>
      <c r="I1101" t="s">
        <v>7137</v>
      </c>
      <c r="J1101" t="s">
        <v>7162</v>
      </c>
      <c r="K1101" t="s">
        <v>7166</v>
      </c>
      <c r="L1101" t="s">
        <v>7178</v>
      </c>
      <c r="M1101">
        <v>5</v>
      </c>
      <c r="N1101">
        <v>63489.13</v>
      </c>
      <c r="O1101">
        <v>0.15</v>
      </c>
      <c r="P1101">
        <v>9177.92</v>
      </c>
    </row>
    <row r="1102" spans="1:16" x14ac:dyDescent="0.25">
      <c r="A1102" t="s">
        <v>1114</v>
      </c>
      <c r="B1102" t="s">
        <v>5669</v>
      </c>
      <c r="C1102" t="str">
        <f>TEXT(SalesData[[#This Row],[Order Date]],"mmm-yyyy")</f>
        <v>Jun-2024</v>
      </c>
      <c r="D1102">
        <f t="shared" si="17"/>
        <v>2024</v>
      </c>
      <c r="E1102" t="s">
        <v>6267</v>
      </c>
      <c r="F1102" t="s">
        <v>7003</v>
      </c>
      <c r="G1102" t="s">
        <v>7097</v>
      </c>
      <c r="H1102" t="s">
        <v>7105</v>
      </c>
      <c r="I1102" t="s">
        <v>7149</v>
      </c>
      <c r="J1102" t="s">
        <v>7163</v>
      </c>
      <c r="K1102" t="s">
        <v>7171</v>
      </c>
      <c r="L1102" t="s">
        <v>7204</v>
      </c>
      <c r="M1102">
        <v>4</v>
      </c>
      <c r="N1102">
        <v>14086.06</v>
      </c>
      <c r="O1102">
        <v>0.25</v>
      </c>
      <c r="P1102">
        <v>345.05</v>
      </c>
    </row>
    <row r="1103" spans="1:16" x14ac:dyDescent="0.25">
      <c r="A1103" t="s">
        <v>1115</v>
      </c>
      <c r="B1103" t="s">
        <v>5696</v>
      </c>
      <c r="C1103" t="str">
        <f>TEXT(SalesData[[#This Row],[Order Date]],"mmm-yyyy")</f>
        <v>Jul-2024</v>
      </c>
      <c r="D1103">
        <f t="shared" si="17"/>
        <v>2024</v>
      </c>
      <c r="E1103" t="s">
        <v>6293</v>
      </c>
      <c r="F1103" t="s">
        <v>7020</v>
      </c>
      <c r="G1103" t="s">
        <v>7096</v>
      </c>
      <c r="H1103" t="s">
        <v>7111</v>
      </c>
      <c r="I1103" t="s">
        <v>7145</v>
      </c>
      <c r="J1103" t="s">
        <v>7165</v>
      </c>
      <c r="K1103" t="s">
        <v>7177</v>
      </c>
      <c r="L1103" t="s">
        <v>7210</v>
      </c>
      <c r="M1103">
        <v>8</v>
      </c>
      <c r="N1103">
        <v>555346.98</v>
      </c>
      <c r="O1103">
        <v>0.15</v>
      </c>
      <c r="P1103">
        <v>35427.279999999999</v>
      </c>
    </row>
    <row r="1104" spans="1:16" x14ac:dyDescent="0.25">
      <c r="A1104" t="s">
        <v>1116</v>
      </c>
      <c r="B1104" t="s">
        <v>5697</v>
      </c>
      <c r="C1104" t="str">
        <f>TEXT(SalesData[[#This Row],[Order Date]],"mmm-yyyy")</f>
        <v>Jan-2024</v>
      </c>
      <c r="D1104">
        <f t="shared" si="17"/>
        <v>2024</v>
      </c>
      <c r="E1104" t="s">
        <v>6696</v>
      </c>
      <c r="F1104" t="s">
        <v>6984</v>
      </c>
      <c r="G1104" t="s">
        <v>7097</v>
      </c>
      <c r="H1104" t="s">
        <v>7104</v>
      </c>
      <c r="I1104" t="s">
        <v>7120</v>
      </c>
      <c r="J1104" t="s">
        <v>7165</v>
      </c>
      <c r="K1104" t="s">
        <v>7176</v>
      </c>
      <c r="L1104" t="s">
        <v>7194</v>
      </c>
      <c r="M1104">
        <v>2</v>
      </c>
      <c r="N1104">
        <v>42649.7</v>
      </c>
      <c r="O1104">
        <v>0.15</v>
      </c>
      <c r="P1104">
        <v>4502.6099999999997</v>
      </c>
    </row>
    <row r="1105" spans="1:16" x14ac:dyDescent="0.25">
      <c r="A1105" t="s">
        <v>1117</v>
      </c>
      <c r="B1105" t="s">
        <v>5698</v>
      </c>
      <c r="C1105" t="str">
        <f>TEXT(SalesData[[#This Row],[Order Date]],"mmm-yyyy")</f>
        <v>May-2025</v>
      </c>
      <c r="D1105">
        <f t="shared" si="17"/>
        <v>2025</v>
      </c>
      <c r="E1105" t="s">
        <v>6192</v>
      </c>
      <c r="F1105" t="s">
        <v>6908</v>
      </c>
      <c r="G1105" t="s">
        <v>7094</v>
      </c>
      <c r="H1105" t="s">
        <v>7099</v>
      </c>
      <c r="I1105" t="s">
        <v>7115</v>
      </c>
      <c r="J1105" t="s">
        <v>7165</v>
      </c>
      <c r="K1105" t="s">
        <v>7176</v>
      </c>
      <c r="L1105" t="s">
        <v>7202</v>
      </c>
      <c r="M1105">
        <v>6</v>
      </c>
      <c r="N1105">
        <v>93815.67</v>
      </c>
      <c r="O1105">
        <v>0.15</v>
      </c>
      <c r="P1105">
        <v>7600.66</v>
      </c>
    </row>
    <row r="1106" spans="1:16" x14ac:dyDescent="0.25">
      <c r="A1106" t="s">
        <v>1118</v>
      </c>
      <c r="B1106" t="s">
        <v>5388</v>
      </c>
      <c r="C1106" t="str">
        <f>TEXT(SalesData[[#This Row],[Order Date]],"mmm-yyyy")</f>
        <v>Jun-2024</v>
      </c>
      <c r="D1106">
        <f t="shared" si="17"/>
        <v>2024</v>
      </c>
      <c r="E1106" t="s">
        <v>6453</v>
      </c>
      <c r="F1106" t="s">
        <v>7063</v>
      </c>
      <c r="G1106" t="s">
        <v>7095</v>
      </c>
      <c r="H1106" t="s">
        <v>7106</v>
      </c>
      <c r="I1106" t="s">
        <v>7122</v>
      </c>
      <c r="J1106" t="s">
        <v>7165</v>
      </c>
      <c r="K1106" t="s">
        <v>7172</v>
      </c>
      <c r="L1106" t="s">
        <v>7185</v>
      </c>
      <c r="M1106">
        <v>6</v>
      </c>
      <c r="N1106">
        <v>21869.71</v>
      </c>
      <c r="O1106">
        <v>0.25</v>
      </c>
      <c r="P1106">
        <v>1093.06</v>
      </c>
    </row>
    <row r="1107" spans="1:16" x14ac:dyDescent="0.25">
      <c r="A1107" t="s">
        <v>1119</v>
      </c>
      <c r="B1107" t="s">
        <v>5699</v>
      </c>
      <c r="C1107" t="str">
        <f>TEXT(SalesData[[#This Row],[Order Date]],"mmm-yyyy")</f>
        <v>Feb-2023</v>
      </c>
      <c r="D1107">
        <f t="shared" si="17"/>
        <v>2023</v>
      </c>
      <c r="E1107" t="s">
        <v>6622</v>
      </c>
      <c r="F1107" t="s">
        <v>7066</v>
      </c>
      <c r="G1107" t="s">
        <v>7094</v>
      </c>
      <c r="H1107" t="s">
        <v>7099</v>
      </c>
      <c r="I1107" t="s">
        <v>7115</v>
      </c>
      <c r="J1107" t="s">
        <v>7164</v>
      </c>
      <c r="K1107" t="s">
        <v>7170</v>
      </c>
      <c r="L1107" t="s">
        <v>7213</v>
      </c>
      <c r="M1107">
        <v>2</v>
      </c>
      <c r="N1107">
        <v>5793.41</v>
      </c>
      <c r="O1107">
        <v>0</v>
      </c>
      <c r="P1107">
        <v>1953.81</v>
      </c>
    </row>
    <row r="1108" spans="1:16" x14ac:dyDescent="0.25">
      <c r="A1108" t="s">
        <v>1120</v>
      </c>
      <c r="B1108" t="s">
        <v>5443</v>
      </c>
      <c r="C1108" t="str">
        <f>TEXT(SalesData[[#This Row],[Order Date]],"mmm-yyyy")</f>
        <v>Dec-2023</v>
      </c>
      <c r="D1108">
        <f t="shared" si="17"/>
        <v>2023</v>
      </c>
      <c r="E1108" t="s">
        <v>6697</v>
      </c>
      <c r="F1108" t="s">
        <v>7068</v>
      </c>
      <c r="G1108" t="s">
        <v>7094</v>
      </c>
      <c r="H1108" t="s">
        <v>7098</v>
      </c>
      <c r="I1108" t="s">
        <v>7114</v>
      </c>
      <c r="J1108" t="s">
        <v>7165</v>
      </c>
      <c r="K1108" t="s">
        <v>7176</v>
      </c>
      <c r="L1108" t="s">
        <v>7195</v>
      </c>
      <c r="M1108">
        <v>5</v>
      </c>
      <c r="N1108">
        <v>54430.04</v>
      </c>
      <c r="O1108">
        <v>0.1</v>
      </c>
      <c r="P1108">
        <v>3777.57</v>
      </c>
    </row>
    <row r="1109" spans="1:16" x14ac:dyDescent="0.25">
      <c r="A1109" t="s">
        <v>1121</v>
      </c>
      <c r="B1109" t="s">
        <v>5476</v>
      </c>
      <c r="C1109" t="str">
        <f>TEXT(SalesData[[#This Row],[Order Date]],"mmm-yyyy")</f>
        <v>Apr-2024</v>
      </c>
      <c r="D1109">
        <f t="shared" si="17"/>
        <v>2024</v>
      </c>
      <c r="E1109" t="s">
        <v>6698</v>
      </c>
      <c r="F1109" t="s">
        <v>7046</v>
      </c>
      <c r="G1109" t="s">
        <v>7097</v>
      </c>
      <c r="H1109" t="s">
        <v>7107</v>
      </c>
      <c r="I1109" t="s">
        <v>7123</v>
      </c>
      <c r="J1109" t="s">
        <v>7163</v>
      </c>
      <c r="K1109" t="s">
        <v>7175</v>
      </c>
      <c r="L1109" t="s">
        <v>7197</v>
      </c>
      <c r="M1109">
        <v>7</v>
      </c>
      <c r="N1109">
        <v>31862.42</v>
      </c>
      <c r="O1109">
        <v>0.25</v>
      </c>
      <c r="P1109">
        <v>4480.97</v>
      </c>
    </row>
    <row r="1110" spans="1:16" x14ac:dyDescent="0.25">
      <c r="A1110" t="s">
        <v>1122</v>
      </c>
      <c r="B1110" t="s">
        <v>5129</v>
      </c>
      <c r="C1110" t="str">
        <f>TEXT(SalesData[[#This Row],[Order Date]],"mmm-yyyy")</f>
        <v>Feb-2024</v>
      </c>
      <c r="D1110">
        <f t="shared" si="17"/>
        <v>2024</v>
      </c>
      <c r="E1110" t="s">
        <v>6682</v>
      </c>
      <c r="F1110" t="s">
        <v>7077</v>
      </c>
      <c r="G1110" t="s">
        <v>7096</v>
      </c>
      <c r="H1110" t="s">
        <v>7103</v>
      </c>
      <c r="I1110" t="s">
        <v>7134</v>
      </c>
      <c r="J1110" t="s">
        <v>7164</v>
      </c>
      <c r="K1110" t="s">
        <v>7170</v>
      </c>
      <c r="L1110" t="s">
        <v>7213</v>
      </c>
      <c r="M1110">
        <v>8</v>
      </c>
      <c r="N1110">
        <v>19260.169999999998</v>
      </c>
      <c r="O1110">
        <v>0.15</v>
      </c>
      <c r="P1110">
        <v>4961.07</v>
      </c>
    </row>
    <row r="1111" spans="1:16" x14ac:dyDescent="0.25">
      <c r="A1111" t="s">
        <v>1123</v>
      </c>
      <c r="B1111" t="s">
        <v>5700</v>
      </c>
      <c r="C1111" t="str">
        <f>TEXT(SalesData[[#This Row],[Order Date]],"mmm-yyyy")</f>
        <v>Oct-2023</v>
      </c>
      <c r="D1111">
        <f t="shared" si="17"/>
        <v>2023</v>
      </c>
      <c r="E1111" t="s">
        <v>6699</v>
      </c>
      <c r="F1111" t="s">
        <v>6928</v>
      </c>
      <c r="G1111" t="s">
        <v>7097</v>
      </c>
      <c r="H1111" t="s">
        <v>7105</v>
      </c>
      <c r="I1111" t="s">
        <v>7121</v>
      </c>
      <c r="J1111" t="s">
        <v>7163</v>
      </c>
      <c r="K1111" t="s">
        <v>7171</v>
      </c>
      <c r="L1111" t="s">
        <v>7204</v>
      </c>
      <c r="M1111">
        <v>6</v>
      </c>
      <c r="N1111">
        <v>25406.59</v>
      </c>
      <c r="O1111">
        <v>0.05</v>
      </c>
      <c r="P1111">
        <v>3956.33</v>
      </c>
    </row>
    <row r="1112" spans="1:16" x14ac:dyDescent="0.25">
      <c r="A1112" t="s">
        <v>1124</v>
      </c>
      <c r="B1112" t="s">
        <v>5701</v>
      </c>
      <c r="C1112" t="str">
        <f>TEXT(SalesData[[#This Row],[Order Date]],"mmm-yyyy")</f>
        <v>Feb-2025</v>
      </c>
      <c r="D1112">
        <f t="shared" si="17"/>
        <v>2025</v>
      </c>
      <c r="E1112" t="s">
        <v>6510</v>
      </c>
      <c r="F1112" t="s">
        <v>7064</v>
      </c>
      <c r="G1112" t="s">
        <v>7096</v>
      </c>
      <c r="H1112" t="s">
        <v>7112</v>
      </c>
      <c r="I1112" t="s">
        <v>7154</v>
      </c>
      <c r="J1112" t="s">
        <v>7162</v>
      </c>
      <c r="K1112" t="s">
        <v>7169</v>
      </c>
      <c r="L1112" t="s">
        <v>7193</v>
      </c>
      <c r="M1112">
        <v>2</v>
      </c>
      <c r="N1112">
        <v>20221.88</v>
      </c>
      <c r="O1112">
        <v>0.1</v>
      </c>
      <c r="P1112">
        <v>3571.59</v>
      </c>
    </row>
    <row r="1113" spans="1:16" x14ac:dyDescent="0.25">
      <c r="A1113" t="s">
        <v>1125</v>
      </c>
      <c r="B1113" t="s">
        <v>5254</v>
      </c>
      <c r="C1113" t="str">
        <f>TEXT(SalesData[[#This Row],[Order Date]],"mmm-yyyy")</f>
        <v>Feb-2025</v>
      </c>
      <c r="D1113">
        <f t="shared" si="17"/>
        <v>2025</v>
      </c>
      <c r="E1113" t="s">
        <v>6700</v>
      </c>
      <c r="F1113" t="s">
        <v>7030</v>
      </c>
      <c r="G1113" t="s">
        <v>7097</v>
      </c>
      <c r="H1113" t="s">
        <v>7105</v>
      </c>
      <c r="I1113" t="s">
        <v>7128</v>
      </c>
      <c r="J1113" t="s">
        <v>7163</v>
      </c>
      <c r="K1113" t="s">
        <v>7175</v>
      </c>
      <c r="L1113" t="s">
        <v>7197</v>
      </c>
      <c r="M1113">
        <v>7</v>
      </c>
      <c r="N1113">
        <v>39294.44</v>
      </c>
      <c r="O1113">
        <v>0.05</v>
      </c>
      <c r="P1113">
        <v>9446.4699999999993</v>
      </c>
    </row>
    <row r="1114" spans="1:16" x14ac:dyDescent="0.25">
      <c r="A1114" t="s">
        <v>1126</v>
      </c>
      <c r="B1114" t="s">
        <v>5038</v>
      </c>
      <c r="C1114" t="str">
        <f>TEXT(SalesData[[#This Row],[Order Date]],"mmm-yyyy")</f>
        <v>Sep-2025</v>
      </c>
      <c r="D1114">
        <f t="shared" si="17"/>
        <v>2025</v>
      </c>
      <c r="E1114" t="s">
        <v>6689</v>
      </c>
      <c r="F1114" t="s">
        <v>6992</v>
      </c>
      <c r="G1114" t="s">
        <v>7094</v>
      </c>
      <c r="H1114" t="s">
        <v>7100</v>
      </c>
      <c r="I1114" t="s">
        <v>7116</v>
      </c>
      <c r="J1114" t="s">
        <v>7162</v>
      </c>
      <c r="K1114" t="s">
        <v>7168</v>
      </c>
      <c r="L1114" t="s">
        <v>7180</v>
      </c>
      <c r="M1114">
        <v>6</v>
      </c>
      <c r="N1114">
        <v>21547.49</v>
      </c>
      <c r="O1114">
        <v>0</v>
      </c>
      <c r="P1114">
        <v>4201.13</v>
      </c>
    </row>
    <row r="1115" spans="1:16" x14ac:dyDescent="0.25">
      <c r="A1115" t="s">
        <v>1127</v>
      </c>
      <c r="B1115" t="s">
        <v>5702</v>
      </c>
      <c r="C1115" t="str">
        <f>TEXT(SalesData[[#This Row],[Order Date]],"mmm-yyyy")</f>
        <v>Apr-2023</v>
      </c>
      <c r="D1115">
        <f t="shared" si="17"/>
        <v>2023</v>
      </c>
      <c r="E1115" t="s">
        <v>6701</v>
      </c>
      <c r="F1115" t="s">
        <v>6938</v>
      </c>
      <c r="G1115" t="s">
        <v>7095</v>
      </c>
      <c r="H1115" t="s">
        <v>7109</v>
      </c>
      <c r="I1115" t="s">
        <v>7127</v>
      </c>
      <c r="J1115" t="s">
        <v>7164</v>
      </c>
      <c r="K1115" t="s">
        <v>7170</v>
      </c>
      <c r="L1115" t="s">
        <v>7213</v>
      </c>
      <c r="M1115">
        <v>5</v>
      </c>
      <c r="N1115">
        <v>14501.9</v>
      </c>
      <c r="O1115">
        <v>0</v>
      </c>
      <c r="P1115">
        <v>5340.84</v>
      </c>
    </row>
    <row r="1116" spans="1:16" x14ac:dyDescent="0.25">
      <c r="A1116" t="s">
        <v>1128</v>
      </c>
      <c r="B1116" t="s">
        <v>5365</v>
      </c>
      <c r="C1116" t="str">
        <f>TEXT(SalesData[[#This Row],[Order Date]],"mmm-yyyy")</f>
        <v>Apr-2025</v>
      </c>
      <c r="D1116">
        <f t="shared" si="17"/>
        <v>2025</v>
      </c>
      <c r="E1116" t="s">
        <v>6702</v>
      </c>
      <c r="F1116" t="s">
        <v>6999</v>
      </c>
      <c r="G1116" t="s">
        <v>7095</v>
      </c>
      <c r="H1116" t="s">
        <v>7106</v>
      </c>
      <c r="I1116" t="s">
        <v>7161</v>
      </c>
      <c r="J1116" t="s">
        <v>7165</v>
      </c>
      <c r="K1116" t="s">
        <v>7176</v>
      </c>
      <c r="L1116" t="s">
        <v>7202</v>
      </c>
      <c r="M1116">
        <v>1</v>
      </c>
      <c r="N1116">
        <v>15536.57</v>
      </c>
      <c r="O1116">
        <v>0.15</v>
      </c>
      <c r="P1116">
        <v>939.6</v>
      </c>
    </row>
    <row r="1117" spans="1:16" x14ac:dyDescent="0.25">
      <c r="A1117" t="s">
        <v>1129</v>
      </c>
      <c r="B1117" t="s">
        <v>5393</v>
      </c>
      <c r="C1117" t="str">
        <f>TEXT(SalesData[[#This Row],[Order Date]],"mmm-yyyy")</f>
        <v>Dec-2023</v>
      </c>
      <c r="D1117">
        <f t="shared" si="17"/>
        <v>2023</v>
      </c>
      <c r="E1117" t="s">
        <v>6410</v>
      </c>
      <c r="F1117" t="s">
        <v>6950</v>
      </c>
      <c r="G1117" t="s">
        <v>7095</v>
      </c>
      <c r="H1117" t="s">
        <v>7102</v>
      </c>
      <c r="I1117" t="s">
        <v>7157</v>
      </c>
      <c r="J1117" t="s">
        <v>7162</v>
      </c>
      <c r="K1117" t="s">
        <v>7168</v>
      </c>
      <c r="L1117" t="s">
        <v>7191</v>
      </c>
      <c r="M1117">
        <v>4</v>
      </c>
      <c r="N1117">
        <v>22569.69</v>
      </c>
      <c r="O1117">
        <v>0.15</v>
      </c>
      <c r="P1117">
        <v>3291.3</v>
      </c>
    </row>
    <row r="1118" spans="1:16" x14ac:dyDescent="0.25">
      <c r="A1118" t="s">
        <v>1130</v>
      </c>
      <c r="B1118" t="s">
        <v>5251</v>
      </c>
      <c r="C1118" t="str">
        <f>TEXT(SalesData[[#This Row],[Order Date]],"mmm-yyyy")</f>
        <v>Dec-2025</v>
      </c>
      <c r="D1118">
        <f t="shared" si="17"/>
        <v>2025</v>
      </c>
      <c r="E1118" t="s">
        <v>6369</v>
      </c>
      <c r="F1118" t="s">
        <v>6949</v>
      </c>
      <c r="G1118" t="s">
        <v>7097</v>
      </c>
      <c r="H1118" t="s">
        <v>7105</v>
      </c>
      <c r="I1118" t="s">
        <v>7149</v>
      </c>
      <c r="J1118" t="s">
        <v>7164</v>
      </c>
      <c r="K1118" t="s">
        <v>7174</v>
      </c>
      <c r="L1118" t="s">
        <v>7196</v>
      </c>
      <c r="M1118">
        <v>3</v>
      </c>
      <c r="N1118">
        <v>9310.69</v>
      </c>
      <c r="O1118">
        <v>0.15</v>
      </c>
      <c r="P1118">
        <v>1660.38</v>
      </c>
    </row>
    <row r="1119" spans="1:16" x14ac:dyDescent="0.25">
      <c r="A1119" t="s">
        <v>1131</v>
      </c>
      <c r="B1119" t="s">
        <v>5703</v>
      </c>
      <c r="C1119" t="str">
        <f>TEXT(SalesData[[#This Row],[Order Date]],"mmm-yyyy")</f>
        <v>Jul-2024</v>
      </c>
      <c r="D1119">
        <f t="shared" si="17"/>
        <v>2024</v>
      </c>
      <c r="E1119" t="s">
        <v>6111</v>
      </c>
      <c r="F1119" t="s">
        <v>6910</v>
      </c>
      <c r="G1119" t="s">
        <v>7097</v>
      </c>
      <c r="H1119" t="s">
        <v>7107</v>
      </c>
      <c r="I1119" t="s">
        <v>7123</v>
      </c>
      <c r="J1119" t="s">
        <v>7162</v>
      </c>
      <c r="K1119" t="s">
        <v>7168</v>
      </c>
      <c r="L1119" t="s">
        <v>7191</v>
      </c>
      <c r="M1119">
        <v>8</v>
      </c>
      <c r="N1119">
        <v>53801.99</v>
      </c>
      <c r="O1119">
        <v>0</v>
      </c>
      <c r="P1119">
        <v>10994.91</v>
      </c>
    </row>
    <row r="1120" spans="1:16" x14ac:dyDescent="0.25">
      <c r="A1120" t="s">
        <v>1132</v>
      </c>
      <c r="B1120" t="s">
        <v>5704</v>
      </c>
      <c r="C1120" t="str">
        <f>TEXT(SalesData[[#This Row],[Order Date]],"mmm-yyyy")</f>
        <v>Jul-2024</v>
      </c>
      <c r="D1120">
        <f t="shared" si="17"/>
        <v>2024</v>
      </c>
      <c r="E1120" t="s">
        <v>6151</v>
      </c>
      <c r="F1120" t="s">
        <v>6949</v>
      </c>
      <c r="G1120" t="s">
        <v>7096</v>
      </c>
      <c r="H1120" t="s">
        <v>7111</v>
      </c>
      <c r="I1120" t="s">
        <v>7145</v>
      </c>
      <c r="J1120" t="s">
        <v>7162</v>
      </c>
      <c r="K1120" t="s">
        <v>7169</v>
      </c>
      <c r="L1120" t="s">
        <v>7182</v>
      </c>
      <c r="M1120">
        <v>4</v>
      </c>
      <c r="N1120">
        <v>36504.49</v>
      </c>
      <c r="O1120">
        <v>0</v>
      </c>
      <c r="P1120">
        <v>6001.87</v>
      </c>
    </row>
    <row r="1121" spans="1:16" x14ac:dyDescent="0.25">
      <c r="A1121" t="s">
        <v>1133</v>
      </c>
      <c r="B1121" t="s">
        <v>5705</v>
      </c>
      <c r="C1121" t="str">
        <f>TEXT(SalesData[[#This Row],[Order Date]],"mmm-yyyy")</f>
        <v>Oct-2023</v>
      </c>
      <c r="D1121">
        <f t="shared" si="17"/>
        <v>2023</v>
      </c>
      <c r="E1121" t="s">
        <v>6658</v>
      </c>
      <c r="F1121" t="s">
        <v>6964</v>
      </c>
      <c r="G1121" t="s">
        <v>7097</v>
      </c>
      <c r="H1121" t="s">
        <v>7104</v>
      </c>
      <c r="I1121" t="s">
        <v>7132</v>
      </c>
      <c r="J1121" t="s">
        <v>7163</v>
      </c>
      <c r="K1121" t="s">
        <v>7167</v>
      </c>
      <c r="L1121" t="s">
        <v>7179</v>
      </c>
      <c r="M1121">
        <v>7</v>
      </c>
      <c r="N1121">
        <v>14825.35</v>
      </c>
      <c r="O1121">
        <v>0.15</v>
      </c>
      <c r="P1121">
        <v>2882.35</v>
      </c>
    </row>
    <row r="1122" spans="1:16" x14ac:dyDescent="0.25">
      <c r="A1122" t="s">
        <v>1134</v>
      </c>
      <c r="B1122" t="s">
        <v>5706</v>
      </c>
      <c r="C1122" t="str">
        <f>TEXT(SalesData[[#This Row],[Order Date]],"mmm-yyyy")</f>
        <v>Apr-2025</v>
      </c>
      <c r="D1122">
        <f t="shared" si="17"/>
        <v>2025</v>
      </c>
      <c r="E1122" t="s">
        <v>6558</v>
      </c>
      <c r="F1122" t="s">
        <v>7064</v>
      </c>
      <c r="G1122" t="s">
        <v>7095</v>
      </c>
      <c r="H1122" t="s">
        <v>7102</v>
      </c>
      <c r="I1122" t="s">
        <v>7118</v>
      </c>
      <c r="J1122" t="s">
        <v>7163</v>
      </c>
      <c r="K1122" t="s">
        <v>7171</v>
      </c>
      <c r="L1122" t="s">
        <v>7204</v>
      </c>
      <c r="M1122">
        <v>4</v>
      </c>
      <c r="N1122">
        <v>18179.64</v>
      </c>
      <c r="O1122">
        <v>0</v>
      </c>
      <c r="P1122">
        <v>3140.42</v>
      </c>
    </row>
    <row r="1123" spans="1:16" x14ac:dyDescent="0.25">
      <c r="A1123" t="s">
        <v>1135</v>
      </c>
      <c r="B1123" t="s">
        <v>5656</v>
      </c>
      <c r="C1123" t="str">
        <f>TEXT(SalesData[[#This Row],[Order Date]],"mmm-yyyy")</f>
        <v>Apr-2025</v>
      </c>
      <c r="D1123">
        <f t="shared" si="17"/>
        <v>2025</v>
      </c>
      <c r="E1123" t="s">
        <v>6703</v>
      </c>
      <c r="F1123" t="s">
        <v>7015</v>
      </c>
      <c r="G1123" t="s">
        <v>7096</v>
      </c>
      <c r="H1123" t="s">
        <v>7103</v>
      </c>
      <c r="I1123" t="s">
        <v>7158</v>
      </c>
      <c r="J1123" t="s">
        <v>7164</v>
      </c>
      <c r="K1123" t="s">
        <v>7173</v>
      </c>
      <c r="L1123" t="s">
        <v>7206</v>
      </c>
      <c r="M1123">
        <v>8</v>
      </c>
      <c r="N1123">
        <v>18040.55</v>
      </c>
      <c r="O1123">
        <v>0</v>
      </c>
      <c r="P1123">
        <v>6090.57</v>
      </c>
    </row>
    <row r="1124" spans="1:16" x14ac:dyDescent="0.25">
      <c r="A1124" t="s">
        <v>1136</v>
      </c>
      <c r="B1124" t="s">
        <v>5166</v>
      </c>
      <c r="C1124" t="str">
        <f>TEXT(SalesData[[#This Row],[Order Date]],"mmm-yyyy")</f>
        <v>Oct-2023</v>
      </c>
      <c r="D1124">
        <f t="shared" si="17"/>
        <v>2023</v>
      </c>
      <c r="E1124" t="s">
        <v>6704</v>
      </c>
      <c r="F1124" t="s">
        <v>7008</v>
      </c>
      <c r="G1124" t="s">
        <v>7096</v>
      </c>
      <c r="H1124" t="s">
        <v>7111</v>
      </c>
      <c r="I1124" t="s">
        <v>7142</v>
      </c>
      <c r="J1124" t="s">
        <v>7164</v>
      </c>
      <c r="K1124" t="s">
        <v>7170</v>
      </c>
      <c r="L1124" t="s">
        <v>7213</v>
      </c>
      <c r="M1124">
        <v>3</v>
      </c>
      <c r="N1124">
        <v>8736.42</v>
      </c>
      <c r="O1124">
        <v>0</v>
      </c>
      <c r="P1124">
        <v>2823.6</v>
      </c>
    </row>
    <row r="1125" spans="1:16" x14ac:dyDescent="0.25">
      <c r="A1125" t="s">
        <v>1137</v>
      </c>
      <c r="B1125" t="s">
        <v>5570</v>
      </c>
      <c r="C1125" t="str">
        <f>TEXT(SalesData[[#This Row],[Order Date]],"mmm-yyyy")</f>
        <v>Aug-2025</v>
      </c>
      <c r="D1125">
        <f t="shared" si="17"/>
        <v>2025</v>
      </c>
      <c r="E1125" t="s">
        <v>6112</v>
      </c>
      <c r="F1125" t="s">
        <v>6911</v>
      </c>
      <c r="G1125" t="s">
        <v>7096</v>
      </c>
      <c r="H1125" t="s">
        <v>7113</v>
      </c>
      <c r="I1125" t="s">
        <v>7148</v>
      </c>
      <c r="J1125" t="s">
        <v>7163</v>
      </c>
      <c r="K1125" t="s">
        <v>7171</v>
      </c>
      <c r="L1125" t="s">
        <v>7184</v>
      </c>
      <c r="M1125">
        <v>1</v>
      </c>
      <c r="N1125">
        <v>8358.18</v>
      </c>
      <c r="O1125">
        <v>0</v>
      </c>
      <c r="P1125">
        <v>1450.38</v>
      </c>
    </row>
    <row r="1126" spans="1:16" x14ac:dyDescent="0.25">
      <c r="A1126" t="s">
        <v>1138</v>
      </c>
      <c r="B1126" t="s">
        <v>5682</v>
      </c>
      <c r="C1126" t="str">
        <f>TEXT(SalesData[[#This Row],[Order Date]],"mmm-yyyy")</f>
        <v>Feb-2025</v>
      </c>
      <c r="D1126">
        <f t="shared" si="17"/>
        <v>2025</v>
      </c>
      <c r="E1126" t="s">
        <v>6705</v>
      </c>
      <c r="F1126" t="s">
        <v>6907</v>
      </c>
      <c r="G1126" t="s">
        <v>7097</v>
      </c>
      <c r="H1126" t="s">
        <v>7104</v>
      </c>
      <c r="I1126" t="s">
        <v>7132</v>
      </c>
      <c r="J1126" t="s">
        <v>7163</v>
      </c>
      <c r="K1126" t="s">
        <v>7167</v>
      </c>
      <c r="L1126" t="s">
        <v>7179</v>
      </c>
      <c r="M1126">
        <v>2</v>
      </c>
      <c r="N1126">
        <v>4162.43</v>
      </c>
      <c r="O1126">
        <v>0.15</v>
      </c>
      <c r="P1126">
        <v>770.57</v>
      </c>
    </row>
    <row r="1127" spans="1:16" x14ac:dyDescent="0.25">
      <c r="A1127" t="s">
        <v>1139</v>
      </c>
      <c r="B1127" t="s">
        <v>5707</v>
      </c>
      <c r="C1127" t="str">
        <f>TEXT(SalesData[[#This Row],[Order Date]],"mmm-yyyy")</f>
        <v>Sep-2025</v>
      </c>
      <c r="D1127">
        <f t="shared" si="17"/>
        <v>2025</v>
      </c>
      <c r="E1127" t="s">
        <v>6683</v>
      </c>
      <c r="F1127" t="s">
        <v>7015</v>
      </c>
      <c r="G1127" t="s">
        <v>7097</v>
      </c>
      <c r="H1127" t="s">
        <v>7104</v>
      </c>
      <c r="I1127" t="s">
        <v>7132</v>
      </c>
      <c r="J1127" t="s">
        <v>7162</v>
      </c>
      <c r="K1127" t="s">
        <v>7166</v>
      </c>
      <c r="L1127" t="s">
        <v>7192</v>
      </c>
      <c r="M1127">
        <v>3</v>
      </c>
      <c r="N1127">
        <v>18885.78</v>
      </c>
      <c r="O1127">
        <v>0</v>
      </c>
      <c r="P1127">
        <v>3346.14</v>
      </c>
    </row>
    <row r="1128" spans="1:16" x14ac:dyDescent="0.25">
      <c r="A1128" t="s">
        <v>1140</v>
      </c>
      <c r="B1128" t="s">
        <v>5043</v>
      </c>
      <c r="C1128" t="str">
        <f>TEXT(SalesData[[#This Row],[Order Date]],"mmm-yyyy")</f>
        <v>May-2023</v>
      </c>
      <c r="D1128">
        <f t="shared" si="17"/>
        <v>2023</v>
      </c>
      <c r="E1128" t="s">
        <v>6434</v>
      </c>
      <c r="F1128" t="s">
        <v>7002</v>
      </c>
      <c r="G1128" t="s">
        <v>7097</v>
      </c>
      <c r="H1128" t="s">
        <v>7110</v>
      </c>
      <c r="I1128" t="s">
        <v>7129</v>
      </c>
      <c r="J1128" t="s">
        <v>7164</v>
      </c>
      <c r="K1128" t="s">
        <v>7173</v>
      </c>
      <c r="L1128" t="s">
        <v>7206</v>
      </c>
      <c r="M1128">
        <v>7</v>
      </c>
      <c r="N1128">
        <v>15066.72</v>
      </c>
      <c r="O1128">
        <v>0.05</v>
      </c>
      <c r="P1128">
        <v>4603.7700000000004</v>
      </c>
    </row>
    <row r="1129" spans="1:16" x14ac:dyDescent="0.25">
      <c r="A1129" t="s">
        <v>1141</v>
      </c>
      <c r="B1129" t="s">
        <v>5708</v>
      </c>
      <c r="C1129" t="str">
        <f>TEXT(SalesData[[#This Row],[Order Date]],"mmm-yyyy")</f>
        <v>Jan-2025</v>
      </c>
      <c r="D1129">
        <f t="shared" si="17"/>
        <v>2025</v>
      </c>
      <c r="E1129" t="s">
        <v>6419</v>
      </c>
      <c r="F1129" t="s">
        <v>6897</v>
      </c>
      <c r="G1129" t="s">
        <v>7097</v>
      </c>
      <c r="H1129" t="s">
        <v>7107</v>
      </c>
      <c r="I1129" t="s">
        <v>7123</v>
      </c>
      <c r="J1129" t="s">
        <v>7163</v>
      </c>
      <c r="K1129" t="s">
        <v>7175</v>
      </c>
      <c r="L1129" t="s">
        <v>7205</v>
      </c>
      <c r="M1129">
        <v>1</v>
      </c>
      <c r="N1129">
        <v>2878.21</v>
      </c>
      <c r="O1129">
        <v>0.2</v>
      </c>
      <c r="P1129">
        <v>238.29</v>
      </c>
    </row>
    <row r="1130" spans="1:16" x14ac:dyDescent="0.25">
      <c r="A1130" t="s">
        <v>1142</v>
      </c>
      <c r="B1130" t="s">
        <v>5161</v>
      </c>
      <c r="C1130" t="str">
        <f>TEXT(SalesData[[#This Row],[Order Date]],"mmm-yyyy")</f>
        <v>Nov-2023</v>
      </c>
      <c r="D1130">
        <f t="shared" si="17"/>
        <v>2023</v>
      </c>
      <c r="E1130" t="s">
        <v>6374</v>
      </c>
      <c r="F1130" t="s">
        <v>7028</v>
      </c>
      <c r="G1130" t="s">
        <v>7096</v>
      </c>
      <c r="H1130" t="s">
        <v>7113</v>
      </c>
      <c r="I1130" t="s">
        <v>7144</v>
      </c>
      <c r="J1130" t="s">
        <v>7163</v>
      </c>
      <c r="K1130" t="s">
        <v>7167</v>
      </c>
      <c r="L1130" t="s">
        <v>7207</v>
      </c>
      <c r="M1130">
        <v>5</v>
      </c>
      <c r="N1130">
        <v>3856.88</v>
      </c>
      <c r="O1130">
        <v>0</v>
      </c>
      <c r="P1130">
        <v>1240.08</v>
      </c>
    </row>
    <row r="1131" spans="1:16" x14ac:dyDescent="0.25">
      <c r="A1131" t="s">
        <v>1143</v>
      </c>
      <c r="B1131" t="s">
        <v>5709</v>
      </c>
      <c r="C1131" t="str">
        <f>TEXT(SalesData[[#This Row],[Order Date]],"mmm-yyyy")</f>
        <v>Jul-2024</v>
      </c>
      <c r="D1131">
        <f t="shared" si="17"/>
        <v>2024</v>
      </c>
      <c r="E1131" t="s">
        <v>6330</v>
      </c>
      <c r="F1131" t="s">
        <v>7035</v>
      </c>
      <c r="G1131" t="s">
        <v>7096</v>
      </c>
      <c r="H1131" t="s">
        <v>7111</v>
      </c>
      <c r="I1131" t="s">
        <v>7131</v>
      </c>
      <c r="J1131" t="s">
        <v>7165</v>
      </c>
      <c r="K1131" t="s">
        <v>7177</v>
      </c>
      <c r="L1131" t="s">
        <v>7198</v>
      </c>
      <c r="M1131">
        <v>3</v>
      </c>
      <c r="N1131">
        <v>193408.33</v>
      </c>
      <c r="O1131">
        <v>0</v>
      </c>
      <c r="P1131">
        <v>36898.629999999997</v>
      </c>
    </row>
    <row r="1132" spans="1:16" x14ac:dyDescent="0.25">
      <c r="A1132" t="s">
        <v>1144</v>
      </c>
      <c r="B1132" t="s">
        <v>5710</v>
      </c>
      <c r="C1132" t="str">
        <f>TEXT(SalesData[[#This Row],[Order Date]],"mmm-yyyy")</f>
        <v>May-2025</v>
      </c>
      <c r="D1132">
        <f t="shared" si="17"/>
        <v>2025</v>
      </c>
      <c r="E1132" t="s">
        <v>6622</v>
      </c>
      <c r="F1132" t="s">
        <v>7066</v>
      </c>
      <c r="G1132" t="s">
        <v>7095</v>
      </c>
      <c r="H1132" t="s">
        <v>7106</v>
      </c>
      <c r="I1132" t="s">
        <v>7122</v>
      </c>
      <c r="J1132" t="s">
        <v>7165</v>
      </c>
      <c r="K1132" t="s">
        <v>7176</v>
      </c>
      <c r="L1132" t="s">
        <v>7202</v>
      </c>
      <c r="M1132">
        <v>5</v>
      </c>
      <c r="N1132">
        <v>71875.179999999993</v>
      </c>
      <c r="O1132">
        <v>0.2</v>
      </c>
      <c r="P1132">
        <v>6050.16</v>
      </c>
    </row>
    <row r="1133" spans="1:16" x14ac:dyDescent="0.25">
      <c r="A1133" t="s">
        <v>1145</v>
      </c>
      <c r="B1133" t="s">
        <v>5471</v>
      </c>
      <c r="C1133" t="str">
        <f>TEXT(SalesData[[#This Row],[Order Date]],"mmm-yyyy")</f>
        <v>Oct-2025</v>
      </c>
      <c r="D1133">
        <f t="shared" si="17"/>
        <v>2025</v>
      </c>
      <c r="E1133" t="s">
        <v>6346</v>
      </c>
      <c r="F1133" t="s">
        <v>7039</v>
      </c>
      <c r="G1133" t="s">
        <v>7097</v>
      </c>
      <c r="H1133" t="s">
        <v>7107</v>
      </c>
      <c r="I1133" t="s">
        <v>7152</v>
      </c>
      <c r="J1133" t="s">
        <v>7163</v>
      </c>
      <c r="K1133" t="s">
        <v>7175</v>
      </c>
      <c r="L1133" t="s">
        <v>7205</v>
      </c>
      <c r="M1133">
        <v>6</v>
      </c>
      <c r="N1133">
        <v>15701.06</v>
      </c>
      <c r="O1133">
        <v>0.25</v>
      </c>
      <c r="P1133">
        <v>507.75</v>
      </c>
    </row>
    <row r="1134" spans="1:16" x14ac:dyDescent="0.25">
      <c r="A1134" t="s">
        <v>1146</v>
      </c>
      <c r="B1134" t="s">
        <v>5672</v>
      </c>
      <c r="C1134" t="str">
        <f>TEXT(SalesData[[#This Row],[Order Date]],"mmm-yyyy")</f>
        <v>Nov-2024</v>
      </c>
      <c r="D1134">
        <f t="shared" si="17"/>
        <v>2024</v>
      </c>
      <c r="E1134" t="s">
        <v>6531</v>
      </c>
      <c r="F1134" t="s">
        <v>6979</v>
      </c>
      <c r="G1134" t="s">
        <v>7095</v>
      </c>
      <c r="H1134" t="s">
        <v>7106</v>
      </c>
      <c r="I1134" t="s">
        <v>7161</v>
      </c>
      <c r="J1134" t="s">
        <v>7164</v>
      </c>
      <c r="K1134" t="s">
        <v>7174</v>
      </c>
      <c r="L1134" t="s">
        <v>7196</v>
      </c>
      <c r="M1134">
        <v>4</v>
      </c>
      <c r="N1134">
        <v>9998.34</v>
      </c>
      <c r="O1134">
        <v>0.25</v>
      </c>
      <c r="P1134">
        <v>1343.55</v>
      </c>
    </row>
    <row r="1135" spans="1:16" x14ac:dyDescent="0.25">
      <c r="A1135" t="s">
        <v>1147</v>
      </c>
      <c r="B1135" t="s">
        <v>5711</v>
      </c>
      <c r="C1135" t="str">
        <f>TEXT(SalesData[[#This Row],[Order Date]],"mmm-yyyy")</f>
        <v>Sep-2024</v>
      </c>
      <c r="D1135">
        <f t="shared" si="17"/>
        <v>2024</v>
      </c>
      <c r="E1135" t="s">
        <v>6706</v>
      </c>
      <c r="F1135" t="s">
        <v>6976</v>
      </c>
      <c r="G1135" t="s">
        <v>7096</v>
      </c>
      <c r="H1135" t="s">
        <v>7103</v>
      </c>
      <c r="I1135" t="s">
        <v>7119</v>
      </c>
      <c r="J1135" t="s">
        <v>7164</v>
      </c>
      <c r="K1135" t="s">
        <v>7170</v>
      </c>
      <c r="L1135" t="s">
        <v>7213</v>
      </c>
      <c r="M1135">
        <v>3</v>
      </c>
      <c r="N1135">
        <v>6942.67</v>
      </c>
      <c r="O1135">
        <v>0.15</v>
      </c>
      <c r="P1135">
        <v>1908.87</v>
      </c>
    </row>
    <row r="1136" spans="1:16" x14ac:dyDescent="0.25">
      <c r="A1136" t="s">
        <v>1148</v>
      </c>
      <c r="B1136" t="s">
        <v>5191</v>
      </c>
      <c r="C1136" t="str">
        <f>TEXT(SalesData[[#This Row],[Order Date]],"mmm-yyyy")</f>
        <v>Aug-2025</v>
      </c>
      <c r="D1136">
        <f t="shared" si="17"/>
        <v>2025</v>
      </c>
      <c r="E1136" t="s">
        <v>6243</v>
      </c>
      <c r="F1136" t="s">
        <v>6980</v>
      </c>
      <c r="G1136" t="s">
        <v>7094</v>
      </c>
      <c r="H1136" t="s">
        <v>7099</v>
      </c>
      <c r="I1136" t="s">
        <v>7115</v>
      </c>
      <c r="J1136" t="s">
        <v>7164</v>
      </c>
      <c r="K1136" t="s">
        <v>7170</v>
      </c>
      <c r="L1136" t="s">
        <v>7183</v>
      </c>
      <c r="M1136">
        <v>7</v>
      </c>
      <c r="N1136">
        <v>31709.7</v>
      </c>
      <c r="O1136">
        <v>0.1</v>
      </c>
      <c r="P1136">
        <v>7008.95</v>
      </c>
    </row>
    <row r="1137" spans="1:16" x14ac:dyDescent="0.25">
      <c r="A1137" t="s">
        <v>1149</v>
      </c>
      <c r="B1137" t="s">
        <v>5595</v>
      </c>
      <c r="C1137" t="str">
        <f>TEXT(SalesData[[#This Row],[Order Date]],"mmm-yyyy")</f>
        <v>Sep-2025</v>
      </c>
      <c r="D1137">
        <f t="shared" si="17"/>
        <v>2025</v>
      </c>
      <c r="E1137" t="s">
        <v>6145</v>
      </c>
      <c r="F1137" t="s">
        <v>6943</v>
      </c>
      <c r="G1137" t="s">
        <v>7097</v>
      </c>
      <c r="H1137" t="s">
        <v>7104</v>
      </c>
      <c r="I1137" t="s">
        <v>7120</v>
      </c>
      <c r="J1137" t="s">
        <v>7163</v>
      </c>
      <c r="K1137" t="s">
        <v>7175</v>
      </c>
      <c r="L1137" t="s">
        <v>7190</v>
      </c>
      <c r="M1137">
        <v>3</v>
      </c>
      <c r="N1137">
        <v>5924.07</v>
      </c>
      <c r="O1137">
        <v>0.1</v>
      </c>
      <c r="P1137">
        <v>1248.4100000000001</v>
      </c>
    </row>
    <row r="1138" spans="1:16" x14ac:dyDescent="0.25">
      <c r="A1138" t="s">
        <v>1150</v>
      </c>
      <c r="B1138" t="s">
        <v>5301</v>
      </c>
      <c r="C1138" t="str">
        <f>TEXT(SalesData[[#This Row],[Order Date]],"mmm-yyyy")</f>
        <v>Sep-2024</v>
      </c>
      <c r="D1138">
        <f t="shared" si="17"/>
        <v>2024</v>
      </c>
      <c r="E1138" t="s">
        <v>6509</v>
      </c>
      <c r="F1138" t="s">
        <v>6897</v>
      </c>
      <c r="G1138" t="s">
        <v>7094</v>
      </c>
      <c r="H1138" t="s">
        <v>7101</v>
      </c>
      <c r="I1138" t="s">
        <v>7137</v>
      </c>
      <c r="J1138" t="s">
        <v>7163</v>
      </c>
      <c r="K1138" t="s">
        <v>7167</v>
      </c>
      <c r="L1138" t="s">
        <v>7187</v>
      </c>
      <c r="M1138">
        <v>7</v>
      </c>
      <c r="N1138">
        <v>9780.23</v>
      </c>
      <c r="O1138">
        <v>0.1</v>
      </c>
      <c r="P1138">
        <v>2634.49</v>
      </c>
    </row>
    <row r="1139" spans="1:16" x14ac:dyDescent="0.25">
      <c r="A1139" t="s">
        <v>1151</v>
      </c>
      <c r="B1139" t="s">
        <v>5050</v>
      </c>
      <c r="C1139" t="str">
        <f>TEXT(SalesData[[#This Row],[Order Date]],"mmm-yyyy")</f>
        <v>Nov-2024</v>
      </c>
      <c r="D1139">
        <f t="shared" si="17"/>
        <v>2024</v>
      </c>
      <c r="E1139" t="s">
        <v>6176</v>
      </c>
      <c r="F1139" t="s">
        <v>6966</v>
      </c>
      <c r="G1139" t="s">
        <v>7094</v>
      </c>
      <c r="H1139" t="s">
        <v>7098</v>
      </c>
      <c r="I1139" t="s">
        <v>7138</v>
      </c>
      <c r="J1139" t="s">
        <v>7163</v>
      </c>
      <c r="K1139" t="s">
        <v>7171</v>
      </c>
      <c r="L1139" t="s">
        <v>7204</v>
      </c>
      <c r="M1139">
        <v>2</v>
      </c>
      <c r="N1139">
        <v>9266.57</v>
      </c>
      <c r="O1139">
        <v>0</v>
      </c>
      <c r="P1139">
        <v>1681.45</v>
      </c>
    </row>
    <row r="1140" spans="1:16" x14ac:dyDescent="0.25">
      <c r="A1140" t="s">
        <v>1152</v>
      </c>
      <c r="B1140" t="s">
        <v>5712</v>
      </c>
      <c r="C1140" t="str">
        <f>TEXT(SalesData[[#This Row],[Order Date]],"mmm-yyyy")</f>
        <v>Jul-2023</v>
      </c>
      <c r="D1140">
        <f t="shared" si="17"/>
        <v>2023</v>
      </c>
      <c r="E1140" t="s">
        <v>6640</v>
      </c>
      <c r="F1140" t="s">
        <v>7032</v>
      </c>
      <c r="G1140" t="s">
        <v>7094</v>
      </c>
      <c r="H1140" t="s">
        <v>7099</v>
      </c>
      <c r="I1140" t="s">
        <v>7130</v>
      </c>
      <c r="J1140" t="s">
        <v>7163</v>
      </c>
      <c r="K1140" t="s">
        <v>7171</v>
      </c>
      <c r="L1140" t="s">
        <v>7204</v>
      </c>
      <c r="M1140">
        <v>3</v>
      </c>
      <c r="N1140">
        <v>13445.35</v>
      </c>
      <c r="O1140">
        <v>0.05</v>
      </c>
      <c r="P1140">
        <v>2233.4299999999998</v>
      </c>
    </row>
    <row r="1141" spans="1:16" x14ac:dyDescent="0.25">
      <c r="A1141" t="s">
        <v>1153</v>
      </c>
      <c r="B1141" t="s">
        <v>5713</v>
      </c>
      <c r="C1141" t="str">
        <f>TEXT(SalesData[[#This Row],[Order Date]],"mmm-yyyy")</f>
        <v>Jan-2025</v>
      </c>
      <c r="D1141">
        <f t="shared" si="17"/>
        <v>2025</v>
      </c>
      <c r="E1141" t="s">
        <v>6516</v>
      </c>
      <c r="F1141" t="s">
        <v>6914</v>
      </c>
      <c r="G1141" t="s">
        <v>7097</v>
      </c>
      <c r="H1141" t="s">
        <v>7107</v>
      </c>
      <c r="I1141" t="s">
        <v>7153</v>
      </c>
      <c r="J1141" t="s">
        <v>7164</v>
      </c>
      <c r="K1141" t="s">
        <v>7170</v>
      </c>
      <c r="L1141" t="s">
        <v>7213</v>
      </c>
      <c r="M1141">
        <v>1</v>
      </c>
      <c r="N1141">
        <v>2280.6</v>
      </c>
      <c r="O1141">
        <v>0.15</v>
      </c>
      <c r="P1141">
        <v>616.05999999999995</v>
      </c>
    </row>
    <row r="1142" spans="1:16" x14ac:dyDescent="0.25">
      <c r="A1142" t="s">
        <v>1154</v>
      </c>
      <c r="B1142" t="s">
        <v>5402</v>
      </c>
      <c r="C1142" t="str">
        <f>TEXT(SalesData[[#This Row],[Order Date]],"mmm-yyyy")</f>
        <v>Dec-2023</v>
      </c>
      <c r="D1142">
        <f t="shared" si="17"/>
        <v>2023</v>
      </c>
      <c r="E1142" t="s">
        <v>6700</v>
      </c>
      <c r="F1142" t="s">
        <v>7030</v>
      </c>
      <c r="G1142" t="s">
        <v>7096</v>
      </c>
      <c r="H1142" t="s">
        <v>7103</v>
      </c>
      <c r="I1142" t="s">
        <v>7119</v>
      </c>
      <c r="J1142" t="s">
        <v>7164</v>
      </c>
      <c r="K1142" t="s">
        <v>7174</v>
      </c>
      <c r="L1142" t="s">
        <v>7188</v>
      </c>
      <c r="M1142">
        <v>2</v>
      </c>
      <c r="N1142">
        <v>4247.3500000000004</v>
      </c>
      <c r="O1142">
        <v>0.25</v>
      </c>
      <c r="P1142">
        <v>689.79</v>
      </c>
    </row>
    <row r="1143" spans="1:16" x14ac:dyDescent="0.25">
      <c r="A1143" t="s">
        <v>1155</v>
      </c>
      <c r="B1143" t="s">
        <v>5714</v>
      </c>
      <c r="C1143" t="str">
        <f>TEXT(SalesData[[#This Row],[Order Date]],"mmm-yyyy")</f>
        <v>Nov-2023</v>
      </c>
      <c r="D1143">
        <f t="shared" si="17"/>
        <v>2023</v>
      </c>
      <c r="E1143" t="s">
        <v>6707</v>
      </c>
      <c r="F1143" t="s">
        <v>7060</v>
      </c>
      <c r="G1143" t="s">
        <v>7097</v>
      </c>
      <c r="H1143" t="s">
        <v>7105</v>
      </c>
      <c r="I1143" t="s">
        <v>7149</v>
      </c>
      <c r="J1143" t="s">
        <v>7162</v>
      </c>
      <c r="K1143" t="s">
        <v>7169</v>
      </c>
      <c r="L1143" t="s">
        <v>7203</v>
      </c>
      <c r="M1143">
        <v>1</v>
      </c>
      <c r="N1143">
        <v>20497.27</v>
      </c>
      <c r="O1143">
        <v>0.1</v>
      </c>
      <c r="P1143">
        <v>2308.5100000000002</v>
      </c>
    </row>
    <row r="1144" spans="1:16" x14ac:dyDescent="0.25">
      <c r="A1144" t="s">
        <v>1156</v>
      </c>
      <c r="B1144" t="s">
        <v>5612</v>
      </c>
      <c r="C1144" t="str">
        <f>TEXT(SalesData[[#This Row],[Order Date]],"mmm-yyyy")</f>
        <v>Jan-2025</v>
      </c>
      <c r="D1144">
        <f t="shared" si="17"/>
        <v>2025</v>
      </c>
      <c r="E1144" t="s">
        <v>6335</v>
      </c>
      <c r="F1144" t="s">
        <v>6975</v>
      </c>
      <c r="G1144" t="s">
        <v>7095</v>
      </c>
      <c r="H1144" t="s">
        <v>7108</v>
      </c>
      <c r="I1144" t="s">
        <v>7141</v>
      </c>
      <c r="J1144" t="s">
        <v>7163</v>
      </c>
      <c r="K1144" t="s">
        <v>7175</v>
      </c>
      <c r="L1144" t="s">
        <v>7197</v>
      </c>
      <c r="M1144">
        <v>5</v>
      </c>
      <c r="N1144">
        <v>23583.86</v>
      </c>
      <c r="O1144">
        <v>0.2</v>
      </c>
      <c r="P1144">
        <v>3743.93</v>
      </c>
    </row>
    <row r="1145" spans="1:16" x14ac:dyDescent="0.25">
      <c r="A1145" t="s">
        <v>1157</v>
      </c>
      <c r="B1145" t="s">
        <v>5102</v>
      </c>
      <c r="C1145" t="str">
        <f>TEXT(SalesData[[#This Row],[Order Date]],"mmm-yyyy")</f>
        <v>Mar-2023</v>
      </c>
      <c r="D1145">
        <f t="shared" si="17"/>
        <v>2023</v>
      </c>
      <c r="E1145" t="s">
        <v>6133</v>
      </c>
      <c r="F1145" t="s">
        <v>6911</v>
      </c>
      <c r="G1145" t="s">
        <v>7097</v>
      </c>
      <c r="H1145" t="s">
        <v>7107</v>
      </c>
      <c r="I1145" t="s">
        <v>7152</v>
      </c>
      <c r="J1145" t="s">
        <v>7165</v>
      </c>
      <c r="K1145" t="s">
        <v>7176</v>
      </c>
      <c r="L1145" t="s">
        <v>7202</v>
      </c>
      <c r="M1145">
        <v>8</v>
      </c>
      <c r="N1145">
        <v>138950.31</v>
      </c>
      <c r="O1145">
        <v>0</v>
      </c>
      <c r="P1145">
        <v>20504.93</v>
      </c>
    </row>
    <row r="1146" spans="1:16" x14ac:dyDescent="0.25">
      <c r="A1146" t="s">
        <v>1158</v>
      </c>
      <c r="B1146" t="s">
        <v>5657</v>
      </c>
      <c r="C1146" t="str">
        <f>TEXT(SalesData[[#This Row],[Order Date]],"mmm-yyyy")</f>
        <v>Oct-2024</v>
      </c>
      <c r="D1146">
        <f t="shared" si="17"/>
        <v>2024</v>
      </c>
      <c r="E1146" t="s">
        <v>6559</v>
      </c>
      <c r="F1146" t="s">
        <v>7018</v>
      </c>
      <c r="G1146" t="s">
        <v>7094</v>
      </c>
      <c r="H1146" t="s">
        <v>7101</v>
      </c>
      <c r="I1146" t="s">
        <v>7137</v>
      </c>
      <c r="J1146" t="s">
        <v>7163</v>
      </c>
      <c r="K1146" t="s">
        <v>7171</v>
      </c>
      <c r="L1146" t="s">
        <v>7209</v>
      </c>
      <c r="M1146">
        <v>5</v>
      </c>
      <c r="N1146">
        <v>6991.04</v>
      </c>
      <c r="O1146">
        <v>0.2</v>
      </c>
      <c r="P1146">
        <v>710.89</v>
      </c>
    </row>
    <row r="1147" spans="1:16" x14ac:dyDescent="0.25">
      <c r="A1147" t="s">
        <v>1159</v>
      </c>
      <c r="B1147" t="s">
        <v>5692</v>
      </c>
      <c r="C1147" t="str">
        <f>TEXT(SalesData[[#This Row],[Order Date]],"mmm-yyyy")</f>
        <v>Mar-2025</v>
      </c>
      <c r="D1147">
        <f t="shared" si="17"/>
        <v>2025</v>
      </c>
      <c r="E1147" t="s">
        <v>6240</v>
      </c>
      <c r="F1147" t="s">
        <v>6999</v>
      </c>
      <c r="G1147" t="s">
        <v>7094</v>
      </c>
      <c r="H1147" t="s">
        <v>7098</v>
      </c>
      <c r="I1147" t="s">
        <v>7114</v>
      </c>
      <c r="J1147" t="s">
        <v>7165</v>
      </c>
      <c r="K1147" t="s">
        <v>7176</v>
      </c>
      <c r="L1147" t="s">
        <v>7194</v>
      </c>
      <c r="M1147">
        <v>7</v>
      </c>
      <c r="N1147">
        <v>180469.08</v>
      </c>
      <c r="O1147">
        <v>0</v>
      </c>
      <c r="P1147">
        <v>31569.4</v>
      </c>
    </row>
    <row r="1148" spans="1:16" x14ac:dyDescent="0.25">
      <c r="A1148" t="s">
        <v>1160</v>
      </c>
      <c r="B1148" t="s">
        <v>5273</v>
      </c>
      <c r="C1148" t="str">
        <f>TEXT(SalesData[[#This Row],[Order Date]],"mmm-yyyy")</f>
        <v>Oct-2024</v>
      </c>
      <c r="D1148">
        <f t="shared" si="17"/>
        <v>2024</v>
      </c>
      <c r="E1148" t="s">
        <v>6499</v>
      </c>
      <c r="F1148" t="s">
        <v>6902</v>
      </c>
      <c r="G1148" t="s">
        <v>7096</v>
      </c>
      <c r="H1148" t="s">
        <v>7111</v>
      </c>
      <c r="I1148" t="s">
        <v>7145</v>
      </c>
      <c r="J1148" t="s">
        <v>7163</v>
      </c>
      <c r="K1148" t="s">
        <v>7167</v>
      </c>
      <c r="L1148" t="s">
        <v>7179</v>
      </c>
      <c r="M1148">
        <v>3</v>
      </c>
      <c r="N1148">
        <v>7776.88</v>
      </c>
      <c r="O1148">
        <v>0</v>
      </c>
      <c r="P1148">
        <v>1995.02</v>
      </c>
    </row>
    <row r="1149" spans="1:16" x14ac:dyDescent="0.25">
      <c r="A1149" t="s">
        <v>1161</v>
      </c>
      <c r="B1149" t="s">
        <v>5639</v>
      </c>
      <c r="C1149" t="str">
        <f>TEXT(SalesData[[#This Row],[Order Date]],"mmm-yyyy")</f>
        <v>Sep-2025</v>
      </c>
      <c r="D1149">
        <f t="shared" si="17"/>
        <v>2025</v>
      </c>
      <c r="E1149" t="s">
        <v>6137</v>
      </c>
      <c r="F1149" t="s">
        <v>6935</v>
      </c>
      <c r="G1149" t="s">
        <v>7095</v>
      </c>
      <c r="H1149" t="s">
        <v>7106</v>
      </c>
      <c r="I1149" t="s">
        <v>7122</v>
      </c>
      <c r="J1149" t="s">
        <v>7162</v>
      </c>
      <c r="K1149" t="s">
        <v>7168</v>
      </c>
      <c r="L1149" t="s">
        <v>7181</v>
      </c>
      <c r="M1149">
        <v>8</v>
      </c>
      <c r="N1149">
        <v>94914.64</v>
      </c>
      <c r="O1149">
        <v>0.05</v>
      </c>
      <c r="P1149">
        <v>18025.5</v>
      </c>
    </row>
    <row r="1150" spans="1:16" x14ac:dyDescent="0.25">
      <c r="A1150" t="s">
        <v>1162</v>
      </c>
      <c r="B1150" t="s">
        <v>5214</v>
      </c>
      <c r="C1150" t="str">
        <f>TEXT(SalesData[[#This Row],[Order Date]],"mmm-yyyy")</f>
        <v>Jan-2023</v>
      </c>
      <c r="D1150">
        <f t="shared" si="17"/>
        <v>2023</v>
      </c>
      <c r="E1150" t="s">
        <v>6530</v>
      </c>
      <c r="F1150" t="s">
        <v>7031</v>
      </c>
      <c r="G1150" t="s">
        <v>7095</v>
      </c>
      <c r="H1150" t="s">
        <v>7108</v>
      </c>
      <c r="I1150" t="s">
        <v>7141</v>
      </c>
      <c r="J1150" t="s">
        <v>7164</v>
      </c>
      <c r="K1150" t="s">
        <v>7170</v>
      </c>
      <c r="L1150" t="s">
        <v>7213</v>
      </c>
      <c r="M1150">
        <v>2</v>
      </c>
      <c r="N1150">
        <v>5176.87</v>
      </c>
      <c r="O1150">
        <v>0.1</v>
      </c>
      <c r="P1150">
        <v>1344.69</v>
      </c>
    </row>
    <row r="1151" spans="1:16" x14ac:dyDescent="0.25">
      <c r="A1151" t="s">
        <v>1163</v>
      </c>
      <c r="B1151" t="s">
        <v>5715</v>
      </c>
      <c r="C1151" t="str">
        <f>TEXT(SalesData[[#This Row],[Order Date]],"mmm-yyyy")</f>
        <v>Nov-2024</v>
      </c>
      <c r="D1151">
        <f t="shared" si="17"/>
        <v>2024</v>
      </c>
      <c r="E1151" t="s">
        <v>6708</v>
      </c>
      <c r="F1151" t="s">
        <v>7085</v>
      </c>
      <c r="G1151" t="s">
        <v>7095</v>
      </c>
      <c r="H1151" t="s">
        <v>7102</v>
      </c>
      <c r="I1151" t="s">
        <v>7147</v>
      </c>
      <c r="J1151" t="s">
        <v>7162</v>
      </c>
      <c r="K1151" t="s">
        <v>7166</v>
      </c>
      <c r="L1151" t="s">
        <v>7192</v>
      </c>
      <c r="M1151">
        <v>1</v>
      </c>
      <c r="N1151">
        <v>5650.64</v>
      </c>
      <c r="O1151">
        <v>0.1</v>
      </c>
      <c r="P1151">
        <v>656.99</v>
      </c>
    </row>
    <row r="1152" spans="1:16" x14ac:dyDescent="0.25">
      <c r="A1152" t="s">
        <v>1164</v>
      </c>
      <c r="B1152" t="s">
        <v>5631</v>
      </c>
      <c r="C1152" t="str">
        <f>TEXT(SalesData[[#This Row],[Order Date]],"mmm-yyyy")</f>
        <v>Jul-2025</v>
      </c>
      <c r="D1152">
        <f t="shared" si="17"/>
        <v>2025</v>
      </c>
      <c r="E1152" t="s">
        <v>6709</v>
      </c>
      <c r="F1152" t="s">
        <v>6988</v>
      </c>
      <c r="G1152" t="s">
        <v>7097</v>
      </c>
      <c r="H1152" t="s">
        <v>7104</v>
      </c>
      <c r="I1152" t="s">
        <v>7132</v>
      </c>
      <c r="J1152" t="s">
        <v>7165</v>
      </c>
      <c r="K1152" t="s">
        <v>7177</v>
      </c>
      <c r="L1152" t="s">
        <v>7210</v>
      </c>
      <c r="M1152">
        <v>2</v>
      </c>
      <c r="N1152">
        <v>158042.16</v>
      </c>
      <c r="O1152">
        <v>0.1</v>
      </c>
      <c r="P1152">
        <v>13854.97</v>
      </c>
    </row>
    <row r="1153" spans="1:16" x14ac:dyDescent="0.25">
      <c r="A1153" t="s">
        <v>1165</v>
      </c>
      <c r="B1153" t="s">
        <v>5582</v>
      </c>
      <c r="C1153" t="str">
        <f>TEXT(SalesData[[#This Row],[Order Date]],"mmm-yyyy")</f>
        <v>Apr-2024</v>
      </c>
      <c r="D1153">
        <f t="shared" si="17"/>
        <v>2024</v>
      </c>
      <c r="E1153" t="s">
        <v>6458</v>
      </c>
      <c r="F1153" t="s">
        <v>7033</v>
      </c>
      <c r="G1153" t="s">
        <v>7095</v>
      </c>
      <c r="H1153" t="s">
        <v>7106</v>
      </c>
      <c r="I1153" t="s">
        <v>7146</v>
      </c>
      <c r="J1153" t="s">
        <v>7164</v>
      </c>
      <c r="K1153" t="s">
        <v>7170</v>
      </c>
      <c r="L1153" t="s">
        <v>7183</v>
      </c>
      <c r="M1153">
        <v>1</v>
      </c>
      <c r="N1153">
        <v>3648.55</v>
      </c>
      <c r="O1153">
        <v>0.25</v>
      </c>
      <c r="P1153">
        <v>406.1</v>
      </c>
    </row>
    <row r="1154" spans="1:16" x14ac:dyDescent="0.25">
      <c r="A1154" t="s">
        <v>1166</v>
      </c>
      <c r="B1154" t="s">
        <v>5716</v>
      </c>
      <c r="C1154" t="str">
        <f>TEXT(SalesData[[#This Row],[Order Date]],"mmm-yyyy")</f>
        <v>Jan-2023</v>
      </c>
      <c r="D1154">
        <f t="shared" ref="D1154:D1217" si="18">YEAR(B1154)</f>
        <v>2023</v>
      </c>
      <c r="E1154" t="s">
        <v>6237</v>
      </c>
      <c r="F1154" t="s">
        <v>6997</v>
      </c>
      <c r="G1154" t="s">
        <v>7094</v>
      </c>
      <c r="H1154" t="s">
        <v>7099</v>
      </c>
      <c r="I1154" t="s">
        <v>7130</v>
      </c>
      <c r="J1154" t="s">
        <v>7163</v>
      </c>
      <c r="K1154" t="s">
        <v>7171</v>
      </c>
      <c r="L1154" t="s">
        <v>7184</v>
      </c>
      <c r="M1154">
        <v>1</v>
      </c>
      <c r="N1154">
        <v>6874.39</v>
      </c>
      <c r="O1154">
        <v>0.1</v>
      </c>
      <c r="P1154">
        <v>962.14</v>
      </c>
    </row>
    <row r="1155" spans="1:16" x14ac:dyDescent="0.25">
      <c r="A1155" t="s">
        <v>1167</v>
      </c>
      <c r="B1155" t="s">
        <v>5025</v>
      </c>
      <c r="C1155" t="str">
        <f>TEXT(SalesData[[#This Row],[Order Date]],"mmm-yyyy")</f>
        <v>May-2025</v>
      </c>
      <c r="D1155">
        <f t="shared" si="18"/>
        <v>2025</v>
      </c>
      <c r="E1155" t="s">
        <v>6401</v>
      </c>
      <c r="F1155" t="s">
        <v>6915</v>
      </c>
      <c r="G1155" t="s">
        <v>7097</v>
      </c>
      <c r="H1155" t="s">
        <v>7104</v>
      </c>
      <c r="I1155" t="s">
        <v>7160</v>
      </c>
      <c r="J1155" t="s">
        <v>7165</v>
      </c>
      <c r="K1155" t="s">
        <v>7177</v>
      </c>
      <c r="L1155" t="s">
        <v>7210</v>
      </c>
      <c r="M1155">
        <v>4</v>
      </c>
      <c r="N1155">
        <v>293661.24</v>
      </c>
      <c r="O1155">
        <v>0.15</v>
      </c>
      <c r="P1155">
        <v>20399.38</v>
      </c>
    </row>
    <row r="1156" spans="1:16" x14ac:dyDescent="0.25">
      <c r="A1156" t="s">
        <v>1168</v>
      </c>
      <c r="B1156" t="s">
        <v>5513</v>
      </c>
      <c r="C1156" t="str">
        <f>TEXT(SalesData[[#This Row],[Order Date]],"mmm-yyyy")</f>
        <v>Mar-2025</v>
      </c>
      <c r="D1156">
        <f t="shared" si="18"/>
        <v>2025</v>
      </c>
      <c r="E1156" t="s">
        <v>6103</v>
      </c>
      <c r="F1156" t="s">
        <v>6902</v>
      </c>
      <c r="G1156" t="s">
        <v>7095</v>
      </c>
      <c r="H1156" t="s">
        <v>7106</v>
      </c>
      <c r="I1156" t="s">
        <v>7161</v>
      </c>
      <c r="J1156" t="s">
        <v>7162</v>
      </c>
      <c r="K1156" t="s">
        <v>7168</v>
      </c>
      <c r="L1156" t="s">
        <v>7181</v>
      </c>
      <c r="M1156">
        <v>7</v>
      </c>
      <c r="N1156">
        <v>82561.710000000006</v>
      </c>
      <c r="O1156">
        <v>0</v>
      </c>
      <c r="P1156">
        <v>18090.43</v>
      </c>
    </row>
    <row r="1157" spans="1:16" x14ac:dyDescent="0.25">
      <c r="A1157" t="s">
        <v>1169</v>
      </c>
      <c r="B1157" t="s">
        <v>5574</v>
      </c>
      <c r="C1157" t="str">
        <f>TEXT(SalesData[[#This Row],[Order Date]],"mmm-yyyy")</f>
        <v>Sep-2023</v>
      </c>
      <c r="D1157">
        <f t="shared" si="18"/>
        <v>2023</v>
      </c>
      <c r="E1157" t="s">
        <v>6130</v>
      </c>
      <c r="F1157" t="s">
        <v>6929</v>
      </c>
      <c r="G1157" t="s">
        <v>7095</v>
      </c>
      <c r="H1157" t="s">
        <v>7106</v>
      </c>
      <c r="I1157" t="s">
        <v>7161</v>
      </c>
      <c r="J1157" t="s">
        <v>7164</v>
      </c>
      <c r="K1157" t="s">
        <v>7174</v>
      </c>
      <c r="L1157" t="s">
        <v>7188</v>
      </c>
      <c r="M1157">
        <v>7</v>
      </c>
      <c r="N1157">
        <v>20395.669999999998</v>
      </c>
      <c r="O1157">
        <v>0</v>
      </c>
      <c r="P1157">
        <v>4565.93</v>
      </c>
    </row>
    <row r="1158" spans="1:16" x14ac:dyDescent="0.25">
      <c r="A1158" t="s">
        <v>1170</v>
      </c>
      <c r="B1158" t="s">
        <v>5055</v>
      </c>
      <c r="C1158" t="str">
        <f>TEXT(SalesData[[#This Row],[Order Date]],"mmm-yyyy")</f>
        <v>Aug-2024</v>
      </c>
      <c r="D1158">
        <f t="shared" si="18"/>
        <v>2024</v>
      </c>
      <c r="E1158" t="s">
        <v>6410</v>
      </c>
      <c r="F1158" t="s">
        <v>6950</v>
      </c>
      <c r="G1158" t="s">
        <v>7095</v>
      </c>
      <c r="H1158" t="s">
        <v>7109</v>
      </c>
      <c r="I1158" t="s">
        <v>7140</v>
      </c>
      <c r="J1158" t="s">
        <v>7162</v>
      </c>
      <c r="K1158" t="s">
        <v>7168</v>
      </c>
      <c r="L1158" t="s">
        <v>7191</v>
      </c>
      <c r="M1158">
        <v>4</v>
      </c>
      <c r="N1158">
        <v>26724.53</v>
      </c>
      <c r="O1158">
        <v>0</v>
      </c>
      <c r="P1158">
        <v>5819.92</v>
      </c>
    </row>
    <row r="1159" spans="1:16" x14ac:dyDescent="0.25">
      <c r="A1159" t="s">
        <v>1171</v>
      </c>
      <c r="B1159" t="s">
        <v>5596</v>
      </c>
      <c r="C1159" t="str">
        <f>TEXT(SalesData[[#This Row],[Order Date]],"mmm-yyyy")</f>
        <v>Aug-2023</v>
      </c>
      <c r="D1159">
        <f t="shared" si="18"/>
        <v>2023</v>
      </c>
      <c r="E1159" t="s">
        <v>6689</v>
      </c>
      <c r="F1159" t="s">
        <v>6992</v>
      </c>
      <c r="G1159" t="s">
        <v>7096</v>
      </c>
      <c r="H1159" t="s">
        <v>7113</v>
      </c>
      <c r="I1159" t="s">
        <v>7148</v>
      </c>
      <c r="J1159" t="s">
        <v>7163</v>
      </c>
      <c r="K1159" t="s">
        <v>7167</v>
      </c>
      <c r="L1159" t="s">
        <v>7187</v>
      </c>
      <c r="M1159">
        <v>8</v>
      </c>
      <c r="N1159">
        <v>9709.7900000000009</v>
      </c>
      <c r="O1159">
        <v>0.2</v>
      </c>
      <c r="P1159">
        <v>1765.04</v>
      </c>
    </row>
    <row r="1160" spans="1:16" x14ac:dyDescent="0.25">
      <c r="A1160" t="s">
        <v>1172</v>
      </c>
      <c r="B1160" t="s">
        <v>5717</v>
      </c>
      <c r="C1160" t="str">
        <f>TEXT(SalesData[[#This Row],[Order Date]],"mmm-yyyy")</f>
        <v>Dec-2024</v>
      </c>
      <c r="D1160">
        <f t="shared" si="18"/>
        <v>2024</v>
      </c>
      <c r="E1160" t="s">
        <v>6356</v>
      </c>
      <c r="F1160" t="s">
        <v>7043</v>
      </c>
      <c r="G1160" t="s">
        <v>7094</v>
      </c>
      <c r="H1160" t="s">
        <v>7101</v>
      </c>
      <c r="I1160" t="s">
        <v>7117</v>
      </c>
      <c r="J1160" t="s">
        <v>7164</v>
      </c>
      <c r="K1160" t="s">
        <v>7174</v>
      </c>
      <c r="L1160" t="s">
        <v>7196</v>
      </c>
      <c r="M1160">
        <v>2</v>
      </c>
      <c r="N1160">
        <v>6763.6</v>
      </c>
      <c r="O1160">
        <v>0</v>
      </c>
      <c r="P1160">
        <v>1698.37</v>
      </c>
    </row>
    <row r="1161" spans="1:16" x14ac:dyDescent="0.25">
      <c r="A1161" t="s">
        <v>1173</v>
      </c>
      <c r="B1161" t="s">
        <v>5718</v>
      </c>
      <c r="C1161" t="str">
        <f>TEXT(SalesData[[#This Row],[Order Date]],"mmm-yyyy")</f>
        <v>Dec-2025</v>
      </c>
      <c r="D1161">
        <f t="shared" si="18"/>
        <v>2025</v>
      </c>
      <c r="E1161" t="s">
        <v>6196</v>
      </c>
      <c r="F1161" t="s">
        <v>6919</v>
      </c>
      <c r="G1161" t="s">
        <v>7094</v>
      </c>
      <c r="H1161" t="s">
        <v>7101</v>
      </c>
      <c r="I1161" t="s">
        <v>7124</v>
      </c>
      <c r="J1161" t="s">
        <v>7164</v>
      </c>
      <c r="K1161" t="s">
        <v>7173</v>
      </c>
      <c r="L1161" t="s">
        <v>7206</v>
      </c>
      <c r="M1161">
        <v>7</v>
      </c>
      <c r="N1161">
        <v>11846.55</v>
      </c>
      <c r="O1161">
        <v>0.25</v>
      </c>
      <c r="P1161">
        <v>2935.07</v>
      </c>
    </row>
    <row r="1162" spans="1:16" x14ac:dyDescent="0.25">
      <c r="A1162" t="s">
        <v>1174</v>
      </c>
      <c r="B1162" t="s">
        <v>5719</v>
      </c>
      <c r="C1162" t="str">
        <f>TEXT(SalesData[[#This Row],[Order Date]],"mmm-yyyy")</f>
        <v>Mar-2024</v>
      </c>
      <c r="D1162">
        <f t="shared" si="18"/>
        <v>2024</v>
      </c>
      <c r="E1162" t="s">
        <v>6452</v>
      </c>
      <c r="F1162" t="s">
        <v>7062</v>
      </c>
      <c r="G1162" t="s">
        <v>7094</v>
      </c>
      <c r="H1162" t="s">
        <v>7100</v>
      </c>
      <c r="I1162" t="s">
        <v>7136</v>
      </c>
      <c r="J1162" t="s">
        <v>7163</v>
      </c>
      <c r="K1162" t="s">
        <v>7167</v>
      </c>
      <c r="L1162" t="s">
        <v>7207</v>
      </c>
      <c r="M1162">
        <v>2</v>
      </c>
      <c r="N1162">
        <v>1245.02</v>
      </c>
      <c r="O1162">
        <v>0.2</v>
      </c>
      <c r="P1162">
        <v>333.5</v>
      </c>
    </row>
    <row r="1163" spans="1:16" x14ac:dyDescent="0.25">
      <c r="A1163" t="s">
        <v>1175</v>
      </c>
      <c r="B1163" t="s">
        <v>5346</v>
      </c>
      <c r="C1163" t="str">
        <f>TEXT(SalesData[[#This Row],[Order Date]],"mmm-yyyy")</f>
        <v>Jul-2025</v>
      </c>
      <c r="D1163">
        <f t="shared" si="18"/>
        <v>2025</v>
      </c>
      <c r="E1163" t="s">
        <v>6502</v>
      </c>
      <c r="F1163" t="s">
        <v>7055</v>
      </c>
      <c r="G1163" t="s">
        <v>7096</v>
      </c>
      <c r="H1163" t="s">
        <v>7113</v>
      </c>
      <c r="I1163" t="s">
        <v>7144</v>
      </c>
      <c r="J1163" t="s">
        <v>7164</v>
      </c>
      <c r="K1163" t="s">
        <v>7173</v>
      </c>
      <c r="L1163" t="s">
        <v>7200</v>
      </c>
      <c r="M1163">
        <v>1</v>
      </c>
      <c r="N1163">
        <v>1046.31</v>
      </c>
      <c r="O1163">
        <v>0.1</v>
      </c>
      <c r="P1163">
        <v>285.62</v>
      </c>
    </row>
    <row r="1164" spans="1:16" x14ac:dyDescent="0.25">
      <c r="A1164" t="s">
        <v>1176</v>
      </c>
      <c r="B1164" t="s">
        <v>5249</v>
      </c>
      <c r="C1164" t="str">
        <f>TEXT(SalesData[[#This Row],[Order Date]],"mmm-yyyy")</f>
        <v>Feb-2025</v>
      </c>
      <c r="D1164">
        <f t="shared" si="18"/>
        <v>2025</v>
      </c>
      <c r="E1164" t="s">
        <v>6450</v>
      </c>
      <c r="F1164" t="s">
        <v>7061</v>
      </c>
      <c r="G1164" t="s">
        <v>7095</v>
      </c>
      <c r="H1164" t="s">
        <v>7102</v>
      </c>
      <c r="I1164" t="s">
        <v>7147</v>
      </c>
      <c r="J1164" t="s">
        <v>7165</v>
      </c>
      <c r="K1164" t="s">
        <v>7177</v>
      </c>
      <c r="L1164" t="s">
        <v>7201</v>
      </c>
      <c r="M1164">
        <v>2</v>
      </c>
      <c r="N1164">
        <v>107567.43</v>
      </c>
      <c r="O1164">
        <v>0</v>
      </c>
      <c r="P1164">
        <v>16333.29</v>
      </c>
    </row>
    <row r="1165" spans="1:16" x14ac:dyDescent="0.25">
      <c r="A1165" t="s">
        <v>1177</v>
      </c>
      <c r="B1165" t="s">
        <v>5705</v>
      </c>
      <c r="C1165" t="str">
        <f>TEXT(SalesData[[#This Row],[Order Date]],"mmm-yyyy")</f>
        <v>Oct-2023</v>
      </c>
      <c r="D1165">
        <f t="shared" si="18"/>
        <v>2023</v>
      </c>
      <c r="E1165" t="s">
        <v>6457</v>
      </c>
      <c r="F1165" t="s">
        <v>6930</v>
      </c>
      <c r="G1165" t="s">
        <v>7096</v>
      </c>
      <c r="H1165" t="s">
        <v>7103</v>
      </c>
      <c r="I1165" t="s">
        <v>7134</v>
      </c>
      <c r="J1165" t="s">
        <v>7164</v>
      </c>
      <c r="K1165" t="s">
        <v>7173</v>
      </c>
      <c r="L1165" t="s">
        <v>7186</v>
      </c>
      <c r="M1165">
        <v>1</v>
      </c>
      <c r="N1165">
        <v>3488.14</v>
      </c>
      <c r="O1165">
        <v>0.25</v>
      </c>
      <c r="P1165">
        <v>623.71</v>
      </c>
    </row>
    <row r="1166" spans="1:16" x14ac:dyDescent="0.25">
      <c r="A1166" t="s">
        <v>1178</v>
      </c>
      <c r="B1166" t="s">
        <v>5358</v>
      </c>
      <c r="C1166" t="str">
        <f>TEXT(SalesData[[#This Row],[Order Date]],"mmm-yyyy")</f>
        <v>Aug-2024</v>
      </c>
      <c r="D1166">
        <f t="shared" si="18"/>
        <v>2024</v>
      </c>
      <c r="E1166" t="s">
        <v>6319</v>
      </c>
      <c r="F1166" t="s">
        <v>7031</v>
      </c>
      <c r="G1166" t="s">
        <v>7097</v>
      </c>
      <c r="H1166" t="s">
        <v>7107</v>
      </c>
      <c r="I1166" t="s">
        <v>7153</v>
      </c>
      <c r="J1166" t="s">
        <v>7164</v>
      </c>
      <c r="K1166" t="s">
        <v>7174</v>
      </c>
      <c r="L1166" t="s">
        <v>7196</v>
      </c>
      <c r="M1166">
        <v>5</v>
      </c>
      <c r="N1166">
        <v>12966.95</v>
      </c>
      <c r="O1166">
        <v>0.25</v>
      </c>
      <c r="P1166">
        <v>2161.38</v>
      </c>
    </row>
    <row r="1167" spans="1:16" x14ac:dyDescent="0.25">
      <c r="A1167" t="s">
        <v>1179</v>
      </c>
      <c r="B1167" t="s">
        <v>5638</v>
      </c>
      <c r="C1167" t="str">
        <f>TEXT(SalesData[[#This Row],[Order Date]],"mmm-yyyy")</f>
        <v>Jun-2023</v>
      </c>
      <c r="D1167">
        <f t="shared" si="18"/>
        <v>2023</v>
      </c>
      <c r="E1167" t="s">
        <v>6499</v>
      </c>
      <c r="F1167" t="s">
        <v>6902</v>
      </c>
      <c r="G1167" t="s">
        <v>7095</v>
      </c>
      <c r="H1167" t="s">
        <v>7109</v>
      </c>
      <c r="I1167" t="s">
        <v>7135</v>
      </c>
      <c r="J1167" t="s">
        <v>7164</v>
      </c>
      <c r="K1167" t="s">
        <v>7174</v>
      </c>
      <c r="L1167" t="s">
        <v>7188</v>
      </c>
      <c r="M1167">
        <v>7</v>
      </c>
      <c r="N1167">
        <v>18671.25</v>
      </c>
      <c r="O1167">
        <v>0</v>
      </c>
      <c r="P1167">
        <v>4198.59</v>
      </c>
    </row>
    <row r="1168" spans="1:16" x14ac:dyDescent="0.25">
      <c r="A1168" t="s">
        <v>1180</v>
      </c>
      <c r="B1168" t="s">
        <v>5294</v>
      </c>
      <c r="C1168" t="str">
        <f>TEXT(SalesData[[#This Row],[Order Date]],"mmm-yyyy")</f>
        <v>Oct-2023</v>
      </c>
      <c r="D1168">
        <f t="shared" si="18"/>
        <v>2023</v>
      </c>
      <c r="E1168" t="s">
        <v>6593</v>
      </c>
      <c r="F1168" t="s">
        <v>6938</v>
      </c>
      <c r="G1168" t="s">
        <v>7097</v>
      </c>
      <c r="H1168" t="s">
        <v>7104</v>
      </c>
      <c r="I1168" t="s">
        <v>7120</v>
      </c>
      <c r="J1168" t="s">
        <v>7165</v>
      </c>
      <c r="K1168" t="s">
        <v>7177</v>
      </c>
      <c r="L1168" t="s">
        <v>7201</v>
      </c>
      <c r="M1168">
        <v>6</v>
      </c>
      <c r="N1168">
        <v>302097.71000000002</v>
      </c>
      <c r="O1168">
        <v>0</v>
      </c>
      <c r="P1168">
        <v>48036.9</v>
      </c>
    </row>
    <row r="1169" spans="1:16" x14ac:dyDescent="0.25">
      <c r="A1169" t="s">
        <v>1181</v>
      </c>
      <c r="B1169" t="s">
        <v>5643</v>
      </c>
      <c r="C1169" t="str">
        <f>TEXT(SalesData[[#This Row],[Order Date]],"mmm-yyyy")</f>
        <v>Apr-2023</v>
      </c>
      <c r="D1169">
        <f t="shared" si="18"/>
        <v>2023</v>
      </c>
      <c r="E1169" t="s">
        <v>6705</v>
      </c>
      <c r="F1169" t="s">
        <v>6907</v>
      </c>
      <c r="G1169" t="s">
        <v>7095</v>
      </c>
      <c r="H1169" t="s">
        <v>7108</v>
      </c>
      <c r="I1169" t="s">
        <v>7141</v>
      </c>
      <c r="J1169" t="s">
        <v>7165</v>
      </c>
      <c r="K1169" t="s">
        <v>7172</v>
      </c>
      <c r="L1169" t="s">
        <v>7185</v>
      </c>
      <c r="M1169">
        <v>5</v>
      </c>
      <c r="N1169">
        <v>21585.54</v>
      </c>
      <c r="O1169">
        <v>0.15</v>
      </c>
      <c r="P1169">
        <v>3100.79</v>
      </c>
    </row>
    <row r="1170" spans="1:16" x14ac:dyDescent="0.25">
      <c r="A1170" t="s">
        <v>1182</v>
      </c>
      <c r="B1170" t="s">
        <v>5377</v>
      </c>
      <c r="C1170" t="str">
        <f>TEXT(SalesData[[#This Row],[Order Date]],"mmm-yyyy")</f>
        <v>Sep-2024</v>
      </c>
      <c r="D1170">
        <f t="shared" si="18"/>
        <v>2024</v>
      </c>
      <c r="E1170" t="s">
        <v>6588</v>
      </c>
      <c r="F1170" t="s">
        <v>6983</v>
      </c>
      <c r="G1170" t="s">
        <v>7096</v>
      </c>
      <c r="H1170" t="s">
        <v>7112</v>
      </c>
      <c r="I1170" t="s">
        <v>7154</v>
      </c>
      <c r="J1170" t="s">
        <v>7164</v>
      </c>
      <c r="K1170" t="s">
        <v>7170</v>
      </c>
      <c r="L1170" t="s">
        <v>7183</v>
      </c>
      <c r="M1170">
        <v>1</v>
      </c>
      <c r="N1170">
        <v>4784.37</v>
      </c>
      <c r="O1170">
        <v>0</v>
      </c>
      <c r="P1170">
        <v>1314.59</v>
      </c>
    </row>
    <row r="1171" spans="1:16" x14ac:dyDescent="0.25">
      <c r="A1171" t="s">
        <v>1183</v>
      </c>
      <c r="B1171" t="s">
        <v>5720</v>
      </c>
      <c r="C1171" t="str">
        <f>TEXT(SalesData[[#This Row],[Order Date]],"mmm-yyyy")</f>
        <v>Sep-2025</v>
      </c>
      <c r="D1171">
        <f t="shared" si="18"/>
        <v>2025</v>
      </c>
      <c r="E1171" t="s">
        <v>6147</v>
      </c>
      <c r="F1171" t="s">
        <v>6945</v>
      </c>
      <c r="G1171" t="s">
        <v>7097</v>
      </c>
      <c r="H1171" t="s">
        <v>7105</v>
      </c>
      <c r="I1171" t="s">
        <v>7128</v>
      </c>
      <c r="J1171" t="s">
        <v>7163</v>
      </c>
      <c r="K1171" t="s">
        <v>7167</v>
      </c>
      <c r="L1171" t="s">
        <v>7187</v>
      </c>
      <c r="M1171">
        <v>5</v>
      </c>
      <c r="N1171">
        <v>7568.14</v>
      </c>
      <c r="O1171">
        <v>0</v>
      </c>
      <c r="P1171">
        <v>2403.9899999999998</v>
      </c>
    </row>
    <row r="1172" spans="1:16" x14ac:dyDescent="0.25">
      <c r="A1172" t="s">
        <v>1184</v>
      </c>
      <c r="B1172" t="s">
        <v>5449</v>
      </c>
      <c r="C1172" t="str">
        <f>TEXT(SalesData[[#This Row],[Order Date]],"mmm-yyyy")</f>
        <v>Nov-2024</v>
      </c>
      <c r="D1172">
        <f t="shared" si="18"/>
        <v>2024</v>
      </c>
      <c r="E1172" t="s">
        <v>6710</v>
      </c>
      <c r="F1172" t="s">
        <v>7056</v>
      </c>
      <c r="G1172" t="s">
        <v>7094</v>
      </c>
      <c r="H1172" t="s">
        <v>7100</v>
      </c>
      <c r="I1172" t="s">
        <v>7136</v>
      </c>
      <c r="J1172" t="s">
        <v>7165</v>
      </c>
      <c r="K1172" t="s">
        <v>7172</v>
      </c>
      <c r="L1172" t="s">
        <v>7208</v>
      </c>
      <c r="M1172">
        <v>8</v>
      </c>
      <c r="N1172">
        <v>20457.5</v>
      </c>
      <c r="O1172">
        <v>0</v>
      </c>
      <c r="P1172">
        <v>4714.76</v>
      </c>
    </row>
    <row r="1173" spans="1:16" x14ac:dyDescent="0.25">
      <c r="A1173" t="s">
        <v>1185</v>
      </c>
      <c r="B1173" t="s">
        <v>5721</v>
      </c>
      <c r="C1173" t="str">
        <f>TEXT(SalesData[[#This Row],[Order Date]],"mmm-yyyy")</f>
        <v>Nov-2025</v>
      </c>
      <c r="D1173">
        <f t="shared" si="18"/>
        <v>2025</v>
      </c>
      <c r="E1173" t="s">
        <v>6207</v>
      </c>
      <c r="F1173" t="s">
        <v>6982</v>
      </c>
      <c r="G1173" t="s">
        <v>7094</v>
      </c>
      <c r="H1173" t="s">
        <v>7101</v>
      </c>
      <c r="I1173" t="s">
        <v>7117</v>
      </c>
      <c r="J1173" t="s">
        <v>7164</v>
      </c>
      <c r="K1173" t="s">
        <v>7174</v>
      </c>
      <c r="L1173" t="s">
        <v>7199</v>
      </c>
      <c r="M1173">
        <v>4</v>
      </c>
      <c r="N1173">
        <v>5787.4</v>
      </c>
      <c r="O1173">
        <v>0.1</v>
      </c>
      <c r="P1173">
        <v>1050.3699999999999</v>
      </c>
    </row>
    <row r="1174" spans="1:16" x14ac:dyDescent="0.25">
      <c r="A1174" t="s">
        <v>1186</v>
      </c>
      <c r="B1174" t="s">
        <v>5397</v>
      </c>
      <c r="C1174" t="str">
        <f>TEXT(SalesData[[#This Row],[Order Date]],"mmm-yyyy")</f>
        <v>Mar-2025</v>
      </c>
      <c r="D1174">
        <f t="shared" si="18"/>
        <v>2025</v>
      </c>
      <c r="E1174" t="s">
        <v>6513</v>
      </c>
      <c r="F1174" t="s">
        <v>7069</v>
      </c>
      <c r="G1174" t="s">
        <v>7094</v>
      </c>
      <c r="H1174" t="s">
        <v>7098</v>
      </c>
      <c r="I1174" t="s">
        <v>7156</v>
      </c>
      <c r="J1174" t="s">
        <v>7162</v>
      </c>
      <c r="K1174" t="s">
        <v>7166</v>
      </c>
      <c r="L1174" t="s">
        <v>7192</v>
      </c>
      <c r="M1174">
        <v>7</v>
      </c>
      <c r="N1174">
        <v>34941.96</v>
      </c>
      <c r="O1174">
        <v>0.15</v>
      </c>
      <c r="P1174">
        <v>4400.3</v>
      </c>
    </row>
    <row r="1175" spans="1:16" x14ac:dyDescent="0.25">
      <c r="A1175" t="s">
        <v>1187</v>
      </c>
      <c r="B1175" t="s">
        <v>5722</v>
      </c>
      <c r="C1175" t="str">
        <f>TEXT(SalesData[[#This Row],[Order Date]],"mmm-yyyy")</f>
        <v>May-2025</v>
      </c>
      <c r="D1175">
        <f t="shared" si="18"/>
        <v>2025</v>
      </c>
      <c r="E1175" t="s">
        <v>6122</v>
      </c>
      <c r="F1175" t="s">
        <v>6921</v>
      </c>
      <c r="G1175" t="s">
        <v>7095</v>
      </c>
      <c r="H1175" t="s">
        <v>7102</v>
      </c>
      <c r="I1175" t="s">
        <v>7118</v>
      </c>
      <c r="J1175" t="s">
        <v>7165</v>
      </c>
      <c r="K1175" t="s">
        <v>7177</v>
      </c>
      <c r="L1175" t="s">
        <v>7210</v>
      </c>
      <c r="M1175">
        <v>4</v>
      </c>
      <c r="N1175">
        <v>265279.86</v>
      </c>
      <c r="O1175">
        <v>0.2</v>
      </c>
      <c r="P1175">
        <v>17333.88</v>
      </c>
    </row>
    <row r="1176" spans="1:16" x14ac:dyDescent="0.25">
      <c r="A1176" t="s">
        <v>1188</v>
      </c>
      <c r="B1176" t="s">
        <v>5592</v>
      </c>
      <c r="C1176" t="str">
        <f>TEXT(SalesData[[#This Row],[Order Date]],"mmm-yyyy")</f>
        <v>Sep-2023</v>
      </c>
      <c r="D1176">
        <f t="shared" si="18"/>
        <v>2023</v>
      </c>
      <c r="E1176" t="s">
        <v>6244</v>
      </c>
      <c r="F1176" t="s">
        <v>6998</v>
      </c>
      <c r="G1176" t="s">
        <v>7094</v>
      </c>
      <c r="H1176" t="s">
        <v>7100</v>
      </c>
      <c r="I1176" t="s">
        <v>7136</v>
      </c>
      <c r="J1176" t="s">
        <v>7165</v>
      </c>
      <c r="K1176" t="s">
        <v>7176</v>
      </c>
      <c r="L1176" t="s">
        <v>7202</v>
      </c>
      <c r="M1176">
        <v>1</v>
      </c>
      <c r="N1176">
        <v>13783.97</v>
      </c>
      <c r="O1176">
        <v>0.2</v>
      </c>
      <c r="P1176">
        <v>880.22</v>
      </c>
    </row>
    <row r="1177" spans="1:16" x14ac:dyDescent="0.25">
      <c r="A1177" t="s">
        <v>1189</v>
      </c>
      <c r="B1177" t="s">
        <v>5526</v>
      </c>
      <c r="C1177" t="str">
        <f>TEXT(SalesData[[#This Row],[Order Date]],"mmm-yyyy")</f>
        <v>Aug-2023</v>
      </c>
      <c r="D1177">
        <f t="shared" si="18"/>
        <v>2023</v>
      </c>
      <c r="E1177" t="s">
        <v>6711</v>
      </c>
      <c r="F1177" t="s">
        <v>7010</v>
      </c>
      <c r="G1177" t="s">
        <v>7097</v>
      </c>
      <c r="H1177" t="s">
        <v>7110</v>
      </c>
      <c r="I1177" t="s">
        <v>7129</v>
      </c>
      <c r="J1177" t="s">
        <v>7165</v>
      </c>
      <c r="K1177" t="s">
        <v>7172</v>
      </c>
      <c r="L1177" t="s">
        <v>7208</v>
      </c>
      <c r="M1177">
        <v>7</v>
      </c>
      <c r="N1177">
        <v>17222.37</v>
      </c>
      <c r="O1177">
        <v>0</v>
      </c>
      <c r="P1177">
        <v>3521.41</v>
      </c>
    </row>
    <row r="1178" spans="1:16" x14ac:dyDescent="0.25">
      <c r="A1178" t="s">
        <v>1190</v>
      </c>
      <c r="B1178" t="s">
        <v>5444</v>
      </c>
      <c r="C1178" t="str">
        <f>TEXT(SalesData[[#This Row],[Order Date]],"mmm-yyyy")</f>
        <v>Sep-2023</v>
      </c>
      <c r="D1178">
        <f t="shared" si="18"/>
        <v>2023</v>
      </c>
      <c r="E1178" t="s">
        <v>6170</v>
      </c>
      <c r="F1178" t="s">
        <v>6960</v>
      </c>
      <c r="G1178" t="s">
        <v>7095</v>
      </c>
      <c r="H1178" t="s">
        <v>7108</v>
      </c>
      <c r="I1178" t="s">
        <v>7150</v>
      </c>
      <c r="J1178" t="s">
        <v>7163</v>
      </c>
      <c r="K1178" t="s">
        <v>7167</v>
      </c>
      <c r="L1178" t="s">
        <v>7207</v>
      </c>
      <c r="M1178">
        <v>5</v>
      </c>
      <c r="N1178">
        <v>3658.72</v>
      </c>
      <c r="O1178">
        <v>0.1</v>
      </c>
      <c r="P1178">
        <v>988.23</v>
      </c>
    </row>
    <row r="1179" spans="1:16" x14ac:dyDescent="0.25">
      <c r="A1179" t="s">
        <v>1191</v>
      </c>
      <c r="B1179" t="s">
        <v>5717</v>
      </c>
      <c r="C1179" t="str">
        <f>TEXT(SalesData[[#This Row],[Order Date]],"mmm-yyyy")</f>
        <v>Dec-2024</v>
      </c>
      <c r="D1179">
        <f t="shared" si="18"/>
        <v>2024</v>
      </c>
      <c r="E1179" t="s">
        <v>6150</v>
      </c>
      <c r="F1179" t="s">
        <v>6948</v>
      </c>
      <c r="G1179" t="s">
        <v>7094</v>
      </c>
      <c r="H1179" t="s">
        <v>7100</v>
      </c>
      <c r="I1179" t="s">
        <v>7151</v>
      </c>
      <c r="J1179" t="s">
        <v>7163</v>
      </c>
      <c r="K1179" t="s">
        <v>7175</v>
      </c>
      <c r="L1179" t="s">
        <v>7190</v>
      </c>
      <c r="M1179">
        <v>1</v>
      </c>
      <c r="N1179">
        <v>1986.14</v>
      </c>
      <c r="O1179">
        <v>0.05</v>
      </c>
      <c r="P1179">
        <v>359.17</v>
      </c>
    </row>
    <row r="1180" spans="1:16" x14ac:dyDescent="0.25">
      <c r="A1180" t="s">
        <v>1192</v>
      </c>
      <c r="B1180" t="s">
        <v>5347</v>
      </c>
      <c r="C1180" t="str">
        <f>TEXT(SalesData[[#This Row],[Order Date]],"mmm-yyyy")</f>
        <v>Jul-2025</v>
      </c>
      <c r="D1180">
        <f t="shared" si="18"/>
        <v>2025</v>
      </c>
      <c r="E1180" t="s">
        <v>6511</v>
      </c>
      <c r="F1180" t="s">
        <v>6953</v>
      </c>
      <c r="G1180" t="s">
        <v>7095</v>
      </c>
      <c r="H1180" t="s">
        <v>7106</v>
      </c>
      <c r="I1180" t="s">
        <v>7146</v>
      </c>
      <c r="J1180" t="s">
        <v>7165</v>
      </c>
      <c r="K1180" t="s">
        <v>7177</v>
      </c>
      <c r="L1180" t="s">
        <v>7198</v>
      </c>
      <c r="M1180">
        <v>5</v>
      </c>
      <c r="N1180">
        <v>298779.23</v>
      </c>
      <c r="O1180">
        <v>0.05</v>
      </c>
      <c r="P1180">
        <v>45206.67</v>
      </c>
    </row>
    <row r="1181" spans="1:16" x14ac:dyDescent="0.25">
      <c r="A1181" t="s">
        <v>1193</v>
      </c>
      <c r="B1181" t="s">
        <v>5723</v>
      </c>
      <c r="C1181" t="str">
        <f>TEXT(SalesData[[#This Row],[Order Date]],"mmm-yyyy")</f>
        <v>Dec-2025</v>
      </c>
      <c r="D1181">
        <f t="shared" si="18"/>
        <v>2025</v>
      </c>
      <c r="E1181" t="s">
        <v>6712</v>
      </c>
      <c r="F1181" t="s">
        <v>6916</v>
      </c>
      <c r="G1181" t="s">
        <v>7097</v>
      </c>
      <c r="H1181" t="s">
        <v>7105</v>
      </c>
      <c r="I1181" t="s">
        <v>7128</v>
      </c>
      <c r="J1181" t="s">
        <v>7164</v>
      </c>
      <c r="K1181" t="s">
        <v>7174</v>
      </c>
      <c r="L1181" t="s">
        <v>7196</v>
      </c>
      <c r="M1181">
        <v>8</v>
      </c>
      <c r="N1181">
        <v>28527.61</v>
      </c>
      <c r="O1181">
        <v>0</v>
      </c>
      <c r="P1181">
        <v>7098.86</v>
      </c>
    </row>
    <row r="1182" spans="1:16" x14ac:dyDescent="0.25">
      <c r="A1182" t="s">
        <v>1194</v>
      </c>
      <c r="B1182" t="s">
        <v>5724</v>
      </c>
      <c r="C1182" t="str">
        <f>TEXT(SalesData[[#This Row],[Order Date]],"mmm-yyyy")</f>
        <v>Jul-2024</v>
      </c>
      <c r="D1182">
        <f t="shared" si="18"/>
        <v>2024</v>
      </c>
      <c r="E1182" t="s">
        <v>6531</v>
      </c>
      <c r="F1182" t="s">
        <v>6979</v>
      </c>
      <c r="G1182" t="s">
        <v>7094</v>
      </c>
      <c r="H1182" t="s">
        <v>7101</v>
      </c>
      <c r="I1182" t="s">
        <v>7117</v>
      </c>
      <c r="J1182" t="s">
        <v>7163</v>
      </c>
      <c r="K1182" t="s">
        <v>7171</v>
      </c>
      <c r="L1182" t="s">
        <v>7204</v>
      </c>
      <c r="M1182">
        <v>4</v>
      </c>
      <c r="N1182">
        <v>14379.7</v>
      </c>
      <c r="O1182">
        <v>0.2</v>
      </c>
      <c r="P1182">
        <v>1762.68</v>
      </c>
    </row>
    <row r="1183" spans="1:16" x14ac:dyDescent="0.25">
      <c r="A1183" t="s">
        <v>1195</v>
      </c>
      <c r="B1183" t="s">
        <v>5455</v>
      </c>
      <c r="C1183" t="str">
        <f>TEXT(SalesData[[#This Row],[Order Date]],"mmm-yyyy")</f>
        <v>Oct-2023</v>
      </c>
      <c r="D1183">
        <f t="shared" si="18"/>
        <v>2023</v>
      </c>
      <c r="E1183" t="s">
        <v>6638</v>
      </c>
      <c r="F1183" t="s">
        <v>6971</v>
      </c>
      <c r="G1183" t="s">
        <v>7097</v>
      </c>
      <c r="H1183" t="s">
        <v>7104</v>
      </c>
      <c r="I1183" t="s">
        <v>7160</v>
      </c>
      <c r="J1183" t="s">
        <v>7164</v>
      </c>
      <c r="K1183" t="s">
        <v>7174</v>
      </c>
      <c r="L1183" t="s">
        <v>7188</v>
      </c>
      <c r="M1183">
        <v>2</v>
      </c>
      <c r="N1183">
        <v>5512.59</v>
      </c>
      <c r="O1183">
        <v>0.05</v>
      </c>
      <c r="P1183">
        <v>1151.73</v>
      </c>
    </row>
    <row r="1184" spans="1:16" x14ac:dyDescent="0.25">
      <c r="A1184" t="s">
        <v>1196</v>
      </c>
      <c r="B1184" t="s">
        <v>5725</v>
      </c>
      <c r="C1184" t="str">
        <f>TEXT(SalesData[[#This Row],[Order Date]],"mmm-yyyy")</f>
        <v>Feb-2023</v>
      </c>
      <c r="D1184">
        <f t="shared" si="18"/>
        <v>2023</v>
      </c>
      <c r="E1184" t="s">
        <v>6713</v>
      </c>
      <c r="F1184" t="s">
        <v>7076</v>
      </c>
      <c r="G1184" t="s">
        <v>7097</v>
      </c>
      <c r="H1184" t="s">
        <v>7107</v>
      </c>
      <c r="I1184" t="s">
        <v>7153</v>
      </c>
      <c r="J1184" t="s">
        <v>7164</v>
      </c>
      <c r="K1184" t="s">
        <v>7170</v>
      </c>
      <c r="L1184" t="s">
        <v>7213</v>
      </c>
      <c r="M1184">
        <v>3</v>
      </c>
      <c r="N1184">
        <v>6718.01</v>
      </c>
      <c r="O1184">
        <v>0.2</v>
      </c>
      <c r="P1184">
        <v>1547.48</v>
      </c>
    </row>
    <row r="1185" spans="1:16" x14ac:dyDescent="0.25">
      <c r="A1185" t="s">
        <v>1197</v>
      </c>
      <c r="B1185" t="s">
        <v>5726</v>
      </c>
      <c r="C1185" t="str">
        <f>TEXT(SalesData[[#This Row],[Order Date]],"mmm-yyyy")</f>
        <v>Nov-2024</v>
      </c>
      <c r="D1185">
        <f t="shared" si="18"/>
        <v>2024</v>
      </c>
      <c r="E1185" t="s">
        <v>6698</v>
      </c>
      <c r="F1185" t="s">
        <v>7046</v>
      </c>
      <c r="G1185" t="s">
        <v>7096</v>
      </c>
      <c r="H1185" t="s">
        <v>7113</v>
      </c>
      <c r="I1185" t="s">
        <v>7148</v>
      </c>
      <c r="J1185" t="s">
        <v>7163</v>
      </c>
      <c r="K1185" t="s">
        <v>7171</v>
      </c>
      <c r="L1185" t="s">
        <v>7204</v>
      </c>
      <c r="M1185">
        <v>2</v>
      </c>
      <c r="N1185">
        <v>7060.56</v>
      </c>
      <c r="O1185">
        <v>0.2</v>
      </c>
      <c r="P1185">
        <v>462.04</v>
      </c>
    </row>
    <row r="1186" spans="1:16" x14ac:dyDescent="0.25">
      <c r="A1186" t="s">
        <v>1198</v>
      </c>
      <c r="B1186" t="s">
        <v>5515</v>
      </c>
      <c r="C1186" t="str">
        <f>TEXT(SalesData[[#This Row],[Order Date]],"mmm-yyyy")</f>
        <v>Feb-2024</v>
      </c>
      <c r="D1186">
        <f t="shared" si="18"/>
        <v>2024</v>
      </c>
      <c r="E1186" t="s">
        <v>6714</v>
      </c>
      <c r="F1186" t="s">
        <v>6921</v>
      </c>
      <c r="G1186" t="s">
        <v>7096</v>
      </c>
      <c r="H1186" t="s">
        <v>7113</v>
      </c>
      <c r="I1186" t="s">
        <v>7148</v>
      </c>
      <c r="J1186" t="s">
        <v>7163</v>
      </c>
      <c r="K1186" t="s">
        <v>7175</v>
      </c>
      <c r="L1186" t="s">
        <v>7205</v>
      </c>
      <c r="M1186">
        <v>4</v>
      </c>
      <c r="N1186">
        <v>13754.6</v>
      </c>
      <c r="O1186">
        <v>0</v>
      </c>
      <c r="P1186">
        <v>2538.5700000000002</v>
      </c>
    </row>
    <row r="1187" spans="1:16" x14ac:dyDescent="0.25">
      <c r="A1187" t="s">
        <v>1199</v>
      </c>
      <c r="B1187" t="s">
        <v>5152</v>
      </c>
      <c r="C1187" t="str">
        <f>TEXT(SalesData[[#This Row],[Order Date]],"mmm-yyyy")</f>
        <v>May-2024</v>
      </c>
      <c r="D1187">
        <f t="shared" si="18"/>
        <v>2024</v>
      </c>
      <c r="E1187" t="s">
        <v>6715</v>
      </c>
      <c r="F1187" t="s">
        <v>7059</v>
      </c>
      <c r="G1187" t="s">
        <v>7095</v>
      </c>
      <c r="H1187" t="s">
        <v>7102</v>
      </c>
      <c r="I1187" t="s">
        <v>7118</v>
      </c>
      <c r="J1187" t="s">
        <v>7163</v>
      </c>
      <c r="K1187" t="s">
        <v>7167</v>
      </c>
      <c r="L1187" t="s">
        <v>7187</v>
      </c>
      <c r="M1187">
        <v>2</v>
      </c>
      <c r="N1187">
        <v>3019.55</v>
      </c>
      <c r="O1187">
        <v>0</v>
      </c>
      <c r="P1187">
        <v>889.69</v>
      </c>
    </row>
    <row r="1188" spans="1:16" x14ac:dyDescent="0.25">
      <c r="A1188" t="s">
        <v>1200</v>
      </c>
      <c r="B1188" t="s">
        <v>5354</v>
      </c>
      <c r="C1188" t="str">
        <f>TEXT(SalesData[[#This Row],[Order Date]],"mmm-yyyy")</f>
        <v>Feb-2024</v>
      </c>
      <c r="D1188">
        <f t="shared" si="18"/>
        <v>2024</v>
      </c>
      <c r="E1188" t="s">
        <v>6130</v>
      </c>
      <c r="F1188" t="s">
        <v>6929</v>
      </c>
      <c r="G1188" t="s">
        <v>7096</v>
      </c>
      <c r="H1188" t="s">
        <v>7103</v>
      </c>
      <c r="I1188" t="s">
        <v>7134</v>
      </c>
      <c r="J1188" t="s">
        <v>7165</v>
      </c>
      <c r="K1188" t="s">
        <v>7176</v>
      </c>
      <c r="L1188" t="s">
        <v>7195</v>
      </c>
      <c r="M1188">
        <v>8</v>
      </c>
      <c r="N1188">
        <v>74002.34</v>
      </c>
      <c r="O1188">
        <v>0.2</v>
      </c>
      <c r="P1188">
        <v>765.26</v>
      </c>
    </row>
    <row r="1189" spans="1:16" x14ac:dyDescent="0.25">
      <c r="A1189" t="s">
        <v>1201</v>
      </c>
      <c r="B1189" t="s">
        <v>5727</v>
      </c>
      <c r="C1189" t="str">
        <f>TEXT(SalesData[[#This Row],[Order Date]],"mmm-yyyy")</f>
        <v>Mar-2023</v>
      </c>
      <c r="D1189">
        <f t="shared" si="18"/>
        <v>2023</v>
      </c>
      <c r="E1189" t="s">
        <v>6499</v>
      </c>
      <c r="F1189" t="s">
        <v>6902</v>
      </c>
      <c r="G1189" t="s">
        <v>7095</v>
      </c>
      <c r="H1189" t="s">
        <v>7109</v>
      </c>
      <c r="I1189" t="s">
        <v>7127</v>
      </c>
      <c r="J1189" t="s">
        <v>7163</v>
      </c>
      <c r="K1189" t="s">
        <v>7171</v>
      </c>
      <c r="L1189" t="s">
        <v>7184</v>
      </c>
      <c r="M1189">
        <v>8</v>
      </c>
      <c r="N1189">
        <v>61398.29</v>
      </c>
      <c r="O1189">
        <v>0</v>
      </c>
      <c r="P1189">
        <v>10043.33</v>
      </c>
    </row>
    <row r="1190" spans="1:16" x14ac:dyDescent="0.25">
      <c r="A1190" t="s">
        <v>1202</v>
      </c>
      <c r="B1190" t="s">
        <v>5728</v>
      </c>
      <c r="C1190" t="str">
        <f>TEXT(SalesData[[#This Row],[Order Date]],"mmm-yyyy")</f>
        <v>May-2024</v>
      </c>
      <c r="D1190">
        <f t="shared" si="18"/>
        <v>2024</v>
      </c>
      <c r="E1190" t="s">
        <v>6591</v>
      </c>
      <c r="F1190" t="s">
        <v>6970</v>
      </c>
      <c r="G1190" t="s">
        <v>7094</v>
      </c>
      <c r="H1190" t="s">
        <v>7099</v>
      </c>
      <c r="I1190" t="s">
        <v>7125</v>
      </c>
      <c r="J1190" t="s">
        <v>7164</v>
      </c>
      <c r="K1190" t="s">
        <v>7174</v>
      </c>
      <c r="L1190" t="s">
        <v>7196</v>
      </c>
      <c r="M1190">
        <v>1</v>
      </c>
      <c r="N1190">
        <v>2622.26</v>
      </c>
      <c r="O1190">
        <v>0.25</v>
      </c>
      <c r="P1190">
        <v>245.17</v>
      </c>
    </row>
    <row r="1191" spans="1:16" x14ac:dyDescent="0.25">
      <c r="A1191" t="s">
        <v>1203</v>
      </c>
      <c r="B1191" t="s">
        <v>5729</v>
      </c>
      <c r="C1191" t="str">
        <f>TEXT(SalesData[[#This Row],[Order Date]],"mmm-yyyy")</f>
        <v>Jul-2023</v>
      </c>
      <c r="D1191">
        <f t="shared" si="18"/>
        <v>2023</v>
      </c>
      <c r="E1191" t="s">
        <v>6716</v>
      </c>
      <c r="F1191" t="s">
        <v>7028</v>
      </c>
      <c r="G1191" t="s">
        <v>7097</v>
      </c>
      <c r="H1191" t="s">
        <v>7110</v>
      </c>
      <c r="I1191" t="s">
        <v>7129</v>
      </c>
      <c r="J1191" t="s">
        <v>7164</v>
      </c>
      <c r="K1191" t="s">
        <v>7173</v>
      </c>
      <c r="L1191" t="s">
        <v>7206</v>
      </c>
      <c r="M1191">
        <v>6</v>
      </c>
      <c r="N1191">
        <v>12857.67</v>
      </c>
      <c r="O1191">
        <v>0.05</v>
      </c>
      <c r="P1191">
        <v>3554.83</v>
      </c>
    </row>
    <row r="1192" spans="1:16" x14ac:dyDescent="0.25">
      <c r="A1192" t="s">
        <v>1204</v>
      </c>
      <c r="B1192" t="s">
        <v>5180</v>
      </c>
      <c r="C1192" t="str">
        <f>TEXT(SalesData[[#This Row],[Order Date]],"mmm-yyyy")</f>
        <v>Jul-2023</v>
      </c>
      <c r="D1192">
        <f t="shared" si="18"/>
        <v>2023</v>
      </c>
      <c r="E1192" t="s">
        <v>6112</v>
      </c>
      <c r="F1192" t="s">
        <v>6911</v>
      </c>
      <c r="G1192" t="s">
        <v>7097</v>
      </c>
      <c r="H1192" t="s">
        <v>7104</v>
      </c>
      <c r="I1192" t="s">
        <v>7120</v>
      </c>
      <c r="J1192" t="s">
        <v>7162</v>
      </c>
      <c r="K1192" t="s">
        <v>7168</v>
      </c>
      <c r="L1192" t="s">
        <v>7191</v>
      </c>
      <c r="M1192">
        <v>1</v>
      </c>
      <c r="N1192">
        <v>5033.28</v>
      </c>
      <c r="O1192">
        <v>0.2</v>
      </c>
      <c r="P1192">
        <v>396.37</v>
      </c>
    </row>
    <row r="1193" spans="1:16" x14ac:dyDescent="0.25">
      <c r="A1193" t="s">
        <v>1205</v>
      </c>
      <c r="B1193" t="s">
        <v>5491</v>
      </c>
      <c r="C1193" t="str">
        <f>TEXT(SalesData[[#This Row],[Order Date]],"mmm-yyyy")</f>
        <v>Aug-2025</v>
      </c>
      <c r="D1193">
        <f t="shared" si="18"/>
        <v>2025</v>
      </c>
      <c r="E1193" t="s">
        <v>6234</v>
      </c>
      <c r="F1193" t="s">
        <v>6939</v>
      </c>
      <c r="G1193" t="s">
        <v>7097</v>
      </c>
      <c r="H1193" t="s">
        <v>7105</v>
      </c>
      <c r="I1193" t="s">
        <v>7121</v>
      </c>
      <c r="J1193" t="s">
        <v>7162</v>
      </c>
      <c r="K1193" t="s">
        <v>7168</v>
      </c>
      <c r="L1193" t="s">
        <v>7191</v>
      </c>
      <c r="M1193">
        <v>4</v>
      </c>
      <c r="N1193">
        <v>25014.01</v>
      </c>
      <c r="O1193">
        <v>0.05</v>
      </c>
      <c r="P1193">
        <v>4079.46</v>
      </c>
    </row>
    <row r="1194" spans="1:16" x14ac:dyDescent="0.25">
      <c r="A1194" t="s">
        <v>1206</v>
      </c>
      <c r="B1194" t="s">
        <v>5730</v>
      </c>
      <c r="C1194" t="str">
        <f>TEXT(SalesData[[#This Row],[Order Date]],"mmm-yyyy")</f>
        <v>Jun-2025</v>
      </c>
      <c r="D1194">
        <f t="shared" si="18"/>
        <v>2025</v>
      </c>
      <c r="E1194" t="s">
        <v>6717</v>
      </c>
      <c r="F1194" t="s">
        <v>6903</v>
      </c>
      <c r="G1194" t="s">
        <v>7094</v>
      </c>
      <c r="H1194" t="s">
        <v>7099</v>
      </c>
      <c r="I1194" t="s">
        <v>7130</v>
      </c>
      <c r="J1194" t="s">
        <v>7163</v>
      </c>
      <c r="K1194" t="s">
        <v>7175</v>
      </c>
      <c r="L1194" t="s">
        <v>7197</v>
      </c>
      <c r="M1194">
        <v>3</v>
      </c>
      <c r="N1194">
        <v>16305.07</v>
      </c>
      <c r="O1194">
        <v>0.05</v>
      </c>
      <c r="P1194">
        <v>3902.79</v>
      </c>
    </row>
    <row r="1195" spans="1:16" x14ac:dyDescent="0.25">
      <c r="A1195" t="s">
        <v>1207</v>
      </c>
      <c r="B1195" t="s">
        <v>5731</v>
      </c>
      <c r="C1195" t="str">
        <f>TEXT(SalesData[[#This Row],[Order Date]],"mmm-yyyy")</f>
        <v>Aug-2023</v>
      </c>
      <c r="D1195">
        <f t="shared" si="18"/>
        <v>2023</v>
      </c>
      <c r="E1195" t="s">
        <v>6412</v>
      </c>
      <c r="F1195" t="s">
        <v>6967</v>
      </c>
      <c r="G1195" t="s">
        <v>7097</v>
      </c>
      <c r="H1195" t="s">
        <v>7110</v>
      </c>
      <c r="I1195" t="s">
        <v>7159</v>
      </c>
      <c r="J1195" t="s">
        <v>7165</v>
      </c>
      <c r="K1195" t="s">
        <v>7176</v>
      </c>
      <c r="L1195" t="s">
        <v>7194</v>
      </c>
      <c r="M1195">
        <v>2</v>
      </c>
      <c r="N1195">
        <v>43781.66</v>
      </c>
      <c r="O1195">
        <v>0.1</v>
      </c>
      <c r="P1195">
        <v>4277.5600000000004</v>
      </c>
    </row>
    <row r="1196" spans="1:16" x14ac:dyDescent="0.25">
      <c r="A1196" t="s">
        <v>1208</v>
      </c>
      <c r="B1196" t="s">
        <v>5732</v>
      </c>
      <c r="C1196" t="str">
        <f>TEXT(SalesData[[#This Row],[Order Date]],"mmm-yyyy")</f>
        <v>Dec-2025</v>
      </c>
      <c r="D1196">
        <f t="shared" si="18"/>
        <v>2025</v>
      </c>
      <c r="E1196" t="s">
        <v>6658</v>
      </c>
      <c r="F1196" t="s">
        <v>6964</v>
      </c>
      <c r="G1196" t="s">
        <v>7095</v>
      </c>
      <c r="H1196" t="s">
        <v>7102</v>
      </c>
      <c r="I1196" t="s">
        <v>7118</v>
      </c>
      <c r="J1196" t="s">
        <v>7162</v>
      </c>
      <c r="K1196" t="s">
        <v>7166</v>
      </c>
      <c r="L1196" t="s">
        <v>7178</v>
      </c>
      <c r="M1196">
        <v>3</v>
      </c>
      <c r="N1196">
        <v>39537.839999999997</v>
      </c>
      <c r="O1196">
        <v>0.15</v>
      </c>
      <c r="P1196">
        <v>5551.99</v>
      </c>
    </row>
    <row r="1197" spans="1:16" x14ac:dyDescent="0.25">
      <c r="A1197" t="s">
        <v>1209</v>
      </c>
      <c r="B1197" t="s">
        <v>5389</v>
      </c>
      <c r="C1197" t="str">
        <f>TEXT(SalesData[[#This Row],[Order Date]],"mmm-yyyy")</f>
        <v>Mar-2024</v>
      </c>
      <c r="D1197">
        <f t="shared" si="18"/>
        <v>2024</v>
      </c>
      <c r="E1197" t="s">
        <v>6266</v>
      </c>
      <c r="F1197" t="s">
        <v>7012</v>
      </c>
      <c r="G1197" t="s">
        <v>7097</v>
      </c>
      <c r="H1197" t="s">
        <v>7110</v>
      </c>
      <c r="I1197" t="s">
        <v>7155</v>
      </c>
      <c r="J1197" t="s">
        <v>7164</v>
      </c>
      <c r="K1197" t="s">
        <v>7170</v>
      </c>
      <c r="L1197" t="s">
        <v>7183</v>
      </c>
      <c r="M1197">
        <v>8</v>
      </c>
      <c r="N1197">
        <v>41498.9</v>
      </c>
      <c r="O1197">
        <v>0</v>
      </c>
      <c r="P1197">
        <v>11640.61</v>
      </c>
    </row>
    <row r="1198" spans="1:16" x14ac:dyDescent="0.25">
      <c r="A1198" t="s">
        <v>1210</v>
      </c>
      <c r="B1198" t="s">
        <v>5244</v>
      </c>
      <c r="C1198" t="str">
        <f>TEXT(SalesData[[#This Row],[Order Date]],"mmm-yyyy")</f>
        <v>Apr-2024</v>
      </c>
      <c r="D1198">
        <f t="shared" si="18"/>
        <v>2024</v>
      </c>
      <c r="E1198" t="s">
        <v>6580</v>
      </c>
      <c r="F1198" t="s">
        <v>7066</v>
      </c>
      <c r="G1198" t="s">
        <v>7097</v>
      </c>
      <c r="H1198" t="s">
        <v>7105</v>
      </c>
      <c r="I1198" t="s">
        <v>7128</v>
      </c>
      <c r="J1198" t="s">
        <v>7162</v>
      </c>
      <c r="K1198" t="s">
        <v>7168</v>
      </c>
      <c r="L1198" t="s">
        <v>7181</v>
      </c>
      <c r="M1198">
        <v>3</v>
      </c>
      <c r="N1198">
        <v>31749.95</v>
      </c>
      <c r="O1198">
        <v>0.15</v>
      </c>
      <c r="P1198">
        <v>4050.63</v>
      </c>
    </row>
    <row r="1199" spans="1:16" x14ac:dyDescent="0.25">
      <c r="A1199" t="s">
        <v>1211</v>
      </c>
      <c r="B1199" t="s">
        <v>5198</v>
      </c>
      <c r="C1199" t="str">
        <f>TEXT(SalesData[[#This Row],[Order Date]],"mmm-yyyy")</f>
        <v>Nov-2025</v>
      </c>
      <c r="D1199">
        <f t="shared" si="18"/>
        <v>2025</v>
      </c>
      <c r="E1199" t="s">
        <v>6718</v>
      </c>
      <c r="F1199" t="s">
        <v>6964</v>
      </c>
      <c r="G1199" t="s">
        <v>7097</v>
      </c>
      <c r="H1199" t="s">
        <v>7110</v>
      </c>
      <c r="I1199" t="s">
        <v>7129</v>
      </c>
      <c r="J1199" t="s">
        <v>7165</v>
      </c>
      <c r="K1199" t="s">
        <v>7177</v>
      </c>
      <c r="L1199" t="s">
        <v>7210</v>
      </c>
      <c r="M1199">
        <v>2</v>
      </c>
      <c r="N1199">
        <v>157642.41</v>
      </c>
      <c r="O1199">
        <v>0.05</v>
      </c>
      <c r="P1199">
        <v>17894.310000000001</v>
      </c>
    </row>
    <row r="1200" spans="1:16" x14ac:dyDescent="0.25">
      <c r="A1200" t="s">
        <v>1212</v>
      </c>
      <c r="B1200" t="s">
        <v>5576</v>
      </c>
      <c r="C1200" t="str">
        <f>TEXT(SalesData[[#This Row],[Order Date]],"mmm-yyyy")</f>
        <v>May-2025</v>
      </c>
      <c r="D1200">
        <f t="shared" si="18"/>
        <v>2025</v>
      </c>
      <c r="E1200" t="s">
        <v>6625</v>
      </c>
      <c r="F1200" t="s">
        <v>6983</v>
      </c>
      <c r="G1200" t="s">
        <v>7096</v>
      </c>
      <c r="H1200" t="s">
        <v>7111</v>
      </c>
      <c r="I1200" t="s">
        <v>7131</v>
      </c>
      <c r="J1200" t="s">
        <v>7162</v>
      </c>
      <c r="K1200" t="s">
        <v>7169</v>
      </c>
      <c r="L1200" t="s">
        <v>7193</v>
      </c>
      <c r="M1200">
        <v>2</v>
      </c>
      <c r="N1200">
        <v>18041.43</v>
      </c>
      <c r="O1200">
        <v>0.15</v>
      </c>
      <c r="P1200">
        <v>2414.69</v>
      </c>
    </row>
    <row r="1201" spans="1:16" x14ac:dyDescent="0.25">
      <c r="A1201" t="s">
        <v>1213</v>
      </c>
      <c r="B1201" t="s">
        <v>5733</v>
      </c>
      <c r="C1201" t="str">
        <f>TEXT(SalesData[[#This Row],[Order Date]],"mmm-yyyy")</f>
        <v>Jun-2023</v>
      </c>
      <c r="D1201">
        <f t="shared" si="18"/>
        <v>2023</v>
      </c>
      <c r="E1201" t="s">
        <v>6483</v>
      </c>
      <c r="F1201" t="s">
        <v>6899</v>
      </c>
      <c r="G1201" t="s">
        <v>7095</v>
      </c>
      <c r="H1201" t="s">
        <v>7102</v>
      </c>
      <c r="I1201" t="s">
        <v>7118</v>
      </c>
      <c r="J1201" t="s">
        <v>7164</v>
      </c>
      <c r="K1201" t="s">
        <v>7170</v>
      </c>
      <c r="L1201" t="s">
        <v>7213</v>
      </c>
      <c r="M1201">
        <v>1</v>
      </c>
      <c r="N1201">
        <v>1997.42</v>
      </c>
      <c r="O1201">
        <v>0.25</v>
      </c>
      <c r="P1201">
        <v>566.92999999999995</v>
      </c>
    </row>
    <row r="1202" spans="1:16" x14ac:dyDescent="0.25">
      <c r="A1202" t="s">
        <v>1214</v>
      </c>
      <c r="B1202" t="s">
        <v>5606</v>
      </c>
      <c r="C1202" t="str">
        <f>TEXT(SalesData[[#This Row],[Order Date]],"mmm-yyyy")</f>
        <v>Mar-2023</v>
      </c>
      <c r="D1202">
        <f t="shared" si="18"/>
        <v>2023</v>
      </c>
      <c r="E1202" t="s">
        <v>6139</v>
      </c>
      <c r="F1202" t="s">
        <v>6937</v>
      </c>
      <c r="G1202" t="s">
        <v>7097</v>
      </c>
      <c r="H1202" t="s">
        <v>7104</v>
      </c>
      <c r="I1202" t="s">
        <v>7120</v>
      </c>
      <c r="J1202" t="s">
        <v>7165</v>
      </c>
      <c r="K1202" t="s">
        <v>7176</v>
      </c>
      <c r="L1202" t="s">
        <v>7195</v>
      </c>
      <c r="M1202">
        <v>4</v>
      </c>
      <c r="N1202">
        <v>45157.34</v>
      </c>
      <c r="O1202">
        <v>0.1</v>
      </c>
      <c r="P1202">
        <v>4345.76</v>
      </c>
    </row>
    <row r="1203" spans="1:16" x14ac:dyDescent="0.25">
      <c r="A1203" t="s">
        <v>1215</v>
      </c>
      <c r="B1203" t="s">
        <v>5271</v>
      </c>
      <c r="C1203" t="str">
        <f>TEXT(SalesData[[#This Row],[Order Date]],"mmm-yyyy")</f>
        <v>Jan-2025</v>
      </c>
      <c r="D1203">
        <f t="shared" si="18"/>
        <v>2025</v>
      </c>
      <c r="E1203" t="s">
        <v>6315</v>
      </c>
      <c r="F1203" t="s">
        <v>7008</v>
      </c>
      <c r="G1203" t="s">
        <v>7097</v>
      </c>
      <c r="H1203" t="s">
        <v>7107</v>
      </c>
      <c r="I1203" t="s">
        <v>7152</v>
      </c>
      <c r="J1203" t="s">
        <v>7162</v>
      </c>
      <c r="K1203" t="s">
        <v>7166</v>
      </c>
      <c r="L1203" t="s">
        <v>7178</v>
      </c>
      <c r="M1203">
        <v>7</v>
      </c>
      <c r="N1203">
        <v>80767.320000000007</v>
      </c>
      <c r="O1203">
        <v>0.2</v>
      </c>
      <c r="P1203">
        <v>7219.69</v>
      </c>
    </row>
    <row r="1204" spans="1:16" x14ac:dyDescent="0.25">
      <c r="A1204" t="s">
        <v>1216</v>
      </c>
      <c r="B1204" t="s">
        <v>5114</v>
      </c>
      <c r="C1204" t="str">
        <f>TEXT(SalesData[[#This Row],[Order Date]],"mmm-yyyy")</f>
        <v>Aug-2024</v>
      </c>
      <c r="D1204">
        <f t="shared" si="18"/>
        <v>2024</v>
      </c>
      <c r="E1204" t="s">
        <v>6364</v>
      </c>
      <c r="F1204" t="s">
        <v>7046</v>
      </c>
      <c r="G1204" t="s">
        <v>7095</v>
      </c>
      <c r="H1204" t="s">
        <v>7106</v>
      </c>
      <c r="I1204" t="s">
        <v>7122</v>
      </c>
      <c r="J1204" t="s">
        <v>7162</v>
      </c>
      <c r="K1204" t="s">
        <v>7169</v>
      </c>
      <c r="L1204" t="s">
        <v>7193</v>
      </c>
      <c r="M1204">
        <v>8</v>
      </c>
      <c r="N1204">
        <v>83525.919999999998</v>
      </c>
      <c r="O1204">
        <v>0.05</v>
      </c>
      <c r="P1204">
        <v>12943.11</v>
      </c>
    </row>
    <row r="1205" spans="1:16" x14ac:dyDescent="0.25">
      <c r="A1205" t="s">
        <v>1217</v>
      </c>
      <c r="B1205" t="s">
        <v>5055</v>
      </c>
      <c r="C1205" t="str">
        <f>TEXT(SalesData[[#This Row],[Order Date]],"mmm-yyyy")</f>
        <v>Aug-2024</v>
      </c>
      <c r="D1205">
        <f t="shared" si="18"/>
        <v>2024</v>
      </c>
      <c r="E1205" t="s">
        <v>6305</v>
      </c>
      <c r="F1205" t="s">
        <v>7029</v>
      </c>
      <c r="G1205" t="s">
        <v>7097</v>
      </c>
      <c r="H1205" t="s">
        <v>7104</v>
      </c>
      <c r="I1205" t="s">
        <v>7132</v>
      </c>
      <c r="J1205" t="s">
        <v>7163</v>
      </c>
      <c r="K1205" t="s">
        <v>7171</v>
      </c>
      <c r="L1205" t="s">
        <v>7209</v>
      </c>
      <c r="M1205">
        <v>7</v>
      </c>
      <c r="N1205">
        <v>10802.77</v>
      </c>
      <c r="O1205">
        <v>0.1</v>
      </c>
      <c r="P1205">
        <v>1469.32</v>
      </c>
    </row>
    <row r="1206" spans="1:16" x14ac:dyDescent="0.25">
      <c r="A1206" t="s">
        <v>1218</v>
      </c>
      <c r="B1206" t="s">
        <v>5149</v>
      </c>
      <c r="C1206" t="str">
        <f>TEXT(SalesData[[#This Row],[Order Date]],"mmm-yyyy")</f>
        <v>May-2024</v>
      </c>
      <c r="D1206">
        <f t="shared" si="18"/>
        <v>2024</v>
      </c>
      <c r="E1206" t="s">
        <v>6385</v>
      </c>
      <c r="F1206" t="s">
        <v>7034</v>
      </c>
      <c r="G1206" t="s">
        <v>7096</v>
      </c>
      <c r="H1206" t="s">
        <v>7113</v>
      </c>
      <c r="I1206" t="s">
        <v>7144</v>
      </c>
      <c r="J1206" t="s">
        <v>7164</v>
      </c>
      <c r="K1206" t="s">
        <v>7173</v>
      </c>
      <c r="L1206" t="s">
        <v>7206</v>
      </c>
      <c r="M1206">
        <v>5</v>
      </c>
      <c r="N1206">
        <v>9022.7099999999991</v>
      </c>
      <c r="O1206">
        <v>0.15</v>
      </c>
      <c r="P1206">
        <v>2167.63</v>
      </c>
    </row>
    <row r="1207" spans="1:16" x14ac:dyDescent="0.25">
      <c r="A1207" t="s">
        <v>1219</v>
      </c>
      <c r="B1207" t="s">
        <v>5319</v>
      </c>
      <c r="C1207" t="str">
        <f>TEXT(SalesData[[#This Row],[Order Date]],"mmm-yyyy")</f>
        <v>Nov-2023</v>
      </c>
      <c r="D1207">
        <f t="shared" si="18"/>
        <v>2023</v>
      </c>
      <c r="E1207" t="s">
        <v>6518</v>
      </c>
      <c r="F1207" t="s">
        <v>6929</v>
      </c>
      <c r="G1207" t="s">
        <v>7095</v>
      </c>
      <c r="H1207" t="s">
        <v>7106</v>
      </c>
      <c r="I1207" t="s">
        <v>7146</v>
      </c>
      <c r="J1207" t="s">
        <v>7164</v>
      </c>
      <c r="K1207" t="s">
        <v>7174</v>
      </c>
      <c r="L1207" t="s">
        <v>7196</v>
      </c>
      <c r="M1207">
        <v>6</v>
      </c>
      <c r="N1207">
        <v>20591.55</v>
      </c>
      <c r="O1207">
        <v>0.05</v>
      </c>
      <c r="P1207">
        <v>4453.2700000000004</v>
      </c>
    </row>
    <row r="1208" spans="1:16" x14ac:dyDescent="0.25">
      <c r="A1208" t="s">
        <v>1220</v>
      </c>
      <c r="B1208" t="s">
        <v>5734</v>
      </c>
      <c r="C1208" t="str">
        <f>TEXT(SalesData[[#This Row],[Order Date]],"mmm-yyyy")</f>
        <v>Mar-2023</v>
      </c>
      <c r="D1208">
        <f t="shared" si="18"/>
        <v>2023</v>
      </c>
      <c r="E1208" t="s">
        <v>6671</v>
      </c>
      <c r="F1208" t="s">
        <v>7081</v>
      </c>
      <c r="G1208" t="s">
        <v>7096</v>
      </c>
      <c r="H1208" t="s">
        <v>7112</v>
      </c>
      <c r="I1208" t="s">
        <v>7133</v>
      </c>
      <c r="J1208" t="s">
        <v>7162</v>
      </c>
      <c r="K1208" t="s">
        <v>7168</v>
      </c>
      <c r="L1208" t="s">
        <v>7180</v>
      </c>
      <c r="M1208">
        <v>8</v>
      </c>
      <c r="N1208">
        <v>23455.08</v>
      </c>
      <c r="O1208">
        <v>0.15</v>
      </c>
      <c r="P1208">
        <v>2042.32</v>
      </c>
    </row>
    <row r="1209" spans="1:16" x14ac:dyDescent="0.25">
      <c r="A1209" t="s">
        <v>1221</v>
      </c>
      <c r="B1209" t="s">
        <v>5066</v>
      </c>
      <c r="C1209" t="str">
        <f>TEXT(SalesData[[#This Row],[Order Date]],"mmm-yyyy")</f>
        <v>Dec-2025</v>
      </c>
      <c r="D1209">
        <f t="shared" si="18"/>
        <v>2025</v>
      </c>
      <c r="E1209" t="s">
        <v>6719</v>
      </c>
      <c r="F1209" t="s">
        <v>6952</v>
      </c>
      <c r="G1209" t="s">
        <v>7094</v>
      </c>
      <c r="H1209" t="s">
        <v>7100</v>
      </c>
      <c r="I1209" t="s">
        <v>7116</v>
      </c>
      <c r="J1209" t="s">
        <v>7165</v>
      </c>
      <c r="K1209" t="s">
        <v>7177</v>
      </c>
      <c r="L1209" t="s">
        <v>7198</v>
      </c>
      <c r="M1209">
        <v>2</v>
      </c>
      <c r="N1209">
        <v>96443.85</v>
      </c>
      <c r="O1209">
        <v>0.25</v>
      </c>
      <c r="P1209">
        <v>3033.58</v>
      </c>
    </row>
    <row r="1210" spans="1:16" x14ac:dyDescent="0.25">
      <c r="A1210" t="s">
        <v>1222</v>
      </c>
      <c r="B1210" t="s">
        <v>5306</v>
      </c>
      <c r="C1210" t="str">
        <f>TEXT(SalesData[[#This Row],[Order Date]],"mmm-yyyy")</f>
        <v>Dec-2025</v>
      </c>
      <c r="D1210">
        <f t="shared" si="18"/>
        <v>2025</v>
      </c>
      <c r="E1210" t="s">
        <v>6720</v>
      </c>
      <c r="F1210" t="s">
        <v>7049</v>
      </c>
      <c r="G1210" t="s">
        <v>7097</v>
      </c>
      <c r="H1210" t="s">
        <v>7104</v>
      </c>
      <c r="I1210" t="s">
        <v>7160</v>
      </c>
      <c r="J1210" t="s">
        <v>7164</v>
      </c>
      <c r="K1210" t="s">
        <v>7174</v>
      </c>
      <c r="L1210" t="s">
        <v>7196</v>
      </c>
      <c r="M1210">
        <v>8</v>
      </c>
      <c r="N1210">
        <v>26158.74</v>
      </c>
      <c r="O1210">
        <v>0.1</v>
      </c>
      <c r="P1210">
        <v>5280.74</v>
      </c>
    </row>
    <row r="1211" spans="1:16" x14ac:dyDescent="0.25">
      <c r="A1211" t="s">
        <v>1223</v>
      </c>
      <c r="B1211" t="s">
        <v>5735</v>
      </c>
      <c r="C1211" t="str">
        <f>TEXT(SalesData[[#This Row],[Order Date]],"mmm-yyyy")</f>
        <v>Jan-2024</v>
      </c>
      <c r="D1211">
        <f t="shared" si="18"/>
        <v>2024</v>
      </c>
      <c r="E1211" t="s">
        <v>6324</v>
      </c>
      <c r="F1211" t="s">
        <v>6967</v>
      </c>
      <c r="G1211" t="s">
        <v>7097</v>
      </c>
      <c r="H1211" t="s">
        <v>7105</v>
      </c>
      <c r="I1211" t="s">
        <v>7128</v>
      </c>
      <c r="J1211" t="s">
        <v>7162</v>
      </c>
      <c r="K1211" t="s">
        <v>7168</v>
      </c>
      <c r="L1211" t="s">
        <v>7181</v>
      </c>
      <c r="M1211">
        <v>2</v>
      </c>
      <c r="N1211">
        <v>24471.95</v>
      </c>
      <c r="O1211">
        <v>0</v>
      </c>
      <c r="P1211">
        <v>5163.25</v>
      </c>
    </row>
    <row r="1212" spans="1:16" x14ac:dyDescent="0.25">
      <c r="A1212" t="s">
        <v>1224</v>
      </c>
      <c r="B1212" t="s">
        <v>5736</v>
      </c>
      <c r="C1212" t="str">
        <f>TEXT(SalesData[[#This Row],[Order Date]],"mmm-yyyy")</f>
        <v>Dec-2025</v>
      </c>
      <c r="D1212">
        <f t="shared" si="18"/>
        <v>2025</v>
      </c>
      <c r="E1212" t="s">
        <v>6721</v>
      </c>
      <c r="F1212" t="s">
        <v>7086</v>
      </c>
      <c r="G1212" t="s">
        <v>7095</v>
      </c>
      <c r="H1212" t="s">
        <v>7102</v>
      </c>
      <c r="I1212" t="s">
        <v>7157</v>
      </c>
      <c r="J1212" t="s">
        <v>7162</v>
      </c>
      <c r="K1212" t="s">
        <v>7168</v>
      </c>
      <c r="L1212" t="s">
        <v>7191</v>
      </c>
      <c r="M1212">
        <v>7</v>
      </c>
      <c r="N1212">
        <v>34865.480000000003</v>
      </c>
      <c r="O1212">
        <v>0.25</v>
      </c>
      <c r="P1212">
        <v>3668.17</v>
      </c>
    </row>
    <row r="1213" spans="1:16" x14ac:dyDescent="0.25">
      <c r="A1213" t="s">
        <v>1225</v>
      </c>
      <c r="B1213" t="s">
        <v>5564</v>
      </c>
      <c r="C1213" t="str">
        <f>TEXT(SalesData[[#This Row],[Order Date]],"mmm-yyyy")</f>
        <v>Jun-2025</v>
      </c>
      <c r="D1213">
        <f t="shared" si="18"/>
        <v>2025</v>
      </c>
      <c r="E1213" t="s">
        <v>6559</v>
      </c>
      <c r="F1213" t="s">
        <v>7018</v>
      </c>
      <c r="G1213" t="s">
        <v>7094</v>
      </c>
      <c r="H1213" t="s">
        <v>7099</v>
      </c>
      <c r="I1213" t="s">
        <v>7125</v>
      </c>
      <c r="J1213" t="s">
        <v>7164</v>
      </c>
      <c r="K1213" t="s">
        <v>7173</v>
      </c>
      <c r="L1213" t="s">
        <v>7206</v>
      </c>
      <c r="M1213">
        <v>1</v>
      </c>
      <c r="N1213">
        <v>1631.88</v>
      </c>
      <c r="O1213">
        <v>0.25</v>
      </c>
      <c r="P1213">
        <v>272.92</v>
      </c>
    </row>
    <row r="1214" spans="1:16" x14ac:dyDescent="0.25">
      <c r="A1214" t="s">
        <v>1226</v>
      </c>
      <c r="B1214" t="s">
        <v>5737</v>
      </c>
      <c r="C1214" t="str">
        <f>TEXT(SalesData[[#This Row],[Order Date]],"mmm-yyyy")</f>
        <v>Dec-2024</v>
      </c>
      <c r="D1214">
        <f t="shared" si="18"/>
        <v>2024</v>
      </c>
      <c r="E1214" t="s">
        <v>6226</v>
      </c>
      <c r="F1214" t="s">
        <v>6992</v>
      </c>
      <c r="G1214" t="s">
        <v>7095</v>
      </c>
      <c r="H1214" t="s">
        <v>7108</v>
      </c>
      <c r="I1214" t="s">
        <v>7126</v>
      </c>
      <c r="J1214" t="s">
        <v>7162</v>
      </c>
      <c r="K1214" t="s">
        <v>7166</v>
      </c>
      <c r="L1214" t="s">
        <v>7211</v>
      </c>
      <c r="M1214">
        <v>6</v>
      </c>
      <c r="N1214">
        <v>42935.83</v>
      </c>
      <c r="O1214">
        <v>0.05</v>
      </c>
      <c r="P1214">
        <v>7000.51</v>
      </c>
    </row>
    <row r="1215" spans="1:16" x14ac:dyDescent="0.25">
      <c r="A1215" t="s">
        <v>1227</v>
      </c>
      <c r="B1215" t="s">
        <v>5738</v>
      </c>
      <c r="C1215" t="str">
        <f>TEXT(SalesData[[#This Row],[Order Date]],"mmm-yyyy")</f>
        <v>Feb-2023</v>
      </c>
      <c r="D1215">
        <f t="shared" si="18"/>
        <v>2023</v>
      </c>
      <c r="E1215" t="s">
        <v>6411</v>
      </c>
      <c r="F1215" t="s">
        <v>6908</v>
      </c>
      <c r="G1215" t="s">
        <v>7097</v>
      </c>
      <c r="H1215" t="s">
        <v>7105</v>
      </c>
      <c r="I1215" t="s">
        <v>7128</v>
      </c>
      <c r="J1215" t="s">
        <v>7164</v>
      </c>
      <c r="K1215" t="s">
        <v>7170</v>
      </c>
      <c r="L1215" t="s">
        <v>7189</v>
      </c>
      <c r="M1215">
        <v>5</v>
      </c>
      <c r="N1215">
        <v>6423.26</v>
      </c>
      <c r="O1215">
        <v>0.15</v>
      </c>
      <c r="P1215">
        <v>1373.55</v>
      </c>
    </row>
    <row r="1216" spans="1:16" x14ac:dyDescent="0.25">
      <c r="A1216" t="s">
        <v>1228</v>
      </c>
      <c r="B1216" t="s">
        <v>5448</v>
      </c>
      <c r="C1216" t="str">
        <f>TEXT(SalesData[[#This Row],[Order Date]],"mmm-yyyy")</f>
        <v>Apr-2024</v>
      </c>
      <c r="D1216">
        <f t="shared" si="18"/>
        <v>2024</v>
      </c>
      <c r="E1216" t="s">
        <v>6722</v>
      </c>
      <c r="F1216" t="s">
        <v>7077</v>
      </c>
      <c r="G1216" t="s">
        <v>7097</v>
      </c>
      <c r="H1216" t="s">
        <v>7104</v>
      </c>
      <c r="I1216" t="s">
        <v>7120</v>
      </c>
      <c r="J1216" t="s">
        <v>7162</v>
      </c>
      <c r="K1216" t="s">
        <v>7166</v>
      </c>
      <c r="L1216" t="s">
        <v>7178</v>
      </c>
      <c r="M1216">
        <v>3</v>
      </c>
      <c r="N1216">
        <v>40945.89</v>
      </c>
      <c r="O1216">
        <v>0.1</v>
      </c>
      <c r="P1216">
        <v>6656.56</v>
      </c>
    </row>
    <row r="1217" spans="1:16" x14ac:dyDescent="0.25">
      <c r="A1217" t="s">
        <v>1229</v>
      </c>
      <c r="B1217" t="s">
        <v>5188</v>
      </c>
      <c r="C1217" t="str">
        <f>TEXT(SalesData[[#This Row],[Order Date]],"mmm-yyyy")</f>
        <v>Mar-2023</v>
      </c>
      <c r="D1217">
        <f t="shared" si="18"/>
        <v>2023</v>
      </c>
      <c r="E1217" t="s">
        <v>6205</v>
      </c>
      <c r="F1217" t="s">
        <v>6975</v>
      </c>
      <c r="G1217" t="s">
        <v>7095</v>
      </c>
      <c r="H1217" t="s">
        <v>7109</v>
      </c>
      <c r="I1217" t="s">
        <v>7135</v>
      </c>
      <c r="J1217" t="s">
        <v>7162</v>
      </c>
      <c r="K1217" t="s">
        <v>7168</v>
      </c>
      <c r="L1217" t="s">
        <v>7191</v>
      </c>
      <c r="M1217">
        <v>4</v>
      </c>
      <c r="N1217">
        <v>20131.68</v>
      </c>
      <c r="O1217">
        <v>0.25</v>
      </c>
      <c r="P1217">
        <v>2389.35</v>
      </c>
    </row>
    <row r="1218" spans="1:16" x14ac:dyDescent="0.25">
      <c r="A1218" t="s">
        <v>1230</v>
      </c>
      <c r="B1218" t="s">
        <v>5739</v>
      </c>
      <c r="C1218" t="str">
        <f>TEXT(SalesData[[#This Row],[Order Date]],"mmm-yyyy")</f>
        <v>Oct-2024</v>
      </c>
      <c r="D1218">
        <f t="shared" ref="D1218:D1281" si="19">YEAR(B1218)</f>
        <v>2024</v>
      </c>
      <c r="E1218" t="s">
        <v>6628</v>
      </c>
      <c r="F1218" t="s">
        <v>6981</v>
      </c>
      <c r="G1218" t="s">
        <v>7097</v>
      </c>
      <c r="H1218" t="s">
        <v>7105</v>
      </c>
      <c r="I1218" t="s">
        <v>7149</v>
      </c>
      <c r="J1218" t="s">
        <v>7162</v>
      </c>
      <c r="K1218" t="s">
        <v>7168</v>
      </c>
      <c r="L1218" t="s">
        <v>7191</v>
      </c>
      <c r="M1218">
        <v>2</v>
      </c>
      <c r="N1218">
        <v>13274.7</v>
      </c>
      <c r="O1218">
        <v>0</v>
      </c>
      <c r="P1218">
        <v>2637.13</v>
      </c>
    </row>
    <row r="1219" spans="1:16" x14ac:dyDescent="0.25">
      <c r="A1219" t="s">
        <v>1231</v>
      </c>
      <c r="B1219" t="s">
        <v>5158</v>
      </c>
      <c r="C1219" t="str">
        <f>TEXT(SalesData[[#This Row],[Order Date]],"mmm-yyyy")</f>
        <v>Apr-2023</v>
      </c>
      <c r="D1219">
        <f t="shared" si="19"/>
        <v>2023</v>
      </c>
      <c r="E1219" t="s">
        <v>6723</v>
      </c>
      <c r="F1219" t="s">
        <v>6930</v>
      </c>
      <c r="G1219" t="s">
        <v>7094</v>
      </c>
      <c r="H1219" t="s">
        <v>7100</v>
      </c>
      <c r="I1219" t="s">
        <v>7136</v>
      </c>
      <c r="J1219" t="s">
        <v>7165</v>
      </c>
      <c r="K1219" t="s">
        <v>7172</v>
      </c>
      <c r="L1219" t="s">
        <v>7185</v>
      </c>
      <c r="M1219">
        <v>4</v>
      </c>
      <c r="N1219">
        <v>17490.21</v>
      </c>
      <c r="O1219">
        <v>0.1</v>
      </c>
      <c r="P1219">
        <v>2510.4299999999998</v>
      </c>
    </row>
    <row r="1220" spans="1:16" x14ac:dyDescent="0.25">
      <c r="A1220" t="s">
        <v>1232</v>
      </c>
      <c r="B1220" t="s">
        <v>5734</v>
      </c>
      <c r="C1220" t="str">
        <f>TEXT(SalesData[[#This Row],[Order Date]],"mmm-yyyy")</f>
        <v>Mar-2023</v>
      </c>
      <c r="D1220">
        <f t="shared" si="19"/>
        <v>2023</v>
      </c>
      <c r="E1220" t="s">
        <v>6724</v>
      </c>
      <c r="F1220" t="s">
        <v>6983</v>
      </c>
      <c r="G1220" t="s">
        <v>7096</v>
      </c>
      <c r="H1220" t="s">
        <v>7112</v>
      </c>
      <c r="I1220" t="s">
        <v>7154</v>
      </c>
      <c r="J1220" t="s">
        <v>7165</v>
      </c>
      <c r="K1220" t="s">
        <v>7176</v>
      </c>
      <c r="L1220" t="s">
        <v>7195</v>
      </c>
      <c r="M1220">
        <v>8</v>
      </c>
      <c r="N1220">
        <v>75324.25</v>
      </c>
      <c r="O1220">
        <v>0.25</v>
      </c>
      <c r="P1220">
        <v>-2882.79</v>
      </c>
    </row>
    <row r="1221" spans="1:16" x14ac:dyDescent="0.25">
      <c r="A1221" t="s">
        <v>1233</v>
      </c>
      <c r="B1221" t="s">
        <v>5505</v>
      </c>
      <c r="C1221" t="str">
        <f>TEXT(SalesData[[#This Row],[Order Date]],"mmm-yyyy")</f>
        <v>Apr-2025</v>
      </c>
      <c r="D1221">
        <f t="shared" si="19"/>
        <v>2025</v>
      </c>
      <c r="E1221" t="s">
        <v>6128</v>
      </c>
      <c r="F1221" t="s">
        <v>6927</v>
      </c>
      <c r="G1221" t="s">
        <v>7097</v>
      </c>
      <c r="H1221" t="s">
        <v>7107</v>
      </c>
      <c r="I1221" t="s">
        <v>7153</v>
      </c>
      <c r="J1221" t="s">
        <v>7162</v>
      </c>
      <c r="K1221" t="s">
        <v>7168</v>
      </c>
      <c r="L1221" t="s">
        <v>7191</v>
      </c>
      <c r="M1221">
        <v>2</v>
      </c>
      <c r="N1221">
        <v>12694.11</v>
      </c>
      <c r="O1221">
        <v>0.05</v>
      </c>
      <c r="P1221">
        <v>2176.6999999999998</v>
      </c>
    </row>
    <row r="1222" spans="1:16" x14ac:dyDescent="0.25">
      <c r="A1222" t="s">
        <v>1234</v>
      </c>
      <c r="B1222" t="s">
        <v>5310</v>
      </c>
      <c r="C1222" t="str">
        <f>TEXT(SalesData[[#This Row],[Order Date]],"mmm-yyyy")</f>
        <v>Dec-2025</v>
      </c>
      <c r="D1222">
        <f t="shared" si="19"/>
        <v>2025</v>
      </c>
      <c r="E1222" t="s">
        <v>6153</v>
      </c>
      <c r="F1222" t="s">
        <v>6951</v>
      </c>
      <c r="G1222" t="s">
        <v>7097</v>
      </c>
      <c r="H1222" t="s">
        <v>7110</v>
      </c>
      <c r="I1222" t="s">
        <v>7129</v>
      </c>
      <c r="J1222" t="s">
        <v>7163</v>
      </c>
      <c r="K1222" t="s">
        <v>7175</v>
      </c>
      <c r="L1222" t="s">
        <v>7190</v>
      </c>
      <c r="M1222">
        <v>8</v>
      </c>
      <c r="N1222">
        <v>17103.32</v>
      </c>
      <c r="O1222">
        <v>0.05</v>
      </c>
      <c r="P1222">
        <v>3330.19</v>
      </c>
    </row>
    <row r="1223" spans="1:16" x14ac:dyDescent="0.25">
      <c r="A1223" t="s">
        <v>1235</v>
      </c>
      <c r="B1223" t="s">
        <v>5740</v>
      </c>
      <c r="C1223" t="str">
        <f>TEXT(SalesData[[#This Row],[Order Date]],"mmm-yyyy")</f>
        <v>Apr-2025</v>
      </c>
      <c r="D1223">
        <f t="shared" si="19"/>
        <v>2025</v>
      </c>
      <c r="E1223" t="s">
        <v>6219</v>
      </c>
      <c r="F1223" t="s">
        <v>6989</v>
      </c>
      <c r="G1223" t="s">
        <v>7097</v>
      </c>
      <c r="H1223" t="s">
        <v>7110</v>
      </c>
      <c r="I1223" t="s">
        <v>7155</v>
      </c>
      <c r="J1223" t="s">
        <v>7164</v>
      </c>
      <c r="K1223" t="s">
        <v>7174</v>
      </c>
      <c r="L1223" t="s">
        <v>7188</v>
      </c>
      <c r="M1223">
        <v>3</v>
      </c>
      <c r="N1223">
        <v>8044.05</v>
      </c>
      <c r="O1223">
        <v>0</v>
      </c>
      <c r="P1223">
        <v>2049.69</v>
      </c>
    </row>
    <row r="1224" spans="1:16" x14ac:dyDescent="0.25">
      <c r="A1224" t="s">
        <v>1236</v>
      </c>
      <c r="B1224" t="s">
        <v>5741</v>
      </c>
      <c r="C1224" t="str">
        <f>TEXT(SalesData[[#This Row],[Order Date]],"mmm-yyyy")</f>
        <v>Aug-2024</v>
      </c>
      <c r="D1224">
        <f t="shared" si="19"/>
        <v>2024</v>
      </c>
      <c r="E1224" t="s">
        <v>6657</v>
      </c>
      <c r="F1224" t="s">
        <v>6997</v>
      </c>
      <c r="G1224" t="s">
        <v>7097</v>
      </c>
      <c r="H1224" t="s">
        <v>7104</v>
      </c>
      <c r="I1224" t="s">
        <v>7120</v>
      </c>
      <c r="J1224" t="s">
        <v>7162</v>
      </c>
      <c r="K1224" t="s">
        <v>7166</v>
      </c>
      <c r="L1224" t="s">
        <v>7192</v>
      </c>
      <c r="M1224">
        <v>8</v>
      </c>
      <c r="N1224">
        <v>47141.58</v>
      </c>
      <c r="O1224">
        <v>0.05</v>
      </c>
      <c r="P1224">
        <v>7224.33</v>
      </c>
    </row>
    <row r="1225" spans="1:16" x14ac:dyDescent="0.25">
      <c r="A1225" t="s">
        <v>1237</v>
      </c>
      <c r="B1225" t="s">
        <v>5048</v>
      </c>
      <c r="C1225" t="str">
        <f>TEXT(SalesData[[#This Row],[Order Date]],"mmm-yyyy")</f>
        <v>Feb-2024</v>
      </c>
      <c r="D1225">
        <f t="shared" si="19"/>
        <v>2024</v>
      </c>
      <c r="E1225" t="s">
        <v>6294</v>
      </c>
      <c r="F1225" t="s">
        <v>7010</v>
      </c>
      <c r="G1225" t="s">
        <v>7094</v>
      </c>
      <c r="H1225" t="s">
        <v>7100</v>
      </c>
      <c r="I1225" t="s">
        <v>7116</v>
      </c>
      <c r="J1225" t="s">
        <v>7162</v>
      </c>
      <c r="K1225" t="s">
        <v>7168</v>
      </c>
      <c r="L1225" t="s">
        <v>7191</v>
      </c>
      <c r="M1225">
        <v>8</v>
      </c>
      <c r="N1225">
        <v>48585.84</v>
      </c>
      <c r="O1225">
        <v>0.05</v>
      </c>
      <c r="P1225">
        <v>7993.6</v>
      </c>
    </row>
    <row r="1226" spans="1:16" x14ac:dyDescent="0.25">
      <c r="A1226" t="s">
        <v>1238</v>
      </c>
      <c r="B1226" t="s">
        <v>5203</v>
      </c>
      <c r="C1226" t="str">
        <f>TEXT(SalesData[[#This Row],[Order Date]],"mmm-yyyy")</f>
        <v>Aug-2024</v>
      </c>
      <c r="D1226">
        <f t="shared" si="19"/>
        <v>2024</v>
      </c>
      <c r="E1226" t="s">
        <v>6199</v>
      </c>
      <c r="F1226" t="s">
        <v>6979</v>
      </c>
      <c r="G1226" t="s">
        <v>7094</v>
      </c>
      <c r="H1226" t="s">
        <v>7101</v>
      </c>
      <c r="I1226" t="s">
        <v>7124</v>
      </c>
      <c r="J1226" t="s">
        <v>7165</v>
      </c>
      <c r="K1226" t="s">
        <v>7177</v>
      </c>
      <c r="L1226" t="s">
        <v>7210</v>
      </c>
      <c r="M1226">
        <v>1</v>
      </c>
      <c r="N1226">
        <v>65611.710000000006</v>
      </c>
      <c r="O1226">
        <v>0.25</v>
      </c>
      <c r="P1226">
        <v>3119.53</v>
      </c>
    </row>
    <row r="1227" spans="1:16" x14ac:dyDescent="0.25">
      <c r="A1227" t="s">
        <v>1239</v>
      </c>
      <c r="B1227" t="s">
        <v>5742</v>
      </c>
      <c r="C1227" t="str">
        <f>TEXT(SalesData[[#This Row],[Order Date]],"mmm-yyyy")</f>
        <v>Jun-2025</v>
      </c>
      <c r="D1227">
        <f t="shared" si="19"/>
        <v>2025</v>
      </c>
      <c r="E1227" t="s">
        <v>6241</v>
      </c>
      <c r="F1227" t="s">
        <v>6926</v>
      </c>
      <c r="G1227" t="s">
        <v>7097</v>
      </c>
      <c r="H1227" t="s">
        <v>7107</v>
      </c>
      <c r="I1227" t="s">
        <v>7153</v>
      </c>
      <c r="J1227" t="s">
        <v>7162</v>
      </c>
      <c r="K1227" t="s">
        <v>7166</v>
      </c>
      <c r="L1227" t="s">
        <v>7211</v>
      </c>
      <c r="M1227">
        <v>1</v>
      </c>
      <c r="N1227">
        <v>7781.12</v>
      </c>
      <c r="O1227">
        <v>0</v>
      </c>
      <c r="P1227">
        <v>1592.23</v>
      </c>
    </row>
    <row r="1228" spans="1:16" x14ac:dyDescent="0.25">
      <c r="A1228" t="s">
        <v>1240</v>
      </c>
      <c r="B1228" t="s">
        <v>5549</v>
      </c>
      <c r="C1228" t="str">
        <f>TEXT(SalesData[[#This Row],[Order Date]],"mmm-yyyy")</f>
        <v>Mar-2025</v>
      </c>
      <c r="D1228">
        <f t="shared" si="19"/>
        <v>2025</v>
      </c>
      <c r="E1228" t="s">
        <v>6364</v>
      </c>
      <c r="F1228" t="s">
        <v>7046</v>
      </c>
      <c r="G1228" t="s">
        <v>7096</v>
      </c>
      <c r="H1228" t="s">
        <v>7112</v>
      </c>
      <c r="I1228" t="s">
        <v>7139</v>
      </c>
      <c r="J1228" t="s">
        <v>7163</v>
      </c>
      <c r="K1228" t="s">
        <v>7171</v>
      </c>
      <c r="L1228" t="s">
        <v>7209</v>
      </c>
      <c r="M1228">
        <v>8</v>
      </c>
      <c r="N1228">
        <v>14141.34</v>
      </c>
      <c r="O1228">
        <v>0</v>
      </c>
      <c r="P1228">
        <v>2601.98</v>
      </c>
    </row>
    <row r="1229" spans="1:16" x14ac:dyDescent="0.25">
      <c r="A1229" t="s">
        <v>1241</v>
      </c>
      <c r="B1229" t="s">
        <v>5334</v>
      </c>
      <c r="C1229" t="str">
        <f>TEXT(SalesData[[#This Row],[Order Date]],"mmm-yyyy")</f>
        <v>Mar-2024</v>
      </c>
      <c r="D1229">
        <f t="shared" si="19"/>
        <v>2024</v>
      </c>
      <c r="E1229" t="s">
        <v>6381</v>
      </c>
      <c r="F1229" t="s">
        <v>6970</v>
      </c>
      <c r="G1229" t="s">
        <v>7095</v>
      </c>
      <c r="H1229" t="s">
        <v>7108</v>
      </c>
      <c r="I1229" t="s">
        <v>7150</v>
      </c>
      <c r="J1229" t="s">
        <v>7165</v>
      </c>
      <c r="K1229" t="s">
        <v>7177</v>
      </c>
      <c r="L1229" t="s">
        <v>7210</v>
      </c>
      <c r="M1229">
        <v>3</v>
      </c>
      <c r="N1229">
        <v>231153.35</v>
      </c>
      <c r="O1229">
        <v>0.1</v>
      </c>
      <c r="P1229">
        <v>21157.82</v>
      </c>
    </row>
    <row r="1230" spans="1:16" x14ac:dyDescent="0.25">
      <c r="A1230" t="s">
        <v>1242</v>
      </c>
      <c r="B1230" t="s">
        <v>5743</v>
      </c>
      <c r="C1230" t="str">
        <f>TEXT(SalesData[[#This Row],[Order Date]],"mmm-yyyy")</f>
        <v>Oct-2023</v>
      </c>
      <c r="D1230">
        <f t="shared" si="19"/>
        <v>2023</v>
      </c>
      <c r="E1230" t="s">
        <v>6615</v>
      </c>
      <c r="F1230" t="s">
        <v>6996</v>
      </c>
      <c r="G1230" t="s">
        <v>7094</v>
      </c>
      <c r="H1230" t="s">
        <v>7098</v>
      </c>
      <c r="I1230" t="s">
        <v>7156</v>
      </c>
      <c r="J1230" t="s">
        <v>7165</v>
      </c>
      <c r="K1230" t="s">
        <v>7176</v>
      </c>
      <c r="L1230" t="s">
        <v>7202</v>
      </c>
      <c r="M1230">
        <v>5</v>
      </c>
      <c r="N1230">
        <v>72712.94</v>
      </c>
      <c r="O1230">
        <v>0.15</v>
      </c>
      <c r="P1230">
        <v>5096.21</v>
      </c>
    </row>
    <row r="1231" spans="1:16" x14ac:dyDescent="0.25">
      <c r="A1231" t="s">
        <v>1243</v>
      </c>
      <c r="B1231" t="s">
        <v>5054</v>
      </c>
      <c r="C1231" t="str">
        <f>TEXT(SalesData[[#This Row],[Order Date]],"mmm-yyyy")</f>
        <v>Dec-2024</v>
      </c>
      <c r="D1231">
        <f t="shared" si="19"/>
        <v>2024</v>
      </c>
      <c r="E1231" t="s">
        <v>6187</v>
      </c>
      <c r="F1231" t="s">
        <v>6944</v>
      </c>
      <c r="G1231" t="s">
        <v>7095</v>
      </c>
      <c r="H1231" t="s">
        <v>7106</v>
      </c>
      <c r="I1231" t="s">
        <v>7146</v>
      </c>
      <c r="J1231" t="s">
        <v>7162</v>
      </c>
      <c r="K1231" t="s">
        <v>7166</v>
      </c>
      <c r="L1231" t="s">
        <v>7211</v>
      </c>
      <c r="M1231">
        <v>4</v>
      </c>
      <c r="N1231">
        <v>30435.41</v>
      </c>
      <c r="O1231">
        <v>0</v>
      </c>
      <c r="P1231">
        <v>5348.03</v>
      </c>
    </row>
    <row r="1232" spans="1:16" x14ac:dyDescent="0.25">
      <c r="A1232" t="s">
        <v>1244</v>
      </c>
      <c r="B1232" t="s">
        <v>5507</v>
      </c>
      <c r="C1232" t="str">
        <f>TEXT(SalesData[[#This Row],[Order Date]],"mmm-yyyy")</f>
        <v>Jan-2025</v>
      </c>
      <c r="D1232">
        <f t="shared" si="19"/>
        <v>2025</v>
      </c>
      <c r="E1232" t="s">
        <v>6373</v>
      </c>
      <c r="F1232" t="s">
        <v>7001</v>
      </c>
      <c r="G1232" t="s">
        <v>7096</v>
      </c>
      <c r="H1232" t="s">
        <v>7112</v>
      </c>
      <c r="I1232" t="s">
        <v>7154</v>
      </c>
      <c r="J1232" t="s">
        <v>7165</v>
      </c>
      <c r="K1232" t="s">
        <v>7172</v>
      </c>
      <c r="L1232" t="s">
        <v>7212</v>
      </c>
      <c r="M1232">
        <v>2</v>
      </c>
      <c r="N1232">
        <v>5139.41</v>
      </c>
      <c r="O1232">
        <v>0.25</v>
      </c>
      <c r="P1232">
        <v>447.43</v>
      </c>
    </row>
    <row r="1233" spans="1:16" x14ac:dyDescent="0.25">
      <c r="A1233" t="s">
        <v>1245</v>
      </c>
      <c r="B1233" t="s">
        <v>5744</v>
      </c>
      <c r="C1233" t="str">
        <f>TEXT(SalesData[[#This Row],[Order Date]],"mmm-yyyy")</f>
        <v>Jul-2025</v>
      </c>
      <c r="D1233">
        <f t="shared" si="19"/>
        <v>2025</v>
      </c>
      <c r="E1233" t="s">
        <v>6171</v>
      </c>
      <c r="F1233" t="s">
        <v>6961</v>
      </c>
      <c r="G1233" t="s">
        <v>7095</v>
      </c>
      <c r="H1233" t="s">
        <v>7106</v>
      </c>
      <c r="I1233" t="s">
        <v>7146</v>
      </c>
      <c r="J1233" t="s">
        <v>7163</v>
      </c>
      <c r="K1233" t="s">
        <v>7167</v>
      </c>
      <c r="L1233" t="s">
        <v>7207</v>
      </c>
      <c r="M1233">
        <v>7</v>
      </c>
      <c r="N1233">
        <v>4317.82</v>
      </c>
      <c r="O1233">
        <v>0.25</v>
      </c>
      <c r="P1233">
        <v>1125.1199999999999</v>
      </c>
    </row>
    <row r="1234" spans="1:16" x14ac:dyDescent="0.25">
      <c r="A1234" t="s">
        <v>1246</v>
      </c>
      <c r="B1234" t="s">
        <v>5631</v>
      </c>
      <c r="C1234" t="str">
        <f>TEXT(SalesData[[#This Row],[Order Date]],"mmm-yyyy")</f>
        <v>Jul-2025</v>
      </c>
      <c r="D1234">
        <f t="shared" si="19"/>
        <v>2025</v>
      </c>
      <c r="E1234" t="s">
        <v>6724</v>
      </c>
      <c r="F1234" t="s">
        <v>6983</v>
      </c>
      <c r="G1234" t="s">
        <v>7097</v>
      </c>
      <c r="H1234" t="s">
        <v>7104</v>
      </c>
      <c r="I1234" t="s">
        <v>7120</v>
      </c>
      <c r="J1234" t="s">
        <v>7164</v>
      </c>
      <c r="K1234" t="s">
        <v>7174</v>
      </c>
      <c r="L1234" t="s">
        <v>7188</v>
      </c>
      <c r="M1234">
        <v>4</v>
      </c>
      <c r="N1234">
        <v>11010</v>
      </c>
      <c r="O1234">
        <v>0</v>
      </c>
      <c r="P1234">
        <v>2389.4</v>
      </c>
    </row>
    <row r="1235" spans="1:16" x14ac:dyDescent="0.25">
      <c r="A1235" t="s">
        <v>1247</v>
      </c>
      <c r="B1235" t="s">
        <v>5437</v>
      </c>
      <c r="C1235" t="str">
        <f>TEXT(SalesData[[#This Row],[Order Date]],"mmm-yyyy")</f>
        <v>Sep-2024</v>
      </c>
      <c r="D1235">
        <f t="shared" si="19"/>
        <v>2024</v>
      </c>
      <c r="E1235" t="s">
        <v>6377</v>
      </c>
      <c r="F1235" t="s">
        <v>7028</v>
      </c>
      <c r="G1235" t="s">
        <v>7094</v>
      </c>
      <c r="H1235" t="s">
        <v>7100</v>
      </c>
      <c r="I1235" t="s">
        <v>7116</v>
      </c>
      <c r="J1235" t="s">
        <v>7165</v>
      </c>
      <c r="K1235" t="s">
        <v>7176</v>
      </c>
      <c r="L1235" t="s">
        <v>7202</v>
      </c>
      <c r="M1235">
        <v>5</v>
      </c>
      <c r="N1235">
        <v>65078.720000000001</v>
      </c>
      <c r="O1235">
        <v>0.25</v>
      </c>
      <c r="P1235">
        <v>-1239.04</v>
      </c>
    </row>
    <row r="1236" spans="1:16" x14ac:dyDescent="0.25">
      <c r="A1236" t="s">
        <v>1248</v>
      </c>
      <c r="B1236" t="s">
        <v>5745</v>
      </c>
      <c r="C1236" t="str">
        <f>TEXT(SalesData[[#This Row],[Order Date]],"mmm-yyyy")</f>
        <v>Apr-2023</v>
      </c>
      <c r="D1236">
        <f t="shared" si="19"/>
        <v>2023</v>
      </c>
      <c r="E1236" t="s">
        <v>6148</v>
      </c>
      <c r="F1236" t="s">
        <v>6946</v>
      </c>
      <c r="G1236" t="s">
        <v>7096</v>
      </c>
      <c r="H1236" t="s">
        <v>7112</v>
      </c>
      <c r="I1236" t="s">
        <v>7154</v>
      </c>
      <c r="J1236" t="s">
        <v>7163</v>
      </c>
      <c r="K1236" t="s">
        <v>7171</v>
      </c>
      <c r="L1236" t="s">
        <v>7184</v>
      </c>
      <c r="M1236">
        <v>2</v>
      </c>
      <c r="N1236">
        <v>14779.86</v>
      </c>
      <c r="O1236">
        <v>0.1</v>
      </c>
      <c r="P1236">
        <v>1287.06</v>
      </c>
    </row>
    <row r="1237" spans="1:16" x14ac:dyDescent="0.25">
      <c r="A1237" t="s">
        <v>1249</v>
      </c>
      <c r="B1237" t="s">
        <v>5746</v>
      </c>
      <c r="C1237" t="str">
        <f>TEXT(SalesData[[#This Row],[Order Date]],"mmm-yyyy")</f>
        <v>Dec-2023</v>
      </c>
      <c r="D1237">
        <f t="shared" si="19"/>
        <v>2023</v>
      </c>
      <c r="E1237" t="s">
        <v>6310</v>
      </c>
      <c r="F1237" t="s">
        <v>7030</v>
      </c>
      <c r="G1237" t="s">
        <v>7094</v>
      </c>
      <c r="H1237" t="s">
        <v>7098</v>
      </c>
      <c r="I1237" t="s">
        <v>7138</v>
      </c>
      <c r="J1237" t="s">
        <v>7162</v>
      </c>
      <c r="K1237" t="s">
        <v>7169</v>
      </c>
      <c r="L1237" t="s">
        <v>7193</v>
      </c>
      <c r="M1237">
        <v>4</v>
      </c>
      <c r="N1237">
        <v>42511.21</v>
      </c>
      <c r="O1237">
        <v>0.05</v>
      </c>
      <c r="P1237">
        <v>7252.52</v>
      </c>
    </row>
    <row r="1238" spans="1:16" x14ac:dyDescent="0.25">
      <c r="A1238" t="s">
        <v>1250</v>
      </c>
      <c r="B1238" t="s">
        <v>5747</v>
      </c>
      <c r="C1238" t="str">
        <f>TEXT(SalesData[[#This Row],[Order Date]],"mmm-yyyy")</f>
        <v>Dec-2025</v>
      </c>
      <c r="D1238">
        <f t="shared" si="19"/>
        <v>2025</v>
      </c>
      <c r="E1238" t="s">
        <v>6517</v>
      </c>
      <c r="F1238" t="s">
        <v>6902</v>
      </c>
      <c r="G1238" t="s">
        <v>7094</v>
      </c>
      <c r="H1238" t="s">
        <v>7099</v>
      </c>
      <c r="I1238" t="s">
        <v>7125</v>
      </c>
      <c r="J1238" t="s">
        <v>7165</v>
      </c>
      <c r="K1238" t="s">
        <v>7177</v>
      </c>
      <c r="L1238" t="s">
        <v>7201</v>
      </c>
      <c r="M1238">
        <v>2</v>
      </c>
      <c r="N1238">
        <v>108183.38</v>
      </c>
      <c r="O1238">
        <v>0</v>
      </c>
      <c r="P1238">
        <v>16013.78</v>
      </c>
    </row>
    <row r="1239" spans="1:16" x14ac:dyDescent="0.25">
      <c r="A1239" t="s">
        <v>1251</v>
      </c>
      <c r="B1239" t="s">
        <v>5166</v>
      </c>
      <c r="C1239" t="str">
        <f>TEXT(SalesData[[#This Row],[Order Date]],"mmm-yyyy")</f>
        <v>Oct-2023</v>
      </c>
      <c r="D1239">
        <f t="shared" si="19"/>
        <v>2023</v>
      </c>
      <c r="E1239" t="s">
        <v>6609</v>
      </c>
      <c r="F1239" t="s">
        <v>7080</v>
      </c>
      <c r="G1239" t="s">
        <v>7096</v>
      </c>
      <c r="H1239" t="s">
        <v>7113</v>
      </c>
      <c r="I1239" t="s">
        <v>7144</v>
      </c>
      <c r="J1239" t="s">
        <v>7162</v>
      </c>
      <c r="K1239" t="s">
        <v>7166</v>
      </c>
      <c r="L1239" t="s">
        <v>7192</v>
      </c>
      <c r="M1239">
        <v>5</v>
      </c>
      <c r="N1239">
        <v>30850.799999999999</v>
      </c>
      <c r="O1239">
        <v>0</v>
      </c>
      <c r="P1239">
        <v>5116.9799999999996</v>
      </c>
    </row>
    <row r="1240" spans="1:16" x14ac:dyDescent="0.25">
      <c r="A1240" t="s">
        <v>1252</v>
      </c>
      <c r="B1240" t="s">
        <v>5632</v>
      </c>
      <c r="C1240" t="str">
        <f>TEXT(SalesData[[#This Row],[Order Date]],"mmm-yyyy")</f>
        <v>May-2023</v>
      </c>
      <c r="D1240">
        <f t="shared" si="19"/>
        <v>2023</v>
      </c>
      <c r="E1240" t="s">
        <v>6703</v>
      </c>
      <c r="F1240" t="s">
        <v>7015</v>
      </c>
      <c r="G1240" t="s">
        <v>7094</v>
      </c>
      <c r="H1240" t="s">
        <v>7099</v>
      </c>
      <c r="I1240" t="s">
        <v>7115</v>
      </c>
      <c r="J1240" t="s">
        <v>7163</v>
      </c>
      <c r="K1240" t="s">
        <v>7175</v>
      </c>
      <c r="L1240" t="s">
        <v>7197</v>
      </c>
      <c r="M1240">
        <v>3</v>
      </c>
      <c r="N1240">
        <v>13081.89</v>
      </c>
      <c r="O1240">
        <v>0.25</v>
      </c>
      <c r="P1240">
        <v>1653.97</v>
      </c>
    </row>
    <row r="1241" spans="1:16" x14ac:dyDescent="0.25">
      <c r="A1241" t="s">
        <v>1253</v>
      </c>
      <c r="B1241" t="s">
        <v>5685</v>
      </c>
      <c r="C1241" t="str">
        <f>TEXT(SalesData[[#This Row],[Order Date]],"mmm-yyyy")</f>
        <v>Sep-2023</v>
      </c>
      <c r="D1241">
        <f t="shared" si="19"/>
        <v>2023</v>
      </c>
      <c r="E1241" t="s">
        <v>6446</v>
      </c>
      <c r="F1241" t="s">
        <v>7015</v>
      </c>
      <c r="G1241" t="s">
        <v>7095</v>
      </c>
      <c r="H1241" t="s">
        <v>7106</v>
      </c>
      <c r="I1241" t="s">
        <v>7146</v>
      </c>
      <c r="J1241" t="s">
        <v>7163</v>
      </c>
      <c r="K1241" t="s">
        <v>7167</v>
      </c>
      <c r="L1241" t="s">
        <v>7187</v>
      </c>
      <c r="M1241">
        <v>4</v>
      </c>
      <c r="N1241">
        <v>5251.1</v>
      </c>
      <c r="O1241">
        <v>0.15</v>
      </c>
      <c r="P1241">
        <v>1282.82</v>
      </c>
    </row>
    <row r="1242" spans="1:16" x14ac:dyDescent="0.25">
      <c r="A1242" t="s">
        <v>1254</v>
      </c>
      <c r="B1242" t="s">
        <v>5408</v>
      </c>
      <c r="C1242" t="str">
        <f>TEXT(SalesData[[#This Row],[Order Date]],"mmm-yyyy")</f>
        <v>Mar-2023</v>
      </c>
      <c r="D1242">
        <f t="shared" si="19"/>
        <v>2023</v>
      </c>
      <c r="E1242" t="s">
        <v>6406</v>
      </c>
      <c r="F1242" t="s">
        <v>6916</v>
      </c>
      <c r="G1242" t="s">
        <v>7097</v>
      </c>
      <c r="H1242" t="s">
        <v>7110</v>
      </c>
      <c r="I1242" t="s">
        <v>7155</v>
      </c>
      <c r="J1242" t="s">
        <v>7162</v>
      </c>
      <c r="K1242" t="s">
        <v>7168</v>
      </c>
      <c r="L1242" t="s">
        <v>7191</v>
      </c>
      <c r="M1242">
        <v>7</v>
      </c>
      <c r="N1242">
        <v>38252.18</v>
      </c>
      <c r="O1242">
        <v>0.15</v>
      </c>
      <c r="P1242">
        <v>3818.22</v>
      </c>
    </row>
    <row r="1243" spans="1:16" x14ac:dyDescent="0.25">
      <c r="A1243" t="s">
        <v>1255</v>
      </c>
      <c r="B1243" t="s">
        <v>5417</v>
      </c>
      <c r="C1243" t="str">
        <f>TEXT(SalesData[[#This Row],[Order Date]],"mmm-yyyy")</f>
        <v>Aug-2023</v>
      </c>
      <c r="D1243">
        <f t="shared" si="19"/>
        <v>2023</v>
      </c>
      <c r="E1243" t="s">
        <v>6504</v>
      </c>
      <c r="F1243" t="s">
        <v>6925</v>
      </c>
      <c r="G1243" t="s">
        <v>7096</v>
      </c>
      <c r="H1243" t="s">
        <v>7111</v>
      </c>
      <c r="I1243" t="s">
        <v>7131</v>
      </c>
      <c r="J1243" t="s">
        <v>7165</v>
      </c>
      <c r="K1243" t="s">
        <v>7172</v>
      </c>
      <c r="L1243" t="s">
        <v>7208</v>
      </c>
      <c r="M1243">
        <v>6</v>
      </c>
      <c r="N1243">
        <v>11778.18</v>
      </c>
      <c r="O1243">
        <v>0.25</v>
      </c>
      <c r="P1243">
        <v>771.94</v>
      </c>
    </row>
    <row r="1244" spans="1:16" x14ac:dyDescent="0.25">
      <c r="A1244" t="s">
        <v>1256</v>
      </c>
      <c r="B1244" t="s">
        <v>5280</v>
      </c>
      <c r="C1244" t="str">
        <f>TEXT(SalesData[[#This Row],[Order Date]],"mmm-yyyy")</f>
        <v>Feb-2025</v>
      </c>
      <c r="D1244">
        <f t="shared" si="19"/>
        <v>2025</v>
      </c>
      <c r="E1244" t="s">
        <v>6325</v>
      </c>
      <c r="F1244" t="s">
        <v>7025</v>
      </c>
      <c r="G1244" t="s">
        <v>7097</v>
      </c>
      <c r="H1244" t="s">
        <v>7104</v>
      </c>
      <c r="I1244" t="s">
        <v>7120</v>
      </c>
      <c r="J1244" t="s">
        <v>7164</v>
      </c>
      <c r="K1244" t="s">
        <v>7174</v>
      </c>
      <c r="L1244" t="s">
        <v>7199</v>
      </c>
      <c r="M1244">
        <v>2</v>
      </c>
      <c r="N1244">
        <v>2457.06</v>
      </c>
      <c r="O1244">
        <v>0.25</v>
      </c>
      <c r="P1244">
        <v>366.75</v>
      </c>
    </row>
    <row r="1245" spans="1:16" x14ac:dyDescent="0.25">
      <c r="A1245" t="s">
        <v>1257</v>
      </c>
      <c r="B1245" t="s">
        <v>5736</v>
      </c>
      <c r="C1245" t="str">
        <f>TEXT(SalesData[[#This Row],[Order Date]],"mmm-yyyy")</f>
        <v>Dec-2025</v>
      </c>
      <c r="D1245">
        <f t="shared" si="19"/>
        <v>2025</v>
      </c>
      <c r="E1245" t="s">
        <v>6540</v>
      </c>
      <c r="F1245" t="s">
        <v>6990</v>
      </c>
      <c r="G1245" t="s">
        <v>7094</v>
      </c>
      <c r="H1245" t="s">
        <v>7101</v>
      </c>
      <c r="I1245" t="s">
        <v>7124</v>
      </c>
      <c r="J1245" t="s">
        <v>7163</v>
      </c>
      <c r="K1245" t="s">
        <v>7167</v>
      </c>
      <c r="L1245" t="s">
        <v>7187</v>
      </c>
      <c r="M1245">
        <v>1</v>
      </c>
      <c r="N1245">
        <v>1184.2</v>
      </c>
      <c r="O1245">
        <v>0.2</v>
      </c>
      <c r="P1245">
        <v>224.82</v>
      </c>
    </row>
    <row r="1246" spans="1:16" x14ac:dyDescent="0.25">
      <c r="A1246" t="s">
        <v>1258</v>
      </c>
      <c r="B1246" t="s">
        <v>5473</v>
      </c>
      <c r="C1246" t="str">
        <f>TEXT(SalesData[[#This Row],[Order Date]],"mmm-yyyy")</f>
        <v>Jun-2025</v>
      </c>
      <c r="D1246">
        <f t="shared" si="19"/>
        <v>2025</v>
      </c>
      <c r="E1246" t="s">
        <v>6668</v>
      </c>
      <c r="F1246" t="s">
        <v>6997</v>
      </c>
      <c r="G1246" t="s">
        <v>7096</v>
      </c>
      <c r="H1246" t="s">
        <v>7113</v>
      </c>
      <c r="I1246" t="s">
        <v>7143</v>
      </c>
      <c r="J1246" t="s">
        <v>7162</v>
      </c>
      <c r="K1246" t="s">
        <v>7168</v>
      </c>
      <c r="L1246" t="s">
        <v>7181</v>
      </c>
      <c r="M1246">
        <v>8</v>
      </c>
      <c r="N1246">
        <v>98169.8</v>
      </c>
      <c r="O1246">
        <v>0</v>
      </c>
      <c r="P1246">
        <v>21215.71</v>
      </c>
    </row>
    <row r="1247" spans="1:16" x14ac:dyDescent="0.25">
      <c r="A1247" t="s">
        <v>1259</v>
      </c>
      <c r="B1247" t="s">
        <v>5189</v>
      </c>
      <c r="C1247" t="str">
        <f>TEXT(SalesData[[#This Row],[Order Date]],"mmm-yyyy")</f>
        <v>Oct-2023</v>
      </c>
      <c r="D1247">
        <f t="shared" si="19"/>
        <v>2023</v>
      </c>
      <c r="E1247" t="s">
        <v>6455</v>
      </c>
      <c r="F1247" t="s">
        <v>6955</v>
      </c>
      <c r="G1247" t="s">
        <v>7095</v>
      </c>
      <c r="H1247" t="s">
        <v>7109</v>
      </c>
      <c r="I1247" t="s">
        <v>7127</v>
      </c>
      <c r="J1247" t="s">
        <v>7165</v>
      </c>
      <c r="K1247" t="s">
        <v>7172</v>
      </c>
      <c r="L1247" t="s">
        <v>7212</v>
      </c>
      <c r="M1247">
        <v>8</v>
      </c>
      <c r="N1247">
        <v>26266.19</v>
      </c>
      <c r="O1247">
        <v>0.1</v>
      </c>
      <c r="P1247">
        <v>3611.51</v>
      </c>
    </row>
    <row r="1248" spans="1:16" x14ac:dyDescent="0.25">
      <c r="A1248" t="s">
        <v>1260</v>
      </c>
      <c r="B1248" t="s">
        <v>5662</v>
      </c>
      <c r="C1248" t="str">
        <f>TEXT(SalesData[[#This Row],[Order Date]],"mmm-yyyy")</f>
        <v>May-2023</v>
      </c>
      <c r="D1248">
        <f t="shared" si="19"/>
        <v>2023</v>
      </c>
      <c r="E1248" t="s">
        <v>6115</v>
      </c>
      <c r="F1248" t="s">
        <v>6914</v>
      </c>
      <c r="G1248" t="s">
        <v>7095</v>
      </c>
      <c r="H1248" t="s">
        <v>7109</v>
      </c>
      <c r="I1248" t="s">
        <v>7135</v>
      </c>
      <c r="J1248" t="s">
        <v>7164</v>
      </c>
      <c r="K1248" t="s">
        <v>7173</v>
      </c>
      <c r="L1248" t="s">
        <v>7200</v>
      </c>
      <c r="M1248">
        <v>4</v>
      </c>
      <c r="N1248">
        <v>4777.8599999999997</v>
      </c>
      <c r="O1248">
        <v>0</v>
      </c>
      <c r="P1248">
        <v>1549.4</v>
      </c>
    </row>
    <row r="1249" spans="1:16" x14ac:dyDescent="0.25">
      <c r="A1249" t="s">
        <v>1261</v>
      </c>
      <c r="B1249" t="s">
        <v>5748</v>
      </c>
      <c r="C1249" t="str">
        <f>TEXT(SalesData[[#This Row],[Order Date]],"mmm-yyyy")</f>
        <v>Jan-2025</v>
      </c>
      <c r="D1249">
        <f t="shared" si="19"/>
        <v>2025</v>
      </c>
      <c r="E1249" t="s">
        <v>6509</v>
      </c>
      <c r="F1249" t="s">
        <v>6897</v>
      </c>
      <c r="G1249" t="s">
        <v>7094</v>
      </c>
      <c r="H1249" t="s">
        <v>7100</v>
      </c>
      <c r="I1249" t="s">
        <v>7151</v>
      </c>
      <c r="J1249" t="s">
        <v>7163</v>
      </c>
      <c r="K1249" t="s">
        <v>7171</v>
      </c>
      <c r="L1249" t="s">
        <v>7184</v>
      </c>
      <c r="M1249">
        <v>2</v>
      </c>
      <c r="N1249">
        <v>13695.32</v>
      </c>
      <c r="O1249">
        <v>0.1</v>
      </c>
      <c r="P1249">
        <v>1493.91</v>
      </c>
    </row>
    <row r="1250" spans="1:16" x14ac:dyDescent="0.25">
      <c r="A1250" t="s">
        <v>1262</v>
      </c>
      <c r="B1250" t="s">
        <v>5749</v>
      </c>
      <c r="C1250" t="str">
        <f>TEXT(SalesData[[#This Row],[Order Date]],"mmm-yyyy")</f>
        <v>Jul-2023</v>
      </c>
      <c r="D1250">
        <f t="shared" si="19"/>
        <v>2023</v>
      </c>
      <c r="E1250" t="s">
        <v>6725</v>
      </c>
      <c r="F1250" t="s">
        <v>6949</v>
      </c>
      <c r="G1250" t="s">
        <v>7097</v>
      </c>
      <c r="H1250" t="s">
        <v>7110</v>
      </c>
      <c r="I1250" t="s">
        <v>7159</v>
      </c>
      <c r="J1250" t="s">
        <v>7163</v>
      </c>
      <c r="K1250" t="s">
        <v>7171</v>
      </c>
      <c r="L1250" t="s">
        <v>7204</v>
      </c>
      <c r="M1250">
        <v>7</v>
      </c>
      <c r="N1250">
        <v>32524.28</v>
      </c>
      <c r="O1250">
        <v>0</v>
      </c>
      <c r="P1250">
        <v>5640.99</v>
      </c>
    </row>
    <row r="1251" spans="1:16" x14ac:dyDescent="0.25">
      <c r="A1251" t="s">
        <v>1263</v>
      </c>
      <c r="B1251" t="s">
        <v>5097</v>
      </c>
      <c r="C1251" t="str">
        <f>TEXT(SalesData[[#This Row],[Order Date]],"mmm-yyyy")</f>
        <v>Oct-2025</v>
      </c>
      <c r="D1251">
        <f t="shared" si="19"/>
        <v>2025</v>
      </c>
      <c r="E1251" t="s">
        <v>6543</v>
      </c>
      <c r="F1251" t="s">
        <v>6915</v>
      </c>
      <c r="G1251" t="s">
        <v>7095</v>
      </c>
      <c r="H1251" t="s">
        <v>7102</v>
      </c>
      <c r="I1251" t="s">
        <v>7118</v>
      </c>
      <c r="J1251" t="s">
        <v>7162</v>
      </c>
      <c r="K1251" t="s">
        <v>7168</v>
      </c>
      <c r="L1251" t="s">
        <v>7180</v>
      </c>
      <c r="M1251">
        <v>2</v>
      </c>
      <c r="N1251">
        <v>5625.31</v>
      </c>
      <c r="O1251">
        <v>0.2</v>
      </c>
      <c r="P1251">
        <v>604.07000000000005</v>
      </c>
    </row>
    <row r="1252" spans="1:16" x14ac:dyDescent="0.25">
      <c r="A1252" t="s">
        <v>1264</v>
      </c>
      <c r="B1252" t="s">
        <v>5041</v>
      </c>
      <c r="C1252" t="str">
        <f>TEXT(SalesData[[#This Row],[Order Date]],"mmm-yyyy")</f>
        <v>Dec-2023</v>
      </c>
      <c r="D1252">
        <f t="shared" si="19"/>
        <v>2023</v>
      </c>
      <c r="E1252" t="s">
        <v>6726</v>
      </c>
      <c r="F1252" t="s">
        <v>7001</v>
      </c>
      <c r="G1252" t="s">
        <v>7095</v>
      </c>
      <c r="H1252" t="s">
        <v>7109</v>
      </c>
      <c r="I1252" t="s">
        <v>7140</v>
      </c>
      <c r="J1252" t="s">
        <v>7163</v>
      </c>
      <c r="K1252" t="s">
        <v>7175</v>
      </c>
      <c r="L1252" t="s">
        <v>7205</v>
      </c>
      <c r="M1252">
        <v>1</v>
      </c>
      <c r="N1252">
        <v>2518.56</v>
      </c>
      <c r="O1252">
        <v>0.25</v>
      </c>
      <c r="P1252">
        <v>276.68</v>
      </c>
    </row>
    <row r="1253" spans="1:16" x14ac:dyDescent="0.25">
      <c r="A1253" t="s">
        <v>1265</v>
      </c>
      <c r="B1253" t="s">
        <v>5658</v>
      </c>
      <c r="C1253" t="str">
        <f>TEXT(SalesData[[#This Row],[Order Date]],"mmm-yyyy")</f>
        <v>Jul-2025</v>
      </c>
      <c r="D1253">
        <f t="shared" si="19"/>
        <v>2025</v>
      </c>
      <c r="E1253" t="s">
        <v>6456</v>
      </c>
      <c r="F1253" t="s">
        <v>7065</v>
      </c>
      <c r="G1253" t="s">
        <v>7094</v>
      </c>
      <c r="H1253" t="s">
        <v>7098</v>
      </c>
      <c r="I1253" t="s">
        <v>7114</v>
      </c>
      <c r="J1253" t="s">
        <v>7163</v>
      </c>
      <c r="K1253" t="s">
        <v>7175</v>
      </c>
      <c r="L1253" t="s">
        <v>7205</v>
      </c>
      <c r="M1253">
        <v>2</v>
      </c>
      <c r="N1253">
        <v>7283.53</v>
      </c>
      <c r="O1253">
        <v>0</v>
      </c>
      <c r="P1253">
        <v>1383.78</v>
      </c>
    </row>
    <row r="1254" spans="1:16" x14ac:dyDescent="0.25">
      <c r="A1254" t="s">
        <v>1266</v>
      </c>
      <c r="B1254" t="s">
        <v>5402</v>
      </c>
      <c r="C1254" t="str">
        <f>TEXT(SalesData[[#This Row],[Order Date]],"mmm-yyyy")</f>
        <v>Dec-2023</v>
      </c>
      <c r="D1254">
        <f t="shared" si="19"/>
        <v>2023</v>
      </c>
      <c r="E1254" t="s">
        <v>6615</v>
      </c>
      <c r="F1254" t="s">
        <v>6996</v>
      </c>
      <c r="G1254" t="s">
        <v>7094</v>
      </c>
      <c r="H1254" t="s">
        <v>7099</v>
      </c>
      <c r="I1254" t="s">
        <v>7130</v>
      </c>
      <c r="J1254" t="s">
        <v>7162</v>
      </c>
      <c r="K1254" t="s">
        <v>7169</v>
      </c>
      <c r="L1254" t="s">
        <v>7182</v>
      </c>
      <c r="M1254">
        <v>8</v>
      </c>
      <c r="N1254">
        <v>54480.56</v>
      </c>
      <c r="O1254">
        <v>0.25</v>
      </c>
      <c r="P1254">
        <v>1743.52</v>
      </c>
    </row>
    <row r="1255" spans="1:16" x14ac:dyDescent="0.25">
      <c r="A1255" t="s">
        <v>1267</v>
      </c>
      <c r="B1255" t="s">
        <v>5063</v>
      </c>
      <c r="C1255" t="str">
        <f>TEXT(SalesData[[#This Row],[Order Date]],"mmm-yyyy")</f>
        <v>Jun-2024</v>
      </c>
      <c r="D1255">
        <f t="shared" si="19"/>
        <v>2024</v>
      </c>
      <c r="E1255" t="s">
        <v>6468</v>
      </c>
      <c r="F1255" t="s">
        <v>6990</v>
      </c>
      <c r="G1255" t="s">
        <v>7096</v>
      </c>
      <c r="H1255" t="s">
        <v>7111</v>
      </c>
      <c r="I1255" t="s">
        <v>7142</v>
      </c>
      <c r="J1255" t="s">
        <v>7164</v>
      </c>
      <c r="K1255" t="s">
        <v>7174</v>
      </c>
      <c r="L1255" t="s">
        <v>7188</v>
      </c>
      <c r="M1255">
        <v>8</v>
      </c>
      <c r="N1255">
        <v>22977.65</v>
      </c>
      <c r="O1255">
        <v>0</v>
      </c>
      <c r="P1255">
        <v>5218.6400000000003</v>
      </c>
    </row>
    <row r="1256" spans="1:16" x14ac:dyDescent="0.25">
      <c r="A1256" t="s">
        <v>1268</v>
      </c>
      <c r="B1256" t="s">
        <v>5339</v>
      </c>
      <c r="C1256" t="str">
        <f>TEXT(SalesData[[#This Row],[Order Date]],"mmm-yyyy")</f>
        <v>May-2024</v>
      </c>
      <c r="D1256">
        <f t="shared" si="19"/>
        <v>2024</v>
      </c>
      <c r="E1256" t="s">
        <v>6176</v>
      </c>
      <c r="F1256" t="s">
        <v>6966</v>
      </c>
      <c r="G1256" t="s">
        <v>7097</v>
      </c>
      <c r="H1256" t="s">
        <v>7110</v>
      </c>
      <c r="I1256" t="s">
        <v>7129</v>
      </c>
      <c r="J1256" t="s">
        <v>7164</v>
      </c>
      <c r="K1256" t="s">
        <v>7170</v>
      </c>
      <c r="L1256" t="s">
        <v>7213</v>
      </c>
      <c r="M1256">
        <v>6</v>
      </c>
      <c r="N1256">
        <v>16921.669999999998</v>
      </c>
      <c r="O1256">
        <v>0</v>
      </c>
      <c r="P1256">
        <v>6028.13</v>
      </c>
    </row>
    <row r="1257" spans="1:16" x14ac:dyDescent="0.25">
      <c r="A1257" t="s">
        <v>1269</v>
      </c>
      <c r="B1257" t="s">
        <v>5547</v>
      </c>
      <c r="C1257" t="str">
        <f>TEXT(SalesData[[#This Row],[Order Date]],"mmm-yyyy")</f>
        <v>May-2025</v>
      </c>
      <c r="D1257">
        <f t="shared" si="19"/>
        <v>2025</v>
      </c>
      <c r="E1257" t="s">
        <v>6120</v>
      </c>
      <c r="F1257" t="s">
        <v>6919</v>
      </c>
      <c r="G1257" t="s">
        <v>7096</v>
      </c>
      <c r="H1257" t="s">
        <v>7112</v>
      </c>
      <c r="I1257" t="s">
        <v>7133</v>
      </c>
      <c r="J1257" t="s">
        <v>7163</v>
      </c>
      <c r="K1257" t="s">
        <v>7167</v>
      </c>
      <c r="L1257" t="s">
        <v>7187</v>
      </c>
      <c r="M1257">
        <v>7</v>
      </c>
      <c r="N1257">
        <v>8220.08</v>
      </c>
      <c r="O1257">
        <v>0.25</v>
      </c>
      <c r="P1257">
        <v>1724.94</v>
      </c>
    </row>
    <row r="1258" spans="1:16" x14ac:dyDescent="0.25">
      <c r="A1258" t="s">
        <v>1270</v>
      </c>
      <c r="B1258" t="s">
        <v>5529</v>
      </c>
      <c r="C1258" t="str">
        <f>TEXT(SalesData[[#This Row],[Order Date]],"mmm-yyyy")</f>
        <v>Oct-2023</v>
      </c>
      <c r="D1258">
        <f t="shared" si="19"/>
        <v>2023</v>
      </c>
      <c r="E1258" t="s">
        <v>6727</v>
      </c>
      <c r="F1258" t="s">
        <v>6910</v>
      </c>
      <c r="G1258" t="s">
        <v>7097</v>
      </c>
      <c r="H1258" t="s">
        <v>7104</v>
      </c>
      <c r="I1258" t="s">
        <v>7120</v>
      </c>
      <c r="J1258" t="s">
        <v>7163</v>
      </c>
      <c r="K1258" t="s">
        <v>7167</v>
      </c>
      <c r="L1258" t="s">
        <v>7187</v>
      </c>
      <c r="M1258">
        <v>2</v>
      </c>
      <c r="N1258">
        <v>2481.7600000000002</v>
      </c>
      <c r="O1258">
        <v>0.2</v>
      </c>
      <c r="P1258">
        <v>599.72</v>
      </c>
    </row>
    <row r="1259" spans="1:16" x14ac:dyDescent="0.25">
      <c r="A1259" t="s">
        <v>1271</v>
      </c>
      <c r="B1259" t="s">
        <v>5494</v>
      </c>
      <c r="C1259" t="str">
        <f>TEXT(SalesData[[#This Row],[Order Date]],"mmm-yyyy")</f>
        <v>Nov-2023</v>
      </c>
      <c r="D1259">
        <f t="shared" si="19"/>
        <v>2023</v>
      </c>
      <c r="E1259" t="s">
        <v>6124</v>
      </c>
      <c r="F1259" t="s">
        <v>6923</v>
      </c>
      <c r="G1259" t="s">
        <v>7097</v>
      </c>
      <c r="H1259" t="s">
        <v>7105</v>
      </c>
      <c r="I1259" t="s">
        <v>7149</v>
      </c>
      <c r="J1259" t="s">
        <v>7164</v>
      </c>
      <c r="K1259" t="s">
        <v>7173</v>
      </c>
      <c r="L1259" t="s">
        <v>7206</v>
      </c>
      <c r="M1259">
        <v>8</v>
      </c>
      <c r="N1259">
        <v>17928.68</v>
      </c>
      <c r="O1259">
        <v>0</v>
      </c>
      <c r="P1259">
        <v>5335.97</v>
      </c>
    </row>
    <row r="1260" spans="1:16" x14ac:dyDescent="0.25">
      <c r="A1260" t="s">
        <v>1272</v>
      </c>
      <c r="B1260" t="s">
        <v>5167</v>
      </c>
      <c r="C1260" t="str">
        <f>TEXT(SalesData[[#This Row],[Order Date]],"mmm-yyyy")</f>
        <v>Dec-2025</v>
      </c>
      <c r="D1260">
        <f t="shared" si="19"/>
        <v>2025</v>
      </c>
      <c r="E1260" t="s">
        <v>6728</v>
      </c>
      <c r="F1260" t="s">
        <v>6997</v>
      </c>
      <c r="G1260" t="s">
        <v>7094</v>
      </c>
      <c r="H1260" t="s">
        <v>7099</v>
      </c>
      <c r="I1260" t="s">
        <v>7115</v>
      </c>
      <c r="J1260" t="s">
        <v>7162</v>
      </c>
      <c r="K1260" t="s">
        <v>7166</v>
      </c>
      <c r="L1260" t="s">
        <v>7192</v>
      </c>
      <c r="M1260">
        <v>7</v>
      </c>
      <c r="N1260">
        <v>38763.760000000002</v>
      </c>
      <c r="O1260">
        <v>0.1</v>
      </c>
      <c r="P1260">
        <v>4187.7700000000004</v>
      </c>
    </row>
    <row r="1261" spans="1:16" x14ac:dyDescent="0.25">
      <c r="A1261" t="s">
        <v>1273</v>
      </c>
      <c r="B1261" t="s">
        <v>5750</v>
      </c>
      <c r="C1261" t="str">
        <f>TEXT(SalesData[[#This Row],[Order Date]],"mmm-yyyy")</f>
        <v>Jul-2024</v>
      </c>
      <c r="D1261">
        <f t="shared" si="19"/>
        <v>2024</v>
      </c>
      <c r="E1261" t="s">
        <v>6729</v>
      </c>
      <c r="F1261" t="s">
        <v>6914</v>
      </c>
      <c r="G1261" t="s">
        <v>7094</v>
      </c>
      <c r="H1261" t="s">
        <v>7101</v>
      </c>
      <c r="I1261" t="s">
        <v>7124</v>
      </c>
      <c r="J1261" t="s">
        <v>7164</v>
      </c>
      <c r="K1261" t="s">
        <v>7174</v>
      </c>
      <c r="L1261" t="s">
        <v>7196</v>
      </c>
      <c r="M1261">
        <v>3</v>
      </c>
      <c r="N1261">
        <v>10911.79</v>
      </c>
      <c r="O1261">
        <v>0</v>
      </c>
      <c r="P1261">
        <v>2635.68</v>
      </c>
    </row>
    <row r="1262" spans="1:16" x14ac:dyDescent="0.25">
      <c r="A1262" t="s">
        <v>1274</v>
      </c>
      <c r="B1262" t="s">
        <v>5244</v>
      </c>
      <c r="C1262" t="str">
        <f>TEXT(SalesData[[#This Row],[Order Date]],"mmm-yyyy")</f>
        <v>Apr-2024</v>
      </c>
      <c r="D1262">
        <f t="shared" si="19"/>
        <v>2024</v>
      </c>
      <c r="E1262" t="s">
        <v>6620</v>
      </c>
      <c r="F1262" t="s">
        <v>7009</v>
      </c>
      <c r="G1262" t="s">
        <v>7096</v>
      </c>
      <c r="H1262" t="s">
        <v>7113</v>
      </c>
      <c r="I1262" t="s">
        <v>7144</v>
      </c>
      <c r="J1262" t="s">
        <v>7164</v>
      </c>
      <c r="K1262" t="s">
        <v>7174</v>
      </c>
      <c r="L1262" t="s">
        <v>7196</v>
      </c>
      <c r="M1262">
        <v>5</v>
      </c>
      <c r="N1262">
        <v>14633.61</v>
      </c>
      <c r="O1262">
        <v>0.15</v>
      </c>
      <c r="P1262">
        <v>2469.94</v>
      </c>
    </row>
    <row r="1263" spans="1:16" x14ac:dyDescent="0.25">
      <c r="A1263" t="s">
        <v>1275</v>
      </c>
      <c r="B1263" t="s">
        <v>5133</v>
      </c>
      <c r="C1263" t="str">
        <f>TEXT(SalesData[[#This Row],[Order Date]],"mmm-yyyy")</f>
        <v>May-2023</v>
      </c>
      <c r="D1263">
        <f t="shared" si="19"/>
        <v>2023</v>
      </c>
      <c r="E1263" t="s">
        <v>6730</v>
      </c>
      <c r="F1263" t="s">
        <v>7030</v>
      </c>
      <c r="G1263" t="s">
        <v>7097</v>
      </c>
      <c r="H1263" t="s">
        <v>7104</v>
      </c>
      <c r="I1263" t="s">
        <v>7132</v>
      </c>
      <c r="J1263" t="s">
        <v>7163</v>
      </c>
      <c r="K1263" t="s">
        <v>7167</v>
      </c>
      <c r="L1263" t="s">
        <v>7207</v>
      </c>
      <c r="M1263">
        <v>8</v>
      </c>
      <c r="N1263">
        <v>4920.5600000000004</v>
      </c>
      <c r="O1263">
        <v>0.25</v>
      </c>
      <c r="P1263">
        <v>1440.31</v>
      </c>
    </row>
    <row r="1264" spans="1:16" x14ac:dyDescent="0.25">
      <c r="A1264" t="s">
        <v>1276</v>
      </c>
      <c r="B1264" t="s">
        <v>5713</v>
      </c>
      <c r="C1264" t="str">
        <f>TEXT(SalesData[[#This Row],[Order Date]],"mmm-yyyy")</f>
        <v>Jan-2025</v>
      </c>
      <c r="D1264">
        <f t="shared" si="19"/>
        <v>2025</v>
      </c>
      <c r="E1264" t="s">
        <v>6731</v>
      </c>
      <c r="F1264" t="s">
        <v>7074</v>
      </c>
      <c r="G1264" t="s">
        <v>7094</v>
      </c>
      <c r="H1264" t="s">
        <v>7100</v>
      </c>
      <c r="I1264" t="s">
        <v>7136</v>
      </c>
      <c r="J1264" t="s">
        <v>7163</v>
      </c>
      <c r="K1264" t="s">
        <v>7175</v>
      </c>
      <c r="L1264" t="s">
        <v>7190</v>
      </c>
      <c r="M1264">
        <v>8</v>
      </c>
      <c r="N1264">
        <v>17669.12</v>
      </c>
      <c r="O1264">
        <v>0</v>
      </c>
      <c r="P1264">
        <v>3643.68</v>
      </c>
    </row>
    <row r="1265" spans="1:16" x14ac:dyDescent="0.25">
      <c r="A1265" t="s">
        <v>1277</v>
      </c>
      <c r="B1265" t="s">
        <v>5658</v>
      </c>
      <c r="C1265" t="str">
        <f>TEXT(SalesData[[#This Row],[Order Date]],"mmm-yyyy")</f>
        <v>Jul-2025</v>
      </c>
      <c r="D1265">
        <f t="shared" si="19"/>
        <v>2025</v>
      </c>
      <c r="E1265" t="s">
        <v>6243</v>
      </c>
      <c r="F1265" t="s">
        <v>6980</v>
      </c>
      <c r="G1265" t="s">
        <v>7095</v>
      </c>
      <c r="H1265" t="s">
        <v>7102</v>
      </c>
      <c r="I1265" t="s">
        <v>7118</v>
      </c>
      <c r="J1265" t="s">
        <v>7165</v>
      </c>
      <c r="K1265" t="s">
        <v>7172</v>
      </c>
      <c r="L1265" t="s">
        <v>7185</v>
      </c>
      <c r="M1265">
        <v>8</v>
      </c>
      <c r="N1265">
        <v>36397.550000000003</v>
      </c>
      <c r="O1265">
        <v>0.1</v>
      </c>
      <c r="P1265">
        <v>5333.01</v>
      </c>
    </row>
    <row r="1266" spans="1:16" x14ac:dyDescent="0.25">
      <c r="A1266" t="s">
        <v>1278</v>
      </c>
      <c r="B1266" t="s">
        <v>5751</v>
      </c>
      <c r="C1266" t="str">
        <f>TEXT(SalesData[[#This Row],[Order Date]],"mmm-yyyy")</f>
        <v>Jun-2025</v>
      </c>
      <c r="D1266">
        <f t="shared" si="19"/>
        <v>2025</v>
      </c>
      <c r="E1266" t="s">
        <v>6629</v>
      </c>
      <c r="F1266" t="s">
        <v>6984</v>
      </c>
      <c r="G1266" t="s">
        <v>7096</v>
      </c>
      <c r="H1266" t="s">
        <v>7111</v>
      </c>
      <c r="I1266" t="s">
        <v>7131</v>
      </c>
      <c r="J1266" t="s">
        <v>7164</v>
      </c>
      <c r="K1266" t="s">
        <v>7174</v>
      </c>
      <c r="L1266" t="s">
        <v>7199</v>
      </c>
      <c r="M1266">
        <v>4</v>
      </c>
      <c r="N1266">
        <v>6044.65</v>
      </c>
      <c r="O1266">
        <v>0.1</v>
      </c>
      <c r="P1266">
        <v>1202.99</v>
      </c>
    </row>
    <row r="1267" spans="1:16" x14ac:dyDescent="0.25">
      <c r="A1267" t="s">
        <v>1279</v>
      </c>
      <c r="B1267" t="s">
        <v>5083</v>
      </c>
      <c r="C1267" t="str">
        <f>TEXT(SalesData[[#This Row],[Order Date]],"mmm-yyyy")</f>
        <v>Dec-2025</v>
      </c>
      <c r="D1267">
        <f t="shared" si="19"/>
        <v>2025</v>
      </c>
      <c r="E1267" t="s">
        <v>6241</v>
      </c>
      <c r="F1267" t="s">
        <v>6926</v>
      </c>
      <c r="G1267" t="s">
        <v>7097</v>
      </c>
      <c r="H1267" t="s">
        <v>7105</v>
      </c>
      <c r="I1267" t="s">
        <v>7149</v>
      </c>
      <c r="J1267" t="s">
        <v>7162</v>
      </c>
      <c r="K1267" t="s">
        <v>7169</v>
      </c>
      <c r="L1267" t="s">
        <v>7193</v>
      </c>
      <c r="M1267">
        <v>4</v>
      </c>
      <c r="N1267">
        <v>39926.83</v>
      </c>
      <c r="O1267">
        <v>0.05</v>
      </c>
      <c r="P1267">
        <v>6587.57</v>
      </c>
    </row>
    <row r="1268" spans="1:16" x14ac:dyDescent="0.25">
      <c r="A1268" t="s">
        <v>1280</v>
      </c>
      <c r="B1268" t="s">
        <v>5549</v>
      </c>
      <c r="C1268" t="str">
        <f>TEXT(SalesData[[#This Row],[Order Date]],"mmm-yyyy")</f>
        <v>Mar-2025</v>
      </c>
      <c r="D1268">
        <f t="shared" si="19"/>
        <v>2025</v>
      </c>
      <c r="E1268" t="s">
        <v>6671</v>
      </c>
      <c r="F1268" t="s">
        <v>7081</v>
      </c>
      <c r="G1268" t="s">
        <v>7096</v>
      </c>
      <c r="H1268" t="s">
        <v>7113</v>
      </c>
      <c r="I1268" t="s">
        <v>7144</v>
      </c>
      <c r="J1268" t="s">
        <v>7163</v>
      </c>
      <c r="K1268" t="s">
        <v>7167</v>
      </c>
      <c r="L1268" t="s">
        <v>7187</v>
      </c>
      <c r="M1268">
        <v>1</v>
      </c>
      <c r="N1268">
        <v>1154.98</v>
      </c>
      <c r="O1268">
        <v>0.2</v>
      </c>
      <c r="P1268">
        <v>265.11</v>
      </c>
    </row>
    <row r="1269" spans="1:16" x14ac:dyDescent="0.25">
      <c r="A1269" t="s">
        <v>1281</v>
      </c>
      <c r="B1269" t="s">
        <v>5054</v>
      </c>
      <c r="C1269" t="str">
        <f>TEXT(SalesData[[#This Row],[Order Date]],"mmm-yyyy")</f>
        <v>Dec-2024</v>
      </c>
      <c r="D1269">
        <f t="shared" si="19"/>
        <v>2024</v>
      </c>
      <c r="E1269" t="s">
        <v>6358</v>
      </c>
      <c r="F1269" t="s">
        <v>6970</v>
      </c>
      <c r="G1269" t="s">
        <v>7095</v>
      </c>
      <c r="H1269" t="s">
        <v>7108</v>
      </c>
      <c r="I1269" t="s">
        <v>7150</v>
      </c>
      <c r="J1269" t="s">
        <v>7162</v>
      </c>
      <c r="K1269" t="s">
        <v>7169</v>
      </c>
      <c r="L1269" t="s">
        <v>7203</v>
      </c>
      <c r="M1269">
        <v>8</v>
      </c>
      <c r="N1269">
        <v>148015.24</v>
      </c>
      <c r="O1269">
        <v>0.15</v>
      </c>
      <c r="P1269">
        <v>17987.900000000001</v>
      </c>
    </row>
    <row r="1270" spans="1:16" x14ac:dyDescent="0.25">
      <c r="A1270" t="s">
        <v>1282</v>
      </c>
      <c r="B1270" t="s">
        <v>5203</v>
      </c>
      <c r="C1270" t="str">
        <f>TEXT(SalesData[[#This Row],[Order Date]],"mmm-yyyy")</f>
        <v>Aug-2024</v>
      </c>
      <c r="D1270">
        <f t="shared" si="19"/>
        <v>2024</v>
      </c>
      <c r="E1270" t="s">
        <v>6490</v>
      </c>
      <c r="F1270" t="s">
        <v>6971</v>
      </c>
      <c r="G1270" t="s">
        <v>7094</v>
      </c>
      <c r="H1270" t="s">
        <v>7100</v>
      </c>
      <c r="I1270" t="s">
        <v>7136</v>
      </c>
      <c r="J1270" t="s">
        <v>7162</v>
      </c>
      <c r="K1270" t="s">
        <v>7169</v>
      </c>
      <c r="L1270" t="s">
        <v>7193</v>
      </c>
      <c r="M1270">
        <v>5</v>
      </c>
      <c r="N1270">
        <v>40801.96</v>
      </c>
      <c r="O1270">
        <v>0.25</v>
      </c>
      <c r="P1270">
        <v>2227.33</v>
      </c>
    </row>
    <row r="1271" spans="1:16" x14ac:dyDescent="0.25">
      <c r="A1271" t="s">
        <v>1283</v>
      </c>
      <c r="B1271" t="s">
        <v>5126</v>
      </c>
      <c r="C1271" t="str">
        <f>TEXT(SalesData[[#This Row],[Order Date]],"mmm-yyyy")</f>
        <v>Jul-2023</v>
      </c>
      <c r="D1271">
        <f t="shared" si="19"/>
        <v>2023</v>
      </c>
      <c r="E1271" t="s">
        <v>6529</v>
      </c>
      <c r="F1271" t="s">
        <v>7007</v>
      </c>
      <c r="G1271" t="s">
        <v>7095</v>
      </c>
      <c r="H1271" t="s">
        <v>7102</v>
      </c>
      <c r="I1271" t="s">
        <v>7118</v>
      </c>
      <c r="J1271" t="s">
        <v>7164</v>
      </c>
      <c r="K1271" t="s">
        <v>7173</v>
      </c>
      <c r="L1271" t="s">
        <v>7186</v>
      </c>
      <c r="M1271">
        <v>6</v>
      </c>
      <c r="N1271">
        <v>27089.21</v>
      </c>
      <c r="O1271">
        <v>0</v>
      </c>
      <c r="P1271">
        <v>8327.3700000000008</v>
      </c>
    </row>
    <row r="1272" spans="1:16" x14ac:dyDescent="0.25">
      <c r="A1272" t="s">
        <v>1284</v>
      </c>
      <c r="B1272" t="s">
        <v>5752</v>
      </c>
      <c r="C1272" t="str">
        <f>TEXT(SalesData[[#This Row],[Order Date]],"mmm-yyyy")</f>
        <v>Dec-2023</v>
      </c>
      <c r="D1272">
        <f t="shared" si="19"/>
        <v>2023</v>
      </c>
      <c r="E1272" t="s">
        <v>6215</v>
      </c>
      <c r="F1272" t="s">
        <v>6899</v>
      </c>
      <c r="G1272" t="s">
        <v>7095</v>
      </c>
      <c r="H1272" t="s">
        <v>7102</v>
      </c>
      <c r="I1272" t="s">
        <v>7118</v>
      </c>
      <c r="J1272" t="s">
        <v>7162</v>
      </c>
      <c r="K1272" t="s">
        <v>7166</v>
      </c>
      <c r="L1272" t="s">
        <v>7192</v>
      </c>
      <c r="M1272">
        <v>4</v>
      </c>
      <c r="N1272">
        <v>18350.28</v>
      </c>
      <c r="O1272">
        <v>0.25</v>
      </c>
      <c r="P1272">
        <v>1371.63</v>
      </c>
    </row>
    <row r="1273" spans="1:16" x14ac:dyDescent="0.25">
      <c r="A1273" t="s">
        <v>1285</v>
      </c>
      <c r="B1273" t="s">
        <v>5753</v>
      </c>
      <c r="C1273" t="str">
        <f>TEXT(SalesData[[#This Row],[Order Date]],"mmm-yyyy")</f>
        <v>Jan-2025</v>
      </c>
      <c r="D1273">
        <f t="shared" si="19"/>
        <v>2025</v>
      </c>
      <c r="E1273" t="s">
        <v>6653</v>
      </c>
      <c r="F1273" t="s">
        <v>7061</v>
      </c>
      <c r="G1273" t="s">
        <v>7097</v>
      </c>
      <c r="H1273" t="s">
        <v>7110</v>
      </c>
      <c r="I1273" t="s">
        <v>7129</v>
      </c>
      <c r="J1273" t="s">
        <v>7165</v>
      </c>
      <c r="K1273" t="s">
        <v>7172</v>
      </c>
      <c r="L1273" t="s">
        <v>7185</v>
      </c>
      <c r="M1273">
        <v>7</v>
      </c>
      <c r="N1273">
        <v>32803.800000000003</v>
      </c>
      <c r="O1273">
        <v>0.05</v>
      </c>
      <c r="P1273">
        <v>5187.55</v>
      </c>
    </row>
    <row r="1274" spans="1:16" x14ac:dyDescent="0.25">
      <c r="A1274" t="s">
        <v>1286</v>
      </c>
      <c r="B1274" t="s">
        <v>5568</v>
      </c>
      <c r="C1274" t="str">
        <f>TEXT(SalesData[[#This Row],[Order Date]],"mmm-yyyy")</f>
        <v>Mar-2025</v>
      </c>
      <c r="D1274">
        <f t="shared" si="19"/>
        <v>2025</v>
      </c>
      <c r="E1274" t="s">
        <v>6243</v>
      </c>
      <c r="F1274" t="s">
        <v>6980</v>
      </c>
      <c r="G1274" t="s">
        <v>7095</v>
      </c>
      <c r="H1274" t="s">
        <v>7109</v>
      </c>
      <c r="I1274" t="s">
        <v>7127</v>
      </c>
      <c r="J1274" t="s">
        <v>7164</v>
      </c>
      <c r="K1274" t="s">
        <v>7170</v>
      </c>
      <c r="L1274" t="s">
        <v>7183</v>
      </c>
      <c r="M1274">
        <v>5</v>
      </c>
      <c r="N1274">
        <v>18303.2</v>
      </c>
      <c r="O1274">
        <v>0.25</v>
      </c>
      <c r="P1274">
        <v>3637.65</v>
      </c>
    </row>
    <row r="1275" spans="1:16" x14ac:dyDescent="0.25">
      <c r="A1275" t="s">
        <v>1287</v>
      </c>
      <c r="B1275" t="s">
        <v>5592</v>
      </c>
      <c r="C1275" t="str">
        <f>TEXT(SalesData[[#This Row],[Order Date]],"mmm-yyyy")</f>
        <v>Sep-2023</v>
      </c>
      <c r="D1275">
        <f t="shared" si="19"/>
        <v>2023</v>
      </c>
      <c r="E1275" t="s">
        <v>6098</v>
      </c>
      <c r="F1275" t="s">
        <v>6897</v>
      </c>
      <c r="G1275" t="s">
        <v>7097</v>
      </c>
      <c r="H1275" t="s">
        <v>7107</v>
      </c>
      <c r="I1275" t="s">
        <v>7123</v>
      </c>
      <c r="J1275" t="s">
        <v>7163</v>
      </c>
      <c r="K1275" t="s">
        <v>7171</v>
      </c>
      <c r="L1275" t="s">
        <v>7204</v>
      </c>
      <c r="M1275">
        <v>4</v>
      </c>
      <c r="N1275">
        <v>15809.53</v>
      </c>
      <c r="O1275">
        <v>0.15</v>
      </c>
      <c r="P1275">
        <v>1834.17</v>
      </c>
    </row>
    <row r="1276" spans="1:16" x14ac:dyDescent="0.25">
      <c r="A1276" t="s">
        <v>1288</v>
      </c>
      <c r="B1276" t="s">
        <v>5575</v>
      </c>
      <c r="C1276" t="str">
        <f>TEXT(SalesData[[#This Row],[Order Date]],"mmm-yyyy")</f>
        <v>Jun-2023</v>
      </c>
      <c r="D1276">
        <f t="shared" si="19"/>
        <v>2023</v>
      </c>
      <c r="E1276" t="s">
        <v>6301</v>
      </c>
      <c r="F1276" t="s">
        <v>7026</v>
      </c>
      <c r="G1276" t="s">
        <v>7095</v>
      </c>
      <c r="H1276" t="s">
        <v>7106</v>
      </c>
      <c r="I1276" t="s">
        <v>7146</v>
      </c>
      <c r="J1276" t="s">
        <v>7164</v>
      </c>
      <c r="K1276" t="s">
        <v>7173</v>
      </c>
      <c r="L1276" t="s">
        <v>7206</v>
      </c>
      <c r="M1276">
        <v>5</v>
      </c>
      <c r="N1276">
        <v>9511.4500000000007</v>
      </c>
      <c r="O1276">
        <v>0.1</v>
      </c>
      <c r="P1276">
        <v>2342.69</v>
      </c>
    </row>
    <row r="1277" spans="1:16" x14ac:dyDescent="0.25">
      <c r="A1277" t="s">
        <v>1289</v>
      </c>
      <c r="B1277" t="s">
        <v>5443</v>
      </c>
      <c r="C1277" t="str">
        <f>TEXT(SalesData[[#This Row],[Order Date]],"mmm-yyyy")</f>
        <v>Dec-2023</v>
      </c>
      <c r="D1277">
        <f t="shared" si="19"/>
        <v>2023</v>
      </c>
      <c r="E1277" t="s">
        <v>6549</v>
      </c>
      <c r="F1277" t="s">
        <v>7040</v>
      </c>
      <c r="G1277" t="s">
        <v>7095</v>
      </c>
      <c r="H1277" t="s">
        <v>7106</v>
      </c>
      <c r="I1277" t="s">
        <v>7146</v>
      </c>
      <c r="J1277" t="s">
        <v>7163</v>
      </c>
      <c r="K1277" t="s">
        <v>7167</v>
      </c>
      <c r="L1277" t="s">
        <v>7207</v>
      </c>
      <c r="M1277">
        <v>2</v>
      </c>
      <c r="N1277">
        <v>1647.81</v>
      </c>
      <c r="O1277">
        <v>0</v>
      </c>
      <c r="P1277">
        <v>555.66</v>
      </c>
    </row>
    <row r="1278" spans="1:16" x14ac:dyDescent="0.25">
      <c r="A1278" t="s">
        <v>1290</v>
      </c>
      <c r="B1278" t="s">
        <v>5512</v>
      </c>
      <c r="C1278" t="str">
        <f>TEXT(SalesData[[#This Row],[Order Date]],"mmm-yyyy")</f>
        <v>Jun-2024</v>
      </c>
      <c r="D1278">
        <f t="shared" si="19"/>
        <v>2024</v>
      </c>
      <c r="E1278" t="s">
        <v>6732</v>
      </c>
      <c r="F1278" t="s">
        <v>6943</v>
      </c>
      <c r="G1278" t="s">
        <v>7094</v>
      </c>
      <c r="H1278" t="s">
        <v>7099</v>
      </c>
      <c r="I1278" t="s">
        <v>7125</v>
      </c>
      <c r="J1278" t="s">
        <v>7165</v>
      </c>
      <c r="K1278" t="s">
        <v>7176</v>
      </c>
      <c r="L1278" t="s">
        <v>7194</v>
      </c>
      <c r="M1278">
        <v>3</v>
      </c>
      <c r="N1278">
        <v>66709.789999999994</v>
      </c>
      <c r="O1278">
        <v>0.1</v>
      </c>
      <c r="P1278">
        <v>8349.39</v>
      </c>
    </row>
    <row r="1279" spans="1:16" x14ac:dyDescent="0.25">
      <c r="A1279" t="s">
        <v>1291</v>
      </c>
      <c r="B1279" t="s">
        <v>5310</v>
      </c>
      <c r="C1279" t="str">
        <f>TEXT(SalesData[[#This Row],[Order Date]],"mmm-yyyy")</f>
        <v>Dec-2025</v>
      </c>
      <c r="D1279">
        <f t="shared" si="19"/>
        <v>2025</v>
      </c>
      <c r="E1279" t="s">
        <v>6733</v>
      </c>
      <c r="F1279" t="s">
        <v>7087</v>
      </c>
      <c r="G1279" t="s">
        <v>7096</v>
      </c>
      <c r="H1279" t="s">
        <v>7112</v>
      </c>
      <c r="I1279" t="s">
        <v>7154</v>
      </c>
      <c r="J1279" t="s">
        <v>7162</v>
      </c>
      <c r="K1279" t="s">
        <v>7166</v>
      </c>
      <c r="L1279" t="s">
        <v>7211</v>
      </c>
      <c r="M1279">
        <v>5</v>
      </c>
      <c r="N1279">
        <v>34306.080000000002</v>
      </c>
      <c r="O1279">
        <v>0.05</v>
      </c>
      <c r="P1279">
        <v>5539.27</v>
      </c>
    </row>
    <row r="1280" spans="1:16" x14ac:dyDescent="0.25">
      <c r="A1280" t="s">
        <v>1292</v>
      </c>
      <c r="B1280" t="s">
        <v>5528</v>
      </c>
      <c r="C1280" t="str">
        <f>TEXT(SalesData[[#This Row],[Order Date]],"mmm-yyyy")</f>
        <v>Dec-2024</v>
      </c>
      <c r="D1280">
        <f t="shared" si="19"/>
        <v>2024</v>
      </c>
      <c r="E1280" t="s">
        <v>6340</v>
      </c>
      <c r="F1280" t="s">
        <v>7037</v>
      </c>
      <c r="G1280" t="s">
        <v>7096</v>
      </c>
      <c r="H1280" t="s">
        <v>7111</v>
      </c>
      <c r="I1280" t="s">
        <v>7131</v>
      </c>
      <c r="J1280" t="s">
        <v>7164</v>
      </c>
      <c r="K1280" t="s">
        <v>7174</v>
      </c>
      <c r="L1280" t="s">
        <v>7188</v>
      </c>
      <c r="M1280">
        <v>7</v>
      </c>
      <c r="N1280">
        <v>20492.87</v>
      </c>
      <c r="O1280">
        <v>0</v>
      </c>
      <c r="P1280">
        <v>5000.49</v>
      </c>
    </row>
    <row r="1281" spans="1:16" x14ac:dyDescent="0.25">
      <c r="A1281" t="s">
        <v>1293</v>
      </c>
      <c r="B1281" t="s">
        <v>5589</v>
      </c>
      <c r="C1281" t="str">
        <f>TEXT(SalesData[[#This Row],[Order Date]],"mmm-yyyy")</f>
        <v>Jul-2025</v>
      </c>
      <c r="D1281">
        <f t="shared" si="19"/>
        <v>2025</v>
      </c>
      <c r="E1281" t="s">
        <v>6352</v>
      </c>
      <c r="F1281" t="s">
        <v>7042</v>
      </c>
      <c r="G1281" t="s">
        <v>7096</v>
      </c>
      <c r="H1281" t="s">
        <v>7113</v>
      </c>
      <c r="I1281" t="s">
        <v>7143</v>
      </c>
      <c r="J1281" t="s">
        <v>7162</v>
      </c>
      <c r="K1281" t="s">
        <v>7168</v>
      </c>
      <c r="L1281" t="s">
        <v>7180</v>
      </c>
      <c r="M1281">
        <v>6</v>
      </c>
      <c r="N1281">
        <v>17559.55</v>
      </c>
      <c r="O1281">
        <v>0.15</v>
      </c>
      <c r="P1281">
        <v>1780.05</v>
      </c>
    </row>
    <row r="1282" spans="1:16" x14ac:dyDescent="0.25">
      <c r="A1282" t="s">
        <v>1294</v>
      </c>
      <c r="B1282" t="s">
        <v>5243</v>
      </c>
      <c r="C1282" t="str">
        <f>TEXT(SalesData[[#This Row],[Order Date]],"mmm-yyyy")</f>
        <v>Nov-2024</v>
      </c>
      <c r="D1282">
        <f t="shared" ref="D1282:D1345" si="20">YEAR(B1282)</f>
        <v>2024</v>
      </c>
      <c r="E1282" t="s">
        <v>6403</v>
      </c>
      <c r="F1282" t="s">
        <v>6980</v>
      </c>
      <c r="G1282" t="s">
        <v>7096</v>
      </c>
      <c r="H1282" t="s">
        <v>7113</v>
      </c>
      <c r="I1282" t="s">
        <v>7143</v>
      </c>
      <c r="J1282" t="s">
        <v>7164</v>
      </c>
      <c r="K1282" t="s">
        <v>7173</v>
      </c>
      <c r="L1282" t="s">
        <v>7186</v>
      </c>
      <c r="M1282">
        <v>3</v>
      </c>
      <c r="N1282">
        <v>13412.39</v>
      </c>
      <c r="O1282">
        <v>0.05</v>
      </c>
      <c r="P1282">
        <v>3656.29</v>
      </c>
    </row>
    <row r="1283" spans="1:16" x14ac:dyDescent="0.25">
      <c r="A1283" t="s">
        <v>1295</v>
      </c>
      <c r="B1283" t="s">
        <v>5489</v>
      </c>
      <c r="C1283" t="str">
        <f>TEXT(SalesData[[#This Row],[Order Date]],"mmm-yyyy")</f>
        <v>May-2025</v>
      </c>
      <c r="D1283">
        <f t="shared" si="20"/>
        <v>2025</v>
      </c>
      <c r="E1283" t="s">
        <v>6593</v>
      </c>
      <c r="F1283" t="s">
        <v>6938</v>
      </c>
      <c r="G1283" t="s">
        <v>7095</v>
      </c>
      <c r="H1283" t="s">
        <v>7109</v>
      </c>
      <c r="I1283" t="s">
        <v>7140</v>
      </c>
      <c r="J1283" t="s">
        <v>7165</v>
      </c>
      <c r="K1283" t="s">
        <v>7176</v>
      </c>
      <c r="L1283" t="s">
        <v>7202</v>
      </c>
      <c r="M1283">
        <v>3</v>
      </c>
      <c r="N1283">
        <v>39717.71</v>
      </c>
      <c r="O1283">
        <v>0.25</v>
      </c>
      <c r="P1283">
        <v>548.82000000000005</v>
      </c>
    </row>
    <row r="1284" spans="1:16" x14ac:dyDescent="0.25">
      <c r="A1284" t="s">
        <v>1296</v>
      </c>
      <c r="B1284" t="s">
        <v>5754</v>
      </c>
      <c r="C1284" t="str">
        <f>TEXT(SalesData[[#This Row],[Order Date]],"mmm-yyyy")</f>
        <v>May-2023</v>
      </c>
      <c r="D1284">
        <f t="shared" si="20"/>
        <v>2023</v>
      </c>
      <c r="E1284" t="s">
        <v>6453</v>
      </c>
      <c r="F1284" t="s">
        <v>7063</v>
      </c>
      <c r="G1284" t="s">
        <v>7094</v>
      </c>
      <c r="H1284" t="s">
        <v>7100</v>
      </c>
      <c r="I1284" t="s">
        <v>7136</v>
      </c>
      <c r="J1284" t="s">
        <v>7165</v>
      </c>
      <c r="K1284" t="s">
        <v>7177</v>
      </c>
      <c r="L1284" t="s">
        <v>7201</v>
      </c>
      <c r="M1284">
        <v>2</v>
      </c>
      <c r="N1284">
        <v>98857.919999999998</v>
      </c>
      <c r="O1284">
        <v>0</v>
      </c>
      <c r="P1284">
        <v>13446.03</v>
      </c>
    </row>
    <row r="1285" spans="1:16" x14ac:dyDescent="0.25">
      <c r="A1285" t="s">
        <v>1297</v>
      </c>
      <c r="B1285" t="s">
        <v>5755</v>
      </c>
      <c r="C1285" t="str">
        <f>TEXT(SalesData[[#This Row],[Order Date]],"mmm-yyyy")</f>
        <v>May-2025</v>
      </c>
      <c r="D1285">
        <f t="shared" si="20"/>
        <v>2025</v>
      </c>
      <c r="E1285" t="s">
        <v>6590</v>
      </c>
      <c r="F1285" t="s">
        <v>6927</v>
      </c>
      <c r="G1285" t="s">
        <v>7094</v>
      </c>
      <c r="H1285" t="s">
        <v>7099</v>
      </c>
      <c r="I1285" t="s">
        <v>7125</v>
      </c>
      <c r="J1285" t="s">
        <v>7164</v>
      </c>
      <c r="K1285" t="s">
        <v>7170</v>
      </c>
      <c r="L1285" t="s">
        <v>7183</v>
      </c>
      <c r="M1285">
        <v>7</v>
      </c>
      <c r="N1285">
        <v>31772.27</v>
      </c>
      <c r="O1285">
        <v>0.1</v>
      </c>
      <c r="P1285">
        <v>6507.32</v>
      </c>
    </row>
    <row r="1286" spans="1:16" x14ac:dyDescent="0.25">
      <c r="A1286" t="s">
        <v>1298</v>
      </c>
      <c r="B1286" t="s">
        <v>5756</v>
      </c>
      <c r="C1286" t="str">
        <f>TEXT(SalesData[[#This Row],[Order Date]],"mmm-yyyy")</f>
        <v>Mar-2024</v>
      </c>
      <c r="D1286">
        <f t="shared" si="20"/>
        <v>2024</v>
      </c>
      <c r="E1286" t="s">
        <v>6716</v>
      </c>
      <c r="F1286" t="s">
        <v>7028</v>
      </c>
      <c r="G1286" t="s">
        <v>7096</v>
      </c>
      <c r="H1286" t="s">
        <v>7103</v>
      </c>
      <c r="I1286" t="s">
        <v>7134</v>
      </c>
      <c r="J1286" t="s">
        <v>7163</v>
      </c>
      <c r="K1286" t="s">
        <v>7167</v>
      </c>
      <c r="L1286" t="s">
        <v>7179</v>
      </c>
      <c r="M1286">
        <v>7</v>
      </c>
      <c r="N1286">
        <v>17932.080000000002</v>
      </c>
      <c r="O1286">
        <v>0</v>
      </c>
      <c r="P1286">
        <v>5176.67</v>
      </c>
    </row>
    <row r="1287" spans="1:16" x14ac:dyDescent="0.25">
      <c r="A1287" t="s">
        <v>1299</v>
      </c>
      <c r="B1287" t="s">
        <v>5157</v>
      </c>
      <c r="C1287" t="str">
        <f>TEXT(SalesData[[#This Row],[Order Date]],"mmm-yyyy")</f>
        <v>Dec-2023</v>
      </c>
      <c r="D1287">
        <f t="shared" si="20"/>
        <v>2023</v>
      </c>
      <c r="E1287" t="s">
        <v>6338</v>
      </c>
      <c r="F1287" t="s">
        <v>6936</v>
      </c>
      <c r="G1287" t="s">
        <v>7095</v>
      </c>
      <c r="H1287" t="s">
        <v>7108</v>
      </c>
      <c r="I1287" t="s">
        <v>7126</v>
      </c>
      <c r="J1287" t="s">
        <v>7165</v>
      </c>
      <c r="K1287" t="s">
        <v>7172</v>
      </c>
      <c r="L1287" t="s">
        <v>7208</v>
      </c>
      <c r="M1287">
        <v>3</v>
      </c>
      <c r="N1287">
        <v>6026.02</v>
      </c>
      <c r="O1287">
        <v>0.2</v>
      </c>
      <c r="P1287">
        <v>660.78</v>
      </c>
    </row>
    <row r="1288" spans="1:16" x14ac:dyDescent="0.25">
      <c r="A1288" t="s">
        <v>1300</v>
      </c>
      <c r="B1288" t="s">
        <v>5757</v>
      </c>
      <c r="C1288" t="str">
        <f>TEXT(SalesData[[#This Row],[Order Date]],"mmm-yyyy")</f>
        <v>May-2023</v>
      </c>
      <c r="D1288">
        <f t="shared" si="20"/>
        <v>2023</v>
      </c>
      <c r="E1288" t="s">
        <v>6554</v>
      </c>
      <c r="F1288" t="s">
        <v>7077</v>
      </c>
      <c r="G1288" t="s">
        <v>7094</v>
      </c>
      <c r="H1288" t="s">
        <v>7100</v>
      </c>
      <c r="I1288" t="s">
        <v>7136</v>
      </c>
      <c r="J1288" t="s">
        <v>7162</v>
      </c>
      <c r="K1288" t="s">
        <v>7169</v>
      </c>
      <c r="L1288" t="s">
        <v>7182</v>
      </c>
      <c r="M1288">
        <v>5</v>
      </c>
      <c r="N1288">
        <v>36691.71</v>
      </c>
      <c r="O1288">
        <v>0.15</v>
      </c>
      <c r="P1288">
        <v>3965.57</v>
      </c>
    </row>
    <row r="1289" spans="1:16" x14ac:dyDescent="0.25">
      <c r="A1289" t="s">
        <v>1301</v>
      </c>
      <c r="B1289" t="s">
        <v>5376</v>
      </c>
      <c r="C1289" t="str">
        <f>TEXT(SalesData[[#This Row],[Order Date]],"mmm-yyyy")</f>
        <v>Nov-2025</v>
      </c>
      <c r="D1289">
        <f t="shared" si="20"/>
        <v>2025</v>
      </c>
      <c r="E1289" t="s">
        <v>6605</v>
      </c>
      <c r="F1289" t="s">
        <v>6918</v>
      </c>
      <c r="G1289" t="s">
        <v>7094</v>
      </c>
      <c r="H1289" t="s">
        <v>7101</v>
      </c>
      <c r="I1289" t="s">
        <v>7137</v>
      </c>
      <c r="J1289" t="s">
        <v>7163</v>
      </c>
      <c r="K1289" t="s">
        <v>7171</v>
      </c>
      <c r="L1289" t="s">
        <v>7204</v>
      </c>
      <c r="M1289">
        <v>8</v>
      </c>
      <c r="N1289">
        <v>32572.85</v>
      </c>
      <c r="O1289">
        <v>0.05</v>
      </c>
      <c r="P1289">
        <v>5318.11</v>
      </c>
    </row>
    <row r="1290" spans="1:16" x14ac:dyDescent="0.25">
      <c r="A1290" t="s">
        <v>1302</v>
      </c>
      <c r="B1290" t="s">
        <v>5671</v>
      </c>
      <c r="C1290" t="str">
        <f>TEXT(SalesData[[#This Row],[Order Date]],"mmm-yyyy")</f>
        <v>Jun-2023</v>
      </c>
      <c r="D1290">
        <f t="shared" si="20"/>
        <v>2023</v>
      </c>
      <c r="E1290" t="s">
        <v>6367</v>
      </c>
      <c r="F1290" t="s">
        <v>6991</v>
      </c>
      <c r="G1290" t="s">
        <v>7096</v>
      </c>
      <c r="H1290" t="s">
        <v>7111</v>
      </c>
      <c r="I1290" t="s">
        <v>7131</v>
      </c>
      <c r="J1290" t="s">
        <v>7164</v>
      </c>
      <c r="K1290" t="s">
        <v>7170</v>
      </c>
      <c r="L1290" t="s">
        <v>7189</v>
      </c>
      <c r="M1290">
        <v>6</v>
      </c>
      <c r="N1290">
        <v>8761.0400000000009</v>
      </c>
      <c r="O1290">
        <v>0.05</v>
      </c>
      <c r="P1290">
        <v>2517.88</v>
      </c>
    </row>
    <row r="1291" spans="1:16" x14ac:dyDescent="0.25">
      <c r="A1291" t="s">
        <v>1303</v>
      </c>
      <c r="B1291" t="s">
        <v>5758</v>
      </c>
      <c r="C1291" t="str">
        <f>TEXT(SalesData[[#This Row],[Order Date]],"mmm-yyyy")</f>
        <v>Oct-2023</v>
      </c>
      <c r="D1291">
        <f t="shared" si="20"/>
        <v>2023</v>
      </c>
      <c r="E1291" t="s">
        <v>6432</v>
      </c>
      <c r="F1291" t="s">
        <v>6992</v>
      </c>
      <c r="G1291" t="s">
        <v>7096</v>
      </c>
      <c r="H1291" t="s">
        <v>7111</v>
      </c>
      <c r="I1291" t="s">
        <v>7142</v>
      </c>
      <c r="J1291" t="s">
        <v>7165</v>
      </c>
      <c r="K1291" t="s">
        <v>7177</v>
      </c>
      <c r="L1291" t="s">
        <v>7198</v>
      </c>
      <c r="M1291">
        <v>2</v>
      </c>
      <c r="N1291">
        <v>113999.18</v>
      </c>
      <c r="O1291">
        <v>0.15</v>
      </c>
      <c r="P1291">
        <v>10900.59</v>
      </c>
    </row>
    <row r="1292" spans="1:16" x14ac:dyDescent="0.25">
      <c r="A1292" t="s">
        <v>1304</v>
      </c>
      <c r="B1292" t="s">
        <v>5152</v>
      </c>
      <c r="C1292" t="str">
        <f>TEXT(SalesData[[#This Row],[Order Date]],"mmm-yyyy")</f>
        <v>May-2024</v>
      </c>
      <c r="D1292">
        <f t="shared" si="20"/>
        <v>2024</v>
      </c>
      <c r="E1292" t="s">
        <v>6445</v>
      </c>
      <c r="F1292" t="s">
        <v>7060</v>
      </c>
      <c r="G1292" t="s">
        <v>7097</v>
      </c>
      <c r="H1292" t="s">
        <v>7105</v>
      </c>
      <c r="I1292" t="s">
        <v>7121</v>
      </c>
      <c r="J1292" t="s">
        <v>7162</v>
      </c>
      <c r="K1292" t="s">
        <v>7169</v>
      </c>
      <c r="L1292" t="s">
        <v>7203</v>
      </c>
      <c r="M1292">
        <v>2</v>
      </c>
      <c r="N1292">
        <v>35090.080000000002</v>
      </c>
      <c r="O1292">
        <v>0.2</v>
      </c>
      <c r="P1292">
        <v>3820.22</v>
      </c>
    </row>
    <row r="1293" spans="1:16" x14ac:dyDescent="0.25">
      <c r="A1293" t="s">
        <v>1305</v>
      </c>
      <c r="B1293" t="s">
        <v>5279</v>
      </c>
      <c r="C1293" t="str">
        <f>TEXT(SalesData[[#This Row],[Order Date]],"mmm-yyyy")</f>
        <v>Jun-2025</v>
      </c>
      <c r="D1293">
        <f t="shared" si="20"/>
        <v>2025</v>
      </c>
      <c r="E1293" t="s">
        <v>6319</v>
      </c>
      <c r="F1293" t="s">
        <v>7031</v>
      </c>
      <c r="G1293" t="s">
        <v>7094</v>
      </c>
      <c r="H1293" t="s">
        <v>7100</v>
      </c>
      <c r="I1293" t="s">
        <v>7116</v>
      </c>
      <c r="J1293" t="s">
        <v>7164</v>
      </c>
      <c r="K1293" t="s">
        <v>7173</v>
      </c>
      <c r="L1293" t="s">
        <v>7200</v>
      </c>
      <c r="M1293">
        <v>3</v>
      </c>
      <c r="N1293">
        <v>3199.29</v>
      </c>
      <c r="O1293">
        <v>0.15</v>
      </c>
      <c r="P1293">
        <v>777.98</v>
      </c>
    </row>
    <row r="1294" spans="1:16" x14ac:dyDescent="0.25">
      <c r="A1294" t="s">
        <v>1306</v>
      </c>
      <c r="B1294" t="s">
        <v>5520</v>
      </c>
      <c r="C1294" t="str">
        <f>TEXT(SalesData[[#This Row],[Order Date]],"mmm-yyyy")</f>
        <v>Dec-2023</v>
      </c>
      <c r="D1294">
        <f t="shared" si="20"/>
        <v>2023</v>
      </c>
      <c r="E1294" t="s">
        <v>6734</v>
      </c>
      <c r="F1294" t="s">
        <v>6969</v>
      </c>
      <c r="G1294" t="s">
        <v>7097</v>
      </c>
      <c r="H1294" t="s">
        <v>7105</v>
      </c>
      <c r="I1294" t="s">
        <v>7128</v>
      </c>
      <c r="J1294" t="s">
        <v>7165</v>
      </c>
      <c r="K1294" t="s">
        <v>7172</v>
      </c>
      <c r="L1294" t="s">
        <v>7212</v>
      </c>
      <c r="M1294">
        <v>4</v>
      </c>
      <c r="N1294">
        <v>11960.28</v>
      </c>
      <c r="O1294">
        <v>0.15</v>
      </c>
      <c r="P1294">
        <v>1655.57</v>
      </c>
    </row>
    <row r="1295" spans="1:16" x14ac:dyDescent="0.25">
      <c r="A1295" t="s">
        <v>1307</v>
      </c>
      <c r="B1295" t="s">
        <v>5199</v>
      </c>
      <c r="C1295" t="str">
        <f>TEXT(SalesData[[#This Row],[Order Date]],"mmm-yyyy")</f>
        <v>Jan-2025</v>
      </c>
      <c r="D1295">
        <f t="shared" si="20"/>
        <v>2025</v>
      </c>
      <c r="E1295" t="s">
        <v>6176</v>
      </c>
      <c r="F1295" t="s">
        <v>6966</v>
      </c>
      <c r="G1295" t="s">
        <v>7094</v>
      </c>
      <c r="H1295" t="s">
        <v>7100</v>
      </c>
      <c r="I1295" t="s">
        <v>7151</v>
      </c>
      <c r="J1295" t="s">
        <v>7164</v>
      </c>
      <c r="K1295" t="s">
        <v>7170</v>
      </c>
      <c r="L1295" t="s">
        <v>7189</v>
      </c>
      <c r="M1295">
        <v>2</v>
      </c>
      <c r="N1295">
        <v>2760.69</v>
      </c>
      <c r="O1295">
        <v>0.1</v>
      </c>
      <c r="P1295">
        <v>742.56</v>
      </c>
    </row>
    <row r="1296" spans="1:16" x14ac:dyDescent="0.25">
      <c r="A1296" t="s">
        <v>1308</v>
      </c>
      <c r="B1296" t="s">
        <v>5597</v>
      </c>
      <c r="C1296" t="str">
        <f>TEXT(SalesData[[#This Row],[Order Date]],"mmm-yyyy")</f>
        <v>Mar-2024</v>
      </c>
      <c r="D1296">
        <f t="shared" si="20"/>
        <v>2024</v>
      </c>
      <c r="E1296" t="s">
        <v>6127</v>
      </c>
      <c r="F1296" t="s">
        <v>6926</v>
      </c>
      <c r="G1296" t="s">
        <v>7094</v>
      </c>
      <c r="H1296" t="s">
        <v>7101</v>
      </c>
      <c r="I1296" t="s">
        <v>7137</v>
      </c>
      <c r="J1296" t="s">
        <v>7162</v>
      </c>
      <c r="K1296" t="s">
        <v>7168</v>
      </c>
      <c r="L1296" t="s">
        <v>7181</v>
      </c>
      <c r="M1296">
        <v>6</v>
      </c>
      <c r="N1296">
        <v>70899.56</v>
      </c>
      <c r="O1296">
        <v>0.05</v>
      </c>
      <c r="P1296">
        <v>15151.5</v>
      </c>
    </row>
    <row r="1297" spans="1:16" x14ac:dyDescent="0.25">
      <c r="A1297" t="s">
        <v>1309</v>
      </c>
      <c r="B1297" t="s">
        <v>5067</v>
      </c>
      <c r="C1297" t="str">
        <f>TEXT(SalesData[[#This Row],[Order Date]],"mmm-yyyy")</f>
        <v>Aug-2023</v>
      </c>
      <c r="D1297">
        <f t="shared" si="20"/>
        <v>2023</v>
      </c>
      <c r="E1297" t="s">
        <v>6584</v>
      </c>
      <c r="F1297" t="s">
        <v>7042</v>
      </c>
      <c r="G1297" t="s">
        <v>7094</v>
      </c>
      <c r="H1297" t="s">
        <v>7101</v>
      </c>
      <c r="I1297" t="s">
        <v>7124</v>
      </c>
      <c r="J1297" t="s">
        <v>7163</v>
      </c>
      <c r="K1297" t="s">
        <v>7171</v>
      </c>
      <c r="L1297" t="s">
        <v>7204</v>
      </c>
      <c r="M1297">
        <v>3</v>
      </c>
      <c r="N1297">
        <v>11627.41</v>
      </c>
      <c r="O1297">
        <v>0.1</v>
      </c>
      <c r="P1297">
        <v>1686.39</v>
      </c>
    </row>
    <row r="1298" spans="1:16" x14ac:dyDescent="0.25">
      <c r="A1298" t="s">
        <v>1310</v>
      </c>
      <c r="B1298" t="s">
        <v>5759</v>
      </c>
      <c r="C1298" t="str">
        <f>TEXT(SalesData[[#This Row],[Order Date]],"mmm-yyyy")</f>
        <v>Aug-2025</v>
      </c>
      <c r="D1298">
        <f t="shared" si="20"/>
        <v>2025</v>
      </c>
      <c r="E1298" t="s">
        <v>6668</v>
      </c>
      <c r="F1298" t="s">
        <v>6997</v>
      </c>
      <c r="G1298" t="s">
        <v>7096</v>
      </c>
      <c r="H1298" t="s">
        <v>7112</v>
      </c>
      <c r="I1298" t="s">
        <v>7139</v>
      </c>
      <c r="J1298" t="s">
        <v>7163</v>
      </c>
      <c r="K1298" t="s">
        <v>7167</v>
      </c>
      <c r="L1298" t="s">
        <v>7179</v>
      </c>
      <c r="M1298">
        <v>3</v>
      </c>
      <c r="N1298">
        <v>6662.66</v>
      </c>
      <c r="O1298">
        <v>0.15</v>
      </c>
      <c r="P1298">
        <v>1175.4100000000001</v>
      </c>
    </row>
    <row r="1299" spans="1:16" x14ac:dyDescent="0.25">
      <c r="A1299" t="s">
        <v>1311</v>
      </c>
      <c r="B1299" t="s">
        <v>5319</v>
      </c>
      <c r="C1299" t="str">
        <f>TEXT(SalesData[[#This Row],[Order Date]],"mmm-yyyy")</f>
        <v>Nov-2023</v>
      </c>
      <c r="D1299">
        <f t="shared" si="20"/>
        <v>2023</v>
      </c>
      <c r="E1299" t="s">
        <v>6735</v>
      </c>
      <c r="F1299" t="s">
        <v>6958</v>
      </c>
      <c r="G1299" t="s">
        <v>7097</v>
      </c>
      <c r="H1299" t="s">
        <v>7107</v>
      </c>
      <c r="I1299" t="s">
        <v>7153</v>
      </c>
      <c r="J1299" t="s">
        <v>7164</v>
      </c>
      <c r="K1299" t="s">
        <v>7170</v>
      </c>
      <c r="L1299" t="s">
        <v>7183</v>
      </c>
      <c r="M1299">
        <v>1</v>
      </c>
      <c r="N1299">
        <v>4117.59</v>
      </c>
      <c r="O1299">
        <v>0.15</v>
      </c>
      <c r="P1299">
        <v>861.66</v>
      </c>
    </row>
    <row r="1300" spans="1:16" x14ac:dyDescent="0.25">
      <c r="A1300" t="s">
        <v>1312</v>
      </c>
      <c r="B1300" t="s">
        <v>5673</v>
      </c>
      <c r="C1300" t="str">
        <f>TEXT(SalesData[[#This Row],[Order Date]],"mmm-yyyy")</f>
        <v>Sep-2025</v>
      </c>
      <c r="D1300">
        <f t="shared" si="20"/>
        <v>2025</v>
      </c>
      <c r="E1300" t="s">
        <v>6736</v>
      </c>
      <c r="F1300" t="s">
        <v>6940</v>
      </c>
      <c r="G1300" t="s">
        <v>7096</v>
      </c>
      <c r="H1300" t="s">
        <v>7103</v>
      </c>
      <c r="I1300" t="s">
        <v>7158</v>
      </c>
      <c r="J1300" t="s">
        <v>7162</v>
      </c>
      <c r="K1300" t="s">
        <v>7169</v>
      </c>
      <c r="L1300" t="s">
        <v>7193</v>
      </c>
      <c r="M1300">
        <v>6</v>
      </c>
      <c r="N1300">
        <v>52875.69</v>
      </c>
      <c r="O1300">
        <v>0.2</v>
      </c>
      <c r="P1300">
        <v>7346.78</v>
      </c>
    </row>
    <row r="1301" spans="1:16" x14ac:dyDescent="0.25">
      <c r="A1301" t="s">
        <v>1313</v>
      </c>
      <c r="B1301" t="s">
        <v>5441</v>
      </c>
      <c r="C1301" t="str">
        <f>TEXT(SalesData[[#This Row],[Order Date]],"mmm-yyyy")</f>
        <v>May-2023</v>
      </c>
      <c r="D1301">
        <f t="shared" si="20"/>
        <v>2023</v>
      </c>
      <c r="E1301" t="s">
        <v>6348</v>
      </c>
      <c r="F1301" t="s">
        <v>6970</v>
      </c>
      <c r="G1301" t="s">
        <v>7097</v>
      </c>
      <c r="H1301" t="s">
        <v>7110</v>
      </c>
      <c r="I1301" t="s">
        <v>7159</v>
      </c>
      <c r="J1301" t="s">
        <v>7164</v>
      </c>
      <c r="K1301" t="s">
        <v>7170</v>
      </c>
      <c r="L1301" t="s">
        <v>7213</v>
      </c>
      <c r="M1301">
        <v>7</v>
      </c>
      <c r="N1301">
        <v>15024.59</v>
      </c>
      <c r="O1301">
        <v>0.2</v>
      </c>
      <c r="P1301">
        <v>3884.71</v>
      </c>
    </row>
    <row r="1302" spans="1:16" x14ac:dyDescent="0.25">
      <c r="A1302" t="s">
        <v>1314</v>
      </c>
      <c r="B1302" t="s">
        <v>5760</v>
      </c>
      <c r="C1302" t="str">
        <f>TEXT(SalesData[[#This Row],[Order Date]],"mmm-yyyy")</f>
        <v>Aug-2023</v>
      </c>
      <c r="D1302">
        <f t="shared" si="20"/>
        <v>2023</v>
      </c>
      <c r="E1302" t="s">
        <v>6183</v>
      </c>
      <c r="F1302" t="s">
        <v>6971</v>
      </c>
      <c r="G1302" t="s">
        <v>7096</v>
      </c>
      <c r="H1302" t="s">
        <v>7112</v>
      </c>
      <c r="I1302" t="s">
        <v>7133</v>
      </c>
      <c r="J1302" t="s">
        <v>7162</v>
      </c>
      <c r="K1302" t="s">
        <v>7168</v>
      </c>
      <c r="L1302" t="s">
        <v>7181</v>
      </c>
      <c r="M1302">
        <v>2</v>
      </c>
      <c r="N1302">
        <v>24669.47</v>
      </c>
      <c r="O1302">
        <v>0</v>
      </c>
      <c r="P1302">
        <v>5066.3500000000004</v>
      </c>
    </row>
    <row r="1303" spans="1:16" x14ac:dyDescent="0.25">
      <c r="A1303" t="s">
        <v>1315</v>
      </c>
      <c r="B1303" t="s">
        <v>5528</v>
      </c>
      <c r="C1303" t="str">
        <f>TEXT(SalesData[[#This Row],[Order Date]],"mmm-yyyy")</f>
        <v>Dec-2024</v>
      </c>
      <c r="D1303">
        <f t="shared" si="20"/>
        <v>2024</v>
      </c>
      <c r="E1303" t="s">
        <v>6340</v>
      </c>
      <c r="F1303" t="s">
        <v>7037</v>
      </c>
      <c r="G1303" t="s">
        <v>7097</v>
      </c>
      <c r="H1303" t="s">
        <v>7107</v>
      </c>
      <c r="I1303" t="s">
        <v>7123</v>
      </c>
      <c r="J1303" t="s">
        <v>7162</v>
      </c>
      <c r="K1303" t="s">
        <v>7166</v>
      </c>
      <c r="L1303" t="s">
        <v>7178</v>
      </c>
      <c r="M1303">
        <v>4</v>
      </c>
      <c r="N1303">
        <v>60672.480000000003</v>
      </c>
      <c r="O1303">
        <v>0</v>
      </c>
      <c r="P1303">
        <v>11479.62</v>
      </c>
    </row>
    <row r="1304" spans="1:16" x14ac:dyDescent="0.25">
      <c r="A1304" t="s">
        <v>1316</v>
      </c>
      <c r="B1304" t="s">
        <v>5384</v>
      </c>
      <c r="C1304" t="str">
        <f>TEXT(SalesData[[#This Row],[Order Date]],"mmm-yyyy")</f>
        <v>Aug-2025</v>
      </c>
      <c r="D1304">
        <f t="shared" si="20"/>
        <v>2025</v>
      </c>
      <c r="E1304" t="s">
        <v>6691</v>
      </c>
      <c r="F1304" t="s">
        <v>7032</v>
      </c>
      <c r="G1304" t="s">
        <v>7097</v>
      </c>
      <c r="H1304" t="s">
        <v>7110</v>
      </c>
      <c r="I1304" t="s">
        <v>7129</v>
      </c>
      <c r="J1304" t="s">
        <v>7163</v>
      </c>
      <c r="K1304" t="s">
        <v>7171</v>
      </c>
      <c r="L1304" t="s">
        <v>7209</v>
      </c>
      <c r="M1304">
        <v>2</v>
      </c>
      <c r="N1304">
        <v>3563.22</v>
      </c>
      <c r="O1304">
        <v>0</v>
      </c>
      <c r="P1304">
        <v>745.68</v>
      </c>
    </row>
    <row r="1305" spans="1:16" x14ac:dyDescent="0.25">
      <c r="A1305" t="s">
        <v>1317</v>
      </c>
      <c r="B1305" t="s">
        <v>5307</v>
      </c>
      <c r="C1305" t="str">
        <f>TEXT(SalesData[[#This Row],[Order Date]],"mmm-yyyy")</f>
        <v>Feb-2024</v>
      </c>
      <c r="D1305">
        <f t="shared" si="20"/>
        <v>2024</v>
      </c>
      <c r="E1305" t="s">
        <v>6691</v>
      </c>
      <c r="F1305" t="s">
        <v>7032</v>
      </c>
      <c r="G1305" t="s">
        <v>7094</v>
      </c>
      <c r="H1305" t="s">
        <v>7099</v>
      </c>
      <c r="I1305" t="s">
        <v>7115</v>
      </c>
      <c r="J1305" t="s">
        <v>7163</v>
      </c>
      <c r="K1305" t="s">
        <v>7175</v>
      </c>
      <c r="L1305" t="s">
        <v>7190</v>
      </c>
      <c r="M1305">
        <v>3</v>
      </c>
      <c r="N1305">
        <v>6346.01</v>
      </c>
      <c r="O1305">
        <v>0</v>
      </c>
      <c r="P1305">
        <v>1444.55</v>
      </c>
    </row>
    <row r="1306" spans="1:16" x14ac:dyDescent="0.25">
      <c r="A1306" t="s">
        <v>1318</v>
      </c>
      <c r="B1306" t="s">
        <v>5526</v>
      </c>
      <c r="C1306" t="str">
        <f>TEXT(SalesData[[#This Row],[Order Date]],"mmm-yyyy")</f>
        <v>Aug-2023</v>
      </c>
      <c r="D1306">
        <f t="shared" si="20"/>
        <v>2023</v>
      </c>
      <c r="E1306" t="s">
        <v>6281</v>
      </c>
      <c r="F1306" t="s">
        <v>6932</v>
      </c>
      <c r="G1306" t="s">
        <v>7096</v>
      </c>
      <c r="H1306" t="s">
        <v>7103</v>
      </c>
      <c r="I1306" t="s">
        <v>7119</v>
      </c>
      <c r="J1306" t="s">
        <v>7162</v>
      </c>
      <c r="K1306" t="s">
        <v>7168</v>
      </c>
      <c r="L1306" t="s">
        <v>7191</v>
      </c>
      <c r="M1306">
        <v>2</v>
      </c>
      <c r="N1306">
        <v>11294.95</v>
      </c>
      <c r="O1306">
        <v>0.15</v>
      </c>
      <c r="P1306">
        <v>1601.21</v>
      </c>
    </row>
    <row r="1307" spans="1:16" x14ac:dyDescent="0.25">
      <c r="A1307" t="s">
        <v>1319</v>
      </c>
      <c r="B1307" t="s">
        <v>5306</v>
      </c>
      <c r="C1307" t="str">
        <f>TEXT(SalesData[[#This Row],[Order Date]],"mmm-yyyy")</f>
        <v>Dec-2025</v>
      </c>
      <c r="D1307">
        <f t="shared" si="20"/>
        <v>2025</v>
      </c>
      <c r="E1307" t="s">
        <v>6410</v>
      </c>
      <c r="F1307" t="s">
        <v>6950</v>
      </c>
      <c r="G1307" t="s">
        <v>7096</v>
      </c>
      <c r="H1307" t="s">
        <v>7111</v>
      </c>
      <c r="I1307" t="s">
        <v>7131</v>
      </c>
      <c r="J1307" t="s">
        <v>7162</v>
      </c>
      <c r="K1307" t="s">
        <v>7168</v>
      </c>
      <c r="L1307" t="s">
        <v>7180</v>
      </c>
      <c r="M1307">
        <v>4</v>
      </c>
      <c r="N1307">
        <v>12449.16</v>
      </c>
      <c r="O1307">
        <v>0.1</v>
      </c>
      <c r="P1307">
        <v>1648.15</v>
      </c>
    </row>
    <row r="1308" spans="1:16" x14ac:dyDescent="0.25">
      <c r="A1308" t="s">
        <v>1320</v>
      </c>
      <c r="B1308" t="s">
        <v>5761</v>
      </c>
      <c r="C1308" t="str">
        <f>TEXT(SalesData[[#This Row],[Order Date]],"mmm-yyyy")</f>
        <v>Jul-2025</v>
      </c>
      <c r="D1308">
        <f t="shared" si="20"/>
        <v>2025</v>
      </c>
      <c r="E1308" t="s">
        <v>6265</v>
      </c>
      <c r="F1308" t="s">
        <v>7011</v>
      </c>
      <c r="G1308" t="s">
        <v>7095</v>
      </c>
      <c r="H1308" t="s">
        <v>7109</v>
      </c>
      <c r="I1308" t="s">
        <v>7140</v>
      </c>
      <c r="J1308" t="s">
        <v>7164</v>
      </c>
      <c r="K1308" t="s">
        <v>7173</v>
      </c>
      <c r="L1308" t="s">
        <v>7200</v>
      </c>
      <c r="M1308">
        <v>2</v>
      </c>
      <c r="N1308">
        <v>2171.1799999999998</v>
      </c>
      <c r="O1308">
        <v>0.05</v>
      </c>
      <c r="P1308">
        <v>693.62</v>
      </c>
    </row>
    <row r="1309" spans="1:16" x14ac:dyDescent="0.25">
      <c r="A1309" t="s">
        <v>1321</v>
      </c>
      <c r="B1309" t="s">
        <v>5540</v>
      </c>
      <c r="C1309" t="str">
        <f>TEXT(SalesData[[#This Row],[Order Date]],"mmm-yyyy")</f>
        <v>Oct-2023</v>
      </c>
      <c r="D1309">
        <f t="shared" si="20"/>
        <v>2023</v>
      </c>
      <c r="E1309" t="s">
        <v>6384</v>
      </c>
      <c r="F1309" t="s">
        <v>6969</v>
      </c>
      <c r="G1309" t="s">
        <v>7095</v>
      </c>
      <c r="H1309" t="s">
        <v>7109</v>
      </c>
      <c r="I1309" t="s">
        <v>7127</v>
      </c>
      <c r="J1309" t="s">
        <v>7164</v>
      </c>
      <c r="K1309" t="s">
        <v>7173</v>
      </c>
      <c r="L1309" t="s">
        <v>7200</v>
      </c>
      <c r="M1309">
        <v>5</v>
      </c>
      <c r="N1309">
        <v>5199.5600000000004</v>
      </c>
      <c r="O1309">
        <v>0.1</v>
      </c>
      <c r="P1309">
        <v>1542.85</v>
      </c>
    </row>
    <row r="1310" spans="1:16" x14ac:dyDescent="0.25">
      <c r="A1310" t="s">
        <v>1322</v>
      </c>
      <c r="B1310" t="s">
        <v>5115</v>
      </c>
      <c r="C1310" t="str">
        <f>TEXT(SalesData[[#This Row],[Order Date]],"mmm-yyyy")</f>
        <v>Jan-2025</v>
      </c>
      <c r="D1310">
        <f t="shared" si="20"/>
        <v>2025</v>
      </c>
      <c r="E1310" t="s">
        <v>6484</v>
      </c>
      <c r="F1310" t="s">
        <v>7051</v>
      </c>
      <c r="G1310" t="s">
        <v>7095</v>
      </c>
      <c r="H1310" t="s">
        <v>7102</v>
      </c>
      <c r="I1310" t="s">
        <v>7118</v>
      </c>
      <c r="J1310" t="s">
        <v>7165</v>
      </c>
      <c r="K1310" t="s">
        <v>7176</v>
      </c>
      <c r="L1310" t="s">
        <v>7195</v>
      </c>
      <c r="M1310">
        <v>6</v>
      </c>
      <c r="N1310">
        <v>74010.38</v>
      </c>
      <c r="O1310">
        <v>0</v>
      </c>
      <c r="P1310">
        <v>9455.85</v>
      </c>
    </row>
    <row r="1311" spans="1:16" x14ac:dyDescent="0.25">
      <c r="A1311" t="s">
        <v>1323</v>
      </c>
      <c r="B1311" t="s">
        <v>5180</v>
      </c>
      <c r="C1311" t="str">
        <f>TEXT(SalesData[[#This Row],[Order Date]],"mmm-yyyy")</f>
        <v>Jul-2023</v>
      </c>
      <c r="D1311">
        <f t="shared" si="20"/>
        <v>2023</v>
      </c>
      <c r="E1311" t="s">
        <v>6511</v>
      </c>
      <c r="F1311" t="s">
        <v>6953</v>
      </c>
      <c r="G1311" t="s">
        <v>7094</v>
      </c>
      <c r="H1311" t="s">
        <v>7101</v>
      </c>
      <c r="I1311" t="s">
        <v>7117</v>
      </c>
      <c r="J1311" t="s">
        <v>7162</v>
      </c>
      <c r="K1311" t="s">
        <v>7166</v>
      </c>
      <c r="L1311" t="s">
        <v>7211</v>
      </c>
      <c r="M1311">
        <v>7</v>
      </c>
      <c r="N1311">
        <v>50122.85</v>
      </c>
      <c r="O1311">
        <v>0.05</v>
      </c>
      <c r="P1311">
        <v>8167.61</v>
      </c>
    </row>
    <row r="1312" spans="1:16" x14ac:dyDescent="0.25">
      <c r="A1312" t="s">
        <v>1324</v>
      </c>
      <c r="B1312" t="s">
        <v>5235</v>
      </c>
      <c r="C1312" t="str">
        <f>TEXT(SalesData[[#This Row],[Order Date]],"mmm-yyyy")</f>
        <v>Sep-2023</v>
      </c>
      <c r="D1312">
        <f t="shared" si="20"/>
        <v>2023</v>
      </c>
      <c r="E1312" t="s">
        <v>6114</v>
      </c>
      <c r="F1312" t="s">
        <v>6913</v>
      </c>
      <c r="G1312" t="s">
        <v>7094</v>
      </c>
      <c r="H1312" t="s">
        <v>7099</v>
      </c>
      <c r="I1312" t="s">
        <v>7125</v>
      </c>
      <c r="J1312" t="s">
        <v>7165</v>
      </c>
      <c r="K1312" t="s">
        <v>7172</v>
      </c>
      <c r="L1312" t="s">
        <v>7208</v>
      </c>
      <c r="M1312">
        <v>1</v>
      </c>
      <c r="N1312">
        <v>2622.52</v>
      </c>
      <c r="O1312">
        <v>0</v>
      </c>
      <c r="P1312">
        <v>568.01</v>
      </c>
    </row>
    <row r="1313" spans="1:16" x14ac:dyDescent="0.25">
      <c r="A1313" t="s">
        <v>1325</v>
      </c>
      <c r="B1313" t="s">
        <v>5762</v>
      </c>
      <c r="C1313" t="str">
        <f>TEXT(SalesData[[#This Row],[Order Date]],"mmm-yyyy")</f>
        <v>Nov-2023</v>
      </c>
      <c r="D1313">
        <f t="shared" si="20"/>
        <v>2023</v>
      </c>
      <c r="E1313" t="s">
        <v>6737</v>
      </c>
      <c r="F1313" t="s">
        <v>6904</v>
      </c>
      <c r="G1313" t="s">
        <v>7096</v>
      </c>
      <c r="H1313" t="s">
        <v>7111</v>
      </c>
      <c r="I1313" t="s">
        <v>7142</v>
      </c>
      <c r="J1313" t="s">
        <v>7163</v>
      </c>
      <c r="K1313" t="s">
        <v>7175</v>
      </c>
      <c r="L1313" t="s">
        <v>7197</v>
      </c>
      <c r="M1313">
        <v>3</v>
      </c>
      <c r="N1313">
        <v>15482.72</v>
      </c>
      <c r="O1313">
        <v>0.15</v>
      </c>
      <c r="P1313">
        <v>2844.3</v>
      </c>
    </row>
    <row r="1314" spans="1:16" x14ac:dyDescent="0.25">
      <c r="A1314" t="s">
        <v>1326</v>
      </c>
      <c r="B1314" t="s">
        <v>5763</v>
      </c>
      <c r="C1314" t="str">
        <f>TEXT(SalesData[[#This Row],[Order Date]],"mmm-yyyy")</f>
        <v>Jun-2025</v>
      </c>
      <c r="D1314">
        <f t="shared" si="20"/>
        <v>2025</v>
      </c>
      <c r="E1314" t="s">
        <v>6305</v>
      </c>
      <c r="F1314" t="s">
        <v>7029</v>
      </c>
      <c r="G1314" t="s">
        <v>7096</v>
      </c>
      <c r="H1314" t="s">
        <v>7112</v>
      </c>
      <c r="I1314" t="s">
        <v>7133</v>
      </c>
      <c r="J1314" t="s">
        <v>7162</v>
      </c>
      <c r="K1314" t="s">
        <v>7168</v>
      </c>
      <c r="L1314" t="s">
        <v>7191</v>
      </c>
      <c r="M1314">
        <v>5</v>
      </c>
      <c r="N1314">
        <v>28039.64</v>
      </c>
      <c r="O1314">
        <v>0.15</v>
      </c>
      <c r="P1314">
        <v>2944.58</v>
      </c>
    </row>
    <row r="1315" spans="1:16" x14ac:dyDescent="0.25">
      <c r="A1315" t="s">
        <v>1327</v>
      </c>
      <c r="B1315" t="s">
        <v>5667</v>
      </c>
      <c r="C1315" t="str">
        <f>TEXT(SalesData[[#This Row],[Order Date]],"mmm-yyyy")</f>
        <v>Nov-2023</v>
      </c>
      <c r="D1315">
        <f t="shared" si="20"/>
        <v>2023</v>
      </c>
      <c r="E1315" t="s">
        <v>6738</v>
      </c>
      <c r="F1315" t="s">
        <v>7034</v>
      </c>
      <c r="G1315" t="s">
        <v>7097</v>
      </c>
      <c r="H1315" t="s">
        <v>7110</v>
      </c>
      <c r="I1315" t="s">
        <v>7129</v>
      </c>
      <c r="J1315" t="s">
        <v>7164</v>
      </c>
      <c r="K1315" t="s">
        <v>7173</v>
      </c>
      <c r="L1315" t="s">
        <v>7200</v>
      </c>
      <c r="M1315">
        <v>1</v>
      </c>
      <c r="N1315">
        <v>1142.02</v>
      </c>
      <c r="O1315">
        <v>0</v>
      </c>
      <c r="P1315">
        <v>432.09</v>
      </c>
    </row>
    <row r="1316" spans="1:16" x14ac:dyDescent="0.25">
      <c r="A1316" t="s">
        <v>1328</v>
      </c>
      <c r="B1316" t="s">
        <v>5690</v>
      </c>
      <c r="C1316" t="str">
        <f>TEXT(SalesData[[#This Row],[Order Date]],"mmm-yyyy")</f>
        <v>Jul-2025</v>
      </c>
      <c r="D1316">
        <f t="shared" si="20"/>
        <v>2025</v>
      </c>
      <c r="E1316" t="s">
        <v>6611</v>
      </c>
      <c r="F1316" t="s">
        <v>6935</v>
      </c>
      <c r="G1316" t="s">
        <v>7095</v>
      </c>
      <c r="H1316" t="s">
        <v>7102</v>
      </c>
      <c r="I1316" t="s">
        <v>7157</v>
      </c>
      <c r="J1316" t="s">
        <v>7165</v>
      </c>
      <c r="K1316" t="s">
        <v>7177</v>
      </c>
      <c r="L1316" t="s">
        <v>7201</v>
      </c>
      <c r="M1316">
        <v>6</v>
      </c>
      <c r="N1316">
        <v>290028.69</v>
      </c>
      <c r="O1316">
        <v>0.05</v>
      </c>
      <c r="P1316">
        <v>38105.279999999999</v>
      </c>
    </row>
    <row r="1317" spans="1:16" x14ac:dyDescent="0.25">
      <c r="A1317" t="s">
        <v>1329</v>
      </c>
      <c r="B1317" t="s">
        <v>5371</v>
      </c>
      <c r="C1317" t="str">
        <f>TEXT(SalesData[[#This Row],[Order Date]],"mmm-yyyy")</f>
        <v>Sep-2025</v>
      </c>
      <c r="D1317">
        <f t="shared" si="20"/>
        <v>2025</v>
      </c>
      <c r="E1317" t="s">
        <v>6285</v>
      </c>
      <c r="F1317" t="s">
        <v>7019</v>
      </c>
      <c r="G1317" t="s">
        <v>7097</v>
      </c>
      <c r="H1317" t="s">
        <v>7110</v>
      </c>
      <c r="I1317" t="s">
        <v>7155</v>
      </c>
      <c r="J1317" t="s">
        <v>7163</v>
      </c>
      <c r="K1317" t="s">
        <v>7175</v>
      </c>
      <c r="L1317" t="s">
        <v>7197</v>
      </c>
      <c r="M1317">
        <v>2</v>
      </c>
      <c r="N1317">
        <v>12065.93</v>
      </c>
      <c r="O1317">
        <v>0</v>
      </c>
      <c r="P1317">
        <v>3067.99</v>
      </c>
    </row>
    <row r="1318" spans="1:16" x14ac:dyDescent="0.25">
      <c r="A1318" t="s">
        <v>1330</v>
      </c>
      <c r="B1318" t="s">
        <v>5566</v>
      </c>
      <c r="C1318" t="str">
        <f>TEXT(SalesData[[#This Row],[Order Date]],"mmm-yyyy")</f>
        <v>Sep-2023</v>
      </c>
      <c r="D1318">
        <f t="shared" si="20"/>
        <v>2023</v>
      </c>
      <c r="E1318" t="s">
        <v>6500</v>
      </c>
      <c r="F1318" t="s">
        <v>6923</v>
      </c>
      <c r="G1318" t="s">
        <v>7097</v>
      </c>
      <c r="H1318" t="s">
        <v>7110</v>
      </c>
      <c r="I1318" t="s">
        <v>7159</v>
      </c>
      <c r="J1318" t="s">
        <v>7163</v>
      </c>
      <c r="K1318" t="s">
        <v>7167</v>
      </c>
      <c r="L1318" t="s">
        <v>7187</v>
      </c>
      <c r="M1318">
        <v>2</v>
      </c>
      <c r="N1318">
        <v>2672.63</v>
      </c>
      <c r="O1318">
        <v>0.1</v>
      </c>
      <c r="P1318">
        <v>599.78</v>
      </c>
    </row>
    <row r="1319" spans="1:16" x14ac:dyDescent="0.25">
      <c r="A1319" t="s">
        <v>1331</v>
      </c>
      <c r="B1319" t="s">
        <v>5238</v>
      </c>
      <c r="C1319" t="str">
        <f>TEXT(SalesData[[#This Row],[Order Date]],"mmm-yyyy")</f>
        <v>May-2025</v>
      </c>
      <c r="D1319">
        <f t="shared" si="20"/>
        <v>2025</v>
      </c>
      <c r="E1319" t="s">
        <v>6608</v>
      </c>
      <c r="F1319" t="s">
        <v>7064</v>
      </c>
      <c r="G1319" t="s">
        <v>7097</v>
      </c>
      <c r="H1319" t="s">
        <v>7107</v>
      </c>
      <c r="I1319" t="s">
        <v>7152</v>
      </c>
      <c r="J1319" t="s">
        <v>7165</v>
      </c>
      <c r="K1319" t="s">
        <v>7172</v>
      </c>
      <c r="L1319" t="s">
        <v>7185</v>
      </c>
      <c r="M1319">
        <v>6</v>
      </c>
      <c r="N1319">
        <v>25939.99</v>
      </c>
      <c r="O1319">
        <v>0.1</v>
      </c>
      <c r="P1319">
        <v>3935.13</v>
      </c>
    </row>
    <row r="1320" spans="1:16" x14ac:dyDescent="0.25">
      <c r="A1320" t="s">
        <v>1332</v>
      </c>
      <c r="B1320" t="s">
        <v>5054</v>
      </c>
      <c r="C1320" t="str">
        <f>TEXT(SalesData[[#This Row],[Order Date]],"mmm-yyyy")</f>
        <v>Dec-2024</v>
      </c>
      <c r="D1320">
        <f t="shared" si="20"/>
        <v>2024</v>
      </c>
      <c r="E1320" t="s">
        <v>6739</v>
      </c>
      <c r="F1320" t="s">
        <v>7031</v>
      </c>
      <c r="G1320" t="s">
        <v>7097</v>
      </c>
      <c r="H1320" t="s">
        <v>7105</v>
      </c>
      <c r="I1320" t="s">
        <v>7121</v>
      </c>
      <c r="J1320" t="s">
        <v>7162</v>
      </c>
      <c r="K1320" t="s">
        <v>7169</v>
      </c>
      <c r="L1320" t="s">
        <v>7182</v>
      </c>
      <c r="M1320">
        <v>7</v>
      </c>
      <c r="N1320">
        <v>54441.45</v>
      </c>
      <c r="O1320">
        <v>0.1</v>
      </c>
      <c r="P1320">
        <v>8674.93</v>
      </c>
    </row>
    <row r="1321" spans="1:16" x14ac:dyDescent="0.25">
      <c r="A1321" t="s">
        <v>1333</v>
      </c>
      <c r="B1321" t="s">
        <v>5618</v>
      </c>
      <c r="C1321" t="str">
        <f>TEXT(SalesData[[#This Row],[Order Date]],"mmm-yyyy")</f>
        <v>Jun-2023</v>
      </c>
      <c r="D1321">
        <f t="shared" si="20"/>
        <v>2023</v>
      </c>
      <c r="E1321" t="s">
        <v>6423</v>
      </c>
      <c r="F1321" t="s">
        <v>6895</v>
      </c>
      <c r="G1321" t="s">
        <v>7097</v>
      </c>
      <c r="H1321" t="s">
        <v>7104</v>
      </c>
      <c r="I1321" t="s">
        <v>7132</v>
      </c>
      <c r="J1321" t="s">
        <v>7164</v>
      </c>
      <c r="K1321" t="s">
        <v>7170</v>
      </c>
      <c r="L1321" t="s">
        <v>7189</v>
      </c>
      <c r="M1321">
        <v>4</v>
      </c>
      <c r="N1321">
        <v>4455.28</v>
      </c>
      <c r="O1321">
        <v>0.25</v>
      </c>
      <c r="P1321">
        <v>946.12</v>
      </c>
    </row>
    <row r="1322" spans="1:16" x14ac:dyDescent="0.25">
      <c r="A1322" t="s">
        <v>1334</v>
      </c>
      <c r="B1322" t="s">
        <v>5742</v>
      </c>
      <c r="C1322" t="str">
        <f>TEXT(SalesData[[#This Row],[Order Date]],"mmm-yyyy")</f>
        <v>Jun-2025</v>
      </c>
      <c r="D1322">
        <f t="shared" si="20"/>
        <v>2025</v>
      </c>
      <c r="E1322" t="s">
        <v>6612</v>
      </c>
      <c r="F1322" t="s">
        <v>7002</v>
      </c>
      <c r="G1322" t="s">
        <v>7094</v>
      </c>
      <c r="H1322" t="s">
        <v>7098</v>
      </c>
      <c r="I1322" t="s">
        <v>7138</v>
      </c>
      <c r="J1322" t="s">
        <v>7164</v>
      </c>
      <c r="K1322" t="s">
        <v>7170</v>
      </c>
      <c r="L1322" t="s">
        <v>7189</v>
      </c>
      <c r="M1322">
        <v>7</v>
      </c>
      <c r="N1322">
        <v>8705.23</v>
      </c>
      <c r="O1322">
        <v>0.15</v>
      </c>
      <c r="P1322">
        <v>2097.35</v>
      </c>
    </row>
    <row r="1323" spans="1:16" x14ac:dyDescent="0.25">
      <c r="A1323" t="s">
        <v>1335</v>
      </c>
      <c r="B1323" t="s">
        <v>5764</v>
      </c>
      <c r="C1323" t="str">
        <f>TEXT(SalesData[[#This Row],[Order Date]],"mmm-yyyy")</f>
        <v>Nov-2024</v>
      </c>
      <c r="D1323">
        <f t="shared" si="20"/>
        <v>2024</v>
      </c>
      <c r="E1323" t="s">
        <v>6320</v>
      </c>
      <c r="F1323" t="s">
        <v>6976</v>
      </c>
      <c r="G1323" t="s">
        <v>7094</v>
      </c>
      <c r="H1323" t="s">
        <v>7100</v>
      </c>
      <c r="I1323" t="s">
        <v>7136</v>
      </c>
      <c r="J1323" t="s">
        <v>7163</v>
      </c>
      <c r="K1323" t="s">
        <v>7171</v>
      </c>
      <c r="L1323" t="s">
        <v>7184</v>
      </c>
      <c r="M1323">
        <v>5</v>
      </c>
      <c r="N1323">
        <v>29812.42</v>
      </c>
      <c r="O1323">
        <v>0.25</v>
      </c>
      <c r="P1323">
        <v>1845.26</v>
      </c>
    </row>
    <row r="1324" spans="1:16" x14ac:dyDescent="0.25">
      <c r="A1324" t="s">
        <v>1336</v>
      </c>
      <c r="B1324" t="s">
        <v>5717</v>
      </c>
      <c r="C1324" t="str">
        <f>TEXT(SalesData[[#This Row],[Order Date]],"mmm-yyyy")</f>
        <v>Dec-2024</v>
      </c>
      <c r="D1324">
        <f t="shared" si="20"/>
        <v>2024</v>
      </c>
      <c r="E1324" t="s">
        <v>6591</v>
      </c>
      <c r="F1324" t="s">
        <v>6970</v>
      </c>
      <c r="G1324" t="s">
        <v>7097</v>
      </c>
      <c r="H1324" t="s">
        <v>7110</v>
      </c>
      <c r="I1324" t="s">
        <v>7159</v>
      </c>
      <c r="J1324" t="s">
        <v>7163</v>
      </c>
      <c r="K1324" t="s">
        <v>7171</v>
      </c>
      <c r="L1324" t="s">
        <v>7204</v>
      </c>
      <c r="M1324">
        <v>1</v>
      </c>
      <c r="N1324">
        <v>4233.53</v>
      </c>
      <c r="O1324">
        <v>0.05</v>
      </c>
      <c r="P1324">
        <v>647.59</v>
      </c>
    </row>
    <row r="1325" spans="1:16" x14ac:dyDescent="0.25">
      <c r="A1325" t="s">
        <v>1337</v>
      </c>
      <c r="B1325" t="s">
        <v>5765</v>
      </c>
      <c r="C1325" t="str">
        <f>TEXT(SalesData[[#This Row],[Order Date]],"mmm-yyyy")</f>
        <v>Feb-2023</v>
      </c>
      <c r="D1325">
        <f t="shared" si="20"/>
        <v>2023</v>
      </c>
      <c r="E1325" t="s">
        <v>6740</v>
      </c>
      <c r="F1325" t="s">
        <v>6902</v>
      </c>
      <c r="G1325" t="s">
        <v>7097</v>
      </c>
      <c r="H1325" t="s">
        <v>7107</v>
      </c>
      <c r="I1325" t="s">
        <v>7153</v>
      </c>
      <c r="J1325" t="s">
        <v>7163</v>
      </c>
      <c r="K1325" t="s">
        <v>7167</v>
      </c>
      <c r="L1325" t="s">
        <v>7179</v>
      </c>
      <c r="M1325">
        <v>8</v>
      </c>
      <c r="N1325">
        <v>20827.86</v>
      </c>
      <c r="O1325">
        <v>0</v>
      </c>
      <c r="P1325">
        <v>5903.6</v>
      </c>
    </row>
    <row r="1326" spans="1:16" x14ac:dyDescent="0.25">
      <c r="A1326" t="s">
        <v>1338</v>
      </c>
      <c r="B1326" t="s">
        <v>5327</v>
      </c>
      <c r="C1326" t="str">
        <f>TEXT(SalesData[[#This Row],[Order Date]],"mmm-yyyy")</f>
        <v>Apr-2024</v>
      </c>
      <c r="D1326">
        <f t="shared" si="20"/>
        <v>2024</v>
      </c>
      <c r="E1326" t="s">
        <v>6135</v>
      </c>
      <c r="F1326" t="s">
        <v>6933</v>
      </c>
      <c r="G1326" t="s">
        <v>7097</v>
      </c>
      <c r="H1326" t="s">
        <v>7104</v>
      </c>
      <c r="I1326" t="s">
        <v>7160</v>
      </c>
      <c r="J1326" t="s">
        <v>7165</v>
      </c>
      <c r="K1326" t="s">
        <v>7177</v>
      </c>
      <c r="L1326" t="s">
        <v>7198</v>
      </c>
      <c r="M1326">
        <v>2</v>
      </c>
      <c r="N1326">
        <v>127013.05</v>
      </c>
      <c r="O1326">
        <v>0.05</v>
      </c>
      <c r="P1326">
        <v>21635.279999999999</v>
      </c>
    </row>
    <row r="1327" spans="1:16" x14ac:dyDescent="0.25">
      <c r="A1327" t="s">
        <v>1339</v>
      </c>
      <c r="B1327" t="s">
        <v>5240</v>
      </c>
      <c r="C1327" t="str">
        <f>TEXT(SalesData[[#This Row],[Order Date]],"mmm-yyyy")</f>
        <v>Mar-2023</v>
      </c>
      <c r="D1327">
        <f t="shared" si="20"/>
        <v>2023</v>
      </c>
      <c r="E1327" t="s">
        <v>6417</v>
      </c>
      <c r="F1327" t="s">
        <v>7053</v>
      </c>
      <c r="G1327" t="s">
        <v>7095</v>
      </c>
      <c r="H1327" t="s">
        <v>7102</v>
      </c>
      <c r="I1327" t="s">
        <v>7157</v>
      </c>
      <c r="J1327" t="s">
        <v>7163</v>
      </c>
      <c r="K1327" t="s">
        <v>7167</v>
      </c>
      <c r="L1327" t="s">
        <v>7187</v>
      </c>
      <c r="M1327">
        <v>2</v>
      </c>
      <c r="N1327">
        <v>2988.97</v>
      </c>
      <c r="O1327">
        <v>0</v>
      </c>
      <c r="P1327">
        <v>828.59</v>
      </c>
    </row>
    <row r="1328" spans="1:16" x14ac:dyDescent="0.25">
      <c r="A1328" t="s">
        <v>1340</v>
      </c>
      <c r="B1328" t="s">
        <v>5291</v>
      </c>
      <c r="C1328" t="str">
        <f>TEXT(SalesData[[#This Row],[Order Date]],"mmm-yyyy")</f>
        <v>Feb-2025</v>
      </c>
      <c r="D1328">
        <f t="shared" si="20"/>
        <v>2025</v>
      </c>
      <c r="E1328" t="s">
        <v>6332</v>
      </c>
      <c r="F1328" t="s">
        <v>6922</v>
      </c>
      <c r="G1328" t="s">
        <v>7095</v>
      </c>
      <c r="H1328" t="s">
        <v>7109</v>
      </c>
      <c r="I1328" t="s">
        <v>7135</v>
      </c>
      <c r="J1328" t="s">
        <v>7163</v>
      </c>
      <c r="K1328" t="s">
        <v>7171</v>
      </c>
      <c r="L1328" t="s">
        <v>7204</v>
      </c>
      <c r="M1328">
        <v>4</v>
      </c>
      <c r="N1328">
        <v>15854.38</v>
      </c>
      <c r="O1328">
        <v>0.1</v>
      </c>
      <c r="P1328">
        <v>2416.5300000000002</v>
      </c>
    </row>
    <row r="1329" spans="1:16" x14ac:dyDescent="0.25">
      <c r="A1329" t="s">
        <v>1341</v>
      </c>
      <c r="B1329" t="s">
        <v>5766</v>
      </c>
      <c r="C1329" t="str">
        <f>TEXT(SalesData[[#This Row],[Order Date]],"mmm-yyyy")</f>
        <v>May-2024</v>
      </c>
      <c r="D1329">
        <f t="shared" si="20"/>
        <v>2024</v>
      </c>
      <c r="E1329" t="s">
        <v>6160</v>
      </c>
      <c r="F1329" t="s">
        <v>6956</v>
      </c>
      <c r="G1329" t="s">
        <v>7094</v>
      </c>
      <c r="H1329" t="s">
        <v>7100</v>
      </c>
      <c r="I1329" t="s">
        <v>7151</v>
      </c>
      <c r="J1329" t="s">
        <v>7163</v>
      </c>
      <c r="K1329" t="s">
        <v>7171</v>
      </c>
      <c r="L1329" t="s">
        <v>7204</v>
      </c>
      <c r="M1329">
        <v>5</v>
      </c>
      <c r="N1329">
        <v>19255.93</v>
      </c>
      <c r="O1329">
        <v>0.15</v>
      </c>
      <c r="P1329">
        <v>2670.09</v>
      </c>
    </row>
    <row r="1330" spans="1:16" x14ac:dyDescent="0.25">
      <c r="A1330" t="s">
        <v>1342</v>
      </c>
      <c r="B1330" t="s">
        <v>5106</v>
      </c>
      <c r="C1330" t="str">
        <f>TEXT(SalesData[[#This Row],[Order Date]],"mmm-yyyy")</f>
        <v>May-2023</v>
      </c>
      <c r="D1330">
        <f t="shared" si="20"/>
        <v>2023</v>
      </c>
      <c r="E1330" t="s">
        <v>6369</v>
      </c>
      <c r="F1330" t="s">
        <v>6949</v>
      </c>
      <c r="G1330" t="s">
        <v>7095</v>
      </c>
      <c r="H1330" t="s">
        <v>7106</v>
      </c>
      <c r="I1330" t="s">
        <v>7146</v>
      </c>
      <c r="J1330" t="s">
        <v>7162</v>
      </c>
      <c r="K1330" t="s">
        <v>7168</v>
      </c>
      <c r="L1330" t="s">
        <v>7191</v>
      </c>
      <c r="M1330">
        <v>8</v>
      </c>
      <c r="N1330">
        <v>52080.97</v>
      </c>
      <c r="O1330">
        <v>0</v>
      </c>
      <c r="P1330">
        <v>10500.67</v>
      </c>
    </row>
    <row r="1331" spans="1:16" x14ac:dyDescent="0.25">
      <c r="A1331" t="s">
        <v>1343</v>
      </c>
      <c r="B1331" t="s">
        <v>5278</v>
      </c>
      <c r="C1331" t="str">
        <f>TEXT(SalesData[[#This Row],[Order Date]],"mmm-yyyy")</f>
        <v>Aug-2023</v>
      </c>
      <c r="D1331">
        <f t="shared" si="20"/>
        <v>2023</v>
      </c>
      <c r="E1331" t="s">
        <v>6378</v>
      </c>
      <c r="F1331" t="s">
        <v>6926</v>
      </c>
      <c r="G1331" t="s">
        <v>7097</v>
      </c>
      <c r="H1331" t="s">
        <v>7105</v>
      </c>
      <c r="I1331" t="s">
        <v>7121</v>
      </c>
      <c r="J1331" t="s">
        <v>7162</v>
      </c>
      <c r="K1331" t="s">
        <v>7169</v>
      </c>
      <c r="L1331" t="s">
        <v>7193</v>
      </c>
      <c r="M1331">
        <v>1</v>
      </c>
      <c r="N1331">
        <v>9066.86</v>
      </c>
      <c r="O1331">
        <v>0.2</v>
      </c>
      <c r="P1331">
        <v>831.41</v>
      </c>
    </row>
    <row r="1332" spans="1:16" x14ac:dyDescent="0.25">
      <c r="A1332" t="s">
        <v>1344</v>
      </c>
      <c r="B1332" t="s">
        <v>5601</v>
      </c>
      <c r="C1332" t="str">
        <f>TEXT(SalesData[[#This Row],[Order Date]],"mmm-yyyy")</f>
        <v>Jun-2023</v>
      </c>
      <c r="D1332">
        <f t="shared" si="20"/>
        <v>2023</v>
      </c>
      <c r="E1332" t="s">
        <v>6177</v>
      </c>
      <c r="F1332" t="s">
        <v>6967</v>
      </c>
      <c r="G1332" t="s">
        <v>7094</v>
      </c>
      <c r="H1332" t="s">
        <v>7098</v>
      </c>
      <c r="I1332" t="s">
        <v>7138</v>
      </c>
      <c r="J1332" t="s">
        <v>7163</v>
      </c>
      <c r="K1332" t="s">
        <v>7171</v>
      </c>
      <c r="L1332" t="s">
        <v>7204</v>
      </c>
      <c r="M1332">
        <v>2</v>
      </c>
      <c r="N1332">
        <v>8474.64</v>
      </c>
      <c r="O1332">
        <v>0.1</v>
      </c>
      <c r="P1332">
        <v>1073.78</v>
      </c>
    </row>
    <row r="1333" spans="1:16" x14ac:dyDescent="0.25">
      <c r="A1333" t="s">
        <v>1345</v>
      </c>
      <c r="B1333" t="s">
        <v>5337</v>
      </c>
      <c r="C1333" t="str">
        <f>TEXT(SalesData[[#This Row],[Order Date]],"mmm-yyyy")</f>
        <v>Aug-2024</v>
      </c>
      <c r="D1333">
        <f t="shared" si="20"/>
        <v>2024</v>
      </c>
      <c r="E1333" t="s">
        <v>6741</v>
      </c>
      <c r="F1333" t="s">
        <v>7088</v>
      </c>
      <c r="G1333" t="s">
        <v>7097</v>
      </c>
      <c r="H1333" t="s">
        <v>7107</v>
      </c>
      <c r="I1333" t="s">
        <v>7152</v>
      </c>
      <c r="J1333" t="s">
        <v>7163</v>
      </c>
      <c r="K1333" t="s">
        <v>7175</v>
      </c>
      <c r="L1333" t="s">
        <v>7190</v>
      </c>
      <c r="M1333">
        <v>3</v>
      </c>
      <c r="N1333">
        <v>6770.17</v>
      </c>
      <c r="O1333">
        <v>0</v>
      </c>
      <c r="P1333">
        <v>1602.69</v>
      </c>
    </row>
    <row r="1334" spans="1:16" x14ac:dyDescent="0.25">
      <c r="A1334" t="s">
        <v>1346</v>
      </c>
      <c r="B1334" t="s">
        <v>5736</v>
      </c>
      <c r="C1334" t="str">
        <f>TEXT(SalesData[[#This Row],[Order Date]],"mmm-yyyy")</f>
        <v>Dec-2025</v>
      </c>
      <c r="D1334">
        <f t="shared" si="20"/>
        <v>2025</v>
      </c>
      <c r="E1334" t="s">
        <v>6131</v>
      </c>
      <c r="F1334" t="s">
        <v>6930</v>
      </c>
      <c r="G1334" t="s">
        <v>7094</v>
      </c>
      <c r="H1334" t="s">
        <v>7101</v>
      </c>
      <c r="I1334" t="s">
        <v>7124</v>
      </c>
      <c r="J1334" t="s">
        <v>7164</v>
      </c>
      <c r="K1334" t="s">
        <v>7170</v>
      </c>
      <c r="L1334" t="s">
        <v>7213</v>
      </c>
      <c r="M1334">
        <v>3</v>
      </c>
      <c r="N1334">
        <v>8661.9699999999993</v>
      </c>
      <c r="O1334">
        <v>0</v>
      </c>
      <c r="P1334">
        <v>2678.14</v>
      </c>
    </row>
    <row r="1335" spans="1:16" x14ac:dyDescent="0.25">
      <c r="A1335" t="s">
        <v>1347</v>
      </c>
      <c r="B1335" t="s">
        <v>5657</v>
      </c>
      <c r="C1335" t="str">
        <f>TEXT(SalesData[[#This Row],[Order Date]],"mmm-yyyy")</f>
        <v>Oct-2024</v>
      </c>
      <c r="D1335">
        <f t="shared" si="20"/>
        <v>2024</v>
      </c>
      <c r="E1335" t="s">
        <v>6436</v>
      </c>
      <c r="F1335" t="s">
        <v>6913</v>
      </c>
      <c r="G1335" t="s">
        <v>7096</v>
      </c>
      <c r="H1335" t="s">
        <v>7112</v>
      </c>
      <c r="I1335" t="s">
        <v>7139</v>
      </c>
      <c r="J1335" t="s">
        <v>7162</v>
      </c>
      <c r="K1335" t="s">
        <v>7166</v>
      </c>
      <c r="L1335" t="s">
        <v>7192</v>
      </c>
      <c r="M1335">
        <v>2</v>
      </c>
      <c r="N1335">
        <v>11509.08</v>
      </c>
      <c r="O1335">
        <v>0.05</v>
      </c>
      <c r="P1335">
        <v>1844.63</v>
      </c>
    </row>
    <row r="1336" spans="1:16" x14ac:dyDescent="0.25">
      <c r="A1336" t="s">
        <v>1348</v>
      </c>
      <c r="B1336" t="s">
        <v>5767</v>
      </c>
      <c r="C1336" t="str">
        <f>TEXT(SalesData[[#This Row],[Order Date]],"mmm-yyyy")</f>
        <v>Nov-2023</v>
      </c>
      <c r="D1336">
        <f t="shared" si="20"/>
        <v>2023</v>
      </c>
      <c r="E1336" t="s">
        <v>6742</v>
      </c>
      <c r="F1336" t="s">
        <v>6900</v>
      </c>
      <c r="G1336" t="s">
        <v>7096</v>
      </c>
      <c r="H1336" t="s">
        <v>7113</v>
      </c>
      <c r="I1336" t="s">
        <v>7148</v>
      </c>
      <c r="J1336" t="s">
        <v>7163</v>
      </c>
      <c r="K1336" t="s">
        <v>7167</v>
      </c>
      <c r="L1336" t="s">
        <v>7207</v>
      </c>
      <c r="M1336">
        <v>3</v>
      </c>
      <c r="N1336">
        <v>2208.86</v>
      </c>
      <c r="O1336">
        <v>0.1</v>
      </c>
      <c r="P1336">
        <v>743.81</v>
      </c>
    </row>
    <row r="1337" spans="1:16" x14ac:dyDescent="0.25">
      <c r="A1337" t="s">
        <v>1349</v>
      </c>
      <c r="B1337" t="s">
        <v>5768</v>
      </c>
      <c r="C1337" t="str">
        <f>TEXT(SalesData[[#This Row],[Order Date]],"mmm-yyyy")</f>
        <v>Sep-2025</v>
      </c>
      <c r="D1337">
        <f t="shared" si="20"/>
        <v>2025</v>
      </c>
      <c r="E1337" t="s">
        <v>6382</v>
      </c>
      <c r="F1337" t="s">
        <v>7049</v>
      </c>
      <c r="G1337" t="s">
        <v>7097</v>
      </c>
      <c r="H1337" t="s">
        <v>7104</v>
      </c>
      <c r="I1337" t="s">
        <v>7120</v>
      </c>
      <c r="J1337" t="s">
        <v>7164</v>
      </c>
      <c r="K1337" t="s">
        <v>7173</v>
      </c>
      <c r="L1337" t="s">
        <v>7186</v>
      </c>
      <c r="M1337">
        <v>2</v>
      </c>
      <c r="N1337">
        <v>8896.0400000000009</v>
      </c>
      <c r="O1337">
        <v>0.05</v>
      </c>
      <c r="P1337">
        <v>2402.2399999999998</v>
      </c>
    </row>
    <row r="1338" spans="1:16" x14ac:dyDescent="0.25">
      <c r="A1338" t="s">
        <v>1350</v>
      </c>
      <c r="B1338" t="s">
        <v>5737</v>
      </c>
      <c r="C1338" t="str">
        <f>TEXT(SalesData[[#This Row],[Order Date]],"mmm-yyyy")</f>
        <v>Dec-2024</v>
      </c>
      <c r="D1338">
        <f t="shared" si="20"/>
        <v>2024</v>
      </c>
      <c r="E1338" t="s">
        <v>6555</v>
      </c>
      <c r="F1338" t="s">
        <v>7008</v>
      </c>
      <c r="G1338" t="s">
        <v>7096</v>
      </c>
      <c r="H1338" t="s">
        <v>7112</v>
      </c>
      <c r="I1338" t="s">
        <v>7133</v>
      </c>
      <c r="J1338" t="s">
        <v>7162</v>
      </c>
      <c r="K1338" t="s">
        <v>7168</v>
      </c>
      <c r="L1338" t="s">
        <v>7180</v>
      </c>
      <c r="M1338">
        <v>5</v>
      </c>
      <c r="N1338">
        <v>14551.27</v>
      </c>
      <c r="O1338">
        <v>0.2</v>
      </c>
      <c r="P1338">
        <v>1100.01</v>
      </c>
    </row>
    <row r="1339" spans="1:16" x14ac:dyDescent="0.25">
      <c r="A1339" t="s">
        <v>1351</v>
      </c>
      <c r="B1339" t="s">
        <v>5769</v>
      </c>
      <c r="C1339" t="str">
        <f>TEXT(SalesData[[#This Row],[Order Date]],"mmm-yyyy")</f>
        <v>Feb-2025</v>
      </c>
      <c r="D1339">
        <f t="shared" si="20"/>
        <v>2025</v>
      </c>
      <c r="E1339" t="s">
        <v>6743</v>
      </c>
      <c r="F1339" t="s">
        <v>7064</v>
      </c>
      <c r="G1339" t="s">
        <v>7095</v>
      </c>
      <c r="H1339" t="s">
        <v>7109</v>
      </c>
      <c r="I1339" t="s">
        <v>7135</v>
      </c>
      <c r="J1339" t="s">
        <v>7163</v>
      </c>
      <c r="K1339" t="s">
        <v>7171</v>
      </c>
      <c r="L1339" t="s">
        <v>7184</v>
      </c>
      <c r="M1339">
        <v>1</v>
      </c>
      <c r="N1339">
        <v>7089.83</v>
      </c>
      <c r="O1339">
        <v>0.15</v>
      </c>
      <c r="P1339">
        <v>545.15</v>
      </c>
    </row>
    <row r="1340" spans="1:16" x14ac:dyDescent="0.25">
      <c r="A1340" t="s">
        <v>1352</v>
      </c>
      <c r="B1340" t="s">
        <v>5075</v>
      </c>
      <c r="C1340" t="str">
        <f>TEXT(SalesData[[#This Row],[Order Date]],"mmm-yyyy")</f>
        <v>Feb-2025</v>
      </c>
      <c r="D1340">
        <f t="shared" si="20"/>
        <v>2025</v>
      </c>
      <c r="E1340" t="s">
        <v>6649</v>
      </c>
      <c r="F1340" t="s">
        <v>6977</v>
      </c>
      <c r="G1340" t="s">
        <v>7096</v>
      </c>
      <c r="H1340" t="s">
        <v>7111</v>
      </c>
      <c r="I1340" t="s">
        <v>7142</v>
      </c>
      <c r="J1340" t="s">
        <v>7164</v>
      </c>
      <c r="K1340" t="s">
        <v>7174</v>
      </c>
      <c r="L1340" t="s">
        <v>7188</v>
      </c>
      <c r="M1340">
        <v>1</v>
      </c>
      <c r="N1340">
        <v>2647.51</v>
      </c>
      <c r="O1340">
        <v>0.05</v>
      </c>
      <c r="P1340">
        <v>534.78</v>
      </c>
    </row>
    <row r="1341" spans="1:16" x14ac:dyDescent="0.25">
      <c r="A1341" t="s">
        <v>1353</v>
      </c>
      <c r="B1341" t="s">
        <v>5770</v>
      </c>
      <c r="C1341" t="str">
        <f>TEXT(SalesData[[#This Row],[Order Date]],"mmm-yyyy")</f>
        <v>Nov-2023</v>
      </c>
      <c r="D1341">
        <f t="shared" si="20"/>
        <v>2023</v>
      </c>
      <c r="E1341" t="s">
        <v>6337</v>
      </c>
      <c r="F1341" t="s">
        <v>7036</v>
      </c>
      <c r="G1341" t="s">
        <v>7095</v>
      </c>
      <c r="H1341" t="s">
        <v>7109</v>
      </c>
      <c r="I1341" t="s">
        <v>7135</v>
      </c>
      <c r="J1341" t="s">
        <v>7162</v>
      </c>
      <c r="K1341" t="s">
        <v>7168</v>
      </c>
      <c r="L1341" t="s">
        <v>7180</v>
      </c>
      <c r="M1341">
        <v>4</v>
      </c>
      <c r="N1341">
        <v>10636.83</v>
      </c>
      <c r="O1341">
        <v>0.25</v>
      </c>
      <c r="P1341">
        <v>966.03</v>
      </c>
    </row>
    <row r="1342" spans="1:16" x14ac:dyDescent="0.25">
      <c r="A1342" t="s">
        <v>1354</v>
      </c>
      <c r="B1342" t="s">
        <v>5771</v>
      </c>
      <c r="C1342" t="str">
        <f>TEXT(SalesData[[#This Row],[Order Date]],"mmm-yyyy")</f>
        <v>Oct-2025</v>
      </c>
      <c r="D1342">
        <f t="shared" si="20"/>
        <v>2025</v>
      </c>
      <c r="E1342" t="s">
        <v>6138</v>
      </c>
      <c r="F1342" t="s">
        <v>6936</v>
      </c>
      <c r="G1342" t="s">
        <v>7094</v>
      </c>
      <c r="H1342" t="s">
        <v>7098</v>
      </c>
      <c r="I1342" t="s">
        <v>7138</v>
      </c>
      <c r="J1342" t="s">
        <v>7163</v>
      </c>
      <c r="K1342" t="s">
        <v>7167</v>
      </c>
      <c r="L1342" t="s">
        <v>7207</v>
      </c>
      <c r="M1342">
        <v>4</v>
      </c>
      <c r="N1342">
        <v>2595.1799999999998</v>
      </c>
      <c r="O1342">
        <v>0.15</v>
      </c>
      <c r="P1342">
        <v>815.2</v>
      </c>
    </row>
    <row r="1343" spans="1:16" x14ac:dyDescent="0.25">
      <c r="A1343" t="s">
        <v>1355</v>
      </c>
      <c r="B1343" t="s">
        <v>5371</v>
      </c>
      <c r="C1343" t="str">
        <f>TEXT(SalesData[[#This Row],[Order Date]],"mmm-yyyy")</f>
        <v>Sep-2025</v>
      </c>
      <c r="D1343">
        <f t="shared" si="20"/>
        <v>2025</v>
      </c>
      <c r="E1343" t="s">
        <v>6224</v>
      </c>
      <c r="F1343" t="s">
        <v>6950</v>
      </c>
      <c r="G1343" t="s">
        <v>7094</v>
      </c>
      <c r="H1343" t="s">
        <v>7101</v>
      </c>
      <c r="I1343" t="s">
        <v>7124</v>
      </c>
      <c r="J1343" t="s">
        <v>7165</v>
      </c>
      <c r="K1343" t="s">
        <v>7177</v>
      </c>
      <c r="L1343" t="s">
        <v>7198</v>
      </c>
      <c r="M1343">
        <v>2</v>
      </c>
      <c r="N1343">
        <v>127398.7</v>
      </c>
      <c r="O1343">
        <v>0</v>
      </c>
      <c r="P1343">
        <v>24443.87</v>
      </c>
    </row>
    <row r="1344" spans="1:16" x14ac:dyDescent="0.25">
      <c r="A1344" t="s">
        <v>1356</v>
      </c>
      <c r="B1344" t="s">
        <v>5766</v>
      </c>
      <c r="C1344" t="str">
        <f>TEXT(SalesData[[#This Row],[Order Date]],"mmm-yyyy")</f>
        <v>May-2024</v>
      </c>
      <c r="D1344">
        <f t="shared" si="20"/>
        <v>2024</v>
      </c>
      <c r="E1344" t="s">
        <v>6706</v>
      </c>
      <c r="F1344" t="s">
        <v>6976</v>
      </c>
      <c r="G1344" t="s">
        <v>7095</v>
      </c>
      <c r="H1344" t="s">
        <v>7106</v>
      </c>
      <c r="I1344" t="s">
        <v>7122</v>
      </c>
      <c r="J1344" t="s">
        <v>7163</v>
      </c>
      <c r="K1344" t="s">
        <v>7171</v>
      </c>
      <c r="L1344" t="s">
        <v>7204</v>
      </c>
      <c r="M1344">
        <v>4</v>
      </c>
      <c r="N1344">
        <v>16555.939999999999</v>
      </c>
      <c r="O1344">
        <v>0.1</v>
      </c>
      <c r="P1344">
        <v>1911.36</v>
      </c>
    </row>
    <row r="1345" spans="1:16" x14ac:dyDescent="0.25">
      <c r="A1345" t="s">
        <v>1357</v>
      </c>
      <c r="B1345" t="s">
        <v>5028</v>
      </c>
      <c r="C1345" t="str">
        <f>TEXT(SalesData[[#This Row],[Order Date]],"mmm-yyyy")</f>
        <v>Mar-2023</v>
      </c>
      <c r="D1345">
        <f t="shared" si="20"/>
        <v>2023</v>
      </c>
      <c r="E1345" t="s">
        <v>6540</v>
      </c>
      <c r="F1345" t="s">
        <v>6990</v>
      </c>
      <c r="G1345" t="s">
        <v>7095</v>
      </c>
      <c r="H1345" t="s">
        <v>7108</v>
      </c>
      <c r="I1345" t="s">
        <v>7141</v>
      </c>
      <c r="J1345" t="s">
        <v>7165</v>
      </c>
      <c r="K1345" t="s">
        <v>7177</v>
      </c>
      <c r="L1345" t="s">
        <v>7201</v>
      </c>
      <c r="M1345">
        <v>1</v>
      </c>
      <c r="N1345">
        <v>51273.64</v>
      </c>
      <c r="O1345">
        <v>0</v>
      </c>
      <c r="P1345">
        <v>8076.33</v>
      </c>
    </row>
    <row r="1346" spans="1:16" x14ac:dyDescent="0.25">
      <c r="A1346" t="s">
        <v>1358</v>
      </c>
      <c r="B1346" t="s">
        <v>5455</v>
      </c>
      <c r="C1346" t="str">
        <f>TEXT(SalesData[[#This Row],[Order Date]],"mmm-yyyy")</f>
        <v>Oct-2023</v>
      </c>
      <c r="D1346">
        <f t="shared" ref="D1346:D1409" si="21">YEAR(B1346)</f>
        <v>2023</v>
      </c>
      <c r="E1346" t="s">
        <v>6290</v>
      </c>
      <c r="F1346" t="s">
        <v>6904</v>
      </c>
      <c r="G1346" t="s">
        <v>7095</v>
      </c>
      <c r="H1346" t="s">
        <v>7109</v>
      </c>
      <c r="I1346" t="s">
        <v>7127</v>
      </c>
      <c r="J1346" t="s">
        <v>7165</v>
      </c>
      <c r="K1346" t="s">
        <v>7177</v>
      </c>
      <c r="L1346" t="s">
        <v>7201</v>
      </c>
      <c r="M1346">
        <v>1</v>
      </c>
      <c r="N1346">
        <v>37803.67</v>
      </c>
      <c r="O1346">
        <v>0.25</v>
      </c>
      <c r="P1346">
        <v>2005.76</v>
      </c>
    </row>
    <row r="1347" spans="1:16" x14ac:dyDescent="0.25">
      <c r="A1347" t="s">
        <v>1359</v>
      </c>
      <c r="B1347" t="s">
        <v>5409</v>
      </c>
      <c r="C1347" t="str">
        <f>TEXT(SalesData[[#This Row],[Order Date]],"mmm-yyyy")</f>
        <v>May-2025</v>
      </c>
      <c r="D1347">
        <f t="shared" si="21"/>
        <v>2025</v>
      </c>
      <c r="E1347" t="s">
        <v>6596</v>
      </c>
      <c r="F1347" t="s">
        <v>6995</v>
      </c>
      <c r="G1347" t="s">
        <v>7096</v>
      </c>
      <c r="H1347" t="s">
        <v>7112</v>
      </c>
      <c r="I1347" t="s">
        <v>7133</v>
      </c>
      <c r="J1347" t="s">
        <v>7163</v>
      </c>
      <c r="K1347" t="s">
        <v>7167</v>
      </c>
      <c r="L1347" t="s">
        <v>7187</v>
      </c>
      <c r="M1347">
        <v>3</v>
      </c>
      <c r="N1347">
        <v>3513.13</v>
      </c>
      <c r="O1347">
        <v>0.2</v>
      </c>
      <c r="P1347">
        <v>763.8</v>
      </c>
    </row>
    <row r="1348" spans="1:16" x14ac:dyDescent="0.25">
      <c r="A1348" t="s">
        <v>1360</v>
      </c>
      <c r="B1348" t="s">
        <v>5421</v>
      </c>
      <c r="C1348" t="str">
        <f>TEXT(SalesData[[#This Row],[Order Date]],"mmm-yyyy")</f>
        <v>Mar-2023</v>
      </c>
      <c r="D1348">
        <f t="shared" si="21"/>
        <v>2023</v>
      </c>
      <c r="E1348" t="s">
        <v>6723</v>
      </c>
      <c r="F1348" t="s">
        <v>6930</v>
      </c>
      <c r="G1348" t="s">
        <v>7097</v>
      </c>
      <c r="H1348" t="s">
        <v>7105</v>
      </c>
      <c r="I1348" t="s">
        <v>7128</v>
      </c>
      <c r="J1348" t="s">
        <v>7162</v>
      </c>
      <c r="K1348" t="s">
        <v>7168</v>
      </c>
      <c r="L1348" t="s">
        <v>7180</v>
      </c>
      <c r="M1348">
        <v>2</v>
      </c>
      <c r="N1348">
        <v>6155.65</v>
      </c>
      <c r="O1348">
        <v>0.1</v>
      </c>
      <c r="P1348">
        <v>908.74</v>
      </c>
    </row>
    <row r="1349" spans="1:16" x14ac:dyDescent="0.25">
      <c r="A1349" t="s">
        <v>1361</v>
      </c>
      <c r="B1349" t="s">
        <v>5144</v>
      </c>
      <c r="C1349" t="str">
        <f>TEXT(SalesData[[#This Row],[Order Date]],"mmm-yyyy")</f>
        <v>Oct-2024</v>
      </c>
      <c r="D1349">
        <f t="shared" si="21"/>
        <v>2024</v>
      </c>
      <c r="E1349" t="s">
        <v>6744</v>
      </c>
      <c r="F1349" t="s">
        <v>7042</v>
      </c>
      <c r="G1349" t="s">
        <v>7094</v>
      </c>
      <c r="H1349" t="s">
        <v>7101</v>
      </c>
      <c r="I1349" t="s">
        <v>7124</v>
      </c>
      <c r="J1349" t="s">
        <v>7163</v>
      </c>
      <c r="K1349" t="s">
        <v>7175</v>
      </c>
      <c r="L1349" t="s">
        <v>7205</v>
      </c>
      <c r="M1349">
        <v>7</v>
      </c>
      <c r="N1349">
        <v>21164.799999999999</v>
      </c>
      <c r="O1349">
        <v>0.15</v>
      </c>
      <c r="P1349">
        <v>2646.48</v>
      </c>
    </row>
    <row r="1350" spans="1:16" x14ac:dyDescent="0.25">
      <c r="A1350" t="s">
        <v>1362</v>
      </c>
      <c r="B1350" t="s">
        <v>5772</v>
      </c>
      <c r="C1350" t="str">
        <f>TEXT(SalesData[[#This Row],[Order Date]],"mmm-yyyy")</f>
        <v>Mar-2025</v>
      </c>
      <c r="D1350">
        <f t="shared" si="21"/>
        <v>2025</v>
      </c>
      <c r="E1350" t="s">
        <v>6303</v>
      </c>
      <c r="F1350" t="s">
        <v>7028</v>
      </c>
      <c r="G1350" t="s">
        <v>7096</v>
      </c>
      <c r="H1350" t="s">
        <v>7113</v>
      </c>
      <c r="I1350" t="s">
        <v>7144</v>
      </c>
      <c r="J1350" t="s">
        <v>7163</v>
      </c>
      <c r="K1350" t="s">
        <v>7167</v>
      </c>
      <c r="L1350" t="s">
        <v>7179</v>
      </c>
      <c r="M1350">
        <v>2</v>
      </c>
      <c r="N1350">
        <v>4674.1400000000003</v>
      </c>
      <c r="O1350">
        <v>0.05</v>
      </c>
      <c r="P1350">
        <v>1135.2</v>
      </c>
    </row>
    <row r="1351" spans="1:16" x14ac:dyDescent="0.25">
      <c r="A1351" t="s">
        <v>1363</v>
      </c>
      <c r="B1351" t="s">
        <v>5643</v>
      </c>
      <c r="C1351" t="str">
        <f>TEXT(SalesData[[#This Row],[Order Date]],"mmm-yyyy")</f>
        <v>Apr-2023</v>
      </c>
      <c r="D1351">
        <f t="shared" si="21"/>
        <v>2023</v>
      </c>
      <c r="E1351" t="s">
        <v>6402</v>
      </c>
      <c r="F1351" t="s">
        <v>6905</v>
      </c>
      <c r="G1351" t="s">
        <v>7097</v>
      </c>
      <c r="H1351" t="s">
        <v>7107</v>
      </c>
      <c r="I1351" t="s">
        <v>7152</v>
      </c>
      <c r="J1351" t="s">
        <v>7162</v>
      </c>
      <c r="K1351" t="s">
        <v>7169</v>
      </c>
      <c r="L1351" t="s">
        <v>7193</v>
      </c>
      <c r="M1351">
        <v>3</v>
      </c>
      <c r="N1351">
        <v>34137.9</v>
      </c>
      <c r="O1351">
        <v>0</v>
      </c>
      <c r="P1351">
        <v>7503.08</v>
      </c>
    </row>
    <row r="1352" spans="1:16" x14ac:dyDescent="0.25">
      <c r="A1352" t="s">
        <v>1364</v>
      </c>
      <c r="B1352" t="s">
        <v>5410</v>
      </c>
      <c r="C1352" t="str">
        <f>TEXT(SalesData[[#This Row],[Order Date]],"mmm-yyyy")</f>
        <v>Feb-2025</v>
      </c>
      <c r="D1352">
        <f t="shared" si="21"/>
        <v>2025</v>
      </c>
      <c r="E1352" t="s">
        <v>6315</v>
      </c>
      <c r="F1352" t="s">
        <v>7008</v>
      </c>
      <c r="G1352" t="s">
        <v>7097</v>
      </c>
      <c r="H1352" t="s">
        <v>7104</v>
      </c>
      <c r="I1352" t="s">
        <v>7120</v>
      </c>
      <c r="J1352" t="s">
        <v>7165</v>
      </c>
      <c r="K1352" t="s">
        <v>7177</v>
      </c>
      <c r="L1352" t="s">
        <v>7198</v>
      </c>
      <c r="M1352">
        <v>7</v>
      </c>
      <c r="N1352">
        <v>372306.39</v>
      </c>
      <c r="O1352">
        <v>0.2</v>
      </c>
      <c r="P1352">
        <v>42436.160000000003</v>
      </c>
    </row>
    <row r="1353" spans="1:16" x14ac:dyDescent="0.25">
      <c r="A1353" t="s">
        <v>1365</v>
      </c>
      <c r="B1353" t="s">
        <v>5773</v>
      </c>
      <c r="C1353" t="str">
        <f>TEXT(SalesData[[#This Row],[Order Date]],"mmm-yyyy")</f>
        <v>Mar-2025</v>
      </c>
      <c r="D1353">
        <f t="shared" si="21"/>
        <v>2025</v>
      </c>
      <c r="E1353" t="s">
        <v>6300</v>
      </c>
      <c r="F1353" t="s">
        <v>7025</v>
      </c>
      <c r="G1353" t="s">
        <v>7094</v>
      </c>
      <c r="H1353" t="s">
        <v>7101</v>
      </c>
      <c r="I1353" t="s">
        <v>7137</v>
      </c>
      <c r="J1353" t="s">
        <v>7162</v>
      </c>
      <c r="K1353" t="s">
        <v>7166</v>
      </c>
      <c r="L1353" t="s">
        <v>7192</v>
      </c>
      <c r="M1353">
        <v>3</v>
      </c>
      <c r="N1353">
        <v>18026.400000000001</v>
      </c>
      <c r="O1353">
        <v>0</v>
      </c>
      <c r="P1353">
        <v>2986.28</v>
      </c>
    </row>
    <row r="1354" spans="1:16" x14ac:dyDescent="0.25">
      <c r="A1354" t="s">
        <v>1366</v>
      </c>
      <c r="B1354" t="s">
        <v>5318</v>
      </c>
      <c r="C1354" t="str">
        <f>TEXT(SalesData[[#This Row],[Order Date]],"mmm-yyyy")</f>
        <v>Feb-2025</v>
      </c>
      <c r="D1354">
        <f t="shared" si="21"/>
        <v>2025</v>
      </c>
      <c r="E1354" t="s">
        <v>6410</v>
      </c>
      <c r="F1354" t="s">
        <v>6950</v>
      </c>
      <c r="G1354" t="s">
        <v>7096</v>
      </c>
      <c r="H1354" t="s">
        <v>7112</v>
      </c>
      <c r="I1354" t="s">
        <v>7139</v>
      </c>
      <c r="J1354" t="s">
        <v>7165</v>
      </c>
      <c r="K1354" t="s">
        <v>7172</v>
      </c>
      <c r="L1354" t="s">
        <v>7185</v>
      </c>
      <c r="M1354">
        <v>5</v>
      </c>
      <c r="N1354">
        <v>18067.29</v>
      </c>
      <c r="O1354">
        <v>0.25</v>
      </c>
      <c r="P1354">
        <v>1367</v>
      </c>
    </row>
    <row r="1355" spans="1:16" x14ac:dyDescent="0.25">
      <c r="A1355" t="s">
        <v>1367</v>
      </c>
      <c r="B1355" t="s">
        <v>5447</v>
      </c>
      <c r="C1355" t="str">
        <f>TEXT(SalesData[[#This Row],[Order Date]],"mmm-yyyy")</f>
        <v>Apr-2023</v>
      </c>
      <c r="D1355">
        <f t="shared" si="21"/>
        <v>2023</v>
      </c>
      <c r="E1355" t="s">
        <v>6740</v>
      </c>
      <c r="F1355" t="s">
        <v>6902</v>
      </c>
      <c r="G1355" t="s">
        <v>7095</v>
      </c>
      <c r="H1355" t="s">
        <v>7102</v>
      </c>
      <c r="I1355" t="s">
        <v>7157</v>
      </c>
      <c r="J1355" t="s">
        <v>7164</v>
      </c>
      <c r="K1355" t="s">
        <v>7174</v>
      </c>
      <c r="L1355" t="s">
        <v>7199</v>
      </c>
      <c r="M1355">
        <v>7</v>
      </c>
      <c r="N1355">
        <v>10077.48</v>
      </c>
      <c r="O1355">
        <v>0.1</v>
      </c>
      <c r="P1355">
        <v>2057.44</v>
      </c>
    </row>
    <row r="1356" spans="1:16" x14ac:dyDescent="0.25">
      <c r="A1356" t="s">
        <v>1368</v>
      </c>
      <c r="B1356" t="s">
        <v>5762</v>
      </c>
      <c r="C1356" t="str">
        <f>TEXT(SalesData[[#This Row],[Order Date]],"mmm-yyyy")</f>
        <v>Nov-2023</v>
      </c>
      <c r="D1356">
        <f t="shared" si="21"/>
        <v>2023</v>
      </c>
      <c r="E1356" t="s">
        <v>6515</v>
      </c>
      <c r="F1356" t="s">
        <v>6990</v>
      </c>
      <c r="G1356" t="s">
        <v>7097</v>
      </c>
      <c r="H1356" t="s">
        <v>7104</v>
      </c>
      <c r="I1356" t="s">
        <v>7132</v>
      </c>
      <c r="J1356" t="s">
        <v>7163</v>
      </c>
      <c r="K1356" t="s">
        <v>7175</v>
      </c>
      <c r="L1356" t="s">
        <v>7190</v>
      </c>
      <c r="M1356">
        <v>8</v>
      </c>
      <c r="N1356">
        <v>16782.73</v>
      </c>
      <c r="O1356">
        <v>0.05</v>
      </c>
      <c r="P1356">
        <v>3438.33</v>
      </c>
    </row>
    <row r="1357" spans="1:16" x14ac:dyDescent="0.25">
      <c r="A1357" t="s">
        <v>1369</v>
      </c>
      <c r="B1357" t="s">
        <v>5073</v>
      </c>
      <c r="C1357" t="str">
        <f>TEXT(SalesData[[#This Row],[Order Date]],"mmm-yyyy")</f>
        <v>Oct-2024</v>
      </c>
      <c r="D1357">
        <f t="shared" si="21"/>
        <v>2024</v>
      </c>
      <c r="E1357" t="s">
        <v>6232</v>
      </c>
      <c r="F1357" t="s">
        <v>6982</v>
      </c>
      <c r="G1357" t="s">
        <v>7094</v>
      </c>
      <c r="H1357" t="s">
        <v>7100</v>
      </c>
      <c r="I1357" t="s">
        <v>7136</v>
      </c>
      <c r="J1357" t="s">
        <v>7165</v>
      </c>
      <c r="K1357" t="s">
        <v>7177</v>
      </c>
      <c r="L1357" t="s">
        <v>7198</v>
      </c>
      <c r="M1357">
        <v>4</v>
      </c>
      <c r="N1357">
        <v>200503.5</v>
      </c>
      <c r="O1357">
        <v>0.25</v>
      </c>
      <c r="P1357">
        <v>18033.02</v>
      </c>
    </row>
    <row r="1358" spans="1:16" x14ac:dyDescent="0.25">
      <c r="A1358" t="s">
        <v>1370</v>
      </c>
      <c r="B1358" t="s">
        <v>5194</v>
      </c>
      <c r="C1358" t="str">
        <f>TEXT(SalesData[[#This Row],[Order Date]],"mmm-yyyy")</f>
        <v>Sep-2023</v>
      </c>
      <c r="D1358">
        <f t="shared" si="21"/>
        <v>2023</v>
      </c>
      <c r="E1358" t="s">
        <v>6451</v>
      </c>
      <c r="F1358" t="s">
        <v>6914</v>
      </c>
      <c r="G1358" t="s">
        <v>7094</v>
      </c>
      <c r="H1358" t="s">
        <v>7101</v>
      </c>
      <c r="I1358" t="s">
        <v>7137</v>
      </c>
      <c r="J1358" t="s">
        <v>7164</v>
      </c>
      <c r="K1358" t="s">
        <v>7173</v>
      </c>
      <c r="L1358" t="s">
        <v>7200</v>
      </c>
      <c r="M1358">
        <v>7</v>
      </c>
      <c r="N1358">
        <v>6608.45</v>
      </c>
      <c r="O1358">
        <v>0.2</v>
      </c>
      <c r="P1358">
        <v>1570.92</v>
      </c>
    </row>
    <row r="1359" spans="1:16" x14ac:dyDescent="0.25">
      <c r="A1359" t="s">
        <v>1371</v>
      </c>
      <c r="B1359" t="s">
        <v>5214</v>
      </c>
      <c r="C1359" t="str">
        <f>TEXT(SalesData[[#This Row],[Order Date]],"mmm-yyyy")</f>
        <v>Jan-2023</v>
      </c>
      <c r="D1359">
        <f t="shared" si="21"/>
        <v>2023</v>
      </c>
      <c r="E1359" t="s">
        <v>6745</v>
      </c>
      <c r="F1359" t="s">
        <v>6938</v>
      </c>
      <c r="G1359" t="s">
        <v>7096</v>
      </c>
      <c r="H1359" t="s">
        <v>7111</v>
      </c>
      <c r="I1359" t="s">
        <v>7131</v>
      </c>
      <c r="J1359" t="s">
        <v>7165</v>
      </c>
      <c r="K1359" t="s">
        <v>7176</v>
      </c>
      <c r="L1359" t="s">
        <v>7202</v>
      </c>
      <c r="M1359">
        <v>5</v>
      </c>
      <c r="N1359">
        <v>94169.51</v>
      </c>
      <c r="O1359">
        <v>0</v>
      </c>
      <c r="P1359">
        <v>12994.37</v>
      </c>
    </row>
    <row r="1360" spans="1:16" x14ac:dyDescent="0.25">
      <c r="A1360" t="s">
        <v>1372</v>
      </c>
      <c r="B1360" t="s">
        <v>5562</v>
      </c>
      <c r="C1360" t="str">
        <f>TEXT(SalesData[[#This Row],[Order Date]],"mmm-yyyy")</f>
        <v>Aug-2025</v>
      </c>
      <c r="D1360">
        <f t="shared" si="21"/>
        <v>2025</v>
      </c>
      <c r="E1360" t="s">
        <v>6444</v>
      </c>
      <c r="F1360" t="s">
        <v>6927</v>
      </c>
      <c r="G1360" t="s">
        <v>7095</v>
      </c>
      <c r="H1360" t="s">
        <v>7102</v>
      </c>
      <c r="I1360" t="s">
        <v>7118</v>
      </c>
      <c r="J1360" t="s">
        <v>7164</v>
      </c>
      <c r="K1360" t="s">
        <v>7174</v>
      </c>
      <c r="L1360" t="s">
        <v>7196</v>
      </c>
      <c r="M1360">
        <v>7</v>
      </c>
      <c r="N1360">
        <v>23528.959999999999</v>
      </c>
      <c r="O1360">
        <v>0</v>
      </c>
      <c r="P1360">
        <v>6128.28</v>
      </c>
    </row>
    <row r="1361" spans="1:16" x14ac:dyDescent="0.25">
      <c r="A1361" t="s">
        <v>1373</v>
      </c>
      <c r="B1361" t="s">
        <v>5712</v>
      </c>
      <c r="C1361" t="str">
        <f>TEXT(SalesData[[#This Row],[Order Date]],"mmm-yyyy")</f>
        <v>Jul-2023</v>
      </c>
      <c r="D1361">
        <f t="shared" si="21"/>
        <v>2023</v>
      </c>
      <c r="E1361" t="s">
        <v>6357</v>
      </c>
      <c r="F1361" t="s">
        <v>7036</v>
      </c>
      <c r="G1361" t="s">
        <v>7095</v>
      </c>
      <c r="H1361" t="s">
        <v>7108</v>
      </c>
      <c r="I1361" t="s">
        <v>7141</v>
      </c>
      <c r="J1361" t="s">
        <v>7163</v>
      </c>
      <c r="K1361" t="s">
        <v>7171</v>
      </c>
      <c r="L1361" t="s">
        <v>7204</v>
      </c>
      <c r="M1361">
        <v>1</v>
      </c>
      <c r="N1361">
        <v>4488.5600000000004</v>
      </c>
      <c r="O1361">
        <v>0</v>
      </c>
      <c r="P1361">
        <v>791.15</v>
      </c>
    </row>
    <row r="1362" spans="1:16" x14ac:dyDescent="0.25">
      <c r="A1362" t="s">
        <v>1374</v>
      </c>
      <c r="B1362" t="s">
        <v>5588</v>
      </c>
      <c r="C1362" t="str">
        <f>TEXT(SalesData[[#This Row],[Order Date]],"mmm-yyyy")</f>
        <v>Oct-2025</v>
      </c>
      <c r="D1362">
        <f t="shared" si="21"/>
        <v>2025</v>
      </c>
      <c r="E1362" t="s">
        <v>6746</v>
      </c>
      <c r="F1362" t="s">
        <v>6900</v>
      </c>
      <c r="G1362" t="s">
        <v>7094</v>
      </c>
      <c r="H1362" t="s">
        <v>7100</v>
      </c>
      <c r="I1362" t="s">
        <v>7116</v>
      </c>
      <c r="J1362" t="s">
        <v>7162</v>
      </c>
      <c r="K1362" t="s">
        <v>7169</v>
      </c>
      <c r="L1362" t="s">
        <v>7193</v>
      </c>
      <c r="M1362">
        <v>6</v>
      </c>
      <c r="N1362">
        <v>61958.51</v>
      </c>
      <c r="O1362">
        <v>0.1</v>
      </c>
      <c r="P1362">
        <v>9361.94</v>
      </c>
    </row>
    <row r="1363" spans="1:16" x14ac:dyDescent="0.25">
      <c r="A1363" t="s">
        <v>1375</v>
      </c>
      <c r="B1363" t="s">
        <v>5432</v>
      </c>
      <c r="C1363" t="str">
        <f>TEXT(SalesData[[#This Row],[Order Date]],"mmm-yyyy")</f>
        <v>Jul-2025</v>
      </c>
      <c r="D1363">
        <f t="shared" si="21"/>
        <v>2025</v>
      </c>
      <c r="E1363" t="s">
        <v>6721</v>
      </c>
      <c r="F1363" t="s">
        <v>7086</v>
      </c>
      <c r="G1363" t="s">
        <v>7094</v>
      </c>
      <c r="H1363" t="s">
        <v>7101</v>
      </c>
      <c r="I1363" t="s">
        <v>7137</v>
      </c>
      <c r="J1363" t="s">
        <v>7162</v>
      </c>
      <c r="K1363" t="s">
        <v>7169</v>
      </c>
      <c r="L1363" t="s">
        <v>7203</v>
      </c>
      <c r="M1363">
        <v>2</v>
      </c>
      <c r="N1363">
        <v>45013.97</v>
      </c>
      <c r="O1363">
        <v>0</v>
      </c>
      <c r="P1363">
        <v>6559.03</v>
      </c>
    </row>
    <row r="1364" spans="1:16" x14ac:dyDescent="0.25">
      <c r="A1364" t="s">
        <v>1376</v>
      </c>
      <c r="B1364" t="s">
        <v>5774</v>
      </c>
      <c r="C1364" t="str">
        <f>TEXT(SalesData[[#This Row],[Order Date]],"mmm-yyyy")</f>
        <v>May-2024</v>
      </c>
      <c r="D1364">
        <f t="shared" si="21"/>
        <v>2024</v>
      </c>
      <c r="E1364" t="s">
        <v>6190</v>
      </c>
      <c r="F1364" t="s">
        <v>6930</v>
      </c>
      <c r="G1364" t="s">
        <v>7094</v>
      </c>
      <c r="H1364" t="s">
        <v>7101</v>
      </c>
      <c r="I1364" t="s">
        <v>7137</v>
      </c>
      <c r="J1364" t="s">
        <v>7162</v>
      </c>
      <c r="K1364" t="s">
        <v>7166</v>
      </c>
      <c r="L1364" t="s">
        <v>7178</v>
      </c>
      <c r="M1364">
        <v>7</v>
      </c>
      <c r="N1364">
        <v>80738.899999999994</v>
      </c>
      <c r="O1364">
        <v>0.25</v>
      </c>
      <c r="P1364">
        <v>11645.36</v>
      </c>
    </row>
    <row r="1365" spans="1:16" x14ac:dyDescent="0.25">
      <c r="A1365" t="s">
        <v>1377</v>
      </c>
      <c r="B1365" t="s">
        <v>5041</v>
      </c>
      <c r="C1365" t="str">
        <f>TEXT(SalesData[[#This Row],[Order Date]],"mmm-yyyy")</f>
        <v>Dec-2023</v>
      </c>
      <c r="D1365">
        <f t="shared" si="21"/>
        <v>2023</v>
      </c>
      <c r="E1365" t="s">
        <v>6662</v>
      </c>
      <c r="F1365" t="s">
        <v>6924</v>
      </c>
      <c r="G1365" t="s">
        <v>7095</v>
      </c>
      <c r="H1365" t="s">
        <v>7108</v>
      </c>
      <c r="I1365" t="s">
        <v>7141</v>
      </c>
      <c r="J1365" t="s">
        <v>7162</v>
      </c>
      <c r="K1365" t="s">
        <v>7166</v>
      </c>
      <c r="L1365" t="s">
        <v>7211</v>
      </c>
      <c r="M1365">
        <v>2</v>
      </c>
      <c r="N1365">
        <v>12068.99</v>
      </c>
      <c r="O1365">
        <v>0.2</v>
      </c>
      <c r="P1365">
        <v>965.05</v>
      </c>
    </row>
    <row r="1366" spans="1:16" x14ac:dyDescent="0.25">
      <c r="A1366" t="s">
        <v>1378</v>
      </c>
      <c r="B1366" t="s">
        <v>5587</v>
      </c>
      <c r="C1366" t="str">
        <f>TEXT(SalesData[[#This Row],[Order Date]],"mmm-yyyy")</f>
        <v>Jan-2025</v>
      </c>
      <c r="D1366">
        <f t="shared" si="21"/>
        <v>2025</v>
      </c>
      <c r="E1366" t="s">
        <v>6747</v>
      </c>
      <c r="F1366" t="s">
        <v>7086</v>
      </c>
      <c r="G1366" t="s">
        <v>7095</v>
      </c>
      <c r="H1366" t="s">
        <v>7109</v>
      </c>
      <c r="I1366" t="s">
        <v>7140</v>
      </c>
      <c r="J1366" t="s">
        <v>7163</v>
      </c>
      <c r="K1366" t="s">
        <v>7175</v>
      </c>
      <c r="L1366" t="s">
        <v>7190</v>
      </c>
      <c r="M1366">
        <v>6</v>
      </c>
      <c r="N1366">
        <v>12730.87</v>
      </c>
      <c r="O1366">
        <v>0.05</v>
      </c>
      <c r="P1366">
        <v>2374.35</v>
      </c>
    </row>
    <row r="1367" spans="1:16" x14ac:dyDescent="0.25">
      <c r="A1367" t="s">
        <v>1379</v>
      </c>
      <c r="B1367" t="s">
        <v>5136</v>
      </c>
      <c r="C1367" t="str">
        <f>TEXT(SalesData[[#This Row],[Order Date]],"mmm-yyyy")</f>
        <v>Jun-2023</v>
      </c>
      <c r="D1367">
        <f t="shared" si="21"/>
        <v>2023</v>
      </c>
      <c r="E1367" t="s">
        <v>6512</v>
      </c>
      <c r="F1367" t="s">
        <v>7009</v>
      </c>
      <c r="G1367" t="s">
        <v>7097</v>
      </c>
      <c r="H1367" t="s">
        <v>7110</v>
      </c>
      <c r="I1367" t="s">
        <v>7159</v>
      </c>
      <c r="J1367" t="s">
        <v>7162</v>
      </c>
      <c r="K1367" t="s">
        <v>7169</v>
      </c>
      <c r="L1367" t="s">
        <v>7203</v>
      </c>
      <c r="M1367">
        <v>5</v>
      </c>
      <c r="N1367">
        <v>82807.45</v>
      </c>
      <c r="O1367">
        <v>0.25</v>
      </c>
      <c r="P1367">
        <v>1816.25</v>
      </c>
    </row>
    <row r="1368" spans="1:16" x14ac:dyDescent="0.25">
      <c r="A1368" t="s">
        <v>1380</v>
      </c>
      <c r="B1368" t="s">
        <v>5508</v>
      </c>
      <c r="C1368" t="str">
        <f>TEXT(SalesData[[#This Row],[Order Date]],"mmm-yyyy")</f>
        <v>Jun-2023</v>
      </c>
      <c r="D1368">
        <f t="shared" si="21"/>
        <v>2023</v>
      </c>
      <c r="E1368" t="s">
        <v>6748</v>
      </c>
      <c r="F1368" t="s">
        <v>6909</v>
      </c>
      <c r="G1368" t="s">
        <v>7096</v>
      </c>
      <c r="H1368" t="s">
        <v>7103</v>
      </c>
      <c r="I1368" t="s">
        <v>7158</v>
      </c>
      <c r="J1368" t="s">
        <v>7162</v>
      </c>
      <c r="K1368" t="s">
        <v>7168</v>
      </c>
      <c r="L1368" t="s">
        <v>7181</v>
      </c>
      <c r="M1368">
        <v>5</v>
      </c>
      <c r="N1368">
        <v>48679.28</v>
      </c>
      <c r="O1368">
        <v>0.2</v>
      </c>
      <c r="P1368">
        <v>5373.32</v>
      </c>
    </row>
    <row r="1369" spans="1:16" x14ac:dyDescent="0.25">
      <c r="A1369" t="s">
        <v>1381</v>
      </c>
      <c r="B1369" t="s">
        <v>5374</v>
      </c>
      <c r="C1369" t="str">
        <f>TEXT(SalesData[[#This Row],[Order Date]],"mmm-yyyy")</f>
        <v>Jan-2024</v>
      </c>
      <c r="D1369">
        <f t="shared" si="21"/>
        <v>2024</v>
      </c>
      <c r="E1369" t="s">
        <v>6749</v>
      </c>
      <c r="F1369" t="s">
        <v>6968</v>
      </c>
      <c r="G1369" t="s">
        <v>7096</v>
      </c>
      <c r="H1369" t="s">
        <v>7111</v>
      </c>
      <c r="I1369" t="s">
        <v>7131</v>
      </c>
      <c r="J1369" t="s">
        <v>7163</v>
      </c>
      <c r="K1369" t="s">
        <v>7175</v>
      </c>
      <c r="L1369" t="s">
        <v>7205</v>
      </c>
      <c r="M1369">
        <v>1</v>
      </c>
      <c r="N1369">
        <v>2812.01</v>
      </c>
      <c r="O1369">
        <v>0.2</v>
      </c>
      <c r="P1369">
        <v>194.97</v>
      </c>
    </row>
    <row r="1370" spans="1:16" x14ac:dyDescent="0.25">
      <c r="A1370" t="s">
        <v>1382</v>
      </c>
      <c r="B1370" t="s">
        <v>5484</v>
      </c>
      <c r="C1370" t="str">
        <f>TEXT(SalesData[[#This Row],[Order Date]],"mmm-yyyy")</f>
        <v>May-2024</v>
      </c>
      <c r="D1370">
        <f t="shared" si="21"/>
        <v>2024</v>
      </c>
      <c r="E1370" t="s">
        <v>6750</v>
      </c>
      <c r="F1370" t="s">
        <v>6965</v>
      </c>
      <c r="G1370" t="s">
        <v>7097</v>
      </c>
      <c r="H1370" t="s">
        <v>7104</v>
      </c>
      <c r="I1370" t="s">
        <v>7132</v>
      </c>
      <c r="J1370" t="s">
        <v>7162</v>
      </c>
      <c r="K1370" t="s">
        <v>7168</v>
      </c>
      <c r="L1370" t="s">
        <v>7180</v>
      </c>
      <c r="M1370">
        <v>4</v>
      </c>
      <c r="N1370">
        <v>13591.52</v>
      </c>
      <c r="O1370">
        <v>0.05</v>
      </c>
      <c r="P1370">
        <v>1987.83</v>
      </c>
    </row>
    <row r="1371" spans="1:16" x14ac:dyDescent="0.25">
      <c r="A1371" t="s">
        <v>1383</v>
      </c>
      <c r="B1371" t="s">
        <v>5775</v>
      </c>
      <c r="C1371" t="str">
        <f>TEXT(SalesData[[#This Row],[Order Date]],"mmm-yyyy")</f>
        <v>Apr-2024</v>
      </c>
      <c r="D1371">
        <f t="shared" si="21"/>
        <v>2024</v>
      </c>
      <c r="E1371" t="s">
        <v>6616</v>
      </c>
      <c r="F1371" t="s">
        <v>7072</v>
      </c>
      <c r="G1371" t="s">
        <v>7095</v>
      </c>
      <c r="H1371" t="s">
        <v>7106</v>
      </c>
      <c r="I1371" t="s">
        <v>7146</v>
      </c>
      <c r="J1371" t="s">
        <v>7165</v>
      </c>
      <c r="K1371" t="s">
        <v>7176</v>
      </c>
      <c r="L1371" t="s">
        <v>7195</v>
      </c>
      <c r="M1371">
        <v>2</v>
      </c>
      <c r="N1371">
        <v>19521.009999999998</v>
      </c>
      <c r="O1371">
        <v>0.15</v>
      </c>
      <c r="P1371">
        <v>581.46</v>
      </c>
    </row>
    <row r="1372" spans="1:16" x14ac:dyDescent="0.25">
      <c r="A1372" t="s">
        <v>1384</v>
      </c>
      <c r="B1372" t="s">
        <v>5776</v>
      </c>
      <c r="C1372" t="str">
        <f>TEXT(SalesData[[#This Row],[Order Date]],"mmm-yyyy")</f>
        <v>Aug-2024</v>
      </c>
      <c r="D1372">
        <f t="shared" si="21"/>
        <v>2024</v>
      </c>
      <c r="E1372" t="s">
        <v>6409</v>
      </c>
      <c r="F1372" t="s">
        <v>7016</v>
      </c>
      <c r="G1372" t="s">
        <v>7097</v>
      </c>
      <c r="H1372" t="s">
        <v>7105</v>
      </c>
      <c r="I1372" t="s">
        <v>7128</v>
      </c>
      <c r="J1372" t="s">
        <v>7162</v>
      </c>
      <c r="K1372" t="s">
        <v>7166</v>
      </c>
      <c r="L1372" t="s">
        <v>7178</v>
      </c>
      <c r="M1372">
        <v>5</v>
      </c>
      <c r="N1372">
        <v>62733.07</v>
      </c>
      <c r="O1372">
        <v>0.2</v>
      </c>
      <c r="P1372">
        <v>8597.64</v>
      </c>
    </row>
    <row r="1373" spans="1:16" x14ac:dyDescent="0.25">
      <c r="A1373" t="s">
        <v>1385</v>
      </c>
      <c r="B1373" t="s">
        <v>5220</v>
      </c>
      <c r="C1373" t="str">
        <f>TEXT(SalesData[[#This Row],[Order Date]],"mmm-yyyy")</f>
        <v>Mar-2024</v>
      </c>
      <c r="D1373">
        <f t="shared" si="21"/>
        <v>2024</v>
      </c>
      <c r="E1373" t="s">
        <v>6543</v>
      </c>
      <c r="F1373" t="s">
        <v>6915</v>
      </c>
      <c r="G1373" t="s">
        <v>7095</v>
      </c>
      <c r="H1373" t="s">
        <v>7109</v>
      </c>
      <c r="I1373" t="s">
        <v>7135</v>
      </c>
      <c r="J1373" t="s">
        <v>7162</v>
      </c>
      <c r="K1373" t="s">
        <v>7166</v>
      </c>
      <c r="L1373" t="s">
        <v>7192</v>
      </c>
      <c r="M1373">
        <v>2</v>
      </c>
      <c r="N1373">
        <v>12170.14</v>
      </c>
      <c r="O1373">
        <v>0</v>
      </c>
      <c r="P1373">
        <v>2238.7199999999998</v>
      </c>
    </row>
    <row r="1374" spans="1:16" x14ac:dyDescent="0.25">
      <c r="A1374" t="s">
        <v>1386</v>
      </c>
      <c r="B1374" t="s">
        <v>5385</v>
      </c>
      <c r="C1374" t="str">
        <f>TEXT(SalesData[[#This Row],[Order Date]],"mmm-yyyy")</f>
        <v>Oct-2024</v>
      </c>
      <c r="D1374">
        <f t="shared" si="21"/>
        <v>2024</v>
      </c>
      <c r="E1374" t="s">
        <v>6474</v>
      </c>
      <c r="F1374" t="s">
        <v>6935</v>
      </c>
      <c r="G1374" t="s">
        <v>7094</v>
      </c>
      <c r="H1374" t="s">
        <v>7099</v>
      </c>
      <c r="I1374" t="s">
        <v>7130</v>
      </c>
      <c r="J1374" t="s">
        <v>7163</v>
      </c>
      <c r="K1374" t="s">
        <v>7167</v>
      </c>
      <c r="L1374" t="s">
        <v>7207</v>
      </c>
      <c r="M1374">
        <v>5</v>
      </c>
      <c r="N1374">
        <v>3011.66</v>
      </c>
      <c r="O1374">
        <v>0.25</v>
      </c>
      <c r="P1374">
        <v>767.91</v>
      </c>
    </row>
    <row r="1375" spans="1:16" x14ac:dyDescent="0.25">
      <c r="A1375" t="s">
        <v>1387</v>
      </c>
      <c r="B1375" t="s">
        <v>5755</v>
      </c>
      <c r="C1375" t="str">
        <f>TEXT(SalesData[[#This Row],[Order Date]],"mmm-yyyy")</f>
        <v>May-2025</v>
      </c>
      <c r="D1375">
        <f t="shared" si="21"/>
        <v>2025</v>
      </c>
      <c r="E1375" t="s">
        <v>6751</v>
      </c>
      <c r="F1375" t="s">
        <v>6950</v>
      </c>
      <c r="G1375" t="s">
        <v>7094</v>
      </c>
      <c r="H1375" t="s">
        <v>7099</v>
      </c>
      <c r="I1375" t="s">
        <v>7125</v>
      </c>
      <c r="J1375" t="s">
        <v>7164</v>
      </c>
      <c r="K1375" t="s">
        <v>7170</v>
      </c>
      <c r="L1375" t="s">
        <v>7183</v>
      </c>
      <c r="M1375">
        <v>3</v>
      </c>
      <c r="N1375">
        <v>11226.76</v>
      </c>
      <c r="O1375">
        <v>0.25</v>
      </c>
      <c r="P1375">
        <v>2001.22</v>
      </c>
    </row>
    <row r="1376" spans="1:16" x14ac:dyDescent="0.25">
      <c r="A1376" t="s">
        <v>1388</v>
      </c>
      <c r="B1376" t="s">
        <v>5026</v>
      </c>
      <c r="C1376" t="str">
        <f>TEXT(SalesData[[#This Row],[Order Date]],"mmm-yyyy")</f>
        <v>Jun-2024</v>
      </c>
      <c r="D1376">
        <f t="shared" si="21"/>
        <v>2024</v>
      </c>
      <c r="E1376" t="s">
        <v>6752</v>
      </c>
      <c r="F1376" t="s">
        <v>7036</v>
      </c>
      <c r="G1376" t="s">
        <v>7096</v>
      </c>
      <c r="H1376" t="s">
        <v>7111</v>
      </c>
      <c r="I1376" t="s">
        <v>7131</v>
      </c>
      <c r="J1376" t="s">
        <v>7165</v>
      </c>
      <c r="K1376" t="s">
        <v>7172</v>
      </c>
      <c r="L1376" t="s">
        <v>7185</v>
      </c>
      <c r="M1376">
        <v>7</v>
      </c>
      <c r="N1376">
        <v>27307.37</v>
      </c>
      <c r="O1376">
        <v>0.2</v>
      </c>
      <c r="P1376">
        <v>3499.99</v>
      </c>
    </row>
    <row r="1377" spans="1:16" x14ac:dyDescent="0.25">
      <c r="A1377" t="s">
        <v>1389</v>
      </c>
      <c r="B1377" t="s">
        <v>5651</v>
      </c>
      <c r="C1377" t="str">
        <f>TEXT(SalesData[[#This Row],[Order Date]],"mmm-yyyy")</f>
        <v>Apr-2024</v>
      </c>
      <c r="D1377">
        <f t="shared" si="21"/>
        <v>2024</v>
      </c>
      <c r="E1377" t="s">
        <v>6590</v>
      </c>
      <c r="F1377" t="s">
        <v>6927</v>
      </c>
      <c r="G1377" t="s">
        <v>7096</v>
      </c>
      <c r="H1377" t="s">
        <v>7111</v>
      </c>
      <c r="I1377" t="s">
        <v>7142</v>
      </c>
      <c r="J1377" t="s">
        <v>7162</v>
      </c>
      <c r="K1377" t="s">
        <v>7168</v>
      </c>
      <c r="L1377" t="s">
        <v>7181</v>
      </c>
      <c r="M1377">
        <v>2</v>
      </c>
      <c r="N1377">
        <v>25141.89</v>
      </c>
      <c r="O1377">
        <v>0</v>
      </c>
      <c r="P1377">
        <v>5707.7</v>
      </c>
    </row>
    <row r="1378" spans="1:16" x14ac:dyDescent="0.25">
      <c r="A1378" t="s">
        <v>1390</v>
      </c>
      <c r="B1378" t="s">
        <v>5532</v>
      </c>
      <c r="C1378" t="str">
        <f>TEXT(SalesData[[#This Row],[Order Date]],"mmm-yyyy")</f>
        <v>Mar-2023</v>
      </c>
      <c r="D1378">
        <f t="shared" si="21"/>
        <v>2023</v>
      </c>
      <c r="E1378" t="s">
        <v>6753</v>
      </c>
      <c r="F1378" t="s">
        <v>7036</v>
      </c>
      <c r="G1378" t="s">
        <v>7096</v>
      </c>
      <c r="H1378" t="s">
        <v>7111</v>
      </c>
      <c r="I1378" t="s">
        <v>7142</v>
      </c>
      <c r="J1378" t="s">
        <v>7162</v>
      </c>
      <c r="K1378" t="s">
        <v>7168</v>
      </c>
      <c r="L1378" t="s">
        <v>7181</v>
      </c>
      <c r="M1378">
        <v>1</v>
      </c>
      <c r="N1378">
        <v>9674.9500000000007</v>
      </c>
      <c r="O1378">
        <v>0.2</v>
      </c>
      <c r="P1378">
        <v>867.72</v>
      </c>
    </row>
    <row r="1379" spans="1:16" x14ac:dyDescent="0.25">
      <c r="A1379" t="s">
        <v>1391</v>
      </c>
      <c r="B1379" t="s">
        <v>5777</v>
      </c>
      <c r="C1379" t="str">
        <f>TEXT(SalesData[[#This Row],[Order Date]],"mmm-yyyy")</f>
        <v>Apr-2023</v>
      </c>
      <c r="D1379">
        <f t="shared" si="21"/>
        <v>2023</v>
      </c>
      <c r="E1379" t="s">
        <v>6573</v>
      </c>
      <c r="F1379" t="s">
        <v>7063</v>
      </c>
      <c r="G1379" t="s">
        <v>7097</v>
      </c>
      <c r="H1379" t="s">
        <v>7107</v>
      </c>
      <c r="I1379" t="s">
        <v>7153</v>
      </c>
      <c r="J1379" t="s">
        <v>7162</v>
      </c>
      <c r="K1379" t="s">
        <v>7168</v>
      </c>
      <c r="L1379" t="s">
        <v>7191</v>
      </c>
      <c r="M1379">
        <v>1</v>
      </c>
      <c r="N1379">
        <v>6624.58</v>
      </c>
      <c r="O1379">
        <v>0</v>
      </c>
      <c r="P1379">
        <v>1307.42</v>
      </c>
    </row>
    <row r="1380" spans="1:16" x14ac:dyDescent="0.25">
      <c r="A1380" t="s">
        <v>1392</v>
      </c>
      <c r="B1380" t="s">
        <v>5778</v>
      </c>
      <c r="C1380" t="str">
        <f>TEXT(SalesData[[#This Row],[Order Date]],"mmm-yyyy")</f>
        <v>Apr-2023</v>
      </c>
      <c r="D1380">
        <f t="shared" si="21"/>
        <v>2023</v>
      </c>
      <c r="E1380" t="s">
        <v>6599</v>
      </c>
      <c r="F1380" t="s">
        <v>7080</v>
      </c>
      <c r="G1380" t="s">
        <v>7097</v>
      </c>
      <c r="H1380" t="s">
        <v>7105</v>
      </c>
      <c r="I1380" t="s">
        <v>7149</v>
      </c>
      <c r="J1380" t="s">
        <v>7163</v>
      </c>
      <c r="K1380" t="s">
        <v>7171</v>
      </c>
      <c r="L1380" t="s">
        <v>7204</v>
      </c>
      <c r="M1380">
        <v>2</v>
      </c>
      <c r="N1380">
        <v>6611.94</v>
      </c>
      <c r="O1380">
        <v>0.25</v>
      </c>
      <c r="P1380">
        <v>561.99</v>
      </c>
    </row>
    <row r="1381" spans="1:16" x14ac:dyDescent="0.25">
      <c r="A1381" t="s">
        <v>1393</v>
      </c>
      <c r="B1381" t="s">
        <v>5451</v>
      </c>
      <c r="C1381" t="str">
        <f>TEXT(SalesData[[#This Row],[Order Date]],"mmm-yyyy")</f>
        <v>May-2023</v>
      </c>
      <c r="D1381">
        <f t="shared" si="21"/>
        <v>2023</v>
      </c>
      <c r="E1381" t="s">
        <v>6267</v>
      </c>
      <c r="F1381" t="s">
        <v>7003</v>
      </c>
      <c r="G1381" t="s">
        <v>7094</v>
      </c>
      <c r="H1381" t="s">
        <v>7098</v>
      </c>
      <c r="I1381" t="s">
        <v>7156</v>
      </c>
      <c r="J1381" t="s">
        <v>7162</v>
      </c>
      <c r="K1381" t="s">
        <v>7169</v>
      </c>
      <c r="L1381" t="s">
        <v>7182</v>
      </c>
      <c r="M1381">
        <v>1</v>
      </c>
      <c r="N1381">
        <v>6738.25</v>
      </c>
      <c r="O1381">
        <v>0.25</v>
      </c>
      <c r="P1381">
        <v>533.48</v>
      </c>
    </row>
    <row r="1382" spans="1:16" x14ac:dyDescent="0.25">
      <c r="A1382" t="s">
        <v>1394</v>
      </c>
      <c r="B1382" t="s">
        <v>5530</v>
      </c>
      <c r="C1382" t="str">
        <f>TEXT(SalesData[[#This Row],[Order Date]],"mmm-yyyy")</f>
        <v>Oct-2023</v>
      </c>
      <c r="D1382">
        <f t="shared" si="21"/>
        <v>2023</v>
      </c>
      <c r="E1382" t="s">
        <v>6754</v>
      </c>
      <c r="F1382" t="s">
        <v>6956</v>
      </c>
      <c r="G1382" t="s">
        <v>7094</v>
      </c>
      <c r="H1382" t="s">
        <v>7098</v>
      </c>
      <c r="I1382" t="s">
        <v>7156</v>
      </c>
      <c r="J1382" t="s">
        <v>7163</v>
      </c>
      <c r="K1382" t="s">
        <v>7167</v>
      </c>
      <c r="L1382" t="s">
        <v>7179</v>
      </c>
      <c r="M1382">
        <v>2</v>
      </c>
      <c r="N1382">
        <v>4751.82</v>
      </c>
      <c r="O1382">
        <v>0</v>
      </c>
      <c r="P1382">
        <v>1409.9</v>
      </c>
    </row>
    <row r="1383" spans="1:16" x14ac:dyDescent="0.25">
      <c r="A1383" t="s">
        <v>1395</v>
      </c>
      <c r="B1383" t="s">
        <v>5426</v>
      </c>
      <c r="C1383" t="str">
        <f>TEXT(SalesData[[#This Row],[Order Date]],"mmm-yyyy")</f>
        <v>Apr-2025</v>
      </c>
      <c r="D1383">
        <f t="shared" si="21"/>
        <v>2025</v>
      </c>
      <c r="E1383" t="s">
        <v>6464</v>
      </c>
      <c r="F1383" t="s">
        <v>6983</v>
      </c>
      <c r="G1383" t="s">
        <v>7094</v>
      </c>
      <c r="H1383" t="s">
        <v>7099</v>
      </c>
      <c r="I1383" t="s">
        <v>7125</v>
      </c>
      <c r="J1383" t="s">
        <v>7164</v>
      </c>
      <c r="K1383" t="s">
        <v>7170</v>
      </c>
      <c r="L1383" t="s">
        <v>7183</v>
      </c>
      <c r="M1383">
        <v>7</v>
      </c>
      <c r="N1383">
        <v>32552.39</v>
      </c>
      <c r="O1383">
        <v>0.1</v>
      </c>
      <c r="P1383">
        <v>8151.75</v>
      </c>
    </row>
    <row r="1384" spans="1:16" x14ac:dyDescent="0.25">
      <c r="A1384" t="s">
        <v>1396</v>
      </c>
      <c r="B1384" t="s">
        <v>5454</v>
      </c>
      <c r="C1384" t="str">
        <f>TEXT(SalesData[[#This Row],[Order Date]],"mmm-yyyy")</f>
        <v>Jun-2025</v>
      </c>
      <c r="D1384">
        <f t="shared" si="21"/>
        <v>2025</v>
      </c>
      <c r="E1384" t="s">
        <v>6574</v>
      </c>
      <c r="F1384" t="s">
        <v>6976</v>
      </c>
      <c r="G1384" t="s">
        <v>7096</v>
      </c>
      <c r="H1384" t="s">
        <v>7103</v>
      </c>
      <c r="I1384" t="s">
        <v>7158</v>
      </c>
      <c r="J1384" t="s">
        <v>7164</v>
      </c>
      <c r="K1384" t="s">
        <v>7173</v>
      </c>
      <c r="L1384" t="s">
        <v>7200</v>
      </c>
      <c r="M1384">
        <v>1</v>
      </c>
      <c r="N1384">
        <v>949.73</v>
      </c>
      <c r="O1384">
        <v>0.2</v>
      </c>
      <c r="P1384">
        <v>275.60000000000002</v>
      </c>
    </row>
    <row r="1385" spans="1:16" x14ac:dyDescent="0.25">
      <c r="A1385" t="s">
        <v>1397</v>
      </c>
      <c r="B1385" t="s">
        <v>5394</v>
      </c>
      <c r="C1385" t="str">
        <f>TEXT(SalesData[[#This Row],[Order Date]],"mmm-yyyy")</f>
        <v>Jul-2023</v>
      </c>
      <c r="D1385">
        <f t="shared" si="21"/>
        <v>2023</v>
      </c>
      <c r="E1385" t="s">
        <v>6606</v>
      </c>
      <c r="F1385" t="s">
        <v>7009</v>
      </c>
      <c r="G1385" t="s">
        <v>7094</v>
      </c>
      <c r="H1385" t="s">
        <v>7098</v>
      </c>
      <c r="I1385" t="s">
        <v>7114</v>
      </c>
      <c r="J1385" t="s">
        <v>7163</v>
      </c>
      <c r="K1385" t="s">
        <v>7167</v>
      </c>
      <c r="L1385" t="s">
        <v>7179</v>
      </c>
      <c r="M1385">
        <v>2</v>
      </c>
      <c r="N1385">
        <v>4551.3500000000004</v>
      </c>
      <c r="O1385">
        <v>0.1</v>
      </c>
      <c r="P1385">
        <v>964.48</v>
      </c>
    </row>
    <row r="1386" spans="1:16" x14ac:dyDescent="0.25">
      <c r="A1386" t="s">
        <v>1398</v>
      </c>
      <c r="B1386" t="s">
        <v>5779</v>
      </c>
      <c r="C1386" t="str">
        <f>TEXT(SalesData[[#This Row],[Order Date]],"mmm-yyyy")</f>
        <v>Aug-2025</v>
      </c>
      <c r="D1386">
        <f t="shared" si="21"/>
        <v>2025</v>
      </c>
      <c r="E1386" t="s">
        <v>6755</v>
      </c>
      <c r="F1386" t="s">
        <v>6996</v>
      </c>
      <c r="G1386" t="s">
        <v>7097</v>
      </c>
      <c r="H1386" t="s">
        <v>7107</v>
      </c>
      <c r="I1386" t="s">
        <v>7123</v>
      </c>
      <c r="J1386" t="s">
        <v>7162</v>
      </c>
      <c r="K1386" t="s">
        <v>7166</v>
      </c>
      <c r="L1386" t="s">
        <v>7178</v>
      </c>
      <c r="M1386">
        <v>4</v>
      </c>
      <c r="N1386">
        <v>57307.58</v>
      </c>
      <c r="O1386">
        <v>0.05</v>
      </c>
      <c r="P1386">
        <v>11376.26</v>
      </c>
    </row>
    <row r="1387" spans="1:16" x14ac:dyDescent="0.25">
      <c r="A1387" t="s">
        <v>1399</v>
      </c>
      <c r="B1387" t="s">
        <v>5706</v>
      </c>
      <c r="C1387" t="str">
        <f>TEXT(SalesData[[#This Row],[Order Date]],"mmm-yyyy")</f>
        <v>Apr-2025</v>
      </c>
      <c r="D1387">
        <f t="shared" si="21"/>
        <v>2025</v>
      </c>
      <c r="E1387" t="s">
        <v>6198</v>
      </c>
      <c r="F1387" t="s">
        <v>6978</v>
      </c>
      <c r="G1387" t="s">
        <v>7094</v>
      </c>
      <c r="H1387" t="s">
        <v>7101</v>
      </c>
      <c r="I1387" t="s">
        <v>7124</v>
      </c>
      <c r="J1387" t="s">
        <v>7163</v>
      </c>
      <c r="K1387" t="s">
        <v>7171</v>
      </c>
      <c r="L1387" t="s">
        <v>7209</v>
      </c>
      <c r="M1387">
        <v>4</v>
      </c>
      <c r="N1387">
        <v>6079.27</v>
      </c>
      <c r="O1387">
        <v>0.15</v>
      </c>
      <c r="P1387">
        <v>847.75</v>
      </c>
    </row>
    <row r="1388" spans="1:16" x14ac:dyDescent="0.25">
      <c r="A1388" t="s">
        <v>1400</v>
      </c>
      <c r="B1388" t="s">
        <v>5780</v>
      </c>
      <c r="C1388" t="str">
        <f>TEXT(SalesData[[#This Row],[Order Date]],"mmm-yyyy")</f>
        <v>Aug-2023</v>
      </c>
      <c r="D1388">
        <f t="shared" si="21"/>
        <v>2023</v>
      </c>
      <c r="E1388" t="s">
        <v>6756</v>
      </c>
      <c r="F1388" t="s">
        <v>6969</v>
      </c>
      <c r="G1388" t="s">
        <v>7096</v>
      </c>
      <c r="H1388" t="s">
        <v>7103</v>
      </c>
      <c r="I1388" t="s">
        <v>7134</v>
      </c>
      <c r="J1388" t="s">
        <v>7165</v>
      </c>
      <c r="K1388" t="s">
        <v>7177</v>
      </c>
      <c r="L1388" t="s">
        <v>7198</v>
      </c>
      <c r="M1388">
        <v>6</v>
      </c>
      <c r="N1388">
        <v>295172.34000000003</v>
      </c>
      <c r="O1388">
        <v>0.25</v>
      </c>
      <c r="P1388">
        <v>29078.87</v>
      </c>
    </row>
    <row r="1389" spans="1:16" x14ac:dyDescent="0.25">
      <c r="A1389" t="s">
        <v>1401</v>
      </c>
      <c r="B1389" t="s">
        <v>5781</v>
      </c>
      <c r="C1389" t="str">
        <f>TEXT(SalesData[[#This Row],[Order Date]],"mmm-yyyy")</f>
        <v>Jul-2025</v>
      </c>
      <c r="D1389">
        <f t="shared" si="21"/>
        <v>2025</v>
      </c>
      <c r="E1389" t="s">
        <v>6578</v>
      </c>
      <c r="F1389" t="s">
        <v>6925</v>
      </c>
      <c r="G1389" t="s">
        <v>7096</v>
      </c>
      <c r="H1389" t="s">
        <v>7112</v>
      </c>
      <c r="I1389" t="s">
        <v>7154</v>
      </c>
      <c r="J1389" t="s">
        <v>7162</v>
      </c>
      <c r="K1389" t="s">
        <v>7168</v>
      </c>
      <c r="L1389" t="s">
        <v>7191</v>
      </c>
      <c r="M1389">
        <v>2</v>
      </c>
      <c r="N1389">
        <v>12911.1</v>
      </c>
      <c r="O1389">
        <v>0</v>
      </c>
      <c r="P1389">
        <v>2834.37</v>
      </c>
    </row>
    <row r="1390" spans="1:16" x14ac:dyDescent="0.25">
      <c r="A1390" t="s">
        <v>1402</v>
      </c>
      <c r="B1390" t="s">
        <v>5782</v>
      </c>
      <c r="C1390" t="str">
        <f>TEXT(SalesData[[#This Row],[Order Date]],"mmm-yyyy")</f>
        <v>Dec-2025</v>
      </c>
      <c r="D1390">
        <f t="shared" si="21"/>
        <v>2025</v>
      </c>
      <c r="E1390" t="s">
        <v>6118</v>
      </c>
      <c r="F1390" t="s">
        <v>6917</v>
      </c>
      <c r="G1390" t="s">
        <v>7094</v>
      </c>
      <c r="H1390" t="s">
        <v>7101</v>
      </c>
      <c r="I1390" t="s">
        <v>7117</v>
      </c>
      <c r="J1390" t="s">
        <v>7164</v>
      </c>
      <c r="K1390" t="s">
        <v>7173</v>
      </c>
      <c r="L1390" t="s">
        <v>7186</v>
      </c>
      <c r="M1390">
        <v>1</v>
      </c>
      <c r="N1390">
        <v>3524.72</v>
      </c>
      <c r="O1390">
        <v>0.25</v>
      </c>
      <c r="P1390">
        <v>438.51</v>
      </c>
    </row>
    <row r="1391" spans="1:16" x14ac:dyDescent="0.25">
      <c r="A1391" t="s">
        <v>1403</v>
      </c>
      <c r="B1391" t="s">
        <v>5632</v>
      </c>
      <c r="C1391" t="str">
        <f>TEXT(SalesData[[#This Row],[Order Date]],"mmm-yyyy")</f>
        <v>May-2023</v>
      </c>
      <c r="D1391">
        <f t="shared" si="21"/>
        <v>2023</v>
      </c>
      <c r="E1391" t="s">
        <v>6757</v>
      </c>
      <c r="F1391" t="s">
        <v>6968</v>
      </c>
      <c r="G1391" t="s">
        <v>7096</v>
      </c>
      <c r="H1391" t="s">
        <v>7113</v>
      </c>
      <c r="I1391" t="s">
        <v>7143</v>
      </c>
      <c r="J1391" t="s">
        <v>7164</v>
      </c>
      <c r="K1391" t="s">
        <v>7173</v>
      </c>
      <c r="L1391" t="s">
        <v>7206</v>
      </c>
      <c r="M1391">
        <v>8</v>
      </c>
      <c r="N1391">
        <v>15508.61</v>
      </c>
      <c r="O1391">
        <v>0.1</v>
      </c>
      <c r="P1391">
        <v>4743.18</v>
      </c>
    </row>
    <row r="1392" spans="1:16" x14ac:dyDescent="0.25">
      <c r="A1392" t="s">
        <v>1404</v>
      </c>
      <c r="B1392" t="s">
        <v>5479</v>
      </c>
      <c r="C1392" t="str">
        <f>TEXT(SalesData[[#This Row],[Order Date]],"mmm-yyyy")</f>
        <v>Aug-2024</v>
      </c>
      <c r="D1392">
        <f t="shared" si="21"/>
        <v>2024</v>
      </c>
      <c r="E1392" t="s">
        <v>6630</v>
      </c>
      <c r="F1392" t="s">
        <v>7084</v>
      </c>
      <c r="G1392" t="s">
        <v>7096</v>
      </c>
      <c r="H1392" t="s">
        <v>7111</v>
      </c>
      <c r="I1392" t="s">
        <v>7131</v>
      </c>
      <c r="J1392" t="s">
        <v>7165</v>
      </c>
      <c r="K1392" t="s">
        <v>7172</v>
      </c>
      <c r="L1392" t="s">
        <v>7185</v>
      </c>
      <c r="M1392">
        <v>3</v>
      </c>
      <c r="N1392">
        <v>13668.46</v>
      </c>
      <c r="O1392">
        <v>0.05</v>
      </c>
      <c r="P1392">
        <v>2187.9299999999998</v>
      </c>
    </row>
    <row r="1393" spans="1:16" x14ac:dyDescent="0.25">
      <c r="A1393" t="s">
        <v>1405</v>
      </c>
      <c r="B1393" t="s">
        <v>5454</v>
      </c>
      <c r="C1393" t="str">
        <f>TEXT(SalesData[[#This Row],[Order Date]],"mmm-yyyy")</f>
        <v>Jun-2025</v>
      </c>
      <c r="D1393">
        <f t="shared" si="21"/>
        <v>2025</v>
      </c>
      <c r="E1393" t="s">
        <v>6260</v>
      </c>
      <c r="F1393" t="s">
        <v>7009</v>
      </c>
      <c r="G1393" t="s">
        <v>7095</v>
      </c>
      <c r="H1393" t="s">
        <v>7106</v>
      </c>
      <c r="I1393" t="s">
        <v>7122</v>
      </c>
      <c r="J1393" t="s">
        <v>7162</v>
      </c>
      <c r="K1393" t="s">
        <v>7169</v>
      </c>
      <c r="L1393" t="s">
        <v>7203</v>
      </c>
      <c r="M1393">
        <v>6</v>
      </c>
      <c r="N1393">
        <v>113183.26</v>
      </c>
      <c r="O1393">
        <v>0.15</v>
      </c>
      <c r="P1393">
        <v>11486.87</v>
      </c>
    </row>
    <row r="1394" spans="1:16" x14ac:dyDescent="0.25">
      <c r="A1394" t="s">
        <v>1406</v>
      </c>
      <c r="B1394" t="s">
        <v>5783</v>
      </c>
      <c r="C1394" t="str">
        <f>TEXT(SalesData[[#This Row],[Order Date]],"mmm-yyyy")</f>
        <v>Jan-2025</v>
      </c>
      <c r="D1394">
        <f t="shared" si="21"/>
        <v>2025</v>
      </c>
      <c r="E1394" t="s">
        <v>6616</v>
      </c>
      <c r="F1394" t="s">
        <v>7072</v>
      </c>
      <c r="G1394" t="s">
        <v>7095</v>
      </c>
      <c r="H1394" t="s">
        <v>7106</v>
      </c>
      <c r="I1394" t="s">
        <v>7122</v>
      </c>
      <c r="J1394" t="s">
        <v>7164</v>
      </c>
      <c r="K1394" t="s">
        <v>7174</v>
      </c>
      <c r="L1394" t="s">
        <v>7188</v>
      </c>
      <c r="M1394">
        <v>6</v>
      </c>
      <c r="N1394">
        <v>15624.16</v>
      </c>
      <c r="O1394">
        <v>0.1</v>
      </c>
      <c r="P1394">
        <v>3287.62</v>
      </c>
    </row>
    <row r="1395" spans="1:16" x14ac:dyDescent="0.25">
      <c r="A1395" t="s">
        <v>1407</v>
      </c>
      <c r="B1395" t="s">
        <v>5558</v>
      </c>
      <c r="C1395" t="str">
        <f>TEXT(SalesData[[#This Row],[Order Date]],"mmm-yyyy")</f>
        <v>Sep-2023</v>
      </c>
      <c r="D1395">
        <f t="shared" si="21"/>
        <v>2023</v>
      </c>
      <c r="E1395" t="s">
        <v>6505</v>
      </c>
      <c r="F1395" t="s">
        <v>7039</v>
      </c>
      <c r="G1395" t="s">
        <v>7097</v>
      </c>
      <c r="H1395" t="s">
        <v>7110</v>
      </c>
      <c r="I1395" t="s">
        <v>7159</v>
      </c>
      <c r="J1395" t="s">
        <v>7164</v>
      </c>
      <c r="K1395" t="s">
        <v>7170</v>
      </c>
      <c r="L1395" t="s">
        <v>7213</v>
      </c>
      <c r="M1395">
        <v>1</v>
      </c>
      <c r="N1395">
        <v>2139.15</v>
      </c>
      <c r="O1395">
        <v>0.2</v>
      </c>
      <c r="P1395">
        <v>483.45</v>
      </c>
    </row>
    <row r="1396" spans="1:16" x14ac:dyDescent="0.25">
      <c r="A1396" t="s">
        <v>1408</v>
      </c>
      <c r="B1396" t="s">
        <v>5266</v>
      </c>
      <c r="C1396" t="str">
        <f>TEXT(SalesData[[#This Row],[Order Date]],"mmm-yyyy")</f>
        <v>Dec-2024</v>
      </c>
      <c r="D1396">
        <f t="shared" si="21"/>
        <v>2024</v>
      </c>
      <c r="E1396" t="s">
        <v>6422</v>
      </c>
      <c r="F1396" t="s">
        <v>6981</v>
      </c>
      <c r="G1396" t="s">
        <v>7096</v>
      </c>
      <c r="H1396" t="s">
        <v>7113</v>
      </c>
      <c r="I1396" t="s">
        <v>7148</v>
      </c>
      <c r="J1396" t="s">
        <v>7163</v>
      </c>
      <c r="K1396" t="s">
        <v>7171</v>
      </c>
      <c r="L1396" t="s">
        <v>7204</v>
      </c>
      <c r="M1396">
        <v>3</v>
      </c>
      <c r="N1396">
        <v>13270.82</v>
      </c>
      <c r="O1396">
        <v>0.05</v>
      </c>
      <c r="P1396">
        <v>1962.84</v>
      </c>
    </row>
    <row r="1397" spans="1:16" x14ac:dyDescent="0.25">
      <c r="A1397" t="s">
        <v>1409</v>
      </c>
      <c r="B1397" t="s">
        <v>5459</v>
      </c>
      <c r="C1397" t="str">
        <f>TEXT(SalesData[[#This Row],[Order Date]],"mmm-yyyy")</f>
        <v>Nov-2024</v>
      </c>
      <c r="D1397">
        <f t="shared" si="21"/>
        <v>2024</v>
      </c>
      <c r="E1397" t="s">
        <v>6191</v>
      </c>
      <c r="F1397" t="s">
        <v>6927</v>
      </c>
      <c r="G1397" t="s">
        <v>7095</v>
      </c>
      <c r="H1397" t="s">
        <v>7109</v>
      </c>
      <c r="I1397" t="s">
        <v>7140</v>
      </c>
      <c r="J1397" t="s">
        <v>7165</v>
      </c>
      <c r="K1397" t="s">
        <v>7177</v>
      </c>
      <c r="L1397" t="s">
        <v>7210</v>
      </c>
      <c r="M1397">
        <v>3</v>
      </c>
      <c r="N1397">
        <v>259815.61</v>
      </c>
      <c r="O1397">
        <v>0</v>
      </c>
      <c r="P1397">
        <v>32022.18</v>
      </c>
    </row>
    <row r="1398" spans="1:16" x14ac:dyDescent="0.25">
      <c r="A1398" t="s">
        <v>1410</v>
      </c>
      <c r="B1398" t="s">
        <v>5234</v>
      </c>
      <c r="C1398" t="str">
        <f>TEXT(SalesData[[#This Row],[Order Date]],"mmm-yyyy")</f>
        <v>May-2025</v>
      </c>
      <c r="D1398">
        <f t="shared" si="21"/>
        <v>2025</v>
      </c>
      <c r="E1398" t="s">
        <v>6568</v>
      </c>
      <c r="F1398" t="s">
        <v>6996</v>
      </c>
      <c r="G1398" t="s">
        <v>7097</v>
      </c>
      <c r="H1398" t="s">
        <v>7105</v>
      </c>
      <c r="I1398" t="s">
        <v>7149</v>
      </c>
      <c r="J1398" t="s">
        <v>7164</v>
      </c>
      <c r="K1398" t="s">
        <v>7173</v>
      </c>
      <c r="L1398" t="s">
        <v>7206</v>
      </c>
      <c r="M1398">
        <v>2</v>
      </c>
      <c r="N1398">
        <v>4525.97</v>
      </c>
      <c r="O1398">
        <v>0</v>
      </c>
      <c r="P1398">
        <v>1489.29</v>
      </c>
    </row>
    <row r="1399" spans="1:16" x14ac:dyDescent="0.25">
      <c r="A1399" t="s">
        <v>1411</v>
      </c>
      <c r="B1399" t="s">
        <v>5493</v>
      </c>
      <c r="C1399" t="str">
        <f>TEXT(SalesData[[#This Row],[Order Date]],"mmm-yyyy")</f>
        <v>May-2023</v>
      </c>
      <c r="D1399">
        <f t="shared" si="21"/>
        <v>2023</v>
      </c>
      <c r="E1399" t="s">
        <v>6270</v>
      </c>
      <c r="F1399" t="s">
        <v>7014</v>
      </c>
      <c r="G1399" t="s">
        <v>7097</v>
      </c>
      <c r="H1399" t="s">
        <v>7107</v>
      </c>
      <c r="I1399" t="s">
        <v>7152</v>
      </c>
      <c r="J1399" t="s">
        <v>7164</v>
      </c>
      <c r="K1399" t="s">
        <v>7173</v>
      </c>
      <c r="L1399" t="s">
        <v>7186</v>
      </c>
      <c r="M1399">
        <v>3</v>
      </c>
      <c r="N1399">
        <v>10088.370000000001</v>
      </c>
      <c r="O1399">
        <v>0.25</v>
      </c>
      <c r="P1399">
        <v>1512.58</v>
      </c>
    </row>
    <row r="1400" spans="1:16" x14ac:dyDescent="0.25">
      <c r="A1400" t="s">
        <v>1412</v>
      </c>
      <c r="B1400" t="s">
        <v>5575</v>
      </c>
      <c r="C1400" t="str">
        <f>TEXT(SalesData[[#This Row],[Order Date]],"mmm-yyyy")</f>
        <v>Jun-2023</v>
      </c>
      <c r="D1400">
        <f t="shared" si="21"/>
        <v>2023</v>
      </c>
      <c r="E1400" t="s">
        <v>6758</v>
      </c>
      <c r="F1400" t="s">
        <v>6961</v>
      </c>
      <c r="G1400" t="s">
        <v>7095</v>
      </c>
      <c r="H1400" t="s">
        <v>7106</v>
      </c>
      <c r="I1400" t="s">
        <v>7146</v>
      </c>
      <c r="J1400" t="s">
        <v>7165</v>
      </c>
      <c r="K1400" t="s">
        <v>7172</v>
      </c>
      <c r="L1400" t="s">
        <v>7208</v>
      </c>
      <c r="M1400">
        <v>6</v>
      </c>
      <c r="N1400">
        <v>15670.51</v>
      </c>
      <c r="O1400">
        <v>0</v>
      </c>
      <c r="P1400">
        <v>3406.55</v>
      </c>
    </row>
    <row r="1401" spans="1:16" x14ac:dyDescent="0.25">
      <c r="A1401" t="s">
        <v>1413</v>
      </c>
      <c r="B1401" t="s">
        <v>5705</v>
      </c>
      <c r="C1401" t="str">
        <f>TEXT(SalesData[[#This Row],[Order Date]],"mmm-yyyy")</f>
        <v>Oct-2023</v>
      </c>
      <c r="D1401">
        <f t="shared" si="21"/>
        <v>2023</v>
      </c>
      <c r="E1401" t="s">
        <v>6384</v>
      </c>
      <c r="F1401" t="s">
        <v>6969</v>
      </c>
      <c r="G1401" t="s">
        <v>7094</v>
      </c>
      <c r="H1401" t="s">
        <v>7099</v>
      </c>
      <c r="I1401" t="s">
        <v>7130</v>
      </c>
      <c r="J1401" t="s">
        <v>7163</v>
      </c>
      <c r="K1401" t="s">
        <v>7171</v>
      </c>
      <c r="L1401" t="s">
        <v>7184</v>
      </c>
      <c r="M1401">
        <v>6</v>
      </c>
      <c r="N1401">
        <v>36536.47</v>
      </c>
      <c r="O1401">
        <v>0.2</v>
      </c>
      <c r="P1401">
        <v>1162.31</v>
      </c>
    </row>
    <row r="1402" spans="1:16" x14ac:dyDescent="0.25">
      <c r="A1402" t="s">
        <v>1414</v>
      </c>
      <c r="B1402" t="s">
        <v>5784</v>
      </c>
      <c r="C1402" t="str">
        <f>TEXT(SalesData[[#This Row],[Order Date]],"mmm-yyyy")</f>
        <v>Jun-2023</v>
      </c>
      <c r="D1402">
        <f t="shared" si="21"/>
        <v>2023</v>
      </c>
      <c r="E1402" t="s">
        <v>6759</v>
      </c>
      <c r="F1402" t="s">
        <v>7038</v>
      </c>
      <c r="G1402" t="s">
        <v>7095</v>
      </c>
      <c r="H1402" t="s">
        <v>7108</v>
      </c>
      <c r="I1402" t="s">
        <v>7141</v>
      </c>
      <c r="J1402" t="s">
        <v>7164</v>
      </c>
      <c r="K1402" t="s">
        <v>7173</v>
      </c>
      <c r="L1402" t="s">
        <v>7186</v>
      </c>
      <c r="M1402">
        <v>3</v>
      </c>
      <c r="N1402">
        <v>10193.33</v>
      </c>
      <c r="O1402">
        <v>0.25</v>
      </c>
      <c r="P1402">
        <v>1772.06</v>
      </c>
    </row>
    <row r="1403" spans="1:16" x14ac:dyDescent="0.25">
      <c r="A1403" t="s">
        <v>1415</v>
      </c>
      <c r="B1403" t="s">
        <v>5340</v>
      </c>
      <c r="C1403" t="str">
        <f>TEXT(SalesData[[#This Row],[Order Date]],"mmm-yyyy")</f>
        <v>Mar-2024</v>
      </c>
      <c r="D1403">
        <f t="shared" si="21"/>
        <v>2024</v>
      </c>
      <c r="E1403" t="s">
        <v>6208</v>
      </c>
      <c r="F1403" t="s">
        <v>6959</v>
      </c>
      <c r="G1403" t="s">
        <v>7096</v>
      </c>
      <c r="H1403" t="s">
        <v>7113</v>
      </c>
      <c r="I1403" t="s">
        <v>7148</v>
      </c>
      <c r="J1403" t="s">
        <v>7164</v>
      </c>
      <c r="K1403" t="s">
        <v>7170</v>
      </c>
      <c r="L1403" t="s">
        <v>7189</v>
      </c>
      <c r="M1403">
        <v>2</v>
      </c>
      <c r="N1403">
        <v>2790.81</v>
      </c>
      <c r="O1403">
        <v>0.1</v>
      </c>
      <c r="P1403">
        <v>776.49</v>
      </c>
    </row>
    <row r="1404" spans="1:16" x14ac:dyDescent="0.25">
      <c r="A1404" t="s">
        <v>1416</v>
      </c>
      <c r="B1404" t="s">
        <v>5353</v>
      </c>
      <c r="C1404" t="str">
        <f>TEXT(SalesData[[#This Row],[Order Date]],"mmm-yyyy")</f>
        <v>Nov-2025</v>
      </c>
      <c r="D1404">
        <f t="shared" si="21"/>
        <v>2025</v>
      </c>
      <c r="E1404" t="s">
        <v>6261</v>
      </c>
      <c r="F1404" t="s">
        <v>6987</v>
      </c>
      <c r="G1404" t="s">
        <v>7094</v>
      </c>
      <c r="H1404" t="s">
        <v>7101</v>
      </c>
      <c r="I1404" t="s">
        <v>7117</v>
      </c>
      <c r="J1404" t="s">
        <v>7164</v>
      </c>
      <c r="K1404" t="s">
        <v>7174</v>
      </c>
      <c r="L1404" t="s">
        <v>7196</v>
      </c>
      <c r="M1404">
        <v>4</v>
      </c>
      <c r="N1404">
        <v>10736.62</v>
      </c>
      <c r="O1404">
        <v>0.25</v>
      </c>
      <c r="P1404">
        <v>1843.35</v>
      </c>
    </row>
    <row r="1405" spans="1:16" x14ac:dyDescent="0.25">
      <c r="A1405" t="s">
        <v>1417</v>
      </c>
      <c r="B1405" t="s">
        <v>5161</v>
      </c>
      <c r="C1405" t="str">
        <f>TEXT(SalesData[[#This Row],[Order Date]],"mmm-yyyy")</f>
        <v>Nov-2023</v>
      </c>
      <c r="D1405">
        <f t="shared" si="21"/>
        <v>2023</v>
      </c>
      <c r="E1405" t="s">
        <v>6655</v>
      </c>
      <c r="F1405" t="s">
        <v>7049</v>
      </c>
      <c r="G1405" t="s">
        <v>7095</v>
      </c>
      <c r="H1405" t="s">
        <v>7102</v>
      </c>
      <c r="I1405" t="s">
        <v>7118</v>
      </c>
      <c r="J1405" t="s">
        <v>7162</v>
      </c>
      <c r="K1405" t="s">
        <v>7168</v>
      </c>
      <c r="L1405" t="s">
        <v>7180</v>
      </c>
      <c r="M1405">
        <v>5</v>
      </c>
      <c r="N1405">
        <v>18323.939999999999</v>
      </c>
      <c r="O1405">
        <v>0</v>
      </c>
      <c r="P1405">
        <v>3448.96</v>
      </c>
    </row>
    <row r="1406" spans="1:16" x14ac:dyDescent="0.25">
      <c r="A1406" t="s">
        <v>1418</v>
      </c>
      <c r="B1406" t="s">
        <v>5275</v>
      </c>
      <c r="C1406" t="str">
        <f>TEXT(SalesData[[#This Row],[Order Date]],"mmm-yyyy")</f>
        <v>Jun-2024</v>
      </c>
      <c r="D1406">
        <f t="shared" si="21"/>
        <v>2024</v>
      </c>
      <c r="E1406" t="s">
        <v>6202</v>
      </c>
      <c r="F1406" t="s">
        <v>6980</v>
      </c>
      <c r="G1406" t="s">
        <v>7094</v>
      </c>
      <c r="H1406" t="s">
        <v>7098</v>
      </c>
      <c r="I1406" t="s">
        <v>7114</v>
      </c>
      <c r="J1406" t="s">
        <v>7163</v>
      </c>
      <c r="K1406" t="s">
        <v>7167</v>
      </c>
      <c r="L1406" t="s">
        <v>7187</v>
      </c>
      <c r="M1406">
        <v>7</v>
      </c>
      <c r="N1406">
        <v>7696.24</v>
      </c>
      <c r="O1406">
        <v>0.25</v>
      </c>
      <c r="P1406">
        <v>1278.07</v>
      </c>
    </row>
    <row r="1407" spans="1:16" x14ac:dyDescent="0.25">
      <c r="A1407" t="s">
        <v>1419</v>
      </c>
      <c r="B1407" t="s">
        <v>5785</v>
      </c>
      <c r="C1407" t="str">
        <f>TEXT(SalesData[[#This Row],[Order Date]],"mmm-yyyy")</f>
        <v>Jul-2025</v>
      </c>
      <c r="D1407">
        <f t="shared" si="21"/>
        <v>2025</v>
      </c>
      <c r="E1407" t="s">
        <v>6432</v>
      </c>
      <c r="F1407" t="s">
        <v>6992</v>
      </c>
      <c r="G1407" t="s">
        <v>7094</v>
      </c>
      <c r="H1407" t="s">
        <v>7100</v>
      </c>
      <c r="I1407" t="s">
        <v>7136</v>
      </c>
      <c r="J1407" t="s">
        <v>7164</v>
      </c>
      <c r="K1407" t="s">
        <v>7170</v>
      </c>
      <c r="L1407" t="s">
        <v>7183</v>
      </c>
      <c r="M1407">
        <v>4</v>
      </c>
      <c r="N1407">
        <v>16666.189999999999</v>
      </c>
      <c r="O1407">
        <v>0.15</v>
      </c>
      <c r="P1407">
        <v>3920.05</v>
      </c>
    </row>
    <row r="1408" spans="1:16" x14ac:dyDescent="0.25">
      <c r="A1408" t="s">
        <v>1420</v>
      </c>
      <c r="B1408" t="s">
        <v>5219</v>
      </c>
      <c r="C1408" t="str">
        <f>TEXT(SalesData[[#This Row],[Order Date]],"mmm-yyyy")</f>
        <v>Sep-2024</v>
      </c>
      <c r="D1408">
        <f t="shared" si="21"/>
        <v>2024</v>
      </c>
      <c r="E1408" t="s">
        <v>6271</v>
      </c>
      <c r="F1408" t="s">
        <v>7015</v>
      </c>
      <c r="G1408" t="s">
        <v>7096</v>
      </c>
      <c r="H1408" t="s">
        <v>7111</v>
      </c>
      <c r="I1408" t="s">
        <v>7142</v>
      </c>
      <c r="J1408" t="s">
        <v>7165</v>
      </c>
      <c r="K1408" t="s">
        <v>7177</v>
      </c>
      <c r="L1408" t="s">
        <v>7201</v>
      </c>
      <c r="M1408">
        <v>1</v>
      </c>
      <c r="N1408">
        <v>48280.3</v>
      </c>
      <c r="O1408">
        <v>0.1</v>
      </c>
      <c r="P1408">
        <v>4418.55</v>
      </c>
    </row>
    <row r="1409" spans="1:16" x14ac:dyDescent="0.25">
      <c r="A1409" t="s">
        <v>1421</v>
      </c>
      <c r="B1409" t="s">
        <v>5457</v>
      </c>
      <c r="C1409" t="str">
        <f>TEXT(SalesData[[#This Row],[Order Date]],"mmm-yyyy")</f>
        <v>Jan-2025</v>
      </c>
      <c r="D1409">
        <f t="shared" si="21"/>
        <v>2025</v>
      </c>
      <c r="E1409" t="s">
        <v>6729</v>
      </c>
      <c r="F1409" t="s">
        <v>6914</v>
      </c>
      <c r="G1409" t="s">
        <v>7096</v>
      </c>
      <c r="H1409" t="s">
        <v>7113</v>
      </c>
      <c r="I1409" t="s">
        <v>7143</v>
      </c>
      <c r="J1409" t="s">
        <v>7165</v>
      </c>
      <c r="K1409" t="s">
        <v>7177</v>
      </c>
      <c r="L1409" t="s">
        <v>7201</v>
      </c>
      <c r="M1409">
        <v>3</v>
      </c>
      <c r="N1409">
        <v>157007.31</v>
      </c>
      <c r="O1409">
        <v>0</v>
      </c>
      <c r="P1409">
        <v>21241.83</v>
      </c>
    </row>
    <row r="1410" spans="1:16" x14ac:dyDescent="0.25">
      <c r="A1410" t="s">
        <v>1422</v>
      </c>
      <c r="B1410" t="s">
        <v>5786</v>
      </c>
      <c r="C1410" t="str">
        <f>TEXT(SalesData[[#This Row],[Order Date]],"mmm-yyyy")</f>
        <v>Nov-2024</v>
      </c>
      <c r="D1410">
        <f t="shared" ref="D1410:D1473" si="22">YEAR(B1410)</f>
        <v>2024</v>
      </c>
      <c r="E1410" t="s">
        <v>6760</v>
      </c>
      <c r="F1410" t="s">
        <v>7089</v>
      </c>
      <c r="G1410" t="s">
        <v>7095</v>
      </c>
      <c r="H1410" t="s">
        <v>7109</v>
      </c>
      <c r="I1410" t="s">
        <v>7140</v>
      </c>
      <c r="J1410" t="s">
        <v>7163</v>
      </c>
      <c r="K1410" t="s">
        <v>7167</v>
      </c>
      <c r="L1410" t="s">
        <v>7207</v>
      </c>
      <c r="M1410">
        <v>5</v>
      </c>
      <c r="N1410">
        <v>3048.82</v>
      </c>
      <c r="O1410">
        <v>0.2</v>
      </c>
      <c r="P1410">
        <v>619.53</v>
      </c>
    </row>
    <row r="1411" spans="1:16" x14ac:dyDescent="0.25">
      <c r="A1411" t="s">
        <v>1423</v>
      </c>
      <c r="B1411" t="s">
        <v>5729</v>
      </c>
      <c r="C1411" t="str">
        <f>TEXT(SalesData[[#This Row],[Order Date]],"mmm-yyyy")</f>
        <v>Jul-2023</v>
      </c>
      <c r="D1411">
        <f t="shared" si="22"/>
        <v>2023</v>
      </c>
      <c r="E1411" t="s">
        <v>6710</v>
      </c>
      <c r="F1411" t="s">
        <v>7056</v>
      </c>
      <c r="G1411" t="s">
        <v>7097</v>
      </c>
      <c r="H1411" t="s">
        <v>7107</v>
      </c>
      <c r="I1411" t="s">
        <v>7123</v>
      </c>
      <c r="J1411" t="s">
        <v>7163</v>
      </c>
      <c r="K1411" t="s">
        <v>7171</v>
      </c>
      <c r="L1411" t="s">
        <v>7209</v>
      </c>
      <c r="M1411">
        <v>1</v>
      </c>
      <c r="N1411">
        <v>1769.14</v>
      </c>
      <c r="O1411">
        <v>0</v>
      </c>
      <c r="P1411">
        <v>385.14</v>
      </c>
    </row>
    <row r="1412" spans="1:16" x14ac:dyDescent="0.25">
      <c r="A1412" t="s">
        <v>1424</v>
      </c>
      <c r="B1412" t="s">
        <v>5513</v>
      </c>
      <c r="C1412" t="str">
        <f>TEXT(SalesData[[#This Row],[Order Date]],"mmm-yyyy")</f>
        <v>Mar-2025</v>
      </c>
      <c r="D1412">
        <f t="shared" si="22"/>
        <v>2025</v>
      </c>
      <c r="E1412" t="s">
        <v>6535</v>
      </c>
      <c r="F1412" t="s">
        <v>7074</v>
      </c>
      <c r="G1412" t="s">
        <v>7097</v>
      </c>
      <c r="H1412" t="s">
        <v>7110</v>
      </c>
      <c r="I1412" t="s">
        <v>7159</v>
      </c>
      <c r="J1412" t="s">
        <v>7165</v>
      </c>
      <c r="K1412" t="s">
        <v>7177</v>
      </c>
      <c r="L1412" t="s">
        <v>7210</v>
      </c>
      <c r="M1412">
        <v>6</v>
      </c>
      <c r="N1412">
        <v>500571.48</v>
      </c>
      <c r="O1412">
        <v>0</v>
      </c>
      <c r="P1412">
        <v>62055.49</v>
      </c>
    </row>
    <row r="1413" spans="1:16" x14ac:dyDescent="0.25">
      <c r="A1413" t="s">
        <v>1425</v>
      </c>
      <c r="B1413" t="s">
        <v>5607</v>
      </c>
      <c r="C1413" t="str">
        <f>TEXT(SalesData[[#This Row],[Order Date]],"mmm-yyyy")</f>
        <v>Dec-2023</v>
      </c>
      <c r="D1413">
        <f t="shared" si="22"/>
        <v>2023</v>
      </c>
      <c r="E1413" t="s">
        <v>6163</v>
      </c>
      <c r="F1413" t="s">
        <v>6918</v>
      </c>
      <c r="G1413" t="s">
        <v>7097</v>
      </c>
      <c r="H1413" t="s">
        <v>7107</v>
      </c>
      <c r="I1413" t="s">
        <v>7152</v>
      </c>
      <c r="J1413" t="s">
        <v>7162</v>
      </c>
      <c r="K1413" t="s">
        <v>7168</v>
      </c>
      <c r="L1413" t="s">
        <v>7180</v>
      </c>
      <c r="M1413">
        <v>6</v>
      </c>
      <c r="N1413">
        <v>16212.87</v>
      </c>
      <c r="O1413">
        <v>0.25</v>
      </c>
      <c r="P1413">
        <v>1061</v>
      </c>
    </row>
    <row r="1414" spans="1:16" x14ac:dyDescent="0.25">
      <c r="A1414" t="s">
        <v>1426</v>
      </c>
      <c r="B1414" t="s">
        <v>5226</v>
      </c>
      <c r="C1414" t="str">
        <f>TEXT(SalesData[[#This Row],[Order Date]],"mmm-yyyy")</f>
        <v>Jan-2023</v>
      </c>
      <c r="D1414">
        <f t="shared" si="22"/>
        <v>2023</v>
      </c>
      <c r="E1414" t="s">
        <v>6619</v>
      </c>
      <c r="F1414" t="s">
        <v>6987</v>
      </c>
      <c r="G1414" t="s">
        <v>7094</v>
      </c>
      <c r="H1414" t="s">
        <v>7101</v>
      </c>
      <c r="I1414" t="s">
        <v>7124</v>
      </c>
      <c r="J1414" t="s">
        <v>7165</v>
      </c>
      <c r="K1414" t="s">
        <v>7176</v>
      </c>
      <c r="L1414" t="s">
        <v>7194</v>
      </c>
      <c r="M1414">
        <v>2</v>
      </c>
      <c r="N1414">
        <v>46144.34</v>
      </c>
      <c r="O1414">
        <v>0.05</v>
      </c>
      <c r="P1414">
        <v>5752.99</v>
      </c>
    </row>
    <row r="1415" spans="1:16" x14ac:dyDescent="0.25">
      <c r="A1415" t="s">
        <v>1427</v>
      </c>
      <c r="B1415" t="s">
        <v>5248</v>
      </c>
      <c r="C1415" t="str">
        <f>TEXT(SalesData[[#This Row],[Order Date]],"mmm-yyyy")</f>
        <v>Jun-2024</v>
      </c>
      <c r="D1415">
        <f t="shared" si="22"/>
        <v>2024</v>
      </c>
      <c r="E1415" t="s">
        <v>6617</v>
      </c>
      <c r="F1415" t="s">
        <v>7082</v>
      </c>
      <c r="G1415" t="s">
        <v>7096</v>
      </c>
      <c r="H1415" t="s">
        <v>7113</v>
      </c>
      <c r="I1415" t="s">
        <v>7148</v>
      </c>
      <c r="J1415" t="s">
        <v>7163</v>
      </c>
      <c r="K1415" t="s">
        <v>7175</v>
      </c>
      <c r="L1415" t="s">
        <v>7197</v>
      </c>
      <c r="M1415">
        <v>8</v>
      </c>
      <c r="N1415">
        <v>49271.93</v>
      </c>
      <c r="O1415">
        <v>0</v>
      </c>
      <c r="P1415">
        <v>12640.08</v>
      </c>
    </row>
    <row r="1416" spans="1:16" x14ac:dyDescent="0.25">
      <c r="A1416" t="s">
        <v>1428</v>
      </c>
      <c r="B1416" t="s">
        <v>5265</v>
      </c>
      <c r="C1416" t="str">
        <f>TEXT(SalesData[[#This Row],[Order Date]],"mmm-yyyy")</f>
        <v>Apr-2023</v>
      </c>
      <c r="D1416">
        <f t="shared" si="22"/>
        <v>2023</v>
      </c>
      <c r="E1416" t="s">
        <v>6761</v>
      </c>
      <c r="F1416" t="s">
        <v>6907</v>
      </c>
      <c r="G1416" t="s">
        <v>7095</v>
      </c>
      <c r="H1416" t="s">
        <v>7108</v>
      </c>
      <c r="I1416" t="s">
        <v>7141</v>
      </c>
      <c r="J1416" t="s">
        <v>7165</v>
      </c>
      <c r="K1416" t="s">
        <v>7176</v>
      </c>
      <c r="L1416" t="s">
        <v>7195</v>
      </c>
      <c r="M1416">
        <v>2</v>
      </c>
      <c r="N1416">
        <v>22823.33</v>
      </c>
      <c r="O1416">
        <v>0</v>
      </c>
      <c r="P1416">
        <v>2989.34</v>
      </c>
    </row>
    <row r="1417" spans="1:16" x14ac:dyDescent="0.25">
      <c r="A1417" t="s">
        <v>1429</v>
      </c>
      <c r="B1417" t="s">
        <v>5502</v>
      </c>
      <c r="C1417" t="str">
        <f>TEXT(SalesData[[#This Row],[Order Date]],"mmm-yyyy")</f>
        <v>Mar-2024</v>
      </c>
      <c r="D1417">
        <f t="shared" si="22"/>
        <v>2024</v>
      </c>
      <c r="E1417" t="s">
        <v>6673</v>
      </c>
      <c r="F1417" t="s">
        <v>6919</v>
      </c>
      <c r="G1417" t="s">
        <v>7095</v>
      </c>
      <c r="H1417" t="s">
        <v>7109</v>
      </c>
      <c r="I1417" t="s">
        <v>7140</v>
      </c>
      <c r="J1417" t="s">
        <v>7165</v>
      </c>
      <c r="K1417" t="s">
        <v>7176</v>
      </c>
      <c r="L1417" t="s">
        <v>7194</v>
      </c>
      <c r="M1417">
        <v>6</v>
      </c>
      <c r="N1417">
        <v>156565.32</v>
      </c>
      <c r="O1417">
        <v>0</v>
      </c>
      <c r="P1417">
        <v>24691.77</v>
      </c>
    </row>
    <row r="1418" spans="1:16" x14ac:dyDescent="0.25">
      <c r="A1418" t="s">
        <v>1430</v>
      </c>
      <c r="B1418" t="s">
        <v>5787</v>
      </c>
      <c r="C1418" t="str">
        <f>TEXT(SalesData[[#This Row],[Order Date]],"mmm-yyyy")</f>
        <v>Aug-2024</v>
      </c>
      <c r="D1418">
        <f t="shared" si="22"/>
        <v>2024</v>
      </c>
      <c r="E1418" t="s">
        <v>6216</v>
      </c>
      <c r="F1418" t="s">
        <v>6987</v>
      </c>
      <c r="G1418" t="s">
        <v>7097</v>
      </c>
      <c r="H1418" t="s">
        <v>7107</v>
      </c>
      <c r="I1418" t="s">
        <v>7152</v>
      </c>
      <c r="J1418" t="s">
        <v>7164</v>
      </c>
      <c r="K1418" t="s">
        <v>7174</v>
      </c>
      <c r="L1418" t="s">
        <v>7199</v>
      </c>
      <c r="M1418">
        <v>2</v>
      </c>
      <c r="N1418">
        <v>3356.96</v>
      </c>
      <c r="O1418">
        <v>0</v>
      </c>
      <c r="P1418">
        <v>755.57</v>
      </c>
    </row>
    <row r="1419" spans="1:16" x14ac:dyDescent="0.25">
      <c r="A1419" t="s">
        <v>1431</v>
      </c>
      <c r="B1419" t="s">
        <v>5187</v>
      </c>
      <c r="C1419" t="str">
        <f>TEXT(SalesData[[#This Row],[Order Date]],"mmm-yyyy")</f>
        <v>Jan-2025</v>
      </c>
      <c r="D1419">
        <f t="shared" si="22"/>
        <v>2025</v>
      </c>
      <c r="E1419" t="s">
        <v>6758</v>
      </c>
      <c r="F1419" t="s">
        <v>6961</v>
      </c>
      <c r="G1419" t="s">
        <v>7095</v>
      </c>
      <c r="H1419" t="s">
        <v>7106</v>
      </c>
      <c r="I1419" t="s">
        <v>7146</v>
      </c>
      <c r="J1419" t="s">
        <v>7164</v>
      </c>
      <c r="K1419" t="s">
        <v>7173</v>
      </c>
      <c r="L1419" t="s">
        <v>7200</v>
      </c>
      <c r="M1419">
        <v>6</v>
      </c>
      <c r="N1419">
        <v>6201.79</v>
      </c>
      <c r="O1419">
        <v>0.1</v>
      </c>
      <c r="P1419">
        <v>2186.4499999999998</v>
      </c>
    </row>
    <row r="1420" spans="1:16" x14ac:dyDescent="0.25">
      <c r="A1420" t="s">
        <v>1432</v>
      </c>
      <c r="B1420" t="s">
        <v>5206</v>
      </c>
      <c r="C1420" t="str">
        <f>TEXT(SalesData[[#This Row],[Order Date]],"mmm-yyyy")</f>
        <v>Jan-2023</v>
      </c>
      <c r="D1420">
        <f t="shared" si="22"/>
        <v>2023</v>
      </c>
      <c r="E1420" t="s">
        <v>6345</v>
      </c>
      <c r="F1420" t="s">
        <v>6927</v>
      </c>
      <c r="G1420" t="s">
        <v>7097</v>
      </c>
      <c r="H1420" t="s">
        <v>7105</v>
      </c>
      <c r="I1420" t="s">
        <v>7149</v>
      </c>
      <c r="J1420" t="s">
        <v>7163</v>
      </c>
      <c r="K1420" t="s">
        <v>7167</v>
      </c>
      <c r="L1420" t="s">
        <v>7187</v>
      </c>
      <c r="M1420">
        <v>2</v>
      </c>
      <c r="N1420">
        <v>2521.15</v>
      </c>
      <c r="O1420">
        <v>0.15</v>
      </c>
      <c r="P1420">
        <v>567.11</v>
      </c>
    </row>
    <row r="1421" spans="1:16" x14ac:dyDescent="0.25">
      <c r="A1421" t="s">
        <v>1433</v>
      </c>
      <c r="B1421" t="s">
        <v>5548</v>
      </c>
      <c r="C1421" t="str">
        <f>TEXT(SalesData[[#This Row],[Order Date]],"mmm-yyyy")</f>
        <v>May-2024</v>
      </c>
      <c r="D1421">
        <f t="shared" si="22"/>
        <v>2024</v>
      </c>
      <c r="E1421" t="s">
        <v>6660</v>
      </c>
      <c r="F1421" t="s">
        <v>6993</v>
      </c>
      <c r="G1421" t="s">
        <v>7096</v>
      </c>
      <c r="H1421" t="s">
        <v>7113</v>
      </c>
      <c r="I1421" t="s">
        <v>7144</v>
      </c>
      <c r="J1421" t="s">
        <v>7162</v>
      </c>
      <c r="K1421" t="s">
        <v>7169</v>
      </c>
      <c r="L1421" t="s">
        <v>7182</v>
      </c>
      <c r="M1421">
        <v>4</v>
      </c>
      <c r="N1421">
        <v>31665.73</v>
      </c>
      <c r="O1421">
        <v>0.15</v>
      </c>
      <c r="P1421">
        <v>4085.85</v>
      </c>
    </row>
    <row r="1422" spans="1:16" x14ac:dyDescent="0.25">
      <c r="A1422" t="s">
        <v>1434</v>
      </c>
      <c r="B1422" t="s">
        <v>5498</v>
      </c>
      <c r="C1422" t="str">
        <f>TEXT(SalesData[[#This Row],[Order Date]],"mmm-yyyy")</f>
        <v>Apr-2024</v>
      </c>
      <c r="D1422">
        <f t="shared" si="22"/>
        <v>2024</v>
      </c>
      <c r="E1422" t="s">
        <v>6649</v>
      </c>
      <c r="F1422" t="s">
        <v>6977</v>
      </c>
      <c r="G1422" t="s">
        <v>7097</v>
      </c>
      <c r="H1422" t="s">
        <v>7107</v>
      </c>
      <c r="I1422" t="s">
        <v>7123</v>
      </c>
      <c r="J1422" t="s">
        <v>7163</v>
      </c>
      <c r="K1422" t="s">
        <v>7175</v>
      </c>
      <c r="L1422" t="s">
        <v>7190</v>
      </c>
      <c r="M1422">
        <v>3</v>
      </c>
      <c r="N1422">
        <v>6162.21</v>
      </c>
      <c r="O1422">
        <v>0.05</v>
      </c>
      <c r="P1422">
        <v>1285.06</v>
      </c>
    </row>
    <row r="1423" spans="1:16" x14ac:dyDescent="0.25">
      <c r="A1423" t="s">
        <v>1435</v>
      </c>
      <c r="B1423" t="s">
        <v>5632</v>
      </c>
      <c r="C1423" t="str">
        <f>TEXT(SalesData[[#This Row],[Order Date]],"mmm-yyyy")</f>
        <v>May-2023</v>
      </c>
      <c r="D1423">
        <f t="shared" si="22"/>
        <v>2023</v>
      </c>
      <c r="E1423" t="s">
        <v>6308</v>
      </c>
      <c r="F1423" t="s">
        <v>7016</v>
      </c>
      <c r="G1423" t="s">
        <v>7096</v>
      </c>
      <c r="H1423" t="s">
        <v>7111</v>
      </c>
      <c r="I1423" t="s">
        <v>7145</v>
      </c>
      <c r="J1423" t="s">
        <v>7164</v>
      </c>
      <c r="K1423" t="s">
        <v>7170</v>
      </c>
      <c r="L1423" t="s">
        <v>7213</v>
      </c>
      <c r="M1423">
        <v>7</v>
      </c>
      <c r="N1423">
        <v>19180.3</v>
      </c>
      <c r="O1423">
        <v>0</v>
      </c>
      <c r="P1423">
        <v>6201.46</v>
      </c>
    </row>
    <row r="1424" spans="1:16" x14ac:dyDescent="0.25">
      <c r="A1424" t="s">
        <v>1436</v>
      </c>
      <c r="B1424" t="s">
        <v>5608</v>
      </c>
      <c r="C1424" t="str">
        <f>TEXT(SalesData[[#This Row],[Order Date]],"mmm-yyyy")</f>
        <v>May-2023</v>
      </c>
      <c r="D1424">
        <f t="shared" si="22"/>
        <v>2023</v>
      </c>
      <c r="E1424" t="s">
        <v>6762</v>
      </c>
      <c r="F1424" t="s">
        <v>6948</v>
      </c>
      <c r="G1424" t="s">
        <v>7094</v>
      </c>
      <c r="H1424" t="s">
        <v>7100</v>
      </c>
      <c r="I1424" t="s">
        <v>7116</v>
      </c>
      <c r="J1424" t="s">
        <v>7162</v>
      </c>
      <c r="K1424" t="s">
        <v>7166</v>
      </c>
      <c r="L1424" t="s">
        <v>7178</v>
      </c>
      <c r="M1424">
        <v>2</v>
      </c>
      <c r="N1424">
        <v>28545.7</v>
      </c>
      <c r="O1424">
        <v>0</v>
      </c>
      <c r="P1424">
        <v>6080.1</v>
      </c>
    </row>
    <row r="1425" spans="1:16" x14ac:dyDescent="0.25">
      <c r="A1425" t="s">
        <v>1437</v>
      </c>
      <c r="B1425" t="s">
        <v>5423</v>
      </c>
      <c r="C1425" t="str">
        <f>TEXT(SalesData[[#This Row],[Order Date]],"mmm-yyyy")</f>
        <v>May-2025</v>
      </c>
      <c r="D1425">
        <f t="shared" si="22"/>
        <v>2025</v>
      </c>
      <c r="E1425" t="s">
        <v>6450</v>
      </c>
      <c r="F1425" t="s">
        <v>7061</v>
      </c>
      <c r="G1425" t="s">
        <v>7097</v>
      </c>
      <c r="H1425" t="s">
        <v>7104</v>
      </c>
      <c r="I1425" t="s">
        <v>7120</v>
      </c>
      <c r="J1425" t="s">
        <v>7165</v>
      </c>
      <c r="K1425" t="s">
        <v>7172</v>
      </c>
      <c r="L1425" t="s">
        <v>7185</v>
      </c>
      <c r="M1425">
        <v>7</v>
      </c>
      <c r="N1425">
        <v>29016</v>
      </c>
      <c r="O1425">
        <v>0.15</v>
      </c>
      <c r="P1425">
        <v>4740.75</v>
      </c>
    </row>
    <row r="1426" spans="1:16" x14ac:dyDescent="0.25">
      <c r="A1426" t="s">
        <v>1438</v>
      </c>
      <c r="B1426" t="s">
        <v>5788</v>
      </c>
      <c r="C1426" t="str">
        <f>TEXT(SalesData[[#This Row],[Order Date]],"mmm-yyyy")</f>
        <v>Jul-2023</v>
      </c>
      <c r="D1426">
        <f t="shared" si="22"/>
        <v>2023</v>
      </c>
      <c r="E1426" t="s">
        <v>6763</v>
      </c>
      <c r="F1426" t="s">
        <v>6961</v>
      </c>
      <c r="G1426" t="s">
        <v>7096</v>
      </c>
      <c r="H1426" t="s">
        <v>7103</v>
      </c>
      <c r="I1426" t="s">
        <v>7158</v>
      </c>
      <c r="J1426" t="s">
        <v>7162</v>
      </c>
      <c r="K1426" t="s">
        <v>7168</v>
      </c>
      <c r="L1426" t="s">
        <v>7181</v>
      </c>
      <c r="M1426">
        <v>1</v>
      </c>
      <c r="N1426">
        <v>11851.88</v>
      </c>
      <c r="O1426">
        <v>0.05</v>
      </c>
      <c r="P1426">
        <v>2606.1999999999998</v>
      </c>
    </row>
    <row r="1427" spans="1:16" x14ac:dyDescent="0.25">
      <c r="A1427" t="s">
        <v>1439</v>
      </c>
      <c r="B1427" t="s">
        <v>5449</v>
      </c>
      <c r="C1427" t="str">
        <f>TEXT(SalesData[[#This Row],[Order Date]],"mmm-yyyy")</f>
        <v>Nov-2024</v>
      </c>
      <c r="D1427">
        <f t="shared" si="22"/>
        <v>2024</v>
      </c>
      <c r="E1427" t="s">
        <v>6106</v>
      </c>
      <c r="F1427" t="s">
        <v>6905</v>
      </c>
      <c r="G1427" t="s">
        <v>7096</v>
      </c>
      <c r="H1427" t="s">
        <v>7113</v>
      </c>
      <c r="I1427" t="s">
        <v>7144</v>
      </c>
      <c r="J1427" t="s">
        <v>7162</v>
      </c>
      <c r="K1427" t="s">
        <v>7168</v>
      </c>
      <c r="L1427" t="s">
        <v>7191</v>
      </c>
      <c r="M1427">
        <v>7</v>
      </c>
      <c r="N1427">
        <v>41787.71</v>
      </c>
      <c r="O1427">
        <v>0.05</v>
      </c>
      <c r="P1427">
        <v>8503.14</v>
      </c>
    </row>
    <row r="1428" spans="1:16" x14ac:dyDescent="0.25">
      <c r="A1428" t="s">
        <v>1440</v>
      </c>
      <c r="B1428" t="s">
        <v>5138</v>
      </c>
      <c r="C1428" t="str">
        <f>TEXT(SalesData[[#This Row],[Order Date]],"mmm-yyyy")</f>
        <v>May-2025</v>
      </c>
      <c r="D1428">
        <f t="shared" si="22"/>
        <v>2025</v>
      </c>
      <c r="E1428" t="s">
        <v>6414</v>
      </c>
      <c r="F1428" t="s">
        <v>6910</v>
      </c>
      <c r="G1428" t="s">
        <v>7094</v>
      </c>
      <c r="H1428" t="s">
        <v>7099</v>
      </c>
      <c r="I1428" t="s">
        <v>7115</v>
      </c>
      <c r="J1428" t="s">
        <v>7162</v>
      </c>
      <c r="K1428" t="s">
        <v>7166</v>
      </c>
      <c r="L1428" t="s">
        <v>7178</v>
      </c>
      <c r="M1428">
        <v>6</v>
      </c>
      <c r="N1428">
        <v>74102.02</v>
      </c>
      <c r="O1428">
        <v>0.15</v>
      </c>
      <c r="P1428">
        <v>12770.75</v>
      </c>
    </row>
    <row r="1429" spans="1:16" x14ac:dyDescent="0.25">
      <c r="A1429" t="s">
        <v>1441</v>
      </c>
      <c r="B1429" t="s">
        <v>5558</v>
      </c>
      <c r="C1429" t="str">
        <f>TEXT(SalesData[[#This Row],[Order Date]],"mmm-yyyy")</f>
        <v>Sep-2023</v>
      </c>
      <c r="D1429">
        <f t="shared" si="22"/>
        <v>2023</v>
      </c>
      <c r="E1429" t="s">
        <v>6384</v>
      </c>
      <c r="F1429" t="s">
        <v>6969</v>
      </c>
      <c r="G1429" t="s">
        <v>7097</v>
      </c>
      <c r="H1429" t="s">
        <v>7105</v>
      </c>
      <c r="I1429" t="s">
        <v>7121</v>
      </c>
      <c r="J1429" t="s">
        <v>7165</v>
      </c>
      <c r="K1429" t="s">
        <v>7177</v>
      </c>
      <c r="L1429" t="s">
        <v>7198</v>
      </c>
      <c r="M1429">
        <v>4</v>
      </c>
      <c r="N1429">
        <v>213240.23</v>
      </c>
      <c r="O1429">
        <v>0.2</v>
      </c>
      <c r="P1429">
        <v>25899.32</v>
      </c>
    </row>
    <row r="1430" spans="1:16" x14ac:dyDescent="0.25">
      <c r="A1430" t="s">
        <v>1442</v>
      </c>
      <c r="B1430" t="s">
        <v>5789</v>
      </c>
      <c r="C1430" t="str">
        <f>TEXT(SalesData[[#This Row],[Order Date]],"mmm-yyyy")</f>
        <v>Dec-2023</v>
      </c>
      <c r="D1430">
        <f t="shared" si="22"/>
        <v>2023</v>
      </c>
      <c r="E1430" t="s">
        <v>6394</v>
      </c>
      <c r="F1430" t="s">
        <v>6900</v>
      </c>
      <c r="G1430" t="s">
        <v>7097</v>
      </c>
      <c r="H1430" t="s">
        <v>7110</v>
      </c>
      <c r="I1430" t="s">
        <v>7159</v>
      </c>
      <c r="J1430" t="s">
        <v>7164</v>
      </c>
      <c r="K1430" t="s">
        <v>7174</v>
      </c>
      <c r="L1430" t="s">
        <v>7196</v>
      </c>
      <c r="M1430">
        <v>8</v>
      </c>
      <c r="N1430">
        <v>21289.58</v>
      </c>
      <c r="O1430">
        <v>0.2</v>
      </c>
      <c r="P1430">
        <v>3339.7</v>
      </c>
    </row>
    <row r="1431" spans="1:16" x14ac:dyDescent="0.25">
      <c r="A1431" t="s">
        <v>1443</v>
      </c>
      <c r="B1431" t="s">
        <v>5790</v>
      </c>
      <c r="C1431" t="str">
        <f>TEXT(SalesData[[#This Row],[Order Date]],"mmm-yyyy")</f>
        <v>Aug-2023</v>
      </c>
      <c r="D1431">
        <f t="shared" si="22"/>
        <v>2023</v>
      </c>
      <c r="E1431" t="s">
        <v>6356</v>
      </c>
      <c r="F1431" t="s">
        <v>7043</v>
      </c>
      <c r="G1431" t="s">
        <v>7096</v>
      </c>
      <c r="H1431" t="s">
        <v>7111</v>
      </c>
      <c r="I1431" t="s">
        <v>7142</v>
      </c>
      <c r="J1431" t="s">
        <v>7164</v>
      </c>
      <c r="K1431" t="s">
        <v>7170</v>
      </c>
      <c r="L1431" t="s">
        <v>7183</v>
      </c>
      <c r="M1431">
        <v>2</v>
      </c>
      <c r="N1431">
        <v>8070.83</v>
      </c>
      <c r="O1431">
        <v>0.2</v>
      </c>
      <c r="P1431">
        <v>1652.08</v>
      </c>
    </row>
    <row r="1432" spans="1:16" x14ac:dyDescent="0.25">
      <c r="A1432" t="s">
        <v>1444</v>
      </c>
      <c r="B1432" t="s">
        <v>5047</v>
      </c>
      <c r="C1432" t="str">
        <f>TEXT(SalesData[[#This Row],[Order Date]],"mmm-yyyy")</f>
        <v>Aug-2025</v>
      </c>
      <c r="D1432">
        <f t="shared" si="22"/>
        <v>2025</v>
      </c>
      <c r="E1432" t="s">
        <v>6301</v>
      </c>
      <c r="F1432" t="s">
        <v>7026</v>
      </c>
      <c r="G1432" t="s">
        <v>7094</v>
      </c>
      <c r="H1432" t="s">
        <v>7099</v>
      </c>
      <c r="I1432" t="s">
        <v>7125</v>
      </c>
      <c r="J1432" t="s">
        <v>7165</v>
      </c>
      <c r="K1432" t="s">
        <v>7172</v>
      </c>
      <c r="L1432" t="s">
        <v>7208</v>
      </c>
      <c r="M1432">
        <v>6</v>
      </c>
      <c r="N1432">
        <v>14968.13</v>
      </c>
      <c r="O1432">
        <v>0</v>
      </c>
      <c r="P1432">
        <v>3424.29</v>
      </c>
    </row>
    <row r="1433" spans="1:16" x14ac:dyDescent="0.25">
      <c r="A1433" t="s">
        <v>1445</v>
      </c>
      <c r="B1433" t="s">
        <v>5106</v>
      </c>
      <c r="C1433" t="str">
        <f>TEXT(SalesData[[#This Row],[Order Date]],"mmm-yyyy")</f>
        <v>May-2023</v>
      </c>
      <c r="D1433">
        <f t="shared" si="22"/>
        <v>2023</v>
      </c>
      <c r="E1433" t="s">
        <v>6764</v>
      </c>
      <c r="F1433" t="s">
        <v>6995</v>
      </c>
      <c r="G1433" t="s">
        <v>7096</v>
      </c>
      <c r="H1433" t="s">
        <v>7111</v>
      </c>
      <c r="I1433" t="s">
        <v>7142</v>
      </c>
      <c r="J1433" t="s">
        <v>7163</v>
      </c>
      <c r="K1433" t="s">
        <v>7171</v>
      </c>
      <c r="L1433" t="s">
        <v>7209</v>
      </c>
      <c r="M1433">
        <v>5</v>
      </c>
      <c r="N1433">
        <v>8944.5400000000009</v>
      </c>
      <c r="O1433">
        <v>0.05</v>
      </c>
      <c r="P1433">
        <v>1476.64</v>
      </c>
    </row>
    <row r="1434" spans="1:16" x14ac:dyDescent="0.25">
      <c r="A1434" t="s">
        <v>1446</v>
      </c>
      <c r="B1434" t="s">
        <v>5791</v>
      </c>
      <c r="C1434" t="str">
        <f>TEXT(SalesData[[#This Row],[Order Date]],"mmm-yyyy")</f>
        <v>Nov-2025</v>
      </c>
      <c r="D1434">
        <f t="shared" si="22"/>
        <v>2025</v>
      </c>
      <c r="E1434" t="s">
        <v>6177</v>
      </c>
      <c r="F1434" t="s">
        <v>6967</v>
      </c>
      <c r="G1434" t="s">
        <v>7094</v>
      </c>
      <c r="H1434" t="s">
        <v>7100</v>
      </c>
      <c r="I1434" t="s">
        <v>7136</v>
      </c>
      <c r="J1434" t="s">
        <v>7163</v>
      </c>
      <c r="K1434" t="s">
        <v>7171</v>
      </c>
      <c r="L1434" t="s">
        <v>7204</v>
      </c>
      <c r="M1434">
        <v>1</v>
      </c>
      <c r="N1434">
        <v>4523.04</v>
      </c>
      <c r="O1434">
        <v>0</v>
      </c>
      <c r="P1434">
        <v>820.12</v>
      </c>
    </row>
    <row r="1435" spans="1:16" x14ac:dyDescent="0.25">
      <c r="A1435" t="s">
        <v>1447</v>
      </c>
      <c r="B1435" t="s">
        <v>5401</v>
      </c>
      <c r="C1435" t="str">
        <f>TEXT(SalesData[[#This Row],[Order Date]],"mmm-yyyy")</f>
        <v>Apr-2024</v>
      </c>
      <c r="D1435">
        <f t="shared" si="22"/>
        <v>2024</v>
      </c>
      <c r="E1435" t="s">
        <v>6765</v>
      </c>
      <c r="F1435" t="s">
        <v>6961</v>
      </c>
      <c r="G1435" t="s">
        <v>7094</v>
      </c>
      <c r="H1435" t="s">
        <v>7100</v>
      </c>
      <c r="I1435" t="s">
        <v>7116</v>
      </c>
      <c r="J1435" t="s">
        <v>7164</v>
      </c>
      <c r="K1435" t="s">
        <v>7173</v>
      </c>
      <c r="L1435" t="s">
        <v>7206</v>
      </c>
      <c r="M1435">
        <v>5</v>
      </c>
      <c r="N1435">
        <v>10382.530000000001</v>
      </c>
      <c r="O1435">
        <v>0.1</v>
      </c>
      <c r="P1435">
        <v>2919.91</v>
      </c>
    </row>
    <row r="1436" spans="1:16" x14ac:dyDescent="0.25">
      <c r="A1436" t="s">
        <v>1448</v>
      </c>
      <c r="B1436" t="s">
        <v>5792</v>
      </c>
      <c r="C1436" t="str">
        <f>TEXT(SalesData[[#This Row],[Order Date]],"mmm-yyyy")</f>
        <v>Dec-2025</v>
      </c>
      <c r="D1436">
        <f t="shared" si="22"/>
        <v>2025</v>
      </c>
      <c r="E1436" t="s">
        <v>6259</v>
      </c>
      <c r="F1436" t="s">
        <v>6968</v>
      </c>
      <c r="G1436" t="s">
        <v>7097</v>
      </c>
      <c r="H1436" t="s">
        <v>7107</v>
      </c>
      <c r="I1436" t="s">
        <v>7123</v>
      </c>
      <c r="J1436" t="s">
        <v>7164</v>
      </c>
      <c r="K1436" t="s">
        <v>7174</v>
      </c>
      <c r="L1436" t="s">
        <v>7199</v>
      </c>
      <c r="M1436">
        <v>4</v>
      </c>
      <c r="N1436">
        <v>4869.2299999999996</v>
      </c>
      <c r="O1436">
        <v>0.2</v>
      </c>
      <c r="P1436">
        <v>798.3</v>
      </c>
    </row>
    <row r="1437" spans="1:16" x14ac:dyDescent="0.25">
      <c r="A1437" t="s">
        <v>1449</v>
      </c>
      <c r="B1437" t="s">
        <v>5793</v>
      </c>
      <c r="C1437" t="str">
        <f>TEXT(SalesData[[#This Row],[Order Date]],"mmm-yyyy")</f>
        <v>Sep-2023</v>
      </c>
      <c r="D1437">
        <f t="shared" si="22"/>
        <v>2023</v>
      </c>
      <c r="E1437" t="s">
        <v>6392</v>
      </c>
      <c r="F1437" t="s">
        <v>7006</v>
      </c>
      <c r="G1437" t="s">
        <v>7097</v>
      </c>
      <c r="H1437" t="s">
        <v>7110</v>
      </c>
      <c r="I1437" t="s">
        <v>7159</v>
      </c>
      <c r="J1437" t="s">
        <v>7164</v>
      </c>
      <c r="K1437" t="s">
        <v>7174</v>
      </c>
      <c r="L1437" t="s">
        <v>7199</v>
      </c>
      <c r="M1437">
        <v>3</v>
      </c>
      <c r="N1437">
        <v>4969.1400000000003</v>
      </c>
      <c r="O1437">
        <v>0</v>
      </c>
      <c r="P1437">
        <v>1079.8499999999999</v>
      </c>
    </row>
    <row r="1438" spans="1:16" x14ac:dyDescent="0.25">
      <c r="A1438" t="s">
        <v>1450</v>
      </c>
      <c r="B1438" t="s">
        <v>5794</v>
      </c>
      <c r="C1438" t="str">
        <f>TEXT(SalesData[[#This Row],[Order Date]],"mmm-yyyy")</f>
        <v>Sep-2023</v>
      </c>
      <c r="D1438">
        <f t="shared" si="22"/>
        <v>2023</v>
      </c>
      <c r="E1438" t="s">
        <v>6747</v>
      </c>
      <c r="F1438" t="s">
        <v>7086</v>
      </c>
      <c r="G1438" t="s">
        <v>7097</v>
      </c>
      <c r="H1438" t="s">
        <v>7110</v>
      </c>
      <c r="I1438" t="s">
        <v>7155</v>
      </c>
      <c r="J1438" t="s">
        <v>7162</v>
      </c>
      <c r="K1438" t="s">
        <v>7168</v>
      </c>
      <c r="L1438" t="s">
        <v>7191</v>
      </c>
      <c r="M1438">
        <v>2</v>
      </c>
      <c r="N1438">
        <v>11507.49</v>
      </c>
      <c r="O1438">
        <v>0.1</v>
      </c>
      <c r="P1438">
        <v>1893.93</v>
      </c>
    </row>
    <row r="1439" spans="1:16" x14ac:dyDescent="0.25">
      <c r="A1439" t="s">
        <v>1451</v>
      </c>
      <c r="B1439" t="s">
        <v>5795</v>
      </c>
      <c r="C1439" t="str">
        <f>TEXT(SalesData[[#This Row],[Order Date]],"mmm-yyyy")</f>
        <v>Jan-2023</v>
      </c>
      <c r="D1439">
        <f t="shared" si="22"/>
        <v>2023</v>
      </c>
      <c r="E1439" t="s">
        <v>6372</v>
      </c>
      <c r="F1439" t="s">
        <v>6917</v>
      </c>
      <c r="G1439" t="s">
        <v>7097</v>
      </c>
      <c r="H1439" t="s">
        <v>7104</v>
      </c>
      <c r="I1439" t="s">
        <v>7160</v>
      </c>
      <c r="J1439" t="s">
        <v>7162</v>
      </c>
      <c r="K1439" t="s">
        <v>7166</v>
      </c>
      <c r="L1439" t="s">
        <v>7178</v>
      </c>
      <c r="M1439">
        <v>8</v>
      </c>
      <c r="N1439">
        <v>112835.87</v>
      </c>
      <c r="O1439">
        <v>0.05</v>
      </c>
      <c r="P1439">
        <v>21431.78</v>
      </c>
    </row>
    <row r="1440" spans="1:16" x14ac:dyDescent="0.25">
      <c r="A1440" t="s">
        <v>1452</v>
      </c>
      <c r="B1440" t="s">
        <v>5681</v>
      </c>
      <c r="C1440" t="str">
        <f>TEXT(SalesData[[#This Row],[Order Date]],"mmm-yyyy")</f>
        <v>Sep-2023</v>
      </c>
      <c r="D1440">
        <f t="shared" si="22"/>
        <v>2023</v>
      </c>
      <c r="E1440" t="s">
        <v>6448</v>
      </c>
      <c r="F1440" t="s">
        <v>6916</v>
      </c>
      <c r="G1440" t="s">
        <v>7097</v>
      </c>
      <c r="H1440" t="s">
        <v>7107</v>
      </c>
      <c r="I1440" t="s">
        <v>7152</v>
      </c>
      <c r="J1440" t="s">
        <v>7162</v>
      </c>
      <c r="K1440" t="s">
        <v>7169</v>
      </c>
      <c r="L1440" t="s">
        <v>7182</v>
      </c>
      <c r="M1440">
        <v>7</v>
      </c>
      <c r="N1440">
        <v>52332.639999999999</v>
      </c>
      <c r="O1440">
        <v>0.2</v>
      </c>
      <c r="P1440">
        <v>4122.66</v>
      </c>
    </row>
    <row r="1441" spans="1:16" x14ac:dyDescent="0.25">
      <c r="A1441" t="s">
        <v>1453</v>
      </c>
      <c r="B1441" t="s">
        <v>5683</v>
      </c>
      <c r="C1441" t="str">
        <f>TEXT(SalesData[[#This Row],[Order Date]],"mmm-yyyy")</f>
        <v>Sep-2024</v>
      </c>
      <c r="D1441">
        <f t="shared" si="22"/>
        <v>2024</v>
      </c>
      <c r="E1441" t="s">
        <v>6419</v>
      </c>
      <c r="F1441" t="s">
        <v>6897</v>
      </c>
      <c r="G1441" t="s">
        <v>7096</v>
      </c>
      <c r="H1441" t="s">
        <v>7112</v>
      </c>
      <c r="I1441" t="s">
        <v>7139</v>
      </c>
      <c r="J1441" t="s">
        <v>7162</v>
      </c>
      <c r="K1441" t="s">
        <v>7168</v>
      </c>
      <c r="L1441" t="s">
        <v>7191</v>
      </c>
      <c r="M1441">
        <v>5</v>
      </c>
      <c r="N1441">
        <v>33611.980000000003</v>
      </c>
      <c r="O1441">
        <v>0</v>
      </c>
      <c r="P1441">
        <v>7154.21</v>
      </c>
    </row>
    <row r="1442" spans="1:16" x14ac:dyDescent="0.25">
      <c r="A1442" t="s">
        <v>1454</v>
      </c>
      <c r="B1442" t="s">
        <v>5796</v>
      </c>
      <c r="C1442" t="str">
        <f>TEXT(SalesData[[#This Row],[Order Date]],"mmm-yyyy")</f>
        <v>Mar-2025</v>
      </c>
      <c r="D1442">
        <f t="shared" si="22"/>
        <v>2025</v>
      </c>
      <c r="E1442" t="s">
        <v>6613</v>
      </c>
      <c r="F1442" t="s">
        <v>7077</v>
      </c>
      <c r="G1442" t="s">
        <v>7096</v>
      </c>
      <c r="H1442" t="s">
        <v>7111</v>
      </c>
      <c r="I1442" t="s">
        <v>7131</v>
      </c>
      <c r="J1442" t="s">
        <v>7165</v>
      </c>
      <c r="K1442" t="s">
        <v>7176</v>
      </c>
      <c r="L1442" t="s">
        <v>7202</v>
      </c>
      <c r="M1442">
        <v>7</v>
      </c>
      <c r="N1442">
        <v>107888.67</v>
      </c>
      <c r="O1442">
        <v>0.1</v>
      </c>
      <c r="P1442">
        <v>11937</v>
      </c>
    </row>
    <row r="1443" spans="1:16" x14ac:dyDescent="0.25">
      <c r="A1443" t="s">
        <v>1455</v>
      </c>
      <c r="B1443" t="s">
        <v>5797</v>
      </c>
      <c r="C1443" t="str">
        <f>TEXT(SalesData[[#This Row],[Order Date]],"mmm-yyyy")</f>
        <v>May-2025</v>
      </c>
      <c r="D1443">
        <f t="shared" si="22"/>
        <v>2025</v>
      </c>
      <c r="E1443" t="s">
        <v>6114</v>
      </c>
      <c r="F1443" t="s">
        <v>6913</v>
      </c>
      <c r="G1443" t="s">
        <v>7096</v>
      </c>
      <c r="H1443" t="s">
        <v>7103</v>
      </c>
      <c r="I1443" t="s">
        <v>7119</v>
      </c>
      <c r="J1443" t="s">
        <v>7163</v>
      </c>
      <c r="K1443" t="s">
        <v>7171</v>
      </c>
      <c r="L1443" t="s">
        <v>7209</v>
      </c>
      <c r="M1443">
        <v>7</v>
      </c>
      <c r="N1443">
        <v>12075.98</v>
      </c>
      <c r="O1443">
        <v>0</v>
      </c>
      <c r="P1443">
        <v>2363.86</v>
      </c>
    </row>
    <row r="1444" spans="1:16" x14ac:dyDescent="0.25">
      <c r="A1444" t="s">
        <v>1456</v>
      </c>
      <c r="B1444" t="s">
        <v>5798</v>
      </c>
      <c r="C1444" t="str">
        <f>TEXT(SalesData[[#This Row],[Order Date]],"mmm-yyyy")</f>
        <v>May-2023</v>
      </c>
      <c r="D1444">
        <f t="shared" si="22"/>
        <v>2023</v>
      </c>
      <c r="E1444" t="s">
        <v>6766</v>
      </c>
      <c r="F1444" t="s">
        <v>7020</v>
      </c>
      <c r="G1444" t="s">
        <v>7095</v>
      </c>
      <c r="H1444" t="s">
        <v>7108</v>
      </c>
      <c r="I1444" t="s">
        <v>7150</v>
      </c>
      <c r="J1444" t="s">
        <v>7164</v>
      </c>
      <c r="K1444" t="s">
        <v>7174</v>
      </c>
      <c r="L1444" t="s">
        <v>7196</v>
      </c>
      <c r="M1444">
        <v>8</v>
      </c>
      <c r="N1444">
        <v>24926.62</v>
      </c>
      <c r="O1444">
        <v>0.1</v>
      </c>
      <c r="P1444">
        <v>5202.8900000000003</v>
      </c>
    </row>
    <row r="1445" spans="1:16" x14ac:dyDescent="0.25">
      <c r="A1445" t="s">
        <v>1457</v>
      </c>
      <c r="B1445" t="s">
        <v>5407</v>
      </c>
      <c r="C1445" t="str">
        <f>TEXT(SalesData[[#This Row],[Order Date]],"mmm-yyyy")</f>
        <v>Jan-2024</v>
      </c>
      <c r="D1445">
        <f t="shared" si="22"/>
        <v>2024</v>
      </c>
      <c r="E1445" t="s">
        <v>6292</v>
      </c>
      <c r="F1445" t="s">
        <v>6963</v>
      </c>
      <c r="G1445" t="s">
        <v>7094</v>
      </c>
      <c r="H1445" t="s">
        <v>7101</v>
      </c>
      <c r="I1445" t="s">
        <v>7137</v>
      </c>
      <c r="J1445" t="s">
        <v>7165</v>
      </c>
      <c r="K1445" t="s">
        <v>7177</v>
      </c>
      <c r="L1445" t="s">
        <v>7210</v>
      </c>
      <c r="M1445">
        <v>7</v>
      </c>
      <c r="N1445">
        <v>592240.11</v>
      </c>
      <c r="O1445">
        <v>0</v>
      </c>
      <c r="P1445">
        <v>71893.52</v>
      </c>
    </row>
    <row r="1446" spans="1:16" x14ac:dyDescent="0.25">
      <c r="A1446" t="s">
        <v>1458</v>
      </c>
      <c r="B1446" t="s">
        <v>5661</v>
      </c>
      <c r="C1446" t="str">
        <f>TEXT(SalesData[[#This Row],[Order Date]],"mmm-yyyy")</f>
        <v>Jun-2025</v>
      </c>
      <c r="D1446">
        <f t="shared" si="22"/>
        <v>2025</v>
      </c>
      <c r="E1446" t="s">
        <v>6767</v>
      </c>
      <c r="F1446" t="s">
        <v>7088</v>
      </c>
      <c r="G1446" t="s">
        <v>7097</v>
      </c>
      <c r="H1446" t="s">
        <v>7107</v>
      </c>
      <c r="I1446" t="s">
        <v>7123</v>
      </c>
      <c r="J1446" t="s">
        <v>7162</v>
      </c>
      <c r="K1446" t="s">
        <v>7166</v>
      </c>
      <c r="L1446" t="s">
        <v>7211</v>
      </c>
      <c r="M1446">
        <v>7</v>
      </c>
      <c r="N1446">
        <v>40477.269999999997</v>
      </c>
      <c r="O1446">
        <v>0.2</v>
      </c>
      <c r="P1446">
        <v>2889.82</v>
      </c>
    </row>
    <row r="1447" spans="1:16" x14ac:dyDescent="0.25">
      <c r="A1447" t="s">
        <v>1459</v>
      </c>
      <c r="B1447" t="s">
        <v>5385</v>
      </c>
      <c r="C1447" t="str">
        <f>TEXT(SalesData[[#This Row],[Order Date]],"mmm-yyyy")</f>
        <v>Oct-2024</v>
      </c>
      <c r="D1447">
        <f t="shared" si="22"/>
        <v>2024</v>
      </c>
      <c r="E1447" t="s">
        <v>6657</v>
      </c>
      <c r="F1447" t="s">
        <v>6997</v>
      </c>
      <c r="G1447" t="s">
        <v>7095</v>
      </c>
      <c r="H1447" t="s">
        <v>7106</v>
      </c>
      <c r="I1447" t="s">
        <v>7122</v>
      </c>
      <c r="J1447" t="s">
        <v>7165</v>
      </c>
      <c r="K1447" t="s">
        <v>7172</v>
      </c>
      <c r="L1447" t="s">
        <v>7185</v>
      </c>
      <c r="M1447">
        <v>8</v>
      </c>
      <c r="N1447">
        <v>35531.26</v>
      </c>
      <c r="O1447">
        <v>0.15</v>
      </c>
      <c r="P1447">
        <v>4298.46</v>
      </c>
    </row>
    <row r="1448" spans="1:16" x14ac:dyDescent="0.25">
      <c r="A1448" t="s">
        <v>1460</v>
      </c>
      <c r="B1448" t="s">
        <v>5052</v>
      </c>
      <c r="C1448" t="str">
        <f>TEXT(SalesData[[#This Row],[Order Date]],"mmm-yyyy")</f>
        <v>Oct-2023</v>
      </c>
      <c r="D1448">
        <f t="shared" si="22"/>
        <v>2023</v>
      </c>
      <c r="E1448" t="s">
        <v>6292</v>
      </c>
      <c r="F1448" t="s">
        <v>6963</v>
      </c>
      <c r="G1448" t="s">
        <v>7094</v>
      </c>
      <c r="H1448" t="s">
        <v>7098</v>
      </c>
      <c r="I1448" t="s">
        <v>7138</v>
      </c>
      <c r="J1448" t="s">
        <v>7165</v>
      </c>
      <c r="K1448" t="s">
        <v>7172</v>
      </c>
      <c r="L1448" t="s">
        <v>7185</v>
      </c>
      <c r="M1448">
        <v>7</v>
      </c>
      <c r="N1448">
        <v>32321.01</v>
      </c>
      <c r="O1448">
        <v>0.05</v>
      </c>
      <c r="P1448">
        <v>5703.06</v>
      </c>
    </row>
    <row r="1449" spans="1:16" x14ac:dyDescent="0.25">
      <c r="A1449" t="s">
        <v>1461</v>
      </c>
      <c r="B1449" t="s">
        <v>5799</v>
      </c>
      <c r="C1449" t="str">
        <f>TEXT(SalesData[[#This Row],[Order Date]],"mmm-yyyy")</f>
        <v>Jul-2024</v>
      </c>
      <c r="D1449">
        <f t="shared" si="22"/>
        <v>2024</v>
      </c>
      <c r="E1449" t="s">
        <v>6443</v>
      </c>
      <c r="F1449" t="s">
        <v>7059</v>
      </c>
      <c r="G1449" t="s">
        <v>7096</v>
      </c>
      <c r="H1449" t="s">
        <v>7111</v>
      </c>
      <c r="I1449" t="s">
        <v>7145</v>
      </c>
      <c r="J1449" t="s">
        <v>7165</v>
      </c>
      <c r="K1449" t="s">
        <v>7177</v>
      </c>
      <c r="L1449" t="s">
        <v>7210</v>
      </c>
      <c r="M1449">
        <v>4</v>
      </c>
      <c r="N1449">
        <v>331347.77</v>
      </c>
      <c r="O1449">
        <v>0</v>
      </c>
      <c r="P1449">
        <v>46946.5</v>
      </c>
    </row>
    <row r="1450" spans="1:16" x14ac:dyDescent="0.25">
      <c r="A1450" t="s">
        <v>1462</v>
      </c>
      <c r="B1450" t="s">
        <v>5152</v>
      </c>
      <c r="C1450" t="str">
        <f>TEXT(SalesData[[#This Row],[Order Date]],"mmm-yyyy")</f>
        <v>May-2024</v>
      </c>
      <c r="D1450">
        <f t="shared" si="22"/>
        <v>2024</v>
      </c>
      <c r="E1450" t="s">
        <v>6725</v>
      </c>
      <c r="F1450" t="s">
        <v>6949</v>
      </c>
      <c r="G1450" t="s">
        <v>7097</v>
      </c>
      <c r="H1450" t="s">
        <v>7107</v>
      </c>
      <c r="I1450" t="s">
        <v>7152</v>
      </c>
      <c r="J1450" t="s">
        <v>7164</v>
      </c>
      <c r="K1450" t="s">
        <v>7174</v>
      </c>
      <c r="L1450" t="s">
        <v>7199</v>
      </c>
      <c r="M1450">
        <v>8</v>
      </c>
      <c r="N1450">
        <v>10976.24</v>
      </c>
      <c r="O1450">
        <v>0.1</v>
      </c>
      <c r="P1450">
        <v>1630.38</v>
      </c>
    </row>
    <row r="1451" spans="1:16" x14ac:dyDescent="0.25">
      <c r="A1451" t="s">
        <v>1463</v>
      </c>
      <c r="B1451" t="s">
        <v>5549</v>
      </c>
      <c r="C1451" t="str">
        <f>TEXT(SalesData[[#This Row],[Order Date]],"mmm-yyyy")</f>
        <v>Mar-2025</v>
      </c>
      <c r="D1451">
        <f t="shared" si="22"/>
        <v>2025</v>
      </c>
      <c r="E1451" t="s">
        <v>6313</v>
      </c>
      <c r="F1451" t="s">
        <v>6977</v>
      </c>
      <c r="G1451" t="s">
        <v>7095</v>
      </c>
      <c r="H1451" t="s">
        <v>7102</v>
      </c>
      <c r="I1451" t="s">
        <v>7157</v>
      </c>
      <c r="J1451" t="s">
        <v>7163</v>
      </c>
      <c r="K1451" t="s">
        <v>7175</v>
      </c>
      <c r="L1451" t="s">
        <v>7205</v>
      </c>
      <c r="M1451">
        <v>5</v>
      </c>
      <c r="N1451">
        <v>14380.92</v>
      </c>
      <c r="O1451">
        <v>0.2</v>
      </c>
      <c r="P1451">
        <v>1002.69</v>
      </c>
    </row>
    <row r="1452" spans="1:16" x14ac:dyDescent="0.25">
      <c r="A1452" t="s">
        <v>1464</v>
      </c>
      <c r="B1452" t="s">
        <v>5093</v>
      </c>
      <c r="C1452" t="str">
        <f>TEXT(SalesData[[#This Row],[Order Date]],"mmm-yyyy")</f>
        <v>Jan-2025</v>
      </c>
      <c r="D1452">
        <f t="shared" si="22"/>
        <v>2025</v>
      </c>
      <c r="E1452" t="s">
        <v>6463</v>
      </c>
      <c r="F1452" t="s">
        <v>7066</v>
      </c>
      <c r="G1452" t="s">
        <v>7094</v>
      </c>
      <c r="H1452" t="s">
        <v>7101</v>
      </c>
      <c r="I1452" t="s">
        <v>7137</v>
      </c>
      <c r="J1452" t="s">
        <v>7163</v>
      </c>
      <c r="K1452" t="s">
        <v>7175</v>
      </c>
      <c r="L1452" t="s">
        <v>7190</v>
      </c>
      <c r="M1452">
        <v>7</v>
      </c>
      <c r="N1452">
        <v>12436.61</v>
      </c>
      <c r="O1452">
        <v>0.2</v>
      </c>
      <c r="P1452">
        <v>1763.2</v>
      </c>
    </row>
    <row r="1453" spans="1:16" x14ac:dyDescent="0.25">
      <c r="A1453" t="s">
        <v>1465</v>
      </c>
      <c r="B1453" t="s">
        <v>5564</v>
      </c>
      <c r="C1453" t="str">
        <f>TEXT(SalesData[[#This Row],[Order Date]],"mmm-yyyy")</f>
        <v>Jun-2025</v>
      </c>
      <c r="D1453">
        <f t="shared" si="22"/>
        <v>2025</v>
      </c>
      <c r="E1453" t="s">
        <v>6739</v>
      </c>
      <c r="F1453" t="s">
        <v>7031</v>
      </c>
      <c r="G1453" t="s">
        <v>7094</v>
      </c>
      <c r="H1453" t="s">
        <v>7098</v>
      </c>
      <c r="I1453" t="s">
        <v>7114</v>
      </c>
      <c r="J1453" t="s">
        <v>7165</v>
      </c>
      <c r="K1453" t="s">
        <v>7176</v>
      </c>
      <c r="L1453" t="s">
        <v>7194</v>
      </c>
      <c r="M1453">
        <v>5</v>
      </c>
      <c r="N1453">
        <v>113075.25</v>
      </c>
      <c r="O1453">
        <v>0.05</v>
      </c>
      <c r="P1453">
        <v>13614.51</v>
      </c>
    </row>
    <row r="1454" spans="1:16" x14ac:dyDescent="0.25">
      <c r="A1454" t="s">
        <v>1466</v>
      </c>
      <c r="B1454" t="s">
        <v>5031</v>
      </c>
      <c r="C1454" t="str">
        <f>TEXT(SalesData[[#This Row],[Order Date]],"mmm-yyyy")</f>
        <v>Sep-2024</v>
      </c>
      <c r="D1454">
        <f t="shared" si="22"/>
        <v>2024</v>
      </c>
      <c r="E1454" t="s">
        <v>6669</v>
      </c>
      <c r="F1454" t="s">
        <v>6952</v>
      </c>
      <c r="G1454" t="s">
        <v>7097</v>
      </c>
      <c r="H1454" t="s">
        <v>7104</v>
      </c>
      <c r="I1454" t="s">
        <v>7120</v>
      </c>
      <c r="J1454" t="s">
        <v>7163</v>
      </c>
      <c r="K1454" t="s">
        <v>7167</v>
      </c>
      <c r="L1454" t="s">
        <v>7187</v>
      </c>
      <c r="M1454">
        <v>6</v>
      </c>
      <c r="N1454">
        <v>7046.97</v>
      </c>
      <c r="O1454">
        <v>0.25</v>
      </c>
      <c r="P1454">
        <v>1241.8499999999999</v>
      </c>
    </row>
    <row r="1455" spans="1:16" x14ac:dyDescent="0.25">
      <c r="A1455" t="s">
        <v>1467</v>
      </c>
      <c r="B1455" t="s">
        <v>5039</v>
      </c>
      <c r="C1455" t="str">
        <f>TEXT(SalesData[[#This Row],[Order Date]],"mmm-yyyy")</f>
        <v>Jan-2024</v>
      </c>
      <c r="D1455">
        <f t="shared" si="22"/>
        <v>2024</v>
      </c>
      <c r="E1455" t="s">
        <v>6768</v>
      </c>
      <c r="F1455" t="s">
        <v>6952</v>
      </c>
      <c r="G1455" t="s">
        <v>7097</v>
      </c>
      <c r="H1455" t="s">
        <v>7110</v>
      </c>
      <c r="I1455" t="s">
        <v>7159</v>
      </c>
      <c r="J1455" t="s">
        <v>7163</v>
      </c>
      <c r="K1455" t="s">
        <v>7175</v>
      </c>
      <c r="L1455" t="s">
        <v>7197</v>
      </c>
      <c r="M1455">
        <v>4</v>
      </c>
      <c r="N1455">
        <v>23431.38</v>
      </c>
      <c r="O1455">
        <v>0.05</v>
      </c>
      <c r="P1455">
        <v>4669.33</v>
      </c>
    </row>
    <row r="1456" spans="1:16" x14ac:dyDescent="0.25">
      <c r="A1456" t="s">
        <v>1468</v>
      </c>
      <c r="B1456" t="s">
        <v>5483</v>
      </c>
      <c r="C1456" t="str">
        <f>TEXT(SalesData[[#This Row],[Order Date]],"mmm-yyyy")</f>
        <v>Feb-2025</v>
      </c>
      <c r="D1456">
        <f t="shared" si="22"/>
        <v>2025</v>
      </c>
      <c r="E1456" t="s">
        <v>6450</v>
      </c>
      <c r="F1456" t="s">
        <v>7061</v>
      </c>
      <c r="G1456" t="s">
        <v>7097</v>
      </c>
      <c r="H1456" t="s">
        <v>7104</v>
      </c>
      <c r="I1456" t="s">
        <v>7120</v>
      </c>
      <c r="J1456" t="s">
        <v>7164</v>
      </c>
      <c r="K1456" t="s">
        <v>7174</v>
      </c>
      <c r="L1456" t="s">
        <v>7199</v>
      </c>
      <c r="M1456">
        <v>4</v>
      </c>
      <c r="N1456">
        <v>6587.29</v>
      </c>
      <c r="O1456">
        <v>0</v>
      </c>
      <c r="P1456">
        <v>1424.7</v>
      </c>
    </row>
    <row r="1457" spans="1:16" x14ac:dyDescent="0.25">
      <c r="A1457" t="s">
        <v>1469</v>
      </c>
      <c r="B1457" t="s">
        <v>5212</v>
      </c>
      <c r="C1457" t="str">
        <f>TEXT(SalesData[[#This Row],[Order Date]],"mmm-yyyy")</f>
        <v>Sep-2024</v>
      </c>
      <c r="D1457">
        <f t="shared" si="22"/>
        <v>2024</v>
      </c>
      <c r="E1457" t="s">
        <v>6238</v>
      </c>
      <c r="F1457" t="s">
        <v>6998</v>
      </c>
      <c r="G1457" t="s">
        <v>7095</v>
      </c>
      <c r="H1457" t="s">
        <v>7108</v>
      </c>
      <c r="I1457" t="s">
        <v>7126</v>
      </c>
      <c r="J1457" t="s">
        <v>7165</v>
      </c>
      <c r="K1457" t="s">
        <v>7177</v>
      </c>
      <c r="L1457" t="s">
        <v>7210</v>
      </c>
      <c r="M1457">
        <v>7</v>
      </c>
      <c r="N1457">
        <v>604388.24</v>
      </c>
      <c r="O1457">
        <v>0</v>
      </c>
      <c r="P1457">
        <v>72351.62</v>
      </c>
    </row>
    <row r="1458" spans="1:16" x14ac:dyDescent="0.25">
      <c r="A1458" t="s">
        <v>1470</v>
      </c>
      <c r="B1458" t="s">
        <v>5800</v>
      </c>
      <c r="C1458" t="str">
        <f>TEXT(SalesData[[#This Row],[Order Date]],"mmm-yyyy")</f>
        <v>Feb-2023</v>
      </c>
      <c r="D1458">
        <f t="shared" si="22"/>
        <v>2023</v>
      </c>
      <c r="E1458" t="s">
        <v>6752</v>
      </c>
      <c r="F1458" t="s">
        <v>7036</v>
      </c>
      <c r="G1458" t="s">
        <v>7097</v>
      </c>
      <c r="H1458" t="s">
        <v>7107</v>
      </c>
      <c r="I1458" t="s">
        <v>7123</v>
      </c>
      <c r="J1458" t="s">
        <v>7164</v>
      </c>
      <c r="K1458" t="s">
        <v>7173</v>
      </c>
      <c r="L1458" t="s">
        <v>7200</v>
      </c>
      <c r="M1458">
        <v>2</v>
      </c>
      <c r="N1458">
        <v>2368.41</v>
      </c>
      <c r="O1458">
        <v>0</v>
      </c>
      <c r="P1458">
        <v>761.36</v>
      </c>
    </row>
    <row r="1459" spans="1:16" x14ac:dyDescent="0.25">
      <c r="A1459" t="s">
        <v>1471</v>
      </c>
      <c r="B1459" t="s">
        <v>5801</v>
      </c>
      <c r="C1459" t="str">
        <f>TEXT(SalesData[[#This Row],[Order Date]],"mmm-yyyy")</f>
        <v>Jul-2024</v>
      </c>
      <c r="D1459">
        <f t="shared" si="22"/>
        <v>2024</v>
      </c>
      <c r="E1459" t="s">
        <v>6408</v>
      </c>
      <c r="F1459" t="s">
        <v>6991</v>
      </c>
      <c r="G1459" t="s">
        <v>7095</v>
      </c>
      <c r="H1459" t="s">
        <v>7106</v>
      </c>
      <c r="I1459" t="s">
        <v>7122</v>
      </c>
      <c r="J1459" t="s">
        <v>7164</v>
      </c>
      <c r="K1459" t="s">
        <v>7174</v>
      </c>
      <c r="L1459" t="s">
        <v>7188</v>
      </c>
      <c r="M1459">
        <v>3</v>
      </c>
      <c r="N1459">
        <v>7854.22</v>
      </c>
      <c r="O1459">
        <v>0.1</v>
      </c>
      <c r="P1459">
        <v>1517.81</v>
      </c>
    </row>
    <row r="1460" spans="1:16" x14ac:dyDescent="0.25">
      <c r="A1460" t="s">
        <v>1472</v>
      </c>
      <c r="B1460" t="s">
        <v>5802</v>
      </c>
      <c r="C1460" t="str">
        <f>TEXT(SalesData[[#This Row],[Order Date]],"mmm-yyyy")</f>
        <v>Oct-2025</v>
      </c>
      <c r="D1460">
        <f t="shared" si="22"/>
        <v>2025</v>
      </c>
      <c r="E1460" t="s">
        <v>6530</v>
      </c>
      <c r="F1460" t="s">
        <v>7031</v>
      </c>
      <c r="G1460" t="s">
        <v>7097</v>
      </c>
      <c r="H1460" t="s">
        <v>7107</v>
      </c>
      <c r="I1460" t="s">
        <v>7123</v>
      </c>
      <c r="J1460" t="s">
        <v>7162</v>
      </c>
      <c r="K1460" t="s">
        <v>7169</v>
      </c>
      <c r="L1460" t="s">
        <v>7182</v>
      </c>
      <c r="M1460">
        <v>1</v>
      </c>
      <c r="N1460">
        <v>7220.91</v>
      </c>
      <c r="O1460">
        <v>0.2</v>
      </c>
      <c r="P1460">
        <v>514.44000000000005</v>
      </c>
    </row>
    <row r="1461" spans="1:16" x14ac:dyDescent="0.25">
      <c r="A1461" t="s">
        <v>1473</v>
      </c>
      <c r="B1461" t="s">
        <v>5147</v>
      </c>
      <c r="C1461" t="str">
        <f>TEXT(SalesData[[#This Row],[Order Date]],"mmm-yyyy")</f>
        <v>Mar-2024</v>
      </c>
      <c r="D1461">
        <f t="shared" si="22"/>
        <v>2024</v>
      </c>
      <c r="E1461" t="s">
        <v>6524</v>
      </c>
      <c r="F1461" t="s">
        <v>7025</v>
      </c>
      <c r="G1461" t="s">
        <v>7096</v>
      </c>
      <c r="H1461" t="s">
        <v>7103</v>
      </c>
      <c r="I1461" t="s">
        <v>7158</v>
      </c>
      <c r="J1461" t="s">
        <v>7162</v>
      </c>
      <c r="K1461" t="s">
        <v>7169</v>
      </c>
      <c r="L1461" t="s">
        <v>7203</v>
      </c>
      <c r="M1461">
        <v>7</v>
      </c>
      <c r="N1461">
        <v>121030.62</v>
      </c>
      <c r="O1461">
        <v>0.2</v>
      </c>
      <c r="P1461">
        <v>11416.69</v>
      </c>
    </row>
    <row r="1462" spans="1:16" x14ac:dyDescent="0.25">
      <c r="A1462" t="s">
        <v>1474</v>
      </c>
      <c r="B1462" t="s">
        <v>5034</v>
      </c>
      <c r="C1462" t="str">
        <f>TEXT(SalesData[[#This Row],[Order Date]],"mmm-yyyy")</f>
        <v>Jul-2024</v>
      </c>
      <c r="D1462">
        <f t="shared" si="22"/>
        <v>2024</v>
      </c>
      <c r="E1462" t="s">
        <v>6180</v>
      </c>
      <c r="F1462" t="s">
        <v>6930</v>
      </c>
      <c r="G1462" t="s">
        <v>7097</v>
      </c>
      <c r="H1462" t="s">
        <v>7107</v>
      </c>
      <c r="I1462" t="s">
        <v>7152</v>
      </c>
      <c r="J1462" t="s">
        <v>7164</v>
      </c>
      <c r="K1462" t="s">
        <v>7173</v>
      </c>
      <c r="L1462" t="s">
        <v>7206</v>
      </c>
      <c r="M1462">
        <v>2</v>
      </c>
      <c r="N1462">
        <v>4588.13</v>
      </c>
      <c r="O1462">
        <v>0</v>
      </c>
      <c r="P1462">
        <v>1511.98</v>
      </c>
    </row>
    <row r="1463" spans="1:16" x14ac:dyDescent="0.25">
      <c r="A1463" t="s">
        <v>1475</v>
      </c>
      <c r="B1463" t="s">
        <v>5803</v>
      </c>
      <c r="C1463" t="str">
        <f>TEXT(SalesData[[#This Row],[Order Date]],"mmm-yyyy")</f>
        <v>Apr-2023</v>
      </c>
      <c r="D1463">
        <f t="shared" si="22"/>
        <v>2023</v>
      </c>
      <c r="E1463" t="s">
        <v>6490</v>
      </c>
      <c r="F1463" t="s">
        <v>6971</v>
      </c>
      <c r="G1463" t="s">
        <v>7097</v>
      </c>
      <c r="H1463" t="s">
        <v>7107</v>
      </c>
      <c r="I1463" t="s">
        <v>7153</v>
      </c>
      <c r="J1463" t="s">
        <v>7163</v>
      </c>
      <c r="K1463" t="s">
        <v>7167</v>
      </c>
      <c r="L1463" t="s">
        <v>7187</v>
      </c>
      <c r="M1463">
        <v>3</v>
      </c>
      <c r="N1463">
        <v>4414.13</v>
      </c>
      <c r="O1463">
        <v>0</v>
      </c>
      <c r="P1463">
        <v>1367.29</v>
      </c>
    </row>
    <row r="1464" spans="1:16" x14ac:dyDescent="0.25">
      <c r="A1464" t="s">
        <v>1476</v>
      </c>
      <c r="B1464" t="s">
        <v>5592</v>
      </c>
      <c r="C1464" t="str">
        <f>TEXT(SalesData[[#This Row],[Order Date]],"mmm-yyyy")</f>
        <v>Sep-2023</v>
      </c>
      <c r="D1464">
        <f t="shared" si="22"/>
        <v>2023</v>
      </c>
      <c r="E1464" t="s">
        <v>6236</v>
      </c>
      <c r="F1464" t="s">
        <v>6996</v>
      </c>
      <c r="G1464" t="s">
        <v>7096</v>
      </c>
      <c r="H1464" t="s">
        <v>7112</v>
      </c>
      <c r="I1464" t="s">
        <v>7154</v>
      </c>
      <c r="J1464" t="s">
        <v>7164</v>
      </c>
      <c r="K1464" t="s">
        <v>7173</v>
      </c>
      <c r="L1464" t="s">
        <v>7186</v>
      </c>
      <c r="M1464">
        <v>2</v>
      </c>
      <c r="N1464">
        <v>7032.47</v>
      </c>
      <c r="O1464">
        <v>0.25</v>
      </c>
      <c r="P1464">
        <v>998.72</v>
      </c>
    </row>
    <row r="1465" spans="1:16" x14ac:dyDescent="0.25">
      <c r="A1465" t="s">
        <v>1477</v>
      </c>
      <c r="B1465" t="s">
        <v>5784</v>
      </c>
      <c r="C1465" t="str">
        <f>TEXT(SalesData[[#This Row],[Order Date]],"mmm-yyyy")</f>
        <v>Jun-2023</v>
      </c>
      <c r="D1465">
        <f t="shared" si="22"/>
        <v>2023</v>
      </c>
      <c r="E1465" t="s">
        <v>6498</v>
      </c>
      <c r="F1465" t="s">
        <v>7003</v>
      </c>
      <c r="G1465" t="s">
        <v>7096</v>
      </c>
      <c r="H1465" t="s">
        <v>7111</v>
      </c>
      <c r="I1465" t="s">
        <v>7131</v>
      </c>
      <c r="J1465" t="s">
        <v>7162</v>
      </c>
      <c r="K1465" t="s">
        <v>7168</v>
      </c>
      <c r="L1465" t="s">
        <v>7191</v>
      </c>
      <c r="M1465">
        <v>7</v>
      </c>
      <c r="N1465">
        <v>38078.879999999997</v>
      </c>
      <c r="O1465">
        <v>0.15</v>
      </c>
      <c r="P1465">
        <v>4584.05</v>
      </c>
    </row>
    <row r="1466" spans="1:16" x14ac:dyDescent="0.25">
      <c r="A1466" t="s">
        <v>1478</v>
      </c>
      <c r="B1466" t="s">
        <v>5393</v>
      </c>
      <c r="C1466" t="str">
        <f>TEXT(SalesData[[#This Row],[Order Date]],"mmm-yyyy")</f>
        <v>Dec-2023</v>
      </c>
      <c r="D1466">
        <f t="shared" si="22"/>
        <v>2023</v>
      </c>
      <c r="E1466" t="s">
        <v>6303</v>
      </c>
      <c r="F1466" t="s">
        <v>7028</v>
      </c>
      <c r="G1466" t="s">
        <v>7097</v>
      </c>
      <c r="H1466" t="s">
        <v>7110</v>
      </c>
      <c r="I1466" t="s">
        <v>7129</v>
      </c>
      <c r="J1466" t="s">
        <v>7163</v>
      </c>
      <c r="K1466" t="s">
        <v>7171</v>
      </c>
      <c r="L1466" t="s">
        <v>7184</v>
      </c>
      <c r="M1466">
        <v>3</v>
      </c>
      <c r="N1466">
        <v>18957.18</v>
      </c>
      <c r="O1466">
        <v>0.2</v>
      </c>
      <c r="P1466">
        <v>1227.44</v>
      </c>
    </row>
    <row r="1467" spans="1:16" x14ac:dyDescent="0.25">
      <c r="A1467" t="s">
        <v>1479</v>
      </c>
      <c r="B1467" t="s">
        <v>5340</v>
      </c>
      <c r="C1467" t="str">
        <f>TEXT(SalesData[[#This Row],[Order Date]],"mmm-yyyy")</f>
        <v>Mar-2024</v>
      </c>
      <c r="D1467">
        <f t="shared" si="22"/>
        <v>2024</v>
      </c>
      <c r="E1467" t="s">
        <v>6769</v>
      </c>
      <c r="F1467" t="s">
        <v>6987</v>
      </c>
      <c r="G1467" t="s">
        <v>7094</v>
      </c>
      <c r="H1467" t="s">
        <v>7100</v>
      </c>
      <c r="I1467" t="s">
        <v>7116</v>
      </c>
      <c r="J1467" t="s">
        <v>7162</v>
      </c>
      <c r="K1467" t="s">
        <v>7169</v>
      </c>
      <c r="L1467" t="s">
        <v>7193</v>
      </c>
      <c r="M1467">
        <v>8</v>
      </c>
      <c r="N1467">
        <v>89753.93</v>
      </c>
      <c r="O1467">
        <v>0</v>
      </c>
      <c r="P1467">
        <v>18030.53</v>
      </c>
    </row>
    <row r="1468" spans="1:16" x14ac:dyDescent="0.25">
      <c r="A1468" t="s">
        <v>1480</v>
      </c>
      <c r="B1468" t="s">
        <v>5746</v>
      </c>
      <c r="C1468" t="str">
        <f>TEXT(SalesData[[#This Row],[Order Date]],"mmm-yyyy")</f>
        <v>Dec-2023</v>
      </c>
      <c r="D1468">
        <f t="shared" si="22"/>
        <v>2023</v>
      </c>
      <c r="E1468" t="s">
        <v>6193</v>
      </c>
      <c r="F1468" t="s">
        <v>6977</v>
      </c>
      <c r="G1468" t="s">
        <v>7097</v>
      </c>
      <c r="H1468" t="s">
        <v>7104</v>
      </c>
      <c r="I1468" t="s">
        <v>7132</v>
      </c>
      <c r="J1468" t="s">
        <v>7163</v>
      </c>
      <c r="K1468" t="s">
        <v>7167</v>
      </c>
      <c r="L1468" t="s">
        <v>7207</v>
      </c>
      <c r="M1468">
        <v>4</v>
      </c>
      <c r="N1468">
        <v>2364.9699999999998</v>
      </c>
      <c r="O1468">
        <v>0.25</v>
      </c>
      <c r="P1468">
        <v>639.4</v>
      </c>
    </row>
    <row r="1469" spans="1:16" x14ac:dyDescent="0.25">
      <c r="A1469" t="s">
        <v>1481</v>
      </c>
      <c r="B1469" t="s">
        <v>5644</v>
      </c>
      <c r="C1469" t="str">
        <f>TEXT(SalesData[[#This Row],[Order Date]],"mmm-yyyy")</f>
        <v>Nov-2025</v>
      </c>
      <c r="D1469">
        <f t="shared" si="22"/>
        <v>2025</v>
      </c>
      <c r="E1469" t="s">
        <v>6503</v>
      </c>
      <c r="F1469" t="s">
        <v>7009</v>
      </c>
      <c r="G1469" t="s">
        <v>7095</v>
      </c>
      <c r="H1469" t="s">
        <v>7109</v>
      </c>
      <c r="I1469" t="s">
        <v>7135</v>
      </c>
      <c r="J1469" t="s">
        <v>7163</v>
      </c>
      <c r="K1469" t="s">
        <v>7171</v>
      </c>
      <c r="L1469" t="s">
        <v>7204</v>
      </c>
      <c r="M1469">
        <v>8</v>
      </c>
      <c r="N1469">
        <v>36041.22</v>
      </c>
      <c r="O1469">
        <v>0</v>
      </c>
      <c r="P1469">
        <v>6484.61</v>
      </c>
    </row>
    <row r="1470" spans="1:16" x14ac:dyDescent="0.25">
      <c r="A1470" t="s">
        <v>1482</v>
      </c>
      <c r="B1470" t="s">
        <v>5084</v>
      </c>
      <c r="C1470" t="str">
        <f>TEXT(SalesData[[#This Row],[Order Date]],"mmm-yyyy")</f>
        <v>Nov-2025</v>
      </c>
      <c r="D1470">
        <f t="shared" si="22"/>
        <v>2025</v>
      </c>
      <c r="E1470" t="s">
        <v>6274</v>
      </c>
      <c r="F1470" t="s">
        <v>6995</v>
      </c>
      <c r="G1470" t="s">
        <v>7094</v>
      </c>
      <c r="H1470" t="s">
        <v>7100</v>
      </c>
      <c r="I1470" t="s">
        <v>7151</v>
      </c>
      <c r="J1470" t="s">
        <v>7165</v>
      </c>
      <c r="K1470" t="s">
        <v>7176</v>
      </c>
      <c r="L1470" t="s">
        <v>7202</v>
      </c>
      <c r="M1470">
        <v>8</v>
      </c>
      <c r="N1470">
        <v>139045.98000000001</v>
      </c>
      <c r="O1470">
        <v>0</v>
      </c>
      <c r="P1470">
        <v>20030.21</v>
      </c>
    </row>
    <row r="1471" spans="1:16" x14ac:dyDescent="0.25">
      <c r="A1471" t="s">
        <v>1483</v>
      </c>
      <c r="B1471" t="s">
        <v>5147</v>
      </c>
      <c r="C1471" t="str">
        <f>TEXT(SalesData[[#This Row],[Order Date]],"mmm-yyyy")</f>
        <v>Mar-2024</v>
      </c>
      <c r="D1471">
        <f t="shared" si="22"/>
        <v>2024</v>
      </c>
      <c r="E1471" t="s">
        <v>6740</v>
      </c>
      <c r="F1471" t="s">
        <v>6902</v>
      </c>
      <c r="G1471" t="s">
        <v>7094</v>
      </c>
      <c r="H1471" t="s">
        <v>7099</v>
      </c>
      <c r="I1471" t="s">
        <v>7125</v>
      </c>
      <c r="J1471" t="s">
        <v>7163</v>
      </c>
      <c r="K1471" t="s">
        <v>7167</v>
      </c>
      <c r="L1471" t="s">
        <v>7179</v>
      </c>
      <c r="M1471">
        <v>5</v>
      </c>
      <c r="N1471">
        <v>9283.6299999999992</v>
      </c>
      <c r="O1471">
        <v>0.25</v>
      </c>
      <c r="P1471">
        <v>1720.42</v>
      </c>
    </row>
    <row r="1472" spans="1:16" x14ac:dyDescent="0.25">
      <c r="A1472" t="s">
        <v>1484</v>
      </c>
      <c r="B1472" t="s">
        <v>5804</v>
      </c>
      <c r="C1472" t="str">
        <f>TEXT(SalesData[[#This Row],[Order Date]],"mmm-yyyy")</f>
        <v>Sep-2023</v>
      </c>
      <c r="D1472">
        <f t="shared" si="22"/>
        <v>2023</v>
      </c>
      <c r="E1472" t="s">
        <v>6501</v>
      </c>
      <c r="F1472" t="s">
        <v>6933</v>
      </c>
      <c r="G1472" t="s">
        <v>7094</v>
      </c>
      <c r="H1472" t="s">
        <v>7100</v>
      </c>
      <c r="I1472" t="s">
        <v>7116</v>
      </c>
      <c r="J1472" t="s">
        <v>7162</v>
      </c>
      <c r="K1472" t="s">
        <v>7168</v>
      </c>
      <c r="L1472" t="s">
        <v>7191</v>
      </c>
      <c r="M1472">
        <v>1</v>
      </c>
      <c r="N1472">
        <v>4995.1899999999996</v>
      </c>
      <c r="O1472">
        <v>0.2</v>
      </c>
      <c r="P1472">
        <v>481.59</v>
      </c>
    </row>
    <row r="1473" spans="1:16" x14ac:dyDescent="0.25">
      <c r="A1473" t="s">
        <v>1485</v>
      </c>
      <c r="B1473" t="s">
        <v>5805</v>
      </c>
      <c r="C1473" t="str">
        <f>TEXT(SalesData[[#This Row],[Order Date]],"mmm-yyyy")</f>
        <v>Dec-2024</v>
      </c>
      <c r="D1473">
        <f t="shared" si="22"/>
        <v>2024</v>
      </c>
      <c r="E1473" t="s">
        <v>6770</v>
      </c>
      <c r="F1473" t="s">
        <v>7001</v>
      </c>
      <c r="G1473" t="s">
        <v>7094</v>
      </c>
      <c r="H1473" t="s">
        <v>7100</v>
      </c>
      <c r="I1473" t="s">
        <v>7116</v>
      </c>
      <c r="J1473" t="s">
        <v>7164</v>
      </c>
      <c r="K1473" t="s">
        <v>7170</v>
      </c>
      <c r="L1473" t="s">
        <v>7213</v>
      </c>
      <c r="M1473">
        <v>7</v>
      </c>
      <c r="N1473">
        <v>20229.259999999998</v>
      </c>
      <c r="O1473">
        <v>0</v>
      </c>
      <c r="P1473">
        <v>7556.19</v>
      </c>
    </row>
    <row r="1474" spans="1:16" x14ac:dyDescent="0.25">
      <c r="A1474" t="s">
        <v>1486</v>
      </c>
      <c r="B1474" t="s">
        <v>5557</v>
      </c>
      <c r="C1474" t="str">
        <f>TEXT(SalesData[[#This Row],[Order Date]],"mmm-yyyy")</f>
        <v>Jan-2025</v>
      </c>
      <c r="D1474">
        <f t="shared" ref="D1474:D1537" si="23">YEAR(B1474)</f>
        <v>2025</v>
      </c>
      <c r="E1474" t="s">
        <v>6307</v>
      </c>
      <c r="F1474" t="s">
        <v>6944</v>
      </c>
      <c r="G1474" t="s">
        <v>7097</v>
      </c>
      <c r="H1474" t="s">
        <v>7105</v>
      </c>
      <c r="I1474" t="s">
        <v>7121</v>
      </c>
      <c r="J1474" t="s">
        <v>7163</v>
      </c>
      <c r="K1474" t="s">
        <v>7171</v>
      </c>
      <c r="L1474" t="s">
        <v>7204</v>
      </c>
      <c r="M1474">
        <v>2</v>
      </c>
      <c r="N1474">
        <v>7309.9</v>
      </c>
      <c r="O1474">
        <v>0.15</v>
      </c>
      <c r="P1474">
        <v>918.46</v>
      </c>
    </row>
    <row r="1475" spans="1:16" x14ac:dyDescent="0.25">
      <c r="A1475" t="s">
        <v>1487</v>
      </c>
      <c r="B1475" t="s">
        <v>5806</v>
      </c>
      <c r="C1475" t="str">
        <f>TEXT(SalesData[[#This Row],[Order Date]],"mmm-yyyy")</f>
        <v>Aug-2023</v>
      </c>
      <c r="D1475">
        <f t="shared" si="23"/>
        <v>2023</v>
      </c>
      <c r="E1475" t="s">
        <v>6303</v>
      </c>
      <c r="F1475" t="s">
        <v>7028</v>
      </c>
      <c r="G1475" t="s">
        <v>7094</v>
      </c>
      <c r="H1475" t="s">
        <v>7099</v>
      </c>
      <c r="I1475" t="s">
        <v>7125</v>
      </c>
      <c r="J1475" t="s">
        <v>7164</v>
      </c>
      <c r="K1475" t="s">
        <v>7173</v>
      </c>
      <c r="L1475" t="s">
        <v>7186</v>
      </c>
      <c r="M1475">
        <v>5</v>
      </c>
      <c r="N1475">
        <v>16237.17</v>
      </c>
      <c r="O1475">
        <v>0.25</v>
      </c>
      <c r="P1475">
        <v>2435.41</v>
      </c>
    </row>
    <row r="1476" spans="1:16" x14ac:dyDescent="0.25">
      <c r="A1476" t="s">
        <v>1488</v>
      </c>
      <c r="B1476" t="s">
        <v>5688</v>
      </c>
      <c r="C1476" t="str">
        <f>TEXT(SalesData[[#This Row],[Order Date]],"mmm-yyyy")</f>
        <v>May-2023</v>
      </c>
      <c r="D1476">
        <f t="shared" si="23"/>
        <v>2023</v>
      </c>
      <c r="E1476" t="s">
        <v>6270</v>
      </c>
      <c r="F1476" t="s">
        <v>7014</v>
      </c>
      <c r="G1476" t="s">
        <v>7094</v>
      </c>
      <c r="H1476" t="s">
        <v>7101</v>
      </c>
      <c r="I1476" t="s">
        <v>7117</v>
      </c>
      <c r="J1476" t="s">
        <v>7163</v>
      </c>
      <c r="K1476" t="s">
        <v>7167</v>
      </c>
      <c r="L1476" t="s">
        <v>7187</v>
      </c>
      <c r="M1476">
        <v>5</v>
      </c>
      <c r="N1476">
        <v>5939.58</v>
      </c>
      <c r="O1476">
        <v>0.2</v>
      </c>
      <c r="P1476">
        <v>1267.04</v>
      </c>
    </row>
    <row r="1477" spans="1:16" x14ac:dyDescent="0.25">
      <c r="A1477" t="s">
        <v>1489</v>
      </c>
      <c r="B1477" t="s">
        <v>5807</v>
      </c>
      <c r="C1477" t="str">
        <f>TEXT(SalesData[[#This Row],[Order Date]],"mmm-yyyy")</f>
        <v>Jan-2025</v>
      </c>
      <c r="D1477">
        <f t="shared" si="23"/>
        <v>2025</v>
      </c>
      <c r="E1477" t="s">
        <v>6446</v>
      </c>
      <c r="F1477" t="s">
        <v>7015</v>
      </c>
      <c r="G1477" t="s">
        <v>7096</v>
      </c>
      <c r="H1477" t="s">
        <v>7112</v>
      </c>
      <c r="I1477" t="s">
        <v>7133</v>
      </c>
      <c r="J1477" t="s">
        <v>7164</v>
      </c>
      <c r="K1477" t="s">
        <v>7170</v>
      </c>
      <c r="L1477" t="s">
        <v>7213</v>
      </c>
      <c r="M1477">
        <v>6</v>
      </c>
      <c r="N1477">
        <v>15563.28</v>
      </c>
      <c r="O1477">
        <v>0.05</v>
      </c>
      <c r="P1477">
        <v>4743.78</v>
      </c>
    </row>
    <row r="1478" spans="1:16" x14ac:dyDescent="0.25">
      <c r="A1478" t="s">
        <v>1490</v>
      </c>
      <c r="B1478" t="s">
        <v>5106</v>
      </c>
      <c r="C1478" t="str">
        <f>TEXT(SalesData[[#This Row],[Order Date]],"mmm-yyyy")</f>
        <v>May-2023</v>
      </c>
      <c r="D1478">
        <f t="shared" si="23"/>
        <v>2023</v>
      </c>
      <c r="E1478" t="s">
        <v>6730</v>
      </c>
      <c r="F1478" t="s">
        <v>7030</v>
      </c>
      <c r="G1478" t="s">
        <v>7095</v>
      </c>
      <c r="H1478" t="s">
        <v>7109</v>
      </c>
      <c r="I1478" t="s">
        <v>7135</v>
      </c>
      <c r="J1478" t="s">
        <v>7164</v>
      </c>
      <c r="K1478" t="s">
        <v>7173</v>
      </c>
      <c r="L1478" t="s">
        <v>7200</v>
      </c>
      <c r="M1478">
        <v>6</v>
      </c>
      <c r="N1478">
        <v>6790.93</v>
      </c>
      <c r="O1478">
        <v>0.05</v>
      </c>
      <c r="P1478">
        <v>2488.08</v>
      </c>
    </row>
    <row r="1479" spans="1:16" x14ac:dyDescent="0.25">
      <c r="A1479" t="s">
        <v>1491</v>
      </c>
      <c r="B1479" t="s">
        <v>5069</v>
      </c>
      <c r="C1479" t="str">
        <f>TEXT(SalesData[[#This Row],[Order Date]],"mmm-yyyy")</f>
        <v>Feb-2025</v>
      </c>
      <c r="D1479">
        <f t="shared" si="23"/>
        <v>2025</v>
      </c>
      <c r="E1479" t="s">
        <v>6771</v>
      </c>
      <c r="F1479" t="s">
        <v>6974</v>
      </c>
      <c r="G1479" t="s">
        <v>7094</v>
      </c>
      <c r="H1479" t="s">
        <v>7098</v>
      </c>
      <c r="I1479" t="s">
        <v>7156</v>
      </c>
      <c r="J1479" t="s">
        <v>7163</v>
      </c>
      <c r="K1479" t="s">
        <v>7175</v>
      </c>
      <c r="L1479" t="s">
        <v>7197</v>
      </c>
      <c r="M1479">
        <v>1</v>
      </c>
      <c r="N1479">
        <v>5563.85</v>
      </c>
      <c r="O1479">
        <v>0.1</v>
      </c>
      <c r="P1479">
        <v>917.81</v>
      </c>
    </row>
    <row r="1480" spans="1:16" x14ac:dyDescent="0.25">
      <c r="A1480" t="s">
        <v>1492</v>
      </c>
      <c r="B1480" t="s">
        <v>5328</v>
      </c>
      <c r="C1480" t="str">
        <f>TEXT(SalesData[[#This Row],[Order Date]],"mmm-yyyy")</f>
        <v>Jun-2025</v>
      </c>
      <c r="D1480">
        <f t="shared" si="23"/>
        <v>2025</v>
      </c>
      <c r="E1480" t="s">
        <v>6366</v>
      </c>
      <c r="F1480" t="s">
        <v>7047</v>
      </c>
      <c r="G1480" t="s">
        <v>7094</v>
      </c>
      <c r="H1480" t="s">
        <v>7099</v>
      </c>
      <c r="I1480" t="s">
        <v>7130</v>
      </c>
      <c r="J1480" t="s">
        <v>7163</v>
      </c>
      <c r="K1480" t="s">
        <v>7171</v>
      </c>
      <c r="L1480" t="s">
        <v>7204</v>
      </c>
      <c r="M1480">
        <v>2</v>
      </c>
      <c r="N1480">
        <v>8826.73</v>
      </c>
      <c r="O1480">
        <v>0</v>
      </c>
      <c r="P1480">
        <v>1611.55</v>
      </c>
    </row>
    <row r="1481" spans="1:16" x14ac:dyDescent="0.25">
      <c r="A1481" t="s">
        <v>1493</v>
      </c>
      <c r="B1481" t="s">
        <v>5580</v>
      </c>
      <c r="C1481" t="str">
        <f>TEXT(SalesData[[#This Row],[Order Date]],"mmm-yyyy")</f>
        <v>May-2025</v>
      </c>
      <c r="D1481">
        <f t="shared" si="23"/>
        <v>2025</v>
      </c>
      <c r="E1481" t="s">
        <v>6699</v>
      </c>
      <c r="F1481" t="s">
        <v>6928</v>
      </c>
      <c r="G1481" t="s">
        <v>7096</v>
      </c>
      <c r="H1481" t="s">
        <v>7103</v>
      </c>
      <c r="I1481" t="s">
        <v>7134</v>
      </c>
      <c r="J1481" t="s">
        <v>7163</v>
      </c>
      <c r="K1481" t="s">
        <v>7175</v>
      </c>
      <c r="L1481" t="s">
        <v>7197</v>
      </c>
      <c r="M1481">
        <v>8</v>
      </c>
      <c r="N1481">
        <v>45956.13</v>
      </c>
      <c r="O1481">
        <v>0</v>
      </c>
      <c r="P1481">
        <v>11896.82</v>
      </c>
    </row>
    <row r="1482" spans="1:16" x14ac:dyDescent="0.25">
      <c r="A1482" t="s">
        <v>1494</v>
      </c>
      <c r="B1482" t="s">
        <v>5618</v>
      </c>
      <c r="C1482" t="str">
        <f>TEXT(SalesData[[#This Row],[Order Date]],"mmm-yyyy")</f>
        <v>Jun-2023</v>
      </c>
      <c r="D1482">
        <f t="shared" si="23"/>
        <v>2023</v>
      </c>
      <c r="E1482" t="s">
        <v>6283</v>
      </c>
      <c r="F1482" t="s">
        <v>6902</v>
      </c>
      <c r="G1482" t="s">
        <v>7094</v>
      </c>
      <c r="H1482" t="s">
        <v>7100</v>
      </c>
      <c r="I1482" t="s">
        <v>7151</v>
      </c>
      <c r="J1482" t="s">
        <v>7163</v>
      </c>
      <c r="K1482" t="s">
        <v>7167</v>
      </c>
      <c r="L1482" t="s">
        <v>7187</v>
      </c>
      <c r="M1482">
        <v>8</v>
      </c>
      <c r="N1482">
        <v>11622.82</v>
      </c>
      <c r="O1482">
        <v>0.05</v>
      </c>
      <c r="P1482">
        <v>3139.19</v>
      </c>
    </row>
    <row r="1483" spans="1:16" x14ac:dyDescent="0.25">
      <c r="A1483" t="s">
        <v>1495</v>
      </c>
      <c r="B1483" t="s">
        <v>5722</v>
      </c>
      <c r="C1483" t="str">
        <f>TEXT(SalesData[[#This Row],[Order Date]],"mmm-yyyy")</f>
        <v>May-2025</v>
      </c>
      <c r="D1483">
        <f t="shared" si="23"/>
        <v>2025</v>
      </c>
      <c r="E1483" t="s">
        <v>6506</v>
      </c>
      <c r="F1483" t="s">
        <v>7051</v>
      </c>
      <c r="G1483" t="s">
        <v>7095</v>
      </c>
      <c r="H1483" t="s">
        <v>7106</v>
      </c>
      <c r="I1483" t="s">
        <v>7161</v>
      </c>
      <c r="J1483" t="s">
        <v>7162</v>
      </c>
      <c r="K1483" t="s">
        <v>7169</v>
      </c>
      <c r="L1483" t="s">
        <v>7193</v>
      </c>
      <c r="M1483">
        <v>5</v>
      </c>
      <c r="N1483">
        <v>52884.08</v>
      </c>
      <c r="O1483">
        <v>0</v>
      </c>
      <c r="P1483">
        <v>11147.89</v>
      </c>
    </row>
    <row r="1484" spans="1:16" x14ac:dyDescent="0.25">
      <c r="A1484" t="s">
        <v>1496</v>
      </c>
      <c r="B1484" t="s">
        <v>5536</v>
      </c>
      <c r="C1484" t="str">
        <f>TEXT(SalesData[[#This Row],[Order Date]],"mmm-yyyy")</f>
        <v>Sep-2024</v>
      </c>
      <c r="D1484">
        <f t="shared" si="23"/>
        <v>2024</v>
      </c>
      <c r="E1484" t="s">
        <v>6483</v>
      </c>
      <c r="F1484" t="s">
        <v>6899</v>
      </c>
      <c r="G1484" t="s">
        <v>7094</v>
      </c>
      <c r="H1484" t="s">
        <v>7099</v>
      </c>
      <c r="I1484" t="s">
        <v>7115</v>
      </c>
      <c r="J1484" t="s">
        <v>7164</v>
      </c>
      <c r="K1484" t="s">
        <v>7173</v>
      </c>
      <c r="L1484" t="s">
        <v>7200</v>
      </c>
      <c r="M1484">
        <v>2</v>
      </c>
      <c r="N1484">
        <v>2290.96</v>
      </c>
      <c r="O1484">
        <v>0</v>
      </c>
      <c r="P1484">
        <v>732.76</v>
      </c>
    </row>
    <row r="1485" spans="1:16" x14ac:dyDescent="0.25">
      <c r="A1485" t="s">
        <v>1497</v>
      </c>
      <c r="B1485" t="s">
        <v>5543</v>
      </c>
      <c r="C1485" t="str">
        <f>TEXT(SalesData[[#This Row],[Order Date]],"mmm-yyyy")</f>
        <v>Dec-2024</v>
      </c>
      <c r="D1485">
        <f t="shared" si="23"/>
        <v>2024</v>
      </c>
      <c r="E1485" t="s">
        <v>6227</v>
      </c>
      <c r="F1485" t="s">
        <v>6993</v>
      </c>
      <c r="G1485" t="s">
        <v>7096</v>
      </c>
      <c r="H1485" t="s">
        <v>7103</v>
      </c>
      <c r="I1485" t="s">
        <v>7158</v>
      </c>
      <c r="J1485" t="s">
        <v>7164</v>
      </c>
      <c r="K1485" t="s">
        <v>7174</v>
      </c>
      <c r="L1485" t="s">
        <v>7199</v>
      </c>
      <c r="M1485">
        <v>8</v>
      </c>
      <c r="N1485">
        <v>10004.790000000001</v>
      </c>
      <c r="O1485">
        <v>0.25</v>
      </c>
      <c r="P1485">
        <v>1141.81</v>
      </c>
    </row>
    <row r="1486" spans="1:16" x14ac:dyDescent="0.25">
      <c r="A1486" t="s">
        <v>1498</v>
      </c>
      <c r="B1486" t="s">
        <v>5540</v>
      </c>
      <c r="C1486" t="str">
        <f>TEXT(SalesData[[#This Row],[Order Date]],"mmm-yyyy")</f>
        <v>Oct-2023</v>
      </c>
      <c r="D1486">
        <f t="shared" si="23"/>
        <v>2023</v>
      </c>
      <c r="E1486" t="s">
        <v>6772</v>
      </c>
      <c r="F1486" t="s">
        <v>6928</v>
      </c>
      <c r="G1486" t="s">
        <v>7096</v>
      </c>
      <c r="H1486" t="s">
        <v>7103</v>
      </c>
      <c r="I1486" t="s">
        <v>7158</v>
      </c>
      <c r="J1486" t="s">
        <v>7164</v>
      </c>
      <c r="K1486" t="s">
        <v>7170</v>
      </c>
      <c r="L1486" t="s">
        <v>7183</v>
      </c>
      <c r="M1486">
        <v>7</v>
      </c>
      <c r="N1486">
        <v>31187.88</v>
      </c>
      <c r="O1486">
        <v>0.1</v>
      </c>
      <c r="P1486">
        <v>7055.92</v>
      </c>
    </row>
    <row r="1487" spans="1:16" x14ac:dyDescent="0.25">
      <c r="A1487" t="s">
        <v>1499</v>
      </c>
      <c r="B1487" t="s">
        <v>5171</v>
      </c>
      <c r="C1487" t="str">
        <f>TEXT(SalesData[[#This Row],[Order Date]],"mmm-yyyy")</f>
        <v>Jul-2023</v>
      </c>
      <c r="D1487">
        <f t="shared" si="23"/>
        <v>2023</v>
      </c>
      <c r="E1487" t="s">
        <v>6773</v>
      </c>
      <c r="F1487" t="s">
        <v>6966</v>
      </c>
      <c r="G1487" t="s">
        <v>7096</v>
      </c>
      <c r="H1487" t="s">
        <v>7111</v>
      </c>
      <c r="I1487" t="s">
        <v>7145</v>
      </c>
      <c r="J1487" t="s">
        <v>7164</v>
      </c>
      <c r="K1487" t="s">
        <v>7170</v>
      </c>
      <c r="L1487" t="s">
        <v>7183</v>
      </c>
      <c r="M1487">
        <v>1</v>
      </c>
      <c r="N1487">
        <v>4920</v>
      </c>
      <c r="O1487">
        <v>0.05</v>
      </c>
      <c r="P1487">
        <v>1240.07</v>
      </c>
    </row>
    <row r="1488" spans="1:16" x14ac:dyDescent="0.25">
      <c r="A1488" t="s">
        <v>1500</v>
      </c>
      <c r="B1488" t="s">
        <v>5128</v>
      </c>
      <c r="C1488" t="str">
        <f>TEXT(SalesData[[#This Row],[Order Date]],"mmm-yyyy")</f>
        <v>Oct-2024</v>
      </c>
      <c r="D1488">
        <f t="shared" si="23"/>
        <v>2024</v>
      </c>
      <c r="E1488" t="s">
        <v>6774</v>
      </c>
      <c r="F1488" t="s">
        <v>6981</v>
      </c>
      <c r="G1488" t="s">
        <v>7094</v>
      </c>
      <c r="H1488" t="s">
        <v>7101</v>
      </c>
      <c r="I1488" t="s">
        <v>7117</v>
      </c>
      <c r="J1488" t="s">
        <v>7165</v>
      </c>
      <c r="K1488" t="s">
        <v>7172</v>
      </c>
      <c r="L1488" t="s">
        <v>7185</v>
      </c>
      <c r="M1488">
        <v>7</v>
      </c>
      <c r="N1488">
        <v>33466.28</v>
      </c>
      <c r="O1488">
        <v>0.05</v>
      </c>
      <c r="P1488">
        <v>6039.39</v>
      </c>
    </row>
    <row r="1489" spans="1:16" x14ac:dyDescent="0.25">
      <c r="A1489" t="s">
        <v>1501</v>
      </c>
      <c r="B1489" t="s">
        <v>5550</v>
      </c>
      <c r="C1489" t="str">
        <f>TEXT(SalesData[[#This Row],[Order Date]],"mmm-yyyy")</f>
        <v>Jun-2023</v>
      </c>
      <c r="D1489">
        <f t="shared" si="23"/>
        <v>2023</v>
      </c>
      <c r="E1489" t="s">
        <v>6410</v>
      </c>
      <c r="F1489" t="s">
        <v>6950</v>
      </c>
      <c r="G1489" t="s">
        <v>7097</v>
      </c>
      <c r="H1489" t="s">
        <v>7104</v>
      </c>
      <c r="I1489" t="s">
        <v>7120</v>
      </c>
      <c r="J1489" t="s">
        <v>7163</v>
      </c>
      <c r="K1489" t="s">
        <v>7171</v>
      </c>
      <c r="L1489" t="s">
        <v>7184</v>
      </c>
      <c r="M1489">
        <v>4</v>
      </c>
      <c r="N1489">
        <v>32623.11</v>
      </c>
      <c r="O1489">
        <v>0</v>
      </c>
      <c r="P1489">
        <v>5448.34</v>
      </c>
    </row>
    <row r="1490" spans="1:16" x14ac:dyDescent="0.25">
      <c r="A1490" t="s">
        <v>1502</v>
      </c>
      <c r="B1490" t="s">
        <v>5708</v>
      </c>
      <c r="C1490" t="str">
        <f>TEXT(SalesData[[#This Row],[Order Date]],"mmm-yyyy")</f>
        <v>Jan-2025</v>
      </c>
      <c r="D1490">
        <f t="shared" si="23"/>
        <v>2025</v>
      </c>
      <c r="E1490" t="s">
        <v>6218</v>
      </c>
      <c r="F1490" t="s">
        <v>6988</v>
      </c>
      <c r="G1490" t="s">
        <v>7095</v>
      </c>
      <c r="H1490" t="s">
        <v>7109</v>
      </c>
      <c r="I1490" t="s">
        <v>7140</v>
      </c>
      <c r="J1490" t="s">
        <v>7162</v>
      </c>
      <c r="K1490" t="s">
        <v>7166</v>
      </c>
      <c r="L1490" t="s">
        <v>7178</v>
      </c>
      <c r="M1490">
        <v>4</v>
      </c>
      <c r="N1490">
        <v>52918.43</v>
      </c>
      <c r="O1490">
        <v>0.1</v>
      </c>
      <c r="P1490">
        <v>8243.84</v>
      </c>
    </row>
    <row r="1491" spans="1:16" x14ac:dyDescent="0.25">
      <c r="A1491" t="s">
        <v>1503</v>
      </c>
      <c r="B1491" t="s">
        <v>5337</v>
      </c>
      <c r="C1491" t="str">
        <f>TEXT(SalesData[[#This Row],[Order Date]],"mmm-yyyy")</f>
        <v>Aug-2024</v>
      </c>
      <c r="D1491">
        <f t="shared" si="23"/>
        <v>2024</v>
      </c>
      <c r="E1491" t="s">
        <v>6327</v>
      </c>
      <c r="F1491" t="s">
        <v>7033</v>
      </c>
      <c r="G1491" t="s">
        <v>7095</v>
      </c>
      <c r="H1491" t="s">
        <v>7102</v>
      </c>
      <c r="I1491" t="s">
        <v>7157</v>
      </c>
      <c r="J1491" t="s">
        <v>7164</v>
      </c>
      <c r="K1491" t="s">
        <v>7170</v>
      </c>
      <c r="L1491" t="s">
        <v>7183</v>
      </c>
      <c r="M1491">
        <v>7</v>
      </c>
      <c r="N1491">
        <v>34294.879999999997</v>
      </c>
      <c r="O1491">
        <v>0</v>
      </c>
      <c r="P1491">
        <v>8818.35</v>
      </c>
    </row>
    <row r="1492" spans="1:16" x14ac:dyDescent="0.25">
      <c r="A1492" t="s">
        <v>1504</v>
      </c>
      <c r="B1492" t="s">
        <v>5808</v>
      </c>
      <c r="C1492" t="str">
        <f>TEXT(SalesData[[#This Row],[Order Date]],"mmm-yyyy")</f>
        <v>Mar-2024</v>
      </c>
      <c r="D1492">
        <f t="shared" si="23"/>
        <v>2024</v>
      </c>
      <c r="E1492" t="s">
        <v>6507</v>
      </c>
      <c r="F1492" t="s">
        <v>7050</v>
      </c>
      <c r="G1492" t="s">
        <v>7095</v>
      </c>
      <c r="H1492" t="s">
        <v>7108</v>
      </c>
      <c r="I1492" t="s">
        <v>7126</v>
      </c>
      <c r="J1492" t="s">
        <v>7164</v>
      </c>
      <c r="K1492" t="s">
        <v>7174</v>
      </c>
      <c r="L1492" t="s">
        <v>7196</v>
      </c>
      <c r="M1492">
        <v>7</v>
      </c>
      <c r="N1492">
        <v>21716.32</v>
      </c>
      <c r="O1492">
        <v>0.15</v>
      </c>
      <c r="P1492">
        <v>4041.8</v>
      </c>
    </row>
    <row r="1493" spans="1:16" x14ac:dyDescent="0.25">
      <c r="A1493" t="s">
        <v>1505</v>
      </c>
      <c r="B1493" t="s">
        <v>5428</v>
      </c>
      <c r="C1493" t="str">
        <f>TEXT(SalesData[[#This Row],[Order Date]],"mmm-yyyy")</f>
        <v>Jun-2024</v>
      </c>
      <c r="D1493">
        <f t="shared" si="23"/>
        <v>2024</v>
      </c>
      <c r="E1493" t="s">
        <v>6640</v>
      </c>
      <c r="F1493" t="s">
        <v>7032</v>
      </c>
      <c r="G1493" t="s">
        <v>7095</v>
      </c>
      <c r="H1493" t="s">
        <v>7102</v>
      </c>
      <c r="I1493" t="s">
        <v>7157</v>
      </c>
      <c r="J1493" t="s">
        <v>7162</v>
      </c>
      <c r="K1493" t="s">
        <v>7169</v>
      </c>
      <c r="L1493" t="s">
        <v>7203</v>
      </c>
      <c r="M1493">
        <v>7</v>
      </c>
      <c r="N1493">
        <v>139236.29</v>
      </c>
      <c r="O1493">
        <v>0.05</v>
      </c>
      <c r="P1493">
        <v>19664.46</v>
      </c>
    </row>
    <row r="1494" spans="1:16" x14ac:dyDescent="0.25">
      <c r="A1494" t="s">
        <v>1506</v>
      </c>
      <c r="B1494" t="s">
        <v>5520</v>
      </c>
      <c r="C1494" t="str">
        <f>TEXT(SalesData[[#This Row],[Order Date]],"mmm-yyyy")</f>
        <v>Dec-2023</v>
      </c>
      <c r="D1494">
        <f t="shared" si="23"/>
        <v>2023</v>
      </c>
      <c r="E1494" t="s">
        <v>6523</v>
      </c>
      <c r="F1494" t="s">
        <v>7072</v>
      </c>
      <c r="G1494" t="s">
        <v>7094</v>
      </c>
      <c r="H1494" t="s">
        <v>7100</v>
      </c>
      <c r="I1494" t="s">
        <v>7116</v>
      </c>
      <c r="J1494" t="s">
        <v>7164</v>
      </c>
      <c r="K1494" t="s">
        <v>7174</v>
      </c>
      <c r="L1494" t="s">
        <v>7188</v>
      </c>
      <c r="M1494">
        <v>3</v>
      </c>
      <c r="N1494">
        <v>7299.19</v>
      </c>
      <c r="O1494">
        <v>0.15</v>
      </c>
      <c r="P1494">
        <v>1095.8399999999999</v>
      </c>
    </row>
    <row r="1495" spans="1:16" x14ac:dyDescent="0.25">
      <c r="A1495" t="s">
        <v>1507</v>
      </c>
      <c r="B1495" t="s">
        <v>5356</v>
      </c>
      <c r="C1495" t="str">
        <f>TEXT(SalesData[[#This Row],[Order Date]],"mmm-yyyy")</f>
        <v>Dec-2025</v>
      </c>
      <c r="D1495">
        <f t="shared" si="23"/>
        <v>2025</v>
      </c>
      <c r="E1495" t="s">
        <v>6735</v>
      </c>
      <c r="F1495" t="s">
        <v>6958</v>
      </c>
      <c r="G1495" t="s">
        <v>7095</v>
      </c>
      <c r="H1495" t="s">
        <v>7109</v>
      </c>
      <c r="I1495" t="s">
        <v>7140</v>
      </c>
      <c r="J1495" t="s">
        <v>7162</v>
      </c>
      <c r="K1495" t="s">
        <v>7168</v>
      </c>
      <c r="L1495" t="s">
        <v>7191</v>
      </c>
      <c r="M1495">
        <v>8</v>
      </c>
      <c r="N1495">
        <v>49718.26</v>
      </c>
      <c r="O1495">
        <v>0</v>
      </c>
      <c r="P1495">
        <v>10660.43</v>
      </c>
    </row>
    <row r="1496" spans="1:16" x14ac:dyDescent="0.25">
      <c r="A1496" t="s">
        <v>1508</v>
      </c>
      <c r="B1496" t="s">
        <v>5527</v>
      </c>
      <c r="C1496" t="str">
        <f>TEXT(SalesData[[#This Row],[Order Date]],"mmm-yyyy")</f>
        <v>Mar-2023</v>
      </c>
      <c r="D1496">
        <f t="shared" si="23"/>
        <v>2023</v>
      </c>
      <c r="E1496" t="s">
        <v>6345</v>
      </c>
      <c r="F1496" t="s">
        <v>6927</v>
      </c>
      <c r="G1496" t="s">
        <v>7096</v>
      </c>
      <c r="H1496" t="s">
        <v>7113</v>
      </c>
      <c r="I1496" t="s">
        <v>7143</v>
      </c>
      <c r="J1496" t="s">
        <v>7164</v>
      </c>
      <c r="K1496" t="s">
        <v>7173</v>
      </c>
      <c r="L1496" t="s">
        <v>7206</v>
      </c>
      <c r="M1496">
        <v>7</v>
      </c>
      <c r="N1496">
        <v>14391.06</v>
      </c>
      <c r="O1496">
        <v>0.05</v>
      </c>
      <c r="P1496">
        <v>3886.07</v>
      </c>
    </row>
    <row r="1497" spans="1:16" x14ac:dyDescent="0.25">
      <c r="A1497" t="s">
        <v>1509</v>
      </c>
      <c r="B1497" t="s">
        <v>5809</v>
      </c>
      <c r="C1497" t="str">
        <f>TEXT(SalesData[[#This Row],[Order Date]],"mmm-yyyy")</f>
        <v>Sep-2023</v>
      </c>
      <c r="D1497">
        <f t="shared" si="23"/>
        <v>2023</v>
      </c>
      <c r="E1497" t="s">
        <v>6775</v>
      </c>
      <c r="F1497" t="s">
        <v>7010</v>
      </c>
      <c r="G1497" t="s">
        <v>7097</v>
      </c>
      <c r="H1497" t="s">
        <v>7110</v>
      </c>
      <c r="I1497" t="s">
        <v>7159</v>
      </c>
      <c r="J1497" t="s">
        <v>7165</v>
      </c>
      <c r="K1497" t="s">
        <v>7177</v>
      </c>
      <c r="L1497" t="s">
        <v>7201</v>
      </c>
      <c r="M1497">
        <v>7</v>
      </c>
      <c r="N1497">
        <v>267659.76</v>
      </c>
      <c r="O1497">
        <v>0.25</v>
      </c>
      <c r="P1497">
        <v>-1341.24</v>
      </c>
    </row>
    <row r="1498" spans="1:16" x14ac:dyDescent="0.25">
      <c r="A1498" t="s">
        <v>1510</v>
      </c>
      <c r="B1498" t="s">
        <v>5810</v>
      </c>
      <c r="C1498" t="str">
        <f>TEXT(SalesData[[#This Row],[Order Date]],"mmm-yyyy")</f>
        <v>Apr-2024</v>
      </c>
      <c r="D1498">
        <f t="shared" si="23"/>
        <v>2024</v>
      </c>
      <c r="E1498" t="s">
        <v>6741</v>
      </c>
      <c r="F1498" t="s">
        <v>7088</v>
      </c>
      <c r="G1498" t="s">
        <v>7097</v>
      </c>
      <c r="H1498" t="s">
        <v>7107</v>
      </c>
      <c r="I1498" t="s">
        <v>7153</v>
      </c>
      <c r="J1498" t="s">
        <v>7164</v>
      </c>
      <c r="K1498" t="s">
        <v>7173</v>
      </c>
      <c r="L1498" t="s">
        <v>7200</v>
      </c>
      <c r="M1498">
        <v>2</v>
      </c>
      <c r="N1498">
        <v>2456.12</v>
      </c>
      <c r="O1498">
        <v>0</v>
      </c>
      <c r="P1498">
        <v>921.27</v>
      </c>
    </row>
    <row r="1499" spans="1:16" x14ac:dyDescent="0.25">
      <c r="A1499" t="s">
        <v>1511</v>
      </c>
      <c r="B1499" t="s">
        <v>5811</v>
      </c>
      <c r="C1499" t="str">
        <f>TEXT(SalesData[[#This Row],[Order Date]],"mmm-yyyy")</f>
        <v>Dec-2025</v>
      </c>
      <c r="D1499">
        <f t="shared" si="23"/>
        <v>2025</v>
      </c>
      <c r="E1499" t="s">
        <v>6776</v>
      </c>
      <c r="F1499" t="s">
        <v>7073</v>
      </c>
      <c r="G1499" t="s">
        <v>7096</v>
      </c>
      <c r="H1499" t="s">
        <v>7111</v>
      </c>
      <c r="I1499" t="s">
        <v>7145</v>
      </c>
      <c r="J1499" t="s">
        <v>7164</v>
      </c>
      <c r="K1499" t="s">
        <v>7174</v>
      </c>
      <c r="L1499" t="s">
        <v>7199</v>
      </c>
      <c r="M1499">
        <v>8</v>
      </c>
      <c r="N1499">
        <v>12870.88</v>
      </c>
      <c r="O1499">
        <v>0</v>
      </c>
      <c r="P1499">
        <v>3004.98</v>
      </c>
    </row>
    <row r="1500" spans="1:16" x14ac:dyDescent="0.25">
      <c r="A1500" t="s">
        <v>1512</v>
      </c>
      <c r="B1500" t="s">
        <v>5334</v>
      </c>
      <c r="C1500" t="str">
        <f>TEXT(SalesData[[#This Row],[Order Date]],"mmm-yyyy")</f>
        <v>Mar-2024</v>
      </c>
      <c r="D1500">
        <f t="shared" si="23"/>
        <v>2024</v>
      </c>
      <c r="E1500" t="s">
        <v>6124</v>
      </c>
      <c r="F1500" t="s">
        <v>6923</v>
      </c>
      <c r="G1500" t="s">
        <v>7097</v>
      </c>
      <c r="H1500" t="s">
        <v>7104</v>
      </c>
      <c r="I1500" t="s">
        <v>7160</v>
      </c>
      <c r="J1500" t="s">
        <v>7164</v>
      </c>
      <c r="K1500" t="s">
        <v>7174</v>
      </c>
      <c r="L1500" t="s">
        <v>7188</v>
      </c>
      <c r="M1500">
        <v>4</v>
      </c>
      <c r="N1500">
        <v>10848.29</v>
      </c>
      <c r="O1500">
        <v>0.05</v>
      </c>
      <c r="P1500">
        <v>2249.17</v>
      </c>
    </row>
    <row r="1501" spans="1:16" x14ac:dyDescent="0.25">
      <c r="A1501" t="s">
        <v>1513</v>
      </c>
      <c r="B1501" t="s">
        <v>5812</v>
      </c>
      <c r="C1501" t="str">
        <f>TEXT(SalesData[[#This Row],[Order Date]],"mmm-yyyy")</f>
        <v>Apr-2024</v>
      </c>
      <c r="D1501">
        <f t="shared" si="23"/>
        <v>2024</v>
      </c>
      <c r="E1501" t="s">
        <v>6706</v>
      </c>
      <c r="F1501" t="s">
        <v>6976</v>
      </c>
      <c r="G1501" t="s">
        <v>7095</v>
      </c>
      <c r="H1501" t="s">
        <v>7109</v>
      </c>
      <c r="I1501" t="s">
        <v>7140</v>
      </c>
      <c r="J1501" t="s">
        <v>7164</v>
      </c>
      <c r="K1501" t="s">
        <v>7173</v>
      </c>
      <c r="L1501" t="s">
        <v>7200</v>
      </c>
      <c r="M1501">
        <v>7</v>
      </c>
      <c r="N1501">
        <v>8763.5400000000009</v>
      </c>
      <c r="O1501">
        <v>0</v>
      </c>
      <c r="P1501">
        <v>2781.06</v>
      </c>
    </row>
    <row r="1502" spans="1:16" x14ac:dyDescent="0.25">
      <c r="A1502" t="s">
        <v>1514</v>
      </c>
      <c r="B1502" t="s">
        <v>5113</v>
      </c>
      <c r="C1502" t="str">
        <f>TEXT(SalesData[[#This Row],[Order Date]],"mmm-yyyy")</f>
        <v>Feb-2024</v>
      </c>
      <c r="D1502">
        <f t="shared" si="23"/>
        <v>2024</v>
      </c>
      <c r="E1502" t="s">
        <v>6373</v>
      </c>
      <c r="F1502" t="s">
        <v>7001</v>
      </c>
      <c r="G1502" t="s">
        <v>7095</v>
      </c>
      <c r="H1502" t="s">
        <v>7102</v>
      </c>
      <c r="I1502" t="s">
        <v>7157</v>
      </c>
      <c r="J1502" t="s">
        <v>7162</v>
      </c>
      <c r="K1502" t="s">
        <v>7166</v>
      </c>
      <c r="L1502" t="s">
        <v>7178</v>
      </c>
      <c r="M1502">
        <v>4</v>
      </c>
      <c r="N1502">
        <v>46117.35</v>
      </c>
      <c r="O1502">
        <v>0.2</v>
      </c>
      <c r="P1502">
        <v>6471.99</v>
      </c>
    </row>
    <row r="1503" spans="1:16" x14ac:dyDescent="0.25">
      <c r="A1503" t="s">
        <v>1515</v>
      </c>
      <c r="B1503" t="s">
        <v>5276</v>
      </c>
      <c r="C1503" t="str">
        <f>TEXT(SalesData[[#This Row],[Order Date]],"mmm-yyyy")</f>
        <v>May-2025</v>
      </c>
      <c r="D1503">
        <f t="shared" si="23"/>
        <v>2025</v>
      </c>
      <c r="E1503" t="s">
        <v>6580</v>
      </c>
      <c r="F1503" t="s">
        <v>7066</v>
      </c>
      <c r="G1503" t="s">
        <v>7096</v>
      </c>
      <c r="H1503" t="s">
        <v>7112</v>
      </c>
      <c r="I1503" t="s">
        <v>7139</v>
      </c>
      <c r="J1503" t="s">
        <v>7164</v>
      </c>
      <c r="K1503" t="s">
        <v>7174</v>
      </c>
      <c r="L1503" t="s">
        <v>7199</v>
      </c>
      <c r="M1503">
        <v>3</v>
      </c>
      <c r="N1503">
        <v>4227.03</v>
      </c>
      <c r="O1503">
        <v>0.15</v>
      </c>
      <c r="P1503">
        <v>685.84</v>
      </c>
    </row>
    <row r="1504" spans="1:16" x14ac:dyDescent="0.25">
      <c r="A1504" t="s">
        <v>1516</v>
      </c>
      <c r="B1504" t="s">
        <v>5770</v>
      </c>
      <c r="C1504" t="str">
        <f>TEXT(SalesData[[#This Row],[Order Date]],"mmm-yyyy")</f>
        <v>Nov-2023</v>
      </c>
      <c r="D1504">
        <f t="shared" si="23"/>
        <v>2023</v>
      </c>
      <c r="E1504" t="s">
        <v>6251</v>
      </c>
      <c r="F1504" t="s">
        <v>6971</v>
      </c>
      <c r="G1504" t="s">
        <v>7097</v>
      </c>
      <c r="H1504" t="s">
        <v>7105</v>
      </c>
      <c r="I1504" t="s">
        <v>7128</v>
      </c>
      <c r="J1504" t="s">
        <v>7164</v>
      </c>
      <c r="K1504" t="s">
        <v>7173</v>
      </c>
      <c r="L1504" t="s">
        <v>7206</v>
      </c>
      <c r="M1504">
        <v>5</v>
      </c>
      <c r="N1504">
        <v>11542.9</v>
      </c>
      <c r="O1504">
        <v>0</v>
      </c>
      <c r="P1504">
        <v>3945.99</v>
      </c>
    </row>
    <row r="1505" spans="1:16" x14ac:dyDescent="0.25">
      <c r="A1505" t="s">
        <v>1517</v>
      </c>
      <c r="B1505" t="s">
        <v>5567</v>
      </c>
      <c r="C1505" t="str">
        <f>TEXT(SalesData[[#This Row],[Order Date]],"mmm-yyyy")</f>
        <v>Nov-2023</v>
      </c>
      <c r="D1505">
        <f t="shared" si="23"/>
        <v>2023</v>
      </c>
      <c r="E1505" t="s">
        <v>6183</v>
      </c>
      <c r="F1505" t="s">
        <v>6971</v>
      </c>
      <c r="G1505" t="s">
        <v>7094</v>
      </c>
      <c r="H1505" t="s">
        <v>7098</v>
      </c>
      <c r="I1505" t="s">
        <v>7114</v>
      </c>
      <c r="J1505" t="s">
        <v>7162</v>
      </c>
      <c r="K1505" t="s">
        <v>7168</v>
      </c>
      <c r="L1505" t="s">
        <v>7181</v>
      </c>
      <c r="M1505">
        <v>5</v>
      </c>
      <c r="N1505">
        <v>53410.55</v>
      </c>
      <c r="O1505">
        <v>0.1</v>
      </c>
      <c r="P1505">
        <v>10532.61</v>
      </c>
    </row>
    <row r="1506" spans="1:16" x14ac:dyDescent="0.25">
      <c r="A1506" t="s">
        <v>1518</v>
      </c>
      <c r="B1506" t="s">
        <v>5494</v>
      </c>
      <c r="C1506" t="str">
        <f>TEXT(SalesData[[#This Row],[Order Date]],"mmm-yyyy")</f>
        <v>Nov-2023</v>
      </c>
      <c r="D1506">
        <f t="shared" si="23"/>
        <v>2023</v>
      </c>
      <c r="E1506" t="s">
        <v>6608</v>
      </c>
      <c r="F1506" t="s">
        <v>7064</v>
      </c>
      <c r="G1506" t="s">
        <v>7094</v>
      </c>
      <c r="H1506" t="s">
        <v>7100</v>
      </c>
      <c r="I1506" t="s">
        <v>7116</v>
      </c>
      <c r="J1506" t="s">
        <v>7162</v>
      </c>
      <c r="K1506" t="s">
        <v>7169</v>
      </c>
      <c r="L1506" t="s">
        <v>7182</v>
      </c>
      <c r="M1506">
        <v>1</v>
      </c>
      <c r="N1506">
        <v>8564.6200000000008</v>
      </c>
      <c r="O1506">
        <v>0</v>
      </c>
      <c r="P1506">
        <v>1564.33</v>
      </c>
    </row>
    <row r="1507" spans="1:16" x14ac:dyDescent="0.25">
      <c r="A1507" t="s">
        <v>1519</v>
      </c>
      <c r="B1507" t="s">
        <v>5201</v>
      </c>
      <c r="C1507" t="str">
        <f>TEXT(SalesData[[#This Row],[Order Date]],"mmm-yyyy")</f>
        <v>Mar-2024</v>
      </c>
      <c r="D1507">
        <f t="shared" si="23"/>
        <v>2024</v>
      </c>
      <c r="E1507" t="s">
        <v>6742</v>
      </c>
      <c r="F1507" t="s">
        <v>6900</v>
      </c>
      <c r="G1507" t="s">
        <v>7094</v>
      </c>
      <c r="H1507" t="s">
        <v>7099</v>
      </c>
      <c r="I1507" t="s">
        <v>7130</v>
      </c>
      <c r="J1507" t="s">
        <v>7165</v>
      </c>
      <c r="K1507" t="s">
        <v>7176</v>
      </c>
      <c r="L1507" t="s">
        <v>7202</v>
      </c>
      <c r="M1507">
        <v>5</v>
      </c>
      <c r="N1507">
        <v>80744.41</v>
      </c>
      <c r="O1507">
        <v>0.1</v>
      </c>
      <c r="P1507">
        <v>9415.52</v>
      </c>
    </row>
    <row r="1508" spans="1:16" x14ac:dyDescent="0.25">
      <c r="A1508" t="s">
        <v>1520</v>
      </c>
      <c r="B1508" t="s">
        <v>5489</v>
      </c>
      <c r="C1508" t="str">
        <f>TEXT(SalesData[[#This Row],[Order Date]],"mmm-yyyy")</f>
        <v>May-2025</v>
      </c>
      <c r="D1508">
        <f t="shared" si="23"/>
        <v>2025</v>
      </c>
      <c r="E1508" t="s">
        <v>6142</v>
      </c>
      <c r="F1508" t="s">
        <v>6940</v>
      </c>
      <c r="G1508" t="s">
        <v>7096</v>
      </c>
      <c r="H1508" t="s">
        <v>7113</v>
      </c>
      <c r="I1508" t="s">
        <v>7148</v>
      </c>
      <c r="J1508" t="s">
        <v>7163</v>
      </c>
      <c r="K1508" t="s">
        <v>7175</v>
      </c>
      <c r="L1508" t="s">
        <v>7197</v>
      </c>
      <c r="M1508">
        <v>8</v>
      </c>
      <c r="N1508">
        <v>41248.639999999999</v>
      </c>
      <c r="O1508">
        <v>0.15</v>
      </c>
      <c r="P1508">
        <v>6254.38</v>
      </c>
    </row>
    <row r="1509" spans="1:16" x14ac:dyDescent="0.25">
      <c r="A1509" t="s">
        <v>1521</v>
      </c>
      <c r="B1509" t="s">
        <v>5584</v>
      </c>
      <c r="C1509" t="str">
        <f>TEXT(SalesData[[#This Row],[Order Date]],"mmm-yyyy")</f>
        <v>Apr-2023</v>
      </c>
      <c r="D1509">
        <f t="shared" si="23"/>
        <v>2023</v>
      </c>
      <c r="E1509" t="s">
        <v>6476</v>
      </c>
      <c r="F1509" t="s">
        <v>6908</v>
      </c>
      <c r="G1509" t="s">
        <v>7094</v>
      </c>
      <c r="H1509" t="s">
        <v>7098</v>
      </c>
      <c r="I1509" t="s">
        <v>7138</v>
      </c>
      <c r="J1509" t="s">
        <v>7164</v>
      </c>
      <c r="K1509" t="s">
        <v>7173</v>
      </c>
      <c r="L1509" t="s">
        <v>7200</v>
      </c>
      <c r="M1509">
        <v>2</v>
      </c>
      <c r="N1509">
        <v>2498.46</v>
      </c>
      <c r="O1509">
        <v>0</v>
      </c>
      <c r="P1509">
        <v>884.28</v>
      </c>
    </row>
    <row r="1510" spans="1:16" x14ac:dyDescent="0.25">
      <c r="A1510" t="s">
        <v>1522</v>
      </c>
      <c r="B1510" t="s">
        <v>5813</v>
      </c>
      <c r="C1510" t="str">
        <f>TEXT(SalesData[[#This Row],[Order Date]],"mmm-yyyy")</f>
        <v>Sep-2025</v>
      </c>
      <c r="D1510">
        <f t="shared" si="23"/>
        <v>2025</v>
      </c>
      <c r="E1510" t="s">
        <v>6420</v>
      </c>
      <c r="F1510" t="s">
        <v>6947</v>
      </c>
      <c r="G1510" t="s">
        <v>7094</v>
      </c>
      <c r="H1510" t="s">
        <v>7100</v>
      </c>
      <c r="I1510" t="s">
        <v>7116</v>
      </c>
      <c r="J1510" t="s">
        <v>7162</v>
      </c>
      <c r="K1510" t="s">
        <v>7166</v>
      </c>
      <c r="L1510" t="s">
        <v>7192</v>
      </c>
      <c r="M1510">
        <v>3</v>
      </c>
      <c r="N1510">
        <v>17328.7</v>
      </c>
      <c r="O1510">
        <v>0</v>
      </c>
      <c r="P1510">
        <v>2691.41</v>
      </c>
    </row>
    <row r="1511" spans="1:16" x14ac:dyDescent="0.25">
      <c r="A1511" t="s">
        <v>1523</v>
      </c>
      <c r="B1511" t="s">
        <v>5814</v>
      </c>
      <c r="C1511" t="str">
        <f>TEXT(SalesData[[#This Row],[Order Date]],"mmm-yyyy")</f>
        <v>Feb-2023</v>
      </c>
      <c r="D1511">
        <f t="shared" si="23"/>
        <v>2023</v>
      </c>
      <c r="E1511" t="s">
        <v>6165</v>
      </c>
      <c r="F1511" t="s">
        <v>6959</v>
      </c>
      <c r="G1511" t="s">
        <v>7097</v>
      </c>
      <c r="H1511" t="s">
        <v>7105</v>
      </c>
      <c r="I1511" t="s">
        <v>7149</v>
      </c>
      <c r="J1511" t="s">
        <v>7162</v>
      </c>
      <c r="K1511" t="s">
        <v>7168</v>
      </c>
      <c r="L1511" t="s">
        <v>7181</v>
      </c>
      <c r="M1511">
        <v>3</v>
      </c>
      <c r="N1511">
        <v>32668.25</v>
      </c>
      <c r="O1511">
        <v>0.05</v>
      </c>
      <c r="P1511">
        <v>6455.49</v>
      </c>
    </row>
    <row r="1512" spans="1:16" x14ac:dyDescent="0.25">
      <c r="A1512" t="s">
        <v>1524</v>
      </c>
      <c r="B1512" t="s">
        <v>5095</v>
      </c>
      <c r="C1512" t="str">
        <f>TEXT(SalesData[[#This Row],[Order Date]],"mmm-yyyy")</f>
        <v>Apr-2025</v>
      </c>
      <c r="D1512">
        <f t="shared" si="23"/>
        <v>2025</v>
      </c>
      <c r="E1512" t="s">
        <v>6648</v>
      </c>
      <c r="F1512" t="s">
        <v>6996</v>
      </c>
      <c r="G1512" t="s">
        <v>7095</v>
      </c>
      <c r="H1512" t="s">
        <v>7102</v>
      </c>
      <c r="I1512" t="s">
        <v>7147</v>
      </c>
      <c r="J1512" t="s">
        <v>7165</v>
      </c>
      <c r="K1512" t="s">
        <v>7177</v>
      </c>
      <c r="L1512" t="s">
        <v>7210</v>
      </c>
      <c r="M1512">
        <v>8</v>
      </c>
      <c r="N1512">
        <v>666984.68000000005</v>
      </c>
      <c r="O1512">
        <v>0.05</v>
      </c>
      <c r="P1512">
        <v>74631</v>
      </c>
    </row>
    <row r="1513" spans="1:16" x14ac:dyDescent="0.25">
      <c r="A1513" t="s">
        <v>1525</v>
      </c>
      <c r="B1513" t="s">
        <v>5815</v>
      </c>
      <c r="C1513" t="str">
        <f>TEXT(SalesData[[#This Row],[Order Date]],"mmm-yyyy")</f>
        <v>Jan-2024</v>
      </c>
      <c r="D1513">
        <f t="shared" si="23"/>
        <v>2024</v>
      </c>
      <c r="E1513" t="s">
        <v>6448</v>
      </c>
      <c r="F1513" t="s">
        <v>6916</v>
      </c>
      <c r="G1513" t="s">
        <v>7095</v>
      </c>
      <c r="H1513" t="s">
        <v>7109</v>
      </c>
      <c r="I1513" t="s">
        <v>7135</v>
      </c>
      <c r="J1513" t="s">
        <v>7164</v>
      </c>
      <c r="K1513" t="s">
        <v>7174</v>
      </c>
      <c r="L1513" t="s">
        <v>7199</v>
      </c>
      <c r="M1513">
        <v>4</v>
      </c>
      <c r="N1513">
        <v>5642.58</v>
      </c>
      <c r="O1513">
        <v>0.15</v>
      </c>
      <c r="P1513">
        <v>931.4</v>
      </c>
    </row>
    <row r="1514" spans="1:16" x14ac:dyDescent="0.25">
      <c r="A1514" t="s">
        <v>1526</v>
      </c>
      <c r="B1514" t="s">
        <v>5816</v>
      </c>
      <c r="C1514" t="str">
        <f>TEXT(SalesData[[#This Row],[Order Date]],"mmm-yyyy")</f>
        <v>Oct-2023</v>
      </c>
      <c r="D1514">
        <f t="shared" si="23"/>
        <v>2023</v>
      </c>
      <c r="E1514" t="s">
        <v>6736</v>
      </c>
      <c r="F1514" t="s">
        <v>6940</v>
      </c>
      <c r="G1514" t="s">
        <v>7095</v>
      </c>
      <c r="H1514" t="s">
        <v>7109</v>
      </c>
      <c r="I1514" t="s">
        <v>7140</v>
      </c>
      <c r="J1514" t="s">
        <v>7162</v>
      </c>
      <c r="K1514" t="s">
        <v>7166</v>
      </c>
      <c r="L1514" t="s">
        <v>7192</v>
      </c>
      <c r="M1514">
        <v>1</v>
      </c>
      <c r="N1514">
        <v>4705.1000000000004</v>
      </c>
      <c r="O1514">
        <v>0.25</v>
      </c>
      <c r="P1514">
        <v>133.56</v>
      </c>
    </row>
    <row r="1515" spans="1:16" x14ac:dyDescent="0.25">
      <c r="A1515" t="s">
        <v>1527</v>
      </c>
      <c r="B1515" t="s">
        <v>5251</v>
      </c>
      <c r="C1515" t="str">
        <f>TEXT(SalesData[[#This Row],[Order Date]],"mmm-yyyy")</f>
        <v>Dec-2025</v>
      </c>
      <c r="D1515">
        <f t="shared" si="23"/>
        <v>2025</v>
      </c>
      <c r="E1515" t="s">
        <v>6621</v>
      </c>
      <c r="F1515" t="s">
        <v>6953</v>
      </c>
      <c r="G1515" t="s">
        <v>7095</v>
      </c>
      <c r="H1515" t="s">
        <v>7108</v>
      </c>
      <c r="I1515" t="s">
        <v>7141</v>
      </c>
      <c r="J1515" t="s">
        <v>7162</v>
      </c>
      <c r="K1515" t="s">
        <v>7168</v>
      </c>
      <c r="L1515" t="s">
        <v>7180</v>
      </c>
      <c r="M1515">
        <v>4</v>
      </c>
      <c r="N1515">
        <v>10850.14</v>
      </c>
      <c r="O1515">
        <v>0.2</v>
      </c>
      <c r="P1515">
        <v>993.21</v>
      </c>
    </row>
    <row r="1516" spans="1:16" x14ac:dyDescent="0.25">
      <c r="A1516" t="s">
        <v>1528</v>
      </c>
      <c r="B1516" t="s">
        <v>5729</v>
      </c>
      <c r="C1516" t="str">
        <f>TEXT(SalesData[[#This Row],[Order Date]],"mmm-yyyy")</f>
        <v>Jul-2023</v>
      </c>
      <c r="D1516">
        <f t="shared" si="23"/>
        <v>2023</v>
      </c>
      <c r="E1516" t="s">
        <v>6274</v>
      </c>
      <c r="F1516" t="s">
        <v>6995</v>
      </c>
      <c r="G1516" t="s">
        <v>7094</v>
      </c>
      <c r="H1516" t="s">
        <v>7099</v>
      </c>
      <c r="I1516" t="s">
        <v>7130</v>
      </c>
      <c r="J1516" t="s">
        <v>7165</v>
      </c>
      <c r="K1516" t="s">
        <v>7176</v>
      </c>
      <c r="L1516" t="s">
        <v>7195</v>
      </c>
      <c r="M1516">
        <v>8</v>
      </c>
      <c r="N1516">
        <v>77862.42</v>
      </c>
      <c r="O1516">
        <v>0.15</v>
      </c>
      <c r="P1516">
        <v>3473.68</v>
      </c>
    </row>
    <row r="1517" spans="1:16" x14ac:dyDescent="0.25">
      <c r="A1517" t="s">
        <v>1529</v>
      </c>
      <c r="B1517" t="s">
        <v>5276</v>
      </c>
      <c r="C1517" t="str">
        <f>TEXT(SalesData[[#This Row],[Order Date]],"mmm-yyyy")</f>
        <v>May-2025</v>
      </c>
      <c r="D1517">
        <f t="shared" si="23"/>
        <v>2025</v>
      </c>
      <c r="E1517" t="s">
        <v>6286</v>
      </c>
      <c r="F1517" t="s">
        <v>6949</v>
      </c>
      <c r="G1517" t="s">
        <v>7097</v>
      </c>
      <c r="H1517" t="s">
        <v>7107</v>
      </c>
      <c r="I1517" t="s">
        <v>7123</v>
      </c>
      <c r="J1517" t="s">
        <v>7165</v>
      </c>
      <c r="K1517" t="s">
        <v>7177</v>
      </c>
      <c r="L1517" t="s">
        <v>7201</v>
      </c>
      <c r="M1517">
        <v>1</v>
      </c>
      <c r="N1517">
        <v>39504.19</v>
      </c>
      <c r="O1517">
        <v>0.25</v>
      </c>
      <c r="P1517">
        <v>2386.6</v>
      </c>
    </row>
    <row r="1518" spans="1:16" x14ac:dyDescent="0.25">
      <c r="A1518" t="s">
        <v>1530</v>
      </c>
      <c r="B1518" t="s">
        <v>5395</v>
      </c>
      <c r="C1518" t="str">
        <f>TEXT(SalesData[[#This Row],[Order Date]],"mmm-yyyy")</f>
        <v>May-2024</v>
      </c>
      <c r="D1518">
        <f t="shared" si="23"/>
        <v>2024</v>
      </c>
      <c r="E1518" t="s">
        <v>6664</v>
      </c>
      <c r="F1518" t="s">
        <v>7029</v>
      </c>
      <c r="G1518" t="s">
        <v>7095</v>
      </c>
      <c r="H1518" t="s">
        <v>7106</v>
      </c>
      <c r="I1518" t="s">
        <v>7161</v>
      </c>
      <c r="J1518" t="s">
        <v>7164</v>
      </c>
      <c r="K1518" t="s">
        <v>7174</v>
      </c>
      <c r="L1518" t="s">
        <v>7196</v>
      </c>
      <c r="M1518">
        <v>8</v>
      </c>
      <c r="N1518">
        <v>27083.46</v>
      </c>
      <c r="O1518">
        <v>0</v>
      </c>
      <c r="P1518">
        <v>6760.34</v>
      </c>
    </row>
    <row r="1519" spans="1:16" x14ac:dyDescent="0.25">
      <c r="A1519" t="s">
        <v>1531</v>
      </c>
      <c r="B1519" t="s">
        <v>5817</v>
      </c>
      <c r="C1519" t="str">
        <f>TEXT(SalesData[[#This Row],[Order Date]],"mmm-yyyy")</f>
        <v>Jun-2024</v>
      </c>
      <c r="D1519">
        <f t="shared" si="23"/>
        <v>2024</v>
      </c>
      <c r="E1519" t="s">
        <v>6550</v>
      </c>
      <c r="F1519" t="s">
        <v>7044</v>
      </c>
      <c r="G1519" t="s">
        <v>7094</v>
      </c>
      <c r="H1519" t="s">
        <v>7100</v>
      </c>
      <c r="I1519" t="s">
        <v>7136</v>
      </c>
      <c r="J1519" t="s">
        <v>7163</v>
      </c>
      <c r="K1519" t="s">
        <v>7171</v>
      </c>
      <c r="L1519" t="s">
        <v>7204</v>
      </c>
      <c r="M1519">
        <v>1</v>
      </c>
      <c r="N1519">
        <v>4427.68</v>
      </c>
      <c r="O1519">
        <v>0.05</v>
      </c>
      <c r="P1519">
        <v>672.01</v>
      </c>
    </row>
    <row r="1520" spans="1:16" x14ac:dyDescent="0.25">
      <c r="A1520" t="s">
        <v>1532</v>
      </c>
      <c r="B1520" t="s">
        <v>5496</v>
      </c>
      <c r="C1520" t="str">
        <f>TEXT(SalesData[[#This Row],[Order Date]],"mmm-yyyy")</f>
        <v>Feb-2025</v>
      </c>
      <c r="D1520">
        <f t="shared" si="23"/>
        <v>2025</v>
      </c>
      <c r="E1520" t="s">
        <v>6383</v>
      </c>
      <c r="F1520" t="s">
        <v>6944</v>
      </c>
      <c r="G1520" t="s">
        <v>7095</v>
      </c>
      <c r="H1520" t="s">
        <v>7108</v>
      </c>
      <c r="I1520" t="s">
        <v>7141</v>
      </c>
      <c r="J1520" t="s">
        <v>7163</v>
      </c>
      <c r="K1520" t="s">
        <v>7171</v>
      </c>
      <c r="L1520" t="s">
        <v>7204</v>
      </c>
      <c r="M1520">
        <v>1</v>
      </c>
      <c r="N1520">
        <v>3614.25</v>
      </c>
      <c r="O1520">
        <v>0.2</v>
      </c>
      <c r="P1520">
        <v>452.69</v>
      </c>
    </row>
    <row r="1521" spans="1:16" x14ac:dyDescent="0.25">
      <c r="A1521" t="s">
        <v>1533</v>
      </c>
      <c r="B1521" t="s">
        <v>5366</v>
      </c>
      <c r="C1521" t="str">
        <f>TEXT(SalesData[[#This Row],[Order Date]],"mmm-yyyy")</f>
        <v>Sep-2024</v>
      </c>
      <c r="D1521">
        <f t="shared" si="23"/>
        <v>2024</v>
      </c>
      <c r="E1521" t="s">
        <v>6660</v>
      </c>
      <c r="F1521" t="s">
        <v>6993</v>
      </c>
      <c r="G1521" t="s">
        <v>7096</v>
      </c>
      <c r="H1521" t="s">
        <v>7112</v>
      </c>
      <c r="I1521" t="s">
        <v>7133</v>
      </c>
      <c r="J1521" t="s">
        <v>7163</v>
      </c>
      <c r="K1521" t="s">
        <v>7167</v>
      </c>
      <c r="L1521" t="s">
        <v>7207</v>
      </c>
      <c r="M1521">
        <v>6</v>
      </c>
      <c r="N1521">
        <v>4690.0600000000004</v>
      </c>
      <c r="O1521">
        <v>0</v>
      </c>
      <c r="P1521">
        <v>1531.94</v>
      </c>
    </row>
    <row r="1522" spans="1:16" x14ac:dyDescent="0.25">
      <c r="A1522" t="s">
        <v>1534</v>
      </c>
      <c r="B1522" t="s">
        <v>5818</v>
      </c>
      <c r="C1522" t="str">
        <f>TEXT(SalesData[[#This Row],[Order Date]],"mmm-yyyy")</f>
        <v>Feb-2025</v>
      </c>
      <c r="D1522">
        <f t="shared" si="23"/>
        <v>2025</v>
      </c>
      <c r="E1522" t="s">
        <v>6586</v>
      </c>
      <c r="F1522" t="s">
        <v>6999</v>
      </c>
      <c r="G1522" t="s">
        <v>7095</v>
      </c>
      <c r="H1522" t="s">
        <v>7109</v>
      </c>
      <c r="I1522" t="s">
        <v>7127</v>
      </c>
      <c r="J1522" t="s">
        <v>7164</v>
      </c>
      <c r="K1522" t="s">
        <v>7173</v>
      </c>
      <c r="L1522" t="s">
        <v>7186</v>
      </c>
      <c r="M1522">
        <v>8</v>
      </c>
      <c r="N1522">
        <v>31613.91</v>
      </c>
      <c r="O1522">
        <v>0.1</v>
      </c>
      <c r="P1522">
        <v>6717.1</v>
      </c>
    </row>
    <row r="1523" spans="1:16" x14ac:dyDescent="0.25">
      <c r="A1523" t="s">
        <v>1535</v>
      </c>
      <c r="B1523" t="s">
        <v>5414</v>
      </c>
      <c r="C1523" t="str">
        <f>TEXT(SalesData[[#This Row],[Order Date]],"mmm-yyyy")</f>
        <v>Mar-2024</v>
      </c>
      <c r="D1523">
        <f t="shared" si="23"/>
        <v>2024</v>
      </c>
      <c r="E1523" t="s">
        <v>6392</v>
      </c>
      <c r="F1523" t="s">
        <v>7006</v>
      </c>
      <c r="G1523" t="s">
        <v>7094</v>
      </c>
      <c r="H1523" t="s">
        <v>7098</v>
      </c>
      <c r="I1523" t="s">
        <v>7156</v>
      </c>
      <c r="J1523" t="s">
        <v>7162</v>
      </c>
      <c r="K1523" t="s">
        <v>7166</v>
      </c>
      <c r="L1523" t="s">
        <v>7211</v>
      </c>
      <c r="M1523">
        <v>8</v>
      </c>
      <c r="N1523">
        <v>53860.49</v>
      </c>
      <c r="O1523">
        <v>0.1</v>
      </c>
      <c r="P1523">
        <v>6686.82</v>
      </c>
    </row>
    <row r="1524" spans="1:16" x14ac:dyDescent="0.25">
      <c r="A1524" t="s">
        <v>1536</v>
      </c>
      <c r="B1524" t="s">
        <v>5161</v>
      </c>
      <c r="C1524" t="str">
        <f>TEXT(SalesData[[#This Row],[Order Date]],"mmm-yyyy")</f>
        <v>Nov-2023</v>
      </c>
      <c r="D1524">
        <f t="shared" si="23"/>
        <v>2023</v>
      </c>
      <c r="E1524" t="s">
        <v>6759</v>
      </c>
      <c r="F1524" t="s">
        <v>7038</v>
      </c>
      <c r="G1524" t="s">
        <v>7097</v>
      </c>
      <c r="H1524" t="s">
        <v>7105</v>
      </c>
      <c r="I1524" t="s">
        <v>7121</v>
      </c>
      <c r="J1524" t="s">
        <v>7163</v>
      </c>
      <c r="K1524" t="s">
        <v>7175</v>
      </c>
      <c r="L1524" t="s">
        <v>7205</v>
      </c>
      <c r="M1524">
        <v>2</v>
      </c>
      <c r="N1524">
        <v>7216.66</v>
      </c>
      <c r="O1524">
        <v>0</v>
      </c>
      <c r="P1524">
        <v>1413.43</v>
      </c>
    </row>
    <row r="1525" spans="1:16" x14ac:dyDescent="0.25">
      <c r="A1525" t="s">
        <v>1537</v>
      </c>
      <c r="B1525" t="s">
        <v>5714</v>
      </c>
      <c r="C1525" t="str">
        <f>TEXT(SalesData[[#This Row],[Order Date]],"mmm-yyyy")</f>
        <v>Nov-2023</v>
      </c>
      <c r="D1525">
        <f t="shared" si="23"/>
        <v>2023</v>
      </c>
      <c r="E1525" t="s">
        <v>6384</v>
      </c>
      <c r="F1525" t="s">
        <v>6969</v>
      </c>
      <c r="G1525" t="s">
        <v>7094</v>
      </c>
      <c r="H1525" t="s">
        <v>7098</v>
      </c>
      <c r="I1525" t="s">
        <v>7114</v>
      </c>
      <c r="J1525" t="s">
        <v>7165</v>
      </c>
      <c r="K1525" t="s">
        <v>7177</v>
      </c>
      <c r="L1525" t="s">
        <v>7201</v>
      </c>
      <c r="M1525">
        <v>4</v>
      </c>
      <c r="N1525">
        <v>200754</v>
      </c>
      <c r="O1525">
        <v>0</v>
      </c>
      <c r="P1525">
        <v>31663.63</v>
      </c>
    </row>
    <row r="1526" spans="1:16" x14ac:dyDescent="0.25">
      <c r="A1526" t="s">
        <v>1538</v>
      </c>
      <c r="B1526" t="s">
        <v>5819</v>
      </c>
      <c r="C1526" t="str">
        <f>TEXT(SalesData[[#This Row],[Order Date]],"mmm-yyyy")</f>
        <v>Apr-2025</v>
      </c>
      <c r="D1526">
        <f t="shared" si="23"/>
        <v>2025</v>
      </c>
      <c r="E1526" t="s">
        <v>6502</v>
      </c>
      <c r="F1526" t="s">
        <v>7055</v>
      </c>
      <c r="G1526" t="s">
        <v>7094</v>
      </c>
      <c r="H1526" t="s">
        <v>7101</v>
      </c>
      <c r="I1526" t="s">
        <v>7117</v>
      </c>
      <c r="J1526" t="s">
        <v>7163</v>
      </c>
      <c r="K1526" t="s">
        <v>7167</v>
      </c>
      <c r="L1526" t="s">
        <v>7207</v>
      </c>
      <c r="M1526">
        <v>3</v>
      </c>
      <c r="N1526">
        <v>1902.45</v>
      </c>
      <c r="O1526">
        <v>0.2</v>
      </c>
      <c r="P1526">
        <v>464.74</v>
      </c>
    </row>
    <row r="1527" spans="1:16" x14ac:dyDescent="0.25">
      <c r="A1527" t="s">
        <v>1539</v>
      </c>
      <c r="B1527" t="s">
        <v>5616</v>
      </c>
      <c r="C1527" t="str">
        <f>TEXT(SalesData[[#This Row],[Order Date]],"mmm-yyyy")</f>
        <v>Jan-2024</v>
      </c>
      <c r="D1527">
        <f t="shared" si="23"/>
        <v>2024</v>
      </c>
      <c r="E1527" t="s">
        <v>6130</v>
      </c>
      <c r="F1527" t="s">
        <v>6929</v>
      </c>
      <c r="G1527" t="s">
        <v>7097</v>
      </c>
      <c r="H1527" t="s">
        <v>7105</v>
      </c>
      <c r="I1527" t="s">
        <v>7128</v>
      </c>
      <c r="J1527" t="s">
        <v>7165</v>
      </c>
      <c r="K1527" t="s">
        <v>7177</v>
      </c>
      <c r="L1527" t="s">
        <v>7210</v>
      </c>
      <c r="M1527">
        <v>5</v>
      </c>
      <c r="N1527">
        <v>361769.19</v>
      </c>
      <c r="O1527">
        <v>0.15</v>
      </c>
      <c r="P1527">
        <v>19633.919999999998</v>
      </c>
    </row>
    <row r="1528" spans="1:16" x14ac:dyDescent="0.25">
      <c r="A1528" t="s">
        <v>1540</v>
      </c>
      <c r="B1528" t="s">
        <v>5048</v>
      </c>
      <c r="C1528" t="str">
        <f>TEXT(SalesData[[#This Row],[Order Date]],"mmm-yyyy")</f>
        <v>Feb-2024</v>
      </c>
      <c r="D1528">
        <f t="shared" si="23"/>
        <v>2024</v>
      </c>
      <c r="E1528" t="s">
        <v>6325</v>
      </c>
      <c r="F1528" t="s">
        <v>7025</v>
      </c>
      <c r="G1528" t="s">
        <v>7094</v>
      </c>
      <c r="H1528" t="s">
        <v>7099</v>
      </c>
      <c r="I1528" t="s">
        <v>7130</v>
      </c>
      <c r="J1528" t="s">
        <v>7165</v>
      </c>
      <c r="K1528" t="s">
        <v>7176</v>
      </c>
      <c r="L1528" t="s">
        <v>7194</v>
      </c>
      <c r="M1528">
        <v>4</v>
      </c>
      <c r="N1528">
        <v>82844.31</v>
      </c>
      <c r="O1528">
        <v>0.2</v>
      </c>
      <c r="P1528">
        <v>8934.52</v>
      </c>
    </row>
    <row r="1529" spans="1:16" x14ac:dyDescent="0.25">
      <c r="A1529" t="s">
        <v>1541</v>
      </c>
      <c r="B1529" t="s">
        <v>5650</v>
      </c>
      <c r="C1529" t="str">
        <f>TEXT(SalesData[[#This Row],[Order Date]],"mmm-yyyy")</f>
        <v>Nov-2023</v>
      </c>
      <c r="D1529">
        <f t="shared" si="23"/>
        <v>2023</v>
      </c>
      <c r="E1529" t="s">
        <v>6161</v>
      </c>
      <c r="F1529" t="s">
        <v>6957</v>
      </c>
      <c r="G1529" t="s">
        <v>7097</v>
      </c>
      <c r="H1529" t="s">
        <v>7110</v>
      </c>
      <c r="I1529" t="s">
        <v>7159</v>
      </c>
      <c r="J1529" t="s">
        <v>7164</v>
      </c>
      <c r="K1529" t="s">
        <v>7174</v>
      </c>
      <c r="L1529" t="s">
        <v>7188</v>
      </c>
      <c r="M1529">
        <v>2</v>
      </c>
      <c r="N1529">
        <v>4422.88</v>
      </c>
      <c r="O1529">
        <v>0.2</v>
      </c>
      <c r="P1529">
        <v>775.83</v>
      </c>
    </row>
    <row r="1530" spans="1:16" x14ac:dyDescent="0.25">
      <c r="A1530" t="s">
        <v>1542</v>
      </c>
      <c r="B1530" t="s">
        <v>5380</v>
      </c>
      <c r="C1530" t="str">
        <f>TEXT(SalesData[[#This Row],[Order Date]],"mmm-yyyy")</f>
        <v>Oct-2025</v>
      </c>
      <c r="D1530">
        <f t="shared" si="23"/>
        <v>2025</v>
      </c>
      <c r="E1530" t="s">
        <v>6289</v>
      </c>
      <c r="F1530" t="s">
        <v>7020</v>
      </c>
      <c r="G1530" t="s">
        <v>7096</v>
      </c>
      <c r="H1530" t="s">
        <v>7113</v>
      </c>
      <c r="I1530" t="s">
        <v>7148</v>
      </c>
      <c r="J1530" t="s">
        <v>7165</v>
      </c>
      <c r="K1530" t="s">
        <v>7172</v>
      </c>
      <c r="L1530" t="s">
        <v>7208</v>
      </c>
      <c r="M1530">
        <v>6</v>
      </c>
      <c r="N1530">
        <v>14330.19</v>
      </c>
      <c r="O1530">
        <v>0.05</v>
      </c>
      <c r="P1530">
        <v>2843.98</v>
      </c>
    </row>
    <row r="1531" spans="1:16" x14ac:dyDescent="0.25">
      <c r="A1531" t="s">
        <v>1543</v>
      </c>
      <c r="B1531" t="s">
        <v>5522</v>
      </c>
      <c r="C1531" t="str">
        <f>TEXT(SalesData[[#This Row],[Order Date]],"mmm-yyyy")</f>
        <v>Oct-2023</v>
      </c>
      <c r="D1531">
        <f t="shared" si="23"/>
        <v>2023</v>
      </c>
      <c r="E1531" t="s">
        <v>6538</v>
      </c>
      <c r="F1531" t="s">
        <v>7061</v>
      </c>
      <c r="G1531" t="s">
        <v>7097</v>
      </c>
      <c r="H1531" t="s">
        <v>7107</v>
      </c>
      <c r="I1531" t="s">
        <v>7123</v>
      </c>
      <c r="J1531" t="s">
        <v>7162</v>
      </c>
      <c r="K1531" t="s">
        <v>7169</v>
      </c>
      <c r="L1531" t="s">
        <v>7193</v>
      </c>
      <c r="M1531">
        <v>8</v>
      </c>
      <c r="N1531">
        <v>80295.19</v>
      </c>
      <c r="O1531">
        <v>0.1</v>
      </c>
      <c r="P1531">
        <v>13338.91</v>
      </c>
    </row>
    <row r="1532" spans="1:16" x14ac:dyDescent="0.25">
      <c r="A1532" t="s">
        <v>1544</v>
      </c>
      <c r="B1532" t="s">
        <v>5726</v>
      </c>
      <c r="C1532" t="str">
        <f>TEXT(SalesData[[#This Row],[Order Date]],"mmm-yyyy")</f>
        <v>Nov-2024</v>
      </c>
      <c r="D1532">
        <f t="shared" si="23"/>
        <v>2024</v>
      </c>
      <c r="E1532" t="s">
        <v>6220</v>
      </c>
      <c r="F1532" t="s">
        <v>6940</v>
      </c>
      <c r="G1532" t="s">
        <v>7096</v>
      </c>
      <c r="H1532" t="s">
        <v>7103</v>
      </c>
      <c r="I1532" t="s">
        <v>7158</v>
      </c>
      <c r="J1532" t="s">
        <v>7163</v>
      </c>
      <c r="K1532" t="s">
        <v>7167</v>
      </c>
      <c r="L1532" t="s">
        <v>7179</v>
      </c>
      <c r="M1532">
        <v>2</v>
      </c>
      <c r="N1532">
        <v>4222.5200000000004</v>
      </c>
      <c r="O1532">
        <v>0.15</v>
      </c>
      <c r="P1532">
        <v>910.3</v>
      </c>
    </row>
    <row r="1533" spans="1:16" x14ac:dyDescent="0.25">
      <c r="A1533" t="s">
        <v>1545</v>
      </c>
      <c r="B1533" t="s">
        <v>5820</v>
      </c>
      <c r="C1533" t="str">
        <f>TEXT(SalesData[[#This Row],[Order Date]],"mmm-yyyy")</f>
        <v>Aug-2023</v>
      </c>
      <c r="D1533">
        <f t="shared" si="23"/>
        <v>2023</v>
      </c>
      <c r="E1533" t="s">
        <v>6358</v>
      </c>
      <c r="F1533" t="s">
        <v>6970</v>
      </c>
      <c r="G1533" t="s">
        <v>7094</v>
      </c>
      <c r="H1533" t="s">
        <v>7101</v>
      </c>
      <c r="I1533" t="s">
        <v>7117</v>
      </c>
      <c r="J1533" t="s">
        <v>7162</v>
      </c>
      <c r="K1533" t="s">
        <v>7168</v>
      </c>
      <c r="L1533" t="s">
        <v>7191</v>
      </c>
      <c r="M1533">
        <v>3</v>
      </c>
      <c r="N1533">
        <v>19120.990000000002</v>
      </c>
      <c r="O1533">
        <v>0</v>
      </c>
      <c r="P1533">
        <v>3659.24</v>
      </c>
    </row>
    <row r="1534" spans="1:16" x14ac:dyDescent="0.25">
      <c r="A1534" t="s">
        <v>1546</v>
      </c>
      <c r="B1534" t="s">
        <v>5821</v>
      </c>
      <c r="C1534" t="str">
        <f>TEXT(SalesData[[#This Row],[Order Date]],"mmm-yyyy")</f>
        <v>Jun-2024</v>
      </c>
      <c r="D1534">
        <f t="shared" si="23"/>
        <v>2024</v>
      </c>
      <c r="E1534" t="s">
        <v>6626</v>
      </c>
      <c r="F1534" t="s">
        <v>7083</v>
      </c>
      <c r="G1534" t="s">
        <v>7094</v>
      </c>
      <c r="H1534" t="s">
        <v>7099</v>
      </c>
      <c r="I1534" t="s">
        <v>7125</v>
      </c>
      <c r="J1534" t="s">
        <v>7163</v>
      </c>
      <c r="K1534" t="s">
        <v>7167</v>
      </c>
      <c r="L1534" t="s">
        <v>7207</v>
      </c>
      <c r="M1534">
        <v>2</v>
      </c>
      <c r="N1534">
        <v>1595.37</v>
      </c>
      <c r="O1534">
        <v>0</v>
      </c>
      <c r="P1534">
        <v>519.67999999999995</v>
      </c>
    </row>
    <row r="1535" spans="1:16" x14ac:dyDescent="0.25">
      <c r="A1535" t="s">
        <v>1547</v>
      </c>
      <c r="B1535" t="s">
        <v>5350</v>
      </c>
      <c r="C1535" t="str">
        <f>TEXT(SalesData[[#This Row],[Order Date]],"mmm-yyyy")</f>
        <v>Apr-2025</v>
      </c>
      <c r="D1535">
        <f t="shared" si="23"/>
        <v>2025</v>
      </c>
      <c r="E1535" t="s">
        <v>6386</v>
      </c>
      <c r="F1535" t="s">
        <v>6961</v>
      </c>
      <c r="G1535" t="s">
        <v>7095</v>
      </c>
      <c r="H1535" t="s">
        <v>7109</v>
      </c>
      <c r="I1535" t="s">
        <v>7127</v>
      </c>
      <c r="J1535" t="s">
        <v>7162</v>
      </c>
      <c r="K1535" t="s">
        <v>7169</v>
      </c>
      <c r="L1535" t="s">
        <v>7193</v>
      </c>
      <c r="M1535">
        <v>4</v>
      </c>
      <c r="N1535">
        <v>45035.57</v>
      </c>
      <c r="O1535">
        <v>0</v>
      </c>
      <c r="P1535">
        <v>8501.5300000000007</v>
      </c>
    </row>
    <row r="1536" spans="1:16" x14ac:dyDescent="0.25">
      <c r="A1536" t="s">
        <v>1548</v>
      </c>
      <c r="B1536" t="s">
        <v>5822</v>
      </c>
      <c r="C1536" t="str">
        <f>TEXT(SalesData[[#This Row],[Order Date]],"mmm-yyyy")</f>
        <v>May-2025</v>
      </c>
      <c r="D1536">
        <f t="shared" si="23"/>
        <v>2025</v>
      </c>
      <c r="E1536" t="s">
        <v>6777</v>
      </c>
      <c r="F1536" t="s">
        <v>6899</v>
      </c>
      <c r="G1536" t="s">
        <v>7096</v>
      </c>
      <c r="H1536" t="s">
        <v>7112</v>
      </c>
      <c r="I1536" t="s">
        <v>7154</v>
      </c>
      <c r="J1536" t="s">
        <v>7162</v>
      </c>
      <c r="K1536" t="s">
        <v>7169</v>
      </c>
      <c r="L1536" t="s">
        <v>7182</v>
      </c>
      <c r="M1536">
        <v>1</v>
      </c>
      <c r="N1536">
        <v>8863.0499999999993</v>
      </c>
      <c r="O1536">
        <v>0</v>
      </c>
      <c r="P1536">
        <v>1487.28</v>
      </c>
    </row>
    <row r="1537" spans="1:16" x14ac:dyDescent="0.25">
      <c r="A1537" t="s">
        <v>1549</v>
      </c>
      <c r="B1537" t="s">
        <v>5210</v>
      </c>
      <c r="C1537" t="str">
        <f>TEXT(SalesData[[#This Row],[Order Date]],"mmm-yyyy")</f>
        <v>Feb-2024</v>
      </c>
      <c r="D1537">
        <f t="shared" si="23"/>
        <v>2024</v>
      </c>
      <c r="E1537" t="s">
        <v>6401</v>
      </c>
      <c r="F1537" t="s">
        <v>6915</v>
      </c>
      <c r="G1537" t="s">
        <v>7096</v>
      </c>
      <c r="H1537" t="s">
        <v>7111</v>
      </c>
      <c r="I1537" t="s">
        <v>7131</v>
      </c>
      <c r="J1537" t="s">
        <v>7165</v>
      </c>
      <c r="K1537" t="s">
        <v>7177</v>
      </c>
      <c r="L1537" t="s">
        <v>7210</v>
      </c>
      <c r="M1537">
        <v>1</v>
      </c>
      <c r="N1537">
        <v>83250.13</v>
      </c>
      <c r="O1537">
        <v>0.05</v>
      </c>
      <c r="P1537">
        <v>10053.07</v>
      </c>
    </row>
    <row r="1538" spans="1:16" x14ac:dyDescent="0.25">
      <c r="A1538" t="s">
        <v>1550</v>
      </c>
      <c r="B1538" t="s">
        <v>5156</v>
      </c>
      <c r="C1538" t="str">
        <f>TEXT(SalesData[[#This Row],[Order Date]],"mmm-yyyy")</f>
        <v>Jan-2023</v>
      </c>
      <c r="D1538">
        <f t="shared" ref="D1538:D1601" si="24">YEAR(B1538)</f>
        <v>2023</v>
      </c>
      <c r="E1538" t="s">
        <v>6754</v>
      </c>
      <c r="F1538" t="s">
        <v>6956</v>
      </c>
      <c r="G1538" t="s">
        <v>7095</v>
      </c>
      <c r="H1538" t="s">
        <v>7106</v>
      </c>
      <c r="I1538" t="s">
        <v>7146</v>
      </c>
      <c r="J1538" t="s">
        <v>7162</v>
      </c>
      <c r="K1538" t="s">
        <v>7169</v>
      </c>
      <c r="L1538" t="s">
        <v>7193</v>
      </c>
      <c r="M1538">
        <v>1</v>
      </c>
      <c r="N1538">
        <v>10946.21</v>
      </c>
      <c r="O1538">
        <v>0</v>
      </c>
      <c r="P1538">
        <v>2159.5500000000002</v>
      </c>
    </row>
    <row r="1539" spans="1:16" x14ac:dyDescent="0.25">
      <c r="A1539" t="s">
        <v>1551</v>
      </c>
      <c r="B1539" t="s">
        <v>5751</v>
      </c>
      <c r="C1539" t="str">
        <f>TEXT(SalesData[[#This Row],[Order Date]],"mmm-yyyy")</f>
        <v>Jun-2025</v>
      </c>
      <c r="D1539">
        <f t="shared" si="24"/>
        <v>2025</v>
      </c>
      <c r="E1539" t="s">
        <v>6367</v>
      </c>
      <c r="F1539" t="s">
        <v>6991</v>
      </c>
      <c r="G1539" t="s">
        <v>7094</v>
      </c>
      <c r="H1539" t="s">
        <v>7100</v>
      </c>
      <c r="I1539" t="s">
        <v>7116</v>
      </c>
      <c r="J1539" t="s">
        <v>7162</v>
      </c>
      <c r="K1539" t="s">
        <v>7169</v>
      </c>
      <c r="L1539" t="s">
        <v>7193</v>
      </c>
      <c r="M1539">
        <v>7</v>
      </c>
      <c r="N1539">
        <v>63383.96</v>
      </c>
      <c r="O1539">
        <v>0.2</v>
      </c>
      <c r="P1539">
        <v>4376.0200000000004</v>
      </c>
    </row>
    <row r="1540" spans="1:16" x14ac:dyDescent="0.25">
      <c r="A1540" t="s">
        <v>1552</v>
      </c>
      <c r="B1540" t="s">
        <v>5823</v>
      </c>
      <c r="C1540" t="str">
        <f>TEXT(SalesData[[#This Row],[Order Date]],"mmm-yyyy")</f>
        <v>Apr-2025</v>
      </c>
      <c r="D1540">
        <f t="shared" si="24"/>
        <v>2025</v>
      </c>
      <c r="E1540" t="s">
        <v>6289</v>
      </c>
      <c r="F1540" t="s">
        <v>7020</v>
      </c>
      <c r="G1540" t="s">
        <v>7097</v>
      </c>
      <c r="H1540" t="s">
        <v>7104</v>
      </c>
      <c r="I1540" t="s">
        <v>7160</v>
      </c>
      <c r="J1540" t="s">
        <v>7165</v>
      </c>
      <c r="K1540" t="s">
        <v>7172</v>
      </c>
      <c r="L1540" t="s">
        <v>7185</v>
      </c>
      <c r="M1540">
        <v>7</v>
      </c>
      <c r="N1540">
        <v>34641.769999999997</v>
      </c>
      <c r="O1540">
        <v>0</v>
      </c>
      <c r="P1540">
        <v>6495.13</v>
      </c>
    </row>
    <row r="1541" spans="1:16" x14ac:dyDescent="0.25">
      <c r="A1541" t="s">
        <v>1553</v>
      </c>
      <c r="B1541" t="s">
        <v>5731</v>
      </c>
      <c r="C1541" t="str">
        <f>TEXT(SalesData[[#This Row],[Order Date]],"mmm-yyyy")</f>
        <v>Aug-2023</v>
      </c>
      <c r="D1541">
        <f t="shared" si="24"/>
        <v>2023</v>
      </c>
      <c r="E1541" t="s">
        <v>6602</v>
      </c>
      <c r="F1541" t="s">
        <v>7068</v>
      </c>
      <c r="G1541" t="s">
        <v>7097</v>
      </c>
      <c r="H1541" t="s">
        <v>7107</v>
      </c>
      <c r="I1541" t="s">
        <v>7153</v>
      </c>
      <c r="J1541" t="s">
        <v>7162</v>
      </c>
      <c r="K1541" t="s">
        <v>7169</v>
      </c>
      <c r="L1541" t="s">
        <v>7193</v>
      </c>
      <c r="M1541">
        <v>3</v>
      </c>
      <c r="N1541">
        <v>34320.230000000003</v>
      </c>
      <c r="O1541">
        <v>0</v>
      </c>
      <c r="P1541">
        <v>6386.8</v>
      </c>
    </row>
    <row r="1542" spans="1:16" x14ac:dyDescent="0.25">
      <c r="A1542" t="s">
        <v>1554</v>
      </c>
      <c r="B1542" t="s">
        <v>5824</v>
      </c>
      <c r="C1542" t="str">
        <f>TEXT(SalesData[[#This Row],[Order Date]],"mmm-yyyy")</f>
        <v>Nov-2025</v>
      </c>
      <c r="D1542">
        <f t="shared" si="24"/>
        <v>2025</v>
      </c>
      <c r="E1542" t="s">
        <v>6384</v>
      </c>
      <c r="F1542" t="s">
        <v>6969</v>
      </c>
      <c r="G1542" t="s">
        <v>7094</v>
      </c>
      <c r="H1542" t="s">
        <v>7098</v>
      </c>
      <c r="I1542" t="s">
        <v>7114</v>
      </c>
      <c r="J1542" t="s">
        <v>7163</v>
      </c>
      <c r="K1542" t="s">
        <v>7167</v>
      </c>
      <c r="L1542" t="s">
        <v>7207</v>
      </c>
      <c r="M1542">
        <v>2</v>
      </c>
      <c r="N1542">
        <v>1356.85</v>
      </c>
      <c r="O1542">
        <v>0.15</v>
      </c>
      <c r="P1542">
        <v>385.72</v>
      </c>
    </row>
    <row r="1543" spans="1:16" x14ac:dyDescent="0.25">
      <c r="A1543" t="s">
        <v>1555</v>
      </c>
      <c r="B1543" t="s">
        <v>5154</v>
      </c>
      <c r="C1543" t="str">
        <f>TEXT(SalesData[[#This Row],[Order Date]],"mmm-yyyy")</f>
        <v>Feb-2023</v>
      </c>
      <c r="D1543">
        <f t="shared" si="24"/>
        <v>2023</v>
      </c>
      <c r="E1543" t="s">
        <v>6254</v>
      </c>
      <c r="F1543" t="s">
        <v>7006</v>
      </c>
      <c r="G1543" t="s">
        <v>7096</v>
      </c>
      <c r="H1543" t="s">
        <v>7103</v>
      </c>
      <c r="I1543" t="s">
        <v>7158</v>
      </c>
      <c r="J1543" t="s">
        <v>7163</v>
      </c>
      <c r="K1543" t="s">
        <v>7171</v>
      </c>
      <c r="L1543" t="s">
        <v>7209</v>
      </c>
      <c r="M1543">
        <v>1</v>
      </c>
      <c r="N1543">
        <v>1661.39</v>
      </c>
      <c r="O1543">
        <v>0.1</v>
      </c>
      <c r="P1543">
        <v>258.47000000000003</v>
      </c>
    </row>
    <row r="1544" spans="1:16" x14ac:dyDescent="0.25">
      <c r="A1544" t="s">
        <v>1556</v>
      </c>
      <c r="B1544" t="s">
        <v>5825</v>
      </c>
      <c r="C1544" t="str">
        <f>TEXT(SalesData[[#This Row],[Order Date]],"mmm-yyyy")</f>
        <v>Jan-2023</v>
      </c>
      <c r="D1544">
        <f t="shared" si="24"/>
        <v>2023</v>
      </c>
      <c r="E1544" t="s">
        <v>6309</v>
      </c>
      <c r="F1544" t="s">
        <v>7012</v>
      </c>
      <c r="G1544" t="s">
        <v>7097</v>
      </c>
      <c r="H1544" t="s">
        <v>7104</v>
      </c>
      <c r="I1544" t="s">
        <v>7120</v>
      </c>
      <c r="J1544" t="s">
        <v>7165</v>
      </c>
      <c r="K1544" t="s">
        <v>7172</v>
      </c>
      <c r="L1544" t="s">
        <v>7208</v>
      </c>
      <c r="M1544">
        <v>8</v>
      </c>
      <c r="N1544">
        <v>16905.810000000001</v>
      </c>
      <c r="O1544">
        <v>0.15</v>
      </c>
      <c r="P1544">
        <v>2648.67</v>
      </c>
    </row>
    <row r="1545" spans="1:16" x14ac:dyDescent="0.25">
      <c r="A1545" t="s">
        <v>1557</v>
      </c>
      <c r="B1545" t="s">
        <v>5511</v>
      </c>
      <c r="C1545" t="str">
        <f>TEXT(SalesData[[#This Row],[Order Date]],"mmm-yyyy")</f>
        <v>Aug-2023</v>
      </c>
      <c r="D1545">
        <f t="shared" si="24"/>
        <v>2023</v>
      </c>
      <c r="E1545" t="s">
        <v>6520</v>
      </c>
      <c r="F1545" t="s">
        <v>6947</v>
      </c>
      <c r="G1545" t="s">
        <v>7095</v>
      </c>
      <c r="H1545" t="s">
        <v>7102</v>
      </c>
      <c r="I1545" t="s">
        <v>7147</v>
      </c>
      <c r="J1545" t="s">
        <v>7162</v>
      </c>
      <c r="K1545" t="s">
        <v>7169</v>
      </c>
      <c r="L1545" t="s">
        <v>7193</v>
      </c>
      <c r="M1545">
        <v>5</v>
      </c>
      <c r="N1545">
        <v>53089.87</v>
      </c>
      <c r="O1545">
        <v>0.05</v>
      </c>
      <c r="P1545">
        <v>10108.01</v>
      </c>
    </row>
    <row r="1546" spans="1:16" x14ac:dyDescent="0.25">
      <c r="A1546" t="s">
        <v>1558</v>
      </c>
      <c r="B1546" t="s">
        <v>5826</v>
      </c>
      <c r="C1546" t="str">
        <f>TEXT(SalesData[[#This Row],[Order Date]],"mmm-yyyy")</f>
        <v>Nov-2023</v>
      </c>
      <c r="D1546">
        <f t="shared" si="24"/>
        <v>2023</v>
      </c>
      <c r="E1546" t="s">
        <v>6778</v>
      </c>
      <c r="F1546" t="s">
        <v>6921</v>
      </c>
      <c r="G1546" t="s">
        <v>7096</v>
      </c>
      <c r="H1546" t="s">
        <v>7103</v>
      </c>
      <c r="I1546" t="s">
        <v>7158</v>
      </c>
      <c r="J1546" t="s">
        <v>7163</v>
      </c>
      <c r="K1546" t="s">
        <v>7167</v>
      </c>
      <c r="L1546" t="s">
        <v>7179</v>
      </c>
      <c r="M1546">
        <v>3</v>
      </c>
      <c r="N1546">
        <v>6610.8</v>
      </c>
      <c r="O1546">
        <v>0.15</v>
      </c>
      <c r="P1546">
        <v>1202.8</v>
      </c>
    </row>
    <row r="1547" spans="1:16" x14ac:dyDescent="0.25">
      <c r="A1547" t="s">
        <v>1559</v>
      </c>
      <c r="B1547" t="s">
        <v>5785</v>
      </c>
      <c r="C1547" t="str">
        <f>TEXT(SalesData[[#This Row],[Order Date]],"mmm-yyyy")</f>
        <v>Jul-2025</v>
      </c>
      <c r="D1547">
        <f t="shared" si="24"/>
        <v>2025</v>
      </c>
      <c r="E1547" t="s">
        <v>6779</v>
      </c>
      <c r="F1547" t="s">
        <v>7035</v>
      </c>
      <c r="G1547" t="s">
        <v>7094</v>
      </c>
      <c r="H1547" t="s">
        <v>7098</v>
      </c>
      <c r="I1547" t="s">
        <v>7138</v>
      </c>
      <c r="J1547" t="s">
        <v>7162</v>
      </c>
      <c r="K1547" t="s">
        <v>7166</v>
      </c>
      <c r="L1547" t="s">
        <v>7178</v>
      </c>
      <c r="M1547">
        <v>4</v>
      </c>
      <c r="N1547">
        <v>49841.43</v>
      </c>
      <c r="O1547">
        <v>0.15</v>
      </c>
      <c r="P1547">
        <v>7495.45</v>
      </c>
    </row>
    <row r="1548" spans="1:16" x14ac:dyDescent="0.25">
      <c r="A1548" t="s">
        <v>1560</v>
      </c>
      <c r="B1548" t="s">
        <v>5345</v>
      </c>
      <c r="C1548" t="str">
        <f>TEXT(SalesData[[#This Row],[Order Date]],"mmm-yyyy")</f>
        <v>Jun-2025</v>
      </c>
      <c r="D1548">
        <f t="shared" si="24"/>
        <v>2025</v>
      </c>
      <c r="E1548" t="s">
        <v>6269</v>
      </c>
      <c r="F1548" t="s">
        <v>7013</v>
      </c>
      <c r="G1548" t="s">
        <v>7095</v>
      </c>
      <c r="H1548" t="s">
        <v>7106</v>
      </c>
      <c r="I1548" t="s">
        <v>7161</v>
      </c>
      <c r="J1548" t="s">
        <v>7165</v>
      </c>
      <c r="K1548" t="s">
        <v>7177</v>
      </c>
      <c r="L1548" t="s">
        <v>7201</v>
      </c>
      <c r="M1548">
        <v>8</v>
      </c>
      <c r="N1548">
        <v>427017.02</v>
      </c>
      <c r="O1548">
        <v>0</v>
      </c>
      <c r="P1548">
        <v>65208.9</v>
      </c>
    </row>
    <row r="1549" spans="1:16" x14ac:dyDescent="0.25">
      <c r="A1549" t="s">
        <v>1561</v>
      </c>
      <c r="B1549" t="s">
        <v>5757</v>
      </c>
      <c r="C1549" t="str">
        <f>TEXT(SalesData[[#This Row],[Order Date]],"mmm-yyyy")</f>
        <v>May-2023</v>
      </c>
      <c r="D1549">
        <f t="shared" si="24"/>
        <v>2023</v>
      </c>
      <c r="E1549" t="s">
        <v>6215</v>
      </c>
      <c r="F1549" t="s">
        <v>6899</v>
      </c>
      <c r="G1549" t="s">
        <v>7096</v>
      </c>
      <c r="H1549" t="s">
        <v>7103</v>
      </c>
      <c r="I1549" t="s">
        <v>7158</v>
      </c>
      <c r="J1549" t="s">
        <v>7165</v>
      </c>
      <c r="K1549" t="s">
        <v>7172</v>
      </c>
      <c r="L1549" t="s">
        <v>7208</v>
      </c>
      <c r="M1549">
        <v>8</v>
      </c>
      <c r="N1549">
        <v>19353.400000000001</v>
      </c>
      <c r="O1549">
        <v>0.05</v>
      </c>
      <c r="P1549">
        <v>3868.29</v>
      </c>
    </row>
    <row r="1550" spans="1:16" x14ac:dyDescent="0.25">
      <c r="A1550" t="s">
        <v>1562</v>
      </c>
      <c r="B1550" t="s">
        <v>5787</v>
      </c>
      <c r="C1550" t="str">
        <f>TEXT(SalesData[[#This Row],[Order Date]],"mmm-yyyy")</f>
        <v>Aug-2024</v>
      </c>
      <c r="D1550">
        <f t="shared" si="24"/>
        <v>2024</v>
      </c>
      <c r="E1550" t="s">
        <v>6605</v>
      </c>
      <c r="F1550" t="s">
        <v>6918</v>
      </c>
      <c r="G1550" t="s">
        <v>7096</v>
      </c>
      <c r="H1550" t="s">
        <v>7113</v>
      </c>
      <c r="I1550" t="s">
        <v>7148</v>
      </c>
      <c r="J1550" t="s">
        <v>7162</v>
      </c>
      <c r="K1550" t="s">
        <v>7169</v>
      </c>
      <c r="L1550" t="s">
        <v>7193</v>
      </c>
      <c r="M1550">
        <v>5</v>
      </c>
      <c r="N1550">
        <v>54510.239999999998</v>
      </c>
      <c r="O1550">
        <v>0</v>
      </c>
      <c r="P1550">
        <v>11640.98</v>
      </c>
    </row>
    <row r="1551" spans="1:16" x14ac:dyDescent="0.25">
      <c r="A1551" t="s">
        <v>1563</v>
      </c>
      <c r="B1551" t="s">
        <v>5827</v>
      </c>
      <c r="C1551" t="str">
        <f>TEXT(SalesData[[#This Row],[Order Date]],"mmm-yyyy")</f>
        <v>Dec-2024</v>
      </c>
      <c r="D1551">
        <f t="shared" si="24"/>
        <v>2024</v>
      </c>
      <c r="E1551" t="s">
        <v>6636</v>
      </c>
      <c r="F1551" t="s">
        <v>6947</v>
      </c>
      <c r="G1551" t="s">
        <v>7094</v>
      </c>
      <c r="H1551" t="s">
        <v>7101</v>
      </c>
      <c r="I1551" t="s">
        <v>7124</v>
      </c>
      <c r="J1551" t="s">
        <v>7165</v>
      </c>
      <c r="K1551" t="s">
        <v>7177</v>
      </c>
      <c r="L1551" t="s">
        <v>7201</v>
      </c>
      <c r="M1551">
        <v>1</v>
      </c>
      <c r="N1551">
        <v>48362.68</v>
      </c>
      <c r="O1551">
        <v>0.05</v>
      </c>
      <c r="P1551">
        <v>6779.67</v>
      </c>
    </row>
    <row r="1552" spans="1:16" x14ac:dyDescent="0.25">
      <c r="A1552" t="s">
        <v>1564</v>
      </c>
      <c r="B1552" t="s">
        <v>5353</v>
      </c>
      <c r="C1552" t="str">
        <f>TEXT(SalesData[[#This Row],[Order Date]],"mmm-yyyy")</f>
        <v>Nov-2025</v>
      </c>
      <c r="D1552">
        <f t="shared" si="24"/>
        <v>2025</v>
      </c>
      <c r="E1552" t="s">
        <v>6471</v>
      </c>
      <c r="F1552" t="s">
        <v>6951</v>
      </c>
      <c r="G1552" t="s">
        <v>7096</v>
      </c>
      <c r="H1552" t="s">
        <v>7112</v>
      </c>
      <c r="I1552" t="s">
        <v>7133</v>
      </c>
      <c r="J1552" t="s">
        <v>7162</v>
      </c>
      <c r="K1552" t="s">
        <v>7168</v>
      </c>
      <c r="L1552" t="s">
        <v>7191</v>
      </c>
      <c r="M1552">
        <v>3</v>
      </c>
      <c r="N1552">
        <v>16917.39</v>
      </c>
      <c r="O1552">
        <v>0.1</v>
      </c>
      <c r="P1552">
        <v>2595.41</v>
      </c>
    </row>
    <row r="1553" spans="1:16" x14ac:dyDescent="0.25">
      <c r="A1553" t="s">
        <v>1565</v>
      </c>
      <c r="B1553" t="s">
        <v>5608</v>
      </c>
      <c r="C1553" t="str">
        <f>TEXT(SalesData[[#This Row],[Order Date]],"mmm-yyyy")</f>
        <v>May-2023</v>
      </c>
      <c r="D1553">
        <f t="shared" si="24"/>
        <v>2023</v>
      </c>
      <c r="E1553" t="s">
        <v>6174</v>
      </c>
      <c r="F1553" t="s">
        <v>6964</v>
      </c>
      <c r="G1553" t="s">
        <v>7097</v>
      </c>
      <c r="H1553" t="s">
        <v>7110</v>
      </c>
      <c r="I1553" t="s">
        <v>7155</v>
      </c>
      <c r="J1553" t="s">
        <v>7164</v>
      </c>
      <c r="K1553" t="s">
        <v>7170</v>
      </c>
      <c r="L1553" t="s">
        <v>7183</v>
      </c>
      <c r="M1553">
        <v>2</v>
      </c>
      <c r="N1553">
        <v>7291.08</v>
      </c>
      <c r="O1553">
        <v>0.25</v>
      </c>
      <c r="P1553">
        <v>1116.08</v>
      </c>
    </row>
    <row r="1554" spans="1:16" x14ac:dyDescent="0.25">
      <c r="A1554" t="s">
        <v>1566</v>
      </c>
      <c r="B1554" t="s">
        <v>5828</v>
      </c>
      <c r="C1554" t="str">
        <f>TEXT(SalesData[[#This Row],[Order Date]],"mmm-yyyy")</f>
        <v>Jan-2024</v>
      </c>
      <c r="D1554">
        <f t="shared" si="24"/>
        <v>2024</v>
      </c>
      <c r="E1554" t="s">
        <v>6780</v>
      </c>
      <c r="F1554" t="s">
        <v>6954</v>
      </c>
      <c r="G1554" t="s">
        <v>7097</v>
      </c>
      <c r="H1554" t="s">
        <v>7104</v>
      </c>
      <c r="I1554" t="s">
        <v>7132</v>
      </c>
      <c r="J1554" t="s">
        <v>7164</v>
      </c>
      <c r="K1554" t="s">
        <v>7174</v>
      </c>
      <c r="L1554" t="s">
        <v>7199</v>
      </c>
      <c r="M1554">
        <v>4</v>
      </c>
      <c r="N1554">
        <v>5491.68</v>
      </c>
      <c r="O1554">
        <v>0.15</v>
      </c>
      <c r="P1554">
        <v>902.56</v>
      </c>
    </row>
    <row r="1555" spans="1:16" x14ac:dyDescent="0.25">
      <c r="A1555" t="s">
        <v>1567</v>
      </c>
      <c r="B1555" t="s">
        <v>5200</v>
      </c>
      <c r="C1555" t="str">
        <f>TEXT(SalesData[[#This Row],[Order Date]],"mmm-yyyy")</f>
        <v>Aug-2023</v>
      </c>
      <c r="D1555">
        <f t="shared" si="24"/>
        <v>2023</v>
      </c>
      <c r="E1555" t="s">
        <v>6610</v>
      </c>
      <c r="F1555" t="s">
        <v>7081</v>
      </c>
      <c r="G1555" t="s">
        <v>7095</v>
      </c>
      <c r="H1555" t="s">
        <v>7102</v>
      </c>
      <c r="I1555" t="s">
        <v>7118</v>
      </c>
      <c r="J1555" t="s">
        <v>7165</v>
      </c>
      <c r="K1555" t="s">
        <v>7176</v>
      </c>
      <c r="L1555" t="s">
        <v>7194</v>
      </c>
      <c r="M1555">
        <v>6</v>
      </c>
      <c r="N1555">
        <v>143208.65</v>
      </c>
      <c r="O1555">
        <v>0</v>
      </c>
      <c r="P1555">
        <v>23736.69</v>
      </c>
    </row>
    <row r="1556" spans="1:16" x14ac:dyDescent="0.25">
      <c r="A1556" t="s">
        <v>1568</v>
      </c>
      <c r="B1556" t="s">
        <v>5549</v>
      </c>
      <c r="C1556" t="str">
        <f>TEXT(SalesData[[#This Row],[Order Date]],"mmm-yyyy")</f>
        <v>Mar-2025</v>
      </c>
      <c r="D1556">
        <f t="shared" si="24"/>
        <v>2025</v>
      </c>
      <c r="E1556" t="s">
        <v>6755</v>
      </c>
      <c r="F1556" t="s">
        <v>6996</v>
      </c>
      <c r="G1556" t="s">
        <v>7096</v>
      </c>
      <c r="H1556" t="s">
        <v>7112</v>
      </c>
      <c r="I1556" t="s">
        <v>7154</v>
      </c>
      <c r="J1556" t="s">
        <v>7164</v>
      </c>
      <c r="K1556" t="s">
        <v>7174</v>
      </c>
      <c r="L1556" t="s">
        <v>7196</v>
      </c>
      <c r="M1556">
        <v>1</v>
      </c>
      <c r="N1556">
        <v>3287.56</v>
      </c>
      <c r="O1556">
        <v>0.05</v>
      </c>
      <c r="P1556">
        <v>737.4</v>
      </c>
    </row>
    <row r="1557" spans="1:16" x14ac:dyDescent="0.25">
      <c r="A1557" t="s">
        <v>1569</v>
      </c>
      <c r="B1557" t="s">
        <v>5374</v>
      </c>
      <c r="C1557" t="str">
        <f>TEXT(SalesData[[#This Row],[Order Date]],"mmm-yyyy")</f>
        <v>Jan-2024</v>
      </c>
      <c r="D1557">
        <f t="shared" si="24"/>
        <v>2024</v>
      </c>
      <c r="E1557" t="s">
        <v>6500</v>
      </c>
      <c r="F1557" t="s">
        <v>6923</v>
      </c>
      <c r="G1557" t="s">
        <v>7096</v>
      </c>
      <c r="H1557" t="s">
        <v>7113</v>
      </c>
      <c r="I1557" t="s">
        <v>7143</v>
      </c>
      <c r="J1557" t="s">
        <v>7163</v>
      </c>
      <c r="K1557" t="s">
        <v>7167</v>
      </c>
      <c r="L1557" t="s">
        <v>7187</v>
      </c>
      <c r="M1557">
        <v>8</v>
      </c>
      <c r="N1557">
        <v>9995.7800000000007</v>
      </c>
      <c r="O1557">
        <v>0.2</v>
      </c>
      <c r="P1557">
        <v>1988.44</v>
      </c>
    </row>
    <row r="1558" spans="1:16" x14ac:dyDescent="0.25">
      <c r="A1558" t="s">
        <v>1570</v>
      </c>
      <c r="B1558" t="s">
        <v>5829</v>
      </c>
      <c r="C1558" t="str">
        <f>TEXT(SalesData[[#This Row],[Order Date]],"mmm-yyyy")</f>
        <v>Apr-2025</v>
      </c>
      <c r="D1558">
        <f t="shared" si="24"/>
        <v>2025</v>
      </c>
      <c r="E1558" t="s">
        <v>6781</v>
      </c>
      <c r="F1558" t="s">
        <v>7031</v>
      </c>
      <c r="G1558" t="s">
        <v>7097</v>
      </c>
      <c r="H1558" t="s">
        <v>7107</v>
      </c>
      <c r="I1558" t="s">
        <v>7153</v>
      </c>
      <c r="J1558" t="s">
        <v>7162</v>
      </c>
      <c r="K1558" t="s">
        <v>7166</v>
      </c>
      <c r="L1558" t="s">
        <v>7178</v>
      </c>
      <c r="M1558">
        <v>2</v>
      </c>
      <c r="N1558">
        <v>29192.78</v>
      </c>
      <c r="O1558">
        <v>0</v>
      </c>
      <c r="P1558">
        <v>5888.96</v>
      </c>
    </row>
    <row r="1559" spans="1:16" x14ac:dyDescent="0.25">
      <c r="A1559" t="s">
        <v>1571</v>
      </c>
      <c r="B1559" t="s">
        <v>5830</v>
      </c>
      <c r="C1559" t="str">
        <f>TEXT(SalesData[[#This Row],[Order Date]],"mmm-yyyy")</f>
        <v>Sep-2023</v>
      </c>
      <c r="D1559">
        <f t="shared" si="24"/>
        <v>2023</v>
      </c>
      <c r="E1559" t="s">
        <v>6509</v>
      </c>
      <c r="F1559" t="s">
        <v>6897</v>
      </c>
      <c r="G1559" t="s">
        <v>7097</v>
      </c>
      <c r="H1559" t="s">
        <v>7105</v>
      </c>
      <c r="I1559" t="s">
        <v>7128</v>
      </c>
      <c r="J1559" t="s">
        <v>7164</v>
      </c>
      <c r="K1559" t="s">
        <v>7174</v>
      </c>
      <c r="L1559" t="s">
        <v>7188</v>
      </c>
      <c r="M1559">
        <v>7</v>
      </c>
      <c r="N1559">
        <v>17330.38</v>
      </c>
      <c r="O1559">
        <v>0.15</v>
      </c>
      <c r="P1559">
        <v>3350.21</v>
      </c>
    </row>
    <row r="1560" spans="1:16" x14ac:dyDescent="0.25">
      <c r="A1560" t="s">
        <v>1572</v>
      </c>
      <c r="B1560" t="s">
        <v>5212</v>
      </c>
      <c r="C1560" t="str">
        <f>TEXT(SalesData[[#This Row],[Order Date]],"mmm-yyyy")</f>
        <v>Sep-2024</v>
      </c>
      <c r="D1560">
        <f t="shared" si="24"/>
        <v>2024</v>
      </c>
      <c r="E1560" t="s">
        <v>6457</v>
      </c>
      <c r="F1560" t="s">
        <v>6930</v>
      </c>
      <c r="G1560" t="s">
        <v>7097</v>
      </c>
      <c r="H1560" t="s">
        <v>7105</v>
      </c>
      <c r="I1560" t="s">
        <v>7121</v>
      </c>
      <c r="J1560" t="s">
        <v>7162</v>
      </c>
      <c r="K1560" t="s">
        <v>7168</v>
      </c>
      <c r="L1560" t="s">
        <v>7180</v>
      </c>
      <c r="M1560">
        <v>6</v>
      </c>
      <c r="N1560">
        <v>18023.78</v>
      </c>
      <c r="O1560">
        <v>0.15</v>
      </c>
      <c r="P1560">
        <v>1507.11</v>
      </c>
    </row>
    <row r="1561" spans="1:16" x14ac:dyDescent="0.25">
      <c r="A1561" t="s">
        <v>1573</v>
      </c>
      <c r="B1561" t="s">
        <v>5245</v>
      </c>
      <c r="C1561" t="str">
        <f>TEXT(SalesData[[#This Row],[Order Date]],"mmm-yyyy")</f>
        <v>Jan-2024</v>
      </c>
      <c r="D1561">
        <f t="shared" si="24"/>
        <v>2024</v>
      </c>
      <c r="E1561" t="s">
        <v>6476</v>
      </c>
      <c r="F1561" t="s">
        <v>6908</v>
      </c>
      <c r="G1561" t="s">
        <v>7094</v>
      </c>
      <c r="H1561" t="s">
        <v>7100</v>
      </c>
      <c r="I1561" t="s">
        <v>7116</v>
      </c>
      <c r="J1561" t="s">
        <v>7165</v>
      </c>
      <c r="K1561" t="s">
        <v>7177</v>
      </c>
      <c r="L1561" t="s">
        <v>7198</v>
      </c>
      <c r="M1561">
        <v>4</v>
      </c>
      <c r="N1561">
        <v>211068.34</v>
      </c>
      <c r="O1561">
        <v>0.2</v>
      </c>
      <c r="P1561">
        <v>23776.14</v>
      </c>
    </row>
    <row r="1562" spans="1:16" x14ac:dyDescent="0.25">
      <c r="A1562" t="s">
        <v>1574</v>
      </c>
      <c r="B1562" t="s">
        <v>5621</v>
      </c>
      <c r="C1562" t="str">
        <f>TEXT(SalesData[[#This Row],[Order Date]],"mmm-yyyy")</f>
        <v>Oct-2025</v>
      </c>
      <c r="D1562">
        <f t="shared" si="24"/>
        <v>2025</v>
      </c>
      <c r="E1562" t="s">
        <v>6764</v>
      </c>
      <c r="F1562" t="s">
        <v>6995</v>
      </c>
      <c r="G1562" t="s">
        <v>7095</v>
      </c>
      <c r="H1562" t="s">
        <v>7102</v>
      </c>
      <c r="I1562" t="s">
        <v>7157</v>
      </c>
      <c r="J1562" t="s">
        <v>7164</v>
      </c>
      <c r="K1562" t="s">
        <v>7174</v>
      </c>
      <c r="L1562" t="s">
        <v>7188</v>
      </c>
      <c r="M1562">
        <v>6</v>
      </c>
      <c r="N1562">
        <v>16115.27</v>
      </c>
      <c r="O1562">
        <v>0.05</v>
      </c>
      <c r="P1562">
        <v>3351.92</v>
      </c>
    </row>
    <row r="1563" spans="1:16" x14ac:dyDescent="0.25">
      <c r="A1563" t="s">
        <v>1575</v>
      </c>
      <c r="B1563" t="s">
        <v>5831</v>
      </c>
      <c r="C1563" t="str">
        <f>TEXT(SalesData[[#This Row],[Order Date]],"mmm-yyyy")</f>
        <v>Apr-2024</v>
      </c>
      <c r="D1563">
        <f t="shared" si="24"/>
        <v>2024</v>
      </c>
      <c r="E1563" t="s">
        <v>6584</v>
      </c>
      <c r="F1563" t="s">
        <v>7042</v>
      </c>
      <c r="G1563" t="s">
        <v>7094</v>
      </c>
      <c r="H1563" t="s">
        <v>7098</v>
      </c>
      <c r="I1563" t="s">
        <v>7114</v>
      </c>
      <c r="J1563" t="s">
        <v>7163</v>
      </c>
      <c r="K1563" t="s">
        <v>7171</v>
      </c>
      <c r="L1563" t="s">
        <v>7204</v>
      </c>
      <c r="M1563">
        <v>5</v>
      </c>
      <c r="N1563">
        <v>21863.75</v>
      </c>
      <c r="O1563">
        <v>0.05</v>
      </c>
      <c r="P1563">
        <v>3328.68</v>
      </c>
    </row>
    <row r="1564" spans="1:16" x14ac:dyDescent="0.25">
      <c r="A1564" t="s">
        <v>1576</v>
      </c>
      <c r="B1564" t="s">
        <v>5832</v>
      </c>
      <c r="C1564" t="str">
        <f>TEXT(SalesData[[#This Row],[Order Date]],"mmm-yyyy")</f>
        <v>Apr-2023</v>
      </c>
      <c r="D1564">
        <f t="shared" si="24"/>
        <v>2023</v>
      </c>
      <c r="E1564" t="s">
        <v>6671</v>
      </c>
      <c r="F1564" t="s">
        <v>7081</v>
      </c>
      <c r="G1564" t="s">
        <v>7097</v>
      </c>
      <c r="H1564" t="s">
        <v>7110</v>
      </c>
      <c r="I1564" t="s">
        <v>7155</v>
      </c>
      <c r="J1564" t="s">
        <v>7162</v>
      </c>
      <c r="K1564" t="s">
        <v>7169</v>
      </c>
      <c r="L1564" t="s">
        <v>7182</v>
      </c>
      <c r="M1564">
        <v>2</v>
      </c>
      <c r="N1564">
        <v>12916.79</v>
      </c>
      <c r="O1564">
        <v>0.25</v>
      </c>
      <c r="P1564">
        <v>588.14</v>
      </c>
    </row>
    <row r="1565" spans="1:16" x14ac:dyDescent="0.25">
      <c r="A1565" t="s">
        <v>1577</v>
      </c>
      <c r="B1565" t="s">
        <v>5531</v>
      </c>
      <c r="C1565" t="str">
        <f>TEXT(SalesData[[#This Row],[Order Date]],"mmm-yyyy")</f>
        <v>Oct-2023</v>
      </c>
      <c r="D1565">
        <f t="shared" si="24"/>
        <v>2023</v>
      </c>
      <c r="E1565" t="s">
        <v>6433</v>
      </c>
      <c r="F1565" t="s">
        <v>6914</v>
      </c>
      <c r="G1565" t="s">
        <v>7096</v>
      </c>
      <c r="H1565" t="s">
        <v>7103</v>
      </c>
      <c r="I1565" t="s">
        <v>7119</v>
      </c>
      <c r="J1565" t="s">
        <v>7163</v>
      </c>
      <c r="K1565" t="s">
        <v>7175</v>
      </c>
      <c r="L1565" t="s">
        <v>7205</v>
      </c>
      <c r="M1565">
        <v>4</v>
      </c>
      <c r="N1565">
        <v>11717.34</v>
      </c>
      <c r="O1565">
        <v>0.15</v>
      </c>
      <c r="P1565">
        <v>1615.91</v>
      </c>
    </row>
    <row r="1566" spans="1:16" x14ac:dyDescent="0.25">
      <c r="A1566" t="s">
        <v>1578</v>
      </c>
      <c r="B1566" t="s">
        <v>5177</v>
      </c>
      <c r="C1566" t="str">
        <f>TEXT(SalesData[[#This Row],[Order Date]],"mmm-yyyy")</f>
        <v>Oct-2024</v>
      </c>
      <c r="D1566">
        <f t="shared" si="24"/>
        <v>2024</v>
      </c>
      <c r="E1566" t="s">
        <v>6295</v>
      </c>
      <c r="F1566" t="s">
        <v>7021</v>
      </c>
      <c r="G1566" t="s">
        <v>7094</v>
      </c>
      <c r="H1566" t="s">
        <v>7100</v>
      </c>
      <c r="I1566" t="s">
        <v>7136</v>
      </c>
      <c r="J1566" t="s">
        <v>7164</v>
      </c>
      <c r="K1566" t="s">
        <v>7173</v>
      </c>
      <c r="L1566" t="s">
        <v>7186</v>
      </c>
      <c r="M1566">
        <v>6</v>
      </c>
      <c r="N1566">
        <v>27574.57</v>
      </c>
      <c r="O1566">
        <v>0</v>
      </c>
      <c r="P1566">
        <v>7575.85</v>
      </c>
    </row>
    <row r="1567" spans="1:16" x14ac:dyDescent="0.25">
      <c r="A1567" t="s">
        <v>1579</v>
      </c>
      <c r="B1567" t="s">
        <v>5459</v>
      </c>
      <c r="C1567" t="str">
        <f>TEXT(SalesData[[#This Row],[Order Date]],"mmm-yyyy")</f>
        <v>Nov-2024</v>
      </c>
      <c r="D1567">
        <f t="shared" si="24"/>
        <v>2024</v>
      </c>
      <c r="E1567" t="s">
        <v>6481</v>
      </c>
      <c r="F1567" t="s">
        <v>6935</v>
      </c>
      <c r="G1567" t="s">
        <v>7096</v>
      </c>
      <c r="H1567" t="s">
        <v>7113</v>
      </c>
      <c r="I1567" t="s">
        <v>7144</v>
      </c>
      <c r="J1567" t="s">
        <v>7165</v>
      </c>
      <c r="K1567" t="s">
        <v>7177</v>
      </c>
      <c r="L1567" t="s">
        <v>7198</v>
      </c>
      <c r="M1567">
        <v>1</v>
      </c>
      <c r="N1567">
        <v>64320.26</v>
      </c>
      <c r="O1567">
        <v>0.05</v>
      </c>
      <c r="P1567">
        <v>10369.02</v>
      </c>
    </row>
    <row r="1568" spans="1:16" x14ac:dyDescent="0.25">
      <c r="A1568" t="s">
        <v>1580</v>
      </c>
      <c r="B1568" t="s">
        <v>5046</v>
      </c>
      <c r="C1568" t="str">
        <f>TEXT(SalesData[[#This Row],[Order Date]],"mmm-yyyy")</f>
        <v>Sep-2024</v>
      </c>
      <c r="D1568">
        <f t="shared" si="24"/>
        <v>2024</v>
      </c>
      <c r="E1568" t="s">
        <v>6560</v>
      </c>
      <c r="F1568" t="s">
        <v>6986</v>
      </c>
      <c r="G1568" t="s">
        <v>7097</v>
      </c>
      <c r="H1568" t="s">
        <v>7104</v>
      </c>
      <c r="I1568" t="s">
        <v>7132</v>
      </c>
      <c r="J1568" t="s">
        <v>7163</v>
      </c>
      <c r="K1568" t="s">
        <v>7175</v>
      </c>
      <c r="L1568" t="s">
        <v>7190</v>
      </c>
      <c r="M1568">
        <v>8</v>
      </c>
      <c r="N1568">
        <v>18065.849999999999</v>
      </c>
      <c r="O1568">
        <v>0</v>
      </c>
      <c r="P1568">
        <v>3860.52</v>
      </c>
    </row>
    <row r="1569" spans="1:16" x14ac:dyDescent="0.25">
      <c r="A1569" t="s">
        <v>1581</v>
      </c>
      <c r="B1569" t="s">
        <v>5470</v>
      </c>
      <c r="C1569" t="str">
        <f>TEXT(SalesData[[#This Row],[Order Date]],"mmm-yyyy")</f>
        <v>Sep-2024</v>
      </c>
      <c r="D1569">
        <f t="shared" si="24"/>
        <v>2024</v>
      </c>
      <c r="E1569" t="s">
        <v>6471</v>
      </c>
      <c r="F1569" t="s">
        <v>6951</v>
      </c>
      <c r="G1569" t="s">
        <v>7096</v>
      </c>
      <c r="H1569" t="s">
        <v>7113</v>
      </c>
      <c r="I1569" t="s">
        <v>7148</v>
      </c>
      <c r="J1569" t="s">
        <v>7163</v>
      </c>
      <c r="K1569" t="s">
        <v>7171</v>
      </c>
      <c r="L1569" t="s">
        <v>7184</v>
      </c>
      <c r="M1569">
        <v>5</v>
      </c>
      <c r="N1569">
        <v>32978.49</v>
      </c>
      <c r="O1569">
        <v>0.2</v>
      </c>
      <c r="P1569">
        <v>1993.48</v>
      </c>
    </row>
    <row r="1570" spans="1:16" x14ac:dyDescent="0.25">
      <c r="A1570" t="s">
        <v>1582</v>
      </c>
      <c r="B1570" t="s">
        <v>5080</v>
      </c>
      <c r="C1570" t="str">
        <f>TEXT(SalesData[[#This Row],[Order Date]],"mmm-yyyy")</f>
        <v>Feb-2024</v>
      </c>
      <c r="D1570">
        <f t="shared" si="24"/>
        <v>2024</v>
      </c>
      <c r="E1570" t="s">
        <v>6782</v>
      </c>
      <c r="F1570" t="s">
        <v>6896</v>
      </c>
      <c r="G1570" t="s">
        <v>7097</v>
      </c>
      <c r="H1570" t="s">
        <v>7104</v>
      </c>
      <c r="I1570" t="s">
        <v>7120</v>
      </c>
      <c r="J1570" t="s">
        <v>7163</v>
      </c>
      <c r="K1570" t="s">
        <v>7167</v>
      </c>
      <c r="L1570" t="s">
        <v>7207</v>
      </c>
      <c r="M1570">
        <v>1</v>
      </c>
      <c r="N1570">
        <v>775.62</v>
      </c>
      <c r="O1570">
        <v>0</v>
      </c>
      <c r="P1570">
        <v>267.19</v>
      </c>
    </row>
    <row r="1571" spans="1:16" x14ac:dyDescent="0.25">
      <c r="A1571" t="s">
        <v>1583</v>
      </c>
      <c r="B1571" t="s">
        <v>5660</v>
      </c>
      <c r="C1571" t="str">
        <f>TEXT(SalesData[[#This Row],[Order Date]],"mmm-yyyy")</f>
        <v>Feb-2024</v>
      </c>
      <c r="D1571">
        <f t="shared" si="24"/>
        <v>2024</v>
      </c>
      <c r="E1571" t="s">
        <v>6783</v>
      </c>
      <c r="F1571" t="s">
        <v>7015</v>
      </c>
      <c r="G1571" t="s">
        <v>7094</v>
      </c>
      <c r="H1571" t="s">
        <v>7100</v>
      </c>
      <c r="I1571" t="s">
        <v>7151</v>
      </c>
      <c r="J1571" t="s">
        <v>7165</v>
      </c>
      <c r="K1571" t="s">
        <v>7172</v>
      </c>
      <c r="L1571" t="s">
        <v>7212</v>
      </c>
      <c r="M1571">
        <v>3</v>
      </c>
      <c r="N1571">
        <v>8200.7199999999993</v>
      </c>
      <c r="O1571">
        <v>0.25</v>
      </c>
      <c r="P1571">
        <v>1134.67</v>
      </c>
    </row>
    <row r="1572" spans="1:16" x14ac:dyDescent="0.25">
      <c r="A1572" t="s">
        <v>1584</v>
      </c>
      <c r="B1572" t="s">
        <v>5316</v>
      </c>
      <c r="C1572" t="str">
        <f>TEXT(SalesData[[#This Row],[Order Date]],"mmm-yyyy")</f>
        <v>Aug-2025</v>
      </c>
      <c r="D1572">
        <f t="shared" si="24"/>
        <v>2025</v>
      </c>
      <c r="E1572" t="s">
        <v>6594</v>
      </c>
      <c r="F1572" t="s">
        <v>7008</v>
      </c>
      <c r="G1572" t="s">
        <v>7094</v>
      </c>
      <c r="H1572" t="s">
        <v>7099</v>
      </c>
      <c r="I1572" t="s">
        <v>7125</v>
      </c>
      <c r="J1572" t="s">
        <v>7163</v>
      </c>
      <c r="K1572" t="s">
        <v>7171</v>
      </c>
      <c r="L1572" t="s">
        <v>7184</v>
      </c>
      <c r="M1572">
        <v>2</v>
      </c>
      <c r="N1572">
        <v>14715.94</v>
      </c>
      <c r="O1572">
        <v>0.05</v>
      </c>
      <c r="P1572">
        <v>1960.33</v>
      </c>
    </row>
    <row r="1573" spans="1:16" x14ac:dyDescent="0.25">
      <c r="A1573" t="s">
        <v>1585</v>
      </c>
      <c r="B1573" t="s">
        <v>5434</v>
      </c>
      <c r="C1573" t="str">
        <f>TEXT(SalesData[[#This Row],[Order Date]],"mmm-yyyy")</f>
        <v>Mar-2024</v>
      </c>
      <c r="D1573">
        <f t="shared" si="24"/>
        <v>2024</v>
      </c>
      <c r="E1573" t="s">
        <v>6232</v>
      </c>
      <c r="F1573" t="s">
        <v>6982</v>
      </c>
      <c r="G1573" t="s">
        <v>7095</v>
      </c>
      <c r="H1573" t="s">
        <v>7106</v>
      </c>
      <c r="I1573" t="s">
        <v>7146</v>
      </c>
      <c r="J1573" t="s">
        <v>7165</v>
      </c>
      <c r="K1573" t="s">
        <v>7176</v>
      </c>
      <c r="L1573" t="s">
        <v>7195</v>
      </c>
      <c r="M1573">
        <v>2</v>
      </c>
      <c r="N1573">
        <v>22628.67</v>
      </c>
      <c r="O1573">
        <v>0.05</v>
      </c>
      <c r="P1573">
        <v>2124.14</v>
      </c>
    </row>
    <row r="1574" spans="1:16" x14ac:dyDescent="0.25">
      <c r="A1574" t="s">
        <v>1586</v>
      </c>
      <c r="B1574" t="s">
        <v>5148</v>
      </c>
      <c r="C1574" t="str">
        <f>TEXT(SalesData[[#This Row],[Order Date]],"mmm-yyyy")</f>
        <v>Oct-2025</v>
      </c>
      <c r="D1574">
        <f t="shared" si="24"/>
        <v>2025</v>
      </c>
      <c r="E1574" t="s">
        <v>6494</v>
      </c>
      <c r="F1574" t="s">
        <v>6916</v>
      </c>
      <c r="G1574" t="s">
        <v>7097</v>
      </c>
      <c r="H1574" t="s">
        <v>7105</v>
      </c>
      <c r="I1574" t="s">
        <v>7128</v>
      </c>
      <c r="J1574" t="s">
        <v>7163</v>
      </c>
      <c r="K1574" t="s">
        <v>7171</v>
      </c>
      <c r="L1574" t="s">
        <v>7209</v>
      </c>
      <c r="M1574">
        <v>7</v>
      </c>
      <c r="N1574">
        <v>11172.82</v>
      </c>
      <c r="O1574">
        <v>0.15</v>
      </c>
      <c r="P1574">
        <v>1090.3800000000001</v>
      </c>
    </row>
    <row r="1575" spans="1:16" x14ac:dyDescent="0.25">
      <c r="A1575" t="s">
        <v>1587</v>
      </c>
      <c r="B1575" t="s">
        <v>5833</v>
      </c>
      <c r="C1575" t="str">
        <f>TEXT(SalesData[[#This Row],[Order Date]],"mmm-yyyy")</f>
        <v>Oct-2023</v>
      </c>
      <c r="D1575">
        <f t="shared" si="24"/>
        <v>2023</v>
      </c>
      <c r="E1575" t="s">
        <v>6294</v>
      </c>
      <c r="F1575" t="s">
        <v>7010</v>
      </c>
      <c r="G1575" t="s">
        <v>7095</v>
      </c>
      <c r="H1575" t="s">
        <v>7102</v>
      </c>
      <c r="I1575" t="s">
        <v>7147</v>
      </c>
      <c r="J1575" t="s">
        <v>7163</v>
      </c>
      <c r="K1575" t="s">
        <v>7175</v>
      </c>
      <c r="L1575" t="s">
        <v>7190</v>
      </c>
      <c r="M1575">
        <v>1</v>
      </c>
      <c r="N1575">
        <v>1886.37</v>
      </c>
      <c r="O1575">
        <v>0.15</v>
      </c>
      <c r="P1575">
        <v>251.77</v>
      </c>
    </row>
    <row r="1576" spans="1:16" x14ac:dyDescent="0.25">
      <c r="A1576" t="s">
        <v>1588</v>
      </c>
      <c r="B1576" t="s">
        <v>5790</v>
      </c>
      <c r="C1576" t="str">
        <f>TEXT(SalesData[[#This Row],[Order Date]],"mmm-yyyy")</f>
        <v>Aug-2023</v>
      </c>
      <c r="D1576">
        <f t="shared" si="24"/>
        <v>2023</v>
      </c>
      <c r="E1576" t="s">
        <v>6505</v>
      </c>
      <c r="F1576" t="s">
        <v>7039</v>
      </c>
      <c r="G1576" t="s">
        <v>7097</v>
      </c>
      <c r="H1576" t="s">
        <v>7104</v>
      </c>
      <c r="I1576" t="s">
        <v>7132</v>
      </c>
      <c r="J1576" t="s">
        <v>7162</v>
      </c>
      <c r="K1576" t="s">
        <v>7169</v>
      </c>
      <c r="L1576" t="s">
        <v>7182</v>
      </c>
      <c r="M1576">
        <v>4</v>
      </c>
      <c r="N1576">
        <v>28164.03</v>
      </c>
      <c r="O1576">
        <v>0.25</v>
      </c>
      <c r="P1576">
        <v>1224.52</v>
      </c>
    </row>
    <row r="1577" spans="1:16" x14ac:dyDescent="0.25">
      <c r="A1577" t="s">
        <v>1589</v>
      </c>
      <c r="B1577" t="s">
        <v>5834</v>
      </c>
      <c r="C1577" t="str">
        <f>TEXT(SalesData[[#This Row],[Order Date]],"mmm-yyyy")</f>
        <v>Jun-2023</v>
      </c>
      <c r="D1577">
        <f t="shared" si="24"/>
        <v>2023</v>
      </c>
      <c r="E1577" t="s">
        <v>6784</v>
      </c>
      <c r="F1577" t="s">
        <v>6951</v>
      </c>
      <c r="G1577" t="s">
        <v>7096</v>
      </c>
      <c r="H1577" t="s">
        <v>7113</v>
      </c>
      <c r="I1577" t="s">
        <v>7143</v>
      </c>
      <c r="J1577" t="s">
        <v>7162</v>
      </c>
      <c r="K1577" t="s">
        <v>7169</v>
      </c>
      <c r="L1577" t="s">
        <v>7203</v>
      </c>
      <c r="M1577">
        <v>7</v>
      </c>
      <c r="N1577">
        <v>149754.47</v>
      </c>
      <c r="O1577">
        <v>0.05</v>
      </c>
      <c r="P1577">
        <v>20616.150000000001</v>
      </c>
    </row>
    <row r="1578" spans="1:16" x14ac:dyDescent="0.25">
      <c r="A1578" t="s">
        <v>1590</v>
      </c>
      <c r="B1578" t="s">
        <v>5346</v>
      </c>
      <c r="C1578" t="str">
        <f>TEXT(SalesData[[#This Row],[Order Date]],"mmm-yyyy")</f>
        <v>Jul-2025</v>
      </c>
      <c r="D1578">
        <f t="shared" si="24"/>
        <v>2025</v>
      </c>
      <c r="E1578" t="s">
        <v>6785</v>
      </c>
      <c r="F1578" t="s">
        <v>7062</v>
      </c>
      <c r="G1578" t="s">
        <v>7095</v>
      </c>
      <c r="H1578" t="s">
        <v>7102</v>
      </c>
      <c r="I1578" t="s">
        <v>7118</v>
      </c>
      <c r="J1578" t="s">
        <v>7164</v>
      </c>
      <c r="K1578" t="s">
        <v>7170</v>
      </c>
      <c r="L1578" t="s">
        <v>7189</v>
      </c>
      <c r="M1578">
        <v>6</v>
      </c>
      <c r="N1578">
        <v>6763.43</v>
      </c>
      <c r="O1578">
        <v>0.25</v>
      </c>
      <c r="P1578">
        <v>1013.64</v>
      </c>
    </row>
    <row r="1579" spans="1:16" x14ac:dyDescent="0.25">
      <c r="A1579" t="s">
        <v>1591</v>
      </c>
      <c r="B1579" t="s">
        <v>5077</v>
      </c>
      <c r="C1579" t="str">
        <f>TEXT(SalesData[[#This Row],[Order Date]],"mmm-yyyy")</f>
        <v>Apr-2023</v>
      </c>
      <c r="D1579">
        <f t="shared" si="24"/>
        <v>2023</v>
      </c>
      <c r="E1579" t="s">
        <v>6635</v>
      </c>
      <c r="F1579" t="s">
        <v>7029</v>
      </c>
      <c r="G1579" t="s">
        <v>7094</v>
      </c>
      <c r="H1579" t="s">
        <v>7100</v>
      </c>
      <c r="I1579" t="s">
        <v>7116</v>
      </c>
      <c r="J1579" t="s">
        <v>7163</v>
      </c>
      <c r="K1579" t="s">
        <v>7167</v>
      </c>
      <c r="L1579" t="s">
        <v>7207</v>
      </c>
      <c r="M1579">
        <v>8</v>
      </c>
      <c r="N1579">
        <v>5139.87</v>
      </c>
      <c r="O1579">
        <v>0.2</v>
      </c>
      <c r="P1579">
        <v>1311.75</v>
      </c>
    </row>
    <row r="1580" spans="1:16" x14ac:dyDescent="0.25">
      <c r="A1580" t="s">
        <v>1592</v>
      </c>
      <c r="B1580" t="s">
        <v>5599</v>
      </c>
      <c r="C1580" t="str">
        <f>TEXT(SalesData[[#This Row],[Order Date]],"mmm-yyyy")</f>
        <v>Jun-2023</v>
      </c>
      <c r="D1580">
        <f t="shared" si="24"/>
        <v>2023</v>
      </c>
      <c r="E1580" t="s">
        <v>6721</v>
      </c>
      <c r="F1580" t="s">
        <v>7086</v>
      </c>
      <c r="G1580" t="s">
        <v>7094</v>
      </c>
      <c r="H1580" t="s">
        <v>7098</v>
      </c>
      <c r="I1580" t="s">
        <v>7138</v>
      </c>
      <c r="J1580" t="s">
        <v>7162</v>
      </c>
      <c r="K1580" t="s">
        <v>7169</v>
      </c>
      <c r="L1580" t="s">
        <v>7193</v>
      </c>
      <c r="M1580">
        <v>8</v>
      </c>
      <c r="N1580">
        <v>87666.67</v>
      </c>
      <c r="O1580">
        <v>0</v>
      </c>
      <c r="P1580">
        <v>18412.150000000001</v>
      </c>
    </row>
    <row r="1581" spans="1:16" x14ac:dyDescent="0.25">
      <c r="A1581" t="s">
        <v>1593</v>
      </c>
      <c r="B1581" t="s">
        <v>5835</v>
      </c>
      <c r="C1581" t="str">
        <f>TEXT(SalesData[[#This Row],[Order Date]],"mmm-yyyy")</f>
        <v>Sep-2024</v>
      </c>
      <c r="D1581">
        <f t="shared" si="24"/>
        <v>2024</v>
      </c>
      <c r="E1581" t="s">
        <v>6258</v>
      </c>
      <c r="F1581" t="s">
        <v>6927</v>
      </c>
      <c r="G1581" t="s">
        <v>7095</v>
      </c>
      <c r="H1581" t="s">
        <v>7108</v>
      </c>
      <c r="I1581" t="s">
        <v>7126</v>
      </c>
      <c r="J1581" t="s">
        <v>7164</v>
      </c>
      <c r="K1581" t="s">
        <v>7173</v>
      </c>
      <c r="L1581" t="s">
        <v>7206</v>
      </c>
      <c r="M1581">
        <v>8</v>
      </c>
      <c r="N1581">
        <v>13693.48</v>
      </c>
      <c r="O1581">
        <v>0.25</v>
      </c>
      <c r="P1581">
        <v>2748.67</v>
      </c>
    </row>
    <row r="1582" spans="1:16" x14ac:dyDescent="0.25">
      <c r="A1582" t="s">
        <v>1594</v>
      </c>
      <c r="B1582" t="s">
        <v>5806</v>
      </c>
      <c r="C1582" t="str">
        <f>TEXT(SalesData[[#This Row],[Order Date]],"mmm-yyyy")</f>
        <v>Aug-2023</v>
      </c>
      <c r="D1582">
        <f t="shared" si="24"/>
        <v>2023</v>
      </c>
      <c r="E1582" t="s">
        <v>6284</v>
      </c>
      <c r="F1582" t="s">
        <v>6895</v>
      </c>
      <c r="G1582" t="s">
        <v>7097</v>
      </c>
      <c r="H1582" t="s">
        <v>7110</v>
      </c>
      <c r="I1582" t="s">
        <v>7129</v>
      </c>
      <c r="J1582" t="s">
        <v>7162</v>
      </c>
      <c r="K1582" t="s">
        <v>7169</v>
      </c>
      <c r="L1582" t="s">
        <v>7182</v>
      </c>
      <c r="M1582">
        <v>4</v>
      </c>
      <c r="N1582">
        <v>30608.5</v>
      </c>
      <c r="O1582">
        <v>0.15</v>
      </c>
      <c r="P1582">
        <v>3188.69</v>
      </c>
    </row>
    <row r="1583" spans="1:16" x14ac:dyDescent="0.25">
      <c r="A1583" t="s">
        <v>1595</v>
      </c>
      <c r="B1583" t="s">
        <v>5544</v>
      </c>
      <c r="C1583" t="str">
        <f>TEXT(SalesData[[#This Row],[Order Date]],"mmm-yyyy")</f>
        <v>Jun-2023</v>
      </c>
      <c r="D1583">
        <f t="shared" si="24"/>
        <v>2023</v>
      </c>
      <c r="E1583" t="s">
        <v>6610</v>
      </c>
      <c r="F1583" t="s">
        <v>7081</v>
      </c>
      <c r="G1583" t="s">
        <v>7094</v>
      </c>
      <c r="H1583" t="s">
        <v>7101</v>
      </c>
      <c r="I1583" t="s">
        <v>7124</v>
      </c>
      <c r="J1583" t="s">
        <v>7165</v>
      </c>
      <c r="K1583" t="s">
        <v>7177</v>
      </c>
      <c r="L1583" t="s">
        <v>7201</v>
      </c>
      <c r="M1583">
        <v>1</v>
      </c>
      <c r="N1583">
        <v>37138.39</v>
      </c>
      <c r="O1583">
        <v>0.25</v>
      </c>
      <c r="P1583">
        <v>306.7</v>
      </c>
    </row>
    <row r="1584" spans="1:16" x14ac:dyDescent="0.25">
      <c r="A1584" t="s">
        <v>1596</v>
      </c>
      <c r="B1584" t="s">
        <v>5257</v>
      </c>
      <c r="C1584" t="str">
        <f>TEXT(SalesData[[#This Row],[Order Date]],"mmm-yyyy")</f>
        <v>Dec-2023</v>
      </c>
      <c r="D1584">
        <f t="shared" si="24"/>
        <v>2023</v>
      </c>
      <c r="E1584" t="s">
        <v>6182</v>
      </c>
      <c r="F1584" t="s">
        <v>6970</v>
      </c>
      <c r="G1584" t="s">
        <v>7097</v>
      </c>
      <c r="H1584" t="s">
        <v>7105</v>
      </c>
      <c r="I1584" t="s">
        <v>7128</v>
      </c>
      <c r="J1584" t="s">
        <v>7165</v>
      </c>
      <c r="K1584" t="s">
        <v>7177</v>
      </c>
      <c r="L1584" t="s">
        <v>7201</v>
      </c>
      <c r="M1584">
        <v>3</v>
      </c>
      <c r="N1584">
        <v>137392.73000000001</v>
      </c>
      <c r="O1584">
        <v>0.15</v>
      </c>
      <c r="P1584">
        <v>7968.09</v>
      </c>
    </row>
    <row r="1585" spans="1:16" x14ac:dyDescent="0.25">
      <c r="A1585" t="s">
        <v>1597</v>
      </c>
      <c r="B1585" t="s">
        <v>5836</v>
      </c>
      <c r="C1585" t="str">
        <f>TEXT(SalesData[[#This Row],[Order Date]],"mmm-yyyy")</f>
        <v>Feb-2025</v>
      </c>
      <c r="D1585">
        <f t="shared" si="24"/>
        <v>2025</v>
      </c>
      <c r="E1585" t="s">
        <v>6138</v>
      </c>
      <c r="F1585" t="s">
        <v>6936</v>
      </c>
      <c r="G1585" t="s">
        <v>7097</v>
      </c>
      <c r="H1585" t="s">
        <v>7104</v>
      </c>
      <c r="I1585" t="s">
        <v>7160</v>
      </c>
      <c r="J1585" t="s">
        <v>7165</v>
      </c>
      <c r="K1585" t="s">
        <v>7172</v>
      </c>
      <c r="L1585" t="s">
        <v>7212</v>
      </c>
      <c r="M1585">
        <v>1</v>
      </c>
      <c r="N1585">
        <v>2713.24</v>
      </c>
      <c r="O1585">
        <v>0.25</v>
      </c>
      <c r="P1585">
        <v>265.26</v>
      </c>
    </row>
    <row r="1586" spans="1:16" x14ac:dyDescent="0.25">
      <c r="A1586" t="s">
        <v>1598</v>
      </c>
      <c r="B1586" t="s">
        <v>5154</v>
      </c>
      <c r="C1586" t="str">
        <f>TEXT(SalesData[[#This Row],[Order Date]],"mmm-yyyy")</f>
        <v>Feb-2023</v>
      </c>
      <c r="D1586">
        <f t="shared" si="24"/>
        <v>2023</v>
      </c>
      <c r="E1586" t="s">
        <v>6131</v>
      </c>
      <c r="F1586" t="s">
        <v>6930</v>
      </c>
      <c r="G1586" t="s">
        <v>7097</v>
      </c>
      <c r="H1586" t="s">
        <v>7107</v>
      </c>
      <c r="I1586" t="s">
        <v>7152</v>
      </c>
      <c r="J1586" t="s">
        <v>7162</v>
      </c>
      <c r="K1586" t="s">
        <v>7169</v>
      </c>
      <c r="L1586" t="s">
        <v>7182</v>
      </c>
      <c r="M1586">
        <v>1</v>
      </c>
      <c r="N1586">
        <v>9412.67</v>
      </c>
      <c r="O1586">
        <v>0</v>
      </c>
      <c r="P1586">
        <v>1813.84</v>
      </c>
    </row>
    <row r="1587" spans="1:16" x14ac:dyDescent="0.25">
      <c r="A1587" t="s">
        <v>1599</v>
      </c>
      <c r="B1587" t="s">
        <v>5837</v>
      </c>
      <c r="C1587" t="str">
        <f>TEXT(SalesData[[#This Row],[Order Date]],"mmm-yyyy")</f>
        <v>Sep-2024</v>
      </c>
      <c r="D1587">
        <f t="shared" si="24"/>
        <v>2024</v>
      </c>
      <c r="E1587" t="s">
        <v>6728</v>
      </c>
      <c r="F1587" t="s">
        <v>6997</v>
      </c>
      <c r="G1587" t="s">
        <v>7094</v>
      </c>
      <c r="H1587" t="s">
        <v>7098</v>
      </c>
      <c r="I1587" t="s">
        <v>7156</v>
      </c>
      <c r="J1587" t="s">
        <v>7165</v>
      </c>
      <c r="K1587" t="s">
        <v>7176</v>
      </c>
      <c r="L1587" t="s">
        <v>7195</v>
      </c>
      <c r="M1587">
        <v>7</v>
      </c>
      <c r="N1587">
        <v>84621.33</v>
      </c>
      <c r="O1587">
        <v>0</v>
      </c>
      <c r="P1587">
        <v>9805.43</v>
      </c>
    </row>
    <row r="1588" spans="1:16" x14ac:dyDescent="0.25">
      <c r="A1588" t="s">
        <v>1600</v>
      </c>
      <c r="B1588" t="s">
        <v>5553</v>
      </c>
      <c r="C1588" t="str">
        <f>TEXT(SalesData[[#This Row],[Order Date]],"mmm-yyyy")</f>
        <v>Jul-2023</v>
      </c>
      <c r="D1588">
        <f t="shared" si="24"/>
        <v>2023</v>
      </c>
      <c r="E1588" t="s">
        <v>6273</v>
      </c>
      <c r="F1588" t="s">
        <v>7017</v>
      </c>
      <c r="G1588" t="s">
        <v>7097</v>
      </c>
      <c r="H1588" t="s">
        <v>7107</v>
      </c>
      <c r="I1588" t="s">
        <v>7123</v>
      </c>
      <c r="J1588" t="s">
        <v>7164</v>
      </c>
      <c r="K1588" t="s">
        <v>7173</v>
      </c>
      <c r="L1588" t="s">
        <v>7200</v>
      </c>
      <c r="M1588">
        <v>5</v>
      </c>
      <c r="N1588">
        <v>6128.78</v>
      </c>
      <c r="O1588">
        <v>0</v>
      </c>
      <c r="P1588">
        <v>1960.46</v>
      </c>
    </row>
    <row r="1589" spans="1:16" x14ac:dyDescent="0.25">
      <c r="A1589" t="s">
        <v>1601</v>
      </c>
      <c r="B1589" t="s">
        <v>5732</v>
      </c>
      <c r="C1589" t="str">
        <f>TEXT(SalesData[[#This Row],[Order Date]],"mmm-yyyy")</f>
        <v>Dec-2025</v>
      </c>
      <c r="D1589">
        <f t="shared" si="24"/>
        <v>2025</v>
      </c>
      <c r="E1589" t="s">
        <v>6659</v>
      </c>
      <c r="F1589" t="s">
        <v>7044</v>
      </c>
      <c r="G1589" t="s">
        <v>7096</v>
      </c>
      <c r="H1589" t="s">
        <v>7111</v>
      </c>
      <c r="I1589" t="s">
        <v>7145</v>
      </c>
      <c r="J1589" t="s">
        <v>7163</v>
      </c>
      <c r="K1589" t="s">
        <v>7171</v>
      </c>
      <c r="L1589" t="s">
        <v>7184</v>
      </c>
      <c r="M1589">
        <v>2</v>
      </c>
      <c r="N1589">
        <v>16304.33</v>
      </c>
      <c r="O1589">
        <v>0</v>
      </c>
      <c r="P1589">
        <v>2660.65</v>
      </c>
    </row>
    <row r="1590" spans="1:16" x14ac:dyDescent="0.25">
      <c r="A1590" t="s">
        <v>1602</v>
      </c>
      <c r="B1590" t="s">
        <v>5551</v>
      </c>
      <c r="C1590" t="str">
        <f>TEXT(SalesData[[#This Row],[Order Date]],"mmm-yyyy")</f>
        <v>May-2024</v>
      </c>
      <c r="D1590">
        <f t="shared" si="24"/>
        <v>2024</v>
      </c>
      <c r="E1590" t="s">
        <v>6566</v>
      </c>
      <c r="F1590" t="s">
        <v>6910</v>
      </c>
      <c r="G1590" t="s">
        <v>7094</v>
      </c>
      <c r="H1590" t="s">
        <v>7098</v>
      </c>
      <c r="I1590" t="s">
        <v>7114</v>
      </c>
      <c r="J1590" t="s">
        <v>7165</v>
      </c>
      <c r="K1590" t="s">
        <v>7172</v>
      </c>
      <c r="L1590" t="s">
        <v>7208</v>
      </c>
      <c r="M1590">
        <v>6</v>
      </c>
      <c r="N1590">
        <v>12522.74</v>
      </c>
      <c r="O1590">
        <v>0.15</v>
      </c>
      <c r="P1590">
        <v>1710.7</v>
      </c>
    </row>
    <row r="1591" spans="1:16" x14ac:dyDescent="0.25">
      <c r="A1591" t="s">
        <v>1603</v>
      </c>
      <c r="B1591" t="s">
        <v>5838</v>
      </c>
      <c r="C1591" t="str">
        <f>TEXT(SalesData[[#This Row],[Order Date]],"mmm-yyyy")</f>
        <v>Jul-2023</v>
      </c>
      <c r="D1591">
        <f t="shared" si="24"/>
        <v>2023</v>
      </c>
      <c r="E1591" t="s">
        <v>6659</v>
      </c>
      <c r="F1591" t="s">
        <v>7044</v>
      </c>
      <c r="G1591" t="s">
        <v>7095</v>
      </c>
      <c r="H1591" t="s">
        <v>7108</v>
      </c>
      <c r="I1591" t="s">
        <v>7150</v>
      </c>
      <c r="J1591" t="s">
        <v>7162</v>
      </c>
      <c r="K1591" t="s">
        <v>7168</v>
      </c>
      <c r="L1591" t="s">
        <v>7181</v>
      </c>
      <c r="M1591">
        <v>6</v>
      </c>
      <c r="N1591">
        <v>53383.5</v>
      </c>
      <c r="O1591">
        <v>0.25</v>
      </c>
      <c r="P1591">
        <v>6511.53</v>
      </c>
    </row>
    <row r="1592" spans="1:16" x14ac:dyDescent="0.25">
      <c r="A1592" t="s">
        <v>1604</v>
      </c>
      <c r="B1592" t="s">
        <v>5839</v>
      </c>
      <c r="C1592" t="str">
        <f>TEXT(SalesData[[#This Row],[Order Date]],"mmm-yyyy")</f>
        <v>Jan-2024</v>
      </c>
      <c r="D1592">
        <f t="shared" si="24"/>
        <v>2024</v>
      </c>
      <c r="E1592" t="s">
        <v>6786</v>
      </c>
      <c r="F1592" t="s">
        <v>7057</v>
      </c>
      <c r="G1592" t="s">
        <v>7095</v>
      </c>
      <c r="H1592" t="s">
        <v>7108</v>
      </c>
      <c r="I1592" t="s">
        <v>7126</v>
      </c>
      <c r="J1592" t="s">
        <v>7165</v>
      </c>
      <c r="K1592" t="s">
        <v>7177</v>
      </c>
      <c r="L1592" t="s">
        <v>7201</v>
      </c>
      <c r="M1592">
        <v>4</v>
      </c>
      <c r="N1592">
        <v>195746.03</v>
      </c>
      <c r="O1592">
        <v>0.1</v>
      </c>
      <c r="P1592">
        <v>20294.46</v>
      </c>
    </row>
    <row r="1593" spans="1:16" x14ac:dyDescent="0.25">
      <c r="A1593" t="s">
        <v>1605</v>
      </c>
      <c r="B1593" t="s">
        <v>5840</v>
      </c>
      <c r="C1593" t="str">
        <f>TEXT(SalesData[[#This Row],[Order Date]],"mmm-yyyy")</f>
        <v>May-2024</v>
      </c>
      <c r="D1593">
        <f t="shared" si="24"/>
        <v>2024</v>
      </c>
      <c r="E1593" t="s">
        <v>6787</v>
      </c>
      <c r="F1593" t="s">
        <v>7022</v>
      </c>
      <c r="G1593" t="s">
        <v>7096</v>
      </c>
      <c r="H1593" t="s">
        <v>7103</v>
      </c>
      <c r="I1593" t="s">
        <v>7119</v>
      </c>
      <c r="J1593" t="s">
        <v>7163</v>
      </c>
      <c r="K1593" t="s">
        <v>7171</v>
      </c>
      <c r="L1593" t="s">
        <v>7204</v>
      </c>
      <c r="M1593">
        <v>7</v>
      </c>
      <c r="N1593">
        <v>23979.75</v>
      </c>
      <c r="O1593">
        <v>0.25</v>
      </c>
      <c r="P1593">
        <v>1777.22</v>
      </c>
    </row>
    <row r="1594" spans="1:16" x14ac:dyDescent="0.25">
      <c r="A1594" t="s">
        <v>1606</v>
      </c>
      <c r="B1594" t="s">
        <v>5081</v>
      </c>
      <c r="C1594" t="str">
        <f>TEXT(SalesData[[#This Row],[Order Date]],"mmm-yyyy")</f>
        <v>Aug-2024</v>
      </c>
      <c r="D1594">
        <f t="shared" si="24"/>
        <v>2024</v>
      </c>
      <c r="E1594" t="s">
        <v>6788</v>
      </c>
      <c r="F1594" t="s">
        <v>6924</v>
      </c>
      <c r="G1594" t="s">
        <v>7094</v>
      </c>
      <c r="H1594" t="s">
        <v>7099</v>
      </c>
      <c r="I1594" t="s">
        <v>7125</v>
      </c>
      <c r="J1594" t="s">
        <v>7164</v>
      </c>
      <c r="K1594" t="s">
        <v>7170</v>
      </c>
      <c r="L1594" t="s">
        <v>7213</v>
      </c>
      <c r="M1594">
        <v>7</v>
      </c>
      <c r="N1594">
        <v>18688.53</v>
      </c>
      <c r="O1594">
        <v>0</v>
      </c>
      <c r="P1594">
        <v>6988.46</v>
      </c>
    </row>
    <row r="1595" spans="1:16" x14ac:dyDescent="0.25">
      <c r="A1595" t="s">
        <v>1607</v>
      </c>
      <c r="B1595" t="s">
        <v>5273</v>
      </c>
      <c r="C1595" t="str">
        <f>TEXT(SalesData[[#This Row],[Order Date]],"mmm-yyyy")</f>
        <v>Oct-2024</v>
      </c>
      <c r="D1595">
        <f t="shared" si="24"/>
        <v>2024</v>
      </c>
      <c r="E1595" t="s">
        <v>6569</v>
      </c>
      <c r="F1595" t="s">
        <v>6941</v>
      </c>
      <c r="G1595" t="s">
        <v>7094</v>
      </c>
      <c r="H1595" t="s">
        <v>7098</v>
      </c>
      <c r="I1595" t="s">
        <v>7138</v>
      </c>
      <c r="J1595" t="s">
        <v>7164</v>
      </c>
      <c r="K1595" t="s">
        <v>7170</v>
      </c>
      <c r="L1595" t="s">
        <v>7189</v>
      </c>
      <c r="M1595">
        <v>1</v>
      </c>
      <c r="N1595">
        <v>1491.03</v>
      </c>
      <c r="O1595">
        <v>0.05</v>
      </c>
      <c r="P1595">
        <v>442.03</v>
      </c>
    </row>
    <row r="1596" spans="1:16" x14ac:dyDescent="0.25">
      <c r="A1596" t="s">
        <v>1608</v>
      </c>
      <c r="B1596" t="s">
        <v>5841</v>
      </c>
      <c r="C1596" t="str">
        <f>TEXT(SalesData[[#This Row],[Order Date]],"mmm-yyyy")</f>
        <v>Jan-2023</v>
      </c>
      <c r="D1596">
        <f t="shared" si="24"/>
        <v>2023</v>
      </c>
      <c r="E1596" t="s">
        <v>6187</v>
      </c>
      <c r="F1596" t="s">
        <v>6944</v>
      </c>
      <c r="G1596" t="s">
        <v>7094</v>
      </c>
      <c r="H1596" t="s">
        <v>7101</v>
      </c>
      <c r="I1596" t="s">
        <v>7117</v>
      </c>
      <c r="J1596" t="s">
        <v>7165</v>
      </c>
      <c r="K1596" t="s">
        <v>7177</v>
      </c>
      <c r="L1596" t="s">
        <v>7198</v>
      </c>
      <c r="M1596">
        <v>8</v>
      </c>
      <c r="N1596">
        <v>454359.23</v>
      </c>
      <c r="O1596">
        <v>0.1</v>
      </c>
      <c r="P1596">
        <v>72841.5</v>
      </c>
    </row>
    <row r="1597" spans="1:16" x14ac:dyDescent="0.25">
      <c r="A1597" t="s">
        <v>1609</v>
      </c>
      <c r="B1597" t="s">
        <v>5229</v>
      </c>
      <c r="C1597" t="str">
        <f>TEXT(SalesData[[#This Row],[Order Date]],"mmm-yyyy")</f>
        <v>Jun-2024</v>
      </c>
      <c r="D1597">
        <f t="shared" si="24"/>
        <v>2024</v>
      </c>
      <c r="E1597" t="s">
        <v>6319</v>
      </c>
      <c r="F1597" t="s">
        <v>7031</v>
      </c>
      <c r="G1597" t="s">
        <v>7095</v>
      </c>
      <c r="H1597" t="s">
        <v>7108</v>
      </c>
      <c r="I1597" t="s">
        <v>7150</v>
      </c>
      <c r="J1597" t="s">
        <v>7165</v>
      </c>
      <c r="K1597" t="s">
        <v>7172</v>
      </c>
      <c r="L1597" t="s">
        <v>7185</v>
      </c>
      <c r="M1597">
        <v>4</v>
      </c>
      <c r="N1597">
        <v>16688.88</v>
      </c>
      <c r="O1597">
        <v>0.15</v>
      </c>
      <c r="P1597">
        <v>2110.11</v>
      </c>
    </row>
    <row r="1598" spans="1:16" x14ac:dyDescent="0.25">
      <c r="A1598" t="s">
        <v>1610</v>
      </c>
      <c r="B1598" t="s">
        <v>5777</v>
      </c>
      <c r="C1598" t="str">
        <f>TEXT(SalesData[[#This Row],[Order Date]],"mmm-yyyy")</f>
        <v>Apr-2023</v>
      </c>
      <c r="D1598">
        <f t="shared" si="24"/>
        <v>2023</v>
      </c>
      <c r="E1598" t="s">
        <v>6360</v>
      </c>
      <c r="F1598" t="s">
        <v>7045</v>
      </c>
      <c r="G1598" t="s">
        <v>7096</v>
      </c>
      <c r="H1598" t="s">
        <v>7103</v>
      </c>
      <c r="I1598" t="s">
        <v>7158</v>
      </c>
      <c r="J1598" t="s">
        <v>7164</v>
      </c>
      <c r="K1598" t="s">
        <v>7174</v>
      </c>
      <c r="L1598" t="s">
        <v>7199</v>
      </c>
      <c r="M1598">
        <v>1</v>
      </c>
      <c r="N1598">
        <v>1315.62</v>
      </c>
      <c r="O1598">
        <v>0.15</v>
      </c>
      <c r="P1598">
        <v>210.74</v>
      </c>
    </row>
    <row r="1599" spans="1:16" x14ac:dyDescent="0.25">
      <c r="A1599" t="s">
        <v>1611</v>
      </c>
      <c r="B1599" t="s">
        <v>5453</v>
      </c>
      <c r="C1599" t="str">
        <f>TEXT(SalesData[[#This Row],[Order Date]],"mmm-yyyy")</f>
        <v>Nov-2025</v>
      </c>
      <c r="D1599">
        <f t="shared" si="24"/>
        <v>2025</v>
      </c>
      <c r="E1599" t="s">
        <v>6789</v>
      </c>
      <c r="F1599" t="s">
        <v>6911</v>
      </c>
      <c r="G1599" t="s">
        <v>7096</v>
      </c>
      <c r="H1599" t="s">
        <v>7113</v>
      </c>
      <c r="I1599" t="s">
        <v>7143</v>
      </c>
      <c r="J1599" t="s">
        <v>7164</v>
      </c>
      <c r="K1599" t="s">
        <v>7173</v>
      </c>
      <c r="L1599" t="s">
        <v>7186</v>
      </c>
      <c r="M1599">
        <v>4</v>
      </c>
      <c r="N1599">
        <v>13947.43</v>
      </c>
      <c r="O1599">
        <v>0.25</v>
      </c>
      <c r="P1599">
        <v>2703.23</v>
      </c>
    </row>
    <row r="1600" spans="1:16" x14ac:dyDescent="0.25">
      <c r="A1600" t="s">
        <v>1612</v>
      </c>
      <c r="B1600" t="s">
        <v>5705</v>
      </c>
      <c r="C1600" t="str">
        <f>TEXT(SalesData[[#This Row],[Order Date]],"mmm-yyyy")</f>
        <v>Oct-2023</v>
      </c>
      <c r="D1600">
        <f t="shared" si="24"/>
        <v>2023</v>
      </c>
      <c r="E1600" t="s">
        <v>6394</v>
      </c>
      <c r="F1600" t="s">
        <v>6900</v>
      </c>
      <c r="G1600" t="s">
        <v>7096</v>
      </c>
      <c r="H1600" t="s">
        <v>7112</v>
      </c>
      <c r="I1600" t="s">
        <v>7133</v>
      </c>
      <c r="J1600" t="s">
        <v>7164</v>
      </c>
      <c r="K1600" t="s">
        <v>7173</v>
      </c>
      <c r="L1600" t="s">
        <v>7200</v>
      </c>
      <c r="M1600">
        <v>7</v>
      </c>
      <c r="N1600">
        <v>6333.26</v>
      </c>
      <c r="O1600">
        <v>0.25</v>
      </c>
      <c r="P1600">
        <v>1354.7</v>
      </c>
    </row>
    <row r="1601" spans="1:16" x14ac:dyDescent="0.25">
      <c r="A1601" t="s">
        <v>1613</v>
      </c>
      <c r="B1601" t="s">
        <v>5842</v>
      </c>
      <c r="C1601" t="str">
        <f>TEXT(SalesData[[#This Row],[Order Date]],"mmm-yyyy")</f>
        <v>Feb-2025</v>
      </c>
      <c r="D1601">
        <f t="shared" si="24"/>
        <v>2025</v>
      </c>
      <c r="E1601" t="s">
        <v>6790</v>
      </c>
      <c r="F1601" t="s">
        <v>6905</v>
      </c>
      <c r="G1601" t="s">
        <v>7095</v>
      </c>
      <c r="H1601" t="s">
        <v>7109</v>
      </c>
      <c r="I1601" t="s">
        <v>7140</v>
      </c>
      <c r="J1601" t="s">
        <v>7164</v>
      </c>
      <c r="K1601" t="s">
        <v>7173</v>
      </c>
      <c r="L1601" t="s">
        <v>7186</v>
      </c>
      <c r="M1601">
        <v>2</v>
      </c>
      <c r="N1601">
        <v>7644.96</v>
      </c>
      <c r="O1601">
        <v>0.15</v>
      </c>
      <c r="P1601">
        <v>1584.16</v>
      </c>
    </row>
    <row r="1602" spans="1:16" x14ac:dyDescent="0.25">
      <c r="A1602" t="s">
        <v>1614</v>
      </c>
      <c r="B1602" t="s">
        <v>5187</v>
      </c>
      <c r="C1602" t="str">
        <f>TEXT(SalesData[[#This Row],[Order Date]],"mmm-yyyy")</f>
        <v>Jan-2025</v>
      </c>
      <c r="D1602">
        <f t="shared" ref="D1602:D1665" si="25">YEAR(B1602)</f>
        <v>2025</v>
      </c>
      <c r="E1602" t="s">
        <v>6171</v>
      </c>
      <c r="F1602" t="s">
        <v>6961</v>
      </c>
      <c r="G1602" t="s">
        <v>7094</v>
      </c>
      <c r="H1602" t="s">
        <v>7100</v>
      </c>
      <c r="I1602" t="s">
        <v>7116</v>
      </c>
      <c r="J1602" t="s">
        <v>7163</v>
      </c>
      <c r="K1602" t="s">
        <v>7175</v>
      </c>
      <c r="L1602" t="s">
        <v>7190</v>
      </c>
      <c r="M1602">
        <v>8</v>
      </c>
      <c r="N1602">
        <v>18179.740000000002</v>
      </c>
      <c r="O1602">
        <v>0</v>
      </c>
      <c r="P1602">
        <v>4173.49</v>
      </c>
    </row>
    <row r="1603" spans="1:16" x14ac:dyDescent="0.25">
      <c r="A1603" t="s">
        <v>1615</v>
      </c>
      <c r="B1603" t="s">
        <v>5843</v>
      </c>
      <c r="C1603" t="str">
        <f>TEXT(SalesData[[#This Row],[Order Date]],"mmm-yyyy")</f>
        <v>Jan-2023</v>
      </c>
      <c r="D1603">
        <f t="shared" si="25"/>
        <v>2023</v>
      </c>
      <c r="E1603" t="s">
        <v>6600</v>
      </c>
      <c r="F1603" t="s">
        <v>7010</v>
      </c>
      <c r="G1603" t="s">
        <v>7097</v>
      </c>
      <c r="H1603" t="s">
        <v>7104</v>
      </c>
      <c r="I1603" t="s">
        <v>7120</v>
      </c>
      <c r="J1603" t="s">
        <v>7163</v>
      </c>
      <c r="K1603" t="s">
        <v>7171</v>
      </c>
      <c r="L1603" t="s">
        <v>7204</v>
      </c>
      <c r="M1603">
        <v>3</v>
      </c>
      <c r="N1603">
        <v>11704.39</v>
      </c>
      <c r="O1603">
        <v>0.1</v>
      </c>
      <c r="P1603">
        <v>1577.72</v>
      </c>
    </row>
    <row r="1604" spans="1:16" x14ac:dyDescent="0.25">
      <c r="A1604" t="s">
        <v>1616</v>
      </c>
      <c r="B1604" t="s">
        <v>5844</v>
      </c>
      <c r="C1604" t="str">
        <f>TEXT(SalesData[[#This Row],[Order Date]],"mmm-yyyy")</f>
        <v>Jun-2024</v>
      </c>
      <c r="D1604">
        <f t="shared" si="25"/>
        <v>2024</v>
      </c>
      <c r="E1604" t="s">
        <v>6504</v>
      </c>
      <c r="F1604" t="s">
        <v>6925</v>
      </c>
      <c r="G1604" t="s">
        <v>7097</v>
      </c>
      <c r="H1604" t="s">
        <v>7110</v>
      </c>
      <c r="I1604" t="s">
        <v>7159</v>
      </c>
      <c r="J1604" t="s">
        <v>7165</v>
      </c>
      <c r="K1604" t="s">
        <v>7172</v>
      </c>
      <c r="L1604" t="s">
        <v>7208</v>
      </c>
      <c r="M1604">
        <v>6</v>
      </c>
      <c r="N1604">
        <v>13448.46</v>
      </c>
      <c r="O1604">
        <v>0.1</v>
      </c>
      <c r="P1604">
        <v>2753.61</v>
      </c>
    </row>
    <row r="1605" spans="1:16" x14ac:dyDescent="0.25">
      <c r="A1605" t="s">
        <v>1617</v>
      </c>
      <c r="B1605" t="s">
        <v>5154</v>
      </c>
      <c r="C1605" t="str">
        <f>TEXT(SalesData[[#This Row],[Order Date]],"mmm-yyyy")</f>
        <v>Feb-2023</v>
      </c>
      <c r="D1605">
        <f t="shared" si="25"/>
        <v>2023</v>
      </c>
      <c r="E1605" t="s">
        <v>6537</v>
      </c>
      <c r="F1605" t="s">
        <v>6973</v>
      </c>
      <c r="G1605" t="s">
        <v>7097</v>
      </c>
      <c r="H1605" t="s">
        <v>7105</v>
      </c>
      <c r="I1605" t="s">
        <v>7149</v>
      </c>
      <c r="J1605" t="s">
        <v>7164</v>
      </c>
      <c r="K1605" t="s">
        <v>7173</v>
      </c>
      <c r="L1605" t="s">
        <v>7186</v>
      </c>
      <c r="M1605">
        <v>4</v>
      </c>
      <c r="N1605">
        <v>17587.3</v>
      </c>
      <c r="O1605">
        <v>0</v>
      </c>
      <c r="P1605">
        <v>4668.57</v>
      </c>
    </row>
    <row r="1606" spans="1:16" x14ac:dyDescent="0.25">
      <c r="A1606" t="s">
        <v>1618</v>
      </c>
      <c r="B1606" t="s">
        <v>5641</v>
      </c>
      <c r="C1606" t="str">
        <f>TEXT(SalesData[[#This Row],[Order Date]],"mmm-yyyy")</f>
        <v>Jun-2023</v>
      </c>
      <c r="D1606">
        <f t="shared" si="25"/>
        <v>2023</v>
      </c>
      <c r="E1606" t="s">
        <v>6205</v>
      </c>
      <c r="F1606" t="s">
        <v>6975</v>
      </c>
      <c r="G1606" t="s">
        <v>7097</v>
      </c>
      <c r="H1606" t="s">
        <v>7105</v>
      </c>
      <c r="I1606" t="s">
        <v>7149</v>
      </c>
      <c r="J1606" t="s">
        <v>7164</v>
      </c>
      <c r="K1606" t="s">
        <v>7173</v>
      </c>
      <c r="L1606" t="s">
        <v>7186</v>
      </c>
      <c r="M1606">
        <v>3</v>
      </c>
      <c r="N1606">
        <v>13838.38</v>
      </c>
      <c r="O1606">
        <v>0</v>
      </c>
      <c r="P1606">
        <v>3848.1</v>
      </c>
    </row>
    <row r="1607" spans="1:16" x14ac:dyDescent="0.25">
      <c r="A1607" t="s">
        <v>1619</v>
      </c>
      <c r="B1607" t="s">
        <v>5165</v>
      </c>
      <c r="C1607" t="str">
        <f>TEXT(SalesData[[#This Row],[Order Date]],"mmm-yyyy")</f>
        <v>Aug-2025</v>
      </c>
      <c r="D1607">
        <f t="shared" si="25"/>
        <v>2025</v>
      </c>
      <c r="E1607" t="s">
        <v>6288</v>
      </c>
      <c r="F1607" t="s">
        <v>6926</v>
      </c>
      <c r="G1607" t="s">
        <v>7094</v>
      </c>
      <c r="H1607" t="s">
        <v>7101</v>
      </c>
      <c r="I1607" t="s">
        <v>7137</v>
      </c>
      <c r="J1607" t="s">
        <v>7163</v>
      </c>
      <c r="K1607" t="s">
        <v>7171</v>
      </c>
      <c r="L1607" t="s">
        <v>7204</v>
      </c>
      <c r="M1607">
        <v>3</v>
      </c>
      <c r="N1607">
        <v>12283.95</v>
      </c>
      <c r="O1607">
        <v>0.05</v>
      </c>
      <c r="P1607">
        <v>1857.71</v>
      </c>
    </row>
    <row r="1608" spans="1:16" x14ac:dyDescent="0.25">
      <c r="A1608" t="s">
        <v>1620</v>
      </c>
      <c r="B1608" t="s">
        <v>5845</v>
      </c>
      <c r="C1608" t="str">
        <f>TEXT(SalesData[[#This Row],[Order Date]],"mmm-yyyy")</f>
        <v>Jan-2024</v>
      </c>
      <c r="D1608">
        <f t="shared" si="25"/>
        <v>2024</v>
      </c>
      <c r="E1608" t="s">
        <v>6289</v>
      </c>
      <c r="F1608" t="s">
        <v>7020</v>
      </c>
      <c r="G1608" t="s">
        <v>7095</v>
      </c>
      <c r="H1608" t="s">
        <v>7109</v>
      </c>
      <c r="I1608" t="s">
        <v>7135</v>
      </c>
      <c r="J1608" t="s">
        <v>7162</v>
      </c>
      <c r="K1608" t="s">
        <v>7168</v>
      </c>
      <c r="L1608" t="s">
        <v>7180</v>
      </c>
      <c r="M1608">
        <v>2</v>
      </c>
      <c r="N1608">
        <v>7023.5</v>
      </c>
      <c r="O1608">
        <v>0</v>
      </c>
      <c r="P1608">
        <v>1146.77</v>
      </c>
    </row>
    <row r="1609" spans="1:16" x14ac:dyDescent="0.25">
      <c r="A1609" t="s">
        <v>1621</v>
      </c>
      <c r="B1609" t="s">
        <v>5283</v>
      </c>
      <c r="C1609" t="str">
        <f>TEXT(SalesData[[#This Row],[Order Date]],"mmm-yyyy")</f>
        <v>Feb-2025</v>
      </c>
      <c r="D1609">
        <f t="shared" si="25"/>
        <v>2025</v>
      </c>
      <c r="E1609" t="s">
        <v>6791</v>
      </c>
      <c r="F1609" t="s">
        <v>6999</v>
      </c>
      <c r="G1609" t="s">
        <v>7096</v>
      </c>
      <c r="H1609" t="s">
        <v>7112</v>
      </c>
      <c r="I1609" t="s">
        <v>7154</v>
      </c>
      <c r="J1609" t="s">
        <v>7163</v>
      </c>
      <c r="K1609" t="s">
        <v>7171</v>
      </c>
      <c r="L1609" t="s">
        <v>7204</v>
      </c>
      <c r="M1609">
        <v>8</v>
      </c>
      <c r="N1609">
        <v>34737.51</v>
      </c>
      <c r="O1609">
        <v>0</v>
      </c>
      <c r="P1609">
        <v>6495.93</v>
      </c>
    </row>
    <row r="1610" spans="1:16" x14ac:dyDescent="0.25">
      <c r="A1610" t="s">
        <v>1622</v>
      </c>
      <c r="B1610" t="s">
        <v>5846</v>
      </c>
      <c r="C1610" t="str">
        <f>TEXT(SalesData[[#This Row],[Order Date]],"mmm-yyyy")</f>
        <v>Apr-2023</v>
      </c>
      <c r="D1610">
        <f t="shared" si="25"/>
        <v>2023</v>
      </c>
      <c r="E1610" t="s">
        <v>6169</v>
      </c>
      <c r="F1610" t="s">
        <v>6939</v>
      </c>
      <c r="G1610" t="s">
        <v>7094</v>
      </c>
      <c r="H1610" t="s">
        <v>7099</v>
      </c>
      <c r="I1610" t="s">
        <v>7130</v>
      </c>
      <c r="J1610" t="s">
        <v>7164</v>
      </c>
      <c r="K1610" t="s">
        <v>7173</v>
      </c>
      <c r="L1610" t="s">
        <v>7206</v>
      </c>
      <c r="M1610">
        <v>7</v>
      </c>
      <c r="N1610">
        <v>11870.99</v>
      </c>
      <c r="O1610">
        <v>0.2</v>
      </c>
      <c r="P1610">
        <v>2501.1</v>
      </c>
    </row>
    <row r="1611" spans="1:16" x14ac:dyDescent="0.25">
      <c r="A1611" t="s">
        <v>1623</v>
      </c>
      <c r="B1611" t="s">
        <v>5146</v>
      </c>
      <c r="C1611" t="str">
        <f>TEXT(SalesData[[#This Row],[Order Date]],"mmm-yyyy")</f>
        <v>Mar-2023</v>
      </c>
      <c r="D1611">
        <f t="shared" si="25"/>
        <v>2023</v>
      </c>
      <c r="E1611" t="s">
        <v>6792</v>
      </c>
      <c r="F1611" t="s">
        <v>7053</v>
      </c>
      <c r="G1611" t="s">
        <v>7097</v>
      </c>
      <c r="H1611" t="s">
        <v>7104</v>
      </c>
      <c r="I1611" t="s">
        <v>7132</v>
      </c>
      <c r="J1611" t="s">
        <v>7163</v>
      </c>
      <c r="K1611" t="s">
        <v>7167</v>
      </c>
      <c r="L1611" t="s">
        <v>7179</v>
      </c>
      <c r="M1611">
        <v>1</v>
      </c>
      <c r="N1611">
        <v>2398.94</v>
      </c>
      <c r="O1611">
        <v>0</v>
      </c>
      <c r="P1611">
        <v>626.15</v>
      </c>
    </row>
    <row r="1612" spans="1:16" x14ac:dyDescent="0.25">
      <c r="A1612" t="s">
        <v>1624</v>
      </c>
      <c r="B1612" t="s">
        <v>5843</v>
      </c>
      <c r="C1612" t="str">
        <f>TEXT(SalesData[[#This Row],[Order Date]],"mmm-yyyy")</f>
        <v>Jan-2023</v>
      </c>
      <c r="D1612">
        <f t="shared" si="25"/>
        <v>2023</v>
      </c>
      <c r="E1612" t="s">
        <v>6521</v>
      </c>
      <c r="F1612" t="s">
        <v>6920</v>
      </c>
      <c r="G1612" t="s">
        <v>7097</v>
      </c>
      <c r="H1612" t="s">
        <v>7105</v>
      </c>
      <c r="I1612" t="s">
        <v>7121</v>
      </c>
      <c r="J1612" t="s">
        <v>7163</v>
      </c>
      <c r="K1612" t="s">
        <v>7171</v>
      </c>
      <c r="L1612" t="s">
        <v>7204</v>
      </c>
      <c r="M1612">
        <v>1</v>
      </c>
      <c r="N1612">
        <v>3582.53</v>
      </c>
      <c r="O1612">
        <v>0.2</v>
      </c>
      <c r="P1612">
        <v>386.99</v>
      </c>
    </row>
    <row r="1613" spans="1:16" x14ac:dyDescent="0.25">
      <c r="A1613" t="s">
        <v>1625</v>
      </c>
      <c r="B1613" t="s">
        <v>5386</v>
      </c>
      <c r="C1613" t="str">
        <f>TEXT(SalesData[[#This Row],[Order Date]],"mmm-yyyy")</f>
        <v>Feb-2025</v>
      </c>
      <c r="D1613">
        <f t="shared" si="25"/>
        <v>2025</v>
      </c>
      <c r="E1613" t="s">
        <v>6240</v>
      </c>
      <c r="F1613" t="s">
        <v>6999</v>
      </c>
      <c r="G1613" t="s">
        <v>7097</v>
      </c>
      <c r="H1613" t="s">
        <v>7105</v>
      </c>
      <c r="I1613" t="s">
        <v>7121</v>
      </c>
      <c r="J1613" t="s">
        <v>7163</v>
      </c>
      <c r="K1613" t="s">
        <v>7175</v>
      </c>
      <c r="L1613" t="s">
        <v>7197</v>
      </c>
      <c r="M1613">
        <v>3</v>
      </c>
      <c r="N1613">
        <v>17144.91</v>
      </c>
      <c r="O1613">
        <v>0</v>
      </c>
      <c r="P1613">
        <v>3963.53</v>
      </c>
    </row>
    <row r="1614" spans="1:16" x14ac:dyDescent="0.25">
      <c r="A1614" t="s">
        <v>1626</v>
      </c>
      <c r="B1614" t="s">
        <v>5442</v>
      </c>
      <c r="C1614" t="str">
        <f>TEXT(SalesData[[#This Row],[Order Date]],"mmm-yyyy")</f>
        <v>Jul-2024</v>
      </c>
      <c r="D1614">
        <f t="shared" si="25"/>
        <v>2024</v>
      </c>
      <c r="E1614" t="s">
        <v>6609</v>
      </c>
      <c r="F1614" t="s">
        <v>7080</v>
      </c>
      <c r="G1614" t="s">
        <v>7096</v>
      </c>
      <c r="H1614" t="s">
        <v>7112</v>
      </c>
      <c r="I1614" t="s">
        <v>7133</v>
      </c>
      <c r="J1614" t="s">
        <v>7165</v>
      </c>
      <c r="K1614" t="s">
        <v>7172</v>
      </c>
      <c r="L1614" t="s">
        <v>7208</v>
      </c>
      <c r="M1614">
        <v>2</v>
      </c>
      <c r="N1614">
        <v>4650.41</v>
      </c>
      <c r="O1614">
        <v>0.1</v>
      </c>
      <c r="P1614">
        <v>790.39</v>
      </c>
    </row>
    <row r="1615" spans="1:16" x14ac:dyDescent="0.25">
      <c r="A1615" t="s">
        <v>1627</v>
      </c>
      <c r="B1615" t="s">
        <v>5209</v>
      </c>
      <c r="C1615" t="str">
        <f>TEXT(SalesData[[#This Row],[Order Date]],"mmm-yyyy")</f>
        <v>Apr-2023</v>
      </c>
      <c r="D1615">
        <f t="shared" si="25"/>
        <v>2023</v>
      </c>
      <c r="E1615" t="s">
        <v>6768</v>
      </c>
      <c r="F1615" t="s">
        <v>6952</v>
      </c>
      <c r="G1615" t="s">
        <v>7094</v>
      </c>
      <c r="H1615" t="s">
        <v>7100</v>
      </c>
      <c r="I1615" t="s">
        <v>7151</v>
      </c>
      <c r="J1615" t="s">
        <v>7164</v>
      </c>
      <c r="K1615" t="s">
        <v>7173</v>
      </c>
      <c r="L1615" t="s">
        <v>7200</v>
      </c>
      <c r="M1615">
        <v>6</v>
      </c>
      <c r="N1615">
        <v>6906.85</v>
      </c>
      <c r="O1615">
        <v>0</v>
      </c>
      <c r="P1615">
        <v>2245.31</v>
      </c>
    </row>
    <row r="1616" spans="1:16" x14ac:dyDescent="0.25">
      <c r="A1616" t="s">
        <v>1628</v>
      </c>
      <c r="B1616" t="s">
        <v>5847</v>
      </c>
      <c r="C1616" t="str">
        <f>TEXT(SalesData[[#This Row],[Order Date]],"mmm-yyyy")</f>
        <v>Mar-2024</v>
      </c>
      <c r="D1616">
        <f t="shared" si="25"/>
        <v>2024</v>
      </c>
      <c r="E1616" t="s">
        <v>6220</v>
      </c>
      <c r="F1616" t="s">
        <v>6940</v>
      </c>
      <c r="G1616" t="s">
        <v>7095</v>
      </c>
      <c r="H1616" t="s">
        <v>7109</v>
      </c>
      <c r="I1616" t="s">
        <v>7140</v>
      </c>
      <c r="J1616" t="s">
        <v>7165</v>
      </c>
      <c r="K1616" t="s">
        <v>7172</v>
      </c>
      <c r="L1616" t="s">
        <v>7212</v>
      </c>
      <c r="M1616">
        <v>5</v>
      </c>
      <c r="N1616">
        <v>14452.61</v>
      </c>
      <c r="O1616">
        <v>0.2</v>
      </c>
      <c r="P1616">
        <v>1239.06</v>
      </c>
    </row>
    <row r="1617" spans="1:16" x14ac:dyDescent="0.25">
      <c r="A1617" t="s">
        <v>1629</v>
      </c>
      <c r="B1617" t="s">
        <v>5069</v>
      </c>
      <c r="C1617" t="str">
        <f>TEXT(SalesData[[#This Row],[Order Date]],"mmm-yyyy")</f>
        <v>Feb-2025</v>
      </c>
      <c r="D1617">
        <f t="shared" si="25"/>
        <v>2025</v>
      </c>
      <c r="E1617" t="s">
        <v>6320</v>
      </c>
      <c r="F1617" t="s">
        <v>6976</v>
      </c>
      <c r="G1617" t="s">
        <v>7097</v>
      </c>
      <c r="H1617" t="s">
        <v>7110</v>
      </c>
      <c r="I1617" t="s">
        <v>7129</v>
      </c>
      <c r="J1617" t="s">
        <v>7162</v>
      </c>
      <c r="K1617" t="s">
        <v>7166</v>
      </c>
      <c r="L1617" t="s">
        <v>7192</v>
      </c>
      <c r="M1617">
        <v>6</v>
      </c>
      <c r="N1617">
        <v>32812.76</v>
      </c>
      <c r="O1617">
        <v>0.05</v>
      </c>
      <c r="P1617">
        <v>4535.24</v>
      </c>
    </row>
    <row r="1618" spans="1:16" x14ac:dyDescent="0.25">
      <c r="A1618" t="s">
        <v>1630</v>
      </c>
      <c r="B1618" t="s">
        <v>5064</v>
      </c>
      <c r="C1618" t="str">
        <f>TEXT(SalesData[[#This Row],[Order Date]],"mmm-yyyy")</f>
        <v>Aug-2025</v>
      </c>
      <c r="D1618">
        <f t="shared" si="25"/>
        <v>2025</v>
      </c>
      <c r="E1618" t="s">
        <v>6394</v>
      </c>
      <c r="F1618" t="s">
        <v>6900</v>
      </c>
      <c r="G1618" t="s">
        <v>7095</v>
      </c>
      <c r="H1618" t="s">
        <v>7109</v>
      </c>
      <c r="I1618" t="s">
        <v>7127</v>
      </c>
      <c r="J1618" t="s">
        <v>7162</v>
      </c>
      <c r="K1618" t="s">
        <v>7166</v>
      </c>
      <c r="L1618" t="s">
        <v>7178</v>
      </c>
      <c r="M1618">
        <v>6</v>
      </c>
      <c r="N1618">
        <v>76806.38</v>
      </c>
      <c r="O1618">
        <v>0.15</v>
      </c>
      <c r="P1618">
        <v>11554.25</v>
      </c>
    </row>
    <row r="1619" spans="1:16" x14ac:dyDescent="0.25">
      <c r="A1619" t="s">
        <v>1631</v>
      </c>
      <c r="B1619" t="s">
        <v>5200</v>
      </c>
      <c r="C1619" t="str">
        <f>TEXT(SalesData[[#This Row],[Order Date]],"mmm-yyyy")</f>
        <v>Aug-2023</v>
      </c>
      <c r="D1619">
        <f t="shared" si="25"/>
        <v>2023</v>
      </c>
      <c r="E1619" t="s">
        <v>6793</v>
      </c>
      <c r="F1619" t="s">
        <v>7059</v>
      </c>
      <c r="G1619" t="s">
        <v>7097</v>
      </c>
      <c r="H1619" t="s">
        <v>7104</v>
      </c>
      <c r="I1619" t="s">
        <v>7160</v>
      </c>
      <c r="J1619" t="s">
        <v>7165</v>
      </c>
      <c r="K1619" t="s">
        <v>7176</v>
      </c>
      <c r="L1619" t="s">
        <v>7194</v>
      </c>
      <c r="M1619">
        <v>7</v>
      </c>
      <c r="N1619">
        <v>133915.93</v>
      </c>
      <c r="O1619">
        <v>0.25</v>
      </c>
      <c r="P1619">
        <v>3443.73</v>
      </c>
    </row>
    <row r="1620" spans="1:16" x14ac:dyDescent="0.25">
      <c r="A1620" t="s">
        <v>1632</v>
      </c>
      <c r="B1620" t="s">
        <v>5211</v>
      </c>
      <c r="C1620" t="str">
        <f>TEXT(SalesData[[#This Row],[Order Date]],"mmm-yyyy")</f>
        <v>Jun-2024</v>
      </c>
      <c r="D1620">
        <f t="shared" si="25"/>
        <v>2024</v>
      </c>
      <c r="E1620" t="s">
        <v>6477</v>
      </c>
      <c r="F1620" t="s">
        <v>7061</v>
      </c>
      <c r="G1620" t="s">
        <v>7096</v>
      </c>
      <c r="H1620" t="s">
        <v>7103</v>
      </c>
      <c r="I1620" t="s">
        <v>7134</v>
      </c>
      <c r="J1620" t="s">
        <v>7163</v>
      </c>
      <c r="K1620" t="s">
        <v>7171</v>
      </c>
      <c r="L1620" t="s">
        <v>7204</v>
      </c>
      <c r="M1620">
        <v>8</v>
      </c>
      <c r="N1620">
        <v>34017.17</v>
      </c>
      <c r="O1620">
        <v>0.1</v>
      </c>
      <c r="P1620">
        <v>4037.52</v>
      </c>
    </row>
    <row r="1621" spans="1:16" x14ac:dyDescent="0.25">
      <c r="A1621" t="s">
        <v>1633</v>
      </c>
      <c r="B1621" t="s">
        <v>5377</v>
      </c>
      <c r="C1621" t="str">
        <f>TEXT(SalesData[[#This Row],[Order Date]],"mmm-yyyy")</f>
        <v>Sep-2024</v>
      </c>
      <c r="D1621">
        <f t="shared" si="25"/>
        <v>2024</v>
      </c>
      <c r="E1621" t="s">
        <v>6290</v>
      </c>
      <c r="F1621" t="s">
        <v>6904</v>
      </c>
      <c r="G1621" t="s">
        <v>7096</v>
      </c>
      <c r="H1621" t="s">
        <v>7113</v>
      </c>
      <c r="I1621" t="s">
        <v>7148</v>
      </c>
      <c r="J1621" t="s">
        <v>7162</v>
      </c>
      <c r="K1621" t="s">
        <v>7166</v>
      </c>
      <c r="L1621" t="s">
        <v>7192</v>
      </c>
      <c r="M1621">
        <v>2</v>
      </c>
      <c r="N1621">
        <v>9801.73</v>
      </c>
      <c r="O1621">
        <v>0.15</v>
      </c>
      <c r="P1621">
        <v>1226.26</v>
      </c>
    </row>
    <row r="1622" spans="1:16" x14ac:dyDescent="0.25">
      <c r="A1622" t="s">
        <v>1634</v>
      </c>
      <c r="B1622" t="s">
        <v>5194</v>
      </c>
      <c r="C1622" t="str">
        <f>TEXT(SalesData[[#This Row],[Order Date]],"mmm-yyyy")</f>
        <v>Sep-2023</v>
      </c>
      <c r="D1622">
        <f t="shared" si="25"/>
        <v>2023</v>
      </c>
      <c r="E1622" t="s">
        <v>6645</v>
      </c>
      <c r="F1622" t="s">
        <v>7002</v>
      </c>
      <c r="G1622" t="s">
        <v>7097</v>
      </c>
      <c r="H1622" t="s">
        <v>7105</v>
      </c>
      <c r="I1622" t="s">
        <v>7128</v>
      </c>
      <c r="J1622" t="s">
        <v>7165</v>
      </c>
      <c r="K1622" t="s">
        <v>7176</v>
      </c>
      <c r="L1622" t="s">
        <v>7194</v>
      </c>
      <c r="M1622">
        <v>4</v>
      </c>
      <c r="N1622">
        <v>90971.37</v>
      </c>
      <c r="O1622">
        <v>0.1</v>
      </c>
      <c r="P1622">
        <v>8907.19</v>
      </c>
    </row>
    <row r="1623" spans="1:16" x14ac:dyDescent="0.25">
      <c r="A1623" t="s">
        <v>1635</v>
      </c>
      <c r="B1623" t="s">
        <v>5848</v>
      </c>
      <c r="C1623" t="str">
        <f>TEXT(SalesData[[#This Row],[Order Date]],"mmm-yyyy")</f>
        <v>Oct-2024</v>
      </c>
      <c r="D1623">
        <f t="shared" si="25"/>
        <v>2024</v>
      </c>
      <c r="E1623" t="s">
        <v>6372</v>
      </c>
      <c r="F1623" t="s">
        <v>6917</v>
      </c>
      <c r="G1623" t="s">
        <v>7094</v>
      </c>
      <c r="H1623" t="s">
        <v>7098</v>
      </c>
      <c r="I1623" t="s">
        <v>7138</v>
      </c>
      <c r="J1623" t="s">
        <v>7164</v>
      </c>
      <c r="K1623" t="s">
        <v>7174</v>
      </c>
      <c r="L1623" t="s">
        <v>7188</v>
      </c>
      <c r="M1623">
        <v>5</v>
      </c>
      <c r="N1623">
        <v>13160.13</v>
      </c>
      <c r="O1623">
        <v>0.1</v>
      </c>
      <c r="P1623">
        <v>2616.58</v>
      </c>
    </row>
    <row r="1624" spans="1:16" x14ac:dyDescent="0.25">
      <c r="A1624" t="s">
        <v>1636</v>
      </c>
      <c r="B1624" t="s">
        <v>5560</v>
      </c>
      <c r="C1624" t="str">
        <f>TEXT(SalesData[[#This Row],[Order Date]],"mmm-yyyy")</f>
        <v>Dec-2025</v>
      </c>
      <c r="D1624">
        <f t="shared" si="25"/>
        <v>2025</v>
      </c>
      <c r="E1624" t="s">
        <v>6512</v>
      </c>
      <c r="F1624" t="s">
        <v>7009</v>
      </c>
      <c r="G1624" t="s">
        <v>7096</v>
      </c>
      <c r="H1624" t="s">
        <v>7113</v>
      </c>
      <c r="I1624" t="s">
        <v>7143</v>
      </c>
      <c r="J1624" t="s">
        <v>7163</v>
      </c>
      <c r="K1624" t="s">
        <v>7171</v>
      </c>
      <c r="L1624" t="s">
        <v>7204</v>
      </c>
      <c r="M1624">
        <v>1</v>
      </c>
      <c r="N1624">
        <v>4304.66</v>
      </c>
      <c r="O1624">
        <v>0</v>
      </c>
      <c r="P1624">
        <v>812.57</v>
      </c>
    </row>
    <row r="1625" spans="1:16" x14ac:dyDescent="0.25">
      <c r="A1625" t="s">
        <v>1637</v>
      </c>
      <c r="B1625" t="s">
        <v>5816</v>
      </c>
      <c r="C1625" t="str">
        <f>TEXT(SalesData[[#This Row],[Order Date]],"mmm-yyyy")</f>
        <v>Oct-2023</v>
      </c>
      <c r="D1625">
        <f t="shared" si="25"/>
        <v>2023</v>
      </c>
      <c r="E1625" t="s">
        <v>6175</v>
      </c>
      <c r="F1625" t="s">
        <v>6965</v>
      </c>
      <c r="G1625" t="s">
        <v>7097</v>
      </c>
      <c r="H1625" t="s">
        <v>7104</v>
      </c>
      <c r="I1625" t="s">
        <v>7132</v>
      </c>
      <c r="J1625" t="s">
        <v>7165</v>
      </c>
      <c r="K1625" t="s">
        <v>7176</v>
      </c>
      <c r="L1625" t="s">
        <v>7202</v>
      </c>
      <c r="M1625">
        <v>1</v>
      </c>
      <c r="N1625">
        <v>17137.12</v>
      </c>
      <c r="O1625">
        <v>0</v>
      </c>
      <c r="P1625">
        <v>2340.13</v>
      </c>
    </row>
    <row r="1626" spans="1:16" x14ac:dyDescent="0.25">
      <c r="A1626" t="s">
        <v>1638</v>
      </c>
      <c r="B1626" t="s">
        <v>5849</v>
      </c>
      <c r="C1626" t="str">
        <f>TEXT(SalesData[[#This Row],[Order Date]],"mmm-yyyy")</f>
        <v>Apr-2025</v>
      </c>
      <c r="D1626">
        <f t="shared" si="25"/>
        <v>2025</v>
      </c>
      <c r="E1626" t="s">
        <v>6554</v>
      </c>
      <c r="F1626" t="s">
        <v>7077</v>
      </c>
      <c r="G1626" t="s">
        <v>7096</v>
      </c>
      <c r="H1626" t="s">
        <v>7111</v>
      </c>
      <c r="I1626" t="s">
        <v>7142</v>
      </c>
      <c r="J1626" t="s">
        <v>7165</v>
      </c>
      <c r="K1626" t="s">
        <v>7172</v>
      </c>
      <c r="L1626" t="s">
        <v>7208</v>
      </c>
      <c r="M1626">
        <v>1</v>
      </c>
      <c r="N1626">
        <v>2129.48</v>
      </c>
      <c r="O1626">
        <v>0.15</v>
      </c>
      <c r="P1626">
        <v>294.45</v>
      </c>
    </row>
    <row r="1627" spans="1:16" x14ac:dyDescent="0.25">
      <c r="A1627" t="s">
        <v>1639</v>
      </c>
      <c r="B1627" t="s">
        <v>5253</v>
      </c>
      <c r="C1627" t="str">
        <f>TEXT(SalesData[[#This Row],[Order Date]],"mmm-yyyy")</f>
        <v>Sep-2023</v>
      </c>
      <c r="D1627">
        <f t="shared" si="25"/>
        <v>2023</v>
      </c>
      <c r="E1627" t="s">
        <v>6401</v>
      </c>
      <c r="F1627" t="s">
        <v>6915</v>
      </c>
      <c r="G1627" t="s">
        <v>7095</v>
      </c>
      <c r="H1627" t="s">
        <v>7109</v>
      </c>
      <c r="I1627" t="s">
        <v>7135</v>
      </c>
      <c r="J1627" t="s">
        <v>7165</v>
      </c>
      <c r="K1627" t="s">
        <v>7176</v>
      </c>
      <c r="L1627" t="s">
        <v>7195</v>
      </c>
      <c r="M1627">
        <v>2</v>
      </c>
      <c r="N1627">
        <v>21746.27</v>
      </c>
      <c r="O1627">
        <v>0.1</v>
      </c>
      <c r="P1627">
        <v>1322.18</v>
      </c>
    </row>
    <row r="1628" spans="1:16" x14ac:dyDescent="0.25">
      <c r="A1628" t="s">
        <v>1640</v>
      </c>
      <c r="B1628" t="s">
        <v>5850</v>
      </c>
      <c r="C1628" t="str">
        <f>TEXT(SalesData[[#This Row],[Order Date]],"mmm-yyyy")</f>
        <v>Oct-2023</v>
      </c>
      <c r="D1628">
        <f t="shared" si="25"/>
        <v>2023</v>
      </c>
      <c r="E1628" t="s">
        <v>6169</v>
      </c>
      <c r="F1628" t="s">
        <v>6939</v>
      </c>
      <c r="G1628" t="s">
        <v>7096</v>
      </c>
      <c r="H1628" t="s">
        <v>7111</v>
      </c>
      <c r="I1628" t="s">
        <v>7145</v>
      </c>
      <c r="J1628" t="s">
        <v>7163</v>
      </c>
      <c r="K1628" t="s">
        <v>7167</v>
      </c>
      <c r="L1628" t="s">
        <v>7207</v>
      </c>
      <c r="M1628">
        <v>1</v>
      </c>
      <c r="N1628">
        <v>684.64</v>
      </c>
      <c r="O1628">
        <v>0.1</v>
      </c>
      <c r="P1628">
        <v>194.18</v>
      </c>
    </row>
    <row r="1629" spans="1:16" x14ac:dyDescent="0.25">
      <c r="A1629" t="s">
        <v>1641</v>
      </c>
      <c r="B1629" t="s">
        <v>5132</v>
      </c>
      <c r="C1629" t="str">
        <f>TEXT(SalesData[[#This Row],[Order Date]],"mmm-yyyy")</f>
        <v>Jun-2023</v>
      </c>
      <c r="D1629">
        <f t="shared" si="25"/>
        <v>2023</v>
      </c>
      <c r="E1629" t="s">
        <v>6794</v>
      </c>
      <c r="F1629" t="s">
        <v>6913</v>
      </c>
      <c r="G1629" t="s">
        <v>7096</v>
      </c>
      <c r="H1629" t="s">
        <v>7103</v>
      </c>
      <c r="I1629" t="s">
        <v>7158</v>
      </c>
      <c r="J1629" t="s">
        <v>7163</v>
      </c>
      <c r="K1629" t="s">
        <v>7171</v>
      </c>
      <c r="L1629" t="s">
        <v>7204</v>
      </c>
      <c r="M1629">
        <v>1</v>
      </c>
      <c r="N1629">
        <v>4689.6099999999997</v>
      </c>
      <c r="O1629">
        <v>0</v>
      </c>
      <c r="P1629">
        <v>923.89</v>
      </c>
    </row>
    <row r="1630" spans="1:16" x14ac:dyDescent="0.25">
      <c r="A1630" t="s">
        <v>1642</v>
      </c>
      <c r="B1630" t="s">
        <v>5696</v>
      </c>
      <c r="C1630" t="str">
        <f>TEXT(SalesData[[#This Row],[Order Date]],"mmm-yyyy")</f>
        <v>Jul-2024</v>
      </c>
      <c r="D1630">
        <f t="shared" si="25"/>
        <v>2024</v>
      </c>
      <c r="E1630" t="s">
        <v>6629</v>
      </c>
      <c r="F1630" t="s">
        <v>6984</v>
      </c>
      <c r="G1630" t="s">
        <v>7094</v>
      </c>
      <c r="H1630" t="s">
        <v>7100</v>
      </c>
      <c r="I1630" t="s">
        <v>7151</v>
      </c>
      <c r="J1630" t="s">
        <v>7165</v>
      </c>
      <c r="K1630" t="s">
        <v>7176</v>
      </c>
      <c r="L1630" t="s">
        <v>7195</v>
      </c>
      <c r="M1630">
        <v>4</v>
      </c>
      <c r="N1630">
        <v>41396.32</v>
      </c>
      <c r="O1630">
        <v>0.1</v>
      </c>
      <c r="P1630">
        <v>4062.07</v>
      </c>
    </row>
    <row r="1631" spans="1:16" x14ac:dyDescent="0.25">
      <c r="A1631" t="s">
        <v>1643</v>
      </c>
      <c r="B1631" t="s">
        <v>5712</v>
      </c>
      <c r="C1631" t="str">
        <f>TEXT(SalesData[[#This Row],[Order Date]],"mmm-yyyy")</f>
        <v>Jul-2023</v>
      </c>
      <c r="D1631">
        <f t="shared" si="25"/>
        <v>2023</v>
      </c>
      <c r="E1631" t="s">
        <v>6204</v>
      </c>
      <c r="F1631" t="s">
        <v>6958</v>
      </c>
      <c r="G1631" t="s">
        <v>7095</v>
      </c>
      <c r="H1631" t="s">
        <v>7108</v>
      </c>
      <c r="I1631" t="s">
        <v>7150</v>
      </c>
      <c r="J1631" t="s">
        <v>7162</v>
      </c>
      <c r="K1631" t="s">
        <v>7169</v>
      </c>
      <c r="L1631" t="s">
        <v>7203</v>
      </c>
      <c r="M1631">
        <v>3</v>
      </c>
      <c r="N1631">
        <v>63948.14</v>
      </c>
      <c r="O1631">
        <v>0</v>
      </c>
      <c r="P1631">
        <v>10943.55</v>
      </c>
    </row>
    <row r="1632" spans="1:16" x14ac:dyDescent="0.25">
      <c r="A1632" t="s">
        <v>1644</v>
      </c>
      <c r="B1632" t="s">
        <v>5264</v>
      </c>
      <c r="C1632" t="str">
        <f>TEXT(SalesData[[#This Row],[Order Date]],"mmm-yyyy")</f>
        <v>May-2023</v>
      </c>
      <c r="D1632">
        <f t="shared" si="25"/>
        <v>2023</v>
      </c>
      <c r="E1632" t="s">
        <v>6128</v>
      </c>
      <c r="F1632" t="s">
        <v>6927</v>
      </c>
      <c r="G1632" t="s">
        <v>7095</v>
      </c>
      <c r="H1632" t="s">
        <v>7106</v>
      </c>
      <c r="I1632" t="s">
        <v>7146</v>
      </c>
      <c r="J1632" t="s">
        <v>7162</v>
      </c>
      <c r="K1632" t="s">
        <v>7166</v>
      </c>
      <c r="L1632" t="s">
        <v>7178</v>
      </c>
      <c r="M1632">
        <v>7</v>
      </c>
      <c r="N1632">
        <v>104438.02</v>
      </c>
      <c r="O1632">
        <v>0</v>
      </c>
      <c r="P1632">
        <v>22259.89</v>
      </c>
    </row>
    <row r="1633" spans="1:16" x14ac:dyDescent="0.25">
      <c r="A1633" t="s">
        <v>1645</v>
      </c>
      <c r="B1633" t="s">
        <v>5728</v>
      </c>
      <c r="C1633" t="str">
        <f>TEXT(SalesData[[#This Row],[Order Date]],"mmm-yyyy")</f>
        <v>May-2024</v>
      </c>
      <c r="D1633">
        <f t="shared" si="25"/>
        <v>2024</v>
      </c>
      <c r="E1633" t="s">
        <v>6208</v>
      </c>
      <c r="F1633" t="s">
        <v>6959</v>
      </c>
      <c r="G1633" t="s">
        <v>7095</v>
      </c>
      <c r="H1633" t="s">
        <v>7108</v>
      </c>
      <c r="I1633" t="s">
        <v>7150</v>
      </c>
      <c r="J1633" t="s">
        <v>7163</v>
      </c>
      <c r="K1633" t="s">
        <v>7175</v>
      </c>
      <c r="L1633" t="s">
        <v>7197</v>
      </c>
      <c r="M1633">
        <v>1</v>
      </c>
      <c r="N1633">
        <v>5735.14</v>
      </c>
      <c r="O1633">
        <v>0</v>
      </c>
      <c r="P1633">
        <v>1481.38</v>
      </c>
    </row>
    <row r="1634" spans="1:16" x14ac:dyDescent="0.25">
      <c r="A1634" t="s">
        <v>1646</v>
      </c>
      <c r="B1634" t="s">
        <v>5851</v>
      </c>
      <c r="C1634" t="str">
        <f>TEXT(SalesData[[#This Row],[Order Date]],"mmm-yyyy")</f>
        <v>Feb-2023</v>
      </c>
      <c r="D1634">
        <f t="shared" si="25"/>
        <v>2023</v>
      </c>
      <c r="E1634" t="s">
        <v>6227</v>
      </c>
      <c r="F1634" t="s">
        <v>6993</v>
      </c>
      <c r="G1634" t="s">
        <v>7094</v>
      </c>
      <c r="H1634" t="s">
        <v>7099</v>
      </c>
      <c r="I1634" t="s">
        <v>7115</v>
      </c>
      <c r="J1634" t="s">
        <v>7162</v>
      </c>
      <c r="K1634" t="s">
        <v>7168</v>
      </c>
      <c r="L1634" t="s">
        <v>7181</v>
      </c>
      <c r="M1634">
        <v>4</v>
      </c>
      <c r="N1634">
        <v>40582.69</v>
      </c>
      <c r="O1634">
        <v>0.15</v>
      </c>
      <c r="P1634">
        <v>4942.45</v>
      </c>
    </row>
    <row r="1635" spans="1:16" x14ac:dyDescent="0.25">
      <c r="A1635" t="s">
        <v>1647</v>
      </c>
      <c r="B1635" t="s">
        <v>5319</v>
      </c>
      <c r="C1635" t="str">
        <f>TEXT(SalesData[[#This Row],[Order Date]],"mmm-yyyy")</f>
        <v>Nov-2023</v>
      </c>
      <c r="D1635">
        <f t="shared" si="25"/>
        <v>2023</v>
      </c>
      <c r="E1635" t="s">
        <v>6392</v>
      </c>
      <c r="F1635" t="s">
        <v>7006</v>
      </c>
      <c r="G1635" t="s">
        <v>7096</v>
      </c>
      <c r="H1635" t="s">
        <v>7111</v>
      </c>
      <c r="I1635" t="s">
        <v>7131</v>
      </c>
      <c r="J1635" t="s">
        <v>7164</v>
      </c>
      <c r="K1635" t="s">
        <v>7174</v>
      </c>
      <c r="L1635" t="s">
        <v>7196</v>
      </c>
      <c r="M1635">
        <v>8</v>
      </c>
      <c r="N1635">
        <v>27102.28</v>
      </c>
      <c r="O1635">
        <v>0.05</v>
      </c>
      <c r="P1635">
        <v>5907.76</v>
      </c>
    </row>
    <row r="1636" spans="1:16" x14ac:dyDescent="0.25">
      <c r="A1636" t="s">
        <v>1648</v>
      </c>
      <c r="B1636" t="s">
        <v>5431</v>
      </c>
      <c r="C1636" t="str">
        <f>TEXT(SalesData[[#This Row],[Order Date]],"mmm-yyyy")</f>
        <v>Jan-2024</v>
      </c>
      <c r="D1636">
        <f t="shared" si="25"/>
        <v>2024</v>
      </c>
      <c r="E1636" t="s">
        <v>6606</v>
      </c>
      <c r="F1636" t="s">
        <v>7009</v>
      </c>
      <c r="G1636" t="s">
        <v>7096</v>
      </c>
      <c r="H1636" t="s">
        <v>7113</v>
      </c>
      <c r="I1636" t="s">
        <v>7148</v>
      </c>
      <c r="J1636" t="s">
        <v>7162</v>
      </c>
      <c r="K1636" t="s">
        <v>7166</v>
      </c>
      <c r="L1636" t="s">
        <v>7178</v>
      </c>
      <c r="M1636">
        <v>1</v>
      </c>
      <c r="N1636">
        <v>14691.99</v>
      </c>
      <c r="O1636">
        <v>0</v>
      </c>
      <c r="P1636">
        <v>2835.22</v>
      </c>
    </row>
    <row r="1637" spans="1:16" x14ac:dyDescent="0.25">
      <c r="A1637" t="s">
        <v>1649</v>
      </c>
      <c r="B1637" t="s">
        <v>5364</v>
      </c>
      <c r="C1637" t="str">
        <f>TEXT(SalesData[[#This Row],[Order Date]],"mmm-yyyy")</f>
        <v>Oct-2023</v>
      </c>
      <c r="D1637">
        <f t="shared" si="25"/>
        <v>2023</v>
      </c>
      <c r="E1637" t="s">
        <v>6755</v>
      </c>
      <c r="F1637" t="s">
        <v>6996</v>
      </c>
      <c r="G1637" t="s">
        <v>7095</v>
      </c>
      <c r="H1637" t="s">
        <v>7109</v>
      </c>
      <c r="I1637" t="s">
        <v>7127</v>
      </c>
      <c r="J1637" t="s">
        <v>7165</v>
      </c>
      <c r="K1637" t="s">
        <v>7172</v>
      </c>
      <c r="L1637" t="s">
        <v>7212</v>
      </c>
      <c r="M1637">
        <v>2</v>
      </c>
      <c r="N1637">
        <v>5418.95</v>
      </c>
      <c r="O1637">
        <v>0.2</v>
      </c>
      <c r="P1637">
        <v>520.44000000000005</v>
      </c>
    </row>
    <row r="1638" spans="1:16" x14ac:dyDescent="0.25">
      <c r="A1638" t="s">
        <v>1650</v>
      </c>
      <c r="B1638" t="s">
        <v>5197</v>
      </c>
      <c r="C1638" t="str">
        <f>TEXT(SalesData[[#This Row],[Order Date]],"mmm-yyyy")</f>
        <v>Feb-2023</v>
      </c>
      <c r="D1638">
        <f t="shared" si="25"/>
        <v>2023</v>
      </c>
      <c r="E1638" t="s">
        <v>6737</v>
      </c>
      <c r="F1638" t="s">
        <v>6904</v>
      </c>
      <c r="G1638" t="s">
        <v>7095</v>
      </c>
      <c r="H1638" t="s">
        <v>7102</v>
      </c>
      <c r="I1638" t="s">
        <v>7118</v>
      </c>
      <c r="J1638" t="s">
        <v>7165</v>
      </c>
      <c r="K1638" t="s">
        <v>7176</v>
      </c>
      <c r="L1638" t="s">
        <v>7194</v>
      </c>
      <c r="M1638">
        <v>3</v>
      </c>
      <c r="N1638">
        <v>71665.36</v>
      </c>
      <c r="O1638">
        <v>0</v>
      </c>
      <c r="P1638">
        <v>10373.780000000001</v>
      </c>
    </row>
    <row r="1639" spans="1:16" x14ac:dyDescent="0.25">
      <c r="A1639" t="s">
        <v>1651</v>
      </c>
      <c r="B1639" t="s">
        <v>5793</v>
      </c>
      <c r="C1639" t="str">
        <f>TEXT(SalesData[[#This Row],[Order Date]],"mmm-yyyy")</f>
        <v>Sep-2023</v>
      </c>
      <c r="D1639">
        <f t="shared" si="25"/>
        <v>2023</v>
      </c>
      <c r="E1639" t="s">
        <v>6236</v>
      </c>
      <c r="F1639" t="s">
        <v>6996</v>
      </c>
      <c r="G1639" t="s">
        <v>7094</v>
      </c>
      <c r="H1639" t="s">
        <v>7100</v>
      </c>
      <c r="I1639" t="s">
        <v>7151</v>
      </c>
      <c r="J1639" t="s">
        <v>7165</v>
      </c>
      <c r="K1639" t="s">
        <v>7176</v>
      </c>
      <c r="L1639" t="s">
        <v>7202</v>
      </c>
      <c r="M1639">
        <v>3</v>
      </c>
      <c r="N1639">
        <v>56611.49</v>
      </c>
      <c r="O1639">
        <v>0</v>
      </c>
      <c r="P1639">
        <v>8298.1299999999992</v>
      </c>
    </row>
    <row r="1640" spans="1:16" x14ac:dyDescent="0.25">
      <c r="A1640" t="s">
        <v>1652</v>
      </c>
      <c r="B1640" t="s">
        <v>5710</v>
      </c>
      <c r="C1640" t="str">
        <f>TEXT(SalesData[[#This Row],[Order Date]],"mmm-yyyy")</f>
        <v>May-2025</v>
      </c>
      <c r="D1640">
        <f t="shared" si="25"/>
        <v>2025</v>
      </c>
      <c r="E1640" t="s">
        <v>6376</v>
      </c>
      <c r="F1640" t="s">
        <v>6917</v>
      </c>
      <c r="G1640" t="s">
        <v>7097</v>
      </c>
      <c r="H1640" t="s">
        <v>7104</v>
      </c>
      <c r="I1640" t="s">
        <v>7120</v>
      </c>
      <c r="J1640" t="s">
        <v>7162</v>
      </c>
      <c r="K1640" t="s">
        <v>7168</v>
      </c>
      <c r="L1640" t="s">
        <v>7181</v>
      </c>
      <c r="M1640">
        <v>5</v>
      </c>
      <c r="N1640">
        <v>52098.18</v>
      </c>
      <c r="O1640">
        <v>0.15</v>
      </c>
      <c r="P1640">
        <v>9917.8700000000008</v>
      </c>
    </row>
    <row r="1641" spans="1:16" x14ac:dyDescent="0.25">
      <c r="A1641" t="s">
        <v>1653</v>
      </c>
      <c r="B1641" t="s">
        <v>5177</v>
      </c>
      <c r="C1641" t="str">
        <f>TEXT(SalesData[[#This Row],[Order Date]],"mmm-yyyy")</f>
        <v>Oct-2024</v>
      </c>
      <c r="D1641">
        <f t="shared" si="25"/>
        <v>2024</v>
      </c>
      <c r="E1641" t="s">
        <v>6223</v>
      </c>
      <c r="F1641" t="s">
        <v>6991</v>
      </c>
      <c r="G1641" t="s">
        <v>7094</v>
      </c>
      <c r="H1641" t="s">
        <v>7098</v>
      </c>
      <c r="I1641" t="s">
        <v>7156</v>
      </c>
      <c r="J1641" t="s">
        <v>7163</v>
      </c>
      <c r="K1641" t="s">
        <v>7167</v>
      </c>
      <c r="L1641" t="s">
        <v>7187</v>
      </c>
      <c r="M1641">
        <v>5</v>
      </c>
      <c r="N1641">
        <v>5806.62</v>
      </c>
      <c r="O1641">
        <v>0.2</v>
      </c>
      <c r="P1641">
        <v>1367.94</v>
      </c>
    </row>
    <row r="1642" spans="1:16" x14ac:dyDescent="0.25">
      <c r="A1642" t="s">
        <v>1654</v>
      </c>
      <c r="B1642" t="s">
        <v>5852</v>
      </c>
      <c r="C1642" t="str">
        <f>TEXT(SalesData[[#This Row],[Order Date]],"mmm-yyyy")</f>
        <v>Sep-2024</v>
      </c>
      <c r="D1642">
        <f t="shared" si="25"/>
        <v>2024</v>
      </c>
      <c r="E1642" t="s">
        <v>6355</v>
      </c>
      <c r="F1642" t="s">
        <v>6990</v>
      </c>
      <c r="G1642" t="s">
        <v>7096</v>
      </c>
      <c r="H1642" t="s">
        <v>7112</v>
      </c>
      <c r="I1642" t="s">
        <v>7139</v>
      </c>
      <c r="J1642" t="s">
        <v>7165</v>
      </c>
      <c r="K1642" t="s">
        <v>7177</v>
      </c>
      <c r="L1642" t="s">
        <v>7198</v>
      </c>
      <c r="M1642">
        <v>1</v>
      </c>
      <c r="N1642">
        <v>61745.19</v>
      </c>
      <c r="O1642">
        <v>0.05</v>
      </c>
      <c r="P1642">
        <v>9661.48</v>
      </c>
    </row>
    <row r="1643" spans="1:16" x14ac:dyDescent="0.25">
      <c r="A1643" t="s">
        <v>1655</v>
      </c>
      <c r="B1643" t="s">
        <v>5853</v>
      </c>
      <c r="C1643" t="str">
        <f>TEXT(SalesData[[#This Row],[Order Date]],"mmm-yyyy")</f>
        <v>Sep-2024</v>
      </c>
      <c r="D1643">
        <f t="shared" si="25"/>
        <v>2024</v>
      </c>
      <c r="E1643" t="s">
        <v>6629</v>
      </c>
      <c r="F1643" t="s">
        <v>6984</v>
      </c>
      <c r="G1643" t="s">
        <v>7096</v>
      </c>
      <c r="H1643" t="s">
        <v>7111</v>
      </c>
      <c r="I1643" t="s">
        <v>7145</v>
      </c>
      <c r="J1643" t="s">
        <v>7162</v>
      </c>
      <c r="K1643" t="s">
        <v>7166</v>
      </c>
      <c r="L1643" t="s">
        <v>7192</v>
      </c>
      <c r="M1643">
        <v>7</v>
      </c>
      <c r="N1643">
        <v>41962.91</v>
      </c>
      <c r="O1643">
        <v>0</v>
      </c>
      <c r="P1643">
        <v>6661.55</v>
      </c>
    </row>
    <row r="1644" spans="1:16" x14ac:dyDescent="0.25">
      <c r="A1644" t="s">
        <v>1656</v>
      </c>
      <c r="B1644" t="s">
        <v>5277</v>
      </c>
      <c r="C1644" t="str">
        <f>TEXT(SalesData[[#This Row],[Order Date]],"mmm-yyyy")</f>
        <v>Jul-2023</v>
      </c>
      <c r="D1644">
        <f t="shared" si="25"/>
        <v>2023</v>
      </c>
      <c r="E1644" t="s">
        <v>6388</v>
      </c>
      <c r="F1644" t="s">
        <v>7005</v>
      </c>
      <c r="G1644" t="s">
        <v>7094</v>
      </c>
      <c r="H1644" t="s">
        <v>7101</v>
      </c>
      <c r="I1644" t="s">
        <v>7124</v>
      </c>
      <c r="J1644" t="s">
        <v>7162</v>
      </c>
      <c r="K1644" t="s">
        <v>7166</v>
      </c>
      <c r="L1644" t="s">
        <v>7178</v>
      </c>
      <c r="M1644">
        <v>1</v>
      </c>
      <c r="N1644">
        <v>12612.28</v>
      </c>
      <c r="O1644">
        <v>0.15</v>
      </c>
      <c r="P1644">
        <v>1974.05</v>
      </c>
    </row>
    <row r="1645" spans="1:16" x14ac:dyDescent="0.25">
      <c r="A1645" t="s">
        <v>1657</v>
      </c>
      <c r="B1645" t="s">
        <v>5192</v>
      </c>
      <c r="C1645" t="str">
        <f>TEXT(SalesData[[#This Row],[Order Date]],"mmm-yyyy")</f>
        <v>Mar-2025</v>
      </c>
      <c r="D1645">
        <f t="shared" si="25"/>
        <v>2025</v>
      </c>
      <c r="E1645" t="s">
        <v>6243</v>
      </c>
      <c r="F1645" t="s">
        <v>6980</v>
      </c>
      <c r="G1645" t="s">
        <v>7094</v>
      </c>
      <c r="H1645" t="s">
        <v>7100</v>
      </c>
      <c r="I1645" t="s">
        <v>7151</v>
      </c>
      <c r="J1645" t="s">
        <v>7165</v>
      </c>
      <c r="K1645" t="s">
        <v>7172</v>
      </c>
      <c r="L1645" t="s">
        <v>7212</v>
      </c>
      <c r="M1645">
        <v>7</v>
      </c>
      <c r="N1645">
        <v>18459.12</v>
      </c>
      <c r="O1645">
        <v>0.25</v>
      </c>
      <c r="P1645">
        <v>1705.41</v>
      </c>
    </row>
    <row r="1646" spans="1:16" x14ac:dyDescent="0.25">
      <c r="A1646" t="s">
        <v>1658</v>
      </c>
      <c r="B1646" t="s">
        <v>5358</v>
      </c>
      <c r="C1646" t="str">
        <f>TEXT(SalesData[[#This Row],[Order Date]],"mmm-yyyy")</f>
        <v>Aug-2024</v>
      </c>
      <c r="D1646">
        <f t="shared" si="25"/>
        <v>2024</v>
      </c>
      <c r="E1646" t="s">
        <v>6795</v>
      </c>
      <c r="F1646" t="s">
        <v>7044</v>
      </c>
      <c r="G1646" t="s">
        <v>7096</v>
      </c>
      <c r="H1646" t="s">
        <v>7103</v>
      </c>
      <c r="I1646" t="s">
        <v>7119</v>
      </c>
      <c r="J1646" t="s">
        <v>7162</v>
      </c>
      <c r="K1646" t="s">
        <v>7169</v>
      </c>
      <c r="L1646" t="s">
        <v>7182</v>
      </c>
      <c r="M1646">
        <v>4</v>
      </c>
      <c r="N1646">
        <v>32541.45</v>
      </c>
      <c r="O1646">
        <v>0.05</v>
      </c>
      <c r="P1646">
        <v>5630.44</v>
      </c>
    </row>
    <row r="1647" spans="1:16" x14ac:dyDescent="0.25">
      <c r="A1647" t="s">
        <v>1659</v>
      </c>
      <c r="B1647" t="s">
        <v>5694</v>
      </c>
      <c r="C1647" t="str">
        <f>TEXT(SalesData[[#This Row],[Order Date]],"mmm-yyyy")</f>
        <v>Sep-2024</v>
      </c>
      <c r="D1647">
        <f t="shared" si="25"/>
        <v>2024</v>
      </c>
      <c r="E1647" t="s">
        <v>6716</v>
      </c>
      <c r="F1647" t="s">
        <v>7028</v>
      </c>
      <c r="G1647" t="s">
        <v>7096</v>
      </c>
      <c r="H1647" t="s">
        <v>7113</v>
      </c>
      <c r="I1647" t="s">
        <v>7148</v>
      </c>
      <c r="J1647" t="s">
        <v>7162</v>
      </c>
      <c r="K1647" t="s">
        <v>7168</v>
      </c>
      <c r="L1647" t="s">
        <v>7180</v>
      </c>
      <c r="M1647">
        <v>5</v>
      </c>
      <c r="N1647">
        <v>12743.69</v>
      </c>
      <c r="O1647">
        <v>0.25</v>
      </c>
      <c r="P1647">
        <v>1493.62</v>
      </c>
    </row>
    <row r="1648" spans="1:16" x14ac:dyDescent="0.25">
      <c r="A1648" t="s">
        <v>1660</v>
      </c>
      <c r="B1648" t="s">
        <v>5854</v>
      </c>
      <c r="C1648" t="str">
        <f>TEXT(SalesData[[#This Row],[Order Date]],"mmm-yyyy")</f>
        <v>Feb-2025</v>
      </c>
      <c r="D1648">
        <f t="shared" si="25"/>
        <v>2025</v>
      </c>
      <c r="E1648" t="s">
        <v>6603</v>
      </c>
      <c r="F1648" t="s">
        <v>7017</v>
      </c>
      <c r="G1648" t="s">
        <v>7094</v>
      </c>
      <c r="H1648" t="s">
        <v>7099</v>
      </c>
      <c r="I1648" t="s">
        <v>7130</v>
      </c>
      <c r="J1648" t="s">
        <v>7165</v>
      </c>
      <c r="K1648" t="s">
        <v>7177</v>
      </c>
      <c r="L1648" t="s">
        <v>7210</v>
      </c>
      <c r="M1648">
        <v>7</v>
      </c>
      <c r="N1648">
        <v>435217.71</v>
      </c>
      <c r="O1648">
        <v>0.25</v>
      </c>
      <c r="P1648">
        <v>-2673.83</v>
      </c>
    </row>
    <row r="1649" spans="1:16" x14ac:dyDescent="0.25">
      <c r="A1649" t="s">
        <v>1661</v>
      </c>
      <c r="B1649" t="s">
        <v>5855</v>
      </c>
      <c r="C1649" t="str">
        <f>TEXT(SalesData[[#This Row],[Order Date]],"mmm-yyyy")</f>
        <v>Jun-2024</v>
      </c>
      <c r="D1649">
        <f t="shared" si="25"/>
        <v>2024</v>
      </c>
      <c r="E1649" t="s">
        <v>6796</v>
      </c>
      <c r="F1649" t="s">
        <v>7060</v>
      </c>
      <c r="G1649" t="s">
        <v>7094</v>
      </c>
      <c r="H1649" t="s">
        <v>7099</v>
      </c>
      <c r="I1649" t="s">
        <v>7125</v>
      </c>
      <c r="J1649" t="s">
        <v>7164</v>
      </c>
      <c r="K1649" t="s">
        <v>7170</v>
      </c>
      <c r="L1649" t="s">
        <v>7183</v>
      </c>
      <c r="M1649">
        <v>2</v>
      </c>
      <c r="N1649">
        <v>7217.79</v>
      </c>
      <c r="O1649">
        <v>0.25</v>
      </c>
      <c r="P1649">
        <v>1036.48</v>
      </c>
    </row>
    <row r="1650" spans="1:16" x14ac:dyDescent="0.25">
      <c r="A1650" t="s">
        <v>1662</v>
      </c>
      <c r="B1650" t="s">
        <v>5594</v>
      </c>
      <c r="C1650" t="str">
        <f>TEXT(SalesData[[#This Row],[Order Date]],"mmm-yyyy")</f>
        <v>Feb-2024</v>
      </c>
      <c r="D1650">
        <f t="shared" si="25"/>
        <v>2024</v>
      </c>
      <c r="E1650" t="s">
        <v>6581</v>
      </c>
      <c r="F1650" t="s">
        <v>7003</v>
      </c>
      <c r="G1650" t="s">
        <v>7097</v>
      </c>
      <c r="H1650" t="s">
        <v>7110</v>
      </c>
      <c r="I1650" t="s">
        <v>7155</v>
      </c>
      <c r="J1650" t="s">
        <v>7162</v>
      </c>
      <c r="K1650" t="s">
        <v>7168</v>
      </c>
      <c r="L1650" t="s">
        <v>7181</v>
      </c>
      <c r="M1650">
        <v>7</v>
      </c>
      <c r="N1650">
        <v>82376.47</v>
      </c>
      <c r="O1650">
        <v>0</v>
      </c>
      <c r="P1650">
        <v>18437.29</v>
      </c>
    </row>
    <row r="1651" spans="1:16" x14ac:dyDescent="0.25">
      <c r="A1651" t="s">
        <v>1663</v>
      </c>
      <c r="B1651" t="s">
        <v>5856</v>
      </c>
      <c r="C1651" t="str">
        <f>TEXT(SalesData[[#This Row],[Order Date]],"mmm-yyyy")</f>
        <v>Oct-2025</v>
      </c>
      <c r="D1651">
        <f t="shared" si="25"/>
        <v>2025</v>
      </c>
      <c r="E1651" t="s">
        <v>6797</v>
      </c>
      <c r="F1651" t="s">
        <v>7071</v>
      </c>
      <c r="G1651" t="s">
        <v>7094</v>
      </c>
      <c r="H1651" t="s">
        <v>7099</v>
      </c>
      <c r="I1651" t="s">
        <v>7115</v>
      </c>
      <c r="J1651" t="s">
        <v>7164</v>
      </c>
      <c r="K1651" t="s">
        <v>7174</v>
      </c>
      <c r="L1651" t="s">
        <v>7188</v>
      </c>
      <c r="M1651">
        <v>1</v>
      </c>
      <c r="N1651">
        <v>2496.1</v>
      </c>
      <c r="O1651">
        <v>0.1</v>
      </c>
      <c r="P1651">
        <v>406.81</v>
      </c>
    </row>
    <row r="1652" spans="1:16" x14ac:dyDescent="0.25">
      <c r="A1652" t="s">
        <v>1664</v>
      </c>
      <c r="B1652" t="s">
        <v>5553</v>
      </c>
      <c r="C1652" t="str">
        <f>TEXT(SalesData[[#This Row],[Order Date]],"mmm-yyyy")</f>
        <v>Jul-2023</v>
      </c>
      <c r="D1652">
        <f t="shared" si="25"/>
        <v>2023</v>
      </c>
      <c r="E1652" t="s">
        <v>6221</v>
      </c>
      <c r="F1652" t="s">
        <v>6981</v>
      </c>
      <c r="G1652" t="s">
        <v>7097</v>
      </c>
      <c r="H1652" t="s">
        <v>7110</v>
      </c>
      <c r="I1652" t="s">
        <v>7159</v>
      </c>
      <c r="J1652" t="s">
        <v>7162</v>
      </c>
      <c r="K1652" t="s">
        <v>7166</v>
      </c>
      <c r="L1652" t="s">
        <v>7178</v>
      </c>
      <c r="M1652">
        <v>4</v>
      </c>
      <c r="N1652">
        <v>49198.81</v>
      </c>
      <c r="O1652">
        <v>0.2</v>
      </c>
      <c r="P1652">
        <v>7889.52</v>
      </c>
    </row>
    <row r="1653" spans="1:16" x14ac:dyDescent="0.25">
      <c r="A1653" t="s">
        <v>1665</v>
      </c>
      <c r="B1653" t="s">
        <v>5857</v>
      </c>
      <c r="C1653" t="str">
        <f>TEXT(SalesData[[#This Row],[Order Date]],"mmm-yyyy")</f>
        <v>Mar-2023</v>
      </c>
      <c r="D1653">
        <f t="shared" si="25"/>
        <v>2023</v>
      </c>
      <c r="E1653" t="s">
        <v>6798</v>
      </c>
      <c r="F1653" t="s">
        <v>7086</v>
      </c>
      <c r="G1653" t="s">
        <v>7097</v>
      </c>
      <c r="H1653" t="s">
        <v>7105</v>
      </c>
      <c r="I1653" t="s">
        <v>7121</v>
      </c>
      <c r="J1653" t="s">
        <v>7164</v>
      </c>
      <c r="K1653" t="s">
        <v>7174</v>
      </c>
      <c r="L1653" t="s">
        <v>7199</v>
      </c>
      <c r="M1653">
        <v>7</v>
      </c>
      <c r="N1653">
        <v>11562.65</v>
      </c>
      <c r="O1653">
        <v>0</v>
      </c>
      <c r="P1653">
        <v>2361.79</v>
      </c>
    </row>
    <row r="1654" spans="1:16" x14ac:dyDescent="0.25">
      <c r="A1654" t="s">
        <v>1666</v>
      </c>
      <c r="B1654" t="s">
        <v>5858</v>
      </c>
      <c r="C1654" t="str">
        <f>TEXT(SalesData[[#This Row],[Order Date]],"mmm-yyyy")</f>
        <v>Oct-2025</v>
      </c>
      <c r="D1654">
        <f t="shared" si="25"/>
        <v>2025</v>
      </c>
      <c r="E1654" t="s">
        <v>6558</v>
      </c>
      <c r="F1654" t="s">
        <v>7064</v>
      </c>
      <c r="G1654" t="s">
        <v>7096</v>
      </c>
      <c r="H1654" t="s">
        <v>7112</v>
      </c>
      <c r="I1654" t="s">
        <v>7139</v>
      </c>
      <c r="J1654" t="s">
        <v>7162</v>
      </c>
      <c r="K1654" t="s">
        <v>7168</v>
      </c>
      <c r="L1654" t="s">
        <v>7191</v>
      </c>
      <c r="M1654">
        <v>4</v>
      </c>
      <c r="N1654">
        <v>26246.15</v>
      </c>
      <c r="O1654">
        <v>0</v>
      </c>
      <c r="P1654">
        <v>5346.05</v>
      </c>
    </row>
    <row r="1655" spans="1:16" x14ac:dyDescent="0.25">
      <c r="A1655" t="s">
        <v>1667</v>
      </c>
      <c r="B1655" t="s">
        <v>5265</v>
      </c>
      <c r="C1655" t="str">
        <f>TEXT(SalesData[[#This Row],[Order Date]],"mmm-yyyy")</f>
        <v>Apr-2023</v>
      </c>
      <c r="D1655">
        <f t="shared" si="25"/>
        <v>2023</v>
      </c>
      <c r="E1655" t="s">
        <v>6738</v>
      </c>
      <c r="F1655" t="s">
        <v>7034</v>
      </c>
      <c r="G1655" t="s">
        <v>7097</v>
      </c>
      <c r="H1655" t="s">
        <v>7107</v>
      </c>
      <c r="I1655" t="s">
        <v>7123</v>
      </c>
      <c r="J1655" t="s">
        <v>7165</v>
      </c>
      <c r="K1655" t="s">
        <v>7176</v>
      </c>
      <c r="L1655" t="s">
        <v>7202</v>
      </c>
      <c r="M1655">
        <v>5</v>
      </c>
      <c r="N1655">
        <v>83537.66</v>
      </c>
      <c r="O1655">
        <v>0.1</v>
      </c>
      <c r="P1655">
        <v>9243.02</v>
      </c>
    </row>
    <row r="1656" spans="1:16" x14ac:dyDescent="0.25">
      <c r="A1656" t="s">
        <v>1668</v>
      </c>
      <c r="B1656" t="s">
        <v>5859</v>
      </c>
      <c r="C1656" t="str">
        <f>TEXT(SalesData[[#This Row],[Order Date]],"mmm-yyyy")</f>
        <v>Jul-2023</v>
      </c>
      <c r="D1656">
        <f t="shared" si="25"/>
        <v>2023</v>
      </c>
      <c r="E1656" t="s">
        <v>6366</v>
      </c>
      <c r="F1656" t="s">
        <v>7047</v>
      </c>
      <c r="G1656" t="s">
        <v>7096</v>
      </c>
      <c r="H1656" t="s">
        <v>7103</v>
      </c>
      <c r="I1656" t="s">
        <v>7119</v>
      </c>
      <c r="J1656" t="s">
        <v>7165</v>
      </c>
      <c r="K1656" t="s">
        <v>7172</v>
      </c>
      <c r="L1656" t="s">
        <v>7212</v>
      </c>
      <c r="M1656">
        <v>3</v>
      </c>
      <c r="N1656">
        <v>8259.06</v>
      </c>
      <c r="O1656">
        <v>0.25</v>
      </c>
      <c r="P1656">
        <v>878.89</v>
      </c>
    </row>
    <row r="1657" spans="1:16" x14ac:dyDescent="0.25">
      <c r="A1657" t="s">
        <v>1669</v>
      </c>
      <c r="B1657" t="s">
        <v>5415</v>
      </c>
      <c r="C1657" t="str">
        <f>TEXT(SalesData[[#This Row],[Order Date]],"mmm-yyyy")</f>
        <v>Apr-2023</v>
      </c>
      <c r="D1657">
        <f t="shared" si="25"/>
        <v>2023</v>
      </c>
      <c r="E1657" t="s">
        <v>6685</v>
      </c>
      <c r="F1657" t="s">
        <v>6976</v>
      </c>
      <c r="G1657" t="s">
        <v>7095</v>
      </c>
      <c r="H1657" t="s">
        <v>7109</v>
      </c>
      <c r="I1657" t="s">
        <v>7127</v>
      </c>
      <c r="J1657" t="s">
        <v>7164</v>
      </c>
      <c r="K1657" t="s">
        <v>7174</v>
      </c>
      <c r="L1657" t="s">
        <v>7188</v>
      </c>
      <c r="M1657">
        <v>6</v>
      </c>
      <c r="N1657">
        <v>12429.47</v>
      </c>
      <c r="O1657">
        <v>0.25</v>
      </c>
      <c r="P1657">
        <v>2027.94</v>
      </c>
    </row>
    <row r="1658" spans="1:16" x14ac:dyDescent="0.25">
      <c r="A1658" t="s">
        <v>1670</v>
      </c>
      <c r="B1658" t="s">
        <v>5860</v>
      </c>
      <c r="C1658" t="str">
        <f>TEXT(SalesData[[#This Row],[Order Date]],"mmm-yyyy")</f>
        <v>Jun-2025</v>
      </c>
      <c r="D1658">
        <f t="shared" si="25"/>
        <v>2025</v>
      </c>
      <c r="E1658" t="s">
        <v>6257</v>
      </c>
      <c r="F1658" t="s">
        <v>7008</v>
      </c>
      <c r="G1658" t="s">
        <v>7095</v>
      </c>
      <c r="H1658" t="s">
        <v>7106</v>
      </c>
      <c r="I1658" t="s">
        <v>7146</v>
      </c>
      <c r="J1658" t="s">
        <v>7162</v>
      </c>
      <c r="K1658" t="s">
        <v>7169</v>
      </c>
      <c r="L1658" t="s">
        <v>7182</v>
      </c>
      <c r="M1658">
        <v>1</v>
      </c>
      <c r="N1658">
        <v>8442.33</v>
      </c>
      <c r="O1658">
        <v>0.1</v>
      </c>
      <c r="P1658">
        <v>1159.52</v>
      </c>
    </row>
    <row r="1659" spans="1:16" x14ac:dyDescent="0.25">
      <c r="A1659" t="s">
        <v>1671</v>
      </c>
      <c r="B1659" t="s">
        <v>5167</v>
      </c>
      <c r="C1659" t="str">
        <f>TEXT(SalesData[[#This Row],[Order Date]],"mmm-yyyy")</f>
        <v>Dec-2025</v>
      </c>
      <c r="D1659">
        <f t="shared" si="25"/>
        <v>2025</v>
      </c>
      <c r="E1659" t="s">
        <v>6482</v>
      </c>
      <c r="F1659" t="s">
        <v>7044</v>
      </c>
      <c r="G1659" t="s">
        <v>7097</v>
      </c>
      <c r="H1659" t="s">
        <v>7105</v>
      </c>
      <c r="I1659" t="s">
        <v>7121</v>
      </c>
      <c r="J1659" t="s">
        <v>7163</v>
      </c>
      <c r="K1659" t="s">
        <v>7167</v>
      </c>
      <c r="L1659" t="s">
        <v>7187</v>
      </c>
      <c r="M1659">
        <v>4</v>
      </c>
      <c r="N1659">
        <v>5190.45</v>
      </c>
      <c r="O1659">
        <v>0.1</v>
      </c>
      <c r="P1659">
        <v>1321.46</v>
      </c>
    </row>
    <row r="1660" spans="1:16" x14ac:dyDescent="0.25">
      <c r="A1660" t="s">
        <v>1672</v>
      </c>
      <c r="B1660" t="s">
        <v>5571</v>
      </c>
      <c r="C1660" t="str">
        <f>TEXT(SalesData[[#This Row],[Order Date]],"mmm-yyyy")</f>
        <v>Nov-2025</v>
      </c>
      <c r="D1660">
        <f t="shared" si="25"/>
        <v>2025</v>
      </c>
      <c r="E1660" t="s">
        <v>6799</v>
      </c>
      <c r="F1660" t="s">
        <v>6979</v>
      </c>
      <c r="G1660" t="s">
        <v>7097</v>
      </c>
      <c r="H1660" t="s">
        <v>7105</v>
      </c>
      <c r="I1660" t="s">
        <v>7121</v>
      </c>
      <c r="J1660" t="s">
        <v>7162</v>
      </c>
      <c r="K1660" t="s">
        <v>7168</v>
      </c>
      <c r="L1660" t="s">
        <v>7181</v>
      </c>
      <c r="M1660">
        <v>7</v>
      </c>
      <c r="N1660">
        <v>79649.350000000006</v>
      </c>
      <c r="O1660">
        <v>0.05</v>
      </c>
      <c r="P1660">
        <v>15401.34</v>
      </c>
    </row>
    <row r="1661" spans="1:16" x14ac:dyDescent="0.25">
      <c r="A1661" t="s">
        <v>1673</v>
      </c>
      <c r="B1661" t="s">
        <v>5027</v>
      </c>
      <c r="C1661" t="str">
        <f>TEXT(SalesData[[#This Row],[Order Date]],"mmm-yyyy")</f>
        <v>Nov-2024</v>
      </c>
      <c r="D1661">
        <f t="shared" si="25"/>
        <v>2024</v>
      </c>
      <c r="E1661" t="s">
        <v>6520</v>
      </c>
      <c r="F1661" t="s">
        <v>6947</v>
      </c>
      <c r="G1661" t="s">
        <v>7094</v>
      </c>
      <c r="H1661" t="s">
        <v>7099</v>
      </c>
      <c r="I1661" t="s">
        <v>7125</v>
      </c>
      <c r="J1661" t="s">
        <v>7163</v>
      </c>
      <c r="K1661" t="s">
        <v>7167</v>
      </c>
      <c r="L1661" t="s">
        <v>7187</v>
      </c>
      <c r="M1661">
        <v>1</v>
      </c>
      <c r="N1661">
        <v>1544.74</v>
      </c>
      <c r="O1661">
        <v>0</v>
      </c>
      <c r="P1661">
        <v>479.52</v>
      </c>
    </row>
    <row r="1662" spans="1:16" x14ac:dyDescent="0.25">
      <c r="A1662" t="s">
        <v>1674</v>
      </c>
      <c r="B1662" t="s">
        <v>5783</v>
      </c>
      <c r="C1662" t="str">
        <f>TEXT(SalesData[[#This Row],[Order Date]],"mmm-yyyy")</f>
        <v>Jan-2025</v>
      </c>
      <c r="D1662">
        <f t="shared" si="25"/>
        <v>2025</v>
      </c>
      <c r="E1662" t="s">
        <v>6697</v>
      </c>
      <c r="F1662" t="s">
        <v>7068</v>
      </c>
      <c r="G1662" t="s">
        <v>7095</v>
      </c>
      <c r="H1662" t="s">
        <v>7102</v>
      </c>
      <c r="I1662" t="s">
        <v>7147</v>
      </c>
      <c r="J1662" t="s">
        <v>7165</v>
      </c>
      <c r="K1662" t="s">
        <v>7176</v>
      </c>
      <c r="L1662" t="s">
        <v>7202</v>
      </c>
      <c r="M1662">
        <v>5</v>
      </c>
      <c r="N1662">
        <v>74650.509999999995</v>
      </c>
      <c r="O1662">
        <v>0.2</v>
      </c>
      <c r="P1662">
        <v>5857.05</v>
      </c>
    </row>
    <row r="1663" spans="1:16" x14ac:dyDescent="0.25">
      <c r="A1663" t="s">
        <v>1675</v>
      </c>
      <c r="B1663" t="s">
        <v>5861</v>
      </c>
      <c r="C1663" t="str">
        <f>TEXT(SalesData[[#This Row],[Order Date]],"mmm-yyyy")</f>
        <v>Mar-2025</v>
      </c>
      <c r="D1663">
        <f t="shared" si="25"/>
        <v>2025</v>
      </c>
      <c r="E1663" t="s">
        <v>6582</v>
      </c>
      <c r="F1663" t="s">
        <v>6953</v>
      </c>
      <c r="G1663" t="s">
        <v>7094</v>
      </c>
      <c r="H1663" t="s">
        <v>7100</v>
      </c>
      <c r="I1663" t="s">
        <v>7116</v>
      </c>
      <c r="J1663" t="s">
        <v>7163</v>
      </c>
      <c r="K1663" t="s">
        <v>7167</v>
      </c>
      <c r="L1663" t="s">
        <v>7187</v>
      </c>
      <c r="M1663">
        <v>7</v>
      </c>
      <c r="N1663">
        <v>9075.73</v>
      </c>
      <c r="O1663">
        <v>0.15</v>
      </c>
      <c r="P1663">
        <v>2109.96</v>
      </c>
    </row>
    <row r="1664" spans="1:16" x14ac:dyDescent="0.25">
      <c r="A1664" t="s">
        <v>1676</v>
      </c>
      <c r="B1664" t="s">
        <v>5248</v>
      </c>
      <c r="C1664" t="str">
        <f>TEXT(SalesData[[#This Row],[Order Date]],"mmm-yyyy")</f>
        <v>Jun-2024</v>
      </c>
      <c r="D1664">
        <f t="shared" si="25"/>
        <v>2024</v>
      </c>
      <c r="E1664" t="s">
        <v>6670</v>
      </c>
      <c r="F1664" t="s">
        <v>6942</v>
      </c>
      <c r="G1664" t="s">
        <v>7096</v>
      </c>
      <c r="H1664" t="s">
        <v>7103</v>
      </c>
      <c r="I1664" t="s">
        <v>7119</v>
      </c>
      <c r="J1664" t="s">
        <v>7163</v>
      </c>
      <c r="K1664" t="s">
        <v>7175</v>
      </c>
      <c r="L1664" t="s">
        <v>7205</v>
      </c>
      <c r="M1664">
        <v>6</v>
      </c>
      <c r="N1664">
        <v>20867.55</v>
      </c>
      <c r="O1664">
        <v>0</v>
      </c>
      <c r="P1664">
        <v>3763.35</v>
      </c>
    </row>
    <row r="1665" spans="1:16" x14ac:dyDescent="0.25">
      <c r="A1665" t="s">
        <v>1677</v>
      </c>
      <c r="B1665" t="s">
        <v>5105</v>
      </c>
      <c r="C1665" t="str">
        <f>TEXT(SalesData[[#This Row],[Order Date]],"mmm-yyyy")</f>
        <v>Oct-2023</v>
      </c>
      <c r="D1665">
        <f t="shared" si="25"/>
        <v>2023</v>
      </c>
      <c r="E1665" t="s">
        <v>6645</v>
      </c>
      <c r="F1665" t="s">
        <v>7002</v>
      </c>
      <c r="G1665" t="s">
        <v>7097</v>
      </c>
      <c r="H1665" t="s">
        <v>7104</v>
      </c>
      <c r="I1665" t="s">
        <v>7120</v>
      </c>
      <c r="J1665" t="s">
        <v>7165</v>
      </c>
      <c r="K1665" t="s">
        <v>7177</v>
      </c>
      <c r="L1665" t="s">
        <v>7201</v>
      </c>
      <c r="M1665">
        <v>3</v>
      </c>
      <c r="N1665">
        <v>134400.70000000001</v>
      </c>
      <c r="O1665">
        <v>0.1</v>
      </c>
      <c r="P1665">
        <v>12823.41</v>
      </c>
    </row>
    <row r="1666" spans="1:16" x14ac:dyDescent="0.25">
      <c r="A1666" t="s">
        <v>1678</v>
      </c>
      <c r="B1666" t="s">
        <v>5862</v>
      </c>
      <c r="C1666" t="str">
        <f>TEXT(SalesData[[#This Row],[Order Date]],"mmm-yyyy")</f>
        <v>Jan-2025</v>
      </c>
      <c r="D1666">
        <f t="shared" ref="D1666:D1729" si="26">YEAR(B1666)</f>
        <v>2025</v>
      </c>
      <c r="E1666" t="s">
        <v>6352</v>
      </c>
      <c r="F1666" t="s">
        <v>7042</v>
      </c>
      <c r="G1666" t="s">
        <v>7097</v>
      </c>
      <c r="H1666" t="s">
        <v>7104</v>
      </c>
      <c r="I1666" t="s">
        <v>7120</v>
      </c>
      <c r="J1666" t="s">
        <v>7164</v>
      </c>
      <c r="K1666" t="s">
        <v>7173</v>
      </c>
      <c r="L1666" t="s">
        <v>7186</v>
      </c>
      <c r="M1666">
        <v>2</v>
      </c>
      <c r="N1666">
        <v>7679.22</v>
      </c>
      <c r="O1666">
        <v>0.15</v>
      </c>
      <c r="P1666">
        <v>1632.08</v>
      </c>
    </row>
    <row r="1667" spans="1:16" x14ac:dyDescent="0.25">
      <c r="A1667" t="s">
        <v>1679</v>
      </c>
      <c r="B1667" t="s">
        <v>5305</v>
      </c>
      <c r="C1667" t="str">
        <f>TEXT(SalesData[[#This Row],[Order Date]],"mmm-yyyy")</f>
        <v>Aug-2024</v>
      </c>
      <c r="D1667">
        <f t="shared" si="26"/>
        <v>2024</v>
      </c>
      <c r="E1667" t="s">
        <v>6701</v>
      </c>
      <c r="F1667" t="s">
        <v>6938</v>
      </c>
      <c r="G1667" t="s">
        <v>7097</v>
      </c>
      <c r="H1667" t="s">
        <v>7110</v>
      </c>
      <c r="I1667" t="s">
        <v>7159</v>
      </c>
      <c r="J1667" t="s">
        <v>7165</v>
      </c>
      <c r="K1667" t="s">
        <v>7177</v>
      </c>
      <c r="L1667" t="s">
        <v>7198</v>
      </c>
      <c r="M1667">
        <v>7</v>
      </c>
      <c r="N1667">
        <v>398714.84</v>
      </c>
      <c r="O1667">
        <v>0.15</v>
      </c>
      <c r="P1667">
        <v>49699.39</v>
      </c>
    </row>
    <row r="1668" spans="1:16" x14ac:dyDescent="0.25">
      <c r="A1668" t="s">
        <v>1680</v>
      </c>
      <c r="B1668" t="s">
        <v>5863</v>
      </c>
      <c r="C1668" t="str">
        <f>TEXT(SalesData[[#This Row],[Order Date]],"mmm-yyyy")</f>
        <v>Apr-2023</v>
      </c>
      <c r="D1668">
        <f t="shared" si="26"/>
        <v>2023</v>
      </c>
      <c r="E1668" t="s">
        <v>6126</v>
      </c>
      <c r="F1668" t="s">
        <v>6925</v>
      </c>
      <c r="G1668" t="s">
        <v>7094</v>
      </c>
      <c r="H1668" t="s">
        <v>7099</v>
      </c>
      <c r="I1668" t="s">
        <v>7125</v>
      </c>
      <c r="J1668" t="s">
        <v>7165</v>
      </c>
      <c r="K1668" t="s">
        <v>7177</v>
      </c>
      <c r="L1668" t="s">
        <v>7201</v>
      </c>
      <c r="M1668">
        <v>6</v>
      </c>
      <c r="N1668">
        <v>241196.5</v>
      </c>
      <c r="O1668">
        <v>0.25</v>
      </c>
      <c r="P1668">
        <v>7662.34</v>
      </c>
    </row>
    <row r="1669" spans="1:16" x14ac:dyDescent="0.25">
      <c r="A1669" t="s">
        <v>1681</v>
      </c>
      <c r="B1669" t="s">
        <v>5426</v>
      </c>
      <c r="C1669" t="str">
        <f>TEXT(SalesData[[#This Row],[Order Date]],"mmm-yyyy")</f>
        <v>Apr-2025</v>
      </c>
      <c r="D1669">
        <f t="shared" si="26"/>
        <v>2025</v>
      </c>
      <c r="E1669" t="s">
        <v>6735</v>
      </c>
      <c r="F1669" t="s">
        <v>6958</v>
      </c>
      <c r="G1669" t="s">
        <v>7094</v>
      </c>
      <c r="H1669" t="s">
        <v>7100</v>
      </c>
      <c r="I1669" t="s">
        <v>7136</v>
      </c>
      <c r="J1669" t="s">
        <v>7164</v>
      </c>
      <c r="K1669" t="s">
        <v>7173</v>
      </c>
      <c r="L1669" t="s">
        <v>7206</v>
      </c>
      <c r="M1669">
        <v>2</v>
      </c>
      <c r="N1669">
        <v>4181.38</v>
      </c>
      <c r="O1669">
        <v>0</v>
      </c>
      <c r="P1669">
        <v>1235.95</v>
      </c>
    </row>
    <row r="1670" spans="1:16" x14ac:dyDescent="0.25">
      <c r="A1670" t="s">
        <v>1682</v>
      </c>
      <c r="B1670" t="s">
        <v>5864</v>
      </c>
      <c r="C1670" t="str">
        <f>TEXT(SalesData[[#This Row],[Order Date]],"mmm-yyyy")</f>
        <v>Jul-2024</v>
      </c>
      <c r="D1670">
        <f t="shared" si="26"/>
        <v>2024</v>
      </c>
      <c r="E1670" t="s">
        <v>6646</v>
      </c>
      <c r="F1670" t="s">
        <v>6907</v>
      </c>
      <c r="G1670" t="s">
        <v>7096</v>
      </c>
      <c r="H1670" t="s">
        <v>7103</v>
      </c>
      <c r="I1670" t="s">
        <v>7158</v>
      </c>
      <c r="J1670" t="s">
        <v>7162</v>
      </c>
      <c r="K1670" t="s">
        <v>7166</v>
      </c>
      <c r="L1670" t="s">
        <v>7192</v>
      </c>
      <c r="M1670">
        <v>7</v>
      </c>
      <c r="N1670">
        <v>32946.339999999997</v>
      </c>
      <c r="O1670">
        <v>0.25</v>
      </c>
      <c r="P1670">
        <v>2361.3000000000002</v>
      </c>
    </row>
    <row r="1671" spans="1:16" x14ac:dyDescent="0.25">
      <c r="A1671" t="s">
        <v>1683</v>
      </c>
      <c r="B1671" t="s">
        <v>5865</v>
      </c>
      <c r="C1671" t="str">
        <f>TEXT(SalesData[[#This Row],[Order Date]],"mmm-yyyy")</f>
        <v>Oct-2024</v>
      </c>
      <c r="D1671">
        <f t="shared" si="26"/>
        <v>2024</v>
      </c>
      <c r="E1671" t="s">
        <v>6792</v>
      </c>
      <c r="F1671" t="s">
        <v>7053</v>
      </c>
      <c r="G1671" t="s">
        <v>7097</v>
      </c>
      <c r="H1671" t="s">
        <v>7110</v>
      </c>
      <c r="I1671" t="s">
        <v>7129</v>
      </c>
      <c r="J1671" t="s">
        <v>7165</v>
      </c>
      <c r="K1671" t="s">
        <v>7177</v>
      </c>
      <c r="L1671" t="s">
        <v>7201</v>
      </c>
      <c r="M1671">
        <v>6</v>
      </c>
      <c r="N1671">
        <v>224604.44</v>
      </c>
      <c r="O1671">
        <v>0.25</v>
      </c>
      <c r="P1671">
        <v>14024.31</v>
      </c>
    </row>
    <row r="1672" spans="1:16" x14ac:dyDescent="0.25">
      <c r="A1672" t="s">
        <v>1684</v>
      </c>
      <c r="B1672" t="s">
        <v>5866</v>
      </c>
      <c r="C1672" t="str">
        <f>TEXT(SalesData[[#This Row],[Order Date]],"mmm-yyyy")</f>
        <v>Oct-2025</v>
      </c>
      <c r="D1672">
        <f t="shared" si="26"/>
        <v>2025</v>
      </c>
      <c r="E1672" t="s">
        <v>6800</v>
      </c>
      <c r="F1672" t="s">
        <v>7090</v>
      </c>
      <c r="G1672" t="s">
        <v>7097</v>
      </c>
      <c r="H1672" t="s">
        <v>7104</v>
      </c>
      <c r="I1672" t="s">
        <v>7132</v>
      </c>
      <c r="J1672" t="s">
        <v>7164</v>
      </c>
      <c r="K1672" t="s">
        <v>7173</v>
      </c>
      <c r="L1672" t="s">
        <v>7206</v>
      </c>
      <c r="M1672">
        <v>1</v>
      </c>
      <c r="N1672">
        <v>1678.29</v>
      </c>
      <c r="O1672">
        <v>0.25</v>
      </c>
      <c r="P1672">
        <v>309.2</v>
      </c>
    </row>
    <row r="1673" spans="1:16" x14ac:dyDescent="0.25">
      <c r="A1673" t="s">
        <v>1685</v>
      </c>
      <c r="B1673" t="s">
        <v>5842</v>
      </c>
      <c r="C1673" t="str">
        <f>TEXT(SalesData[[#This Row],[Order Date]],"mmm-yyyy")</f>
        <v>Feb-2025</v>
      </c>
      <c r="D1673">
        <f t="shared" si="26"/>
        <v>2025</v>
      </c>
      <c r="E1673" t="s">
        <v>6294</v>
      </c>
      <c r="F1673" t="s">
        <v>7010</v>
      </c>
      <c r="G1673" t="s">
        <v>7097</v>
      </c>
      <c r="H1673" t="s">
        <v>7110</v>
      </c>
      <c r="I1673" t="s">
        <v>7155</v>
      </c>
      <c r="J1673" t="s">
        <v>7164</v>
      </c>
      <c r="K1673" t="s">
        <v>7170</v>
      </c>
      <c r="L1673" t="s">
        <v>7183</v>
      </c>
      <c r="M1673">
        <v>6</v>
      </c>
      <c r="N1673">
        <v>22005.41</v>
      </c>
      <c r="O1673">
        <v>0.25</v>
      </c>
      <c r="P1673">
        <v>2846.73</v>
      </c>
    </row>
    <row r="1674" spans="1:16" x14ac:dyDescent="0.25">
      <c r="A1674" t="s">
        <v>1686</v>
      </c>
      <c r="B1674" t="s">
        <v>5121</v>
      </c>
      <c r="C1674" t="str">
        <f>TEXT(SalesData[[#This Row],[Order Date]],"mmm-yyyy")</f>
        <v>Jan-2025</v>
      </c>
      <c r="D1674">
        <f t="shared" si="26"/>
        <v>2025</v>
      </c>
      <c r="E1674" t="s">
        <v>6653</v>
      </c>
      <c r="F1674" t="s">
        <v>7061</v>
      </c>
      <c r="G1674" t="s">
        <v>7097</v>
      </c>
      <c r="H1674" t="s">
        <v>7105</v>
      </c>
      <c r="I1674" t="s">
        <v>7121</v>
      </c>
      <c r="J1674" t="s">
        <v>7165</v>
      </c>
      <c r="K1674" t="s">
        <v>7177</v>
      </c>
      <c r="L1674" t="s">
        <v>7198</v>
      </c>
      <c r="M1674">
        <v>1</v>
      </c>
      <c r="N1674">
        <v>48750.2</v>
      </c>
      <c r="O1674">
        <v>0.25</v>
      </c>
      <c r="P1674">
        <v>5012.1899999999996</v>
      </c>
    </row>
    <row r="1675" spans="1:16" x14ac:dyDescent="0.25">
      <c r="A1675" t="s">
        <v>1687</v>
      </c>
      <c r="B1675" t="s">
        <v>5482</v>
      </c>
      <c r="C1675" t="str">
        <f>TEXT(SalesData[[#This Row],[Order Date]],"mmm-yyyy")</f>
        <v>Sep-2025</v>
      </c>
      <c r="D1675">
        <f t="shared" si="26"/>
        <v>2025</v>
      </c>
      <c r="E1675" t="s">
        <v>6621</v>
      </c>
      <c r="F1675" t="s">
        <v>6953</v>
      </c>
      <c r="G1675" t="s">
        <v>7094</v>
      </c>
      <c r="H1675" t="s">
        <v>7101</v>
      </c>
      <c r="I1675" t="s">
        <v>7124</v>
      </c>
      <c r="J1675" t="s">
        <v>7165</v>
      </c>
      <c r="K1675" t="s">
        <v>7176</v>
      </c>
      <c r="L1675" t="s">
        <v>7202</v>
      </c>
      <c r="M1675">
        <v>8</v>
      </c>
      <c r="N1675">
        <v>134158.32999999999</v>
      </c>
      <c r="O1675">
        <v>0.05</v>
      </c>
      <c r="P1675">
        <v>14896.03</v>
      </c>
    </row>
    <row r="1676" spans="1:16" x14ac:dyDescent="0.25">
      <c r="A1676" t="s">
        <v>1688</v>
      </c>
      <c r="B1676" t="s">
        <v>5867</v>
      </c>
      <c r="C1676" t="str">
        <f>TEXT(SalesData[[#This Row],[Order Date]],"mmm-yyyy")</f>
        <v>Jun-2025</v>
      </c>
      <c r="D1676">
        <f t="shared" si="26"/>
        <v>2025</v>
      </c>
      <c r="E1676" t="s">
        <v>6137</v>
      </c>
      <c r="F1676" t="s">
        <v>6935</v>
      </c>
      <c r="G1676" t="s">
        <v>7095</v>
      </c>
      <c r="H1676" t="s">
        <v>7109</v>
      </c>
      <c r="I1676" t="s">
        <v>7135</v>
      </c>
      <c r="J1676" t="s">
        <v>7164</v>
      </c>
      <c r="K1676" t="s">
        <v>7174</v>
      </c>
      <c r="L1676" t="s">
        <v>7188</v>
      </c>
      <c r="M1676">
        <v>3</v>
      </c>
      <c r="N1676">
        <v>7219.66</v>
      </c>
      <c r="O1676">
        <v>0.1</v>
      </c>
      <c r="P1676">
        <v>1343.15</v>
      </c>
    </row>
    <row r="1677" spans="1:16" x14ac:dyDescent="0.25">
      <c r="A1677" t="s">
        <v>1689</v>
      </c>
      <c r="B1677" t="s">
        <v>5143</v>
      </c>
      <c r="C1677" t="str">
        <f>TEXT(SalesData[[#This Row],[Order Date]],"mmm-yyyy")</f>
        <v>Mar-2025</v>
      </c>
      <c r="D1677">
        <f t="shared" si="26"/>
        <v>2025</v>
      </c>
      <c r="E1677" t="s">
        <v>6681</v>
      </c>
      <c r="F1677" t="s">
        <v>7030</v>
      </c>
      <c r="G1677" t="s">
        <v>7096</v>
      </c>
      <c r="H1677" t="s">
        <v>7111</v>
      </c>
      <c r="I1677" t="s">
        <v>7145</v>
      </c>
      <c r="J1677" t="s">
        <v>7162</v>
      </c>
      <c r="K1677" t="s">
        <v>7169</v>
      </c>
      <c r="L1677" t="s">
        <v>7193</v>
      </c>
      <c r="M1677">
        <v>5</v>
      </c>
      <c r="N1677">
        <v>54717.82</v>
      </c>
      <c r="O1677">
        <v>0</v>
      </c>
      <c r="P1677">
        <v>10147.11</v>
      </c>
    </row>
    <row r="1678" spans="1:16" x14ac:dyDescent="0.25">
      <c r="A1678" t="s">
        <v>1690</v>
      </c>
      <c r="B1678" t="s">
        <v>5769</v>
      </c>
      <c r="C1678" t="str">
        <f>TEXT(SalesData[[#This Row],[Order Date]],"mmm-yyyy")</f>
        <v>Feb-2025</v>
      </c>
      <c r="D1678">
        <f t="shared" si="26"/>
        <v>2025</v>
      </c>
      <c r="E1678" t="s">
        <v>6161</v>
      </c>
      <c r="F1678" t="s">
        <v>6957</v>
      </c>
      <c r="G1678" t="s">
        <v>7094</v>
      </c>
      <c r="H1678" t="s">
        <v>7100</v>
      </c>
      <c r="I1678" t="s">
        <v>7151</v>
      </c>
      <c r="J1678" t="s">
        <v>7165</v>
      </c>
      <c r="K1678" t="s">
        <v>7172</v>
      </c>
      <c r="L1678" t="s">
        <v>7208</v>
      </c>
      <c r="M1678">
        <v>6</v>
      </c>
      <c r="N1678">
        <v>15339.94</v>
      </c>
      <c r="O1678">
        <v>0</v>
      </c>
      <c r="P1678">
        <v>3307.89</v>
      </c>
    </row>
    <row r="1679" spans="1:16" x14ac:dyDescent="0.25">
      <c r="A1679" t="s">
        <v>1691</v>
      </c>
      <c r="B1679" t="s">
        <v>5530</v>
      </c>
      <c r="C1679" t="str">
        <f>TEXT(SalesData[[#This Row],[Order Date]],"mmm-yyyy")</f>
        <v>Oct-2023</v>
      </c>
      <c r="D1679">
        <f t="shared" si="26"/>
        <v>2023</v>
      </c>
      <c r="E1679" t="s">
        <v>6653</v>
      </c>
      <c r="F1679" t="s">
        <v>7061</v>
      </c>
      <c r="G1679" t="s">
        <v>7095</v>
      </c>
      <c r="H1679" t="s">
        <v>7106</v>
      </c>
      <c r="I1679" t="s">
        <v>7122</v>
      </c>
      <c r="J1679" t="s">
        <v>7163</v>
      </c>
      <c r="K1679" t="s">
        <v>7167</v>
      </c>
      <c r="L1679" t="s">
        <v>7207</v>
      </c>
      <c r="M1679">
        <v>8</v>
      </c>
      <c r="N1679">
        <v>5196.3500000000004</v>
      </c>
      <c r="O1679">
        <v>0.15</v>
      </c>
      <c r="P1679">
        <v>1396.72</v>
      </c>
    </row>
    <row r="1680" spans="1:16" x14ac:dyDescent="0.25">
      <c r="A1680" t="s">
        <v>1692</v>
      </c>
      <c r="B1680" t="s">
        <v>5297</v>
      </c>
      <c r="C1680" t="str">
        <f>TEXT(SalesData[[#This Row],[Order Date]],"mmm-yyyy")</f>
        <v>Nov-2025</v>
      </c>
      <c r="D1680">
        <f t="shared" si="26"/>
        <v>2025</v>
      </c>
      <c r="E1680" t="s">
        <v>6234</v>
      </c>
      <c r="F1680" t="s">
        <v>6939</v>
      </c>
      <c r="G1680" t="s">
        <v>7096</v>
      </c>
      <c r="H1680" t="s">
        <v>7111</v>
      </c>
      <c r="I1680" t="s">
        <v>7131</v>
      </c>
      <c r="J1680" t="s">
        <v>7165</v>
      </c>
      <c r="K1680" t="s">
        <v>7172</v>
      </c>
      <c r="L1680" t="s">
        <v>7212</v>
      </c>
      <c r="M1680">
        <v>6</v>
      </c>
      <c r="N1680">
        <v>15333.12</v>
      </c>
      <c r="O1680">
        <v>0.25</v>
      </c>
      <c r="P1680">
        <v>2220.06</v>
      </c>
    </row>
    <row r="1681" spans="1:16" x14ac:dyDescent="0.25">
      <c r="A1681" t="s">
        <v>1693</v>
      </c>
      <c r="B1681" t="s">
        <v>5792</v>
      </c>
      <c r="C1681" t="str">
        <f>TEXT(SalesData[[#This Row],[Order Date]],"mmm-yyyy")</f>
        <v>Dec-2025</v>
      </c>
      <c r="D1681">
        <f t="shared" si="26"/>
        <v>2025</v>
      </c>
      <c r="E1681" t="s">
        <v>6480</v>
      </c>
      <c r="F1681" t="s">
        <v>7006</v>
      </c>
      <c r="G1681" t="s">
        <v>7094</v>
      </c>
      <c r="H1681" t="s">
        <v>7101</v>
      </c>
      <c r="I1681" t="s">
        <v>7117</v>
      </c>
      <c r="J1681" t="s">
        <v>7163</v>
      </c>
      <c r="K1681" t="s">
        <v>7167</v>
      </c>
      <c r="L1681" t="s">
        <v>7187</v>
      </c>
      <c r="M1681">
        <v>6</v>
      </c>
      <c r="N1681">
        <v>7920.62</v>
      </c>
      <c r="O1681">
        <v>0.15</v>
      </c>
      <c r="P1681">
        <v>1784.26</v>
      </c>
    </row>
    <row r="1682" spans="1:16" x14ac:dyDescent="0.25">
      <c r="A1682" t="s">
        <v>1694</v>
      </c>
      <c r="B1682" t="s">
        <v>5868</v>
      </c>
      <c r="C1682" t="str">
        <f>TEXT(SalesData[[#This Row],[Order Date]],"mmm-yyyy")</f>
        <v>Oct-2024</v>
      </c>
      <c r="D1682">
        <f t="shared" si="26"/>
        <v>2024</v>
      </c>
      <c r="E1682" t="s">
        <v>6801</v>
      </c>
      <c r="F1682" t="s">
        <v>7078</v>
      </c>
      <c r="G1682" t="s">
        <v>7094</v>
      </c>
      <c r="H1682" t="s">
        <v>7098</v>
      </c>
      <c r="I1682" t="s">
        <v>7156</v>
      </c>
      <c r="J1682" t="s">
        <v>7163</v>
      </c>
      <c r="K1682" t="s">
        <v>7171</v>
      </c>
      <c r="L1682" t="s">
        <v>7209</v>
      </c>
      <c r="M1682">
        <v>8</v>
      </c>
      <c r="N1682">
        <v>12356.74</v>
      </c>
      <c r="O1682">
        <v>0.15</v>
      </c>
      <c r="P1682">
        <v>1734.56</v>
      </c>
    </row>
    <row r="1683" spans="1:16" x14ac:dyDescent="0.25">
      <c r="A1683" t="s">
        <v>1695</v>
      </c>
      <c r="B1683" t="s">
        <v>5817</v>
      </c>
      <c r="C1683" t="str">
        <f>TEXT(SalesData[[#This Row],[Order Date]],"mmm-yyyy")</f>
        <v>Jun-2024</v>
      </c>
      <c r="D1683">
        <f t="shared" si="26"/>
        <v>2024</v>
      </c>
      <c r="E1683" t="s">
        <v>6765</v>
      </c>
      <c r="F1683" t="s">
        <v>6961</v>
      </c>
      <c r="G1683" t="s">
        <v>7094</v>
      </c>
      <c r="H1683" t="s">
        <v>7101</v>
      </c>
      <c r="I1683" t="s">
        <v>7117</v>
      </c>
      <c r="J1683" t="s">
        <v>7165</v>
      </c>
      <c r="K1683" t="s">
        <v>7176</v>
      </c>
      <c r="L1683" t="s">
        <v>7195</v>
      </c>
      <c r="M1683">
        <v>5</v>
      </c>
      <c r="N1683">
        <v>62070.47</v>
      </c>
      <c r="O1683">
        <v>0</v>
      </c>
      <c r="P1683">
        <v>7985.21</v>
      </c>
    </row>
    <row r="1684" spans="1:16" x14ac:dyDescent="0.25">
      <c r="A1684" t="s">
        <v>1696</v>
      </c>
      <c r="B1684" t="s">
        <v>5235</v>
      </c>
      <c r="C1684" t="str">
        <f>TEXT(SalesData[[#This Row],[Order Date]],"mmm-yyyy")</f>
        <v>Sep-2023</v>
      </c>
      <c r="D1684">
        <f t="shared" si="26"/>
        <v>2023</v>
      </c>
      <c r="E1684" t="s">
        <v>6442</v>
      </c>
      <c r="F1684" t="s">
        <v>7058</v>
      </c>
      <c r="G1684" t="s">
        <v>7096</v>
      </c>
      <c r="H1684" t="s">
        <v>7111</v>
      </c>
      <c r="I1684" t="s">
        <v>7131</v>
      </c>
      <c r="J1684" t="s">
        <v>7165</v>
      </c>
      <c r="K1684" t="s">
        <v>7172</v>
      </c>
      <c r="L1684" t="s">
        <v>7208</v>
      </c>
      <c r="M1684">
        <v>3</v>
      </c>
      <c r="N1684">
        <v>5788.34</v>
      </c>
      <c r="O1684">
        <v>0.2</v>
      </c>
      <c r="P1684">
        <v>985.17</v>
      </c>
    </row>
    <row r="1685" spans="1:16" x14ac:dyDescent="0.25">
      <c r="A1685" t="s">
        <v>1697</v>
      </c>
      <c r="B1685" t="s">
        <v>5869</v>
      </c>
      <c r="C1685" t="str">
        <f>TEXT(SalesData[[#This Row],[Order Date]],"mmm-yyyy")</f>
        <v>Jan-2025</v>
      </c>
      <c r="D1685">
        <f t="shared" si="26"/>
        <v>2025</v>
      </c>
      <c r="E1685" t="s">
        <v>6169</v>
      </c>
      <c r="F1685" t="s">
        <v>6939</v>
      </c>
      <c r="G1685" t="s">
        <v>7096</v>
      </c>
      <c r="H1685" t="s">
        <v>7103</v>
      </c>
      <c r="I1685" t="s">
        <v>7134</v>
      </c>
      <c r="J1685" t="s">
        <v>7165</v>
      </c>
      <c r="K1685" t="s">
        <v>7177</v>
      </c>
      <c r="L1685" t="s">
        <v>7198</v>
      </c>
      <c r="M1685">
        <v>7</v>
      </c>
      <c r="N1685">
        <v>434852.88</v>
      </c>
      <c r="O1685">
        <v>0</v>
      </c>
      <c r="P1685">
        <v>80101.8</v>
      </c>
    </row>
    <row r="1686" spans="1:16" x14ac:dyDescent="0.25">
      <c r="A1686" t="s">
        <v>1698</v>
      </c>
      <c r="B1686" t="s">
        <v>5557</v>
      </c>
      <c r="C1686" t="str">
        <f>TEXT(SalesData[[#This Row],[Order Date]],"mmm-yyyy")</f>
        <v>Jan-2025</v>
      </c>
      <c r="D1686">
        <f t="shared" si="26"/>
        <v>2025</v>
      </c>
      <c r="E1686" t="s">
        <v>6585</v>
      </c>
      <c r="F1686" t="s">
        <v>7038</v>
      </c>
      <c r="G1686" t="s">
        <v>7097</v>
      </c>
      <c r="H1686" t="s">
        <v>7104</v>
      </c>
      <c r="I1686" t="s">
        <v>7132</v>
      </c>
      <c r="J1686" t="s">
        <v>7163</v>
      </c>
      <c r="K1686" t="s">
        <v>7167</v>
      </c>
      <c r="L1686" t="s">
        <v>7207</v>
      </c>
      <c r="M1686">
        <v>4</v>
      </c>
      <c r="N1686">
        <v>3159.94</v>
      </c>
      <c r="O1686">
        <v>0</v>
      </c>
      <c r="P1686">
        <v>1180.2</v>
      </c>
    </row>
    <row r="1687" spans="1:16" x14ac:dyDescent="0.25">
      <c r="A1687" t="s">
        <v>1699</v>
      </c>
      <c r="B1687" t="s">
        <v>5542</v>
      </c>
      <c r="C1687" t="str">
        <f>TEXT(SalesData[[#This Row],[Order Date]],"mmm-yyyy")</f>
        <v>Jan-2023</v>
      </c>
      <c r="D1687">
        <f t="shared" si="26"/>
        <v>2023</v>
      </c>
      <c r="E1687" t="s">
        <v>6332</v>
      </c>
      <c r="F1687" t="s">
        <v>6922</v>
      </c>
      <c r="G1687" t="s">
        <v>7094</v>
      </c>
      <c r="H1687" t="s">
        <v>7100</v>
      </c>
      <c r="I1687" t="s">
        <v>7116</v>
      </c>
      <c r="J1687" t="s">
        <v>7165</v>
      </c>
      <c r="K1687" t="s">
        <v>7176</v>
      </c>
      <c r="L1687" t="s">
        <v>7195</v>
      </c>
      <c r="M1687">
        <v>7</v>
      </c>
      <c r="N1687">
        <v>73504.25</v>
      </c>
      <c r="O1687">
        <v>0.15</v>
      </c>
      <c r="P1687">
        <v>6599.27</v>
      </c>
    </row>
    <row r="1688" spans="1:16" x14ac:dyDescent="0.25">
      <c r="A1688" t="s">
        <v>1700</v>
      </c>
      <c r="B1688" t="s">
        <v>5361</v>
      </c>
      <c r="C1688" t="str">
        <f>TEXT(SalesData[[#This Row],[Order Date]],"mmm-yyyy")</f>
        <v>Jan-2024</v>
      </c>
      <c r="D1688">
        <f t="shared" si="26"/>
        <v>2024</v>
      </c>
      <c r="E1688" t="s">
        <v>6802</v>
      </c>
      <c r="F1688" t="s">
        <v>6969</v>
      </c>
      <c r="G1688" t="s">
        <v>7096</v>
      </c>
      <c r="H1688" t="s">
        <v>7113</v>
      </c>
      <c r="I1688" t="s">
        <v>7143</v>
      </c>
      <c r="J1688" t="s">
        <v>7165</v>
      </c>
      <c r="K1688" t="s">
        <v>7176</v>
      </c>
      <c r="L1688" t="s">
        <v>7194</v>
      </c>
      <c r="M1688">
        <v>1</v>
      </c>
      <c r="N1688">
        <v>17946.47</v>
      </c>
      <c r="O1688">
        <v>0.25</v>
      </c>
      <c r="P1688">
        <v>986.99</v>
      </c>
    </row>
    <row r="1689" spans="1:16" x14ac:dyDescent="0.25">
      <c r="A1689" t="s">
        <v>1701</v>
      </c>
      <c r="B1689" t="s">
        <v>5502</v>
      </c>
      <c r="C1689" t="str">
        <f>TEXT(SalesData[[#This Row],[Order Date]],"mmm-yyyy")</f>
        <v>Mar-2024</v>
      </c>
      <c r="D1689">
        <f t="shared" si="26"/>
        <v>2024</v>
      </c>
      <c r="E1689" t="s">
        <v>6197</v>
      </c>
      <c r="F1689" t="s">
        <v>6895</v>
      </c>
      <c r="G1689" t="s">
        <v>7097</v>
      </c>
      <c r="H1689" t="s">
        <v>7105</v>
      </c>
      <c r="I1689" t="s">
        <v>7121</v>
      </c>
      <c r="J1689" t="s">
        <v>7163</v>
      </c>
      <c r="K1689" t="s">
        <v>7171</v>
      </c>
      <c r="L1689" t="s">
        <v>7184</v>
      </c>
      <c r="M1689">
        <v>1</v>
      </c>
      <c r="N1689">
        <v>7832.96</v>
      </c>
      <c r="O1689">
        <v>0</v>
      </c>
      <c r="P1689">
        <v>1174.25</v>
      </c>
    </row>
    <row r="1690" spans="1:16" x14ac:dyDescent="0.25">
      <c r="A1690" t="s">
        <v>1702</v>
      </c>
      <c r="B1690" t="s">
        <v>5569</v>
      </c>
      <c r="C1690" t="str">
        <f>TEXT(SalesData[[#This Row],[Order Date]],"mmm-yyyy")</f>
        <v>Jan-2024</v>
      </c>
      <c r="D1690">
        <f t="shared" si="26"/>
        <v>2024</v>
      </c>
      <c r="E1690" t="s">
        <v>6174</v>
      </c>
      <c r="F1690" t="s">
        <v>6964</v>
      </c>
      <c r="G1690" t="s">
        <v>7095</v>
      </c>
      <c r="H1690" t="s">
        <v>7108</v>
      </c>
      <c r="I1690" t="s">
        <v>7150</v>
      </c>
      <c r="J1690" t="s">
        <v>7162</v>
      </c>
      <c r="K1690" t="s">
        <v>7168</v>
      </c>
      <c r="L1690" t="s">
        <v>7180</v>
      </c>
      <c r="M1690">
        <v>3</v>
      </c>
      <c r="N1690">
        <v>8727.43</v>
      </c>
      <c r="O1690">
        <v>0.15</v>
      </c>
      <c r="P1690">
        <v>1108.24</v>
      </c>
    </row>
    <row r="1691" spans="1:16" x14ac:dyDescent="0.25">
      <c r="A1691" t="s">
        <v>1703</v>
      </c>
      <c r="B1691" t="s">
        <v>5554</v>
      </c>
      <c r="C1691" t="str">
        <f>TEXT(SalesData[[#This Row],[Order Date]],"mmm-yyyy")</f>
        <v>Jan-2023</v>
      </c>
      <c r="D1691">
        <f t="shared" si="26"/>
        <v>2023</v>
      </c>
      <c r="E1691" t="s">
        <v>6267</v>
      </c>
      <c r="F1691" t="s">
        <v>7003</v>
      </c>
      <c r="G1691" t="s">
        <v>7094</v>
      </c>
      <c r="H1691" t="s">
        <v>7099</v>
      </c>
      <c r="I1691" t="s">
        <v>7115</v>
      </c>
      <c r="J1691" t="s">
        <v>7163</v>
      </c>
      <c r="K1691" t="s">
        <v>7175</v>
      </c>
      <c r="L1691" t="s">
        <v>7190</v>
      </c>
      <c r="M1691">
        <v>1</v>
      </c>
      <c r="N1691">
        <v>2283.81</v>
      </c>
      <c r="O1691">
        <v>0</v>
      </c>
      <c r="P1691">
        <v>513.77</v>
      </c>
    </row>
    <row r="1692" spans="1:16" x14ac:dyDescent="0.25">
      <c r="A1692" t="s">
        <v>1704</v>
      </c>
      <c r="B1692" t="s">
        <v>5177</v>
      </c>
      <c r="C1692" t="str">
        <f>TEXT(SalesData[[#This Row],[Order Date]],"mmm-yyyy")</f>
        <v>Oct-2024</v>
      </c>
      <c r="D1692">
        <f t="shared" si="26"/>
        <v>2024</v>
      </c>
      <c r="E1692" t="s">
        <v>6759</v>
      </c>
      <c r="F1692" t="s">
        <v>7038</v>
      </c>
      <c r="G1692" t="s">
        <v>7097</v>
      </c>
      <c r="H1692" t="s">
        <v>7110</v>
      </c>
      <c r="I1692" t="s">
        <v>7129</v>
      </c>
      <c r="J1692" t="s">
        <v>7162</v>
      </c>
      <c r="K1692" t="s">
        <v>7168</v>
      </c>
      <c r="L1692" t="s">
        <v>7180</v>
      </c>
      <c r="M1692">
        <v>3</v>
      </c>
      <c r="N1692">
        <v>7869.69</v>
      </c>
      <c r="O1692">
        <v>0.25</v>
      </c>
      <c r="P1692">
        <v>457.79</v>
      </c>
    </row>
    <row r="1693" spans="1:16" x14ac:dyDescent="0.25">
      <c r="A1693" t="s">
        <v>1705</v>
      </c>
      <c r="B1693" t="s">
        <v>5870</v>
      </c>
      <c r="C1693" t="str">
        <f>TEXT(SalesData[[#This Row],[Order Date]],"mmm-yyyy")</f>
        <v>Aug-2023</v>
      </c>
      <c r="D1693">
        <f t="shared" si="26"/>
        <v>2023</v>
      </c>
      <c r="E1693" t="s">
        <v>6138</v>
      </c>
      <c r="F1693" t="s">
        <v>6936</v>
      </c>
      <c r="G1693" t="s">
        <v>7096</v>
      </c>
      <c r="H1693" t="s">
        <v>7111</v>
      </c>
      <c r="I1693" t="s">
        <v>7145</v>
      </c>
      <c r="J1693" t="s">
        <v>7165</v>
      </c>
      <c r="K1693" t="s">
        <v>7177</v>
      </c>
      <c r="L1693" t="s">
        <v>7210</v>
      </c>
      <c r="M1693">
        <v>7</v>
      </c>
      <c r="N1693">
        <v>572713.6</v>
      </c>
      <c r="O1693">
        <v>0</v>
      </c>
      <c r="P1693">
        <v>73258.27</v>
      </c>
    </row>
    <row r="1694" spans="1:16" x14ac:dyDescent="0.25">
      <c r="A1694" t="s">
        <v>1706</v>
      </c>
      <c r="B1694" t="s">
        <v>5088</v>
      </c>
      <c r="C1694" t="str">
        <f>TEXT(SalesData[[#This Row],[Order Date]],"mmm-yyyy")</f>
        <v>Nov-2024</v>
      </c>
      <c r="D1694">
        <f t="shared" si="26"/>
        <v>2024</v>
      </c>
      <c r="E1694" t="s">
        <v>6707</v>
      </c>
      <c r="F1694" t="s">
        <v>7060</v>
      </c>
      <c r="G1694" t="s">
        <v>7094</v>
      </c>
      <c r="H1694" t="s">
        <v>7101</v>
      </c>
      <c r="I1694" t="s">
        <v>7117</v>
      </c>
      <c r="J1694" t="s">
        <v>7164</v>
      </c>
      <c r="K1694" t="s">
        <v>7170</v>
      </c>
      <c r="L1694" t="s">
        <v>7213</v>
      </c>
      <c r="M1694">
        <v>8</v>
      </c>
      <c r="N1694">
        <v>21542.66</v>
      </c>
      <c r="O1694">
        <v>0.05</v>
      </c>
      <c r="P1694">
        <v>6613.76</v>
      </c>
    </row>
    <row r="1695" spans="1:16" x14ac:dyDescent="0.25">
      <c r="A1695" t="s">
        <v>1707</v>
      </c>
      <c r="B1695" t="s">
        <v>5871</v>
      </c>
      <c r="C1695" t="str">
        <f>TEXT(SalesData[[#This Row],[Order Date]],"mmm-yyyy")</f>
        <v>Jan-2023</v>
      </c>
      <c r="D1695">
        <f t="shared" si="26"/>
        <v>2023</v>
      </c>
      <c r="E1695" t="s">
        <v>6378</v>
      </c>
      <c r="F1695" t="s">
        <v>6926</v>
      </c>
      <c r="G1695" t="s">
        <v>7096</v>
      </c>
      <c r="H1695" t="s">
        <v>7113</v>
      </c>
      <c r="I1695" t="s">
        <v>7148</v>
      </c>
      <c r="J1695" t="s">
        <v>7163</v>
      </c>
      <c r="K1695" t="s">
        <v>7167</v>
      </c>
      <c r="L1695" t="s">
        <v>7179</v>
      </c>
      <c r="M1695">
        <v>6</v>
      </c>
      <c r="N1695">
        <v>11151.88</v>
      </c>
      <c r="O1695">
        <v>0.25</v>
      </c>
      <c r="P1695">
        <v>1253.94</v>
      </c>
    </row>
    <row r="1696" spans="1:16" x14ac:dyDescent="0.25">
      <c r="A1696" t="s">
        <v>1708</v>
      </c>
      <c r="B1696" t="s">
        <v>5872</v>
      </c>
      <c r="C1696" t="str">
        <f>TEXT(SalesData[[#This Row],[Order Date]],"mmm-yyyy")</f>
        <v>Jan-2023</v>
      </c>
      <c r="D1696">
        <f t="shared" si="26"/>
        <v>2023</v>
      </c>
      <c r="E1696" t="s">
        <v>6099</v>
      </c>
      <c r="F1696" t="s">
        <v>6898</v>
      </c>
      <c r="G1696" t="s">
        <v>7097</v>
      </c>
      <c r="H1696" t="s">
        <v>7110</v>
      </c>
      <c r="I1696" t="s">
        <v>7129</v>
      </c>
      <c r="J1696" t="s">
        <v>7165</v>
      </c>
      <c r="K1696" t="s">
        <v>7176</v>
      </c>
      <c r="L1696" t="s">
        <v>7202</v>
      </c>
      <c r="M1696">
        <v>2</v>
      </c>
      <c r="N1696">
        <v>35146.07</v>
      </c>
      <c r="O1696">
        <v>0.05</v>
      </c>
      <c r="P1696">
        <v>4108.9399999999996</v>
      </c>
    </row>
    <row r="1697" spans="1:16" x14ac:dyDescent="0.25">
      <c r="A1697" t="s">
        <v>1709</v>
      </c>
      <c r="B1697" t="s">
        <v>5577</v>
      </c>
      <c r="C1697" t="str">
        <f>TEXT(SalesData[[#This Row],[Order Date]],"mmm-yyyy")</f>
        <v>Mar-2023</v>
      </c>
      <c r="D1697">
        <f t="shared" si="26"/>
        <v>2023</v>
      </c>
      <c r="E1697" t="s">
        <v>6144</v>
      </c>
      <c r="F1697" t="s">
        <v>6942</v>
      </c>
      <c r="G1697" t="s">
        <v>7095</v>
      </c>
      <c r="H1697" t="s">
        <v>7108</v>
      </c>
      <c r="I1697" t="s">
        <v>7141</v>
      </c>
      <c r="J1697" t="s">
        <v>7165</v>
      </c>
      <c r="K1697" t="s">
        <v>7172</v>
      </c>
      <c r="L1697" t="s">
        <v>7208</v>
      </c>
      <c r="M1697">
        <v>3</v>
      </c>
      <c r="N1697">
        <v>7386.37</v>
      </c>
      <c r="O1697">
        <v>0</v>
      </c>
      <c r="P1697">
        <v>1529.55</v>
      </c>
    </row>
    <row r="1698" spans="1:16" x14ac:dyDescent="0.25">
      <c r="A1698" t="s">
        <v>1710</v>
      </c>
      <c r="B1698" t="s">
        <v>5157</v>
      </c>
      <c r="C1698" t="str">
        <f>TEXT(SalesData[[#This Row],[Order Date]],"mmm-yyyy")</f>
        <v>Dec-2023</v>
      </c>
      <c r="D1698">
        <f t="shared" si="26"/>
        <v>2023</v>
      </c>
      <c r="E1698" t="s">
        <v>6226</v>
      </c>
      <c r="F1698" t="s">
        <v>6992</v>
      </c>
      <c r="G1698" t="s">
        <v>7094</v>
      </c>
      <c r="H1698" t="s">
        <v>7098</v>
      </c>
      <c r="I1698" t="s">
        <v>7114</v>
      </c>
      <c r="J1698" t="s">
        <v>7165</v>
      </c>
      <c r="K1698" t="s">
        <v>7176</v>
      </c>
      <c r="L1698" t="s">
        <v>7194</v>
      </c>
      <c r="M1698">
        <v>6</v>
      </c>
      <c r="N1698">
        <v>147537.47</v>
      </c>
      <c r="O1698">
        <v>0.05</v>
      </c>
      <c r="P1698">
        <v>22096.83</v>
      </c>
    </row>
    <row r="1699" spans="1:16" x14ac:dyDescent="0.25">
      <c r="A1699" t="s">
        <v>1711</v>
      </c>
      <c r="B1699" t="s">
        <v>5651</v>
      </c>
      <c r="C1699" t="str">
        <f>TEXT(SalesData[[#This Row],[Order Date]],"mmm-yyyy")</f>
        <v>Apr-2024</v>
      </c>
      <c r="D1699">
        <f t="shared" si="26"/>
        <v>2024</v>
      </c>
      <c r="E1699" t="s">
        <v>6478</v>
      </c>
      <c r="F1699" t="s">
        <v>6938</v>
      </c>
      <c r="G1699" t="s">
        <v>7095</v>
      </c>
      <c r="H1699" t="s">
        <v>7108</v>
      </c>
      <c r="I1699" t="s">
        <v>7150</v>
      </c>
      <c r="J1699" t="s">
        <v>7165</v>
      </c>
      <c r="K1699" t="s">
        <v>7176</v>
      </c>
      <c r="L1699" t="s">
        <v>7194</v>
      </c>
      <c r="M1699">
        <v>5</v>
      </c>
      <c r="N1699">
        <v>102833.68</v>
      </c>
      <c r="O1699">
        <v>0.2</v>
      </c>
      <c r="P1699">
        <v>6495.29</v>
      </c>
    </row>
    <row r="1700" spans="1:16" x14ac:dyDescent="0.25">
      <c r="A1700" t="s">
        <v>1712</v>
      </c>
      <c r="B1700" t="s">
        <v>5431</v>
      </c>
      <c r="C1700" t="str">
        <f>TEXT(SalesData[[#This Row],[Order Date]],"mmm-yyyy")</f>
        <v>Jan-2024</v>
      </c>
      <c r="D1700">
        <f t="shared" si="26"/>
        <v>2024</v>
      </c>
      <c r="E1700" t="s">
        <v>6693</v>
      </c>
      <c r="F1700" t="s">
        <v>6958</v>
      </c>
      <c r="G1700" t="s">
        <v>7094</v>
      </c>
      <c r="H1700" t="s">
        <v>7098</v>
      </c>
      <c r="I1700" t="s">
        <v>7114</v>
      </c>
      <c r="J1700" t="s">
        <v>7163</v>
      </c>
      <c r="K1700" t="s">
        <v>7171</v>
      </c>
      <c r="L1700" t="s">
        <v>7209</v>
      </c>
      <c r="M1700">
        <v>7</v>
      </c>
      <c r="N1700">
        <v>11979.13</v>
      </c>
      <c r="O1700">
        <v>0</v>
      </c>
      <c r="P1700">
        <v>2322.4299999999998</v>
      </c>
    </row>
    <row r="1701" spans="1:16" x14ac:dyDescent="0.25">
      <c r="A1701" t="s">
        <v>1713</v>
      </c>
      <c r="B1701" t="s">
        <v>5582</v>
      </c>
      <c r="C1701" t="str">
        <f>TEXT(SalesData[[#This Row],[Order Date]],"mmm-yyyy")</f>
        <v>Apr-2024</v>
      </c>
      <c r="D1701">
        <f t="shared" si="26"/>
        <v>2024</v>
      </c>
      <c r="E1701" t="s">
        <v>6358</v>
      </c>
      <c r="F1701" t="s">
        <v>6970</v>
      </c>
      <c r="G1701" t="s">
        <v>7097</v>
      </c>
      <c r="H1701" t="s">
        <v>7110</v>
      </c>
      <c r="I1701" t="s">
        <v>7155</v>
      </c>
      <c r="J1701" t="s">
        <v>7164</v>
      </c>
      <c r="K1701" t="s">
        <v>7173</v>
      </c>
      <c r="L1701" t="s">
        <v>7200</v>
      </c>
      <c r="M1701">
        <v>1</v>
      </c>
      <c r="N1701">
        <v>1110.25</v>
      </c>
      <c r="O1701">
        <v>0.1</v>
      </c>
      <c r="P1701">
        <v>320.44</v>
      </c>
    </row>
    <row r="1702" spans="1:16" x14ac:dyDescent="0.25">
      <c r="A1702" t="s">
        <v>1714</v>
      </c>
      <c r="B1702" t="s">
        <v>5480</v>
      </c>
      <c r="C1702" t="str">
        <f>TEXT(SalesData[[#This Row],[Order Date]],"mmm-yyyy")</f>
        <v>Oct-2023</v>
      </c>
      <c r="D1702">
        <f t="shared" si="26"/>
        <v>2023</v>
      </c>
      <c r="E1702" t="s">
        <v>6263</v>
      </c>
      <c r="F1702" t="s">
        <v>7010</v>
      </c>
      <c r="G1702" t="s">
        <v>7097</v>
      </c>
      <c r="H1702" t="s">
        <v>7107</v>
      </c>
      <c r="I1702" t="s">
        <v>7153</v>
      </c>
      <c r="J1702" t="s">
        <v>7162</v>
      </c>
      <c r="K1702" t="s">
        <v>7166</v>
      </c>
      <c r="L1702" t="s">
        <v>7178</v>
      </c>
      <c r="M1702">
        <v>4</v>
      </c>
      <c r="N1702">
        <v>59886.73</v>
      </c>
      <c r="O1702">
        <v>0</v>
      </c>
      <c r="P1702">
        <v>12253.5</v>
      </c>
    </row>
    <row r="1703" spans="1:16" x14ac:dyDescent="0.25">
      <c r="A1703" t="s">
        <v>1715</v>
      </c>
      <c r="B1703" t="s">
        <v>5387</v>
      </c>
      <c r="C1703" t="str">
        <f>TEXT(SalesData[[#This Row],[Order Date]],"mmm-yyyy")</f>
        <v>May-2023</v>
      </c>
      <c r="D1703">
        <f t="shared" si="26"/>
        <v>2023</v>
      </c>
      <c r="E1703" t="s">
        <v>6634</v>
      </c>
      <c r="F1703" t="s">
        <v>6994</v>
      </c>
      <c r="G1703" t="s">
        <v>7097</v>
      </c>
      <c r="H1703" t="s">
        <v>7105</v>
      </c>
      <c r="I1703" t="s">
        <v>7121</v>
      </c>
      <c r="J1703" t="s">
        <v>7164</v>
      </c>
      <c r="K1703" t="s">
        <v>7174</v>
      </c>
      <c r="L1703" t="s">
        <v>7196</v>
      </c>
      <c r="M1703">
        <v>4</v>
      </c>
      <c r="N1703">
        <v>12400.79</v>
      </c>
      <c r="O1703">
        <v>0.1</v>
      </c>
      <c r="P1703">
        <v>2115.9899999999998</v>
      </c>
    </row>
    <row r="1704" spans="1:16" x14ac:dyDescent="0.25">
      <c r="A1704" t="s">
        <v>1716</v>
      </c>
      <c r="B1704" t="s">
        <v>5697</v>
      </c>
      <c r="C1704" t="str">
        <f>TEXT(SalesData[[#This Row],[Order Date]],"mmm-yyyy")</f>
        <v>Jan-2024</v>
      </c>
      <c r="D1704">
        <f t="shared" si="26"/>
        <v>2024</v>
      </c>
      <c r="E1704" t="s">
        <v>6354</v>
      </c>
      <c r="F1704" t="s">
        <v>6943</v>
      </c>
      <c r="G1704" t="s">
        <v>7096</v>
      </c>
      <c r="H1704" t="s">
        <v>7103</v>
      </c>
      <c r="I1704" t="s">
        <v>7119</v>
      </c>
      <c r="J1704" t="s">
        <v>7162</v>
      </c>
      <c r="K1704" t="s">
        <v>7168</v>
      </c>
      <c r="L1704" t="s">
        <v>7180</v>
      </c>
      <c r="M1704">
        <v>6</v>
      </c>
      <c r="N1704">
        <v>21467.35</v>
      </c>
      <c r="O1704">
        <v>0</v>
      </c>
      <c r="P1704">
        <v>3805.04</v>
      </c>
    </row>
    <row r="1705" spans="1:16" x14ac:dyDescent="0.25">
      <c r="A1705" t="s">
        <v>1717</v>
      </c>
      <c r="B1705" t="s">
        <v>5162</v>
      </c>
      <c r="C1705" t="str">
        <f>TEXT(SalesData[[#This Row],[Order Date]],"mmm-yyyy")</f>
        <v>Aug-2025</v>
      </c>
      <c r="D1705">
        <f t="shared" si="26"/>
        <v>2025</v>
      </c>
      <c r="E1705" t="s">
        <v>6803</v>
      </c>
      <c r="F1705" t="s">
        <v>6916</v>
      </c>
      <c r="G1705" t="s">
        <v>7095</v>
      </c>
      <c r="H1705" t="s">
        <v>7106</v>
      </c>
      <c r="I1705" t="s">
        <v>7161</v>
      </c>
      <c r="J1705" t="s">
        <v>7163</v>
      </c>
      <c r="K1705" t="s">
        <v>7175</v>
      </c>
      <c r="L1705" t="s">
        <v>7190</v>
      </c>
      <c r="M1705">
        <v>2</v>
      </c>
      <c r="N1705">
        <v>4488.54</v>
      </c>
      <c r="O1705">
        <v>0</v>
      </c>
      <c r="P1705">
        <v>972.81</v>
      </c>
    </row>
    <row r="1706" spans="1:16" x14ac:dyDescent="0.25">
      <c r="A1706" t="s">
        <v>1718</v>
      </c>
      <c r="B1706" t="s">
        <v>5401</v>
      </c>
      <c r="C1706" t="str">
        <f>TEXT(SalesData[[#This Row],[Order Date]],"mmm-yyyy")</f>
        <v>Apr-2024</v>
      </c>
      <c r="D1706">
        <f t="shared" si="26"/>
        <v>2024</v>
      </c>
      <c r="E1706" t="s">
        <v>6614</v>
      </c>
      <c r="F1706" t="s">
        <v>6926</v>
      </c>
      <c r="G1706" t="s">
        <v>7097</v>
      </c>
      <c r="H1706" t="s">
        <v>7107</v>
      </c>
      <c r="I1706" t="s">
        <v>7152</v>
      </c>
      <c r="J1706" t="s">
        <v>7162</v>
      </c>
      <c r="K1706" t="s">
        <v>7169</v>
      </c>
      <c r="L1706" t="s">
        <v>7193</v>
      </c>
      <c r="M1706">
        <v>5</v>
      </c>
      <c r="N1706">
        <v>54207.08</v>
      </c>
      <c r="O1706">
        <v>0.05</v>
      </c>
      <c r="P1706">
        <v>9260.69</v>
      </c>
    </row>
    <row r="1707" spans="1:16" x14ac:dyDescent="0.25">
      <c r="A1707" t="s">
        <v>1719</v>
      </c>
      <c r="B1707" t="s">
        <v>5278</v>
      </c>
      <c r="C1707" t="str">
        <f>TEXT(SalesData[[#This Row],[Order Date]],"mmm-yyyy")</f>
        <v>Aug-2023</v>
      </c>
      <c r="D1707">
        <f t="shared" si="26"/>
        <v>2023</v>
      </c>
      <c r="E1707" t="s">
        <v>6444</v>
      </c>
      <c r="F1707" t="s">
        <v>6927</v>
      </c>
      <c r="G1707" t="s">
        <v>7097</v>
      </c>
      <c r="H1707" t="s">
        <v>7104</v>
      </c>
      <c r="I1707" t="s">
        <v>7160</v>
      </c>
      <c r="J1707" t="s">
        <v>7162</v>
      </c>
      <c r="K1707" t="s">
        <v>7166</v>
      </c>
      <c r="L1707" t="s">
        <v>7178</v>
      </c>
      <c r="M1707">
        <v>1</v>
      </c>
      <c r="N1707">
        <v>13671.57</v>
      </c>
      <c r="O1707">
        <v>0.05</v>
      </c>
      <c r="P1707">
        <v>2786.46</v>
      </c>
    </row>
    <row r="1708" spans="1:16" x14ac:dyDescent="0.25">
      <c r="A1708" t="s">
        <v>1720</v>
      </c>
      <c r="B1708" t="s">
        <v>5873</v>
      </c>
      <c r="C1708" t="str">
        <f>TEXT(SalesData[[#This Row],[Order Date]],"mmm-yyyy")</f>
        <v>Aug-2023</v>
      </c>
      <c r="D1708">
        <f t="shared" si="26"/>
        <v>2023</v>
      </c>
      <c r="E1708" t="s">
        <v>6804</v>
      </c>
      <c r="F1708" t="s">
        <v>6939</v>
      </c>
      <c r="G1708" t="s">
        <v>7095</v>
      </c>
      <c r="H1708" t="s">
        <v>7106</v>
      </c>
      <c r="I1708" t="s">
        <v>7161</v>
      </c>
      <c r="J1708" t="s">
        <v>7165</v>
      </c>
      <c r="K1708" t="s">
        <v>7172</v>
      </c>
      <c r="L1708" t="s">
        <v>7212</v>
      </c>
      <c r="M1708">
        <v>8</v>
      </c>
      <c r="N1708">
        <v>23707.17</v>
      </c>
      <c r="O1708">
        <v>0.15</v>
      </c>
      <c r="P1708">
        <v>3629.02</v>
      </c>
    </row>
    <row r="1709" spans="1:16" x14ac:dyDescent="0.25">
      <c r="A1709" t="s">
        <v>1721</v>
      </c>
      <c r="B1709" t="s">
        <v>5682</v>
      </c>
      <c r="C1709" t="str">
        <f>TEXT(SalesData[[#This Row],[Order Date]],"mmm-yyyy")</f>
        <v>Feb-2025</v>
      </c>
      <c r="D1709">
        <f t="shared" si="26"/>
        <v>2025</v>
      </c>
      <c r="E1709" t="s">
        <v>6384</v>
      </c>
      <c r="F1709" t="s">
        <v>6969</v>
      </c>
      <c r="G1709" t="s">
        <v>7095</v>
      </c>
      <c r="H1709" t="s">
        <v>7106</v>
      </c>
      <c r="I1709" t="s">
        <v>7122</v>
      </c>
      <c r="J1709" t="s">
        <v>7165</v>
      </c>
      <c r="K1709" t="s">
        <v>7172</v>
      </c>
      <c r="L1709" t="s">
        <v>7185</v>
      </c>
      <c r="M1709">
        <v>4</v>
      </c>
      <c r="N1709">
        <v>16509.82</v>
      </c>
      <c r="O1709">
        <v>0.2</v>
      </c>
      <c r="P1709">
        <v>1533.52</v>
      </c>
    </row>
    <row r="1710" spans="1:16" x14ac:dyDescent="0.25">
      <c r="A1710" t="s">
        <v>1722</v>
      </c>
      <c r="B1710" t="s">
        <v>5760</v>
      </c>
      <c r="C1710" t="str">
        <f>TEXT(SalesData[[#This Row],[Order Date]],"mmm-yyyy")</f>
        <v>Aug-2023</v>
      </c>
      <c r="D1710">
        <f t="shared" si="26"/>
        <v>2023</v>
      </c>
      <c r="E1710" t="s">
        <v>6561</v>
      </c>
      <c r="F1710" t="s">
        <v>6956</v>
      </c>
      <c r="G1710" t="s">
        <v>7094</v>
      </c>
      <c r="H1710" t="s">
        <v>7099</v>
      </c>
      <c r="I1710" t="s">
        <v>7125</v>
      </c>
      <c r="J1710" t="s">
        <v>7163</v>
      </c>
      <c r="K1710" t="s">
        <v>7175</v>
      </c>
      <c r="L1710" t="s">
        <v>7197</v>
      </c>
      <c r="M1710">
        <v>7</v>
      </c>
      <c r="N1710">
        <v>38306.699999999997</v>
      </c>
      <c r="O1710">
        <v>0.1</v>
      </c>
      <c r="P1710">
        <v>6544.6</v>
      </c>
    </row>
    <row r="1711" spans="1:16" x14ac:dyDescent="0.25">
      <c r="A1711" t="s">
        <v>1723</v>
      </c>
      <c r="B1711" t="s">
        <v>5222</v>
      </c>
      <c r="C1711" t="str">
        <f>TEXT(SalesData[[#This Row],[Order Date]],"mmm-yyyy")</f>
        <v>Apr-2024</v>
      </c>
      <c r="D1711">
        <f t="shared" si="26"/>
        <v>2024</v>
      </c>
      <c r="E1711" t="s">
        <v>6564</v>
      </c>
      <c r="F1711" t="s">
        <v>6997</v>
      </c>
      <c r="G1711" t="s">
        <v>7094</v>
      </c>
      <c r="H1711" t="s">
        <v>7101</v>
      </c>
      <c r="I1711" t="s">
        <v>7137</v>
      </c>
      <c r="J1711" t="s">
        <v>7165</v>
      </c>
      <c r="K1711" t="s">
        <v>7177</v>
      </c>
      <c r="L1711" t="s">
        <v>7210</v>
      </c>
      <c r="M1711">
        <v>1</v>
      </c>
      <c r="N1711">
        <v>83642.490000000005</v>
      </c>
      <c r="O1711">
        <v>0</v>
      </c>
      <c r="P1711">
        <v>11233.46</v>
      </c>
    </row>
    <row r="1712" spans="1:16" x14ac:dyDescent="0.25">
      <c r="A1712" t="s">
        <v>1724</v>
      </c>
      <c r="B1712" t="s">
        <v>5874</v>
      </c>
      <c r="C1712" t="str">
        <f>TEXT(SalesData[[#This Row],[Order Date]],"mmm-yyyy")</f>
        <v>Jul-2024</v>
      </c>
      <c r="D1712">
        <f t="shared" si="26"/>
        <v>2024</v>
      </c>
      <c r="E1712" t="s">
        <v>6640</v>
      </c>
      <c r="F1712" t="s">
        <v>7032</v>
      </c>
      <c r="G1712" t="s">
        <v>7097</v>
      </c>
      <c r="H1712" t="s">
        <v>7104</v>
      </c>
      <c r="I1712" t="s">
        <v>7160</v>
      </c>
      <c r="J1712" t="s">
        <v>7164</v>
      </c>
      <c r="K1712" t="s">
        <v>7174</v>
      </c>
      <c r="L1712" t="s">
        <v>7199</v>
      </c>
      <c r="M1712">
        <v>4</v>
      </c>
      <c r="N1712">
        <v>4914.63</v>
      </c>
      <c r="O1712">
        <v>0.25</v>
      </c>
      <c r="P1712">
        <v>727.53</v>
      </c>
    </row>
    <row r="1713" spans="1:16" x14ac:dyDescent="0.25">
      <c r="A1713" t="s">
        <v>1725</v>
      </c>
      <c r="B1713" t="s">
        <v>5875</v>
      </c>
      <c r="C1713" t="str">
        <f>TEXT(SalesData[[#This Row],[Order Date]],"mmm-yyyy")</f>
        <v>Jun-2025</v>
      </c>
      <c r="D1713">
        <f t="shared" si="26"/>
        <v>2025</v>
      </c>
      <c r="E1713" t="s">
        <v>6481</v>
      </c>
      <c r="F1713" t="s">
        <v>6935</v>
      </c>
      <c r="G1713" t="s">
        <v>7096</v>
      </c>
      <c r="H1713" t="s">
        <v>7111</v>
      </c>
      <c r="I1713" t="s">
        <v>7145</v>
      </c>
      <c r="J1713" t="s">
        <v>7162</v>
      </c>
      <c r="K1713" t="s">
        <v>7168</v>
      </c>
      <c r="L1713" t="s">
        <v>7181</v>
      </c>
      <c r="M1713">
        <v>5</v>
      </c>
      <c r="N1713">
        <v>53904.18</v>
      </c>
      <c r="O1713">
        <v>0.1</v>
      </c>
      <c r="P1713">
        <v>9598.7199999999993</v>
      </c>
    </row>
    <row r="1714" spans="1:16" x14ac:dyDescent="0.25">
      <c r="A1714" t="s">
        <v>1726</v>
      </c>
      <c r="B1714" t="s">
        <v>5286</v>
      </c>
      <c r="C1714" t="str">
        <f>TEXT(SalesData[[#This Row],[Order Date]],"mmm-yyyy")</f>
        <v>Sep-2024</v>
      </c>
      <c r="D1714">
        <f t="shared" si="26"/>
        <v>2024</v>
      </c>
      <c r="E1714" t="s">
        <v>6242</v>
      </c>
      <c r="F1714" t="s">
        <v>7000</v>
      </c>
      <c r="G1714" t="s">
        <v>7094</v>
      </c>
      <c r="H1714" t="s">
        <v>7098</v>
      </c>
      <c r="I1714" t="s">
        <v>7138</v>
      </c>
      <c r="J1714" t="s">
        <v>7164</v>
      </c>
      <c r="K1714" t="s">
        <v>7173</v>
      </c>
      <c r="L1714" t="s">
        <v>7186</v>
      </c>
      <c r="M1714">
        <v>7</v>
      </c>
      <c r="N1714">
        <v>31674.66</v>
      </c>
      <c r="O1714">
        <v>0</v>
      </c>
      <c r="P1714">
        <v>9524.4500000000007</v>
      </c>
    </row>
    <row r="1715" spans="1:16" x14ac:dyDescent="0.25">
      <c r="A1715" t="s">
        <v>1727</v>
      </c>
      <c r="B1715" t="s">
        <v>5200</v>
      </c>
      <c r="C1715" t="str">
        <f>TEXT(SalesData[[#This Row],[Order Date]],"mmm-yyyy")</f>
        <v>Aug-2023</v>
      </c>
      <c r="D1715">
        <f t="shared" si="26"/>
        <v>2023</v>
      </c>
      <c r="E1715" t="s">
        <v>6220</v>
      </c>
      <c r="F1715" t="s">
        <v>6940</v>
      </c>
      <c r="G1715" t="s">
        <v>7094</v>
      </c>
      <c r="H1715" t="s">
        <v>7098</v>
      </c>
      <c r="I1715" t="s">
        <v>7138</v>
      </c>
      <c r="J1715" t="s">
        <v>7163</v>
      </c>
      <c r="K1715" t="s">
        <v>7171</v>
      </c>
      <c r="L1715" t="s">
        <v>7184</v>
      </c>
      <c r="M1715">
        <v>8</v>
      </c>
      <c r="N1715">
        <v>64335.81</v>
      </c>
      <c r="O1715">
        <v>0</v>
      </c>
      <c r="P1715">
        <v>10829.99</v>
      </c>
    </row>
    <row r="1716" spans="1:16" x14ac:dyDescent="0.25">
      <c r="A1716" t="s">
        <v>1728</v>
      </c>
      <c r="B1716" t="s">
        <v>5206</v>
      </c>
      <c r="C1716" t="str">
        <f>TEXT(SalesData[[#This Row],[Order Date]],"mmm-yyyy")</f>
        <v>Jan-2023</v>
      </c>
      <c r="D1716">
        <f t="shared" si="26"/>
        <v>2023</v>
      </c>
      <c r="E1716" t="s">
        <v>6658</v>
      </c>
      <c r="F1716" t="s">
        <v>6964</v>
      </c>
      <c r="G1716" t="s">
        <v>7097</v>
      </c>
      <c r="H1716" t="s">
        <v>7110</v>
      </c>
      <c r="I1716" t="s">
        <v>7159</v>
      </c>
      <c r="J1716" t="s">
        <v>7162</v>
      </c>
      <c r="K1716" t="s">
        <v>7166</v>
      </c>
      <c r="L1716" t="s">
        <v>7211</v>
      </c>
      <c r="M1716">
        <v>5</v>
      </c>
      <c r="N1716">
        <v>32108.959999999999</v>
      </c>
      <c r="O1716">
        <v>0.15</v>
      </c>
      <c r="P1716">
        <v>3968.38</v>
      </c>
    </row>
    <row r="1717" spans="1:16" x14ac:dyDescent="0.25">
      <c r="A1717" t="s">
        <v>1729</v>
      </c>
      <c r="B1717" t="s">
        <v>5797</v>
      </c>
      <c r="C1717" t="str">
        <f>TEXT(SalesData[[#This Row],[Order Date]],"mmm-yyyy")</f>
        <v>May-2025</v>
      </c>
      <c r="D1717">
        <f t="shared" si="26"/>
        <v>2025</v>
      </c>
      <c r="E1717" t="s">
        <v>6200</v>
      </c>
      <c r="F1717" t="s">
        <v>6959</v>
      </c>
      <c r="G1717" t="s">
        <v>7096</v>
      </c>
      <c r="H1717" t="s">
        <v>7111</v>
      </c>
      <c r="I1717" t="s">
        <v>7142</v>
      </c>
      <c r="J1717" t="s">
        <v>7163</v>
      </c>
      <c r="K1717" t="s">
        <v>7171</v>
      </c>
      <c r="L1717" t="s">
        <v>7204</v>
      </c>
      <c r="M1717">
        <v>7</v>
      </c>
      <c r="N1717">
        <v>26933.200000000001</v>
      </c>
      <c r="O1717">
        <v>0.1</v>
      </c>
      <c r="P1717">
        <v>3434.67</v>
      </c>
    </row>
    <row r="1718" spans="1:16" x14ac:dyDescent="0.25">
      <c r="A1718" t="s">
        <v>1730</v>
      </c>
      <c r="B1718" t="s">
        <v>5130</v>
      </c>
      <c r="C1718" t="str">
        <f>TEXT(SalesData[[#This Row],[Order Date]],"mmm-yyyy")</f>
        <v>Jan-2025</v>
      </c>
      <c r="D1718">
        <f t="shared" si="26"/>
        <v>2025</v>
      </c>
      <c r="E1718" t="s">
        <v>6626</v>
      </c>
      <c r="F1718" t="s">
        <v>7083</v>
      </c>
      <c r="G1718" t="s">
        <v>7096</v>
      </c>
      <c r="H1718" t="s">
        <v>7111</v>
      </c>
      <c r="I1718" t="s">
        <v>7131</v>
      </c>
      <c r="J1718" t="s">
        <v>7165</v>
      </c>
      <c r="K1718" t="s">
        <v>7177</v>
      </c>
      <c r="L1718" t="s">
        <v>7201</v>
      </c>
      <c r="M1718">
        <v>1</v>
      </c>
      <c r="N1718">
        <v>53129.32</v>
      </c>
      <c r="O1718">
        <v>0</v>
      </c>
      <c r="P1718">
        <v>7252</v>
      </c>
    </row>
    <row r="1719" spans="1:16" x14ac:dyDescent="0.25">
      <c r="A1719" t="s">
        <v>1731</v>
      </c>
      <c r="B1719" t="s">
        <v>5400</v>
      </c>
      <c r="C1719" t="str">
        <f>TEXT(SalesData[[#This Row],[Order Date]],"mmm-yyyy")</f>
        <v>Jun-2023</v>
      </c>
      <c r="D1719">
        <f t="shared" si="26"/>
        <v>2023</v>
      </c>
      <c r="E1719" t="s">
        <v>6785</v>
      </c>
      <c r="F1719" t="s">
        <v>7062</v>
      </c>
      <c r="G1719" t="s">
        <v>7094</v>
      </c>
      <c r="H1719" t="s">
        <v>7100</v>
      </c>
      <c r="I1719" t="s">
        <v>7151</v>
      </c>
      <c r="J1719" t="s">
        <v>7162</v>
      </c>
      <c r="K1719" t="s">
        <v>7169</v>
      </c>
      <c r="L1719" t="s">
        <v>7193</v>
      </c>
      <c r="M1719">
        <v>3</v>
      </c>
      <c r="N1719">
        <v>31879.06</v>
      </c>
      <c r="O1719">
        <v>0</v>
      </c>
      <c r="P1719">
        <v>5857.64</v>
      </c>
    </row>
    <row r="1720" spans="1:16" x14ac:dyDescent="0.25">
      <c r="A1720" t="s">
        <v>1732</v>
      </c>
      <c r="B1720" t="s">
        <v>5147</v>
      </c>
      <c r="C1720" t="str">
        <f>TEXT(SalesData[[#This Row],[Order Date]],"mmm-yyyy")</f>
        <v>Mar-2024</v>
      </c>
      <c r="D1720">
        <f t="shared" si="26"/>
        <v>2024</v>
      </c>
      <c r="E1720" t="s">
        <v>6805</v>
      </c>
      <c r="F1720" t="s">
        <v>7074</v>
      </c>
      <c r="G1720" t="s">
        <v>7096</v>
      </c>
      <c r="H1720" t="s">
        <v>7112</v>
      </c>
      <c r="I1720" t="s">
        <v>7154</v>
      </c>
      <c r="J1720" t="s">
        <v>7165</v>
      </c>
      <c r="K1720" t="s">
        <v>7177</v>
      </c>
      <c r="L1720" t="s">
        <v>7198</v>
      </c>
      <c r="M1720">
        <v>3</v>
      </c>
      <c r="N1720">
        <v>175251.73</v>
      </c>
      <c r="O1720">
        <v>0.1</v>
      </c>
      <c r="P1720">
        <v>26364.55</v>
      </c>
    </row>
    <row r="1721" spans="1:16" x14ac:dyDescent="0.25">
      <c r="A1721" t="s">
        <v>1733</v>
      </c>
      <c r="B1721" t="s">
        <v>5640</v>
      </c>
      <c r="C1721" t="str">
        <f>TEXT(SalesData[[#This Row],[Order Date]],"mmm-yyyy")</f>
        <v>Aug-2023</v>
      </c>
      <c r="D1721">
        <f t="shared" si="26"/>
        <v>2023</v>
      </c>
      <c r="E1721" t="s">
        <v>6160</v>
      </c>
      <c r="F1721" t="s">
        <v>6956</v>
      </c>
      <c r="G1721" t="s">
        <v>7096</v>
      </c>
      <c r="H1721" t="s">
        <v>7112</v>
      </c>
      <c r="I1721" t="s">
        <v>7133</v>
      </c>
      <c r="J1721" t="s">
        <v>7163</v>
      </c>
      <c r="K1721" t="s">
        <v>7171</v>
      </c>
      <c r="L1721" t="s">
        <v>7184</v>
      </c>
      <c r="M1721">
        <v>5</v>
      </c>
      <c r="N1721">
        <v>40834.85</v>
      </c>
      <c r="O1721">
        <v>0</v>
      </c>
      <c r="P1721">
        <v>6342.78</v>
      </c>
    </row>
    <row r="1722" spans="1:16" x14ac:dyDescent="0.25">
      <c r="A1722" t="s">
        <v>1734</v>
      </c>
      <c r="B1722" t="s">
        <v>5876</v>
      </c>
      <c r="C1722" t="str">
        <f>TEXT(SalesData[[#This Row],[Order Date]],"mmm-yyyy")</f>
        <v>Oct-2024</v>
      </c>
      <c r="D1722">
        <f t="shared" si="26"/>
        <v>2024</v>
      </c>
      <c r="E1722" t="s">
        <v>6602</v>
      </c>
      <c r="F1722" t="s">
        <v>7068</v>
      </c>
      <c r="G1722" t="s">
        <v>7094</v>
      </c>
      <c r="H1722" t="s">
        <v>7101</v>
      </c>
      <c r="I1722" t="s">
        <v>7117</v>
      </c>
      <c r="J1722" t="s">
        <v>7162</v>
      </c>
      <c r="K1722" t="s">
        <v>7166</v>
      </c>
      <c r="L1722" t="s">
        <v>7178</v>
      </c>
      <c r="M1722">
        <v>2</v>
      </c>
      <c r="N1722">
        <v>27880.639999999999</v>
      </c>
      <c r="O1722">
        <v>0.1</v>
      </c>
      <c r="P1722">
        <v>4739.09</v>
      </c>
    </row>
    <row r="1723" spans="1:16" x14ac:dyDescent="0.25">
      <c r="A1723" t="s">
        <v>1735</v>
      </c>
      <c r="B1723" t="s">
        <v>5640</v>
      </c>
      <c r="C1723" t="str">
        <f>TEXT(SalesData[[#This Row],[Order Date]],"mmm-yyyy")</f>
        <v>Aug-2023</v>
      </c>
      <c r="D1723">
        <f t="shared" si="26"/>
        <v>2023</v>
      </c>
      <c r="E1723" t="s">
        <v>6313</v>
      </c>
      <c r="F1723" t="s">
        <v>6977</v>
      </c>
      <c r="G1723" t="s">
        <v>7094</v>
      </c>
      <c r="H1723" t="s">
        <v>7100</v>
      </c>
      <c r="I1723" t="s">
        <v>7151</v>
      </c>
      <c r="J1723" t="s">
        <v>7165</v>
      </c>
      <c r="K1723" t="s">
        <v>7176</v>
      </c>
      <c r="L1723" t="s">
        <v>7195</v>
      </c>
      <c r="M1723">
        <v>5</v>
      </c>
      <c r="N1723">
        <v>58211.54</v>
      </c>
      <c r="O1723">
        <v>0.05</v>
      </c>
      <c r="P1723">
        <v>4928.55</v>
      </c>
    </row>
    <row r="1724" spans="1:16" x14ac:dyDescent="0.25">
      <c r="A1724" t="s">
        <v>1736</v>
      </c>
      <c r="B1724" t="s">
        <v>5422</v>
      </c>
      <c r="C1724" t="str">
        <f>TEXT(SalesData[[#This Row],[Order Date]],"mmm-yyyy")</f>
        <v>Jul-2023</v>
      </c>
      <c r="D1724">
        <f t="shared" si="26"/>
        <v>2023</v>
      </c>
      <c r="E1724" t="s">
        <v>6258</v>
      </c>
      <c r="F1724" t="s">
        <v>6927</v>
      </c>
      <c r="G1724" t="s">
        <v>7096</v>
      </c>
      <c r="H1724" t="s">
        <v>7113</v>
      </c>
      <c r="I1724" t="s">
        <v>7143</v>
      </c>
      <c r="J1724" t="s">
        <v>7164</v>
      </c>
      <c r="K1724" t="s">
        <v>7173</v>
      </c>
      <c r="L1724" t="s">
        <v>7186</v>
      </c>
      <c r="M1724">
        <v>4</v>
      </c>
      <c r="N1724">
        <v>15679.46</v>
      </c>
      <c r="O1724">
        <v>0.1</v>
      </c>
      <c r="P1724">
        <v>3995.98</v>
      </c>
    </row>
    <row r="1725" spans="1:16" x14ac:dyDescent="0.25">
      <c r="A1725" t="s">
        <v>1737</v>
      </c>
      <c r="B1725" t="s">
        <v>5587</v>
      </c>
      <c r="C1725" t="str">
        <f>TEXT(SalesData[[#This Row],[Order Date]],"mmm-yyyy")</f>
        <v>Jan-2025</v>
      </c>
      <c r="D1725">
        <f t="shared" si="26"/>
        <v>2025</v>
      </c>
      <c r="E1725" t="s">
        <v>6360</v>
      </c>
      <c r="F1725" t="s">
        <v>7045</v>
      </c>
      <c r="G1725" t="s">
        <v>7096</v>
      </c>
      <c r="H1725" t="s">
        <v>7103</v>
      </c>
      <c r="I1725" t="s">
        <v>7119</v>
      </c>
      <c r="J1725" t="s">
        <v>7163</v>
      </c>
      <c r="K1725" t="s">
        <v>7167</v>
      </c>
      <c r="L1725" t="s">
        <v>7187</v>
      </c>
      <c r="M1725">
        <v>5</v>
      </c>
      <c r="N1725">
        <v>6242.6</v>
      </c>
      <c r="O1725">
        <v>0.15</v>
      </c>
      <c r="P1725">
        <v>1277.22</v>
      </c>
    </row>
    <row r="1726" spans="1:16" x14ac:dyDescent="0.25">
      <c r="A1726" t="s">
        <v>1738</v>
      </c>
      <c r="B1726" t="s">
        <v>5547</v>
      </c>
      <c r="C1726" t="str">
        <f>TEXT(SalesData[[#This Row],[Order Date]],"mmm-yyyy")</f>
        <v>May-2025</v>
      </c>
      <c r="D1726">
        <f t="shared" si="26"/>
        <v>2025</v>
      </c>
      <c r="E1726" t="s">
        <v>6731</v>
      </c>
      <c r="F1726" t="s">
        <v>7074</v>
      </c>
      <c r="G1726" t="s">
        <v>7097</v>
      </c>
      <c r="H1726" t="s">
        <v>7105</v>
      </c>
      <c r="I1726" t="s">
        <v>7128</v>
      </c>
      <c r="J1726" t="s">
        <v>7164</v>
      </c>
      <c r="K1726" t="s">
        <v>7173</v>
      </c>
      <c r="L1726" t="s">
        <v>7186</v>
      </c>
      <c r="M1726">
        <v>8</v>
      </c>
      <c r="N1726">
        <v>37792.82</v>
      </c>
      <c r="O1726">
        <v>0</v>
      </c>
      <c r="P1726">
        <v>10570.17</v>
      </c>
    </row>
    <row r="1727" spans="1:16" x14ac:dyDescent="0.25">
      <c r="A1727" t="s">
        <v>1739</v>
      </c>
      <c r="B1727" t="s">
        <v>5407</v>
      </c>
      <c r="C1727" t="str">
        <f>TEXT(SalesData[[#This Row],[Order Date]],"mmm-yyyy")</f>
        <v>Jan-2024</v>
      </c>
      <c r="D1727">
        <f t="shared" si="26"/>
        <v>2024</v>
      </c>
      <c r="E1727" t="s">
        <v>6756</v>
      </c>
      <c r="F1727" t="s">
        <v>6969</v>
      </c>
      <c r="G1727" t="s">
        <v>7094</v>
      </c>
      <c r="H1727" t="s">
        <v>7098</v>
      </c>
      <c r="I1727" t="s">
        <v>7138</v>
      </c>
      <c r="J1727" t="s">
        <v>7162</v>
      </c>
      <c r="K1727" t="s">
        <v>7168</v>
      </c>
      <c r="L1727" t="s">
        <v>7191</v>
      </c>
      <c r="M1727">
        <v>5</v>
      </c>
      <c r="N1727">
        <v>26849.27</v>
      </c>
      <c r="O1727">
        <v>0.15</v>
      </c>
      <c r="P1727">
        <v>4077.39</v>
      </c>
    </row>
    <row r="1728" spans="1:16" x14ac:dyDescent="0.25">
      <c r="A1728" t="s">
        <v>1740</v>
      </c>
      <c r="B1728" t="s">
        <v>5148</v>
      </c>
      <c r="C1728" t="str">
        <f>TEXT(SalesData[[#This Row],[Order Date]],"mmm-yyyy")</f>
        <v>Oct-2025</v>
      </c>
      <c r="D1728">
        <f t="shared" si="26"/>
        <v>2025</v>
      </c>
      <c r="E1728" t="s">
        <v>6735</v>
      </c>
      <c r="F1728" t="s">
        <v>6958</v>
      </c>
      <c r="G1728" t="s">
        <v>7094</v>
      </c>
      <c r="H1728" t="s">
        <v>7100</v>
      </c>
      <c r="I1728" t="s">
        <v>7151</v>
      </c>
      <c r="J1728" t="s">
        <v>7164</v>
      </c>
      <c r="K1728" t="s">
        <v>7170</v>
      </c>
      <c r="L1728" t="s">
        <v>7189</v>
      </c>
      <c r="M1728">
        <v>4</v>
      </c>
      <c r="N1728">
        <v>5265.2</v>
      </c>
      <c r="O1728">
        <v>0.15</v>
      </c>
      <c r="P1728">
        <v>1188.8800000000001</v>
      </c>
    </row>
    <row r="1729" spans="1:16" x14ac:dyDescent="0.25">
      <c r="A1729" t="s">
        <v>1741</v>
      </c>
      <c r="B1729" t="s">
        <v>5877</v>
      </c>
      <c r="C1729" t="str">
        <f>TEXT(SalesData[[#This Row],[Order Date]],"mmm-yyyy")</f>
        <v>Jan-2023</v>
      </c>
      <c r="D1729">
        <f t="shared" si="26"/>
        <v>2023</v>
      </c>
      <c r="E1729" t="s">
        <v>6522</v>
      </c>
      <c r="F1729" t="s">
        <v>7040</v>
      </c>
      <c r="G1729" t="s">
        <v>7094</v>
      </c>
      <c r="H1729" t="s">
        <v>7098</v>
      </c>
      <c r="I1729" t="s">
        <v>7156</v>
      </c>
      <c r="J1729" t="s">
        <v>7164</v>
      </c>
      <c r="K1729" t="s">
        <v>7174</v>
      </c>
      <c r="L1729" t="s">
        <v>7196</v>
      </c>
      <c r="M1729">
        <v>7</v>
      </c>
      <c r="N1729">
        <v>18854.71</v>
      </c>
      <c r="O1729">
        <v>0.25</v>
      </c>
      <c r="P1729">
        <v>2784.35</v>
      </c>
    </row>
    <row r="1730" spans="1:16" x14ac:dyDescent="0.25">
      <c r="A1730" t="s">
        <v>1742</v>
      </c>
      <c r="B1730" t="s">
        <v>5585</v>
      </c>
      <c r="C1730" t="str">
        <f>TEXT(SalesData[[#This Row],[Order Date]],"mmm-yyyy")</f>
        <v>Aug-2025</v>
      </c>
      <c r="D1730">
        <f t="shared" ref="D1730:D1793" si="27">YEAR(B1730)</f>
        <v>2025</v>
      </c>
      <c r="E1730" t="s">
        <v>6806</v>
      </c>
      <c r="F1730" t="s">
        <v>6908</v>
      </c>
      <c r="G1730" t="s">
        <v>7094</v>
      </c>
      <c r="H1730" t="s">
        <v>7100</v>
      </c>
      <c r="I1730" t="s">
        <v>7136</v>
      </c>
      <c r="J1730" t="s">
        <v>7163</v>
      </c>
      <c r="K1730" t="s">
        <v>7167</v>
      </c>
      <c r="L1730" t="s">
        <v>7207</v>
      </c>
      <c r="M1730">
        <v>5</v>
      </c>
      <c r="N1730">
        <v>4061.13</v>
      </c>
      <c r="O1730">
        <v>0</v>
      </c>
      <c r="P1730">
        <v>1280.17</v>
      </c>
    </row>
    <row r="1731" spans="1:16" x14ac:dyDescent="0.25">
      <c r="A1731" t="s">
        <v>1743</v>
      </c>
      <c r="B1731" t="s">
        <v>5878</v>
      </c>
      <c r="C1731" t="str">
        <f>TEXT(SalesData[[#This Row],[Order Date]],"mmm-yyyy")</f>
        <v>Apr-2024</v>
      </c>
      <c r="D1731">
        <f t="shared" si="27"/>
        <v>2024</v>
      </c>
      <c r="E1731" t="s">
        <v>6549</v>
      </c>
      <c r="F1731" t="s">
        <v>7040</v>
      </c>
      <c r="G1731" t="s">
        <v>7095</v>
      </c>
      <c r="H1731" t="s">
        <v>7108</v>
      </c>
      <c r="I1731" t="s">
        <v>7150</v>
      </c>
      <c r="J1731" t="s">
        <v>7164</v>
      </c>
      <c r="K1731" t="s">
        <v>7173</v>
      </c>
      <c r="L1731" t="s">
        <v>7200</v>
      </c>
      <c r="M1731">
        <v>7</v>
      </c>
      <c r="N1731">
        <v>6571.17</v>
      </c>
      <c r="O1731">
        <v>0.2</v>
      </c>
      <c r="P1731">
        <v>1834.88</v>
      </c>
    </row>
    <row r="1732" spans="1:16" x14ac:dyDescent="0.25">
      <c r="A1732" t="s">
        <v>1744</v>
      </c>
      <c r="B1732" t="s">
        <v>5577</v>
      </c>
      <c r="C1732" t="str">
        <f>TEXT(SalesData[[#This Row],[Order Date]],"mmm-yyyy")</f>
        <v>Mar-2023</v>
      </c>
      <c r="D1732">
        <f t="shared" si="27"/>
        <v>2023</v>
      </c>
      <c r="E1732" t="s">
        <v>6807</v>
      </c>
      <c r="F1732" t="s">
        <v>6917</v>
      </c>
      <c r="G1732" t="s">
        <v>7094</v>
      </c>
      <c r="H1732" t="s">
        <v>7101</v>
      </c>
      <c r="I1732" t="s">
        <v>7124</v>
      </c>
      <c r="J1732" t="s">
        <v>7165</v>
      </c>
      <c r="K1732" t="s">
        <v>7177</v>
      </c>
      <c r="L1732" t="s">
        <v>7210</v>
      </c>
      <c r="M1732">
        <v>7</v>
      </c>
      <c r="N1732">
        <v>583381.12</v>
      </c>
      <c r="O1732">
        <v>0</v>
      </c>
      <c r="P1732">
        <v>77888.59</v>
      </c>
    </row>
    <row r="1733" spans="1:16" x14ac:dyDescent="0.25">
      <c r="A1733" t="s">
        <v>1745</v>
      </c>
      <c r="B1733" t="s">
        <v>5879</v>
      </c>
      <c r="C1733" t="str">
        <f>TEXT(SalesData[[#This Row],[Order Date]],"mmm-yyyy")</f>
        <v>Jul-2023</v>
      </c>
      <c r="D1733">
        <f t="shared" si="27"/>
        <v>2023</v>
      </c>
      <c r="E1733" t="s">
        <v>6808</v>
      </c>
      <c r="F1733" t="s">
        <v>6895</v>
      </c>
      <c r="G1733" t="s">
        <v>7095</v>
      </c>
      <c r="H1733" t="s">
        <v>7106</v>
      </c>
      <c r="I1733" t="s">
        <v>7146</v>
      </c>
      <c r="J1733" t="s">
        <v>7164</v>
      </c>
      <c r="K1733" t="s">
        <v>7170</v>
      </c>
      <c r="L1733" t="s">
        <v>7213</v>
      </c>
      <c r="M1733">
        <v>8</v>
      </c>
      <c r="N1733">
        <v>22167.439999999999</v>
      </c>
      <c r="O1733">
        <v>0</v>
      </c>
      <c r="P1733">
        <v>7600.59</v>
      </c>
    </row>
    <row r="1734" spans="1:16" x14ac:dyDescent="0.25">
      <c r="A1734" t="s">
        <v>1746</v>
      </c>
      <c r="B1734" t="s">
        <v>5127</v>
      </c>
      <c r="C1734" t="str">
        <f>TEXT(SalesData[[#This Row],[Order Date]],"mmm-yyyy")</f>
        <v>Dec-2024</v>
      </c>
      <c r="D1734">
        <f t="shared" si="27"/>
        <v>2024</v>
      </c>
      <c r="E1734" t="s">
        <v>6419</v>
      </c>
      <c r="F1734" t="s">
        <v>6897</v>
      </c>
      <c r="G1734" t="s">
        <v>7096</v>
      </c>
      <c r="H1734" t="s">
        <v>7113</v>
      </c>
      <c r="I1734" t="s">
        <v>7143</v>
      </c>
      <c r="J1734" t="s">
        <v>7163</v>
      </c>
      <c r="K1734" t="s">
        <v>7171</v>
      </c>
      <c r="L1734" t="s">
        <v>7209</v>
      </c>
      <c r="M1734">
        <v>7</v>
      </c>
      <c r="N1734">
        <v>9198.48</v>
      </c>
      <c r="O1734">
        <v>0.25</v>
      </c>
      <c r="P1734">
        <v>802.42</v>
      </c>
    </row>
    <row r="1735" spans="1:16" x14ac:dyDescent="0.25">
      <c r="A1735" t="s">
        <v>1747</v>
      </c>
      <c r="B1735" t="s">
        <v>5708</v>
      </c>
      <c r="C1735" t="str">
        <f>TEXT(SalesData[[#This Row],[Order Date]],"mmm-yyyy")</f>
        <v>Jan-2025</v>
      </c>
      <c r="D1735">
        <f t="shared" si="27"/>
        <v>2025</v>
      </c>
      <c r="E1735" t="s">
        <v>6809</v>
      </c>
      <c r="F1735" t="s">
        <v>7043</v>
      </c>
      <c r="G1735" t="s">
        <v>7095</v>
      </c>
      <c r="H1735" t="s">
        <v>7109</v>
      </c>
      <c r="I1735" t="s">
        <v>7127</v>
      </c>
      <c r="J1735" t="s">
        <v>7164</v>
      </c>
      <c r="K1735" t="s">
        <v>7174</v>
      </c>
      <c r="L1735" t="s">
        <v>7199</v>
      </c>
      <c r="M1735">
        <v>1</v>
      </c>
      <c r="N1735">
        <v>1543.86</v>
      </c>
      <c r="O1735">
        <v>0</v>
      </c>
      <c r="P1735">
        <v>352.95</v>
      </c>
    </row>
    <row r="1736" spans="1:16" x14ac:dyDescent="0.25">
      <c r="A1736" t="s">
        <v>1748</v>
      </c>
      <c r="B1736" t="s">
        <v>5880</v>
      </c>
      <c r="C1736" t="str">
        <f>TEXT(SalesData[[#This Row],[Order Date]],"mmm-yyyy")</f>
        <v>Aug-2023</v>
      </c>
      <c r="D1736">
        <f t="shared" si="27"/>
        <v>2023</v>
      </c>
      <c r="E1736" t="s">
        <v>6199</v>
      </c>
      <c r="F1736" t="s">
        <v>6979</v>
      </c>
      <c r="G1736" t="s">
        <v>7097</v>
      </c>
      <c r="H1736" t="s">
        <v>7104</v>
      </c>
      <c r="I1736" t="s">
        <v>7132</v>
      </c>
      <c r="J1736" t="s">
        <v>7165</v>
      </c>
      <c r="K1736" t="s">
        <v>7172</v>
      </c>
      <c r="L1736" t="s">
        <v>7212</v>
      </c>
      <c r="M1736">
        <v>7</v>
      </c>
      <c r="N1736">
        <v>23985.64</v>
      </c>
      <c r="O1736">
        <v>0</v>
      </c>
      <c r="P1736">
        <v>4712.6000000000004</v>
      </c>
    </row>
    <row r="1737" spans="1:16" x14ac:dyDescent="0.25">
      <c r="A1737" t="s">
        <v>1749</v>
      </c>
      <c r="B1737" t="s">
        <v>5881</v>
      </c>
      <c r="C1737" t="str">
        <f>TEXT(SalesData[[#This Row],[Order Date]],"mmm-yyyy")</f>
        <v>Mar-2023</v>
      </c>
      <c r="D1737">
        <f t="shared" si="27"/>
        <v>2023</v>
      </c>
      <c r="E1737" t="s">
        <v>6810</v>
      </c>
      <c r="F1737" t="s">
        <v>7009</v>
      </c>
      <c r="G1737" t="s">
        <v>7095</v>
      </c>
      <c r="H1737" t="s">
        <v>7109</v>
      </c>
      <c r="I1737" t="s">
        <v>7140</v>
      </c>
      <c r="J1737" t="s">
        <v>7162</v>
      </c>
      <c r="K1737" t="s">
        <v>7166</v>
      </c>
      <c r="L1737" t="s">
        <v>7178</v>
      </c>
      <c r="M1737">
        <v>7</v>
      </c>
      <c r="N1737">
        <v>89332.07</v>
      </c>
      <c r="O1737">
        <v>0.15</v>
      </c>
      <c r="P1737">
        <v>13981.42</v>
      </c>
    </row>
    <row r="1738" spans="1:16" x14ac:dyDescent="0.25">
      <c r="A1738" t="s">
        <v>1750</v>
      </c>
      <c r="B1738" t="s">
        <v>5647</v>
      </c>
      <c r="C1738" t="str">
        <f>TEXT(SalesData[[#This Row],[Order Date]],"mmm-yyyy")</f>
        <v>Jun-2025</v>
      </c>
      <c r="D1738">
        <f t="shared" si="27"/>
        <v>2025</v>
      </c>
      <c r="E1738" t="s">
        <v>6283</v>
      </c>
      <c r="F1738" t="s">
        <v>6902</v>
      </c>
      <c r="G1738" t="s">
        <v>7094</v>
      </c>
      <c r="H1738" t="s">
        <v>7099</v>
      </c>
      <c r="I1738" t="s">
        <v>7125</v>
      </c>
      <c r="J1738" t="s">
        <v>7163</v>
      </c>
      <c r="K1738" t="s">
        <v>7167</v>
      </c>
      <c r="L1738" t="s">
        <v>7187</v>
      </c>
      <c r="M1738">
        <v>3</v>
      </c>
      <c r="N1738">
        <v>4605.7</v>
      </c>
      <c r="O1738">
        <v>0</v>
      </c>
      <c r="P1738">
        <v>1488.89</v>
      </c>
    </row>
    <row r="1739" spans="1:16" x14ac:dyDescent="0.25">
      <c r="A1739" t="s">
        <v>1751</v>
      </c>
      <c r="B1739" t="s">
        <v>5801</v>
      </c>
      <c r="C1739" t="str">
        <f>TEXT(SalesData[[#This Row],[Order Date]],"mmm-yyyy")</f>
        <v>Jul-2024</v>
      </c>
      <c r="D1739">
        <f t="shared" si="27"/>
        <v>2024</v>
      </c>
      <c r="E1739" t="s">
        <v>6464</v>
      </c>
      <c r="F1739" t="s">
        <v>6983</v>
      </c>
      <c r="G1739" t="s">
        <v>7097</v>
      </c>
      <c r="H1739" t="s">
        <v>7107</v>
      </c>
      <c r="I1739" t="s">
        <v>7152</v>
      </c>
      <c r="J1739" t="s">
        <v>7163</v>
      </c>
      <c r="K1739" t="s">
        <v>7167</v>
      </c>
      <c r="L1739" t="s">
        <v>7207</v>
      </c>
      <c r="M1739">
        <v>7</v>
      </c>
      <c r="N1739">
        <v>5169.99</v>
      </c>
      <c r="O1739">
        <v>0.05</v>
      </c>
      <c r="P1739">
        <v>1725.03</v>
      </c>
    </row>
    <row r="1740" spans="1:16" x14ac:dyDescent="0.25">
      <c r="A1740" t="s">
        <v>1752</v>
      </c>
      <c r="B1740" t="s">
        <v>5296</v>
      </c>
      <c r="C1740" t="str">
        <f>TEXT(SalesData[[#This Row],[Order Date]],"mmm-yyyy")</f>
        <v>Mar-2025</v>
      </c>
      <c r="D1740">
        <f t="shared" si="27"/>
        <v>2025</v>
      </c>
      <c r="E1740" t="s">
        <v>6152</v>
      </c>
      <c r="F1740" t="s">
        <v>6950</v>
      </c>
      <c r="G1740" t="s">
        <v>7096</v>
      </c>
      <c r="H1740" t="s">
        <v>7111</v>
      </c>
      <c r="I1740" t="s">
        <v>7142</v>
      </c>
      <c r="J1740" t="s">
        <v>7163</v>
      </c>
      <c r="K1740" t="s">
        <v>7171</v>
      </c>
      <c r="L1740" t="s">
        <v>7184</v>
      </c>
      <c r="M1740">
        <v>3</v>
      </c>
      <c r="N1740">
        <v>19228.87</v>
      </c>
      <c r="O1740">
        <v>0.2</v>
      </c>
      <c r="P1740">
        <v>1245.6400000000001</v>
      </c>
    </row>
    <row r="1741" spans="1:16" x14ac:dyDescent="0.25">
      <c r="A1741" t="s">
        <v>1753</v>
      </c>
      <c r="B1741" t="s">
        <v>5323</v>
      </c>
      <c r="C1741" t="str">
        <f>TEXT(SalesData[[#This Row],[Order Date]],"mmm-yyyy")</f>
        <v>Sep-2025</v>
      </c>
      <c r="D1741">
        <f t="shared" si="27"/>
        <v>2025</v>
      </c>
      <c r="E1741" t="s">
        <v>6556</v>
      </c>
      <c r="F1741" t="s">
        <v>6989</v>
      </c>
      <c r="G1741" t="s">
        <v>7096</v>
      </c>
      <c r="H1741" t="s">
        <v>7112</v>
      </c>
      <c r="I1741" t="s">
        <v>7154</v>
      </c>
      <c r="J1741" t="s">
        <v>7164</v>
      </c>
      <c r="K1741" t="s">
        <v>7174</v>
      </c>
      <c r="L1741" t="s">
        <v>7188</v>
      </c>
      <c r="M1741">
        <v>1</v>
      </c>
      <c r="N1741">
        <v>2135.86</v>
      </c>
      <c r="O1741">
        <v>0.25</v>
      </c>
      <c r="P1741">
        <v>291.7</v>
      </c>
    </row>
    <row r="1742" spans="1:16" x14ac:dyDescent="0.25">
      <c r="A1742" t="s">
        <v>1754</v>
      </c>
      <c r="B1742" t="s">
        <v>5761</v>
      </c>
      <c r="C1742" t="str">
        <f>TEXT(SalesData[[#This Row],[Order Date]],"mmm-yyyy")</f>
        <v>Jul-2025</v>
      </c>
      <c r="D1742">
        <f t="shared" si="27"/>
        <v>2025</v>
      </c>
      <c r="E1742" t="s">
        <v>6545</v>
      </c>
      <c r="F1742" t="s">
        <v>7076</v>
      </c>
      <c r="G1742" t="s">
        <v>7097</v>
      </c>
      <c r="H1742" t="s">
        <v>7104</v>
      </c>
      <c r="I1742" t="s">
        <v>7160</v>
      </c>
      <c r="J1742" t="s">
        <v>7163</v>
      </c>
      <c r="K1742" t="s">
        <v>7167</v>
      </c>
      <c r="L1742" t="s">
        <v>7187</v>
      </c>
      <c r="M1742">
        <v>7</v>
      </c>
      <c r="N1742">
        <v>8587.56</v>
      </c>
      <c r="O1742">
        <v>0.2</v>
      </c>
      <c r="P1742">
        <v>2080</v>
      </c>
    </row>
    <row r="1743" spans="1:16" x14ac:dyDescent="0.25">
      <c r="A1743" t="s">
        <v>1755</v>
      </c>
      <c r="B1743" t="s">
        <v>5608</v>
      </c>
      <c r="C1743" t="str">
        <f>TEXT(SalesData[[#This Row],[Order Date]],"mmm-yyyy")</f>
        <v>May-2023</v>
      </c>
      <c r="D1743">
        <f t="shared" si="27"/>
        <v>2023</v>
      </c>
      <c r="E1743" t="s">
        <v>6290</v>
      </c>
      <c r="F1743" t="s">
        <v>6904</v>
      </c>
      <c r="G1743" t="s">
        <v>7097</v>
      </c>
      <c r="H1743" t="s">
        <v>7105</v>
      </c>
      <c r="I1743" t="s">
        <v>7121</v>
      </c>
      <c r="J1743" t="s">
        <v>7165</v>
      </c>
      <c r="K1743" t="s">
        <v>7177</v>
      </c>
      <c r="L1743" t="s">
        <v>7198</v>
      </c>
      <c r="M1743">
        <v>3</v>
      </c>
      <c r="N1743">
        <v>151178.29999999999</v>
      </c>
      <c r="O1743">
        <v>0.25</v>
      </c>
      <c r="P1743">
        <v>4648.7700000000004</v>
      </c>
    </row>
    <row r="1744" spans="1:16" x14ac:dyDescent="0.25">
      <c r="A1744" t="s">
        <v>1756</v>
      </c>
      <c r="B1744" t="s">
        <v>5300</v>
      </c>
      <c r="C1744" t="str">
        <f>TEXT(SalesData[[#This Row],[Order Date]],"mmm-yyyy")</f>
        <v>Nov-2023</v>
      </c>
      <c r="D1744">
        <f t="shared" si="27"/>
        <v>2023</v>
      </c>
      <c r="E1744" t="s">
        <v>6754</v>
      </c>
      <c r="F1744" t="s">
        <v>6956</v>
      </c>
      <c r="G1744" t="s">
        <v>7096</v>
      </c>
      <c r="H1744" t="s">
        <v>7112</v>
      </c>
      <c r="I1744" t="s">
        <v>7154</v>
      </c>
      <c r="J1744" t="s">
        <v>7162</v>
      </c>
      <c r="K1744" t="s">
        <v>7166</v>
      </c>
      <c r="L1744" t="s">
        <v>7192</v>
      </c>
      <c r="M1744">
        <v>6</v>
      </c>
      <c r="N1744">
        <v>26201</v>
      </c>
      <c r="O1744">
        <v>0.25</v>
      </c>
      <c r="P1744">
        <v>704.15</v>
      </c>
    </row>
    <row r="1745" spans="1:16" x14ac:dyDescent="0.25">
      <c r="A1745" t="s">
        <v>1757</v>
      </c>
      <c r="B1745" t="s">
        <v>5825</v>
      </c>
      <c r="C1745" t="str">
        <f>TEXT(SalesData[[#This Row],[Order Date]],"mmm-yyyy")</f>
        <v>Jan-2023</v>
      </c>
      <c r="D1745">
        <f t="shared" si="27"/>
        <v>2023</v>
      </c>
      <c r="E1745" t="s">
        <v>6234</v>
      </c>
      <c r="F1745" t="s">
        <v>6939</v>
      </c>
      <c r="G1745" t="s">
        <v>7096</v>
      </c>
      <c r="H1745" t="s">
        <v>7113</v>
      </c>
      <c r="I1745" t="s">
        <v>7144</v>
      </c>
      <c r="J1745" t="s">
        <v>7164</v>
      </c>
      <c r="K1745" t="s">
        <v>7173</v>
      </c>
      <c r="L1745" t="s">
        <v>7206</v>
      </c>
      <c r="M1745">
        <v>5</v>
      </c>
      <c r="N1745">
        <v>10483.23</v>
      </c>
      <c r="O1745">
        <v>0</v>
      </c>
      <c r="P1745">
        <v>3415.93</v>
      </c>
    </row>
    <row r="1746" spans="1:16" x14ac:dyDescent="0.25">
      <c r="A1746" t="s">
        <v>1758</v>
      </c>
      <c r="B1746" t="s">
        <v>5222</v>
      </c>
      <c r="C1746" t="str">
        <f>TEXT(SalesData[[#This Row],[Order Date]],"mmm-yyyy")</f>
        <v>Apr-2024</v>
      </c>
      <c r="D1746">
        <f t="shared" si="27"/>
        <v>2024</v>
      </c>
      <c r="E1746" t="s">
        <v>6811</v>
      </c>
      <c r="F1746" t="s">
        <v>6958</v>
      </c>
      <c r="G1746" t="s">
        <v>7097</v>
      </c>
      <c r="H1746" t="s">
        <v>7110</v>
      </c>
      <c r="I1746" t="s">
        <v>7155</v>
      </c>
      <c r="J1746" t="s">
        <v>7164</v>
      </c>
      <c r="K1746" t="s">
        <v>7174</v>
      </c>
      <c r="L1746" t="s">
        <v>7199</v>
      </c>
      <c r="M1746">
        <v>1</v>
      </c>
      <c r="N1746">
        <v>1565.16</v>
      </c>
      <c r="O1746">
        <v>0</v>
      </c>
      <c r="P1746">
        <v>351.94</v>
      </c>
    </row>
    <row r="1747" spans="1:16" x14ac:dyDescent="0.25">
      <c r="A1747" t="s">
        <v>1759</v>
      </c>
      <c r="B1747" t="s">
        <v>5882</v>
      </c>
      <c r="C1747" t="str">
        <f>TEXT(SalesData[[#This Row],[Order Date]],"mmm-yyyy")</f>
        <v>Jul-2025</v>
      </c>
      <c r="D1747">
        <f t="shared" si="27"/>
        <v>2025</v>
      </c>
      <c r="E1747" t="s">
        <v>6575</v>
      </c>
      <c r="F1747" t="s">
        <v>7004</v>
      </c>
      <c r="G1747" t="s">
        <v>7097</v>
      </c>
      <c r="H1747" t="s">
        <v>7105</v>
      </c>
      <c r="I1747" t="s">
        <v>7149</v>
      </c>
      <c r="J1747" t="s">
        <v>7162</v>
      </c>
      <c r="K1747" t="s">
        <v>7168</v>
      </c>
      <c r="L1747" t="s">
        <v>7181</v>
      </c>
      <c r="M1747">
        <v>6</v>
      </c>
      <c r="N1747">
        <v>54208.480000000003</v>
      </c>
      <c r="O1747">
        <v>0.25</v>
      </c>
      <c r="P1747">
        <v>7310.25</v>
      </c>
    </row>
    <row r="1748" spans="1:16" x14ac:dyDescent="0.25">
      <c r="A1748" t="s">
        <v>1760</v>
      </c>
      <c r="B1748" t="s">
        <v>5883</v>
      </c>
      <c r="C1748" t="str">
        <f>TEXT(SalesData[[#This Row],[Order Date]],"mmm-yyyy")</f>
        <v>Dec-2025</v>
      </c>
      <c r="D1748">
        <f t="shared" si="27"/>
        <v>2025</v>
      </c>
      <c r="E1748" t="s">
        <v>6702</v>
      </c>
      <c r="F1748" t="s">
        <v>6999</v>
      </c>
      <c r="G1748" t="s">
        <v>7094</v>
      </c>
      <c r="H1748" t="s">
        <v>7098</v>
      </c>
      <c r="I1748" t="s">
        <v>7114</v>
      </c>
      <c r="J1748" t="s">
        <v>7164</v>
      </c>
      <c r="K1748" t="s">
        <v>7174</v>
      </c>
      <c r="L1748" t="s">
        <v>7196</v>
      </c>
      <c r="M1748">
        <v>1</v>
      </c>
      <c r="N1748">
        <v>2701.08</v>
      </c>
      <c r="O1748">
        <v>0.2</v>
      </c>
      <c r="P1748">
        <v>364.43</v>
      </c>
    </row>
    <row r="1749" spans="1:16" x14ac:dyDescent="0.25">
      <c r="A1749" t="s">
        <v>1761</v>
      </c>
      <c r="B1749" t="s">
        <v>5641</v>
      </c>
      <c r="C1749" t="str">
        <f>TEXT(SalesData[[#This Row],[Order Date]],"mmm-yyyy")</f>
        <v>Jun-2023</v>
      </c>
      <c r="D1749">
        <f t="shared" si="27"/>
        <v>2023</v>
      </c>
      <c r="E1749" t="s">
        <v>6475</v>
      </c>
      <c r="F1749" t="s">
        <v>6982</v>
      </c>
      <c r="G1749" t="s">
        <v>7096</v>
      </c>
      <c r="H1749" t="s">
        <v>7112</v>
      </c>
      <c r="I1749" t="s">
        <v>7133</v>
      </c>
      <c r="J1749" t="s">
        <v>7163</v>
      </c>
      <c r="K1749" t="s">
        <v>7167</v>
      </c>
      <c r="L1749" t="s">
        <v>7187</v>
      </c>
      <c r="M1749">
        <v>7</v>
      </c>
      <c r="N1749">
        <v>8296.6</v>
      </c>
      <c r="O1749">
        <v>0.2</v>
      </c>
      <c r="P1749">
        <v>1702.63</v>
      </c>
    </row>
    <row r="1750" spans="1:16" x14ac:dyDescent="0.25">
      <c r="A1750" t="s">
        <v>1762</v>
      </c>
      <c r="B1750" t="s">
        <v>5110</v>
      </c>
      <c r="C1750" t="str">
        <f>TEXT(SalesData[[#This Row],[Order Date]],"mmm-yyyy")</f>
        <v>Aug-2023</v>
      </c>
      <c r="D1750">
        <f t="shared" si="27"/>
        <v>2023</v>
      </c>
      <c r="E1750" t="s">
        <v>6803</v>
      </c>
      <c r="F1750" t="s">
        <v>6916</v>
      </c>
      <c r="G1750" t="s">
        <v>7095</v>
      </c>
      <c r="H1750" t="s">
        <v>7109</v>
      </c>
      <c r="I1750" t="s">
        <v>7140</v>
      </c>
      <c r="J1750" t="s">
        <v>7163</v>
      </c>
      <c r="K1750" t="s">
        <v>7167</v>
      </c>
      <c r="L1750" t="s">
        <v>7179</v>
      </c>
      <c r="M1750">
        <v>3</v>
      </c>
      <c r="N1750">
        <v>5711.65</v>
      </c>
      <c r="O1750">
        <v>0.25</v>
      </c>
      <c r="P1750">
        <v>1019.1</v>
      </c>
    </row>
    <row r="1751" spans="1:16" x14ac:dyDescent="0.25">
      <c r="A1751" t="s">
        <v>1763</v>
      </c>
      <c r="B1751" t="s">
        <v>5884</v>
      </c>
      <c r="C1751" t="str">
        <f>TEXT(SalesData[[#This Row],[Order Date]],"mmm-yyyy")</f>
        <v>Apr-2023</v>
      </c>
      <c r="D1751">
        <f t="shared" si="27"/>
        <v>2023</v>
      </c>
      <c r="E1751" t="s">
        <v>6620</v>
      </c>
      <c r="F1751" t="s">
        <v>7009</v>
      </c>
      <c r="G1751" t="s">
        <v>7097</v>
      </c>
      <c r="H1751" t="s">
        <v>7105</v>
      </c>
      <c r="I1751" t="s">
        <v>7121</v>
      </c>
      <c r="J1751" t="s">
        <v>7162</v>
      </c>
      <c r="K1751" t="s">
        <v>7166</v>
      </c>
      <c r="L1751" t="s">
        <v>7192</v>
      </c>
      <c r="M1751">
        <v>5</v>
      </c>
      <c r="N1751">
        <v>29838.799999999999</v>
      </c>
      <c r="O1751">
        <v>0</v>
      </c>
      <c r="P1751">
        <v>4596.88</v>
      </c>
    </row>
    <row r="1752" spans="1:16" x14ac:dyDescent="0.25">
      <c r="A1752" t="s">
        <v>1764</v>
      </c>
      <c r="B1752" t="s">
        <v>5087</v>
      </c>
      <c r="C1752" t="str">
        <f>TEXT(SalesData[[#This Row],[Order Date]],"mmm-yyyy")</f>
        <v>Mar-2023</v>
      </c>
      <c r="D1752">
        <f t="shared" si="27"/>
        <v>2023</v>
      </c>
      <c r="E1752" t="s">
        <v>6766</v>
      </c>
      <c r="F1752" t="s">
        <v>7020</v>
      </c>
      <c r="G1752" t="s">
        <v>7097</v>
      </c>
      <c r="H1752" t="s">
        <v>7105</v>
      </c>
      <c r="I1752" t="s">
        <v>7121</v>
      </c>
      <c r="J1752" t="s">
        <v>7163</v>
      </c>
      <c r="K1752" t="s">
        <v>7171</v>
      </c>
      <c r="L1752" t="s">
        <v>7209</v>
      </c>
      <c r="M1752">
        <v>3</v>
      </c>
      <c r="N1752">
        <v>4794.6499999999996</v>
      </c>
      <c r="O1752">
        <v>0.15</v>
      </c>
      <c r="P1752">
        <v>639.61</v>
      </c>
    </row>
    <row r="1753" spans="1:16" x14ac:dyDescent="0.25">
      <c r="A1753" t="s">
        <v>1765</v>
      </c>
      <c r="B1753" t="s">
        <v>5655</v>
      </c>
      <c r="C1753" t="str">
        <f>TEXT(SalesData[[#This Row],[Order Date]],"mmm-yyyy")</f>
        <v>Aug-2024</v>
      </c>
      <c r="D1753">
        <f t="shared" si="27"/>
        <v>2024</v>
      </c>
      <c r="E1753" t="s">
        <v>6812</v>
      </c>
      <c r="F1753" t="s">
        <v>7010</v>
      </c>
      <c r="G1753" t="s">
        <v>7095</v>
      </c>
      <c r="H1753" t="s">
        <v>7108</v>
      </c>
      <c r="I1753" t="s">
        <v>7126</v>
      </c>
      <c r="J1753" t="s">
        <v>7165</v>
      </c>
      <c r="K1753" t="s">
        <v>7177</v>
      </c>
      <c r="L1753" t="s">
        <v>7198</v>
      </c>
      <c r="M1753">
        <v>6</v>
      </c>
      <c r="N1753">
        <v>321019.65000000002</v>
      </c>
      <c r="O1753">
        <v>0.15</v>
      </c>
      <c r="P1753">
        <v>34160.69</v>
      </c>
    </row>
    <row r="1754" spans="1:16" x14ac:dyDescent="0.25">
      <c r="A1754" t="s">
        <v>1766</v>
      </c>
      <c r="B1754" t="s">
        <v>5641</v>
      </c>
      <c r="C1754" t="str">
        <f>TEXT(SalesData[[#This Row],[Order Date]],"mmm-yyyy")</f>
        <v>Jun-2023</v>
      </c>
      <c r="D1754">
        <f t="shared" si="27"/>
        <v>2023</v>
      </c>
      <c r="E1754" t="s">
        <v>6634</v>
      </c>
      <c r="F1754" t="s">
        <v>6994</v>
      </c>
      <c r="G1754" t="s">
        <v>7096</v>
      </c>
      <c r="H1754" t="s">
        <v>7112</v>
      </c>
      <c r="I1754" t="s">
        <v>7133</v>
      </c>
      <c r="J1754" t="s">
        <v>7165</v>
      </c>
      <c r="K1754" t="s">
        <v>7172</v>
      </c>
      <c r="L1754" t="s">
        <v>7185</v>
      </c>
      <c r="M1754">
        <v>7</v>
      </c>
      <c r="N1754">
        <v>25226.720000000001</v>
      </c>
      <c r="O1754">
        <v>0.25</v>
      </c>
      <c r="P1754">
        <v>1176.25</v>
      </c>
    </row>
    <row r="1755" spans="1:16" x14ac:dyDescent="0.25">
      <c r="A1755" t="s">
        <v>1767</v>
      </c>
      <c r="B1755" t="s">
        <v>5885</v>
      </c>
      <c r="C1755" t="str">
        <f>TEXT(SalesData[[#This Row],[Order Date]],"mmm-yyyy")</f>
        <v>Feb-2023</v>
      </c>
      <c r="D1755">
        <f t="shared" si="27"/>
        <v>2023</v>
      </c>
      <c r="E1755" t="s">
        <v>6437</v>
      </c>
      <c r="F1755" t="s">
        <v>7047</v>
      </c>
      <c r="G1755" t="s">
        <v>7097</v>
      </c>
      <c r="H1755" t="s">
        <v>7110</v>
      </c>
      <c r="I1755" t="s">
        <v>7159</v>
      </c>
      <c r="J1755" t="s">
        <v>7162</v>
      </c>
      <c r="K1755" t="s">
        <v>7169</v>
      </c>
      <c r="L1755" t="s">
        <v>7182</v>
      </c>
      <c r="M1755">
        <v>8</v>
      </c>
      <c r="N1755">
        <v>72976.34</v>
      </c>
      <c r="O1755">
        <v>0</v>
      </c>
      <c r="P1755">
        <v>14434.25</v>
      </c>
    </row>
    <row r="1756" spans="1:16" x14ac:dyDescent="0.25">
      <c r="A1756" t="s">
        <v>1768</v>
      </c>
      <c r="B1756" t="s">
        <v>5048</v>
      </c>
      <c r="C1756" t="str">
        <f>TEXT(SalesData[[#This Row],[Order Date]],"mmm-yyyy")</f>
        <v>Feb-2024</v>
      </c>
      <c r="D1756">
        <f t="shared" si="27"/>
        <v>2024</v>
      </c>
      <c r="E1756" t="s">
        <v>6368</v>
      </c>
      <c r="F1756" t="s">
        <v>7039</v>
      </c>
      <c r="G1756" t="s">
        <v>7095</v>
      </c>
      <c r="H1756" t="s">
        <v>7108</v>
      </c>
      <c r="I1756" t="s">
        <v>7150</v>
      </c>
      <c r="J1756" t="s">
        <v>7162</v>
      </c>
      <c r="K1756" t="s">
        <v>7166</v>
      </c>
      <c r="L1756" t="s">
        <v>7192</v>
      </c>
      <c r="M1756">
        <v>7</v>
      </c>
      <c r="N1756">
        <v>34107.230000000003</v>
      </c>
      <c r="O1756">
        <v>0.2</v>
      </c>
      <c r="P1756">
        <v>2263.6</v>
      </c>
    </row>
    <row r="1757" spans="1:16" x14ac:dyDescent="0.25">
      <c r="A1757" t="s">
        <v>1769</v>
      </c>
      <c r="B1757" t="s">
        <v>5886</v>
      </c>
      <c r="C1757" t="str">
        <f>TEXT(SalesData[[#This Row],[Order Date]],"mmm-yyyy")</f>
        <v>Sep-2025</v>
      </c>
      <c r="D1757">
        <f t="shared" si="27"/>
        <v>2025</v>
      </c>
      <c r="E1757" t="s">
        <v>6534</v>
      </c>
      <c r="F1757" t="s">
        <v>7014</v>
      </c>
      <c r="G1757" t="s">
        <v>7097</v>
      </c>
      <c r="H1757" t="s">
        <v>7107</v>
      </c>
      <c r="I1757" t="s">
        <v>7153</v>
      </c>
      <c r="J1757" t="s">
        <v>7165</v>
      </c>
      <c r="K1757" t="s">
        <v>7172</v>
      </c>
      <c r="L1757" t="s">
        <v>7185</v>
      </c>
      <c r="M1757">
        <v>5</v>
      </c>
      <c r="N1757">
        <v>19053.61</v>
      </c>
      <c r="O1757">
        <v>0.25</v>
      </c>
      <c r="P1757">
        <v>1128.6300000000001</v>
      </c>
    </row>
    <row r="1758" spans="1:16" x14ac:dyDescent="0.25">
      <c r="A1758" t="s">
        <v>1770</v>
      </c>
      <c r="B1758" t="s">
        <v>5836</v>
      </c>
      <c r="C1758" t="str">
        <f>TEXT(SalesData[[#This Row],[Order Date]],"mmm-yyyy")</f>
        <v>Feb-2025</v>
      </c>
      <c r="D1758">
        <f t="shared" si="27"/>
        <v>2025</v>
      </c>
      <c r="E1758" t="s">
        <v>6332</v>
      </c>
      <c r="F1758" t="s">
        <v>6922</v>
      </c>
      <c r="G1758" t="s">
        <v>7094</v>
      </c>
      <c r="H1758" t="s">
        <v>7101</v>
      </c>
      <c r="I1758" t="s">
        <v>7124</v>
      </c>
      <c r="J1758" t="s">
        <v>7165</v>
      </c>
      <c r="K1758" t="s">
        <v>7172</v>
      </c>
      <c r="L1758" t="s">
        <v>7208</v>
      </c>
      <c r="M1758">
        <v>3</v>
      </c>
      <c r="N1758">
        <v>7468.9</v>
      </c>
      <c r="O1758">
        <v>0</v>
      </c>
      <c r="P1758">
        <v>1538.86</v>
      </c>
    </row>
    <row r="1759" spans="1:16" x14ac:dyDescent="0.25">
      <c r="A1759" t="s">
        <v>1771</v>
      </c>
      <c r="B1759" t="s">
        <v>5690</v>
      </c>
      <c r="C1759" t="str">
        <f>TEXT(SalesData[[#This Row],[Order Date]],"mmm-yyyy")</f>
        <v>Jul-2025</v>
      </c>
      <c r="D1759">
        <f t="shared" si="27"/>
        <v>2025</v>
      </c>
      <c r="E1759" t="s">
        <v>6212</v>
      </c>
      <c r="F1759" t="s">
        <v>6985</v>
      </c>
      <c r="G1759" t="s">
        <v>7096</v>
      </c>
      <c r="H1759" t="s">
        <v>7112</v>
      </c>
      <c r="I1759" t="s">
        <v>7139</v>
      </c>
      <c r="J1759" t="s">
        <v>7163</v>
      </c>
      <c r="K1759" t="s">
        <v>7167</v>
      </c>
      <c r="L1759" t="s">
        <v>7179</v>
      </c>
      <c r="M1759">
        <v>1</v>
      </c>
      <c r="N1759">
        <v>2604.5700000000002</v>
      </c>
      <c r="O1759">
        <v>0</v>
      </c>
      <c r="P1759">
        <v>685.71</v>
      </c>
    </row>
    <row r="1760" spans="1:16" x14ac:dyDescent="0.25">
      <c r="A1760" t="s">
        <v>1772</v>
      </c>
      <c r="B1760" t="s">
        <v>5046</v>
      </c>
      <c r="C1760" t="str">
        <f>TEXT(SalesData[[#This Row],[Order Date]],"mmm-yyyy")</f>
        <v>Sep-2024</v>
      </c>
      <c r="D1760">
        <f t="shared" si="27"/>
        <v>2024</v>
      </c>
      <c r="E1760" t="s">
        <v>6111</v>
      </c>
      <c r="F1760" t="s">
        <v>6910</v>
      </c>
      <c r="G1760" t="s">
        <v>7097</v>
      </c>
      <c r="H1760" t="s">
        <v>7104</v>
      </c>
      <c r="I1760" t="s">
        <v>7132</v>
      </c>
      <c r="J1760" t="s">
        <v>7162</v>
      </c>
      <c r="K1760" t="s">
        <v>7169</v>
      </c>
      <c r="L1760" t="s">
        <v>7203</v>
      </c>
      <c r="M1760">
        <v>5</v>
      </c>
      <c r="N1760">
        <v>95873.96</v>
      </c>
      <c r="O1760">
        <v>0.15</v>
      </c>
      <c r="P1760">
        <v>8204.85</v>
      </c>
    </row>
    <row r="1761" spans="1:16" x14ac:dyDescent="0.25">
      <c r="A1761" t="s">
        <v>1773</v>
      </c>
      <c r="B1761" t="s">
        <v>5034</v>
      </c>
      <c r="C1761" t="str">
        <f>TEXT(SalesData[[#This Row],[Order Date]],"mmm-yyyy")</f>
        <v>Jul-2024</v>
      </c>
      <c r="D1761">
        <f t="shared" si="27"/>
        <v>2024</v>
      </c>
      <c r="E1761" t="s">
        <v>6127</v>
      </c>
      <c r="F1761" t="s">
        <v>6926</v>
      </c>
      <c r="G1761" t="s">
        <v>7097</v>
      </c>
      <c r="H1761" t="s">
        <v>7110</v>
      </c>
      <c r="I1761" t="s">
        <v>7155</v>
      </c>
      <c r="J1761" t="s">
        <v>7164</v>
      </c>
      <c r="K1761" t="s">
        <v>7174</v>
      </c>
      <c r="L1761" t="s">
        <v>7199</v>
      </c>
      <c r="M1761">
        <v>3</v>
      </c>
      <c r="N1761">
        <v>4729.09</v>
      </c>
      <c r="O1761">
        <v>0</v>
      </c>
      <c r="P1761">
        <v>1030.3599999999999</v>
      </c>
    </row>
    <row r="1762" spans="1:16" x14ac:dyDescent="0.25">
      <c r="A1762" t="s">
        <v>1774</v>
      </c>
      <c r="B1762" t="s">
        <v>5521</v>
      </c>
      <c r="C1762" t="str">
        <f>TEXT(SalesData[[#This Row],[Order Date]],"mmm-yyyy")</f>
        <v>May-2024</v>
      </c>
      <c r="D1762">
        <f t="shared" si="27"/>
        <v>2024</v>
      </c>
      <c r="E1762" t="s">
        <v>6617</v>
      </c>
      <c r="F1762" t="s">
        <v>7082</v>
      </c>
      <c r="G1762" t="s">
        <v>7095</v>
      </c>
      <c r="H1762" t="s">
        <v>7108</v>
      </c>
      <c r="I1762" t="s">
        <v>7141</v>
      </c>
      <c r="J1762" t="s">
        <v>7163</v>
      </c>
      <c r="K1762" t="s">
        <v>7175</v>
      </c>
      <c r="L1762" t="s">
        <v>7197</v>
      </c>
      <c r="M1762">
        <v>4</v>
      </c>
      <c r="N1762">
        <v>23353.97</v>
      </c>
      <c r="O1762">
        <v>0</v>
      </c>
      <c r="P1762">
        <v>5496.48</v>
      </c>
    </row>
    <row r="1763" spans="1:16" x14ac:dyDescent="0.25">
      <c r="A1763" t="s">
        <v>1775</v>
      </c>
      <c r="B1763" t="s">
        <v>5306</v>
      </c>
      <c r="C1763" t="str">
        <f>TEXT(SalesData[[#This Row],[Order Date]],"mmm-yyyy")</f>
        <v>Dec-2025</v>
      </c>
      <c r="D1763">
        <f t="shared" si="27"/>
        <v>2025</v>
      </c>
      <c r="E1763" t="s">
        <v>6207</v>
      </c>
      <c r="F1763" t="s">
        <v>6982</v>
      </c>
      <c r="G1763" t="s">
        <v>7096</v>
      </c>
      <c r="H1763" t="s">
        <v>7113</v>
      </c>
      <c r="I1763" t="s">
        <v>7144</v>
      </c>
      <c r="J1763" t="s">
        <v>7165</v>
      </c>
      <c r="K1763" t="s">
        <v>7176</v>
      </c>
      <c r="L1763" t="s">
        <v>7194</v>
      </c>
      <c r="M1763">
        <v>5</v>
      </c>
      <c r="N1763">
        <v>109613.84</v>
      </c>
      <c r="O1763">
        <v>0.15</v>
      </c>
      <c r="P1763">
        <v>7564.6</v>
      </c>
    </row>
    <row r="1764" spans="1:16" x14ac:dyDescent="0.25">
      <c r="A1764" t="s">
        <v>1776</v>
      </c>
      <c r="B1764" t="s">
        <v>5746</v>
      </c>
      <c r="C1764" t="str">
        <f>TEXT(SalesData[[#This Row],[Order Date]],"mmm-yyyy")</f>
        <v>Dec-2023</v>
      </c>
      <c r="D1764">
        <f t="shared" si="27"/>
        <v>2023</v>
      </c>
      <c r="E1764" t="s">
        <v>6649</v>
      </c>
      <c r="F1764" t="s">
        <v>6977</v>
      </c>
      <c r="G1764" t="s">
        <v>7094</v>
      </c>
      <c r="H1764" t="s">
        <v>7099</v>
      </c>
      <c r="I1764" t="s">
        <v>7125</v>
      </c>
      <c r="J1764" t="s">
        <v>7162</v>
      </c>
      <c r="K1764" t="s">
        <v>7169</v>
      </c>
      <c r="L1764" t="s">
        <v>7193</v>
      </c>
      <c r="M1764">
        <v>7</v>
      </c>
      <c r="N1764">
        <v>74426.55</v>
      </c>
      <c r="O1764">
        <v>0</v>
      </c>
      <c r="P1764">
        <v>15242.21</v>
      </c>
    </row>
    <row r="1765" spans="1:16" x14ac:dyDescent="0.25">
      <c r="A1765" t="s">
        <v>1777</v>
      </c>
      <c r="B1765" t="s">
        <v>5045</v>
      </c>
      <c r="C1765" t="str">
        <f>TEXT(SalesData[[#This Row],[Order Date]],"mmm-yyyy")</f>
        <v>Feb-2025</v>
      </c>
      <c r="D1765">
        <f t="shared" si="27"/>
        <v>2025</v>
      </c>
      <c r="E1765" t="s">
        <v>6813</v>
      </c>
      <c r="F1765" t="s">
        <v>7057</v>
      </c>
      <c r="G1765" t="s">
        <v>7096</v>
      </c>
      <c r="H1765" t="s">
        <v>7103</v>
      </c>
      <c r="I1765" t="s">
        <v>7119</v>
      </c>
      <c r="J1765" t="s">
        <v>7163</v>
      </c>
      <c r="K1765" t="s">
        <v>7167</v>
      </c>
      <c r="L1765" t="s">
        <v>7207</v>
      </c>
      <c r="M1765">
        <v>7</v>
      </c>
      <c r="N1765">
        <v>5425.92</v>
      </c>
      <c r="O1765">
        <v>0</v>
      </c>
      <c r="P1765">
        <v>1940.96</v>
      </c>
    </row>
    <row r="1766" spans="1:16" x14ac:dyDescent="0.25">
      <c r="A1766" t="s">
        <v>1778</v>
      </c>
      <c r="B1766" t="s">
        <v>5887</v>
      </c>
      <c r="C1766" t="str">
        <f>TEXT(SalesData[[#This Row],[Order Date]],"mmm-yyyy")</f>
        <v>Nov-2023</v>
      </c>
      <c r="D1766">
        <f t="shared" si="27"/>
        <v>2023</v>
      </c>
      <c r="E1766" t="s">
        <v>6110</v>
      </c>
      <c r="F1766" t="s">
        <v>6909</v>
      </c>
      <c r="G1766" t="s">
        <v>7094</v>
      </c>
      <c r="H1766" t="s">
        <v>7100</v>
      </c>
      <c r="I1766" t="s">
        <v>7151</v>
      </c>
      <c r="J1766" t="s">
        <v>7163</v>
      </c>
      <c r="K1766" t="s">
        <v>7175</v>
      </c>
      <c r="L1766" t="s">
        <v>7205</v>
      </c>
      <c r="M1766">
        <v>8</v>
      </c>
      <c r="N1766">
        <v>22389.77</v>
      </c>
      <c r="O1766">
        <v>0.2</v>
      </c>
      <c r="P1766">
        <v>1988.15</v>
      </c>
    </row>
    <row r="1767" spans="1:16" x14ac:dyDescent="0.25">
      <c r="A1767" t="s">
        <v>1779</v>
      </c>
      <c r="B1767" t="s">
        <v>5661</v>
      </c>
      <c r="C1767" t="str">
        <f>TEXT(SalesData[[#This Row],[Order Date]],"mmm-yyyy")</f>
        <v>Jun-2025</v>
      </c>
      <c r="D1767">
        <f t="shared" si="27"/>
        <v>2025</v>
      </c>
      <c r="E1767" t="s">
        <v>6769</v>
      </c>
      <c r="F1767" t="s">
        <v>6987</v>
      </c>
      <c r="G1767" t="s">
        <v>7097</v>
      </c>
      <c r="H1767" t="s">
        <v>7104</v>
      </c>
      <c r="I1767" t="s">
        <v>7120</v>
      </c>
      <c r="J1767" t="s">
        <v>7162</v>
      </c>
      <c r="K1767" t="s">
        <v>7166</v>
      </c>
      <c r="L1767" t="s">
        <v>7192</v>
      </c>
      <c r="M1767">
        <v>3</v>
      </c>
      <c r="N1767">
        <v>18041.86</v>
      </c>
      <c r="O1767">
        <v>0</v>
      </c>
      <c r="P1767">
        <v>2914.66</v>
      </c>
    </row>
    <row r="1768" spans="1:16" x14ac:dyDescent="0.25">
      <c r="A1768" t="s">
        <v>1780</v>
      </c>
      <c r="B1768" t="s">
        <v>5484</v>
      </c>
      <c r="C1768" t="str">
        <f>TEXT(SalesData[[#This Row],[Order Date]],"mmm-yyyy")</f>
        <v>May-2024</v>
      </c>
      <c r="D1768">
        <f t="shared" si="27"/>
        <v>2024</v>
      </c>
      <c r="E1768" t="s">
        <v>6471</v>
      </c>
      <c r="F1768" t="s">
        <v>6951</v>
      </c>
      <c r="G1768" t="s">
        <v>7097</v>
      </c>
      <c r="H1768" t="s">
        <v>7104</v>
      </c>
      <c r="I1768" t="s">
        <v>7120</v>
      </c>
      <c r="J1768" t="s">
        <v>7162</v>
      </c>
      <c r="K1768" t="s">
        <v>7169</v>
      </c>
      <c r="L1768" t="s">
        <v>7182</v>
      </c>
      <c r="M1768">
        <v>3</v>
      </c>
      <c r="N1768">
        <v>26736.62</v>
      </c>
      <c r="O1768">
        <v>0</v>
      </c>
      <c r="P1768">
        <v>5194.5200000000004</v>
      </c>
    </row>
    <row r="1769" spans="1:16" x14ac:dyDescent="0.25">
      <c r="A1769" t="s">
        <v>1781</v>
      </c>
      <c r="B1769" t="s">
        <v>5470</v>
      </c>
      <c r="C1769" t="str">
        <f>TEXT(SalesData[[#This Row],[Order Date]],"mmm-yyyy")</f>
        <v>Sep-2024</v>
      </c>
      <c r="D1769">
        <f t="shared" si="27"/>
        <v>2024</v>
      </c>
      <c r="E1769" t="s">
        <v>6729</v>
      </c>
      <c r="F1769" t="s">
        <v>6914</v>
      </c>
      <c r="G1769" t="s">
        <v>7097</v>
      </c>
      <c r="H1769" t="s">
        <v>7105</v>
      </c>
      <c r="I1769" t="s">
        <v>7128</v>
      </c>
      <c r="J1769" t="s">
        <v>7162</v>
      </c>
      <c r="K1769" t="s">
        <v>7169</v>
      </c>
      <c r="L1769" t="s">
        <v>7193</v>
      </c>
      <c r="M1769">
        <v>2</v>
      </c>
      <c r="N1769">
        <v>16178.18</v>
      </c>
      <c r="O1769">
        <v>0.25</v>
      </c>
      <c r="P1769">
        <v>1105.68</v>
      </c>
    </row>
    <row r="1770" spans="1:16" x14ac:dyDescent="0.25">
      <c r="A1770" t="s">
        <v>1782</v>
      </c>
      <c r="B1770" t="s">
        <v>5787</v>
      </c>
      <c r="C1770" t="str">
        <f>TEXT(SalesData[[#This Row],[Order Date]],"mmm-yyyy")</f>
        <v>Aug-2024</v>
      </c>
      <c r="D1770">
        <f t="shared" si="27"/>
        <v>2024</v>
      </c>
      <c r="E1770" t="s">
        <v>6634</v>
      </c>
      <c r="F1770" t="s">
        <v>6994</v>
      </c>
      <c r="G1770" t="s">
        <v>7097</v>
      </c>
      <c r="H1770" t="s">
        <v>7110</v>
      </c>
      <c r="I1770" t="s">
        <v>7155</v>
      </c>
      <c r="J1770" t="s">
        <v>7165</v>
      </c>
      <c r="K1770" t="s">
        <v>7176</v>
      </c>
      <c r="L1770" t="s">
        <v>7202</v>
      </c>
      <c r="M1770">
        <v>8</v>
      </c>
      <c r="N1770">
        <v>132043.54</v>
      </c>
      <c r="O1770">
        <v>0.05</v>
      </c>
      <c r="P1770">
        <v>15289.16</v>
      </c>
    </row>
    <row r="1771" spans="1:16" x14ac:dyDescent="0.25">
      <c r="A1771" t="s">
        <v>1783</v>
      </c>
      <c r="B1771" t="s">
        <v>5089</v>
      </c>
      <c r="C1771" t="str">
        <f>TEXT(SalesData[[#This Row],[Order Date]],"mmm-yyyy")</f>
        <v>Mar-2023</v>
      </c>
      <c r="D1771">
        <f t="shared" si="27"/>
        <v>2023</v>
      </c>
      <c r="E1771" t="s">
        <v>6597</v>
      </c>
      <c r="F1771" t="s">
        <v>6911</v>
      </c>
      <c r="G1771" t="s">
        <v>7096</v>
      </c>
      <c r="H1771" t="s">
        <v>7113</v>
      </c>
      <c r="I1771" t="s">
        <v>7144</v>
      </c>
      <c r="J1771" t="s">
        <v>7163</v>
      </c>
      <c r="K1771" t="s">
        <v>7175</v>
      </c>
      <c r="L1771" t="s">
        <v>7197</v>
      </c>
      <c r="M1771">
        <v>3</v>
      </c>
      <c r="N1771">
        <v>17798.689999999999</v>
      </c>
      <c r="O1771">
        <v>0.05</v>
      </c>
      <c r="P1771">
        <v>4301.21</v>
      </c>
    </row>
    <row r="1772" spans="1:16" x14ac:dyDescent="0.25">
      <c r="A1772" t="s">
        <v>1784</v>
      </c>
      <c r="B1772" t="s">
        <v>5888</v>
      </c>
      <c r="C1772" t="str">
        <f>TEXT(SalesData[[#This Row],[Order Date]],"mmm-yyyy")</f>
        <v>Nov-2023</v>
      </c>
      <c r="D1772">
        <f t="shared" si="27"/>
        <v>2023</v>
      </c>
      <c r="E1772" t="s">
        <v>6305</v>
      </c>
      <c r="F1772" t="s">
        <v>7029</v>
      </c>
      <c r="G1772" t="s">
        <v>7097</v>
      </c>
      <c r="H1772" t="s">
        <v>7110</v>
      </c>
      <c r="I1772" t="s">
        <v>7159</v>
      </c>
      <c r="J1772" t="s">
        <v>7164</v>
      </c>
      <c r="K1772" t="s">
        <v>7173</v>
      </c>
      <c r="L1772" t="s">
        <v>7200</v>
      </c>
      <c r="M1772">
        <v>8</v>
      </c>
      <c r="N1772">
        <v>8577.8799999999992</v>
      </c>
      <c r="O1772">
        <v>0.1</v>
      </c>
      <c r="P1772">
        <v>2268.44</v>
      </c>
    </row>
    <row r="1773" spans="1:16" x14ac:dyDescent="0.25">
      <c r="A1773" t="s">
        <v>1785</v>
      </c>
      <c r="B1773" t="s">
        <v>5379</v>
      </c>
      <c r="C1773" t="str">
        <f>TEXT(SalesData[[#This Row],[Order Date]],"mmm-yyyy")</f>
        <v>Mar-2025</v>
      </c>
      <c r="D1773">
        <f t="shared" si="27"/>
        <v>2025</v>
      </c>
      <c r="E1773" t="s">
        <v>6814</v>
      </c>
      <c r="F1773" t="s">
        <v>6972</v>
      </c>
      <c r="G1773" t="s">
        <v>7094</v>
      </c>
      <c r="H1773" t="s">
        <v>7099</v>
      </c>
      <c r="I1773" t="s">
        <v>7115</v>
      </c>
      <c r="J1773" t="s">
        <v>7164</v>
      </c>
      <c r="K1773" t="s">
        <v>7170</v>
      </c>
      <c r="L1773" t="s">
        <v>7183</v>
      </c>
      <c r="M1773">
        <v>3</v>
      </c>
      <c r="N1773">
        <v>14377.76</v>
      </c>
      <c r="O1773">
        <v>0</v>
      </c>
      <c r="P1773">
        <v>3684.79</v>
      </c>
    </row>
    <row r="1774" spans="1:16" x14ac:dyDescent="0.25">
      <c r="A1774" t="s">
        <v>1786</v>
      </c>
      <c r="B1774" t="s">
        <v>5518</v>
      </c>
      <c r="C1774" t="str">
        <f>TEXT(SalesData[[#This Row],[Order Date]],"mmm-yyyy")</f>
        <v>Jul-2025</v>
      </c>
      <c r="D1774">
        <f t="shared" si="27"/>
        <v>2025</v>
      </c>
      <c r="E1774" t="s">
        <v>6137</v>
      </c>
      <c r="F1774" t="s">
        <v>6935</v>
      </c>
      <c r="G1774" t="s">
        <v>7096</v>
      </c>
      <c r="H1774" t="s">
        <v>7103</v>
      </c>
      <c r="I1774" t="s">
        <v>7119</v>
      </c>
      <c r="J1774" t="s">
        <v>7163</v>
      </c>
      <c r="K1774" t="s">
        <v>7167</v>
      </c>
      <c r="L1774" t="s">
        <v>7179</v>
      </c>
      <c r="M1774">
        <v>8</v>
      </c>
      <c r="N1774">
        <v>20515.39</v>
      </c>
      <c r="O1774">
        <v>0</v>
      </c>
      <c r="P1774">
        <v>5796.77</v>
      </c>
    </row>
    <row r="1775" spans="1:16" x14ac:dyDescent="0.25">
      <c r="A1775" t="s">
        <v>1787</v>
      </c>
      <c r="B1775" t="s">
        <v>5537</v>
      </c>
      <c r="C1775" t="str">
        <f>TEXT(SalesData[[#This Row],[Order Date]],"mmm-yyyy")</f>
        <v>Aug-2024</v>
      </c>
      <c r="D1775">
        <f t="shared" si="27"/>
        <v>2024</v>
      </c>
      <c r="E1775" t="s">
        <v>6615</v>
      </c>
      <c r="F1775" t="s">
        <v>6996</v>
      </c>
      <c r="G1775" t="s">
        <v>7097</v>
      </c>
      <c r="H1775" t="s">
        <v>7104</v>
      </c>
      <c r="I1775" t="s">
        <v>7120</v>
      </c>
      <c r="J1775" t="s">
        <v>7164</v>
      </c>
      <c r="K1775" t="s">
        <v>7170</v>
      </c>
      <c r="L1775" t="s">
        <v>7189</v>
      </c>
      <c r="M1775">
        <v>2</v>
      </c>
      <c r="N1775">
        <v>2319.21</v>
      </c>
      <c r="O1775">
        <v>0.2</v>
      </c>
      <c r="P1775">
        <v>491.97</v>
      </c>
    </row>
    <row r="1776" spans="1:16" x14ac:dyDescent="0.25">
      <c r="A1776" t="s">
        <v>1788</v>
      </c>
      <c r="B1776" t="s">
        <v>5889</v>
      </c>
      <c r="C1776" t="str">
        <f>TEXT(SalesData[[#This Row],[Order Date]],"mmm-yyyy")</f>
        <v>Sep-2025</v>
      </c>
      <c r="D1776">
        <f t="shared" si="27"/>
        <v>2025</v>
      </c>
      <c r="E1776" t="s">
        <v>6304</v>
      </c>
      <c r="F1776" t="s">
        <v>6958</v>
      </c>
      <c r="G1776" t="s">
        <v>7095</v>
      </c>
      <c r="H1776" t="s">
        <v>7102</v>
      </c>
      <c r="I1776" t="s">
        <v>7118</v>
      </c>
      <c r="J1776" t="s">
        <v>7165</v>
      </c>
      <c r="K1776" t="s">
        <v>7176</v>
      </c>
      <c r="L1776" t="s">
        <v>7194</v>
      </c>
      <c r="M1776">
        <v>8</v>
      </c>
      <c r="N1776">
        <v>174536.09</v>
      </c>
      <c r="O1776">
        <v>0.1</v>
      </c>
      <c r="P1776">
        <v>22362.18</v>
      </c>
    </row>
    <row r="1777" spans="1:16" x14ac:dyDescent="0.25">
      <c r="A1777" t="s">
        <v>1789</v>
      </c>
      <c r="B1777" t="s">
        <v>5578</v>
      </c>
      <c r="C1777" t="str">
        <f>TEXT(SalesData[[#This Row],[Order Date]],"mmm-yyyy")</f>
        <v>May-2023</v>
      </c>
      <c r="D1777">
        <f t="shared" si="27"/>
        <v>2023</v>
      </c>
      <c r="E1777" t="s">
        <v>6694</v>
      </c>
      <c r="F1777" t="s">
        <v>6938</v>
      </c>
      <c r="G1777" t="s">
        <v>7094</v>
      </c>
      <c r="H1777" t="s">
        <v>7101</v>
      </c>
      <c r="I1777" t="s">
        <v>7117</v>
      </c>
      <c r="J1777" t="s">
        <v>7162</v>
      </c>
      <c r="K1777" t="s">
        <v>7168</v>
      </c>
      <c r="L1777" t="s">
        <v>7191</v>
      </c>
      <c r="M1777">
        <v>6</v>
      </c>
      <c r="N1777">
        <v>29606.89</v>
      </c>
      <c r="O1777">
        <v>0.25</v>
      </c>
      <c r="P1777">
        <v>1627.5</v>
      </c>
    </row>
    <row r="1778" spans="1:16" x14ac:dyDescent="0.25">
      <c r="A1778" t="s">
        <v>1790</v>
      </c>
      <c r="B1778" t="s">
        <v>5546</v>
      </c>
      <c r="C1778" t="str">
        <f>TEXT(SalesData[[#This Row],[Order Date]],"mmm-yyyy")</f>
        <v>Feb-2024</v>
      </c>
      <c r="D1778">
        <f t="shared" si="27"/>
        <v>2024</v>
      </c>
      <c r="E1778" t="s">
        <v>6113</v>
      </c>
      <c r="F1778" t="s">
        <v>6912</v>
      </c>
      <c r="G1778" t="s">
        <v>7096</v>
      </c>
      <c r="H1778" t="s">
        <v>7111</v>
      </c>
      <c r="I1778" t="s">
        <v>7131</v>
      </c>
      <c r="J1778" t="s">
        <v>7163</v>
      </c>
      <c r="K1778" t="s">
        <v>7171</v>
      </c>
      <c r="L1778" t="s">
        <v>7204</v>
      </c>
      <c r="M1778">
        <v>5</v>
      </c>
      <c r="N1778">
        <v>17430.93</v>
      </c>
      <c r="O1778">
        <v>0.2</v>
      </c>
      <c r="P1778">
        <v>2040.4</v>
      </c>
    </row>
    <row r="1779" spans="1:16" x14ac:dyDescent="0.25">
      <c r="A1779" t="s">
        <v>1791</v>
      </c>
      <c r="B1779" t="s">
        <v>5518</v>
      </c>
      <c r="C1779" t="str">
        <f>TEXT(SalesData[[#This Row],[Order Date]],"mmm-yyyy")</f>
        <v>Jul-2025</v>
      </c>
      <c r="D1779">
        <f t="shared" si="27"/>
        <v>2025</v>
      </c>
      <c r="E1779" t="s">
        <v>6695</v>
      </c>
      <c r="F1779" t="s">
        <v>7035</v>
      </c>
      <c r="G1779" t="s">
        <v>7095</v>
      </c>
      <c r="H1779" t="s">
        <v>7109</v>
      </c>
      <c r="I1779" t="s">
        <v>7135</v>
      </c>
      <c r="J1779" t="s">
        <v>7163</v>
      </c>
      <c r="K1779" t="s">
        <v>7175</v>
      </c>
      <c r="L1779" t="s">
        <v>7197</v>
      </c>
      <c r="M1779">
        <v>8</v>
      </c>
      <c r="N1779">
        <v>40161.67</v>
      </c>
      <c r="O1779">
        <v>0.2</v>
      </c>
      <c r="P1779">
        <v>5826.75</v>
      </c>
    </row>
    <row r="1780" spans="1:16" x14ac:dyDescent="0.25">
      <c r="A1780" t="s">
        <v>1792</v>
      </c>
      <c r="B1780" t="s">
        <v>5739</v>
      </c>
      <c r="C1780" t="str">
        <f>TEXT(SalesData[[#This Row],[Order Date]],"mmm-yyyy")</f>
        <v>Oct-2024</v>
      </c>
      <c r="D1780">
        <f t="shared" si="27"/>
        <v>2024</v>
      </c>
      <c r="E1780" t="s">
        <v>6729</v>
      </c>
      <c r="F1780" t="s">
        <v>6914</v>
      </c>
      <c r="G1780" t="s">
        <v>7097</v>
      </c>
      <c r="H1780" t="s">
        <v>7107</v>
      </c>
      <c r="I1780" t="s">
        <v>7152</v>
      </c>
      <c r="J1780" t="s">
        <v>7163</v>
      </c>
      <c r="K1780" t="s">
        <v>7175</v>
      </c>
      <c r="L1780" t="s">
        <v>7190</v>
      </c>
      <c r="M1780">
        <v>2</v>
      </c>
      <c r="N1780">
        <v>3384.83</v>
      </c>
      <c r="O1780">
        <v>0.25</v>
      </c>
      <c r="P1780">
        <v>506.05</v>
      </c>
    </row>
    <row r="1781" spans="1:16" x14ac:dyDescent="0.25">
      <c r="A1781" t="s">
        <v>1793</v>
      </c>
      <c r="B1781" t="s">
        <v>5713</v>
      </c>
      <c r="C1781" t="str">
        <f>TEXT(SalesData[[#This Row],[Order Date]],"mmm-yyyy")</f>
        <v>Jan-2025</v>
      </c>
      <c r="D1781">
        <f t="shared" si="27"/>
        <v>2025</v>
      </c>
      <c r="E1781" t="s">
        <v>6294</v>
      </c>
      <c r="F1781" t="s">
        <v>7010</v>
      </c>
      <c r="G1781" t="s">
        <v>7097</v>
      </c>
      <c r="H1781" t="s">
        <v>7105</v>
      </c>
      <c r="I1781" t="s">
        <v>7149</v>
      </c>
      <c r="J1781" t="s">
        <v>7162</v>
      </c>
      <c r="K1781" t="s">
        <v>7169</v>
      </c>
      <c r="L1781" t="s">
        <v>7182</v>
      </c>
      <c r="M1781">
        <v>6</v>
      </c>
      <c r="N1781">
        <v>52747.12</v>
      </c>
      <c r="O1781">
        <v>0</v>
      </c>
      <c r="P1781">
        <v>10390</v>
      </c>
    </row>
    <row r="1782" spans="1:16" x14ac:dyDescent="0.25">
      <c r="A1782" t="s">
        <v>1794</v>
      </c>
      <c r="B1782" t="s">
        <v>5890</v>
      </c>
      <c r="C1782" t="str">
        <f>TEXT(SalesData[[#This Row],[Order Date]],"mmm-yyyy")</f>
        <v>May-2023</v>
      </c>
      <c r="D1782">
        <f t="shared" si="27"/>
        <v>2023</v>
      </c>
      <c r="E1782" t="s">
        <v>6808</v>
      </c>
      <c r="F1782" t="s">
        <v>6895</v>
      </c>
      <c r="G1782" t="s">
        <v>7095</v>
      </c>
      <c r="H1782" t="s">
        <v>7109</v>
      </c>
      <c r="I1782" t="s">
        <v>7135</v>
      </c>
      <c r="J1782" t="s">
        <v>7164</v>
      </c>
      <c r="K1782" t="s">
        <v>7174</v>
      </c>
      <c r="L1782" t="s">
        <v>7199</v>
      </c>
      <c r="M1782">
        <v>2</v>
      </c>
      <c r="N1782">
        <v>2620.5700000000002</v>
      </c>
      <c r="O1782">
        <v>0.2</v>
      </c>
      <c r="P1782">
        <v>459.12</v>
      </c>
    </row>
    <row r="1783" spans="1:16" x14ac:dyDescent="0.25">
      <c r="A1783" t="s">
        <v>1795</v>
      </c>
      <c r="B1783" t="s">
        <v>5225</v>
      </c>
      <c r="C1783" t="str">
        <f>TEXT(SalesData[[#This Row],[Order Date]],"mmm-yyyy")</f>
        <v>Jun-2024</v>
      </c>
      <c r="D1783">
        <f t="shared" si="27"/>
        <v>2024</v>
      </c>
      <c r="E1783" t="s">
        <v>6580</v>
      </c>
      <c r="F1783" t="s">
        <v>7066</v>
      </c>
      <c r="G1783" t="s">
        <v>7095</v>
      </c>
      <c r="H1783" t="s">
        <v>7102</v>
      </c>
      <c r="I1783" t="s">
        <v>7147</v>
      </c>
      <c r="J1783" t="s">
        <v>7164</v>
      </c>
      <c r="K1783" t="s">
        <v>7173</v>
      </c>
      <c r="L1783" t="s">
        <v>7186</v>
      </c>
      <c r="M1783">
        <v>2</v>
      </c>
      <c r="N1783">
        <v>7732.98</v>
      </c>
      <c r="O1783">
        <v>0.1</v>
      </c>
      <c r="P1783">
        <v>1809.86</v>
      </c>
    </row>
    <row r="1784" spans="1:16" x14ac:dyDescent="0.25">
      <c r="A1784" t="s">
        <v>1796</v>
      </c>
      <c r="B1784" t="s">
        <v>5891</v>
      </c>
      <c r="C1784" t="str">
        <f>TEXT(SalesData[[#This Row],[Order Date]],"mmm-yyyy")</f>
        <v>Aug-2024</v>
      </c>
      <c r="D1784">
        <f t="shared" si="27"/>
        <v>2024</v>
      </c>
      <c r="E1784" t="s">
        <v>6558</v>
      </c>
      <c r="F1784" t="s">
        <v>7064</v>
      </c>
      <c r="G1784" t="s">
        <v>7097</v>
      </c>
      <c r="H1784" t="s">
        <v>7110</v>
      </c>
      <c r="I1784" t="s">
        <v>7159</v>
      </c>
      <c r="J1784" t="s">
        <v>7164</v>
      </c>
      <c r="K1784" t="s">
        <v>7170</v>
      </c>
      <c r="L1784" t="s">
        <v>7189</v>
      </c>
      <c r="M1784">
        <v>2</v>
      </c>
      <c r="N1784">
        <v>2492.9499999999998</v>
      </c>
      <c r="O1784">
        <v>0.15</v>
      </c>
      <c r="P1784">
        <v>685.69</v>
      </c>
    </row>
    <row r="1785" spans="1:16" x14ac:dyDescent="0.25">
      <c r="A1785" t="s">
        <v>1797</v>
      </c>
      <c r="B1785" t="s">
        <v>5675</v>
      </c>
      <c r="C1785" t="str">
        <f>TEXT(SalesData[[#This Row],[Order Date]],"mmm-yyyy")</f>
        <v>Nov-2023</v>
      </c>
      <c r="D1785">
        <f t="shared" si="27"/>
        <v>2023</v>
      </c>
      <c r="E1785" t="s">
        <v>6600</v>
      </c>
      <c r="F1785" t="s">
        <v>7010</v>
      </c>
      <c r="G1785" t="s">
        <v>7094</v>
      </c>
      <c r="H1785" t="s">
        <v>7099</v>
      </c>
      <c r="I1785" t="s">
        <v>7115</v>
      </c>
      <c r="J1785" t="s">
        <v>7165</v>
      </c>
      <c r="K1785" t="s">
        <v>7172</v>
      </c>
      <c r="L1785" t="s">
        <v>7208</v>
      </c>
      <c r="M1785">
        <v>7</v>
      </c>
      <c r="N1785">
        <v>16173.59</v>
      </c>
      <c r="O1785">
        <v>0.1</v>
      </c>
      <c r="P1785">
        <v>2784.25</v>
      </c>
    </row>
    <row r="1786" spans="1:16" x14ac:dyDescent="0.25">
      <c r="A1786" t="s">
        <v>1798</v>
      </c>
      <c r="B1786" t="s">
        <v>5892</v>
      </c>
      <c r="C1786" t="str">
        <f>TEXT(SalesData[[#This Row],[Order Date]],"mmm-yyyy")</f>
        <v>May-2024</v>
      </c>
      <c r="D1786">
        <f t="shared" si="27"/>
        <v>2024</v>
      </c>
      <c r="E1786" t="s">
        <v>6395</v>
      </c>
      <c r="F1786" t="s">
        <v>6997</v>
      </c>
      <c r="G1786" t="s">
        <v>7095</v>
      </c>
      <c r="H1786" t="s">
        <v>7102</v>
      </c>
      <c r="I1786" t="s">
        <v>7147</v>
      </c>
      <c r="J1786" t="s">
        <v>7164</v>
      </c>
      <c r="K1786" t="s">
        <v>7174</v>
      </c>
      <c r="L1786" t="s">
        <v>7199</v>
      </c>
      <c r="M1786">
        <v>1</v>
      </c>
      <c r="N1786">
        <v>1272.94</v>
      </c>
      <c r="O1786">
        <v>0.2</v>
      </c>
      <c r="P1786">
        <v>150.11000000000001</v>
      </c>
    </row>
    <row r="1787" spans="1:16" x14ac:dyDescent="0.25">
      <c r="A1787" t="s">
        <v>1799</v>
      </c>
      <c r="B1787" t="s">
        <v>5714</v>
      </c>
      <c r="C1787" t="str">
        <f>TEXT(SalesData[[#This Row],[Order Date]],"mmm-yyyy")</f>
        <v>Nov-2023</v>
      </c>
      <c r="D1787">
        <f t="shared" si="27"/>
        <v>2023</v>
      </c>
      <c r="E1787" t="s">
        <v>6634</v>
      </c>
      <c r="F1787" t="s">
        <v>6994</v>
      </c>
      <c r="G1787" t="s">
        <v>7095</v>
      </c>
      <c r="H1787" t="s">
        <v>7109</v>
      </c>
      <c r="I1787" t="s">
        <v>7135</v>
      </c>
      <c r="J1787" t="s">
        <v>7164</v>
      </c>
      <c r="K1787" t="s">
        <v>7174</v>
      </c>
      <c r="L1787" t="s">
        <v>7188</v>
      </c>
      <c r="M1787">
        <v>4</v>
      </c>
      <c r="N1787">
        <v>8151.13</v>
      </c>
      <c r="O1787">
        <v>0.25</v>
      </c>
      <c r="P1787">
        <v>1309.24</v>
      </c>
    </row>
    <row r="1788" spans="1:16" x14ac:dyDescent="0.25">
      <c r="A1788" t="s">
        <v>1800</v>
      </c>
      <c r="B1788" t="s">
        <v>5475</v>
      </c>
      <c r="C1788" t="str">
        <f>TEXT(SalesData[[#This Row],[Order Date]],"mmm-yyyy")</f>
        <v>Feb-2024</v>
      </c>
      <c r="D1788">
        <f t="shared" si="27"/>
        <v>2024</v>
      </c>
      <c r="E1788" t="s">
        <v>6386</v>
      </c>
      <c r="F1788" t="s">
        <v>6961</v>
      </c>
      <c r="G1788" t="s">
        <v>7097</v>
      </c>
      <c r="H1788" t="s">
        <v>7110</v>
      </c>
      <c r="I1788" t="s">
        <v>7129</v>
      </c>
      <c r="J1788" t="s">
        <v>7163</v>
      </c>
      <c r="K1788" t="s">
        <v>7175</v>
      </c>
      <c r="L1788" t="s">
        <v>7190</v>
      </c>
      <c r="M1788">
        <v>1</v>
      </c>
      <c r="N1788">
        <v>1946.27</v>
      </c>
      <c r="O1788">
        <v>0.15</v>
      </c>
      <c r="P1788">
        <v>263.2</v>
      </c>
    </row>
    <row r="1789" spans="1:16" x14ac:dyDescent="0.25">
      <c r="A1789" t="s">
        <v>1801</v>
      </c>
      <c r="B1789" t="s">
        <v>5813</v>
      </c>
      <c r="C1789" t="str">
        <f>TEXT(SalesData[[#This Row],[Order Date]],"mmm-yyyy")</f>
        <v>Sep-2025</v>
      </c>
      <c r="D1789">
        <f t="shared" si="27"/>
        <v>2025</v>
      </c>
      <c r="E1789" t="s">
        <v>6403</v>
      </c>
      <c r="F1789" t="s">
        <v>6980</v>
      </c>
      <c r="G1789" t="s">
        <v>7097</v>
      </c>
      <c r="H1789" t="s">
        <v>7105</v>
      </c>
      <c r="I1789" t="s">
        <v>7121</v>
      </c>
      <c r="J1789" t="s">
        <v>7162</v>
      </c>
      <c r="K1789" t="s">
        <v>7168</v>
      </c>
      <c r="L1789" t="s">
        <v>7181</v>
      </c>
      <c r="M1789">
        <v>2</v>
      </c>
      <c r="N1789">
        <v>20806.55</v>
      </c>
      <c r="O1789">
        <v>0.15</v>
      </c>
      <c r="P1789">
        <v>3931.2</v>
      </c>
    </row>
    <row r="1790" spans="1:16" x14ac:dyDescent="0.25">
      <c r="A1790" t="s">
        <v>1802</v>
      </c>
      <c r="B1790" t="s">
        <v>5019</v>
      </c>
      <c r="C1790" t="str">
        <f>TEXT(SalesData[[#This Row],[Order Date]],"mmm-yyyy")</f>
        <v>Jul-2024</v>
      </c>
      <c r="D1790">
        <f t="shared" si="27"/>
        <v>2024</v>
      </c>
      <c r="E1790" t="s">
        <v>6678</v>
      </c>
      <c r="F1790" t="s">
        <v>6911</v>
      </c>
      <c r="G1790" t="s">
        <v>7094</v>
      </c>
      <c r="H1790" t="s">
        <v>7099</v>
      </c>
      <c r="I1790" t="s">
        <v>7130</v>
      </c>
      <c r="J1790" t="s">
        <v>7162</v>
      </c>
      <c r="K1790" t="s">
        <v>7169</v>
      </c>
      <c r="L1790" t="s">
        <v>7182</v>
      </c>
      <c r="M1790">
        <v>7</v>
      </c>
      <c r="N1790">
        <v>54433.47</v>
      </c>
      <c r="O1790">
        <v>0.1</v>
      </c>
      <c r="P1790">
        <v>7361.38</v>
      </c>
    </row>
    <row r="1791" spans="1:16" x14ac:dyDescent="0.25">
      <c r="A1791" t="s">
        <v>1803</v>
      </c>
      <c r="B1791" t="s">
        <v>5447</v>
      </c>
      <c r="C1791" t="str">
        <f>TEXT(SalesData[[#This Row],[Order Date]],"mmm-yyyy")</f>
        <v>Apr-2023</v>
      </c>
      <c r="D1791">
        <f t="shared" si="27"/>
        <v>2023</v>
      </c>
      <c r="E1791" t="s">
        <v>6578</v>
      </c>
      <c r="F1791" t="s">
        <v>6925</v>
      </c>
      <c r="G1791" t="s">
        <v>7095</v>
      </c>
      <c r="H1791" t="s">
        <v>7106</v>
      </c>
      <c r="I1791" t="s">
        <v>7146</v>
      </c>
      <c r="J1791" t="s">
        <v>7162</v>
      </c>
      <c r="K1791" t="s">
        <v>7168</v>
      </c>
      <c r="L1791" t="s">
        <v>7181</v>
      </c>
      <c r="M1791">
        <v>2</v>
      </c>
      <c r="N1791">
        <v>24225.599999999999</v>
      </c>
      <c r="O1791">
        <v>0</v>
      </c>
      <c r="P1791">
        <v>5111.3999999999996</v>
      </c>
    </row>
    <row r="1792" spans="1:16" x14ac:dyDescent="0.25">
      <c r="A1792" t="s">
        <v>1804</v>
      </c>
      <c r="B1792" t="s">
        <v>5469</v>
      </c>
      <c r="C1792" t="str">
        <f>TEXT(SalesData[[#This Row],[Order Date]],"mmm-yyyy")</f>
        <v>Nov-2023</v>
      </c>
      <c r="D1792">
        <f t="shared" si="27"/>
        <v>2023</v>
      </c>
      <c r="E1792" t="s">
        <v>6815</v>
      </c>
      <c r="F1792" t="s">
        <v>6957</v>
      </c>
      <c r="G1792" t="s">
        <v>7094</v>
      </c>
      <c r="H1792" t="s">
        <v>7099</v>
      </c>
      <c r="I1792" t="s">
        <v>7125</v>
      </c>
      <c r="J1792" t="s">
        <v>7162</v>
      </c>
      <c r="K1792" t="s">
        <v>7169</v>
      </c>
      <c r="L1792" t="s">
        <v>7203</v>
      </c>
      <c r="M1792">
        <v>1</v>
      </c>
      <c r="N1792">
        <v>19755.27</v>
      </c>
      <c r="O1792">
        <v>0.1</v>
      </c>
      <c r="P1792">
        <v>2555.06</v>
      </c>
    </row>
    <row r="1793" spans="1:16" x14ac:dyDescent="0.25">
      <c r="A1793" t="s">
        <v>1805</v>
      </c>
      <c r="B1793" t="s">
        <v>5893</v>
      </c>
      <c r="C1793" t="str">
        <f>TEXT(SalesData[[#This Row],[Order Date]],"mmm-yyyy")</f>
        <v>Sep-2025</v>
      </c>
      <c r="D1793">
        <f t="shared" si="27"/>
        <v>2025</v>
      </c>
      <c r="E1793" t="s">
        <v>6806</v>
      </c>
      <c r="F1793" t="s">
        <v>6908</v>
      </c>
      <c r="G1793" t="s">
        <v>7097</v>
      </c>
      <c r="H1793" t="s">
        <v>7110</v>
      </c>
      <c r="I1793" t="s">
        <v>7129</v>
      </c>
      <c r="J1793" t="s">
        <v>7162</v>
      </c>
      <c r="K1793" t="s">
        <v>7168</v>
      </c>
      <c r="L1793" t="s">
        <v>7180</v>
      </c>
      <c r="M1793">
        <v>2</v>
      </c>
      <c r="N1793">
        <v>6577.12</v>
      </c>
      <c r="O1793">
        <v>0.05</v>
      </c>
      <c r="P1793">
        <v>1117.69</v>
      </c>
    </row>
    <row r="1794" spans="1:16" x14ac:dyDescent="0.25">
      <c r="A1794" t="s">
        <v>1806</v>
      </c>
      <c r="B1794" t="s">
        <v>5619</v>
      </c>
      <c r="C1794" t="str">
        <f>TEXT(SalesData[[#This Row],[Order Date]],"mmm-yyyy")</f>
        <v>May-2024</v>
      </c>
      <c r="D1794">
        <f t="shared" ref="D1794:D1857" si="28">YEAR(B1794)</f>
        <v>2024</v>
      </c>
      <c r="E1794" t="s">
        <v>6814</v>
      </c>
      <c r="F1794" t="s">
        <v>6972</v>
      </c>
      <c r="G1794" t="s">
        <v>7095</v>
      </c>
      <c r="H1794" t="s">
        <v>7102</v>
      </c>
      <c r="I1794" t="s">
        <v>7157</v>
      </c>
      <c r="J1794" t="s">
        <v>7163</v>
      </c>
      <c r="K1794" t="s">
        <v>7175</v>
      </c>
      <c r="L1794" t="s">
        <v>7197</v>
      </c>
      <c r="M1794">
        <v>7</v>
      </c>
      <c r="N1794">
        <v>40942.43</v>
      </c>
      <c r="O1794">
        <v>0</v>
      </c>
      <c r="P1794">
        <v>9975.9699999999993</v>
      </c>
    </row>
    <row r="1795" spans="1:16" x14ac:dyDescent="0.25">
      <c r="A1795" t="s">
        <v>1807</v>
      </c>
      <c r="B1795" t="s">
        <v>5199</v>
      </c>
      <c r="C1795" t="str">
        <f>TEXT(SalesData[[#This Row],[Order Date]],"mmm-yyyy")</f>
        <v>Jan-2025</v>
      </c>
      <c r="D1795">
        <f t="shared" si="28"/>
        <v>2025</v>
      </c>
      <c r="E1795" t="s">
        <v>6803</v>
      </c>
      <c r="F1795" t="s">
        <v>6916</v>
      </c>
      <c r="G1795" t="s">
        <v>7094</v>
      </c>
      <c r="H1795" t="s">
        <v>7099</v>
      </c>
      <c r="I1795" t="s">
        <v>7130</v>
      </c>
      <c r="J1795" t="s">
        <v>7163</v>
      </c>
      <c r="K1795" t="s">
        <v>7171</v>
      </c>
      <c r="L1795" t="s">
        <v>7209</v>
      </c>
      <c r="M1795">
        <v>5</v>
      </c>
      <c r="N1795">
        <v>8666.77</v>
      </c>
      <c r="O1795">
        <v>0</v>
      </c>
      <c r="P1795">
        <v>1752.6</v>
      </c>
    </row>
    <row r="1796" spans="1:16" x14ac:dyDescent="0.25">
      <c r="A1796" t="s">
        <v>1808</v>
      </c>
      <c r="B1796" t="s">
        <v>5825</v>
      </c>
      <c r="C1796" t="str">
        <f>TEXT(SalesData[[#This Row],[Order Date]],"mmm-yyyy")</f>
        <v>Jan-2023</v>
      </c>
      <c r="D1796">
        <f t="shared" si="28"/>
        <v>2023</v>
      </c>
      <c r="E1796" t="s">
        <v>6242</v>
      </c>
      <c r="F1796" t="s">
        <v>7000</v>
      </c>
      <c r="G1796" t="s">
        <v>7094</v>
      </c>
      <c r="H1796" t="s">
        <v>7101</v>
      </c>
      <c r="I1796" t="s">
        <v>7124</v>
      </c>
      <c r="J1796" t="s">
        <v>7163</v>
      </c>
      <c r="K1796" t="s">
        <v>7171</v>
      </c>
      <c r="L1796" t="s">
        <v>7184</v>
      </c>
      <c r="M1796">
        <v>1</v>
      </c>
      <c r="N1796">
        <v>7010.28</v>
      </c>
      <c r="O1796">
        <v>0.1</v>
      </c>
      <c r="P1796">
        <v>791.63</v>
      </c>
    </row>
    <row r="1797" spans="1:16" x14ac:dyDescent="0.25">
      <c r="A1797" t="s">
        <v>1809</v>
      </c>
      <c r="B1797" t="s">
        <v>5869</v>
      </c>
      <c r="C1797" t="str">
        <f>TEXT(SalesData[[#This Row],[Order Date]],"mmm-yyyy")</f>
        <v>Jan-2025</v>
      </c>
      <c r="D1797">
        <f t="shared" si="28"/>
        <v>2025</v>
      </c>
      <c r="E1797" t="s">
        <v>6649</v>
      </c>
      <c r="F1797" t="s">
        <v>6977</v>
      </c>
      <c r="G1797" t="s">
        <v>7097</v>
      </c>
      <c r="H1797" t="s">
        <v>7110</v>
      </c>
      <c r="I1797" t="s">
        <v>7129</v>
      </c>
      <c r="J1797" t="s">
        <v>7165</v>
      </c>
      <c r="K1797" t="s">
        <v>7172</v>
      </c>
      <c r="L1797" t="s">
        <v>7185</v>
      </c>
      <c r="M1797">
        <v>7</v>
      </c>
      <c r="N1797">
        <v>34371.919999999998</v>
      </c>
      <c r="O1797">
        <v>0.05</v>
      </c>
      <c r="P1797">
        <v>5771.73</v>
      </c>
    </row>
    <row r="1798" spans="1:16" x14ac:dyDescent="0.25">
      <c r="A1798" t="s">
        <v>1810</v>
      </c>
      <c r="B1798" t="s">
        <v>5894</v>
      </c>
      <c r="C1798" t="str">
        <f>TEXT(SalesData[[#This Row],[Order Date]],"mmm-yyyy")</f>
        <v>Mar-2024</v>
      </c>
      <c r="D1798">
        <f t="shared" si="28"/>
        <v>2024</v>
      </c>
      <c r="E1798" t="s">
        <v>6225</v>
      </c>
      <c r="F1798" t="s">
        <v>6921</v>
      </c>
      <c r="G1798" t="s">
        <v>7097</v>
      </c>
      <c r="H1798" t="s">
        <v>7107</v>
      </c>
      <c r="I1798" t="s">
        <v>7153</v>
      </c>
      <c r="J1798" t="s">
        <v>7165</v>
      </c>
      <c r="K1798" t="s">
        <v>7172</v>
      </c>
      <c r="L1798" t="s">
        <v>7208</v>
      </c>
      <c r="M1798">
        <v>1</v>
      </c>
      <c r="N1798">
        <v>2466.21</v>
      </c>
      <c r="O1798">
        <v>0</v>
      </c>
      <c r="P1798">
        <v>516.77</v>
      </c>
    </row>
    <row r="1799" spans="1:16" x14ac:dyDescent="0.25">
      <c r="A1799" t="s">
        <v>1811</v>
      </c>
      <c r="B1799" t="s">
        <v>5475</v>
      </c>
      <c r="C1799" t="str">
        <f>TEXT(SalesData[[#This Row],[Order Date]],"mmm-yyyy")</f>
        <v>Feb-2024</v>
      </c>
      <c r="D1799">
        <f t="shared" si="28"/>
        <v>2024</v>
      </c>
      <c r="E1799" t="s">
        <v>6188</v>
      </c>
      <c r="F1799" t="s">
        <v>6975</v>
      </c>
      <c r="G1799" t="s">
        <v>7096</v>
      </c>
      <c r="H1799" t="s">
        <v>7113</v>
      </c>
      <c r="I1799" t="s">
        <v>7144</v>
      </c>
      <c r="J1799" t="s">
        <v>7163</v>
      </c>
      <c r="K1799" t="s">
        <v>7167</v>
      </c>
      <c r="L1799" t="s">
        <v>7207</v>
      </c>
      <c r="M1799">
        <v>6</v>
      </c>
      <c r="N1799">
        <v>4971.58</v>
      </c>
      <c r="O1799">
        <v>0</v>
      </c>
      <c r="P1799">
        <v>1852.94</v>
      </c>
    </row>
    <row r="1800" spans="1:16" x14ac:dyDescent="0.25">
      <c r="A1800" t="s">
        <v>1812</v>
      </c>
      <c r="B1800" t="s">
        <v>5421</v>
      </c>
      <c r="C1800" t="str">
        <f>TEXT(SalesData[[#This Row],[Order Date]],"mmm-yyyy")</f>
        <v>Mar-2023</v>
      </c>
      <c r="D1800">
        <f t="shared" si="28"/>
        <v>2023</v>
      </c>
      <c r="E1800" t="s">
        <v>6596</v>
      </c>
      <c r="F1800" t="s">
        <v>6995</v>
      </c>
      <c r="G1800" t="s">
        <v>7097</v>
      </c>
      <c r="H1800" t="s">
        <v>7105</v>
      </c>
      <c r="I1800" t="s">
        <v>7121</v>
      </c>
      <c r="J1800" t="s">
        <v>7162</v>
      </c>
      <c r="K1800" t="s">
        <v>7166</v>
      </c>
      <c r="L1800" t="s">
        <v>7178</v>
      </c>
      <c r="M1800">
        <v>8</v>
      </c>
      <c r="N1800">
        <v>115842.08</v>
      </c>
      <c r="O1800">
        <v>0.05</v>
      </c>
      <c r="P1800">
        <v>21271.55</v>
      </c>
    </row>
    <row r="1801" spans="1:16" x14ac:dyDescent="0.25">
      <c r="A1801" t="s">
        <v>1813</v>
      </c>
      <c r="B1801" t="s">
        <v>5189</v>
      </c>
      <c r="C1801" t="str">
        <f>TEXT(SalesData[[#This Row],[Order Date]],"mmm-yyyy")</f>
        <v>Oct-2023</v>
      </c>
      <c r="D1801">
        <f t="shared" si="28"/>
        <v>2023</v>
      </c>
      <c r="E1801" t="s">
        <v>6407</v>
      </c>
      <c r="F1801" t="s">
        <v>6912</v>
      </c>
      <c r="G1801" t="s">
        <v>7097</v>
      </c>
      <c r="H1801" t="s">
        <v>7104</v>
      </c>
      <c r="I1801" t="s">
        <v>7132</v>
      </c>
      <c r="J1801" t="s">
        <v>7164</v>
      </c>
      <c r="K1801" t="s">
        <v>7174</v>
      </c>
      <c r="L1801" t="s">
        <v>7188</v>
      </c>
      <c r="M1801">
        <v>6</v>
      </c>
      <c r="N1801">
        <v>16823.18</v>
      </c>
      <c r="O1801">
        <v>0</v>
      </c>
      <c r="P1801">
        <v>3646.96</v>
      </c>
    </row>
    <row r="1802" spans="1:16" x14ac:dyDescent="0.25">
      <c r="A1802" t="s">
        <v>1814</v>
      </c>
      <c r="B1802" t="s">
        <v>5895</v>
      </c>
      <c r="C1802" t="str">
        <f>TEXT(SalesData[[#This Row],[Order Date]],"mmm-yyyy")</f>
        <v>Sep-2023</v>
      </c>
      <c r="D1802">
        <f t="shared" si="28"/>
        <v>2023</v>
      </c>
      <c r="E1802" t="s">
        <v>6297</v>
      </c>
      <c r="F1802" t="s">
        <v>7023</v>
      </c>
      <c r="G1802" t="s">
        <v>7096</v>
      </c>
      <c r="H1802" t="s">
        <v>7113</v>
      </c>
      <c r="I1802" t="s">
        <v>7144</v>
      </c>
      <c r="J1802" t="s">
        <v>7164</v>
      </c>
      <c r="K1802" t="s">
        <v>7174</v>
      </c>
      <c r="L1802" t="s">
        <v>7196</v>
      </c>
      <c r="M1802">
        <v>5</v>
      </c>
      <c r="N1802">
        <v>13578.16</v>
      </c>
      <c r="O1802">
        <v>0.25</v>
      </c>
      <c r="P1802">
        <v>1480.34</v>
      </c>
    </row>
    <row r="1803" spans="1:16" x14ac:dyDescent="0.25">
      <c r="A1803" t="s">
        <v>1815</v>
      </c>
      <c r="B1803" t="s">
        <v>5635</v>
      </c>
      <c r="C1803" t="str">
        <f>TEXT(SalesData[[#This Row],[Order Date]],"mmm-yyyy")</f>
        <v>Nov-2023</v>
      </c>
      <c r="D1803">
        <f t="shared" si="28"/>
        <v>2023</v>
      </c>
      <c r="E1803" t="s">
        <v>6447</v>
      </c>
      <c r="F1803" t="s">
        <v>6959</v>
      </c>
      <c r="G1803" t="s">
        <v>7094</v>
      </c>
      <c r="H1803" t="s">
        <v>7098</v>
      </c>
      <c r="I1803" t="s">
        <v>7114</v>
      </c>
      <c r="J1803" t="s">
        <v>7165</v>
      </c>
      <c r="K1803" t="s">
        <v>7177</v>
      </c>
      <c r="L1803" t="s">
        <v>7210</v>
      </c>
      <c r="M1803">
        <v>8</v>
      </c>
      <c r="N1803">
        <v>667413.02</v>
      </c>
      <c r="O1803">
        <v>0</v>
      </c>
      <c r="P1803">
        <v>78296.800000000003</v>
      </c>
    </row>
    <row r="1804" spans="1:16" x14ac:dyDescent="0.25">
      <c r="A1804" t="s">
        <v>1816</v>
      </c>
      <c r="B1804" t="s">
        <v>5474</v>
      </c>
      <c r="C1804" t="str">
        <f>TEXT(SalesData[[#This Row],[Order Date]],"mmm-yyyy")</f>
        <v>Jul-2023</v>
      </c>
      <c r="D1804">
        <f t="shared" si="28"/>
        <v>2023</v>
      </c>
      <c r="E1804" t="s">
        <v>6297</v>
      </c>
      <c r="F1804" t="s">
        <v>7023</v>
      </c>
      <c r="G1804" t="s">
        <v>7096</v>
      </c>
      <c r="H1804" t="s">
        <v>7111</v>
      </c>
      <c r="I1804" t="s">
        <v>7145</v>
      </c>
      <c r="J1804" t="s">
        <v>7163</v>
      </c>
      <c r="K1804" t="s">
        <v>7171</v>
      </c>
      <c r="L1804" t="s">
        <v>7184</v>
      </c>
      <c r="M1804">
        <v>1</v>
      </c>
      <c r="N1804">
        <v>7561.17</v>
      </c>
      <c r="O1804">
        <v>0.05</v>
      </c>
      <c r="P1804">
        <v>1070.94</v>
      </c>
    </row>
    <row r="1805" spans="1:16" x14ac:dyDescent="0.25">
      <c r="A1805" t="s">
        <v>1817</v>
      </c>
      <c r="B1805" t="s">
        <v>5851</v>
      </c>
      <c r="C1805" t="str">
        <f>TEXT(SalesData[[#This Row],[Order Date]],"mmm-yyyy")</f>
        <v>Feb-2023</v>
      </c>
      <c r="D1805">
        <f t="shared" si="28"/>
        <v>2023</v>
      </c>
      <c r="E1805" t="s">
        <v>6363</v>
      </c>
      <c r="F1805" t="s">
        <v>6898</v>
      </c>
      <c r="G1805" t="s">
        <v>7094</v>
      </c>
      <c r="H1805" t="s">
        <v>7100</v>
      </c>
      <c r="I1805" t="s">
        <v>7151</v>
      </c>
      <c r="J1805" t="s">
        <v>7165</v>
      </c>
      <c r="K1805" t="s">
        <v>7177</v>
      </c>
      <c r="L1805" t="s">
        <v>7210</v>
      </c>
      <c r="M1805">
        <v>6</v>
      </c>
      <c r="N1805">
        <v>488121.32</v>
      </c>
      <c r="O1805">
        <v>0</v>
      </c>
      <c r="P1805">
        <v>65751.539999999994</v>
      </c>
    </row>
    <row r="1806" spans="1:16" x14ac:dyDescent="0.25">
      <c r="A1806" t="s">
        <v>1818</v>
      </c>
      <c r="B1806" t="s">
        <v>5896</v>
      </c>
      <c r="C1806" t="str">
        <f>TEXT(SalesData[[#This Row],[Order Date]],"mmm-yyyy")</f>
        <v>Jun-2025</v>
      </c>
      <c r="D1806">
        <f t="shared" si="28"/>
        <v>2025</v>
      </c>
      <c r="E1806" t="s">
        <v>6339</v>
      </c>
      <c r="F1806" t="s">
        <v>6909</v>
      </c>
      <c r="G1806" t="s">
        <v>7094</v>
      </c>
      <c r="H1806" t="s">
        <v>7099</v>
      </c>
      <c r="I1806" t="s">
        <v>7125</v>
      </c>
      <c r="J1806" t="s">
        <v>7163</v>
      </c>
      <c r="K1806" t="s">
        <v>7171</v>
      </c>
      <c r="L1806" t="s">
        <v>7184</v>
      </c>
      <c r="M1806">
        <v>7</v>
      </c>
      <c r="N1806">
        <v>55142.42</v>
      </c>
      <c r="O1806">
        <v>0</v>
      </c>
      <c r="P1806">
        <v>8049.63</v>
      </c>
    </row>
    <row r="1807" spans="1:16" x14ac:dyDescent="0.25">
      <c r="A1807" t="s">
        <v>1819</v>
      </c>
      <c r="B1807" t="s">
        <v>5139</v>
      </c>
      <c r="C1807" t="str">
        <f>TEXT(SalesData[[#This Row],[Order Date]],"mmm-yyyy")</f>
        <v>Jan-2024</v>
      </c>
      <c r="D1807">
        <f t="shared" si="28"/>
        <v>2024</v>
      </c>
      <c r="E1807" t="s">
        <v>6260</v>
      </c>
      <c r="F1807" t="s">
        <v>7009</v>
      </c>
      <c r="G1807" t="s">
        <v>7095</v>
      </c>
      <c r="H1807" t="s">
        <v>7108</v>
      </c>
      <c r="I1807" t="s">
        <v>7126</v>
      </c>
      <c r="J1807" t="s">
        <v>7162</v>
      </c>
      <c r="K1807" t="s">
        <v>7168</v>
      </c>
      <c r="L1807" t="s">
        <v>7181</v>
      </c>
      <c r="M1807">
        <v>6</v>
      </c>
      <c r="N1807">
        <v>68005.59</v>
      </c>
      <c r="O1807">
        <v>0.05</v>
      </c>
      <c r="P1807">
        <v>14326.82</v>
      </c>
    </row>
    <row r="1808" spans="1:16" x14ac:dyDescent="0.25">
      <c r="A1808" t="s">
        <v>1820</v>
      </c>
      <c r="B1808" t="s">
        <v>5807</v>
      </c>
      <c r="C1808" t="str">
        <f>TEXT(SalesData[[#This Row],[Order Date]],"mmm-yyyy")</f>
        <v>Jan-2025</v>
      </c>
      <c r="D1808">
        <f t="shared" si="28"/>
        <v>2025</v>
      </c>
      <c r="E1808" t="s">
        <v>6104</v>
      </c>
      <c r="F1808" t="s">
        <v>6903</v>
      </c>
      <c r="G1808" t="s">
        <v>7094</v>
      </c>
      <c r="H1808" t="s">
        <v>7099</v>
      </c>
      <c r="I1808" t="s">
        <v>7115</v>
      </c>
      <c r="J1808" t="s">
        <v>7164</v>
      </c>
      <c r="K1808" t="s">
        <v>7174</v>
      </c>
      <c r="L1808" t="s">
        <v>7188</v>
      </c>
      <c r="M1808">
        <v>1</v>
      </c>
      <c r="N1808">
        <v>2719.23</v>
      </c>
      <c r="O1808">
        <v>0.05</v>
      </c>
      <c r="P1808">
        <v>664.99</v>
      </c>
    </row>
    <row r="1809" spans="1:16" x14ac:dyDescent="0.25">
      <c r="A1809" t="s">
        <v>1821</v>
      </c>
      <c r="B1809" t="s">
        <v>5792</v>
      </c>
      <c r="C1809" t="str">
        <f>TEXT(SalesData[[#This Row],[Order Date]],"mmm-yyyy")</f>
        <v>Dec-2025</v>
      </c>
      <c r="D1809">
        <f t="shared" si="28"/>
        <v>2025</v>
      </c>
      <c r="E1809" t="s">
        <v>6490</v>
      </c>
      <c r="F1809" t="s">
        <v>6971</v>
      </c>
      <c r="G1809" t="s">
        <v>7096</v>
      </c>
      <c r="H1809" t="s">
        <v>7103</v>
      </c>
      <c r="I1809" t="s">
        <v>7134</v>
      </c>
      <c r="J1809" t="s">
        <v>7164</v>
      </c>
      <c r="K1809" t="s">
        <v>7174</v>
      </c>
      <c r="L1809" t="s">
        <v>7188</v>
      </c>
      <c r="M1809">
        <v>4</v>
      </c>
      <c r="N1809">
        <v>9908.74</v>
      </c>
      <c r="O1809">
        <v>0.1</v>
      </c>
      <c r="P1809">
        <v>1798.66</v>
      </c>
    </row>
    <row r="1810" spans="1:16" x14ac:dyDescent="0.25">
      <c r="A1810" t="s">
        <v>1822</v>
      </c>
      <c r="B1810" t="s">
        <v>5205</v>
      </c>
      <c r="C1810" t="str">
        <f>TEXT(SalesData[[#This Row],[Order Date]],"mmm-yyyy")</f>
        <v>Oct-2024</v>
      </c>
      <c r="D1810">
        <f t="shared" si="28"/>
        <v>2024</v>
      </c>
      <c r="E1810" t="s">
        <v>6507</v>
      </c>
      <c r="F1810" t="s">
        <v>7050</v>
      </c>
      <c r="G1810" t="s">
        <v>7096</v>
      </c>
      <c r="H1810" t="s">
        <v>7113</v>
      </c>
      <c r="I1810" t="s">
        <v>7144</v>
      </c>
      <c r="J1810" t="s">
        <v>7163</v>
      </c>
      <c r="K1810" t="s">
        <v>7175</v>
      </c>
      <c r="L1810" t="s">
        <v>7205</v>
      </c>
      <c r="M1810">
        <v>1</v>
      </c>
      <c r="N1810">
        <v>3387.07</v>
      </c>
      <c r="O1810">
        <v>0.05</v>
      </c>
      <c r="P1810">
        <v>560.29999999999995</v>
      </c>
    </row>
    <row r="1811" spans="1:16" x14ac:dyDescent="0.25">
      <c r="A1811" t="s">
        <v>1823</v>
      </c>
      <c r="B1811" t="s">
        <v>5336</v>
      </c>
      <c r="C1811" t="str">
        <f>TEXT(SalesData[[#This Row],[Order Date]],"mmm-yyyy")</f>
        <v>Sep-2025</v>
      </c>
      <c r="D1811">
        <f t="shared" si="28"/>
        <v>2025</v>
      </c>
      <c r="E1811" t="s">
        <v>6532</v>
      </c>
      <c r="F1811" t="s">
        <v>7047</v>
      </c>
      <c r="G1811" t="s">
        <v>7096</v>
      </c>
      <c r="H1811" t="s">
        <v>7112</v>
      </c>
      <c r="I1811" t="s">
        <v>7154</v>
      </c>
      <c r="J1811" t="s">
        <v>7164</v>
      </c>
      <c r="K1811" t="s">
        <v>7173</v>
      </c>
      <c r="L1811" t="s">
        <v>7200</v>
      </c>
      <c r="M1811">
        <v>2</v>
      </c>
      <c r="N1811">
        <v>1975.86</v>
      </c>
      <c r="O1811">
        <v>0.15</v>
      </c>
      <c r="P1811">
        <v>597.21</v>
      </c>
    </row>
    <row r="1812" spans="1:16" x14ac:dyDescent="0.25">
      <c r="A1812" t="s">
        <v>1824</v>
      </c>
      <c r="B1812" t="s">
        <v>5897</v>
      </c>
      <c r="C1812" t="str">
        <f>TEXT(SalesData[[#This Row],[Order Date]],"mmm-yyyy")</f>
        <v>May-2024</v>
      </c>
      <c r="D1812">
        <f t="shared" si="28"/>
        <v>2024</v>
      </c>
      <c r="E1812" t="s">
        <v>6600</v>
      </c>
      <c r="F1812" t="s">
        <v>7010</v>
      </c>
      <c r="G1812" t="s">
        <v>7094</v>
      </c>
      <c r="H1812" t="s">
        <v>7100</v>
      </c>
      <c r="I1812" t="s">
        <v>7116</v>
      </c>
      <c r="J1812" t="s">
        <v>7163</v>
      </c>
      <c r="K1812" t="s">
        <v>7171</v>
      </c>
      <c r="L1812" t="s">
        <v>7209</v>
      </c>
      <c r="M1812">
        <v>3</v>
      </c>
      <c r="N1812">
        <v>5435.38</v>
      </c>
      <c r="O1812">
        <v>0</v>
      </c>
      <c r="P1812">
        <v>1041.22</v>
      </c>
    </row>
    <row r="1813" spans="1:16" x14ac:dyDescent="0.25">
      <c r="A1813" t="s">
        <v>1825</v>
      </c>
      <c r="B1813" t="s">
        <v>5611</v>
      </c>
      <c r="C1813" t="str">
        <f>TEXT(SalesData[[#This Row],[Order Date]],"mmm-yyyy")</f>
        <v>Jan-2024</v>
      </c>
      <c r="D1813">
        <f t="shared" si="28"/>
        <v>2024</v>
      </c>
      <c r="E1813" t="s">
        <v>6396</v>
      </c>
      <c r="F1813" t="s">
        <v>7027</v>
      </c>
      <c r="G1813" t="s">
        <v>7094</v>
      </c>
      <c r="H1813" t="s">
        <v>7098</v>
      </c>
      <c r="I1813" t="s">
        <v>7114</v>
      </c>
      <c r="J1813" t="s">
        <v>7162</v>
      </c>
      <c r="K1813" t="s">
        <v>7166</v>
      </c>
      <c r="L1813" t="s">
        <v>7178</v>
      </c>
      <c r="M1813">
        <v>7</v>
      </c>
      <c r="N1813">
        <v>92458.240000000005</v>
      </c>
      <c r="O1813">
        <v>0.15</v>
      </c>
      <c r="P1813">
        <v>11732.01</v>
      </c>
    </row>
    <row r="1814" spans="1:16" x14ac:dyDescent="0.25">
      <c r="A1814" t="s">
        <v>1826</v>
      </c>
      <c r="B1814" t="s">
        <v>5162</v>
      </c>
      <c r="C1814" t="str">
        <f>TEXT(SalesData[[#This Row],[Order Date]],"mmm-yyyy")</f>
        <v>Aug-2025</v>
      </c>
      <c r="D1814">
        <f t="shared" si="28"/>
        <v>2025</v>
      </c>
      <c r="E1814" t="s">
        <v>6611</v>
      </c>
      <c r="F1814" t="s">
        <v>6935</v>
      </c>
      <c r="G1814" t="s">
        <v>7094</v>
      </c>
      <c r="H1814" t="s">
        <v>7100</v>
      </c>
      <c r="I1814" t="s">
        <v>7116</v>
      </c>
      <c r="J1814" t="s">
        <v>7164</v>
      </c>
      <c r="K1814" t="s">
        <v>7174</v>
      </c>
      <c r="L1814" t="s">
        <v>7196</v>
      </c>
      <c r="M1814">
        <v>1</v>
      </c>
      <c r="N1814">
        <v>3408.4</v>
      </c>
      <c r="O1814">
        <v>0</v>
      </c>
      <c r="P1814">
        <v>864.92</v>
      </c>
    </row>
    <row r="1815" spans="1:16" x14ac:dyDescent="0.25">
      <c r="A1815" t="s">
        <v>1827</v>
      </c>
      <c r="B1815" t="s">
        <v>5261</v>
      </c>
      <c r="C1815" t="str">
        <f>TEXT(SalesData[[#This Row],[Order Date]],"mmm-yyyy")</f>
        <v>Jan-2023</v>
      </c>
      <c r="D1815">
        <f t="shared" si="28"/>
        <v>2023</v>
      </c>
      <c r="E1815" t="s">
        <v>6694</v>
      </c>
      <c r="F1815" t="s">
        <v>6938</v>
      </c>
      <c r="G1815" t="s">
        <v>7097</v>
      </c>
      <c r="H1815" t="s">
        <v>7105</v>
      </c>
      <c r="I1815" t="s">
        <v>7149</v>
      </c>
      <c r="J1815" t="s">
        <v>7162</v>
      </c>
      <c r="K1815" t="s">
        <v>7168</v>
      </c>
      <c r="L1815" t="s">
        <v>7191</v>
      </c>
      <c r="M1815">
        <v>5</v>
      </c>
      <c r="N1815">
        <v>29758.25</v>
      </c>
      <c r="O1815">
        <v>0.05</v>
      </c>
      <c r="P1815">
        <v>5002.04</v>
      </c>
    </row>
    <row r="1816" spans="1:16" x14ac:dyDescent="0.25">
      <c r="A1816" t="s">
        <v>1828</v>
      </c>
      <c r="B1816" t="s">
        <v>5898</v>
      </c>
      <c r="C1816" t="str">
        <f>TEXT(SalesData[[#This Row],[Order Date]],"mmm-yyyy")</f>
        <v>Dec-2025</v>
      </c>
      <c r="D1816">
        <f t="shared" si="28"/>
        <v>2025</v>
      </c>
      <c r="E1816" t="s">
        <v>6170</v>
      </c>
      <c r="F1816" t="s">
        <v>6960</v>
      </c>
      <c r="G1816" t="s">
        <v>7094</v>
      </c>
      <c r="H1816" t="s">
        <v>7099</v>
      </c>
      <c r="I1816" t="s">
        <v>7115</v>
      </c>
      <c r="J1816" t="s">
        <v>7163</v>
      </c>
      <c r="K1816" t="s">
        <v>7175</v>
      </c>
      <c r="L1816" t="s">
        <v>7190</v>
      </c>
      <c r="M1816">
        <v>2</v>
      </c>
      <c r="N1816">
        <v>4323.2700000000004</v>
      </c>
      <c r="O1816">
        <v>0.05</v>
      </c>
      <c r="P1816">
        <v>774.92</v>
      </c>
    </row>
    <row r="1817" spans="1:16" x14ac:dyDescent="0.25">
      <c r="A1817" t="s">
        <v>1829</v>
      </c>
      <c r="B1817" t="s">
        <v>5032</v>
      </c>
      <c r="C1817" t="str">
        <f>TEXT(SalesData[[#This Row],[Order Date]],"mmm-yyyy")</f>
        <v>Apr-2023</v>
      </c>
      <c r="D1817">
        <f t="shared" si="28"/>
        <v>2023</v>
      </c>
      <c r="E1817" t="s">
        <v>6434</v>
      </c>
      <c r="F1817" t="s">
        <v>7002</v>
      </c>
      <c r="G1817" t="s">
        <v>7096</v>
      </c>
      <c r="H1817" t="s">
        <v>7113</v>
      </c>
      <c r="I1817" t="s">
        <v>7143</v>
      </c>
      <c r="J1817" t="s">
        <v>7165</v>
      </c>
      <c r="K1817" t="s">
        <v>7176</v>
      </c>
      <c r="L1817" t="s">
        <v>7195</v>
      </c>
      <c r="M1817">
        <v>4</v>
      </c>
      <c r="N1817">
        <v>45741.38</v>
      </c>
      <c r="O1817">
        <v>0</v>
      </c>
      <c r="P1817">
        <v>5371.88</v>
      </c>
    </row>
    <row r="1818" spans="1:16" x14ac:dyDescent="0.25">
      <c r="A1818" t="s">
        <v>1830</v>
      </c>
      <c r="B1818" t="s">
        <v>5149</v>
      </c>
      <c r="C1818" t="str">
        <f>TEXT(SalesData[[#This Row],[Order Date]],"mmm-yyyy")</f>
        <v>May-2024</v>
      </c>
      <c r="D1818">
        <f t="shared" si="28"/>
        <v>2024</v>
      </c>
      <c r="E1818" t="s">
        <v>6312</v>
      </c>
      <c r="F1818" t="s">
        <v>6905</v>
      </c>
      <c r="G1818" t="s">
        <v>7094</v>
      </c>
      <c r="H1818" t="s">
        <v>7100</v>
      </c>
      <c r="I1818" t="s">
        <v>7116</v>
      </c>
      <c r="J1818" t="s">
        <v>7163</v>
      </c>
      <c r="K1818" t="s">
        <v>7167</v>
      </c>
      <c r="L1818" t="s">
        <v>7207</v>
      </c>
      <c r="M1818">
        <v>3</v>
      </c>
      <c r="N1818">
        <v>2398.2600000000002</v>
      </c>
      <c r="O1818">
        <v>0</v>
      </c>
      <c r="P1818">
        <v>792.11</v>
      </c>
    </row>
    <row r="1819" spans="1:16" x14ac:dyDescent="0.25">
      <c r="A1819" t="s">
        <v>1831</v>
      </c>
      <c r="B1819" t="s">
        <v>5829</v>
      </c>
      <c r="C1819" t="str">
        <f>TEXT(SalesData[[#This Row],[Order Date]],"mmm-yyyy")</f>
        <v>Apr-2025</v>
      </c>
      <c r="D1819">
        <f t="shared" si="28"/>
        <v>2025</v>
      </c>
      <c r="E1819" t="s">
        <v>6099</v>
      </c>
      <c r="F1819" t="s">
        <v>6898</v>
      </c>
      <c r="G1819" t="s">
        <v>7097</v>
      </c>
      <c r="H1819" t="s">
        <v>7105</v>
      </c>
      <c r="I1819" t="s">
        <v>7128</v>
      </c>
      <c r="J1819" t="s">
        <v>7164</v>
      </c>
      <c r="K1819" t="s">
        <v>7174</v>
      </c>
      <c r="L1819" t="s">
        <v>7188</v>
      </c>
      <c r="M1819">
        <v>1</v>
      </c>
      <c r="N1819">
        <v>2088.02</v>
      </c>
      <c r="O1819">
        <v>0.25</v>
      </c>
      <c r="P1819">
        <v>318.26</v>
      </c>
    </row>
    <row r="1820" spans="1:16" x14ac:dyDescent="0.25">
      <c r="A1820" t="s">
        <v>1832</v>
      </c>
      <c r="B1820" t="s">
        <v>5196</v>
      </c>
      <c r="C1820" t="str">
        <f>TEXT(SalesData[[#This Row],[Order Date]],"mmm-yyyy")</f>
        <v>Feb-2025</v>
      </c>
      <c r="D1820">
        <f t="shared" si="28"/>
        <v>2025</v>
      </c>
      <c r="E1820" t="s">
        <v>6816</v>
      </c>
      <c r="F1820" t="s">
        <v>6999</v>
      </c>
      <c r="G1820" t="s">
        <v>7097</v>
      </c>
      <c r="H1820" t="s">
        <v>7104</v>
      </c>
      <c r="I1820" t="s">
        <v>7160</v>
      </c>
      <c r="J1820" t="s">
        <v>7164</v>
      </c>
      <c r="K1820" t="s">
        <v>7173</v>
      </c>
      <c r="L1820" t="s">
        <v>7186</v>
      </c>
      <c r="M1820">
        <v>5</v>
      </c>
      <c r="N1820">
        <v>22792.89</v>
      </c>
      <c r="O1820">
        <v>0</v>
      </c>
      <c r="P1820">
        <v>6795.68</v>
      </c>
    </row>
    <row r="1821" spans="1:16" x14ac:dyDescent="0.25">
      <c r="A1821" t="s">
        <v>1833</v>
      </c>
      <c r="B1821" t="s">
        <v>5899</v>
      </c>
      <c r="C1821" t="str">
        <f>TEXT(SalesData[[#This Row],[Order Date]],"mmm-yyyy")</f>
        <v>Aug-2025</v>
      </c>
      <c r="D1821">
        <f t="shared" si="28"/>
        <v>2025</v>
      </c>
      <c r="E1821" t="s">
        <v>6789</v>
      </c>
      <c r="F1821" t="s">
        <v>6911</v>
      </c>
      <c r="G1821" t="s">
        <v>7095</v>
      </c>
      <c r="H1821" t="s">
        <v>7109</v>
      </c>
      <c r="I1821" t="s">
        <v>7140</v>
      </c>
      <c r="J1821" t="s">
        <v>7163</v>
      </c>
      <c r="K1821" t="s">
        <v>7175</v>
      </c>
      <c r="L1821" t="s">
        <v>7197</v>
      </c>
      <c r="M1821">
        <v>7</v>
      </c>
      <c r="N1821">
        <v>38864.07</v>
      </c>
      <c r="O1821">
        <v>0.1</v>
      </c>
      <c r="P1821">
        <v>7267.02</v>
      </c>
    </row>
    <row r="1822" spans="1:16" x14ac:dyDescent="0.25">
      <c r="A1822" t="s">
        <v>1834</v>
      </c>
      <c r="B1822" t="s">
        <v>5722</v>
      </c>
      <c r="C1822" t="str">
        <f>TEXT(SalesData[[#This Row],[Order Date]],"mmm-yyyy")</f>
        <v>May-2025</v>
      </c>
      <c r="D1822">
        <f t="shared" si="28"/>
        <v>2025</v>
      </c>
      <c r="E1822" t="s">
        <v>6786</v>
      </c>
      <c r="F1822" t="s">
        <v>7057</v>
      </c>
      <c r="G1822" t="s">
        <v>7094</v>
      </c>
      <c r="H1822" t="s">
        <v>7098</v>
      </c>
      <c r="I1822" t="s">
        <v>7138</v>
      </c>
      <c r="J1822" t="s">
        <v>7165</v>
      </c>
      <c r="K1822" t="s">
        <v>7177</v>
      </c>
      <c r="L1822" t="s">
        <v>7198</v>
      </c>
      <c r="M1822">
        <v>1</v>
      </c>
      <c r="N1822">
        <v>46507.55</v>
      </c>
      <c r="O1822">
        <v>0.25</v>
      </c>
      <c r="P1822">
        <v>2043.8</v>
      </c>
    </row>
    <row r="1823" spans="1:16" x14ac:dyDescent="0.25">
      <c r="A1823" t="s">
        <v>1835</v>
      </c>
      <c r="B1823" t="s">
        <v>5900</v>
      </c>
      <c r="C1823" t="str">
        <f>TEXT(SalesData[[#This Row],[Order Date]],"mmm-yyyy")</f>
        <v>Dec-2024</v>
      </c>
      <c r="D1823">
        <f t="shared" si="28"/>
        <v>2024</v>
      </c>
      <c r="E1823" t="s">
        <v>6286</v>
      </c>
      <c r="F1823" t="s">
        <v>6949</v>
      </c>
      <c r="G1823" t="s">
        <v>7096</v>
      </c>
      <c r="H1823" t="s">
        <v>7113</v>
      </c>
      <c r="I1823" t="s">
        <v>7143</v>
      </c>
      <c r="J1823" t="s">
        <v>7165</v>
      </c>
      <c r="K1823" t="s">
        <v>7177</v>
      </c>
      <c r="L1823" t="s">
        <v>7210</v>
      </c>
      <c r="M1823">
        <v>8</v>
      </c>
      <c r="N1823">
        <v>634052.96</v>
      </c>
      <c r="O1823">
        <v>0.05</v>
      </c>
      <c r="P1823">
        <v>69520.210000000006</v>
      </c>
    </row>
    <row r="1824" spans="1:16" x14ac:dyDescent="0.25">
      <c r="A1824" t="s">
        <v>1836</v>
      </c>
      <c r="B1824" t="s">
        <v>5167</v>
      </c>
      <c r="C1824" t="str">
        <f>TEXT(SalesData[[#This Row],[Order Date]],"mmm-yyyy")</f>
        <v>Dec-2025</v>
      </c>
      <c r="D1824">
        <f t="shared" si="28"/>
        <v>2025</v>
      </c>
      <c r="E1824" t="s">
        <v>6278</v>
      </c>
      <c r="F1824" t="s">
        <v>6902</v>
      </c>
      <c r="G1824" t="s">
        <v>7094</v>
      </c>
      <c r="H1824" t="s">
        <v>7101</v>
      </c>
      <c r="I1824" t="s">
        <v>7124</v>
      </c>
      <c r="J1824" t="s">
        <v>7164</v>
      </c>
      <c r="K1824" t="s">
        <v>7174</v>
      </c>
      <c r="L1824" t="s">
        <v>7196</v>
      </c>
      <c r="M1824">
        <v>5</v>
      </c>
      <c r="N1824">
        <v>15490.67</v>
      </c>
      <c r="O1824">
        <v>0.15</v>
      </c>
      <c r="P1824">
        <v>2558.65</v>
      </c>
    </row>
    <row r="1825" spans="1:16" x14ac:dyDescent="0.25">
      <c r="A1825" t="s">
        <v>1837</v>
      </c>
      <c r="B1825" t="s">
        <v>5739</v>
      </c>
      <c r="C1825" t="str">
        <f>TEXT(SalesData[[#This Row],[Order Date]],"mmm-yyyy")</f>
        <v>Oct-2024</v>
      </c>
      <c r="D1825">
        <f t="shared" si="28"/>
        <v>2024</v>
      </c>
      <c r="E1825" t="s">
        <v>6813</v>
      </c>
      <c r="F1825" t="s">
        <v>7057</v>
      </c>
      <c r="G1825" t="s">
        <v>7095</v>
      </c>
      <c r="H1825" t="s">
        <v>7109</v>
      </c>
      <c r="I1825" t="s">
        <v>7135</v>
      </c>
      <c r="J1825" t="s">
        <v>7162</v>
      </c>
      <c r="K1825" t="s">
        <v>7168</v>
      </c>
      <c r="L1825" t="s">
        <v>7180</v>
      </c>
      <c r="M1825">
        <v>7</v>
      </c>
      <c r="N1825">
        <v>22615.1</v>
      </c>
      <c r="O1825">
        <v>0.05</v>
      </c>
      <c r="P1825">
        <v>3521.44</v>
      </c>
    </row>
    <row r="1826" spans="1:16" x14ac:dyDescent="0.25">
      <c r="A1826" t="s">
        <v>1838</v>
      </c>
      <c r="B1826" t="s">
        <v>5326</v>
      </c>
      <c r="C1826" t="str">
        <f>TEXT(SalesData[[#This Row],[Order Date]],"mmm-yyyy")</f>
        <v>Jun-2024</v>
      </c>
      <c r="D1826">
        <f t="shared" si="28"/>
        <v>2024</v>
      </c>
      <c r="E1826" t="s">
        <v>6129</v>
      </c>
      <c r="F1826" t="s">
        <v>6928</v>
      </c>
      <c r="G1826" t="s">
        <v>7096</v>
      </c>
      <c r="H1826" t="s">
        <v>7112</v>
      </c>
      <c r="I1826" t="s">
        <v>7139</v>
      </c>
      <c r="J1826" t="s">
        <v>7165</v>
      </c>
      <c r="K1826" t="s">
        <v>7176</v>
      </c>
      <c r="L1826" t="s">
        <v>7195</v>
      </c>
      <c r="M1826">
        <v>2</v>
      </c>
      <c r="N1826">
        <v>19904.689999999999</v>
      </c>
      <c r="O1826">
        <v>0.2</v>
      </c>
      <c r="P1826">
        <v>1255.6500000000001</v>
      </c>
    </row>
    <row r="1827" spans="1:16" x14ac:dyDescent="0.25">
      <c r="A1827" t="s">
        <v>1839</v>
      </c>
      <c r="B1827" t="s">
        <v>5243</v>
      </c>
      <c r="C1827" t="str">
        <f>TEXT(SalesData[[#This Row],[Order Date]],"mmm-yyyy")</f>
        <v>Nov-2024</v>
      </c>
      <c r="D1827">
        <f t="shared" si="28"/>
        <v>2024</v>
      </c>
      <c r="E1827" t="s">
        <v>6817</v>
      </c>
      <c r="F1827" t="s">
        <v>7043</v>
      </c>
      <c r="G1827" t="s">
        <v>7094</v>
      </c>
      <c r="H1827" t="s">
        <v>7098</v>
      </c>
      <c r="I1827" t="s">
        <v>7114</v>
      </c>
      <c r="J1827" t="s">
        <v>7165</v>
      </c>
      <c r="K1827" t="s">
        <v>7172</v>
      </c>
      <c r="L1827" t="s">
        <v>7208</v>
      </c>
      <c r="M1827">
        <v>3</v>
      </c>
      <c r="N1827">
        <v>5970.26</v>
      </c>
      <c r="O1827">
        <v>0.2</v>
      </c>
      <c r="P1827">
        <v>725.34</v>
      </c>
    </row>
    <row r="1828" spans="1:16" x14ac:dyDescent="0.25">
      <c r="A1828" t="s">
        <v>1840</v>
      </c>
      <c r="B1828" t="s">
        <v>5294</v>
      </c>
      <c r="C1828" t="str">
        <f>TEXT(SalesData[[#This Row],[Order Date]],"mmm-yyyy")</f>
        <v>Oct-2023</v>
      </c>
      <c r="D1828">
        <f t="shared" si="28"/>
        <v>2023</v>
      </c>
      <c r="E1828" t="s">
        <v>6512</v>
      </c>
      <c r="F1828" t="s">
        <v>7009</v>
      </c>
      <c r="G1828" t="s">
        <v>7094</v>
      </c>
      <c r="H1828" t="s">
        <v>7098</v>
      </c>
      <c r="I1828" t="s">
        <v>7156</v>
      </c>
      <c r="J1828" t="s">
        <v>7164</v>
      </c>
      <c r="K1828" t="s">
        <v>7173</v>
      </c>
      <c r="L1828" t="s">
        <v>7186</v>
      </c>
      <c r="M1828">
        <v>3</v>
      </c>
      <c r="N1828">
        <v>12693.79</v>
      </c>
      <c r="O1828">
        <v>0.05</v>
      </c>
      <c r="P1828">
        <v>3281.16</v>
      </c>
    </row>
    <row r="1829" spans="1:16" x14ac:dyDescent="0.25">
      <c r="A1829" t="s">
        <v>1841</v>
      </c>
      <c r="B1829" t="s">
        <v>5901</v>
      </c>
      <c r="C1829" t="str">
        <f>TEXT(SalesData[[#This Row],[Order Date]],"mmm-yyyy")</f>
        <v>May-2023</v>
      </c>
      <c r="D1829">
        <f t="shared" si="28"/>
        <v>2023</v>
      </c>
      <c r="E1829" t="s">
        <v>6363</v>
      </c>
      <c r="F1829" t="s">
        <v>6898</v>
      </c>
      <c r="G1829" t="s">
        <v>7094</v>
      </c>
      <c r="H1829" t="s">
        <v>7100</v>
      </c>
      <c r="I1829" t="s">
        <v>7116</v>
      </c>
      <c r="J1829" t="s">
        <v>7163</v>
      </c>
      <c r="K1829" t="s">
        <v>7167</v>
      </c>
      <c r="L1829" t="s">
        <v>7207</v>
      </c>
      <c r="M1829">
        <v>8</v>
      </c>
      <c r="N1829">
        <v>6291.09</v>
      </c>
      <c r="O1829">
        <v>0</v>
      </c>
      <c r="P1829">
        <v>2355.0500000000002</v>
      </c>
    </row>
    <row r="1830" spans="1:16" x14ac:dyDescent="0.25">
      <c r="A1830" t="s">
        <v>1842</v>
      </c>
      <c r="B1830" t="s">
        <v>5228</v>
      </c>
      <c r="C1830" t="str">
        <f>TEXT(SalesData[[#This Row],[Order Date]],"mmm-yyyy")</f>
        <v>Mar-2025</v>
      </c>
      <c r="D1830">
        <f t="shared" si="28"/>
        <v>2025</v>
      </c>
      <c r="E1830" t="s">
        <v>6466</v>
      </c>
      <c r="F1830" t="s">
        <v>7046</v>
      </c>
      <c r="G1830" t="s">
        <v>7097</v>
      </c>
      <c r="H1830" t="s">
        <v>7105</v>
      </c>
      <c r="I1830" t="s">
        <v>7149</v>
      </c>
      <c r="J1830" t="s">
        <v>7165</v>
      </c>
      <c r="K1830" t="s">
        <v>7172</v>
      </c>
      <c r="L1830" t="s">
        <v>7208</v>
      </c>
      <c r="M1830">
        <v>5</v>
      </c>
      <c r="N1830">
        <v>10776.34</v>
      </c>
      <c r="O1830">
        <v>0.15</v>
      </c>
      <c r="P1830">
        <v>1696.44</v>
      </c>
    </row>
    <row r="1831" spans="1:16" x14ac:dyDescent="0.25">
      <c r="A1831" t="s">
        <v>1843</v>
      </c>
      <c r="B1831" t="s">
        <v>5057</v>
      </c>
      <c r="C1831" t="str">
        <f>TEXT(SalesData[[#This Row],[Order Date]],"mmm-yyyy")</f>
        <v>Jul-2024</v>
      </c>
      <c r="D1831">
        <f t="shared" si="28"/>
        <v>2024</v>
      </c>
      <c r="E1831" t="s">
        <v>6475</v>
      </c>
      <c r="F1831" t="s">
        <v>6982</v>
      </c>
      <c r="G1831" t="s">
        <v>7096</v>
      </c>
      <c r="H1831" t="s">
        <v>7112</v>
      </c>
      <c r="I1831" t="s">
        <v>7154</v>
      </c>
      <c r="J1831" t="s">
        <v>7164</v>
      </c>
      <c r="K1831" t="s">
        <v>7174</v>
      </c>
      <c r="L1831" t="s">
        <v>7188</v>
      </c>
      <c r="M1831">
        <v>8</v>
      </c>
      <c r="N1831">
        <v>18600.82</v>
      </c>
      <c r="O1831">
        <v>0.15</v>
      </c>
      <c r="P1831">
        <v>2836</v>
      </c>
    </row>
    <row r="1832" spans="1:16" x14ac:dyDescent="0.25">
      <c r="A1832" t="s">
        <v>1844</v>
      </c>
      <c r="B1832" t="s">
        <v>5548</v>
      </c>
      <c r="C1832" t="str">
        <f>TEXT(SalesData[[#This Row],[Order Date]],"mmm-yyyy")</f>
        <v>May-2024</v>
      </c>
      <c r="D1832">
        <f t="shared" si="28"/>
        <v>2024</v>
      </c>
      <c r="E1832" t="s">
        <v>6535</v>
      </c>
      <c r="F1832" t="s">
        <v>7074</v>
      </c>
      <c r="G1832" t="s">
        <v>7097</v>
      </c>
      <c r="H1832" t="s">
        <v>7105</v>
      </c>
      <c r="I1832" t="s">
        <v>7121</v>
      </c>
      <c r="J1832" t="s">
        <v>7162</v>
      </c>
      <c r="K1832" t="s">
        <v>7166</v>
      </c>
      <c r="L1832" t="s">
        <v>7211</v>
      </c>
      <c r="M1832">
        <v>1</v>
      </c>
      <c r="N1832">
        <v>5649.19</v>
      </c>
      <c r="O1832">
        <v>0.25</v>
      </c>
      <c r="P1832">
        <v>367.59</v>
      </c>
    </row>
    <row r="1833" spans="1:16" x14ac:dyDescent="0.25">
      <c r="A1833" t="s">
        <v>1845</v>
      </c>
      <c r="B1833" t="s">
        <v>5045</v>
      </c>
      <c r="C1833" t="str">
        <f>TEXT(SalesData[[#This Row],[Order Date]],"mmm-yyyy")</f>
        <v>Feb-2025</v>
      </c>
      <c r="D1833">
        <f t="shared" si="28"/>
        <v>2025</v>
      </c>
      <c r="E1833" t="s">
        <v>6360</v>
      </c>
      <c r="F1833" t="s">
        <v>7045</v>
      </c>
      <c r="G1833" t="s">
        <v>7096</v>
      </c>
      <c r="H1833" t="s">
        <v>7111</v>
      </c>
      <c r="I1833" t="s">
        <v>7131</v>
      </c>
      <c r="J1833" t="s">
        <v>7165</v>
      </c>
      <c r="K1833" t="s">
        <v>7177</v>
      </c>
      <c r="L1833" t="s">
        <v>7201</v>
      </c>
      <c r="M1833">
        <v>6</v>
      </c>
      <c r="N1833">
        <v>303289.96000000002</v>
      </c>
      <c r="O1833">
        <v>0.05</v>
      </c>
      <c r="P1833">
        <v>36847.72</v>
      </c>
    </row>
    <row r="1834" spans="1:16" x14ac:dyDescent="0.25">
      <c r="A1834" t="s">
        <v>1846</v>
      </c>
      <c r="B1834" t="s">
        <v>5902</v>
      </c>
      <c r="C1834" t="str">
        <f>TEXT(SalesData[[#This Row],[Order Date]],"mmm-yyyy")</f>
        <v>Nov-2024</v>
      </c>
      <c r="D1834">
        <f t="shared" si="28"/>
        <v>2024</v>
      </c>
      <c r="E1834" t="s">
        <v>6113</v>
      </c>
      <c r="F1834" t="s">
        <v>6912</v>
      </c>
      <c r="G1834" t="s">
        <v>7096</v>
      </c>
      <c r="H1834" t="s">
        <v>7103</v>
      </c>
      <c r="I1834" t="s">
        <v>7158</v>
      </c>
      <c r="J1834" t="s">
        <v>7164</v>
      </c>
      <c r="K1834" t="s">
        <v>7170</v>
      </c>
      <c r="L1834" t="s">
        <v>7189</v>
      </c>
      <c r="M1834">
        <v>6</v>
      </c>
      <c r="N1834">
        <v>9442.08</v>
      </c>
      <c r="O1834">
        <v>0</v>
      </c>
      <c r="P1834">
        <v>2815.78</v>
      </c>
    </row>
    <row r="1835" spans="1:16" x14ac:dyDescent="0.25">
      <c r="A1835" t="s">
        <v>1847</v>
      </c>
      <c r="B1835" t="s">
        <v>5302</v>
      </c>
      <c r="C1835" t="str">
        <f>TEXT(SalesData[[#This Row],[Order Date]],"mmm-yyyy")</f>
        <v>Jan-2023</v>
      </c>
      <c r="D1835">
        <f t="shared" si="28"/>
        <v>2023</v>
      </c>
      <c r="E1835" t="s">
        <v>6603</v>
      </c>
      <c r="F1835" t="s">
        <v>7017</v>
      </c>
      <c r="G1835" t="s">
        <v>7097</v>
      </c>
      <c r="H1835" t="s">
        <v>7107</v>
      </c>
      <c r="I1835" t="s">
        <v>7123</v>
      </c>
      <c r="J1835" t="s">
        <v>7163</v>
      </c>
      <c r="K1835" t="s">
        <v>7175</v>
      </c>
      <c r="L1835" t="s">
        <v>7205</v>
      </c>
      <c r="M1835">
        <v>7</v>
      </c>
      <c r="N1835">
        <v>18431.88</v>
      </c>
      <c r="O1835">
        <v>0.25</v>
      </c>
      <c r="P1835">
        <v>2182.48</v>
      </c>
    </row>
    <row r="1836" spans="1:16" x14ac:dyDescent="0.25">
      <c r="A1836" t="s">
        <v>1848</v>
      </c>
      <c r="B1836" t="s">
        <v>5688</v>
      </c>
      <c r="C1836" t="str">
        <f>TEXT(SalesData[[#This Row],[Order Date]],"mmm-yyyy")</f>
        <v>May-2023</v>
      </c>
      <c r="D1836">
        <f t="shared" si="28"/>
        <v>2023</v>
      </c>
      <c r="E1836" t="s">
        <v>6766</v>
      </c>
      <c r="F1836" t="s">
        <v>7020</v>
      </c>
      <c r="G1836" t="s">
        <v>7096</v>
      </c>
      <c r="H1836" t="s">
        <v>7103</v>
      </c>
      <c r="I1836" t="s">
        <v>7158</v>
      </c>
      <c r="J1836" t="s">
        <v>7164</v>
      </c>
      <c r="K1836" t="s">
        <v>7170</v>
      </c>
      <c r="L1836" t="s">
        <v>7213</v>
      </c>
      <c r="M1836">
        <v>3</v>
      </c>
      <c r="N1836">
        <v>8729.09</v>
      </c>
      <c r="O1836">
        <v>0</v>
      </c>
      <c r="P1836">
        <v>2825.44</v>
      </c>
    </row>
    <row r="1837" spans="1:16" x14ac:dyDescent="0.25">
      <c r="A1837" t="s">
        <v>1849</v>
      </c>
      <c r="B1837" t="s">
        <v>5094</v>
      </c>
      <c r="C1837" t="str">
        <f>TEXT(SalesData[[#This Row],[Order Date]],"mmm-yyyy")</f>
        <v>Nov-2025</v>
      </c>
      <c r="D1837">
        <f t="shared" si="28"/>
        <v>2025</v>
      </c>
      <c r="E1837" t="s">
        <v>6629</v>
      </c>
      <c r="F1837" t="s">
        <v>6984</v>
      </c>
      <c r="G1837" t="s">
        <v>7096</v>
      </c>
      <c r="H1837" t="s">
        <v>7113</v>
      </c>
      <c r="I1837" t="s">
        <v>7148</v>
      </c>
      <c r="J1837" t="s">
        <v>7162</v>
      </c>
      <c r="K1837" t="s">
        <v>7168</v>
      </c>
      <c r="L1837" t="s">
        <v>7191</v>
      </c>
      <c r="M1837">
        <v>7</v>
      </c>
      <c r="N1837">
        <v>40601.449999999997</v>
      </c>
      <c r="O1837">
        <v>0.15</v>
      </c>
      <c r="P1837">
        <v>6917.65</v>
      </c>
    </row>
    <row r="1838" spans="1:16" x14ac:dyDescent="0.25">
      <c r="A1838" t="s">
        <v>1850</v>
      </c>
      <c r="B1838" t="s">
        <v>5384</v>
      </c>
      <c r="C1838" t="str">
        <f>TEXT(SalesData[[#This Row],[Order Date]],"mmm-yyyy")</f>
        <v>Aug-2025</v>
      </c>
      <c r="D1838">
        <f t="shared" si="28"/>
        <v>2025</v>
      </c>
      <c r="E1838" t="s">
        <v>6501</v>
      </c>
      <c r="F1838" t="s">
        <v>6933</v>
      </c>
      <c r="G1838" t="s">
        <v>7097</v>
      </c>
      <c r="H1838" t="s">
        <v>7107</v>
      </c>
      <c r="I1838" t="s">
        <v>7123</v>
      </c>
      <c r="J1838" t="s">
        <v>7165</v>
      </c>
      <c r="K1838" t="s">
        <v>7176</v>
      </c>
      <c r="L1838" t="s">
        <v>7194</v>
      </c>
      <c r="M1838">
        <v>4</v>
      </c>
      <c r="N1838">
        <v>103818.97</v>
      </c>
      <c r="O1838">
        <v>0</v>
      </c>
      <c r="P1838">
        <v>18061.54</v>
      </c>
    </row>
    <row r="1839" spans="1:16" x14ac:dyDescent="0.25">
      <c r="A1839" t="s">
        <v>1851</v>
      </c>
      <c r="B1839" t="s">
        <v>5719</v>
      </c>
      <c r="C1839" t="str">
        <f>TEXT(SalesData[[#This Row],[Order Date]],"mmm-yyyy")</f>
        <v>Mar-2024</v>
      </c>
      <c r="D1839">
        <f t="shared" si="28"/>
        <v>2024</v>
      </c>
      <c r="E1839" t="s">
        <v>6709</v>
      </c>
      <c r="F1839" t="s">
        <v>6988</v>
      </c>
      <c r="G1839" t="s">
        <v>7096</v>
      </c>
      <c r="H1839" t="s">
        <v>7112</v>
      </c>
      <c r="I1839" t="s">
        <v>7139</v>
      </c>
      <c r="J1839" t="s">
        <v>7165</v>
      </c>
      <c r="K1839" t="s">
        <v>7172</v>
      </c>
      <c r="L1839" t="s">
        <v>7212</v>
      </c>
      <c r="M1839">
        <v>1</v>
      </c>
      <c r="N1839">
        <v>3008.16</v>
      </c>
      <c r="O1839">
        <v>0.15</v>
      </c>
      <c r="P1839">
        <v>355.48</v>
      </c>
    </row>
    <row r="1840" spans="1:16" x14ac:dyDescent="0.25">
      <c r="A1840" t="s">
        <v>1852</v>
      </c>
      <c r="B1840" t="s">
        <v>5903</v>
      </c>
      <c r="C1840" t="str">
        <f>TEXT(SalesData[[#This Row],[Order Date]],"mmm-yyyy")</f>
        <v>Jul-2024</v>
      </c>
      <c r="D1840">
        <f t="shared" si="28"/>
        <v>2024</v>
      </c>
      <c r="E1840" t="s">
        <v>6523</v>
      </c>
      <c r="F1840" t="s">
        <v>7072</v>
      </c>
      <c r="G1840" t="s">
        <v>7097</v>
      </c>
      <c r="H1840" t="s">
        <v>7110</v>
      </c>
      <c r="I1840" t="s">
        <v>7155</v>
      </c>
      <c r="J1840" t="s">
        <v>7165</v>
      </c>
      <c r="K1840" t="s">
        <v>7172</v>
      </c>
      <c r="L1840" t="s">
        <v>7212</v>
      </c>
      <c r="M1840">
        <v>2</v>
      </c>
      <c r="N1840">
        <v>5306.39</v>
      </c>
      <c r="O1840">
        <v>0.25</v>
      </c>
      <c r="P1840">
        <v>443.58</v>
      </c>
    </row>
    <row r="1841" spans="1:16" x14ac:dyDescent="0.25">
      <c r="A1841" t="s">
        <v>1853</v>
      </c>
      <c r="B1841" t="s">
        <v>5639</v>
      </c>
      <c r="C1841" t="str">
        <f>TEXT(SalesData[[#This Row],[Order Date]],"mmm-yyyy")</f>
        <v>Sep-2025</v>
      </c>
      <c r="D1841">
        <f t="shared" si="28"/>
        <v>2025</v>
      </c>
      <c r="E1841" t="s">
        <v>6361</v>
      </c>
      <c r="F1841" t="s">
        <v>6897</v>
      </c>
      <c r="G1841" t="s">
        <v>7094</v>
      </c>
      <c r="H1841" t="s">
        <v>7098</v>
      </c>
      <c r="I1841" t="s">
        <v>7156</v>
      </c>
      <c r="J1841" t="s">
        <v>7162</v>
      </c>
      <c r="K1841" t="s">
        <v>7169</v>
      </c>
      <c r="L1841" t="s">
        <v>7203</v>
      </c>
      <c r="M1841">
        <v>2</v>
      </c>
      <c r="N1841">
        <v>43395.35</v>
      </c>
      <c r="O1841">
        <v>0</v>
      </c>
      <c r="P1841">
        <v>6980.23</v>
      </c>
    </row>
    <row r="1842" spans="1:16" x14ac:dyDescent="0.25">
      <c r="A1842" t="s">
        <v>1854</v>
      </c>
      <c r="B1842" t="s">
        <v>5292</v>
      </c>
      <c r="C1842" t="str">
        <f>TEXT(SalesData[[#This Row],[Order Date]],"mmm-yyyy")</f>
        <v>Oct-2024</v>
      </c>
      <c r="D1842">
        <f t="shared" si="28"/>
        <v>2024</v>
      </c>
      <c r="E1842" t="s">
        <v>6395</v>
      </c>
      <c r="F1842" t="s">
        <v>6997</v>
      </c>
      <c r="G1842" t="s">
        <v>7097</v>
      </c>
      <c r="H1842" t="s">
        <v>7105</v>
      </c>
      <c r="I1842" t="s">
        <v>7121</v>
      </c>
      <c r="J1842" t="s">
        <v>7164</v>
      </c>
      <c r="K1842" t="s">
        <v>7170</v>
      </c>
      <c r="L1842" t="s">
        <v>7183</v>
      </c>
      <c r="M1842">
        <v>8</v>
      </c>
      <c r="N1842">
        <v>39853.86</v>
      </c>
      <c r="O1842">
        <v>0.05</v>
      </c>
      <c r="P1842">
        <v>8564.51</v>
      </c>
    </row>
    <row r="1843" spans="1:16" x14ac:dyDescent="0.25">
      <c r="A1843" t="s">
        <v>1855</v>
      </c>
      <c r="B1843" t="s">
        <v>5802</v>
      </c>
      <c r="C1843" t="str">
        <f>TEXT(SalesData[[#This Row],[Order Date]],"mmm-yyyy")</f>
        <v>Oct-2025</v>
      </c>
      <c r="D1843">
        <f t="shared" si="28"/>
        <v>2025</v>
      </c>
      <c r="E1843" t="s">
        <v>6546</v>
      </c>
      <c r="F1843" t="s">
        <v>7066</v>
      </c>
      <c r="G1843" t="s">
        <v>7094</v>
      </c>
      <c r="H1843" t="s">
        <v>7098</v>
      </c>
      <c r="I1843" t="s">
        <v>7138</v>
      </c>
      <c r="J1843" t="s">
        <v>7165</v>
      </c>
      <c r="K1843" t="s">
        <v>7177</v>
      </c>
      <c r="L1843" t="s">
        <v>7210</v>
      </c>
      <c r="M1843">
        <v>1</v>
      </c>
      <c r="N1843">
        <v>86341.82</v>
      </c>
      <c r="O1843">
        <v>0</v>
      </c>
      <c r="P1843">
        <v>10480.450000000001</v>
      </c>
    </row>
    <row r="1844" spans="1:16" x14ac:dyDescent="0.25">
      <c r="A1844" t="s">
        <v>1856</v>
      </c>
      <c r="B1844" t="s">
        <v>5207</v>
      </c>
      <c r="C1844" t="str">
        <f>TEXT(SalesData[[#This Row],[Order Date]],"mmm-yyyy")</f>
        <v>May-2024</v>
      </c>
      <c r="D1844">
        <f t="shared" si="28"/>
        <v>2024</v>
      </c>
      <c r="E1844" t="s">
        <v>6522</v>
      </c>
      <c r="F1844" t="s">
        <v>7040</v>
      </c>
      <c r="G1844" t="s">
        <v>7095</v>
      </c>
      <c r="H1844" t="s">
        <v>7106</v>
      </c>
      <c r="I1844" t="s">
        <v>7161</v>
      </c>
      <c r="J1844" t="s">
        <v>7165</v>
      </c>
      <c r="K1844" t="s">
        <v>7176</v>
      </c>
      <c r="L1844" t="s">
        <v>7202</v>
      </c>
      <c r="M1844">
        <v>6</v>
      </c>
      <c r="N1844">
        <v>92722.27</v>
      </c>
      <c r="O1844">
        <v>0.15</v>
      </c>
      <c r="P1844">
        <v>5084.21</v>
      </c>
    </row>
    <row r="1845" spans="1:16" x14ac:dyDescent="0.25">
      <c r="A1845" t="s">
        <v>1857</v>
      </c>
      <c r="B1845" t="s">
        <v>5699</v>
      </c>
      <c r="C1845" t="str">
        <f>TEXT(SalesData[[#This Row],[Order Date]],"mmm-yyyy")</f>
        <v>Feb-2023</v>
      </c>
      <c r="D1845">
        <f t="shared" si="28"/>
        <v>2023</v>
      </c>
      <c r="E1845" t="s">
        <v>6136</v>
      </c>
      <c r="F1845" t="s">
        <v>6934</v>
      </c>
      <c r="G1845" t="s">
        <v>7096</v>
      </c>
      <c r="H1845" t="s">
        <v>7111</v>
      </c>
      <c r="I1845" t="s">
        <v>7145</v>
      </c>
      <c r="J1845" t="s">
        <v>7162</v>
      </c>
      <c r="K1845" t="s">
        <v>7168</v>
      </c>
      <c r="L1845" t="s">
        <v>7191</v>
      </c>
      <c r="M1845">
        <v>2</v>
      </c>
      <c r="N1845">
        <v>11319.73</v>
      </c>
      <c r="O1845">
        <v>0.15</v>
      </c>
      <c r="P1845">
        <v>1379.8</v>
      </c>
    </row>
    <row r="1846" spans="1:16" x14ac:dyDescent="0.25">
      <c r="A1846" t="s">
        <v>1858</v>
      </c>
      <c r="B1846" t="s">
        <v>5155</v>
      </c>
      <c r="C1846" t="str">
        <f>TEXT(SalesData[[#This Row],[Order Date]],"mmm-yyyy")</f>
        <v>Jun-2025</v>
      </c>
      <c r="D1846">
        <f t="shared" si="28"/>
        <v>2025</v>
      </c>
      <c r="E1846" t="s">
        <v>6234</v>
      </c>
      <c r="F1846" t="s">
        <v>6939</v>
      </c>
      <c r="G1846" t="s">
        <v>7096</v>
      </c>
      <c r="H1846" t="s">
        <v>7113</v>
      </c>
      <c r="I1846" t="s">
        <v>7144</v>
      </c>
      <c r="J1846" t="s">
        <v>7164</v>
      </c>
      <c r="K1846" t="s">
        <v>7173</v>
      </c>
      <c r="L1846" t="s">
        <v>7186</v>
      </c>
      <c r="M1846">
        <v>5</v>
      </c>
      <c r="N1846">
        <v>22530.34</v>
      </c>
      <c r="O1846">
        <v>0</v>
      </c>
      <c r="P1846">
        <v>6014.9</v>
      </c>
    </row>
    <row r="1847" spans="1:16" x14ac:dyDescent="0.25">
      <c r="A1847" t="s">
        <v>1859</v>
      </c>
      <c r="B1847" t="s">
        <v>5167</v>
      </c>
      <c r="C1847" t="str">
        <f>TEXT(SalesData[[#This Row],[Order Date]],"mmm-yyyy")</f>
        <v>Dec-2025</v>
      </c>
      <c r="D1847">
        <f t="shared" si="28"/>
        <v>2025</v>
      </c>
      <c r="E1847" t="s">
        <v>6717</v>
      </c>
      <c r="F1847" t="s">
        <v>6903</v>
      </c>
      <c r="G1847" t="s">
        <v>7094</v>
      </c>
      <c r="H1847" t="s">
        <v>7100</v>
      </c>
      <c r="I1847" t="s">
        <v>7116</v>
      </c>
      <c r="J1847" t="s">
        <v>7162</v>
      </c>
      <c r="K1847" t="s">
        <v>7169</v>
      </c>
      <c r="L1847" t="s">
        <v>7203</v>
      </c>
      <c r="M1847">
        <v>7</v>
      </c>
      <c r="N1847">
        <v>123376.21</v>
      </c>
      <c r="O1847">
        <v>0.2</v>
      </c>
      <c r="P1847">
        <v>3977.37</v>
      </c>
    </row>
    <row r="1848" spans="1:16" x14ac:dyDescent="0.25">
      <c r="A1848" t="s">
        <v>1860</v>
      </c>
      <c r="B1848" t="s">
        <v>5469</v>
      </c>
      <c r="C1848" t="str">
        <f>TEXT(SalesData[[#This Row],[Order Date]],"mmm-yyyy")</f>
        <v>Nov-2023</v>
      </c>
      <c r="D1848">
        <f t="shared" si="28"/>
        <v>2023</v>
      </c>
      <c r="E1848" t="s">
        <v>6622</v>
      </c>
      <c r="F1848" t="s">
        <v>7066</v>
      </c>
      <c r="G1848" t="s">
        <v>7094</v>
      </c>
      <c r="H1848" t="s">
        <v>7100</v>
      </c>
      <c r="I1848" t="s">
        <v>7116</v>
      </c>
      <c r="J1848" t="s">
        <v>7163</v>
      </c>
      <c r="K1848" t="s">
        <v>7171</v>
      </c>
      <c r="L1848" t="s">
        <v>7209</v>
      </c>
      <c r="M1848">
        <v>6</v>
      </c>
      <c r="N1848">
        <v>8682.02</v>
      </c>
      <c r="O1848">
        <v>0.2</v>
      </c>
      <c r="P1848">
        <v>846.02</v>
      </c>
    </row>
    <row r="1849" spans="1:16" x14ac:dyDescent="0.25">
      <c r="A1849" t="s">
        <v>1861</v>
      </c>
      <c r="B1849" t="s">
        <v>5552</v>
      </c>
      <c r="C1849" t="str">
        <f>TEXT(SalesData[[#This Row],[Order Date]],"mmm-yyyy")</f>
        <v>Jul-2025</v>
      </c>
      <c r="D1849">
        <f t="shared" si="28"/>
        <v>2025</v>
      </c>
      <c r="E1849" t="s">
        <v>6697</v>
      </c>
      <c r="F1849" t="s">
        <v>7068</v>
      </c>
      <c r="G1849" t="s">
        <v>7096</v>
      </c>
      <c r="H1849" t="s">
        <v>7103</v>
      </c>
      <c r="I1849" t="s">
        <v>7158</v>
      </c>
      <c r="J1849" t="s">
        <v>7162</v>
      </c>
      <c r="K1849" t="s">
        <v>7168</v>
      </c>
      <c r="L1849" t="s">
        <v>7180</v>
      </c>
      <c r="M1849">
        <v>4</v>
      </c>
      <c r="N1849">
        <v>10642.79</v>
      </c>
      <c r="O1849">
        <v>0.2</v>
      </c>
      <c r="P1849">
        <v>1112.03</v>
      </c>
    </row>
    <row r="1850" spans="1:16" x14ac:dyDescent="0.25">
      <c r="A1850" t="s">
        <v>1862</v>
      </c>
      <c r="B1850" t="s">
        <v>5784</v>
      </c>
      <c r="C1850" t="str">
        <f>TEXT(SalesData[[#This Row],[Order Date]],"mmm-yyyy")</f>
        <v>Jun-2023</v>
      </c>
      <c r="D1850">
        <f t="shared" si="28"/>
        <v>2023</v>
      </c>
      <c r="E1850" t="s">
        <v>6722</v>
      </c>
      <c r="F1850" t="s">
        <v>7077</v>
      </c>
      <c r="G1850" t="s">
        <v>7095</v>
      </c>
      <c r="H1850" t="s">
        <v>7109</v>
      </c>
      <c r="I1850" t="s">
        <v>7127</v>
      </c>
      <c r="J1850" t="s">
        <v>7165</v>
      </c>
      <c r="K1850" t="s">
        <v>7177</v>
      </c>
      <c r="L1850" t="s">
        <v>7210</v>
      </c>
      <c r="M1850">
        <v>3</v>
      </c>
      <c r="N1850">
        <v>249007.31</v>
      </c>
      <c r="O1850">
        <v>0.05</v>
      </c>
      <c r="P1850">
        <v>26450.75</v>
      </c>
    </row>
    <row r="1851" spans="1:16" x14ac:dyDescent="0.25">
      <c r="A1851" t="s">
        <v>1863</v>
      </c>
      <c r="B1851" t="s">
        <v>5312</v>
      </c>
      <c r="C1851" t="str">
        <f>TEXT(SalesData[[#This Row],[Order Date]],"mmm-yyyy")</f>
        <v>Oct-2024</v>
      </c>
      <c r="D1851">
        <f t="shared" si="28"/>
        <v>2024</v>
      </c>
      <c r="E1851" t="s">
        <v>6750</v>
      </c>
      <c r="F1851" t="s">
        <v>6965</v>
      </c>
      <c r="G1851" t="s">
        <v>7096</v>
      </c>
      <c r="H1851" t="s">
        <v>7112</v>
      </c>
      <c r="I1851" t="s">
        <v>7133</v>
      </c>
      <c r="J1851" t="s">
        <v>7162</v>
      </c>
      <c r="K1851" t="s">
        <v>7168</v>
      </c>
      <c r="L1851" t="s">
        <v>7191</v>
      </c>
      <c r="M1851">
        <v>8</v>
      </c>
      <c r="N1851">
        <v>40120.75</v>
      </c>
      <c r="O1851">
        <v>0.2</v>
      </c>
      <c r="P1851">
        <v>3621.11</v>
      </c>
    </row>
    <row r="1852" spans="1:16" x14ac:dyDescent="0.25">
      <c r="A1852" t="s">
        <v>1864</v>
      </c>
      <c r="B1852" t="s">
        <v>5771</v>
      </c>
      <c r="C1852" t="str">
        <f>TEXT(SalesData[[#This Row],[Order Date]],"mmm-yyyy")</f>
        <v>Oct-2025</v>
      </c>
      <c r="D1852">
        <f t="shared" si="28"/>
        <v>2025</v>
      </c>
      <c r="E1852" t="s">
        <v>6818</v>
      </c>
      <c r="F1852" t="s">
        <v>7079</v>
      </c>
      <c r="G1852" t="s">
        <v>7097</v>
      </c>
      <c r="H1852" t="s">
        <v>7110</v>
      </c>
      <c r="I1852" t="s">
        <v>7159</v>
      </c>
      <c r="J1852" t="s">
        <v>7162</v>
      </c>
      <c r="K1852" t="s">
        <v>7166</v>
      </c>
      <c r="L1852" t="s">
        <v>7192</v>
      </c>
      <c r="M1852">
        <v>1</v>
      </c>
      <c r="N1852">
        <v>6125.06</v>
      </c>
      <c r="O1852">
        <v>0</v>
      </c>
      <c r="P1852">
        <v>1140.9100000000001</v>
      </c>
    </row>
    <row r="1853" spans="1:16" x14ac:dyDescent="0.25">
      <c r="A1853" t="s">
        <v>1865</v>
      </c>
      <c r="B1853" t="s">
        <v>5329</v>
      </c>
      <c r="C1853" t="str">
        <f>TEXT(SalesData[[#This Row],[Order Date]],"mmm-yyyy")</f>
        <v>Jul-2024</v>
      </c>
      <c r="D1853">
        <f t="shared" si="28"/>
        <v>2024</v>
      </c>
      <c r="E1853" t="s">
        <v>6738</v>
      </c>
      <c r="F1853" t="s">
        <v>7034</v>
      </c>
      <c r="G1853" t="s">
        <v>7096</v>
      </c>
      <c r="H1853" t="s">
        <v>7112</v>
      </c>
      <c r="I1853" t="s">
        <v>7154</v>
      </c>
      <c r="J1853" t="s">
        <v>7164</v>
      </c>
      <c r="K1853" t="s">
        <v>7170</v>
      </c>
      <c r="L1853" t="s">
        <v>7189</v>
      </c>
      <c r="M1853">
        <v>6</v>
      </c>
      <c r="N1853">
        <v>7026.83</v>
      </c>
      <c r="O1853">
        <v>0.2</v>
      </c>
      <c r="P1853">
        <v>1388.78</v>
      </c>
    </row>
    <row r="1854" spans="1:16" x14ac:dyDescent="0.25">
      <c r="A1854" t="s">
        <v>1866</v>
      </c>
      <c r="B1854" t="s">
        <v>5541</v>
      </c>
      <c r="C1854" t="str">
        <f>TEXT(SalesData[[#This Row],[Order Date]],"mmm-yyyy")</f>
        <v>Oct-2024</v>
      </c>
      <c r="D1854">
        <f t="shared" si="28"/>
        <v>2024</v>
      </c>
      <c r="E1854" t="s">
        <v>6773</v>
      </c>
      <c r="F1854" t="s">
        <v>6966</v>
      </c>
      <c r="G1854" t="s">
        <v>7095</v>
      </c>
      <c r="H1854" t="s">
        <v>7106</v>
      </c>
      <c r="I1854" t="s">
        <v>7161</v>
      </c>
      <c r="J1854" t="s">
        <v>7165</v>
      </c>
      <c r="K1854" t="s">
        <v>7172</v>
      </c>
      <c r="L1854" t="s">
        <v>7185</v>
      </c>
      <c r="M1854">
        <v>1</v>
      </c>
      <c r="N1854">
        <v>3732.16</v>
      </c>
      <c r="O1854">
        <v>0.25</v>
      </c>
      <c r="P1854">
        <v>398.55</v>
      </c>
    </row>
    <row r="1855" spans="1:16" x14ac:dyDescent="0.25">
      <c r="A1855" t="s">
        <v>1867</v>
      </c>
      <c r="B1855" t="s">
        <v>5460</v>
      </c>
      <c r="C1855" t="str">
        <f>TEXT(SalesData[[#This Row],[Order Date]],"mmm-yyyy")</f>
        <v>May-2023</v>
      </c>
      <c r="D1855">
        <f t="shared" si="28"/>
        <v>2023</v>
      </c>
      <c r="E1855" t="s">
        <v>6712</v>
      </c>
      <c r="F1855" t="s">
        <v>6916</v>
      </c>
      <c r="G1855" t="s">
        <v>7095</v>
      </c>
      <c r="H1855" t="s">
        <v>7102</v>
      </c>
      <c r="I1855" t="s">
        <v>7147</v>
      </c>
      <c r="J1855" t="s">
        <v>7165</v>
      </c>
      <c r="K1855" t="s">
        <v>7172</v>
      </c>
      <c r="L1855" t="s">
        <v>7185</v>
      </c>
      <c r="M1855">
        <v>5</v>
      </c>
      <c r="N1855">
        <v>23773.58</v>
      </c>
      <c r="O1855">
        <v>0.05</v>
      </c>
      <c r="P1855">
        <v>4097.29</v>
      </c>
    </row>
    <row r="1856" spans="1:16" x14ac:dyDescent="0.25">
      <c r="A1856" t="s">
        <v>1868</v>
      </c>
      <c r="B1856" t="s">
        <v>5157</v>
      </c>
      <c r="C1856" t="str">
        <f>TEXT(SalesData[[#This Row],[Order Date]],"mmm-yyyy")</f>
        <v>Dec-2023</v>
      </c>
      <c r="D1856">
        <f t="shared" si="28"/>
        <v>2023</v>
      </c>
      <c r="E1856" t="s">
        <v>6423</v>
      </c>
      <c r="F1856" t="s">
        <v>6895</v>
      </c>
      <c r="G1856" t="s">
        <v>7096</v>
      </c>
      <c r="H1856" t="s">
        <v>7111</v>
      </c>
      <c r="I1856" t="s">
        <v>7142</v>
      </c>
      <c r="J1856" t="s">
        <v>7164</v>
      </c>
      <c r="K1856" t="s">
        <v>7174</v>
      </c>
      <c r="L1856" t="s">
        <v>7199</v>
      </c>
      <c r="M1856">
        <v>8</v>
      </c>
      <c r="N1856">
        <v>11180.58</v>
      </c>
      <c r="O1856">
        <v>0.1</v>
      </c>
      <c r="P1856">
        <v>2020.5</v>
      </c>
    </row>
    <row r="1857" spans="1:16" x14ac:dyDescent="0.25">
      <c r="A1857" t="s">
        <v>1869</v>
      </c>
      <c r="B1857" t="s">
        <v>5038</v>
      </c>
      <c r="C1857" t="str">
        <f>TEXT(SalesData[[#This Row],[Order Date]],"mmm-yyyy")</f>
        <v>Sep-2025</v>
      </c>
      <c r="D1857">
        <f t="shared" si="28"/>
        <v>2025</v>
      </c>
      <c r="E1857" t="s">
        <v>6819</v>
      </c>
      <c r="F1857" t="s">
        <v>6903</v>
      </c>
      <c r="G1857" t="s">
        <v>7096</v>
      </c>
      <c r="H1857" t="s">
        <v>7112</v>
      </c>
      <c r="I1857" t="s">
        <v>7139</v>
      </c>
      <c r="J1857" t="s">
        <v>7162</v>
      </c>
      <c r="K1857" t="s">
        <v>7169</v>
      </c>
      <c r="L1857" t="s">
        <v>7203</v>
      </c>
      <c r="M1857">
        <v>2</v>
      </c>
      <c r="N1857">
        <v>42303.87</v>
      </c>
      <c r="O1857">
        <v>0</v>
      </c>
      <c r="P1857">
        <v>6995.91</v>
      </c>
    </row>
    <row r="1858" spans="1:16" x14ac:dyDescent="0.25">
      <c r="A1858" t="s">
        <v>1870</v>
      </c>
      <c r="B1858" t="s">
        <v>5764</v>
      </c>
      <c r="C1858" t="str">
        <f>TEXT(SalesData[[#This Row],[Order Date]],"mmm-yyyy")</f>
        <v>Nov-2024</v>
      </c>
      <c r="D1858">
        <f t="shared" ref="D1858:D1921" si="29">YEAR(B1858)</f>
        <v>2024</v>
      </c>
      <c r="E1858" t="s">
        <v>6206</v>
      </c>
      <c r="F1858" t="s">
        <v>6981</v>
      </c>
      <c r="G1858" t="s">
        <v>7097</v>
      </c>
      <c r="H1858" t="s">
        <v>7107</v>
      </c>
      <c r="I1858" t="s">
        <v>7153</v>
      </c>
      <c r="J1858" t="s">
        <v>7163</v>
      </c>
      <c r="K1858" t="s">
        <v>7167</v>
      </c>
      <c r="L1858" t="s">
        <v>7187</v>
      </c>
      <c r="M1858">
        <v>3</v>
      </c>
      <c r="N1858">
        <v>3479.09</v>
      </c>
      <c r="O1858">
        <v>0.25</v>
      </c>
      <c r="P1858">
        <v>599.15</v>
      </c>
    </row>
    <row r="1859" spans="1:16" x14ac:dyDescent="0.25">
      <c r="A1859" t="s">
        <v>1871</v>
      </c>
      <c r="B1859" t="s">
        <v>5228</v>
      </c>
      <c r="C1859" t="str">
        <f>TEXT(SalesData[[#This Row],[Order Date]],"mmm-yyyy")</f>
        <v>Mar-2025</v>
      </c>
      <c r="D1859">
        <f t="shared" si="29"/>
        <v>2025</v>
      </c>
      <c r="E1859" t="s">
        <v>6274</v>
      </c>
      <c r="F1859" t="s">
        <v>6995</v>
      </c>
      <c r="G1859" t="s">
        <v>7097</v>
      </c>
      <c r="H1859" t="s">
        <v>7107</v>
      </c>
      <c r="I1859" t="s">
        <v>7153</v>
      </c>
      <c r="J1859" t="s">
        <v>7163</v>
      </c>
      <c r="K1859" t="s">
        <v>7167</v>
      </c>
      <c r="L1859" t="s">
        <v>7187</v>
      </c>
      <c r="M1859">
        <v>4</v>
      </c>
      <c r="N1859">
        <v>5550.84</v>
      </c>
      <c r="O1859">
        <v>0.1</v>
      </c>
      <c r="P1859">
        <v>1296.22</v>
      </c>
    </row>
    <row r="1860" spans="1:16" x14ac:dyDescent="0.25">
      <c r="A1860" t="s">
        <v>1872</v>
      </c>
      <c r="B1860" t="s">
        <v>5262</v>
      </c>
      <c r="C1860" t="str">
        <f>TEXT(SalesData[[#This Row],[Order Date]],"mmm-yyyy")</f>
        <v>Apr-2024</v>
      </c>
      <c r="D1860">
        <f t="shared" si="29"/>
        <v>2024</v>
      </c>
      <c r="E1860" t="s">
        <v>6727</v>
      </c>
      <c r="F1860" t="s">
        <v>6910</v>
      </c>
      <c r="G1860" t="s">
        <v>7094</v>
      </c>
      <c r="H1860" t="s">
        <v>7098</v>
      </c>
      <c r="I1860" t="s">
        <v>7138</v>
      </c>
      <c r="J1860" t="s">
        <v>7163</v>
      </c>
      <c r="K1860" t="s">
        <v>7167</v>
      </c>
      <c r="L1860" t="s">
        <v>7179</v>
      </c>
      <c r="M1860">
        <v>8</v>
      </c>
      <c r="N1860">
        <v>19485.22</v>
      </c>
      <c r="O1860">
        <v>0</v>
      </c>
      <c r="P1860">
        <v>5177.59</v>
      </c>
    </row>
    <row r="1861" spans="1:16" x14ac:dyDescent="0.25">
      <c r="A1861" t="s">
        <v>1873</v>
      </c>
      <c r="B1861" t="s">
        <v>5572</v>
      </c>
      <c r="C1861" t="str">
        <f>TEXT(SalesData[[#This Row],[Order Date]],"mmm-yyyy")</f>
        <v>Jul-2025</v>
      </c>
      <c r="D1861">
        <f t="shared" si="29"/>
        <v>2025</v>
      </c>
      <c r="E1861" t="s">
        <v>6097</v>
      </c>
      <c r="F1861" t="s">
        <v>6896</v>
      </c>
      <c r="G1861" t="s">
        <v>7096</v>
      </c>
      <c r="H1861" t="s">
        <v>7111</v>
      </c>
      <c r="I1861" t="s">
        <v>7131</v>
      </c>
      <c r="J1861" t="s">
        <v>7164</v>
      </c>
      <c r="K1861" t="s">
        <v>7170</v>
      </c>
      <c r="L1861" t="s">
        <v>7183</v>
      </c>
      <c r="M1861">
        <v>8</v>
      </c>
      <c r="N1861">
        <v>41201.46</v>
      </c>
      <c r="O1861">
        <v>0</v>
      </c>
      <c r="P1861">
        <v>11657.78</v>
      </c>
    </row>
    <row r="1862" spans="1:16" x14ac:dyDescent="0.25">
      <c r="A1862" t="s">
        <v>1874</v>
      </c>
      <c r="B1862" t="s">
        <v>5472</v>
      </c>
      <c r="C1862" t="str">
        <f>TEXT(SalesData[[#This Row],[Order Date]],"mmm-yyyy")</f>
        <v>Dec-2023</v>
      </c>
      <c r="D1862">
        <f t="shared" si="29"/>
        <v>2023</v>
      </c>
      <c r="E1862" t="s">
        <v>6820</v>
      </c>
      <c r="F1862" t="s">
        <v>7060</v>
      </c>
      <c r="G1862" t="s">
        <v>7094</v>
      </c>
      <c r="H1862" t="s">
        <v>7099</v>
      </c>
      <c r="I1862" t="s">
        <v>7125</v>
      </c>
      <c r="J1862" t="s">
        <v>7164</v>
      </c>
      <c r="K1862" t="s">
        <v>7170</v>
      </c>
      <c r="L1862" t="s">
        <v>7183</v>
      </c>
      <c r="M1862">
        <v>1</v>
      </c>
      <c r="N1862">
        <v>4137.66</v>
      </c>
      <c r="O1862">
        <v>0.2</v>
      </c>
      <c r="P1862">
        <v>833.28</v>
      </c>
    </row>
    <row r="1863" spans="1:16" x14ac:dyDescent="0.25">
      <c r="A1863" t="s">
        <v>1875</v>
      </c>
      <c r="B1863" t="s">
        <v>5748</v>
      </c>
      <c r="C1863" t="str">
        <f>TEXT(SalesData[[#This Row],[Order Date]],"mmm-yyyy")</f>
        <v>Jan-2025</v>
      </c>
      <c r="D1863">
        <f t="shared" si="29"/>
        <v>2025</v>
      </c>
      <c r="E1863" t="s">
        <v>6525</v>
      </c>
      <c r="F1863" t="s">
        <v>7059</v>
      </c>
      <c r="G1863" t="s">
        <v>7094</v>
      </c>
      <c r="H1863" t="s">
        <v>7099</v>
      </c>
      <c r="I1863" t="s">
        <v>7115</v>
      </c>
      <c r="J1863" t="s">
        <v>7163</v>
      </c>
      <c r="K1863" t="s">
        <v>7167</v>
      </c>
      <c r="L1863" t="s">
        <v>7207</v>
      </c>
      <c r="M1863">
        <v>4</v>
      </c>
      <c r="N1863">
        <v>2658.49</v>
      </c>
      <c r="O1863">
        <v>0.15</v>
      </c>
      <c r="P1863">
        <v>666.53</v>
      </c>
    </row>
    <row r="1864" spans="1:16" x14ac:dyDescent="0.25">
      <c r="A1864" t="s">
        <v>1876</v>
      </c>
      <c r="B1864" t="s">
        <v>5378</v>
      </c>
      <c r="C1864" t="str">
        <f>TEXT(SalesData[[#This Row],[Order Date]],"mmm-yyyy")</f>
        <v>Jan-2025</v>
      </c>
      <c r="D1864">
        <f t="shared" si="29"/>
        <v>2025</v>
      </c>
      <c r="E1864" t="s">
        <v>6686</v>
      </c>
      <c r="F1864" t="s">
        <v>7027</v>
      </c>
      <c r="G1864" t="s">
        <v>7094</v>
      </c>
      <c r="H1864" t="s">
        <v>7099</v>
      </c>
      <c r="I1864" t="s">
        <v>7130</v>
      </c>
      <c r="J1864" t="s">
        <v>7164</v>
      </c>
      <c r="K1864" t="s">
        <v>7173</v>
      </c>
      <c r="L1864" t="s">
        <v>7206</v>
      </c>
      <c r="M1864">
        <v>8</v>
      </c>
      <c r="N1864">
        <v>17866.47</v>
      </c>
      <c r="O1864">
        <v>0</v>
      </c>
      <c r="P1864">
        <v>6006.04</v>
      </c>
    </row>
    <row r="1865" spans="1:16" x14ac:dyDescent="0.25">
      <c r="A1865" t="s">
        <v>1877</v>
      </c>
      <c r="B1865" t="s">
        <v>5205</v>
      </c>
      <c r="C1865" t="str">
        <f>TEXT(SalesData[[#This Row],[Order Date]],"mmm-yyyy")</f>
        <v>Oct-2024</v>
      </c>
      <c r="D1865">
        <f t="shared" si="29"/>
        <v>2024</v>
      </c>
      <c r="E1865" t="s">
        <v>6098</v>
      </c>
      <c r="F1865" t="s">
        <v>6897</v>
      </c>
      <c r="G1865" t="s">
        <v>7097</v>
      </c>
      <c r="H1865" t="s">
        <v>7110</v>
      </c>
      <c r="I1865" t="s">
        <v>7155</v>
      </c>
      <c r="J1865" t="s">
        <v>7163</v>
      </c>
      <c r="K1865" t="s">
        <v>7171</v>
      </c>
      <c r="L1865" t="s">
        <v>7184</v>
      </c>
      <c r="M1865">
        <v>7</v>
      </c>
      <c r="N1865">
        <v>43824.45</v>
      </c>
      <c r="O1865">
        <v>0.25</v>
      </c>
      <c r="P1865">
        <v>1768.99</v>
      </c>
    </row>
    <row r="1866" spans="1:16" x14ac:dyDescent="0.25">
      <c r="A1866" t="s">
        <v>1878</v>
      </c>
      <c r="B1866" t="s">
        <v>5860</v>
      </c>
      <c r="C1866" t="str">
        <f>TEXT(SalesData[[#This Row],[Order Date]],"mmm-yyyy")</f>
        <v>Jun-2025</v>
      </c>
      <c r="D1866">
        <f t="shared" si="29"/>
        <v>2025</v>
      </c>
      <c r="E1866" t="s">
        <v>6175</v>
      </c>
      <c r="F1866" t="s">
        <v>6965</v>
      </c>
      <c r="G1866" t="s">
        <v>7096</v>
      </c>
      <c r="H1866" t="s">
        <v>7103</v>
      </c>
      <c r="I1866" t="s">
        <v>7134</v>
      </c>
      <c r="J1866" t="s">
        <v>7165</v>
      </c>
      <c r="K1866" t="s">
        <v>7176</v>
      </c>
      <c r="L1866" t="s">
        <v>7202</v>
      </c>
      <c r="M1866">
        <v>5</v>
      </c>
      <c r="N1866">
        <v>69376.350000000006</v>
      </c>
      <c r="O1866">
        <v>0.25</v>
      </c>
      <c r="P1866">
        <v>3472.34</v>
      </c>
    </row>
    <row r="1867" spans="1:16" x14ac:dyDescent="0.25">
      <c r="A1867" t="s">
        <v>1879</v>
      </c>
      <c r="B1867" t="s">
        <v>5229</v>
      </c>
      <c r="C1867" t="str">
        <f>TEXT(SalesData[[#This Row],[Order Date]],"mmm-yyyy")</f>
        <v>Jun-2024</v>
      </c>
      <c r="D1867">
        <f t="shared" si="29"/>
        <v>2024</v>
      </c>
      <c r="E1867" t="s">
        <v>6504</v>
      </c>
      <c r="F1867" t="s">
        <v>6925</v>
      </c>
      <c r="G1867" t="s">
        <v>7096</v>
      </c>
      <c r="H1867" t="s">
        <v>7103</v>
      </c>
      <c r="I1867" t="s">
        <v>7134</v>
      </c>
      <c r="J1867" t="s">
        <v>7164</v>
      </c>
      <c r="K1867" t="s">
        <v>7173</v>
      </c>
      <c r="L1867" t="s">
        <v>7200</v>
      </c>
      <c r="M1867">
        <v>7</v>
      </c>
      <c r="N1867">
        <v>6959.38</v>
      </c>
      <c r="O1867">
        <v>0.2</v>
      </c>
      <c r="P1867">
        <v>1654.69</v>
      </c>
    </row>
    <row r="1868" spans="1:16" x14ac:dyDescent="0.25">
      <c r="A1868" t="s">
        <v>1880</v>
      </c>
      <c r="B1868" t="s">
        <v>5730</v>
      </c>
      <c r="C1868" t="str">
        <f>TEXT(SalesData[[#This Row],[Order Date]],"mmm-yyyy")</f>
        <v>Jun-2025</v>
      </c>
      <c r="D1868">
        <f t="shared" si="29"/>
        <v>2025</v>
      </c>
      <c r="E1868" t="s">
        <v>6127</v>
      </c>
      <c r="F1868" t="s">
        <v>6926</v>
      </c>
      <c r="G1868" t="s">
        <v>7094</v>
      </c>
      <c r="H1868" t="s">
        <v>7100</v>
      </c>
      <c r="I1868" t="s">
        <v>7136</v>
      </c>
      <c r="J1868" t="s">
        <v>7164</v>
      </c>
      <c r="K1868" t="s">
        <v>7170</v>
      </c>
      <c r="L1868" t="s">
        <v>7213</v>
      </c>
      <c r="M1868">
        <v>8</v>
      </c>
      <c r="N1868">
        <v>19348.27</v>
      </c>
      <c r="O1868">
        <v>0.15</v>
      </c>
      <c r="P1868">
        <v>4704.07</v>
      </c>
    </row>
    <row r="1869" spans="1:16" x14ac:dyDescent="0.25">
      <c r="A1869" t="s">
        <v>1881</v>
      </c>
      <c r="B1869" t="s">
        <v>5904</v>
      </c>
      <c r="C1869" t="str">
        <f>TEXT(SalesData[[#This Row],[Order Date]],"mmm-yyyy")</f>
        <v>Jan-2025</v>
      </c>
      <c r="D1869">
        <f t="shared" si="29"/>
        <v>2025</v>
      </c>
      <c r="E1869" t="s">
        <v>6561</v>
      </c>
      <c r="F1869" t="s">
        <v>6956</v>
      </c>
      <c r="G1869" t="s">
        <v>7096</v>
      </c>
      <c r="H1869" t="s">
        <v>7111</v>
      </c>
      <c r="I1869" t="s">
        <v>7142</v>
      </c>
      <c r="J1869" t="s">
        <v>7162</v>
      </c>
      <c r="K1869" t="s">
        <v>7169</v>
      </c>
      <c r="L1869" t="s">
        <v>7203</v>
      </c>
      <c r="M1869">
        <v>4</v>
      </c>
      <c r="N1869">
        <v>88079.59</v>
      </c>
      <c r="O1869">
        <v>0</v>
      </c>
      <c r="P1869">
        <v>14865.08</v>
      </c>
    </row>
    <row r="1870" spans="1:16" x14ac:dyDescent="0.25">
      <c r="A1870" t="s">
        <v>1882</v>
      </c>
      <c r="B1870" t="s">
        <v>5240</v>
      </c>
      <c r="C1870" t="str">
        <f>TEXT(SalesData[[#This Row],[Order Date]],"mmm-yyyy")</f>
        <v>Mar-2023</v>
      </c>
      <c r="D1870">
        <f t="shared" si="29"/>
        <v>2023</v>
      </c>
      <c r="E1870" t="s">
        <v>6157</v>
      </c>
      <c r="F1870" t="s">
        <v>6953</v>
      </c>
      <c r="G1870" t="s">
        <v>7094</v>
      </c>
      <c r="H1870" t="s">
        <v>7099</v>
      </c>
      <c r="I1870" t="s">
        <v>7125</v>
      </c>
      <c r="J1870" t="s">
        <v>7164</v>
      </c>
      <c r="K1870" t="s">
        <v>7174</v>
      </c>
      <c r="L1870" t="s">
        <v>7199</v>
      </c>
      <c r="M1870">
        <v>5</v>
      </c>
      <c r="N1870">
        <v>6184.75</v>
      </c>
      <c r="O1870">
        <v>0.2</v>
      </c>
      <c r="P1870">
        <v>609.62</v>
      </c>
    </row>
    <row r="1871" spans="1:16" x14ac:dyDescent="0.25">
      <c r="A1871" t="s">
        <v>1883</v>
      </c>
      <c r="B1871" t="s">
        <v>5838</v>
      </c>
      <c r="C1871" t="str">
        <f>TEXT(SalesData[[#This Row],[Order Date]],"mmm-yyyy")</f>
        <v>Jul-2023</v>
      </c>
      <c r="D1871">
        <f t="shared" si="29"/>
        <v>2023</v>
      </c>
      <c r="E1871" t="s">
        <v>6821</v>
      </c>
      <c r="F1871" t="s">
        <v>6985</v>
      </c>
      <c r="G1871" t="s">
        <v>7096</v>
      </c>
      <c r="H1871" t="s">
        <v>7113</v>
      </c>
      <c r="I1871" t="s">
        <v>7148</v>
      </c>
      <c r="J1871" t="s">
        <v>7164</v>
      </c>
      <c r="K1871" t="s">
        <v>7174</v>
      </c>
      <c r="L1871" t="s">
        <v>7199</v>
      </c>
      <c r="M1871">
        <v>5</v>
      </c>
      <c r="N1871">
        <v>6628.26</v>
      </c>
      <c r="O1871">
        <v>0.15</v>
      </c>
      <c r="P1871">
        <v>1014.49</v>
      </c>
    </row>
    <row r="1872" spans="1:16" x14ac:dyDescent="0.25">
      <c r="A1872" t="s">
        <v>1884</v>
      </c>
      <c r="B1872" t="s">
        <v>5307</v>
      </c>
      <c r="C1872" t="str">
        <f>TEXT(SalesData[[#This Row],[Order Date]],"mmm-yyyy")</f>
        <v>Feb-2024</v>
      </c>
      <c r="D1872">
        <f t="shared" si="29"/>
        <v>2024</v>
      </c>
      <c r="E1872" t="s">
        <v>6603</v>
      </c>
      <c r="F1872" t="s">
        <v>7017</v>
      </c>
      <c r="G1872" t="s">
        <v>7095</v>
      </c>
      <c r="H1872" t="s">
        <v>7108</v>
      </c>
      <c r="I1872" t="s">
        <v>7150</v>
      </c>
      <c r="J1872" t="s">
        <v>7163</v>
      </c>
      <c r="K1872" t="s">
        <v>7167</v>
      </c>
      <c r="L1872" t="s">
        <v>7179</v>
      </c>
      <c r="M1872">
        <v>7</v>
      </c>
      <c r="N1872">
        <v>17897.52</v>
      </c>
      <c r="O1872">
        <v>0</v>
      </c>
      <c r="P1872">
        <v>4960.09</v>
      </c>
    </row>
    <row r="1873" spans="1:16" x14ac:dyDescent="0.25">
      <c r="A1873" t="s">
        <v>1885</v>
      </c>
      <c r="B1873" t="s">
        <v>5905</v>
      </c>
      <c r="C1873" t="str">
        <f>TEXT(SalesData[[#This Row],[Order Date]],"mmm-yyyy")</f>
        <v>Aug-2024</v>
      </c>
      <c r="D1873">
        <f t="shared" si="29"/>
        <v>2024</v>
      </c>
      <c r="E1873" t="s">
        <v>6607</v>
      </c>
      <c r="F1873" t="s">
        <v>7021</v>
      </c>
      <c r="G1873" t="s">
        <v>7097</v>
      </c>
      <c r="H1873" t="s">
        <v>7105</v>
      </c>
      <c r="I1873" t="s">
        <v>7128</v>
      </c>
      <c r="J1873" t="s">
        <v>7165</v>
      </c>
      <c r="K1873" t="s">
        <v>7177</v>
      </c>
      <c r="L1873" t="s">
        <v>7198</v>
      </c>
      <c r="M1873">
        <v>8</v>
      </c>
      <c r="N1873">
        <v>511506.85</v>
      </c>
      <c r="O1873">
        <v>0</v>
      </c>
      <c r="P1873">
        <v>99392</v>
      </c>
    </row>
    <row r="1874" spans="1:16" x14ac:dyDescent="0.25">
      <c r="A1874" t="s">
        <v>1886</v>
      </c>
      <c r="B1874" t="s">
        <v>5561</v>
      </c>
      <c r="C1874" t="str">
        <f>TEXT(SalesData[[#This Row],[Order Date]],"mmm-yyyy")</f>
        <v>Nov-2025</v>
      </c>
      <c r="D1874">
        <f t="shared" si="29"/>
        <v>2025</v>
      </c>
      <c r="E1874" t="s">
        <v>6783</v>
      </c>
      <c r="F1874" t="s">
        <v>7015</v>
      </c>
      <c r="G1874" t="s">
        <v>7097</v>
      </c>
      <c r="H1874" t="s">
        <v>7105</v>
      </c>
      <c r="I1874" t="s">
        <v>7149</v>
      </c>
      <c r="J1874" t="s">
        <v>7165</v>
      </c>
      <c r="K1874" t="s">
        <v>7172</v>
      </c>
      <c r="L1874" t="s">
        <v>7212</v>
      </c>
      <c r="M1874">
        <v>2</v>
      </c>
      <c r="N1874">
        <v>7201.41</v>
      </c>
      <c r="O1874">
        <v>0</v>
      </c>
      <c r="P1874">
        <v>1375.02</v>
      </c>
    </row>
    <row r="1875" spans="1:16" x14ac:dyDescent="0.25">
      <c r="A1875" t="s">
        <v>1887</v>
      </c>
      <c r="B1875" t="s">
        <v>5568</v>
      </c>
      <c r="C1875" t="str">
        <f>TEXT(SalesData[[#This Row],[Order Date]],"mmm-yyyy")</f>
        <v>Mar-2025</v>
      </c>
      <c r="D1875">
        <f t="shared" si="29"/>
        <v>2025</v>
      </c>
      <c r="E1875" t="s">
        <v>6822</v>
      </c>
      <c r="F1875" t="s">
        <v>7018</v>
      </c>
      <c r="G1875" t="s">
        <v>7097</v>
      </c>
      <c r="H1875" t="s">
        <v>7104</v>
      </c>
      <c r="I1875" t="s">
        <v>7160</v>
      </c>
      <c r="J1875" t="s">
        <v>7162</v>
      </c>
      <c r="K1875" t="s">
        <v>7169</v>
      </c>
      <c r="L1875" t="s">
        <v>7203</v>
      </c>
      <c r="M1875">
        <v>8</v>
      </c>
      <c r="N1875">
        <v>159271.89000000001</v>
      </c>
      <c r="O1875">
        <v>0.05</v>
      </c>
      <c r="P1875">
        <v>20691</v>
      </c>
    </row>
    <row r="1876" spans="1:16" x14ac:dyDescent="0.25">
      <c r="A1876" t="s">
        <v>1888</v>
      </c>
      <c r="B1876" t="s">
        <v>5906</v>
      </c>
      <c r="C1876" t="str">
        <f>TEXT(SalesData[[#This Row],[Order Date]],"mmm-yyyy")</f>
        <v>Sep-2023</v>
      </c>
      <c r="D1876">
        <f t="shared" si="29"/>
        <v>2023</v>
      </c>
      <c r="E1876" t="s">
        <v>6765</v>
      </c>
      <c r="F1876" t="s">
        <v>6961</v>
      </c>
      <c r="G1876" t="s">
        <v>7096</v>
      </c>
      <c r="H1876" t="s">
        <v>7113</v>
      </c>
      <c r="I1876" t="s">
        <v>7144</v>
      </c>
      <c r="J1876" t="s">
        <v>7162</v>
      </c>
      <c r="K1876" t="s">
        <v>7168</v>
      </c>
      <c r="L1876" t="s">
        <v>7191</v>
      </c>
      <c r="M1876">
        <v>3</v>
      </c>
      <c r="N1876">
        <v>18360.36</v>
      </c>
      <c r="O1876">
        <v>0.1</v>
      </c>
      <c r="P1876">
        <v>3004.96</v>
      </c>
    </row>
    <row r="1877" spans="1:16" x14ac:dyDescent="0.25">
      <c r="A1877" t="s">
        <v>1889</v>
      </c>
      <c r="B1877" t="s">
        <v>5857</v>
      </c>
      <c r="C1877" t="str">
        <f>TEXT(SalesData[[#This Row],[Order Date]],"mmm-yyyy")</f>
        <v>Mar-2023</v>
      </c>
      <c r="D1877">
        <f t="shared" si="29"/>
        <v>2023</v>
      </c>
      <c r="E1877" t="s">
        <v>6793</v>
      </c>
      <c r="F1877" t="s">
        <v>7059</v>
      </c>
      <c r="G1877" t="s">
        <v>7096</v>
      </c>
      <c r="H1877" t="s">
        <v>7111</v>
      </c>
      <c r="I1877" t="s">
        <v>7131</v>
      </c>
      <c r="J1877" t="s">
        <v>7162</v>
      </c>
      <c r="K1877" t="s">
        <v>7166</v>
      </c>
      <c r="L1877" t="s">
        <v>7178</v>
      </c>
      <c r="M1877">
        <v>8</v>
      </c>
      <c r="N1877">
        <v>103929.63</v>
      </c>
      <c r="O1877">
        <v>0.1</v>
      </c>
      <c r="P1877">
        <v>17704.71</v>
      </c>
    </row>
    <row r="1878" spans="1:16" x14ac:dyDescent="0.25">
      <c r="A1878" t="s">
        <v>1890</v>
      </c>
      <c r="B1878" t="s">
        <v>5742</v>
      </c>
      <c r="C1878" t="str">
        <f>TEXT(SalesData[[#This Row],[Order Date]],"mmm-yyyy")</f>
        <v>Jun-2025</v>
      </c>
      <c r="D1878">
        <f t="shared" si="29"/>
        <v>2025</v>
      </c>
      <c r="E1878" t="s">
        <v>6533</v>
      </c>
      <c r="F1878" t="s">
        <v>7073</v>
      </c>
      <c r="G1878" t="s">
        <v>7097</v>
      </c>
      <c r="H1878" t="s">
        <v>7107</v>
      </c>
      <c r="I1878" t="s">
        <v>7153</v>
      </c>
      <c r="J1878" t="s">
        <v>7164</v>
      </c>
      <c r="K1878" t="s">
        <v>7174</v>
      </c>
      <c r="L1878" t="s">
        <v>7188</v>
      </c>
      <c r="M1878">
        <v>4</v>
      </c>
      <c r="N1878">
        <v>10293.030000000001</v>
      </c>
      <c r="O1878">
        <v>0.05</v>
      </c>
      <c r="P1878">
        <v>1945.23</v>
      </c>
    </row>
    <row r="1879" spans="1:16" x14ac:dyDescent="0.25">
      <c r="A1879" t="s">
        <v>1891</v>
      </c>
      <c r="B1879" t="s">
        <v>5522</v>
      </c>
      <c r="C1879" t="str">
        <f>TEXT(SalesData[[#This Row],[Order Date]],"mmm-yyyy")</f>
        <v>Oct-2023</v>
      </c>
      <c r="D1879">
        <f t="shared" si="29"/>
        <v>2023</v>
      </c>
      <c r="E1879" t="s">
        <v>6416</v>
      </c>
      <c r="F1879" t="s">
        <v>6937</v>
      </c>
      <c r="G1879" t="s">
        <v>7094</v>
      </c>
      <c r="H1879" t="s">
        <v>7098</v>
      </c>
      <c r="I1879" t="s">
        <v>7138</v>
      </c>
      <c r="J1879" t="s">
        <v>7165</v>
      </c>
      <c r="K1879" t="s">
        <v>7176</v>
      </c>
      <c r="L1879" t="s">
        <v>7202</v>
      </c>
      <c r="M1879">
        <v>8</v>
      </c>
      <c r="N1879">
        <v>130296.3</v>
      </c>
      <c r="O1879">
        <v>0.1</v>
      </c>
      <c r="P1879">
        <v>10315.42</v>
      </c>
    </row>
    <row r="1880" spans="1:16" x14ac:dyDescent="0.25">
      <c r="A1880" t="s">
        <v>1892</v>
      </c>
      <c r="B1880" t="s">
        <v>5814</v>
      </c>
      <c r="C1880" t="str">
        <f>TEXT(SalesData[[#This Row],[Order Date]],"mmm-yyyy")</f>
        <v>Feb-2023</v>
      </c>
      <c r="D1880">
        <f t="shared" si="29"/>
        <v>2023</v>
      </c>
      <c r="E1880" t="s">
        <v>6546</v>
      </c>
      <c r="F1880" t="s">
        <v>7066</v>
      </c>
      <c r="G1880" t="s">
        <v>7097</v>
      </c>
      <c r="H1880" t="s">
        <v>7105</v>
      </c>
      <c r="I1880" t="s">
        <v>7128</v>
      </c>
      <c r="J1880" t="s">
        <v>7165</v>
      </c>
      <c r="K1880" t="s">
        <v>7177</v>
      </c>
      <c r="L1880" t="s">
        <v>7198</v>
      </c>
      <c r="M1880">
        <v>5</v>
      </c>
      <c r="N1880">
        <v>318452.53999999998</v>
      </c>
      <c r="O1880">
        <v>0.05</v>
      </c>
      <c r="P1880">
        <v>50406.080000000002</v>
      </c>
    </row>
    <row r="1881" spans="1:16" x14ac:dyDescent="0.25">
      <c r="A1881" t="s">
        <v>1893</v>
      </c>
      <c r="B1881" t="s">
        <v>5686</v>
      </c>
      <c r="C1881" t="str">
        <f>TEXT(SalesData[[#This Row],[Order Date]],"mmm-yyyy")</f>
        <v>Dec-2023</v>
      </c>
      <c r="D1881">
        <f t="shared" si="29"/>
        <v>2023</v>
      </c>
      <c r="E1881" t="s">
        <v>6096</v>
      </c>
      <c r="F1881" t="s">
        <v>6895</v>
      </c>
      <c r="G1881" t="s">
        <v>7094</v>
      </c>
      <c r="H1881" t="s">
        <v>7100</v>
      </c>
      <c r="I1881" t="s">
        <v>7151</v>
      </c>
      <c r="J1881" t="s">
        <v>7165</v>
      </c>
      <c r="K1881" t="s">
        <v>7177</v>
      </c>
      <c r="L1881" t="s">
        <v>7201</v>
      </c>
      <c r="M1881">
        <v>7</v>
      </c>
      <c r="N1881">
        <v>343527.44</v>
      </c>
      <c r="O1881">
        <v>0.05</v>
      </c>
      <c r="P1881">
        <v>48450.76</v>
      </c>
    </row>
    <row r="1882" spans="1:16" x14ac:dyDescent="0.25">
      <c r="A1882" t="s">
        <v>1894</v>
      </c>
      <c r="B1882" t="s">
        <v>5907</v>
      </c>
      <c r="C1882" t="str">
        <f>TEXT(SalesData[[#This Row],[Order Date]],"mmm-yyyy")</f>
        <v>Apr-2023</v>
      </c>
      <c r="D1882">
        <f t="shared" si="29"/>
        <v>2023</v>
      </c>
      <c r="E1882" t="s">
        <v>6762</v>
      </c>
      <c r="F1882" t="s">
        <v>6948</v>
      </c>
      <c r="G1882" t="s">
        <v>7097</v>
      </c>
      <c r="H1882" t="s">
        <v>7105</v>
      </c>
      <c r="I1882" t="s">
        <v>7121</v>
      </c>
      <c r="J1882" t="s">
        <v>7163</v>
      </c>
      <c r="K1882" t="s">
        <v>7171</v>
      </c>
      <c r="L1882" t="s">
        <v>7184</v>
      </c>
      <c r="M1882">
        <v>4</v>
      </c>
      <c r="N1882">
        <v>32216.36</v>
      </c>
      <c r="O1882">
        <v>0</v>
      </c>
      <c r="P1882">
        <v>5006.8900000000003</v>
      </c>
    </row>
    <row r="1883" spans="1:16" x14ac:dyDescent="0.25">
      <c r="A1883" t="s">
        <v>1895</v>
      </c>
      <c r="B1883" t="s">
        <v>5410</v>
      </c>
      <c r="C1883" t="str">
        <f>TEXT(SalesData[[#This Row],[Order Date]],"mmm-yyyy")</f>
        <v>Feb-2025</v>
      </c>
      <c r="D1883">
        <f t="shared" si="29"/>
        <v>2025</v>
      </c>
      <c r="E1883" t="s">
        <v>6689</v>
      </c>
      <c r="F1883" t="s">
        <v>6992</v>
      </c>
      <c r="G1883" t="s">
        <v>7095</v>
      </c>
      <c r="H1883" t="s">
        <v>7108</v>
      </c>
      <c r="I1883" t="s">
        <v>7141</v>
      </c>
      <c r="J1883" t="s">
        <v>7162</v>
      </c>
      <c r="K1883" t="s">
        <v>7169</v>
      </c>
      <c r="L1883" t="s">
        <v>7182</v>
      </c>
      <c r="M1883">
        <v>8</v>
      </c>
      <c r="N1883">
        <v>57246.75</v>
      </c>
      <c r="O1883">
        <v>0.2</v>
      </c>
      <c r="P1883">
        <v>3377.33</v>
      </c>
    </row>
    <row r="1884" spans="1:16" x14ac:dyDescent="0.25">
      <c r="A1884" t="s">
        <v>1896</v>
      </c>
      <c r="B1884" t="s">
        <v>5683</v>
      </c>
      <c r="C1884" t="str">
        <f>TEXT(SalesData[[#This Row],[Order Date]],"mmm-yyyy")</f>
        <v>Sep-2024</v>
      </c>
      <c r="D1884">
        <f t="shared" si="29"/>
        <v>2024</v>
      </c>
      <c r="E1884" t="s">
        <v>6642</v>
      </c>
      <c r="F1884" t="s">
        <v>6993</v>
      </c>
      <c r="G1884" t="s">
        <v>7097</v>
      </c>
      <c r="H1884" t="s">
        <v>7107</v>
      </c>
      <c r="I1884" t="s">
        <v>7153</v>
      </c>
      <c r="J1884" t="s">
        <v>7164</v>
      </c>
      <c r="K1884" t="s">
        <v>7173</v>
      </c>
      <c r="L1884" t="s">
        <v>7200</v>
      </c>
      <c r="M1884">
        <v>6</v>
      </c>
      <c r="N1884">
        <v>6541.47</v>
      </c>
      <c r="O1884">
        <v>0.05</v>
      </c>
      <c r="P1884">
        <v>1989.99</v>
      </c>
    </row>
    <row r="1885" spans="1:16" x14ac:dyDescent="0.25">
      <c r="A1885" t="s">
        <v>1897</v>
      </c>
      <c r="B1885" t="s">
        <v>5357</v>
      </c>
      <c r="C1885" t="str">
        <f>TEXT(SalesData[[#This Row],[Order Date]],"mmm-yyyy")</f>
        <v>Aug-2024</v>
      </c>
      <c r="D1885">
        <f t="shared" si="29"/>
        <v>2024</v>
      </c>
      <c r="E1885" t="s">
        <v>6760</v>
      </c>
      <c r="F1885" t="s">
        <v>7089</v>
      </c>
      <c r="G1885" t="s">
        <v>7095</v>
      </c>
      <c r="H1885" t="s">
        <v>7102</v>
      </c>
      <c r="I1885" t="s">
        <v>7157</v>
      </c>
      <c r="J1885" t="s">
        <v>7162</v>
      </c>
      <c r="K1885" t="s">
        <v>7168</v>
      </c>
      <c r="L1885" t="s">
        <v>7181</v>
      </c>
      <c r="M1885">
        <v>4</v>
      </c>
      <c r="N1885">
        <v>38763.24</v>
      </c>
      <c r="O1885">
        <v>0.15</v>
      </c>
      <c r="P1885">
        <v>5674.18</v>
      </c>
    </row>
    <row r="1886" spans="1:16" x14ac:dyDescent="0.25">
      <c r="A1886" t="s">
        <v>1898</v>
      </c>
      <c r="B1886" t="s">
        <v>5133</v>
      </c>
      <c r="C1886" t="str">
        <f>TEXT(SalesData[[#This Row],[Order Date]],"mmm-yyyy")</f>
        <v>May-2023</v>
      </c>
      <c r="D1886">
        <f t="shared" si="29"/>
        <v>2023</v>
      </c>
      <c r="E1886" t="s">
        <v>6492</v>
      </c>
      <c r="F1886" t="s">
        <v>6971</v>
      </c>
      <c r="G1886" t="s">
        <v>7095</v>
      </c>
      <c r="H1886" t="s">
        <v>7108</v>
      </c>
      <c r="I1886" t="s">
        <v>7150</v>
      </c>
      <c r="J1886" t="s">
        <v>7163</v>
      </c>
      <c r="K1886" t="s">
        <v>7167</v>
      </c>
      <c r="L1886" t="s">
        <v>7207</v>
      </c>
      <c r="M1886">
        <v>2</v>
      </c>
      <c r="N1886">
        <v>1548.37</v>
      </c>
      <c r="O1886">
        <v>0.05</v>
      </c>
      <c r="P1886">
        <v>547.36</v>
      </c>
    </row>
    <row r="1887" spans="1:16" x14ac:dyDescent="0.25">
      <c r="A1887" t="s">
        <v>1899</v>
      </c>
      <c r="B1887" t="s">
        <v>5748</v>
      </c>
      <c r="C1887" t="str">
        <f>TEXT(SalesData[[#This Row],[Order Date]],"mmm-yyyy")</f>
        <v>Jan-2025</v>
      </c>
      <c r="D1887">
        <f t="shared" si="29"/>
        <v>2025</v>
      </c>
      <c r="E1887" t="s">
        <v>6133</v>
      </c>
      <c r="F1887" t="s">
        <v>6911</v>
      </c>
      <c r="G1887" t="s">
        <v>7097</v>
      </c>
      <c r="H1887" t="s">
        <v>7107</v>
      </c>
      <c r="I1887" t="s">
        <v>7123</v>
      </c>
      <c r="J1887" t="s">
        <v>7163</v>
      </c>
      <c r="K1887" t="s">
        <v>7167</v>
      </c>
      <c r="L1887" t="s">
        <v>7207</v>
      </c>
      <c r="M1887">
        <v>8</v>
      </c>
      <c r="N1887">
        <v>5616.2</v>
      </c>
      <c r="O1887">
        <v>0.15</v>
      </c>
      <c r="P1887">
        <v>1559.87</v>
      </c>
    </row>
    <row r="1888" spans="1:16" x14ac:dyDescent="0.25">
      <c r="A1888" t="s">
        <v>1900</v>
      </c>
      <c r="B1888" t="s">
        <v>5542</v>
      </c>
      <c r="C1888" t="str">
        <f>TEXT(SalesData[[#This Row],[Order Date]],"mmm-yyyy")</f>
        <v>Jan-2023</v>
      </c>
      <c r="D1888">
        <f t="shared" si="29"/>
        <v>2023</v>
      </c>
      <c r="E1888" t="s">
        <v>6200</v>
      </c>
      <c r="F1888" t="s">
        <v>6959</v>
      </c>
      <c r="G1888" t="s">
        <v>7095</v>
      </c>
      <c r="H1888" t="s">
        <v>7109</v>
      </c>
      <c r="I1888" t="s">
        <v>7127</v>
      </c>
      <c r="J1888" t="s">
        <v>7164</v>
      </c>
      <c r="K1888" t="s">
        <v>7170</v>
      </c>
      <c r="L1888" t="s">
        <v>7213</v>
      </c>
      <c r="M1888">
        <v>8</v>
      </c>
      <c r="N1888">
        <v>20463.669999999998</v>
      </c>
      <c r="O1888">
        <v>0.1</v>
      </c>
      <c r="P1888">
        <v>6115.11</v>
      </c>
    </row>
    <row r="1889" spans="1:16" x14ac:dyDescent="0.25">
      <c r="A1889" t="s">
        <v>1901</v>
      </c>
      <c r="B1889" t="s">
        <v>5811</v>
      </c>
      <c r="C1889" t="str">
        <f>TEXT(SalesData[[#This Row],[Order Date]],"mmm-yyyy")</f>
        <v>Dec-2025</v>
      </c>
      <c r="D1889">
        <f t="shared" si="29"/>
        <v>2025</v>
      </c>
      <c r="E1889" t="s">
        <v>6689</v>
      </c>
      <c r="F1889" t="s">
        <v>6992</v>
      </c>
      <c r="G1889" t="s">
        <v>7095</v>
      </c>
      <c r="H1889" t="s">
        <v>7109</v>
      </c>
      <c r="I1889" t="s">
        <v>7140</v>
      </c>
      <c r="J1889" t="s">
        <v>7165</v>
      </c>
      <c r="K1889" t="s">
        <v>7172</v>
      </c>
      <c r="L1889" t="s">
        <v>7185</v>
      </c>
      <c r="M1889">
        <v>8</v>
      </c>
      <c r="N1889">
        <v>38343.1</v>
      </c>
      <c r="O1889">
        <v>0</v>
      </c>
      <c r="P1889">
        <v>6679.51</v>
      </c>
    </row>
    <row r="1890" spans="1:16" x14ac:dyDescent="0.25">
      <c r="A1890" t="s">
        <v>1902</v>
      </c>
      <c r="B1890" t="s">
        <v>5460</v>
      </c>
      <c r="C1890" t="str">
        <f>TEXT(SalesData[[#This Row],[Order Date]],"mmm-yyyy")</f>
        <v>May-2023</v>
      </c>
      <c r="D1890">
        <f t="shared" si="29"/>
        <v>2023</v>
      </c>
      <c r="E1890" t="s">
        <v>6346</v>
      </c>
      <c r="F1890" t="s">
        <v>7039</v>
      </c>
      <c r="G1890" t="s">
        <v>7095</v>
      </c>
      <c r="H1890" t="s">
        <v>7106</v>
      </c>
      <c r="I1890" t="s">
        <v>7146</v>
      </c>
      <c r="J1890" t="s">
        <v>7163</v>
      </c>
      <c r="K1890" t="s">
        <v>7167</v>
      </c>
      <c r="L1890" t="s">
        <v>7179</v>
      </c>
      <c r="M1890">
        <v>3</v>
      </c>
      <c r="N1890">
        <v>5762.33</v>
      </c>
      <c r="O1890">
        <v>0.2</v>
      </c>
      <c r="P1890">
        <v>896.3</v>
      </c>
    </row>
    <row r="1891" spans="1:16" x14ac:dyDescent="0.25">
      <c r="A1891" t="s">
        <v>1903</v>
      </c>
      <c r="B1891" t="s">
        <v>5535</v>
      </c>
      <c r="C1891" t="str">
        <f>TEXT(SalesData[[#This Row],[Order Date]],"mmm-yyyy")</f>
        <v>Jun-2023</v>
      </c>
      <c r="D1891">
        <f t="shared" si="29"/>
        <v>2023</v>
      </c>
      <c r="E1891" t="s">
        <v>6451</v>
      </c>
      <c r="F1891" t="s">
        <v>6914</v>
      </c>
      <c r="G1891" t="s">
        <v>7096</v>
      </c>
      <c r="H1891" t="s">
        <v>7112</v>
      </c>
      <c r="I1891" t="s">
        <v>7139</v>
      </c>
      <c r="J1891" t="s">
        <v>7163</v>
      </c>
      <c r="K1891" t="s">
        <v>7167</v>
      </c>
      <c r="L1891" t="s">
        <v>7207</v>
      </c>
      <c r="M1891">
        <v>6</v>
      </c>
      <c r="N1891">
        <v>4234.12</v>
      </c>
      <c r="O1891">
        <v>0.1</v>
      </c>
      <c r="P1891">
        <v>1307.98</v>
      </c>
    </row>
    <row r="1892" spans="1:16" x14ac:dyDescent="0.25">
      <c r="A1892" t="s">
        <v>1904</v>
      </c>
      <c r="B1892" t="s">
        <v>5350</v>
      </c>
      <c r="C1892" t="str">
        <f>TEXT(SalesData[[#This Row],[Order Date]],"mmm-yyyy")</f>
        <v>Apr-2025</v>
      </c>
      <c r="D1892">
        <f t="shared" si="29"/>
        <v>2025</v>
      </c>
      <c r="E1892" t="s">
        <v>6204</v>
      </c>
      <c r="F1892" t="s">
        <v>6958</v>
      </c>
      <c r="G1892" t="s">
        <v>7097</v>
      </c>
      <c r="H1892" t="s">
        <v>7110</v>
      </c>
      <c r="I1892" t="s">
        <v>7155</v>
      </c>
      <c r="J1892" t="s">
        <v>7162</v>
      </c>
      <c r="K1892" t="s">
        <v>7168</v>
      </c>
      <c r="L1892" t="s">
        <v>7181</v>
      </c>
      <c r="M1892">
        <v>2</v>
      </c>
      <c r="N1892">
        <v>23807.91</v>
      </c>
      <c r="O1892">
        <v>0.05</v>
      </c>
      <c r="P1892">
        <v>5090.8</v>
      </c>
    </row>
    <row r="1893" spans="1:16" x14ac:dyDescent="0.25">
      <c r="A1893" t="s">
        <v>1905</v>
      </c>
      <c r="B1893" t="s">
        <v>5426</v>
      </c>
      <c r="C1893" t="str">
        <f>TEXT(SalesData[[#This Row],[Order Date]],"mmm-yyyy")</f>
        <v>Apr-2025</v>
      </c>
      <c r="D1893">
        <f t="shared" si="29"/>
        <v>2025</v>
      </c>
      <c r="E1893" t="s">
        <v>6732</v>
      </c>
      <c r="F1893" t="s">
        <v>6943</v>
      </c>
      <c r="G1893" t="s">
        <v>7097</v>
      </c>
      <c r="H1893" t="s">
        <v>7107</v>
      </c>
      <c r="I1893" t="s">
        <v>7153</v>
      </c>
      <c r="J1893" t="s">
        <v>7162</v>
      </c>
      <c r="K1893" t="s">
        <v>7168</v>
      </c>
      <c r="L1893" t="s">
        <v>7191</v>
      </c>
      <c r="M1893">
        <v>7</v>
      </c>
      <c r="N1893">
        <v>33562.76</v>
      </c>
      <c r="O1893">
        <v>0.25</v>
      </c>
      <c r="P1893">
        <v>2659.43</v>
      </c>
    </row>
    <row r="1894" spans="1:16" x14ac:dyDescent="0.25">
      <c r="A1894" t="s">
        <v>1906</v>
      </c>
      <c r="B1894" t="s">
        <v>5023</v>
      </c>
      <c r="C1894" t="str">
        <f>TEXT(SalesData[[#This Row],[Order Date]],"mmm-yyyy")</f>
        <v>Feb-2023</v>
      </c>
      <c r="D1894">
        <f t="shared" si="29"/>
        <v>2023</v>
      </c>
      <c r="E1894" t="s">
        <v>6294</v>
      </c>
      <c r="F1894" t="s">
        <v>7010</v>
      </c>
      <c r="G1894" t="s">
        <v>7095</v>
      </c>
      <c r="H1894" t="s">
        <v>7106</v>
      </c>
      <c r="I1894" t="s">
        <v>7122</v>
      </c>
      <c r="J1894" t="s">
        <v>7164</v>
      </c>
      <c r="K1894" t="s">
        <v>7174</v>
      </c>
      <c r="L1894" t="s">
        <v>7196</v>
      </c>
      <c r="M1894">
        <v>2</v>
      </c>
      <c r="N1894">
        <v>6841.69</v>
      </c>
      <c r="O1894">
        <v>0.05</v>
      </c>
      <c r="P1894">
        <v>1591.61</v>
      </c>
    </row>
    <row r="1895" spans="1:16" x14ac:dyDescent="0.25">
      <c r="A1895" t="s">
        <v>1907</v>
      </c>
      <c r="B1895" t="s">
        <v>5126</v>
      </c>
      <c r="C1895" t="str">
        <f>TEXT(SalesData[[#This Row],[Order Date]],"mmm-yyyy")</f>
        <v>Jul-2023</v>
      </c>
      <c r="D1895">
        <f t="shared" si="29"/>
        <v>2023</v>
      </c>
      <c r="E1895" t="s">
        <v>6787</v>
      </c>
      <c r="F1895" t="s">
        <v>7022</v>
      </c>
      <c r="G1895" t="s">
        <v>7095</v>
      </c>
      <c r="H1895" t="s">
        <v>7109</v>
      </c>
      <c r="I1895" t="s">
        <v>7135</v>
      </c>
      <c r="J1895" t="s">
        <v>7164</v>
      </c>
      <c r="K1895" t="s">
        <v>7174</v>
      </c>
      <c r="L1895" t="s">
        <v>7199</v>
      </c>
      <c r="M1895">
        <v>3</v>
      </c>
      <c r="N1895">
        <v>4605.82</v>
      </c>
      <c r="O1895">
        <v>0</v>
      </c>
      <c r="P1895">
        <v>997.96</v>
      </c>
    </row>
    <row r="1896" spans="1:16" x14ac:dyDescent="0.25">
      <c r="A1896" t="s">
        <v>1908</v>
      </c>
      <c r="B1896" t="s">
        <v>5216</v>
      </c>
      <c r="C1896" t="str">
        <f>TEXT(SalesData[[#This Row],[Order Date]],"mmm-yyyy")</f>
        <v>Feb-2024</v>
      </c>
      <c r="D1896">
        <f t="shared" si="29"/>
        <v>2024</v>
      </c>
      <c r="E1896" t="s">
        <v>6502</v>
      </c>
      <c r="F1896" t="s">
        <v>7055</v>
      </c>
      <c r="G1896" t="s">
        <v>7094</v>
      </c>
      <c r="H1896" t="s">
        <v>7100</v>
      </c>
      <c r="I1896" t="s">
        <v>7116</v>
      </c>
      <c r="J1896" t="s">
        <v>7162</v>
      </c>
      <c r="K1896" t="s">
        <v>7166</v>
      </c>
      <c r="L1896" t="s">
        <v>7211</v>
      </c>
      <c r="M1896">
        <v>1</v>
      </c>
      <c r="N1896">
        <v>6934.13</v>
      </c>
      <c r="O1896">
        <v>0.05</v>
      </c>
      <c r="P1896">
        <v>1014.33</v>
      </c>
    </row>
    <row r="1897" spans="1:16" x14ac:dyDescent="0.25">
      <c r="A1897" t="s">
        <v>1909</v>
      </c>
      <c r="B1897" t="s">
        <v>5393</v>
      </c>
      <c r="C1897" t="str">
        <f>TEXT(SalesData[[#This Row],[Order Date]],"mmm-yyyy")</f>
        <v>Dec-2023</v>
      </c>
      <c r="D1897">
        <f t="shared" si="29"/>
        <v>2023</v>
      </c>
      <c r="E1897" t="s">
        <v>6284</v>
      </c>
      <c r="F1897" t="s">
        <v>6895</v>
      </c>
      <c r="G1897" t="s">
        <v>7097</v>
      </c>
      <c r="H1897" t="s">
        <v>7104</v>
      </c>
      <c r="I1897" t="s">
        <v>7132</v>
      </c>
      <c r="J1897" t="s">
        <v>7162</v>
      </c>
      <c r="K1897" t="s">
        <v>7169</v>
      </c>
      <c r="L1897" t="s">
        <v>7182</v>
      </c>
      <c r="M1897">
        <v>2</v>
      </c>
      <c r="N1897">
        <v>14744.39</v>
      </c>
      <c r="O1897">
        <v>0.2</v>
      </c>
      <c r="P1897">
        <v>1094.95</v>
      </c>
    </row>
    <row r="1898" spans="1:16" x14ac:dyDescent="0.25">
      <c r="A1898" t="s">
        <v>1910</v>
      </c>
      <c r="B1898" t="s">
        <v>5303</v>
      </c>
      <c r="C1898" t="str">
        <f>TEXT(SalesData[[#This Row],[Order Date]],"mmm-yyyy")</f>
        <v>Mar-2024</v>
      </c>
      <c r="D1898">
        <f t="shared" si="29"/>
        <v>2024</v>
      </c>
      <c r="E1898" t="s">
        <v>6450</v>
      </c>
      <c r="F1898" t="s">
        <v>7061</v>
      </c>
      <c r="G1898" t="s">
        <v>7095</v>
      </c>
      <c r="H1898" t="s">
        <v>7108</v>
      </c>
      <c r="I1898" t="s">
        <v>7126</v>
      </c>
      <c r="J1898" t="s">
        <v>7162</v>
      </c>
      <c r="K1898" t="s">
        <v>7169</v>
      </c>
      <c r="L1898" t="s">
        <v>7182</v>
      </c>
      <c r="M1898">
        <v>4</v>
      </c>
      <c r="N1898">
        <v>36510.269999999997</v>
      </c>
      <c r="O1898">
        <v>0</v>
      </c>
      <c r="P1898">
        <v>6594.22</v>
      </c>
    </row>
    <row r="1899" spans="1:16" x14ac:dyDescent="0.25">
      <c r="A1899" t="s">
        <v>1911</v>
      </c>
      <c r="B1899" t="s">
        <v>5847</v>
      </c>
      <c r="C1899" t="str">
        <f>TEXT(SalesData[[#This Row],[Order Date]],"mmm-yyyy")</f>
        <v>Mar-2024</v>
      </c>
      <c r="D1899">
        <f t="shared" si="29"/>
        <v>2024</v>
      </c>
      <c r="E1899" t="s">
        <v>6361</v>
      </c>
      <c r="F1899" t="s">
        <v>6897</v>
      </c>
      <c r="G1899" t="s">
        <v>7094</v>
      </c>
      <c r="H1899" t="s">
        <v>7100</v>
      </c>
      <c r="I1899" t="s">
        <v>7136</v>
      </c>
      <c r="J1899" t="s">
        <v>7164</v>
      </c>
      <c r="K1899" t="s">
        <v>7170</v>
      </c>
      <c r="L1899" t="s">
        <v>7189</v>
      </c>
      <c r="M1899">
        <v>5</v>
      </c>
      <c r="N1899">
        <v>6858.7</v>
      </c>
      <c r="O1899">
        <v>0.05</v>
      </c>
      <c r="P1899">
        <v>1930.37</v>
      </c>
    </row>
    <row r="1900" spans="1:16" x14ac:dyDescent="0.25">
      <c r="A1900" t="s">
        <v>1912</v>
      </c>
      <c r="B1900" t="s">
        <v>5219</v>
      </c>
      <c r="C1900" t="str">
        <f>TEXT(SalesData[[#This Row],[Order Date]],"mmm-yyyy")</f>
        <v>Sep-2024</v>
      </c>
      <c r="D1900">
        <f t="shared" si="29"/>
        <v>2024</v>
      </c>
      <c r="E1900" t="s">
        <v>6823</v>
      </c>
      <c r="F1900" t="s">
        <v>6945</v>
      </c>
      <c r="G1900" t="s">
        <v>7096</v>
      </c>
      <c r="H1900" t="s">
        <v>7103</v>
      </c>
      <c r="I1900" t="s">
        <v>7119</v>
      </c>
      <c r="J1900" t="s">
        <v>7162</v>
      </c>
      <c r="K1900" t="s">
        <v>7166</v>
      </c>
      <c r="L1900" t="s">
        <v>7192</v>
      </c>
      <c r="M1900">
        <v>7</v>
      </c>
      <c r="N1900">
        <v>36640.769999999997</v>
      </c>
      <c r="O1900">
        <v>0.1</v>
      </c>
      <c r="P1900">
        <v>4607.42</v>
      </c>
    </row>
    <row r="1901" spans="1:16" x14ac:dyDescent="0.25">
      <c r="A1901" t="s">
        <v>1913</v>
      </c>
      <c r="B1901" t="s">
        <v>5900</v>
      </c>
      <c r="C1901" t="str">
        <f>TEXT(SalesData[[#This Row],[Order Date]],"mmm-yyyy")</f>
        <v>Dec-2024</v>
      </c>
      <c r="D1901">
        <f t="shared" si="29"/>
        <v>2024</v>
      </c>
      <c r="E1901" t="s">
        <v>6761</v>
      </c>
      <c r="F1901" t="s">
        <v>6907</v>
      </c>
      <c r="G1901" t="s">
        <v>7094</v>
      </c>
      <c r="H1901" t="s">
        <v>7101</v>
      </c>
      <c r="I1901" t="s">
        <v>7137</v>
      </c>
      <c r="J1901" t="s">
        <v>7163</v>
      </c>
      <c r="K1901" t="s">
        <v>7167</v>
      </c>
      <c r="L1901" t="s">
        <v>7187</v>
      </c>
      <c r="M1901">
        <v>5</v>
      </c>
      <c r="N1901">
        <v>6043.71</v>
      </c>
      <c r="O1901">
        <v>0.2</v>
      </c>
      <c r="P1901">
        <v>1169.3900000000001</v>
      </c>
    </row>
    <row r="1902" spans="1:16" x14ac:dyDescent="0.25">
      <c r="A1902" t="s">
        <v>1914</v>
      </c>
      <c r="B1902" t="s">
        <v>5605</v>
      </c>
      <c r="C1902" t="str">
        <f>TEXT(SalesData[[#This Row],[Order Date]],"mmm-yyyy")</f>
        <v>Aug-2025</v>
      </c>
      <c r="D1902">
        <f t="shared" si="29"/>
        <v>2025</v>
      </c>
      <c r="E1902" t="s">
        <v>6792</v>
      </c>
      <c r="F1902" t="s">
        <v>7053</v>
      </c>
      <c r="G1902" t="s">
        <v>7094</v>
      </c>
      <c r="H1902" t="s">
        <v>7098</v>
      </c>
      <c r="I1902" t="s">
        <v>7156</v>
      </c>
      <c r="J1902" t="s">
        <v>7165</v>
      </c>
      <c r="K1902" t="s">
        <v>7177</v>
      </c>
      <c r="L1902" t="s">
        <v>7210</v>
      </c>
      <c r="M1902">
        <v>3</v>
      </c>
      <c r="N1902">
        <v>240558.15</v>
      </c>
      <c r="O1902">
        <v>0.1</v>
      </c>
      <c r="P1902">
        <v>22710.71</v>
      </c>
    </row>
    <row r="1903" spans="1:16" x14ac:dyDescent="0.25">
      <c r="A1903" t="s">
        <v>1915</v>
      </c>
      <c r="B1903" t="s">
        <v>5133</v>
      </c>
      <c r="C1903" t="str">
        <f>TEXT(SalesData[[#This Row],[Order Date]],"mmm-yyyy")</f>
        <v>May-2023</v>
      </c>
      <c r="D1903">
        <f t="shared" si="29"/>
        <v>2023</v>
      </c>
      <c r="E1903" t="s">
        <v>6461</v>
      </c>
      <c r="F1903" t="s">
        <v>7006</v>
      </c>
      <c r="G1903" t="s">
        <v>7095</v>
      </c>
      <c r="H1903" t="s">
        <v>7102</v>
      </c>
      <c r="I1903" t="s">
        <v>7157</v>
      </c>
      <c r="J1903" t="s">
        <v>7162</v>
      </c>
      <c r="K1903" t="s">
        <v>7166</v>
      </c>
      <c r="L1903" t="s">
        <v>7211</v>
      </c>
      <c r="M1903">
        <v>1</v>
      </c>
      <c r="N1903">
        <v>6640.28</v>
      </c>
      <c r="O1903">
        <v>0.15</v>
      </c>
      <c r="P1903">
        <v>779.85</v>
      </c>
    </row>
    <row r="1904" spans="1:16" x14ac:dyDescent="0.25">
      <c r="A1904" t="s">
        <v>1916</v>
      </c>
      <c r="B1904" t="s">
        <v>5163</v>
      </c>
      <c r="C1904" t="str">
        <f>TEXT(SalesData[[#This Row],[Order Date]],"mmm-yyyy")</f>
        <v>Jan-2025</v>
      </c>
      <c r="D1904">
        <f t="shared" si="29"/>
        <v>2025</v>
      </c>
      <c r="E1904" t="s">
        <v>6168</v>
      </c>
      <c r="F1904" t="s">
        <v>6909</v>
      </c>
      <c r="G1904" t="s">
        <v>7094</v>
      </c>
      <c r="H1904" t="s">
        <v>7100</v>
      </c>
      <c r="I1904" t="s">
        <v>7151</v>
      </c>
      <c r="J1904" t="s">
        <v>7164</v>
      </c>
      <c r="K1904" t="s">
        <v>7173</v>
      </c>
      <c r="L1904" t="s">
        <v>7206</v>
      </c>
      <c r="M1904">
        <v>8</v>
      </c>
      <c r="N1904">
        <v>13850.01</v>
      </c>
      <c r="O1904">
        <v>0.25</v>
      </c>
      <c r="P1904">
        <v>3360.26</v>
      </c>
    </row>
    <row r="1905" spans="1:16" x14ac:dyDescent="0.25">
      <c r="A1905" t="s">
        <v>1917</v>
      </c>
      <c r="B1905" t="s">
        <v>5292</v>
      </c>
      <c r="C1905" t="str">
        <f>TEXT(SalesData[[#This Row],[Order Date]],"mmm-yyyy")</f>
        <v>Oct-2024</v>
      </c>
      <c r="D1905">
        <f t="shared" si="29"/>
        <v>2024</v>
      </c>
      <c r="E1905" t="s">
        <v>6572</v>
      </c>
      <c r="F1905" t="s">
        <v>7079</v>
      </c>
      <c r="G1905" t="s">
        <v>7094</v>
      </c>
      <c r="H1905" t="s">
        <v>7098</v>
      </c>
      <c r="I1905" t="s">
        <v>7114</v>
      </c>
      <c r="J1905" t="s">
        <v>7163</v>
      </c>
      <c r="K1905" t="s">
        <v>7171</v>
      </c>
      <c r="L1905" t="s">
        <v>7209</v>
      </c>
      <c r="M1905">
        <v>6</v>
      </c>
      <c r="N1905">
        <v>8423.86</v>
      </c>
      <c r="O1905">
        <v>0.2</v>
      </c>
      <c r="P1905">
        <v>1149.04</v>
      </c>
    </row>
    <row r="1906" spans="1:16" x14ac:dyDescent="0.25">
      <c r="A1906" t="s">
        <v>1918</v>
      </c>
      <c r="B1906" t="s">
        <v>5397</v>
      </c>
      <c r="C1906" t="str">
        <f>TEXT(SalesData[[#This Row],[Order Date]],"mmm-yyyy")</f>
        <v>Mar-2025</v>
      </c>
      <c r="D1906">
        <f t="shared" si="29"/>
        <v>2025</v>
      </c>
      <c r="E1906" t="s">
        <v>6811</v>
      </c>
      <c r="F1906" t="s">
        <v>6958</v>
      </c>
      <c r="G1906" t="s">
        <v>7096</v>
      </c>
      <c r="H1906" t="s">
        <v>7111</v>
      </c>
      <c r="I1906" t="s">
        <v>7145</v>
      </c>
      <c r="J1906" t="s">
        <v>7165</v>
      </c>
      <c r="K1906" t="s">
        <v>7177</v>
      </c>
      <c r="L1906" t="s">
        <v>7201</v>
      </c>
      <c r="M1906">
        <v>2</v>
      </c>
      <c r="N1906">
        <v>105465.92</v>
      </c>
      <c r="O1906">
        <v>0</v>
      </c>
      <c r="P1906">
        <v>16445.86</v>
      </c>
    </row>
    <row r="1907" spans="1:16" x14ac:dyDescent="0.25">
      <c r="A1907" t="s">
        <v>1919</v>
      </c>
      <c r="B1907" t="s">
        <v>5224</v>
      </c>
      <c r="C1907" t="str">
        <f>TEXT(SalesData[[#This Row],[Order Date]],"mmm-yyyy")</f>
        <v>Feb-2024</v>
      </c>
      <c r="D1907">
        <f t="shared" si="29"/>
        <v>2024</v>
      </c>
      <c r="E1907" t="s">
        <v>6228</v>
      </c>
      <c r="F1907" t="s">
        <v>6959</v>
      </c>
      <c r="G1907" t="s">
        <v>7094</v>
      </c>
      <c r="H1907" t="s">
        <v>7098</v>
      </c>
      <c r="I1907" t="s">
        <v>7156</v>
      </c>
      <c r="J1907" t="s">
        <v>7162</v>
      </c>
      <c r="K1907" t="s">
        <v>7169</v>
      </c>
      <c r="L1907" t="s">
        <v>7203</v>
      </c>
      <c r="M1907">
        <v>7</v>
      </c>
      <c r="N1907">
        <v>128655.37</v>
      </c>
      <c r="O1907">
        <v>0.15</v>
      </c>
      <c r="P1907">
        <v>9471.7000000000007</v>
      </c>
    </row>
    <row r="1908" spans="1:16" x14ac:dyDescent="0.25">
      <c r="A1908" t="s">
        <v>1920</v>
      </c>
      <c r="B1908" t="s">
        <v>5151</v>
      </c>
      <c r="C1908" t="str">
        <f>TEXT(SalesData[[#This Row],[Order Date]],"mmm-yyyy")</f>
        <v>Feb-2023</v>
      </c>
      <c r="D1908">
        <f t="shared" si="29"/>
        <v>2023</v>
      </c>
      <c r="E1908" t="s">
        <v>6714</v>
      </c>
      <c r="F1908" t="s">
        <v>6921</v>
      </c>
      <c r="G1908" t="s">
        <v>7096</v>
      </c>
      <c r="H1908" t="s">
        <v>7112</v>
      </c>
      <c r="I1908" t="s">
        <v>7133</v>
      </c>
      <c r="J1908" t="s">
        <v>7162</v>
      </c>
      <c r="K1908" t="s">
        <v>7166</v>
      </c>
      <c r="L1908" t="s">
        <v>7192</v>
      </c>
      <c r="M1908">
        <v>8</v>
      </c>
      <c r="N1908">
        <v>41366.78</v>
      </c>
      <c r="O1908">
        <v>0.15</v>
      </c>
      <c r="P1908">
        <v>4151.6400000000003</v>
      </c>
    </row>
    <row r="1909" spans="1:16" x14ac:dyDescent="0.25">
      <c r="A1909" t="s">
        <v>1921</v>
      </c>
      <c r="B1909" t="s">
        <v>5535</v>
      </c>
      <c r="C1909" t="str">
        <f>TEXT(SalesData[[#This Row],[Order Date]],"mmm-yyyy")</f>
        <v>Jun-2023</v>
      </c>
      <c r="D1909">
        <f t="shared" si="29"/>
        <v>2023</v>
      </c>
      <c r="E1909" t="s">
        <v>6470</v>
      </c>
      <c r="F1909" t="s">
        <v>7025</v>
      </c>
      <c r="G1909" t="s">
        <v>7096</v>
      </c>
      <c r="H1909" t="s">
        <v>7112</v>
      </c>
      <c r="I1909" t="s">
        <v>7133</v>
      </c>
      <c r="J1909" t="s">
        <v>7162</v>
      </c>
      <c r="K1909" t="s">
        <v>7169</v>
      </c>
      <c r="L1909" t="s">
        <v>7193</v>
      </c>
      <c r="M1909">
        <v>2</v>
      </c>
      <c r="N1909">
        <v>21766.03</v>
      </c>
      <c r="O1909">
        <v>0</v>
      </c>
      <c r="P1909">
        <v>4488.83</v>
      </c>
    </row>
    <row r="1910" spans="1:16" x14ac:dyDescent="0.25">
      <c r="A1910" t="s">
        <v>1922</v>
      </c>
      <c r="B1910" t="s">
        <v>5908</v>
      </c>
      <c r="C1910" t="str">
        <f>TEXT(SalesData[[#This Row],[Order Date]],"mmm-yyyy")</f>
        <v>Aug-2025</v>
      </c>
      <c r="D1910">
        <f t="shared" si="29"/>
        <v>2025</v>
      </c>
      <c r="E1910" t="s">
        <v>6824</v>
      </c>
      <c r="F1910" t="s">
        <v>7000</v>
      </c>
      <c r="G1910" t="s">
        <v>7097</v>
      </c>
      <c r="H1910" t="s">
        <v>7107</v>
      </c>
      <c r="I1910" t="s">
        <v>7153</v>
      </c>
      <c r="J1910" t="s">
        <v>7165</v>
      </c>
      <c r="K1910" t="s">
        <v>7177</v>
      </c>
      <c r="L1910" t="s">
        <v>7198</v>
      </c>
      <c r="M1910">
        <v>8</v>
      </c>
      <c r="N1910">
        <v>513736.06</v>
      </c>
      <c r="O1910">
        <v>0</v>
      </c>
      <c r="P1910">
        <v>86296.18</v>
      </c>
    </row>
    <row r="1911" spans="1:16" x14ac:dyDescent="0.25">
      <c r="A1911" t="s">
        <v>1923</v>
      </c>
      <c r="B1911" t="s">
        <v>5716</v>
      </c>
      <c r="C1911" t="str">
        <f>TEXT(SalesData[[#This Row],[Order Date]],"mmm-yyyy")</f>
        <v>Jan-2023</v>
      </c>
      <c r="D1911">
        <f t="shared" si="29"/>
        <v>2023</v>
      </c>
      <c r="E1911" t="s">
        <v>6462</v>
      </c>
      <c r="F1911" t="s">
        <v>6939</v>
      </c>
      <c r="G1911" t="s">
        <v>7097</v>
      </c>
      <c r="H1911" t="s">
        <v>7104</v>
      </c>
      <c r="I1911" t="s">
        <v>7160</v>
      </c>
      <c r="J1911" t="s">
        <v>7163</v>
      </c>
      <c r="K1911" t="s">
        <v>7175</v>
      </c>
      <c r="L1911" t="s">
        <v>7205</v>
      </c>
      <c r="M1911">
        <v>1</v>
      </c>
      <c r="N1911">
        <v>3092.88</v>
      </c>
      <c r="O1911">
        <v>0.15</v>
      </c>
      <c r="P1911">
        <v>381.93</v>
      </c>
    </row>
    <row r="1912" spans="1:16" x14ac:dyDescent="0.25">
      <c r="A1912" t="s">
        <v>1924</v>
      </c>
      <c r="B1912" t="s">
        <v>5870</v>
      </c>
      <c r="C1912" t="str">
        <f>TEXT(SalesData[[#This Row],[Order Date]],"mmm-yyyy")</f>
        <v>Aug-2023</v>
      </c>
      <c r="D1912">
        <f t="shared" si="29"/>
        <v>2023</v>
      </c>
      <c r="E1912" t="s">
        <v>6360</v>
      </c>
      <c r="F1912" t="s">
        <v>7045</v>
      </c>
      <c r="G1912" t="s">
        <v>7094</v>
      </c>
      <c r="H1912" t="s">
        <v>7099</v>
      </c>
      <c r="I1912" t="s">
        <v>7125</v>
      </c>
      <c r="J1912" t="s">
        <v>7163</v>
      </c>
      <c r="K1912" t="s">
        <v>7171</v>
      </c>
      <c r="L1912" t="s">
        <v>7209</v>
      </c>
      <c r="M1912">
        <v>5</v>
      </c>
      <c r="N1912">
        <v>6934.45</v>
      </c>
      <c r="O1912">
        <v>0.25</v>
      </c>
      <c r="P1912">
        <v>654.32000000000005</v>
      </c>
    </row>
    <row r="1913" spans="1:16" x14ac:dyDescent="0.25">
      <c r="A1913" t="s">
        <v>1925</v>
      </c>
      <c r="B1913" t="s">
        <v>5700</v>
      </c>
      <c r="C1913" t="str">
        <f>TEXT(SalesData[[#This Row],[Order Date]],"mmm-yyyy")</f>
        <v>Oct-2023</v>
      </c>
      <c r="D1913">
        <f t="shared" si="29"/>
        <v>2023</v>
      </c>
      <c r="E1913" t="s">
        <v>6172</v>
      </c>
      <c r="F1913" t="s">
        <v>6962</v>
      </c>
      <c r="G1913" t="s">
        <v>7094</v>
      </c>
      <c r="H1913" t="s">
        <v>7101</v>
      </c>
      <c r="I1913" t="s">
        <v>7124</v>
      </c>
      <c r="J1913" t="s">
        <v>7164</v>
      </c>
      <c r="K1913" t="s">
        <v>7170</v>
      </c>
      <c r="L1913" t="s">
        <v>7189</v>
      </c>
      <c r="M1913">
        <v>4</v>
      </c>
      <c r="N1913">
        <v>4361.0600000000004</v>
      </c>
      <c r="O1913">
        <v>0.25</v>
      </c>
      <c r="P1913">
        <v>916.85</v>
      </c>
    </row>
    <row r="1914" spans="1:16" x14ac:dyDescent="0.25">
      <c r="A1914" t="s">
        <v>1926</v>
      </c>
      <c r="B1914" t="s">
        <v>5711</v>
      </c>
      <c r="C1914" t="str">
        <f>TEXT(SalesData[[#This Row],[Order Date]],"mmm-yyyy")</f>
        <v>Sep-2024</v>
      </c>
      <c r="D1914">
        <f t="shared" si="29"/>
        <v>2024</v>
      </c>
      <c r="E1914" t="s">
        <v>6688</v>
      </c>
      <c r="F1914" t="s">
        <v>6976</v>
      </c>
      <c r="G1914" t="s">
        <v>7097</v>
      </c>
      <c r="H1914" t="s">
        <v>7110</v>
      </c>
      <c r="I1914" t="s">
        <v>7155</v>
      </c>
      <c r="J1914" t="s">
        <v>7164</v>
      </c>
      <c r="K1914" t="s">
        <v>7174</v>
      </c>
      <c r="L1914" t="s">
        <v>7199</v>
      </c>
      <c r="M1914">
        <v>2</v>
      </c>
      <c r="N1914">
        <v>2460.12</v>
      </c>
      <c r="O1914">
        <v>0.2</v>
      </c>
      <c r="P1914">
        <v>303.68</v>
      </c>
    </row>
    <row r="1915" spans="1:16" x14ac:dyDescent="0.25">
      <c r="A1915" t="s">
        <v>1927</v>
      </c>
      <c r="B1915" t="s">
        <v>5114</v>
      </c>
      <c r="C1915" t="str">
        <f>TEXT(SalesData[[#This Row],[Order Date]],"mmm-yyyy")</f>
        <v>Aug-2024</v>
      </c>
      <c r="D1915">
        <f t="shared" si="29"/>
        <v>2024</v>
      </c>
      <c r="E1915" t="s">
        <v>6192</v>
      </c>
      <c r="F1915" t="s">
        <v>6908</v>
      </c>
      <c r="G1915" t="s">
        <v>7096</v>
      </c>
      <c r="H1915" t="s">
        <v>7112</v>
      </c>
      <c r="I1915" t="s">
        <v>7154</v>
      </c>
      <c r="J1915" t="s">
        <v>7163</v>
      </c>
      <c r="K1915" t="s">
        <v>7175</v>
      </c>
      <c r="L1915" t="s">
        <v>7205</v>
      </c>
      <c r="M1915">
        <v>1</v>
      </c>
      <c r="N1915">
        <v>3207.31</v>
      </c>
      <c r="O1915">
        <v>0.1</v>
      </c>
      <c r="P1915">
        <v>432.73</v>
      </c>
    </row>
    <row r="1916" spans="1:16" x14ac:dyDescent="0.25">
      <c r="A1916" t="s">
        <v>1928</v>
      </c>
      <c r="B1916" t="s">
        <v>5640</v>
      </c>
      <c r="C1916" t="str">
        <f>TEXT(SalesData[[#This Row],[Order Date]],"mmm-yyyy")</f>
        <v>Aug-2023</v>
      </c>
      <c r="D1916">
        <f t="shared" si="29"/>
        <v>2023</v>
      </c>
      <c r="E1916" t="s">
        <v>6698</v>
      </c>
      <c r="F1916" t="s">
        <v>7046</v>
      </c>
      <c r="G1916" t="s">
        <v>7097</v>
      </c>
      <c r="H1916" t="s">
        <v>7107</v>
      </c>
      <c r="I1916" t="s">
        <v>7123</v>
      </c>
      <c r="J1916" t="s">
        <v>7165</v>
      </c>
      <c r="K1916" t="s">
        <v>7176</v>
      </c>
      <c r="L1916" t="s">
        <v>7194</v>
      </c>
      <c r="M1916">
        <v>1</v>
      </c>
      <c r="N1916">
        <v>24753.38</v>
      </c>
      <c r="O1916">
        <v>0</v>
      </c>
      <c r="P1916">
        <v>4014.16</v>
      </c>
    </row>
    <row r="1917" spans="1:16" x14ac:dyDescent="0.25">
      <c r="A1917" t="s">
        <v>1929</v>
      </c>
      <c r="B1917" t="s">
        <v>5909</v>
      </c>
      <c r="C1917" t="str">
        <f>TEXT(SalesData[[#This Row],[Order Date]],"mmm-yyyy")</f>
        <v>Mar-2023</v>
      </c>
      <c r="D1917">
        <f t="shared" si="29"/>
        <v>2023</v>
      </c>
      <c r="E1917" t="s">
        <v>6685</v>
      </c>
      <c r="F1917" t="s">
        <v>6976</v>
      </c>
      <c r="G1917" t="s">
        <v>7097</v>
      </c>
      <c r="H1917" t="s">
        <v>7110</v>
      </c>
      <c r="I1917" t="s">
        <v>7159</v>
      </c>
      <c r="J1917" t="s">
        <v>7162</v>
      </c>
      <c r="K1917" t="s">
        <v>7166</v>
      </c>
      <c r="L1917" t="s">
        <v>7178</v>
      </c>
      <c r="M1917">
        <v>4</v>
      </c>
      <c r="N1917">
        <v>56255.27</v>
      </c>
      <c r="O1917">
        <v>0.1</v>
      </c>
      <c r="P1917">
        <v>9429.7900000000009</v>
      </c>
    </row>
    <row r="1918" spans="1:16" x14ac:dyDescent="0.25">
      <c r="A1918" t="s">
        <v>1930</v>
      </c>
      <c r="B1918" t="s">
        <v>5910</v>
      </c>
      <c r="C1918" t="str">
        <f>TEXT(SalesData[[#This Row],[Order Date]],"mmm-yyyy")</f>
        <v>Jul-2024</v>
      </c>
      <c r="D1918">
        <f t="shared" si="29"/>
        <v>2024</v>
      </c>
      <c r="E1918" t="s">
        <v>6825</v>
      </c>
      <c r="F1918" t="s">
        <v>7037</v>
      </c>
      <c r="G1918" t="s">
        <v>7097</v>
      </c>
      <c r="H1918" t="s">
        <v>7104</v>
      </c>
      <c r="I1918" t="s">
        <v>7120</v>
      </c>
      <c r="J1918" t="s">
        <v>7164</v>
      </c>
      <c r="K1918" t="s">
        <v>7173</v>
      </c>
      <c r="L1918" t="s">
        <v>7186</v>
      </c>
      <c r="M1918">
        <v>1</v>
      </c>
      <c r="N1918">
        <v>4664.24</v>
      </c>
      <c r="O1918">
        <v>0</v>
      </c>
      <c r="P1918">
        <v>1231.94</v>
      </c>
    </row>
    <row r="1919" spans="1:16" x14ac:dyDescent="0.25">
      <c r="A1919" t="s">
        <v>1931</v>
      </c>
      <c r="B1919" t="s">
        <v>5774</v>
      </c>
      <c r="C1919" t="str">
        <f>TEXT(SalesData[[#This Row],[Order Date]],"mmm-yyyy")</f>
        <v>May-2024</v>
      </c>
      <c r="D1919">
        <f t="shared" si="29"/>
        <v>2024</v>
      </c>
      <c r="E1919" t="s">
        <v>6500</v>
      </c>
      <c r="F1919" t="s">
        <v>6923</v>
      </c>
      <c r="G1919" t="s">
        <v>7097</v>
      </c>
      <c r="H1919" t="s">
        <v>7107</v>
      </c>
      <c r="I1919" t="s">
        <v>7123</v>
      </c>
      <c r="J1919" t="s">
        <v>7165</v>
      </c>
      <c r="K1919" t="s">
        <v>7177</v>
      </c>
      <c r="L1919" t="s">
        <v>7210</v>
      </c>
      <c r="M1919">
        <v>2</v>
      </c>
      <c r="N1919">
        <v>121442.67</v>
      </c>
      <c r="O1919">
        <v>0.25</v>
      </c>
      <c r="P1919">
        <v>-2171.84</v>
      </c>
    </row>
    <row r="1920" spans="1:16" x14ac:dyDescent="0.25">
      <c r="A1920" t="s">
        <v>1932</v>
      </c>
      <c r="B1920" t="s">
        <v>5604</v>
      </c>
      <c r="C1920" t="str">
        <f>TEXT(SalesData[[#This Row],[Order Date]],"mmm-yyyy")</f>
        <v>Mar-2023</v>
      </c>
      <c r="D1920">
        <f t="shared" si="29"/>
        <v>2023</v>
      </c>
      <c r="E1920" t="s">
        <v>6402</v>
      </c>
      <c r="F1920" t="s">
        <v>6905</v>
      </c>
      <c r="G1920" t="s">
        <v>7094</v>
      </c>
      <c r="H1920" t="s">
        <v>7101</v>
      </c>
      <c r="I1920" t="s">
        <v>7137</v>
      </c>
      <c r="J1920" t="s">
        <v>7165</v>
      </c>
      <c r="K1920" t="s">
        <v>7177</v>
      </c>
      <c r="L1920" t="s">
        <v>7210</v>
      </c>
      <c r="M1920">
        <v>1</v>
      </c>
      <c r="N1920">
        <v>71160.75</v>
      </c>
      <c r="O1920">
        <v>0.2</v>
      </c>
      <c r="P1920">
        <v>719.35</v>
      </c>
    </row>
    <row r="1921" spans="1:16" x14ac:dyDescent="0.25">
      <c r="A1921" t="s">
        <v>1933</v>
      </c>
      <c r="B1921" t="s">
        <v>5325</v>
      </c>
      <c r="C1921" t="str">
        <f>TEXT(SalesData[[#This Row],[Order Date]],"mmm-yyyy")</f>
        <v>Aug-2024</v>
      </c>
      <c r="D1921">
        <f t="shared" si="29"/>
        <v>2024</v>
      </c>
      <c r="E1921" t="s">
        <v>6652</v>
      </c>
      <c r="F1921" t="s">
        <v>6912</v>
      </c>
      <c r="G1921" t="s">
        <v>7094</v>
      </c>
      <c r="H1921" t="s">
        <v>7099</v>
      </c>
      <c r="I1921" t="s">
        <v>7130</v>
      </c>
      <c r="J1921" t="s">
        <v>7164</v>
      </c>
      <c r="K1921" t="s">
        <v>7174</v>
      </c>
      <c r="L1921" t="s">
        <v>7199</v>
      </c>
      <c r="M1921">
        <v>6</v>
      </c>
      <c r="N1921">
        <v>9168.81</v>
      </c>
      <c r="O1921">
        <v>0.05</v>
      </c>
      <c r="P1921">
        <v>1912.38</v>
      </c>
    </row>
    <row r="1922" spans="1:16" x14ac:dyDescent="0.25">
      <c r="A1922" t="s">
        <v>1934</v>
      </c>
      <c r="B1922" t="s">
        <v>5073</v>
      </c>
      <c r="C1922" t="str">
        <f>TEXT(SalesData[[#This Row],[Order Date]],"mmm-yyyy")</f>
        <v>Oct-2024</v>
      </c>
      <c r="D1922">
        <f t="shared" ref="D1922:D1985" si="30">YEAR(B1922)</f>
        <v>2024</v>
      </c>
      <c r="E1922" t="s">
        <v>6169</v>
      </c>
      <c r="F1922" t="s">
        <v>6939</v>
      </c>
      <c r="G1922" t="s">
        <v>7094</v>
      </c>
      <c r="H1922" t="s">
        <v>7099</v>
      </c>
      <c r="I1922" t="s">
        <v>7125</v>
      </c>
      <c r="J1922" t="s">
        <v>7165</v>
      </c>
      <c r="K1922" t="s">
        <v>7172</v>
      </c>
      <c r="L1922" t="s">
        <v>7212</v>
      </c>
      <c r="M1922">
        <v>2</v>
      </c>
      <c r="N1922">
        <v>6512.52</v>
      </c>
      <c r="O1922">
        <v>0.1</v>
      </c>
      <c r="P1922">
        <v>826.02</v>
      </c>
    </row>
    <row r="1923" spans="1:16" x14ac:dyDescent="0.25">
      <c r="A1923" t="s">
        <v>1935</v>
      </c>
      <c r="B1923" t="s">
        <v>5291</v>
      </c>
      <c r="C1923" t="str">
        <f>TEXT(SalesData[[#This Row],[Order Date]],"mmm-yyyy")</f>
        <v>Feb-2025</v>
      </c>
      <c r="D1923">
        <f t="shared" si="30"/>
        <v>2025</v>
      </c>
      <c r="E1923" t="s">
        <v>6614</v>
      </c>
      <c r="F1923" t="s">
        <v>6926</v>
      </c>
      <c r="G1923" t="s">
        <v>7097</v>
      </c>
      <c r="H1923" t="s">
        <v>7107</v>
      </c>
      <c r="I1923" t="s">
        <v>7123</v>
      </c>
      <c r="J1923" t="s">
        <v>7163</v>
      </c>
      <c r="K1923" t="s">
        <v>7171</v>
      </c>
      <c r="L1923" t="s">
        <v>7209</v>
      </c>
      <c r="M1923">
        <v>2</v>
      </c>
      <c r="N1923">
        <v>2698.79</v>
      </c>
      <c r="O1923">
        <v>0.25</v>
      </c>
      <c r="P1923">
        <v>293.14999999999998</v>
      </c>
    </row>
    <row r="1924" spans="1:16" x14ac:dyDescent="0.25">
      <c r="A1924" t="s">
        <v>1936</v>
      </c>
      <c r="B1924" t="s">
        <v>5236</v>
      </c>
      <c r="C1924" t="str">
        <f>TEXT(SalesData[[#This Row],[Order Date]],"mmm-yyyy")</f>
        <v>Jul-2023</v>
      </c>
      <c r="D1924">
        <f t="shared" si="30"/>
        <v>2023</v>
      </c>
      <c r="E1924" t="s">
        <v>6812</v>
      </c>
      <c r="F1924" t="s">
        <v>7010</v>
      </c>
      <c r="G1924" t="s">
        <v>7095</v>
      </c>
      <c r="H1924" t="s">
        <v>7109</v>
      </c>
      <c r="I1924" t="s">
        <v>7140</v>
      </c>
      <c r="J1924" t="s">
        <v>7164</v>
      </c>
      <c r="K1924" t="s">
        <v>7170</v>
      </c>
      <c r="L1924" t="s">
        <v>7183</v>
      </c>
      <c r="M1924">
        <v>1</v>
      </c>
      <c r="N1924">
        <v>5235.32</v>
      </c>
      <c r="O1924">
        <v>0</v>
      </c>
      <c r="P1924">
        <v>1499.2</v>
      </c>
    </row>
    <row r="1925" spans="1:16" x14ac:dyDescent="0.25">
      <c r="A1925" t="s">
        <v>1937</v>
      </c>
      <c r="B1925" t="s">
        <v>5060</v>
      </c>
      <c r="C1925" t="str">
        <f>TEXT(SalesData[[#This Row],[Order Date]],"mmm-yyyy")</f>
        <v>Aug-2024</v>
      </c>
      <c r="D1925">
        <f t="shared" si="30"/>
        <v>2024</v>
      </c>
      <c r="E1925" t="s">
        <v>6769</v>
      </c>
      <c r="F1925" t="s">
        <v>6987</v>
      </c>
      <c r="G1925" t="s">
        <v>7097</v>
      </c>
      <c r="H1925" t="s">
        <v>7107</v>
      </c>
      <c r="I1925" t="s">
        <v>7153</v>
      </c>
      <c r="J1925" t="s">
        <v>7163</v>
      </c>
      <c r="K1925" t="s">
        <v>7167</v>
      </c>
      <c r="L1925" t="s">
        <v>7179</v>
      </c>
      <c r="M1925">
        <v>6</v>
      </c>
      <c r="N1925">
        <v>15612.96</v>
      </c>
      <c r="O1925">
        <v>0</v>
      </c>
      <c r="P1925">
        <v>3857.25</v>
      </c>
    </row>
    <row r="1926" spans="1:16" x14ac:dyDescent="0.25">
      <c r="A1926" t="s">
        <v>1938</v>
      </c>
      <c r="B1926" t="s">
        <v>5340</v>
      </c>
      <c r="C1926" t="str">
        <f>TEXT(SalesData[[#This Row],[Order Date]],"mmm-yyyy")</f>
        <v>Mar-2024</v>
      </c>
      <c r="D1926">
        <f t="shared" si="30"/>
        <v>2024</v>
      </c>
      <c r="E1926" t="s">
        <v>6104</v>
      </c>
      <c r="F1926" t="s">
        <v>6903</v>
      </c>
      <c r="G1926" t="s">
        <v>7096</v>
      </c>
      <c r="H1926" t="s">
        <v>7103</v>
      </c>
      <c r="I1926" t="s">
        <v>7134</v>
      </c>
      <c r="J1926" t="s">
        <v>7164</v>
      </c>
      <c r="K1926" t="s">
        <v>7170</v>
      </c>
      <c r="L1926" t="s">
        <v>7189</v>
      </c>
      <c r="M1926">
        <v>5</v>
      </c>
      <c r="N1926">
        <v>5584.9</v>
      </c>
      <c r="O1926">
        <v>0.25</v>
      </c>
      <c r="P1926">
        <v>936.79</v>
      </c>
    </row>
    <row r="1927" spans="1:16" x14ac:dyDescent="0.25">
      <c r="A1927" t="s">
        <v>1939</v>
      </c>
      <c r="B1927" t="s">
        <v>5188</v>
      </c>
      <c r="C1927" t="str">
        <f>TEXT(SalesData[[#This Row],[Order Date]],"mmm-yyyy")</f>
        <v>Mar-2023</v>
      </c>
      <c r="D1927">
        <f t="shared" si="30"/>
        <v>2023</v>
      </c>
      <c r="E1927" t="s">
        <v>6330</v>
      </c>
      <c r="F1927" t="s">
        <v>7035</v>
      </c>
      <c r="G1927" t="s">
        <v>7096</v>
      </c>
      <c r="H1927" t="s">
        <v>7113</v>
      </c>
      <c r="I1927" t="s">
        <v>7144</v>
      </c>
      <c r="J1927" t="s">
        <v>7165</v>
      </c>
      <c r="K1927" t="s">
        <v>7172</v>
      </c>
      <c r="L1927" t="s">
        <v>7212</v>
      </c>
      <c r="M1927">
        <v>2</v>
      </c>
      <c r="N1927">
        <v>5290.74</v>
      </c>
      <c r="O1927">
        <v>0.25</v>
      </c>
      <c r="P1927">
        <v>547.16</v>
      </c>
    </row>
    <row r="1928" spans="1:16" x14ac:dyDescent="0.25">
      <c r="A1928" t="s">
        <v>1940</v>
      </c>
      <c r="B1928" t="s">
        <v>5911</v>
      </c>
      <c r="C1928" t="str">
        <f>TEXT(SalesData[[#This Row],[Order Date]],"mmm-yyyy")</f>
        <v>Sep-2023</v>
      </c>
      <c r="D1928">
        <f t="shared" si="30"/>
        <v>2023</v>
      </c>
      <c r="E1928" t="s">
        <v>6564</v>
      </c>
      <c r="F1928" t="s">
        <v>6997</v>
      </c>
      <c r="G1928" t="s">
        <v>7095</v>
      </c>
      <c r="H1928" t="s">
        <v>7108</v>
      </c>
      <c r="I1928" t="s">
        <v>7126</v>
      </c>
      <c r="J1928" t="s">
        <v>7165</v>
      </c>
      <c r="K1928" t="s">
        <v>7172</v>
      </c>
      <c r="L1928" t="s">
        <v>7208</v>
      </c>
      <c r="M1928">
        <v>2</v>
      </c>
      <c r="N1928">
        <v>4615.95</v>
      </c>
      <c r="O1928">
        <v>0.05</v>
      </c>
      <c r="P1928">
        <v>971.52</v>
      </c>
    </row>
    <row r="1929" spans="1:16" x14ac:dyDescent="0.25">
      <c r="A1929" t="s">
        <v>1941</v>
      </c>
      <c r="B1929" t="s">
        <v>5845</v>
      </c>
      <c r="C1929" t="str">
        <f>TEXT(SalesData[[#This Row],[Order Date]],"mmm-yyyy")</f>
        <v>Jan-2024</v>
      </c>
      <c r="D1929">
        <f t="shared" si="30"/>
        <v>2024</v>
      </c>
      <c r="E1929" t="s">
        <v>6826</v>
      </c>
      <c r="F1929" t="s">
        <v>7091</v>
      </c>
      <c r="G1929" t="s">
        <v>7096</v>
      </c>
      <c r="H1929" t="s">
        <v>7112</v>
      </c>
      <c r="I1929" t="s">
        <v>7133</v>
      </c>
      <c r="J1929" t="s">
        <v>7164</v>
      </c>
      <c r="K1929" t="s">
        <v>7170</v>
      </c>
      <c r="L1929" t="s">
        <v>7189</v>
      </c>
      <c r="M1929">
        <v>3</v>
      </c>
      <c r="N1929">
        <v>4136.28</v>
      </c>
      <c r="O1929">
        <v>0.05</v>
      </c>
      <c r="P1929">
        <v>1189.3</v>
      </c>
    </row>
    <row r="1930" spans="1:16" x14ac:dyDescent="0.25">
      <c r="A1930" t="s">
        <v>1942</v>
      </c>
      <c r="B1930" t="s">
        <v>5912</v>
      </c>
      <c r="C1930" t="str">
        <f>TEXT(SalesData[[#This Row],[Order Date]],"mmm-yyyy")</f>
        <v>Jan-2023</v>
      </c>
      <c r="D1930">
        <f t="shared" si="30"/>
        <v>2023</v>
      </c>
      <c r="E1930" t="s">
        <v>6219</v>
      </c>
      <c r="F1930" t="s">
        <v>6989</v>
      </c>
      <c r="G1930" t="s">
        <v>7094</v>
      </c>
      <c r="H1930" t="s">
        <v>7098</v>
      </c>
      <c r="I1930" t="s">
        <v>7156</v>
      </c>
      <c r="J1930" t="s">
        <v>7163</v>
      </c>
      <c r="K1930" t="s">
        <v>7167</v>
      </c>
      <c r="L1930" t="s">
        <v>7187</v>
      </c>
      <c r="M1930">
        <v>8</v>
      </c>
      <c r="N1930">
        <v>10243.66</v>
      </c>
      <c r="O1930">
        <v>0.15</v>
      </c>
      <c r="P1930">
        <v>2154.69</v>
      </c>
    </row>
    <row r="1931" spans="1:16" x14ac:dyDescent="0.25">
      <c r="A1931" t="s">
        <v>1943</v>
      </c>
      <c r="B1931" t="s">
        <v>5187</v>
      </c>
      <c r="C1931" t="str">
        <f>TEXT(SalesData[[#This Row],[Order Date]],"mmm-yyyy")</f>
        <v>Jan-2025</v>
      </c>
      <c r="D1931">
        <f t="shared" si="30"/>
        <v>2025</v>
      </c>
      <c r="E1931" t="s">
        <v>6384</v>
      </c>
      <c r="F1931" t="s">
        <v>6969</v>
      </c>
      <c r="G1931" t="s">
        <v>7096</v>
      </c>
      <c r="H1931" t="s">
        <v>7103</v>
      </c>
      <c r="I1931" t="s">
        <v>7134</v>
      </c>
      <c r="J1931" t="s">
        <v>7164</v>
      </c>
      <c r="K1931" t="s">
        <v>7174</v>
      </c>
      <c r="L1931" t="s">
        <v>7199</v>
      </c>
      <c r="M1931">
        <v>4</v>
      </c>
      <c r="N1931">
        <v>6099.6</v>
      </c>
      <c r="O1931">
        <v>0</v>
      </c>
      <c r="P1931">
        <v>1473.53</v>
      </c>
    </row>
    <row r="1932" spans="1:16" x14ac:dyDescent="0.25">
      <c r="A1932" t="s">
        <v>1944</v>
      </c>
      <c r="B1932" t="s">
        <v>5913</v>
      </c>
      <c r="C1932" t="str">
        <f>TEXT(SalesData[[#This Row],[Order Date]],"mmm-yyyy")</f>
        <v>Nov-2024</v>
      </c>
      <c r="D1932">
        <f t="shared" si="30"/>
        <v>2024</v>
      </c>
      <c r="E1932" t="s">
        <v>6353</v>
      </c>
      <c r="F1932" t="s">
        <v>6942</v>
      </c>
      <c r="G1932" t="s">
        <v>7096</v>
      </c>
      <c r="H1932" t="s">
        <v>7103</v>
      </c>
      <c r="I1932" t="s">
        <v>7158</v>
      </c>
      <c r="J1932" t="s">
        <v>7163</v>
      </c>
      <c r="K1932" t="s">
        <v>7171</v>
      </c>
      <c r="L1932" t="s">
        <v>7184</v>
      </c>
      <c r="M1932">
        <v>6</v>
      </c>
      <c r="N1932">
        <v>36017.519999999997</v>
      </c>
      <c r="O1932">
        <v>0.25</v>
      </c>
      <c r="P1932">
        <v>341.13</v>
      </c>
    </row>
    <row r="1933" spans="1:16" x14ac:dyDescent="0.25">
      <c r="A1933" t="s">
        <v>1945</v>
      </c>
      <c r="B1933" t="s">
        <v>5518</v>
      </c>
      <c r="C1933" t="str">
        <f>TEXT(SalesData[[#This Row],[Order Date]],"mmm-yyyy")</f>
        <v>Jul-2025</v>
      </c>
      <c r="D1933">
        <f t="shared" si="30"/>
        <v>2025</v>
      </c>
      <c r="E1933" t="s">
        <v>6676</v>
      </c>
      <c r="F1933" t="s">
        <v>6961</v>
      </c>
      <c r="G1933" t="s">
        <v>7097</v>
      </c>
      <c r="H1933" t="s">
        <v>7105</v>
      </c>
      <c r="I1933" t="s">
        <v>7121</v>
      </c>
      <c r="J1933" t="s">
        <v>7163</v>
      </c>
      <c r="K1933" t="s">
        <v>7175</v>
      </c>
      <c r="L1933" t="s">
        <v>7197</v>
      </c>
      <c r="M1933">
        <v>6</v>
      </c>
      <c r="N1933">
        <v>31968.94</v>
      </c>
      <c r="O1933">
        <v>0.1</v>
      </c>
      <c r="P1933">
        <v>7031.44</v>
      </c>
    </row>
    <row r="1934" spans="1:16" x14ac:dyDescent="0.25">
      <c r="A1934" t="s">
        <v>1946</v>
      </c>
      <c r="B1934" t="s">
        <v>5070</v>
      </c>
      <c r="C1934" t="str">
        <f>TEXT(SalesData[[#This Row],[Order Date]],"mmm-yyyy")</f>
        <v>Feb-2023</v>
      </c>
      <c r="D1934">
        <f t="shared" si="30"/>
        <v>2023</v>
      </c>
      <c r="E1934" t="s">
        <v>6220</v>
      </c>
      <c r="F1934" t="s">
        <v>6940</v>
      </c>
      <c r="G1934" t="s">
        <v>7097</v>
      </c>
      <c r="H1934" t="s">
        <v>7107</v>
      </c>
      <c r="I1934" t="s">
        <v>7123</v>
      </c>
      <c r="J1934" t="s">
        <v>7164</v>
      </c>
      <c r="K1934" t="s">
        <v>7173</v>
      </c>
      <c r="L1934" t="s">
        <v>7200</v>
      </c>
      <c r="M1934">
        <v>1</v>
      </c>
      <c r="N1934">
        <v>889.03</v>
      </c>
      <c r="O1934">
        <v>0.25</v>
      </c>
      <c r="P1934">
        <v>216.21</v>
      </c>
    </row>
    <row r="1935" spans="1:16" x14ac:dyDescent="0.25">
      <c r="A1935" t="s">
        <v>1947</v>
      </c>
      <c r="B1935" t="s">
        <v>5225</v>
      </c>
      <c r="C1935" t="str">
        <f>TEXT(SalesData[[#This Row],[Order Date]],"mmm-yyyy")</f>
        <v>Jun-2024</v>
      </c>
      <c r="D1935">
        <f t="shared" si="30"/>
        <v>2024</v>
      </c>
      <c r="E1935" t="s">
        <v>6714</v>
      </c>
      <c r="F1935" t="s">
        <v>6921</v>
      </c>
      <c r="G1935" t="s">
        <v>7097</v>
      </c>
      <c r="H1935" t="s">
        <v>7105</v>
      </c>
      <c r="I1935" t="s">
        <v>7121</v>
      </c>
      <c r="J1935" t="s">
        <v>7165</v>
      </c>
      <c r="K1935" t="s">
        <v>7176</v>
      </c>
      <c r="L1935" t="s">
        <v>7195</v>
      </c>
      <c r="M1935">
        <v>7</v>
      </c>
      <c r="N1935">
        <v>75913.710000000006</v>
      </c>
      <c r="O1935">
        <v>0.1</v>
      </c>
      <c r="P1935">
        <v>6711.89</v>
      </c>
    </row>
    <row r="1936" spans="1:16" x14ac:dyDescent="0.25">
      <c r="A1936" t="s">
        <v>1948</v>
      </c>
      <c r="B1936" t="s">
        <v>5058</v>
      </c>
      <c r="C1936" t="str">
        <f>TEXT(SalesData[[#This Row],[Order Date]],"mmm-yyyy")</f>
        <v>Jul-2023</v>
      </c>
      <c r="D1936">
        <f t="shared" si="30"/>
        <v>2023</v>
      </c>
      <c r="E1936" t="s">
        <v>6303</v>
      </c>
      <c r="F1936" t="s">
        <v>7028</v>
      </c>
      <c r="G1936" t="s">
        <v>7096</v>
      </c>
      <c r="H1936" t="s">
        <v>7111</v>
      </c>
      <c r="I1936" t="s">
        <v>7142</v>
      </c>
      <c r="J1936" t="s">
        <v>7162</v>
      </c>
      <c r="K1936" t="s">
        <v>7168</v>
      </c>
      <c r="L1936" t="s">
        <v>7180</v>
      </c>
      <c r="M1936">
        <v>7</v>
      </c>
      <c r="N1936">
        <v>23745.83</v>
      </c>
      <c r="O1936">
        <v>0</v>
      </c>
      <c r="P1936">
        <v>3950.87</v>
      </c>
    </row>
    <row r="1937" spans="1:16" x14ac:dyDescent="0.25">
      <c r="A1937" t="s">
        <v>1949</v>
      </c>
      <c r="B1937" t="s">
        <v>5914</v>
      </c>
      <c r="C1937" t="str">
        <f>TEXT(SalesData[[#This Row],[Order Date]],"mmm-yyyy")</f>
        <v>Nov-2023</v>
      </c>
      <c r="D1937">
        <f t="shared" si="30"/>
        <v>2023</v>
      </c>
      <c r="E1937" t="s">
        <v>6632</v>
      </c>
      <c r="F1937" t="s">
        <v>6895</v>
      </c>
      <c r="G1937" t="s">
        <v>7094</v>
      </c>
      <c r="H1937" t="s">
        <v>7100</v>
      </c>
      <c r="I1937" t="s">
        <v>7116</v>
      </c>
      <c r="J1937" t="s">
        <v>7162</v>
      </c>
      <c r="K1937" t="s">
        <v>7168</v>
      </c>
      <c r="L1937" t="s">
        <v>7191</v>
      </c>
      <c r="M1937">
        <v>3</v>
      </c>
      <c r="N1937">
        <v>17623.150000000001</v>
      </c>
      <c r="O1937">
        <v>0.05</v>
      </c>
      <c r="P1937">
        <v>3095.35</v>
      </c>
    </row>
    <row r="1938" spans="1:16" x14ac:dyDescent="0.25">
      <c r="A1938" t="s">
        <v>1950</v>
      </c>
      <c r="B1938" t="s">
        <v>5915</v>
      </c>
      <c r="C1938" t="str">
        <f>TEXT(SalesData[[#This Row],[Order Date]],"mmm-yyyy")</f>
        <v>Dec-2025</v>
      </c>
      <c r="D1938">
        <f t="shared" si="30"/>
        <v>2025</v>
      </c>
      <c r="E1938" t="s">
        <v>6171</v>
      </c>
      <c r="F1938" t="s">
        <v>6961</v>
      </c>
      <c r="G1938" t="s">
        <v>7094</v>
      </c>
      <c r="H1938" t="s">
        <v>7098</v>
      </c>
      <c r="I1938" t="s">
        <v>7138</v>
      </c>
      <c r="J1938" t="s">
        <v>7164</v>
      </c>
      <c r="K1938" t="s">
        <v>7173</v>
      </c>
      <c r="L1938" t="s">
        <v>7200</v>
      </c>
      <c r="M1938">
        <v>5</v>
      </c>
      <c r="N1938">
        <v>5723.41</v>
      </c>
      <c r="O1938">
        <v>0</v>
      </c>
      <c r="P1938">
        <v>1910.24</v>
      </c>
    </row>
    <row r="1939" spans="1:16" x14ac:dyDescent="0.25">
      <c r="A1939" t="s">
        <v>1951</v>
      </c>
      <c r="B1939" t="s">
        <v>5311</v>
      </c>
      <c r="C1939" t="str">
        <f>TEXT(SalesData[[#This Row],[Order Date]],"mmm-yyyy")</f>
        <v>Aug-2023</v>
      </c>
      <c r="D1939">
        <f t="shared" si="30"/>
        <v>2023</v>
      </c>
      <c r="E1939" t="s">
        <v>6120</v>
      </c>
      <c r="F1939" t="s">
        <v>6919</v>
      </c>
      <c r="G1939" t="s">
        <v>7094</v>
      </c>
      <c r="H1939" t="s">
        <v>7098</v>
      </c>
      <c r="I1939" t="s">
        <v>7114</v>
      </c>
      <c r="J1939" t="s">
        <v>7165</v>
      </c>
      <c r="K1939" t="s">
        <v>7176</v>
      </c>
      <c r="L1939" t="s">
        <v>7194</v>
      </c>
      <c r="M1939">
        <v>1</v>
      </c>
      <c r="N1939">
        <v>19411.86</v>
      </c>
      <c r="O1939">
        <v>0.25</v>
      </c>
      <c r="P1939">
        <v>365.77</v>
      </c>
    </row>
    <row r="1940" spans="1:16" x14ac:dyDescent="0.25">
      <c r="A1940" t="s">
        <v>1952</v>
      </c>
      <c r="B1940" t="s">
        <v>5279</v>
      </c>
      <c r="C1940" t="str">
        <f>TEXT(SalesData[[#This Row],[Order Date]],"mmm-yyyy")</f>
        <v>Jun-2025</v>
      </c>
      <c r="D1940">
        <f t="shared" si="30"/>
        <v>2025</v>
      </c>
      <c r="E1940" t="s">
        <v>6255</v>
      </c>
      <c r="F1940" t="s">
        <v>6946</v>
      </c>
      <c r="G1940" t="s">
        <v>7094</v>
      </c>
      <c r="H1940" t="s">
        <v>7100</v>
      </c>
      <c r="I1940" t="s">
        <v>7136</v>
      </c>
      <c r="J1940" t="s">
        <v>7162</v>
      </c>
      <c r="K1940" t="s">
        <v>7168</v>
      </c>
      <c r="L1940" t="s">
        <v>7180</v>
      </c>
      <c r="M1940">
        <v>5</v>
      </c>
      <c r="N1940">
        <v>17744.22</v>
      </c>
      <c r="O1940">
        <v>0</v>
      </c>
      <c r="P1940">
        <v>3104.14</v>
      </c>
    </row>
    <row r="1941" spans="1:16" x14ac:dyDescent="0.25">
      <c r="A1941" t="s">
        <v>1953</v>
      </c>
      <c r="B1941" t="s">
        <v>5408</v>
      </c>
      <c r="C1941" t="str">
        <f>TEXT(SalesData[[#This Row],[Order Date]],"mmm-yyyy")</f>
        <v>Mar-2023</v>
      </c>
      <c r="D1941">
        <f t="shared" si="30"/>
        <v>2023</v>
      </c>
      <c r="E1941" t="s">
        <v>6209</v>
      </c>
      <c r="F1941" t="s">
        <v>6983</v>
      </c>
      <c r="G1941" t="s">
        <v>7096</v>
      </c>
      <c r="H1941" t="s">
        <v>7111</v>
      </c>
      <c r="I1941" t="s">
        <v>7131</v>
      </c>
      <c r="J1941" t="s">
        <v>7162</v>
      </c>
      <c r="K1941" t="s">
        <v>7169</v>
      </c>
      <c r="L1941" t="s">
        <v>7182</v>
      </c>
      <c r="M1941">
        <v>2</v>
      </c>
      <c r="N1941">
        <v>18710.919999999998</v>
      </c>
      <c r="O1941">
        <v>0</v>
      </c>
      <c r="P1941">
        <v>3224.96</v>
      </c>
    </row>
    <row r="1942" spans="1:16" x14ac:dyDescent="0.25">
      <c r="A1942" t="s">
        <v>1954</v>
      </c>
      <c r="B1942" t="s">
        <v>5916</v>
      </c>
      <c r="C1942" t="str">
        <f>TEXT(SalesData[[#This Row],[Order Date]],"mmm-yyyy")</f>
        <v>Nov-2024</v>
      </c>
      <c r="D1942">
        <f t="shared" si="30"/>
        <v>2024</v>
      </c>
      <c r="E1942" t="s">
        <v>6578</v>
      </c>
      <c r="F1942" t="s">
        <v>6925</v>
      </c>
      <c r="G1942" t="s">
        <v>7094</v>
      </c>
      <c r="H1942" t="s">
        <v>7098</v>
      </c>
      <c r="I1942" t="s">
        <v>7114</v>
      </c>
      <c r="J1942" t="s">
        <v>7164</v>
      </c>
      <c r="K1942" t="s">
        <v>7173</v>
      </c>
      <c r="L1942" t="s">
        <v>7186</v>
      </c>
      <c r="M1942">
        <v>2</v>
      </c>
      <c r="N1942">
        <v>7029.1</v>
      </c>
      <c r="O1942">
        <v>0.2</v>
      </c>
      <c r="P1942">
        <v>1328.31</v>
      </c>
    </row>
    <row r="1943" spans="1:16" x14ac:dyDescent="0.25">
      <c r="A1943" t="s">
        <v>1955</v>
      </c>
      <c r="B1943" t="s">
        <v>5403</v>
      </c>
      <c r="C1943" t="str">
        <f>TEXT(SalesData[[#This Row],[Order Date]],"mmm-yyyy")</f>
        <v>Aug-2024</v>
      </c>
      <c r="D1943">
        <f t="shared" si="30"/>
        <v>2024</v>
      </c>
      <c r="E1943" t="s">
        <v>6449</v>
      </c>
      <c r="F1943" t="s">
        <v>6973</v>
      </c>
      <c r="G1943" t="s">
        <v>7094</v>
      </c>
      <c r="H1943" t="s">
        <v>7099</v>
      </c>
      <c r="I1943" t="s">
        <v>7130</v>
      </c>
      <c r="J1943" t="s">
        <v>7165</v>
      </c>
      <c r="K1943" t="s">
        <v>7172</v>
      </c>
      <c r="L1943" t="s">
        <v>7185</v>
      </c>
      <c r="M1943">
        <v>4</v>
      </c>
      <c r="N1943">
        <v>19771.05</v>
      </c>
      <c r="O1943">
        <v>0</v>
      </c>
      <c r="P1943">
        <v>3754.79</v>
      </c>
    </row>
    <row r="1944" spans="1:16" x14ac:dyDescent="0.25">
      <c r="A1944" t="s">
        <v>1956</v>
      </c>
      <c r="B1944" t="s">
        <v>5765</v>
      </c>
      <c r="C1944" t="str">
        <f>TEXT(SalesData[[#This Row],[Order Date]],"mmm-yyyy")</f>
        <v>Feb-2023</v>
      </c>
      <c r="D1944">
        <f t="shared" si="30"/>
        <v>2023</v>
      </c>
      <c r="E1944" t="s">
        <v>6322</v>
      </c>
      <c r="F1944" t="s">
        <v>6897</v>
      </c>
      <c r="G1944" t="s">
        <v>7094</v>
      </c>
      <c r="H1944" t="s">
        <v>7101</v>
      </c>
      <c r="I1944" t="s">
        <v>7124</v>
      </c>
      <c r="J1944" t="s">
        <v>7165</v>
      </c>
      <c r="K1944" t="s">
        <v>7172</v>
      </c>
      <c r="L1944" t="s">
        <v>7208</v>
      </c>
      <c r="M1944">
        <v>2</v>
      </c>
      <c r="N1944">
        <v>5161.95</v>
      </c>
      <c r="O1944">
        <v>0</v>
      </c>
      <c r="P1944">
        <v>1227.5899999999999</v>
      </c>
    </row>
    <row r="1945" spans="1:16" x14ac:dyDescent="0.25">
      <c r="A1945" t="s">
        <v>1957</v>
      </c>
      <c r="B1945" t="s">
        <v>5207</v>
      </c>
      <c r="C1945" t="str">
        <f>TEXT(SalesData[[#This Row],[Order Date]],"mmm-yyyy")</f>
        <v>May-2024</v>
      </c>
      <c r="D1945">
        <f t="shared" si="30"/>
        <v>2024</v>
      </c>
      <c r="E1945" t="s">
        <v>6827</v>
      </c>
      <c r="F1945" t="s">
        <v>7024</v>
      </c>
      <c r="G1945" t="s">
        <v>7094</v>
      </c>
      <c r="H1945" t="s">
        <v>7101</v>
      </c>
      <c r="I1945" t="s">
        <v>7124</v>
      </c>
      <c r="J1945" t="s">
        <v>7165</v>
      </c>
      <c r="K1945" t="s">
        <v>7177</v>
      </c>
      <c r="L1945" t="s">
        <v>7201</v>
      </c>
      <c r="M1945">
        <v>6</v>
      </c>
      <c r="N1945">
        <v>308699.61</v>
      </c>
      <c r="O1945">
        <v>0.05</v>
      </c>
      <c r="P1945">
        <v>38298.86</v>
      </c>
    </row>
    <row r="1946" spans="1:16" x14ac:dyDescent="0.25">
      <c r="A1946" t="s">
        <v>1958</v>
      </c>
      <c r="B1946" t="s">
        <v>5525</v>
      </c>
      <c r="C1946" t="str">
        <f>TEXT(SalesData[[#This Row],[Order Date]],"mmm-yyyy")</f>
        <v>Feb-2023</v>
      </c>
      <c r="D1946">
        <f t="shared" si="30"/>
        <v>2023</v>
      </c>
      <c r="E1946" t="s">
        <v>6146</v>
      </c>
      <c r="F1946" t="s">
        <v>6944</v>
      </c>
      <c r="G1946" t="s">
        <v>7095</v>
      </c>
      <c r="H1946" t="s">
        <v>7106</v>
      </c>
      <c r="I1946" t="s">
        <v>7161</v>
      </c>
      <c r="J1946" t="s">
        <v>7165</v>
      </c>
      <c r="K1946" t="s">
        <v>7177</v>
      </c>
      <c r="L1946" t="s">
        <v>7210</v>
      </c>
      <c r="M1946">
        <v>7</v>
      </c>
      <c r="N1946">
        <v>512710.78</v>
      </c>
      <c r="O1946">
        <v>0.15</v>
      </c>
      <c r="P1946">
        <v>25478.03</v>
      </c>
    </row>
    <row r="1947" spans="1:16" x14ac:dyDescent="0.25">
      <c r="A1947" t="s">
        <v>1959</v>
      </c>
      <c r="B1947" t="s">
        <v>5376</v>
      </c>
      <c r="C1947" t="str">
        <f>TEXT(SalesData[[#This Row],[Order Date]],"mmm-yyyy")</f>
        <v>Nov-2025</v>
      </c>
      <c r="D1947">
        <f t="shared" si="30"/>
        <v>2025</v>
      </c>
      <c r="E1947" t="s">
        <v>6746</v>
      </c>
      <c r="F1947" t="s">
        <v>6900</v>
      </c>
      <c r="G1947" t="s">
        <v>7096</v>
      </c>
      <c r="H1947" t="s">
        <v>7112</v>
      </c>
      <c r="I1947" t="s">
        <v>7133</v>
      </c>
      <c r="J1947" t="s">
        <v>7165</v>
      </c>
      <c r="K1947" t="s">
        <v>7172</v>
      </c>
      <c r="L1947" t="s">
        <v>7208</v>
      </c>
      <c r="M1947">
        <v>7</v>
      </c>
      <c r="N1947">
        <v>16492.63</v>
      </c>
      <c r="O1947">
        <v>0.05</v>
      </c>
      <c r="P1947">
        <v>3311</v>
      </c>
    </row>
    <row r="1948" spans="1:16" x14ac:dyDescent="0.25">
      <c r="A1948" t="s">
        <v>1960</v>
      </c>
      <c r="B1948" t="s">
        <v>5271</v>
      </c>
      <c r="C1948" t="str">
        <f>TEXT(SalesData[[#This Row],[Order Date]],"mmm-yyyy")</f>
        <v>Jan-2025</v>
      </c>
      <c r="D1948">
        <f t="shared" si="30"/>
        <v>2025</v>
      </c>
      <c r="E1948" t="s">
        <v>6782</v>
      </c>
      <c r="F1948" t="s">
        <v>6896</v>
      </c>
      <c r="G1948" t="s">
        <v>7096</v>
      </c>
      <c r="H1948" t="s">
        <v>7112</v>
      </c>
      <c r="I1948" t="s">
        <v>7139</v>
      </c>
      <c r="J1948" t="s">
        <v>7163</v>
      </c>
      <c r="K1948" t="s">
        <v>7175</v>
      </c>
      <c r="L1948" t="s">
        <v>7197</v>
      </c>
      <c r="M1948">
        <v>8</v>
      </c>
      <c r="N1948">
        <v>41442.769999999997</v>
      </c>
      <c r="O1948">
        <v>0.1</v>
      </c>
      <c r="P1948">
        <v>8821.02</v>
      </c>
    </row>
    <row r="1949" spans="1:16" x14ac:dyDescent="0.25">
      <c r="A1949" t="s">
        <v>1961</v>
      </c>
      <c r="B1949" t="s">
        <v>5835</v>
      </c>
      <c r="C1949" t="str">
        <f>TEXT(SalesData[[#This Row],[Order Date]],"mmm-yyyy")</f>
        <v>Sep-2024</v>
      </c>
      <c r="D1949">
        <f t="shared" si="30"/>
        <v>2024</v>
      </c>
      <c r="E1949" t="s">
        <v>6816</v>
      </c>
      <c r="F1949" t="s">
        <v>6999</v>
      </c>
      <c r="G1949" t="s">
        <v>7097</v>
      </c>
      <c r="H1949" t="s">
        <v>7110</v>
      </c>
      <c r="I1949" t="s">
        <v>7155</v>
      </c>
      <c r="J1949" t="s">
        <v>7162</v>
      </c>
      <c r="K1949" t="s">
        <v>7169</v>
      </c>
      <c r="L1949" t="s">
        <v>7182</v>
      </c>
      <c r="M1949">
        <v>5</v>
      </c>
      <c r="N1949">
        <v>44905.1</v>
      </c>
      <c r="O1949">
        <v>0</v>
      </c>
      <c r="P1949">
        <v>8266.85</v>
      </c>
    </row>
    <row r="1950" spans="1:16" x14ac:dyDescent="0.25">
      <c r="A1950" t="s">
        <v>1962</v>
      </c>
      <c r="B1950" t="s">
        <v>5917</v>
      </c>
      <c r="C1950" t="str">
        <f>TEXT(SalesData[[#This Row],[Order Date]],"mmm-yyyy")</f>
        <v>Mar-2025</v>
      </c>
      <c r="D1950">
        <f t="shared" si="30"/>
        <v>2025</v>
      </c>
      <c r="E1950" t="s">
        <v>6353</v>
      </c>
      <c r="F1950" t="s">
        <v>6942</v>
      </c>
      <c r="G1950" t="s">
        <v>7095</v>
      </c>
      <c r="H1950" t="s">
        <v>7108</v>
      </c>
      <c r="I1950" t="s">
        <v>7150</v>
      </c>
      <c r="J1950" t="s">
        <v>7163</v>
      </c>
      <c r="K1950" t="s">
        <v>7175</v>
      </c>
      <c r="L1950" t="s">
        <v>7197</v>
      </c>
      <c r="M1950">
        <v>6</v>
      </c>
      <c r="N1950">
        <v>28016.39</v>
      </c>
      <c r="O1950">
        <v>0.25</v>
      </c>
      <c r="P1950">
        <v>4731.5600000000004</v>
      </c>
    </row>
    <row r="1951" spans="1:16" x14ac:dyDescent="0.25">
      <c r="A1951" t="s">
        <v>1963</v>
      </c>
      <c r="B1951" t="s">
        <v>5918</v>
      </c>
      <c r="C1951" t="str">
        <f>TEXT(SalesData[[#This Row],[Order Date]],"mmm-yyyy")</f>
        <v>May-2024</v>
      </c>
      <c r="D1951">
        <f t="shared" si="30"/>
        <v>2024</v>
      </c>
      <c r="E1951" t="s">
        <v>6515</v>
      </c>
      <c r="F1951" t="s">
        <v>6990</v>
      </c>
      <c r="G1951" t="s">
        <v>7094</v>
      </c>
      <c r="H1951" t="s">
        <v>7098</v>
      </c>
      <c r="I1951" t="s">
        <v>7114</v>
      </c>
      <c r="J1951" t="s">
        <v>7162</v>
      </c>
      <c r="K1951" t="s">
        <v>7166</v>
      </c>
      <c r="L1951" t="s">
        <v>7192</v>
      </c>
      <c r="M1951">
        <v>1</v>
      </c>
      <c r="N1951">
        <v>4289.3599999999997</v>
      </c>
      <c r="O1951">
        <v>0.25</v>
      </c>
      <c r="P1951">
        <v>444.66</v>
      </c>
    </row>
    <row r="1952" spans="1:16" x14ac:dyDescent="0.25">
      <c r="A1952" t="s">
        <v>1964</v>
      </c>
      <c r="B1952" t="s">
        <v>5511</v>
      </c>
      <c r="C1952" t="str">
        <f>TEXT(SalesData[[#This Row],[Order Date]],"mmm-yyyy")</f>
        <v>Aug-2023</v>
      </c>
      <c r="D1952">
        <f t="shared" si="30"/>
        <v>2023</v>
      </c>
      <c r="E1952" t="s">
        <v>6828</v>
      </c>
      <c r="F1952" t="s">
        <v>6925</v>
      </c>
      <c r="G1952" t="s">
        <v>7095</v>
      </c>
      <c r="H1952" t="s">
        <v>7108</v>
      </c>
      <c r="I1952" t="s">
        <v>7126</v>
      </c>
      <c r="J1952" t="s">
        <v>7163</v>
      </c>
      <c r="K1952" t="s">
        <v>7167</v>
      </c>
      <c r="L1952" t="s">
        <v>7187</v>
      </c>
      <c r="M1952">
        <v>6</v>
      </c>
      <c r="N1952">
        <v>7526.1</v>
      </c>
      <c r="O1952">
        <v>0.15</v>
      </c>
      <c r="P1952">
        <v>1890.87</v>
      </c>
    </row>
    <row r="1953" spans="1:16" x14ac:dyDescent="0.25">
      <c r="A1953" t="s">
        <v>1965</v>
      </c>
      <c r="B1953" t="s">
        <v>5259</v>
      </c>
      <c r="C1953" t="str">
        <f>TEXT(SalesData[[#This Row],[Order Date]],"mmm-yyyy")</f>
        <v>Feb-2023</v>
      </c>
      <c r="D1953">
        <f t="shared" si="30"/>
        <v>2023</v>
      </c>
      <c r="E1953" t="s">
        <v>6697</v>
      </c>
      <c r="F1953" t="s">
        <v>7068</v>
      </c>
      <c r="G1953" t="s">
        <v>7096</v>
      </c>
      <c r="H1953" t="s">
        <v>7111</v>
      </c>
      <c r="I1953" t="s">
        <v>7145</v>
      </c>
      <c r="J1953" t="s">
        <v>7163</v>
      </c>
      <c r="K1953" t="s">
        <v>7171</v>
      </c>
      <c r="L1953" t="s">
        <v>7204</v>
      </c>
      <c r="M1953">
        <v>5</v>
      </c>
      <c r="N1953">
        <v>22205.08</v>
      </c>
      <c r="O1953">
        <v>0</v>
      </c>
      <c r="P1953">
        <v>4394.01</v>
      </c>
    </row>
    <row r="1954" spans="1:16" x14ac:dyDescent="0.25">
      <c r="A1954" t="s">
        <v>1966</v>
      </c>
      <c r="B1954" t="s">
        <v>5808</v>
      </c>
      <c r="C1954" t="str">
        <f>TEXT(SalesData[[#This Row],[Order Date]],"mmm-yyyy")</f>
        <v>Mar-2024</v>
      </c>
      <c r="D1954">
        <f t="shared" si="30"/>
        <v>2024</v>
      </c>
      <c r="E1954" t="s">
        <v>6118</v>
      </c>
      <c r="F1954" t="s">
        <v>6917</v>
      </c>
      <c r="G1954" t="s">
        <v>7094</v>
      </c>
      <c r="H1954" t="s">
        <v>7098</v>
      </c>
      <c r="I1954" t="s">
        <v>7138</v>
      </c>
      <c r="J1954" t="s">
        <v>7164</v>
      </c>
      <c r="K1954" t="s">
        <v>7170</v>
      </c>
      <c r="L1954" t="s">
        <v>7213</v>
      </c>
      <c r="M1954">
        <v>4</v>
      </c>
      <c r="N1954">
        <v>8049.36</v>
      </c>
      <c r="O1954">
        <v>0.25</v>
      </c>
      <c r="P1954">
        <v>1863.42</v>
      </c>
    </row>
    <row r="1955" spans="1:16" x14ac:dyDescent="0.25">
      <c r="A1955" t="s">
        <v>1967</v>
      </c>
      <c r="B1955" t="s">
        <v>5898</v>
      </c>
      <c r="C1955" t="str">
        <f>TEXT(SalesData[[#This Row],[Order Date]],"mmm-yyyy")</f>
        <v>Dec-2025</v>
      </c>
      <c r="D1955">
        <f t="shared" si="30"/>
        <v>2025</v>
      </c>
      <c r="E1955" t="s">
        <v>6554</v>
      </c>
      <c r="F1955" t="s">
        <v>7077</v>
      </c>
      <c r="G1955" t="s">
        <v>7096</v>
      </c>
      <c r="H1955" t="s">
        <v>7111</v>
      </c>
      <c r="I1955" t="s">
        <v>7131</v>
      </c>
      <c r="J1955" t="s">
        <v>7164</v>
      </c>
      <c r="K1955" t="s">
        <v>7173</v>
      </c>
      <c r="L1955" t="s">
        <v>7200</v>
      </c>
      <c r="M1955">
        <v>7</v>
      </c>
      <c r="N1955">
        <v>7320.97</v>
      </c>
      <c r="O1955">
        <v>0.1</v>
      </c>
      <c r="P1955">
        <v>2170.84</v>
      </c>
    </row>
    <row r="1956" spans="1:16" x14ac:dyDescent="0.25">
      <c r="A1956" t="s">
        <v>1968</v>
      </c>
      <c r="B1956" t="s">
        <v>5919</v>
      </c>
      <c r="C1956" t="str">
        <f>TEXT(SalesData[[#This Row],[Order Date]],"mmm-yyyy")</f>
        <v>Jun-2025</v>
      </c>
      <c r="D1956">
        <f t="shared" si="30"/>
        <v>2025</v>
      </c>
      <c r="E1956" t="s">
        <v>6352</v>
      </c>
      <c r="F1956" t="s">
        <v>7042</v>
      </c>
      <c r="G1956" t="s">
        <v>7094</v>
      </c>
      <c r="H1956" t="s">
        <v>7099</v>
      </c>
      <c r="I1956" t="s">
        <v>7125</v>
      </c>
      <c r="J1956" t="s">
        <v>7164</v>
      </c>
      <c r="K1956" t="s">
        <v>7173</v>
      </c>
      <c r="L1956" t="s">
        <v>7186</v>
      </c>
      <c r="M1956">
        <v>3</v>
      </c>
      <c r="N1956">
        <v>9751.41</v>
      </c>
      <c r="O1956">
        <v>0.25</v>
      </c>
      <c r="P1956">
        <v>1792.53</v>
      </c>
    </row>
    <row r="1957" spans="1:16" x14ac:dyDescent="0.25">
      <c r="A1957" t="s">
        <v>1969</v>
      </c>
      <c r="B1957" t="s">
        <v>5607</v>
      </c>
      <c r="C1957" t="str">
        <f>TEXT(SalesData[[#This Row],[Order Date]],"mmm-yyyy")</f>
        <v>Dec-2023</v>
      </c>
      <c r="D1957">
        <f t="shared" si="30"/>
        <v>2023</v>
      </c>
      <c r="E1957" t="s">
        <v>6612</v>
      </c>
      <c r="F1957" t="s">
        <v>7002</v>
      </c>
      <c r="G1957" t="s">
        <v>7097</v>
      </c>
      <c r="H1957" t="s">
        <v>7104</v>
      </c>
      <c r="I1957" t="s">
        <v>7160</v>
      </c>
      <c r="J1957" t="s">
        <v>7162</v>
      </c>
      <c r="K1957" t="s">
        <v>7169</v>
      </c>
      <c r="L1957" t="s">
        <v>7182</v>
      </c>
      <c r="M1957">
        <v>7</v>
      </c>
      <c r="N1957">
        <v>57290.38</v>
      </c>
      <c r="O1957">
        <v>0.1</v>
      </c>
      <c r="P1957">
        <v>8556.27</v>
      </c>
    </row>
    <row r="1958" spans="1:16" x14ac:dyDescent="0.25">
      <c r="A1958" t="s">
        <v>1970</v>
      </c>
      <c r="B1958" t="s">
        <v>5124</v>
      </c>
      <c r="C1958" t="str">
        <f>TEXT(SalesData[[#This Row],[Order Date]],"mmm-yyyy")</f>
        <v>Mar-2025</v>
      </c>
      <c r="D1958">
        <f t="shared" si="30"/>
        <v>2025</v>
      </c>
      <c r="E1958" t="s">
        <v>6692</v>
      </c>
      <c r="F1958" t="s">
        <v>7046</v>
      </c>
      <c r="G1958" t="s">
        <v>7094</v>
      </c>
      <c r="H1958" t="s">
        <v>7100</v>
      </c>
      <c r="I1958" t="s">
        <v>7151</v>
      </c>
      <c r="J1958" t="s">
        <v>7165</v>
      </c>
      <c r="K1958" t="s">
        <v>7176</v>
      </c>
      <c r="L1958" t="s">
        <v>7202</v>
      </c>
      <c r="M1958">
        <v>4</v>
      </c>
      <c r="N1958">
        <v>59100.18</v>
      </c>
      <c r="O1958">
        <v>0.15</v>
      </c>
      <c r="P1958">
        <v>5934.96</v>
      </c>
    </row>
    <row r="1959" spans="1:16" x14ac:dyDescent="0.25">
      <c r="A1959" t="s">
        <v>1971</v>
      </c>
      <c r="B1959" t="s">
        <v>5322</v>
      </c>
      <c r="C1959" t="str">
        <f>TEXT(SalesData[[#This Row],[Order Date]],"mmm-yyyy")</f>
        <v>Jan-2023</v>
      </c>
      <c r="D1959">
        <f t="shared" si="30"/>
        <v>2023</v>
      </c>
      <c r="E1959" t="s">
        <v>6473</v>
      </c>
      <c r="F1959" t="s">
        <v>7056</v>
      </c>
      <c r="G1959" t="s">
        <v>7094</v>
      </c>
      <c r="H1959" t="s">
        <v>7100</v>
      </c>
      <c r="I1959" t="s">
        <v>7116</v>
      </c>
      <c r="J1959" t="s">
        <v>7163</v>
      </c>
      <c r="K1959" t="s">
        <v>7171</v>
      </c>
      <c r="L1959" t="s">
        <v>7209</v>
      </c>
      <c r="M1959">
        <v>1</v>
      </c>
      <c r="N1959">
        <v>1813.76</v>
      </c>
      <c r="O1959">
        <v>0</v>
      </c>
      <c r="P1959">
        <v>341.83</v>
      </c>
    </row>
    <row r="1960" spans="1:16" x14ac:dyDescent="0.25">
      <c r="A1960" t="s">
        <v>1972</v>
      </c>
      <c r="B1960" t="s">
        <v>5448</v>
      </c>
      <c r="C1960" t="str">
        <f>TEXT(SalesData[[#This Row],[Order Date]],"mmm-yyyy")</f>
        <v>Apr-2024</v>
      </c>
      <c r="D1960">
        <f t="shared" si="30"/>
        <v>2024</v>
      </c>
      <c r="E1960" t="s">
        <v>6096</v>
      </c>
      <c r="F1960" t="s">
        <v>6895</v>
      </c>
      <c r="G1960" t="s">
        <v>7096</v>
      </c>
      <c r="H1960" t="s">
        <v>7103</v>
      </c>
      <c r="I1960" t="s">
        <v>7119</v>
      </c>
      <c r="J1960" t="s">
        <v>7165</v>
      </c>
      <c r="K1960" t="s">
        <v>7176</v>
      </c>
      <c r="L1960" t="s">
        <v>7202</v>
      </c>
      <c r="M1960">
        <v>1</v>
      </c>
      <c r="N1960">
        <v>18375.72</v>
      </c>
      <c r="O1960">
        <v>0</v>
      </c>
      <c r="P1960">
        <v>2536.73</v>
      </c>
    </row>
    <row r="1961" spans="1:16" x14ac:dyDescent="0.25">
      <c r="A1961" t="s">
        <v>1973</v>
      </c>
      <c r="B1961" t="s">
        <v>5693</v>
      </c>
      <c r="C1961" t="str">
        <f>TEXT(SalesData[[#This Row],[Order Date]],"mmm-yyyy")</f>
        <v>Oct-2023</v>
      </c>
      <c r="D1961">
        <f t="shared" si="30"/>
        <v>2023</v>
      </c>
      <c r="E1961" t="s">
        <v>6814</v>
      </c>
      <c r="F1961" t="s">
        <v>6972</v>
      </c>
      <c r="G1961" t="s">
        <v>7094</v>
      </c>
      <c r="H1961" t="s">
        <v>7098</v>
      </c>
      <c r="I1961" t="s">
        <v>7156</v>
      </c>
      <c r="J1961" t="s">
        <v>7164</v>
      </c>
      <c r="K1961" t="s">
        <v>7174</v>
      </c>
      <c r="L1961" t="s">
        <v>7188</v>
      </c>
      <c r="M1961">
        <v>2</v>
      </c>
      <c r="N1961">
        <v>4874.22</v>
      </c>
      <c r="O1961">
        <v>0.15</v>
      </c>
      <c r="P1961">
        <v>901.15</v>
      </c>
    </row>
    <row r="1962" spans="1:16" x14ac:dyDescent="0.25">
      <c r="A1962" t="s">
        <v>1974</v>
      </c>
      <c r="B1962" t="s">
        <v>5882</v>
      </c>
      <c r="C1962" t="str">
        <f>TEXT(SalesData[[#This Row],[Order Date]],"mmm-yyyy")</f>
        <v>Jul-2025</v>
      </c>
      <c r="D1962">
        <f t="shared" si="30"/>
        <v>2025</v>
      </c>
      <c r="E1962" t="s">
        <v>6236</v>
      </c>
      <c r="F1962" t="s">
        <v>6996</v>
      </c>
      <c r="G1962" t="s">
        <v>7094</v>
      </c>
      <c r="H1962" t="s">
        <v>7100</v>
      </c>
      <c r="I1962" t="s">
        <v>7116</v>
      </c>
      <c r="J1962" t="s">
        <v>7164</v>
      </c>
      <c r="K1962" t="s">
        <v>7170</v>
      </c>
      <c r="L1962" t="s">
        <v>7183</v>
      </c>
      <c r="M1962">
        <v>4</v>
      </c>
      <c r="N1962">
        <v>20485.8</v>
      </c>
      <c r="O1962">
        <v>0</v>
      </c>
      <c r="P1962">
        <v>5404.03</v>
      </c>
    </row>
    <row r="1963" spans="1:16" x14ac:dyDescent="0.25">
      <c r="A1963" t="s">
        <v>1975</v>
      </c>
      <c r="B1963" t="s">
        <v>5759</v>
      </c>
      <c r="C1963" t="str">
        <f>TEXT(SalesData[[#This Row],[Order Date]],"mmm-yyyy")</f>
        <v>Aug-2025</v>
      </c>
      <c r="D1963">
        <f t="shared" si="30"/>
        <v>2025</v>
      </c>
      <c r="E1963" t="s">
        <v>6278</v>
      </c>
      <c r="F1963" t="s">
        <v>6902</v>
      </c>
      <c r="G1963" t="s">
        <v>7096</v>
      </c>
      <c r="H1963" t="s">
        <v>7112</v>
      </c>
      <c r="I1963" t="s">
        <v>7133</v>
      </c>
      <c r="J1963" t="s">
        <v>7164</v>
      </c>
      <c r="K1963" t="s">
        <v>7170</v>
      </c>
      <c r="L1963" t="s">
        <v>7189</v>
      </c>
      <c r="M1963">
        <v>8</v>
      </c>
      <c r="N1963">
        <v>9396.42</v>
      </c>
      <c r="O1963">
        <v>0.2</v>
      </c>
      <c r="P1963">
        <v>1953.96</v>
      </c>
    </row>
    <row r="1964" spans="1:16" x14ac:dyDescent="0.25">
      <c r="A1964" t="s">
        <v>1976</v>
      </c>
      <c r="B1964" t="s">
        <v>5780</v>
      </c>
      <c r="C1964" t="str">
        <f>TEXT(SalesData[[#This Row],[Order Date]],"mmm-yyyy")</f>
        <v>Aug-2023</v>
      </c>
      <c r="D1964">
        <f t="shared" si="30"/>
        <v>2023</v>
      </c>
      <c r="E1964" t="s">
        <v>6251</v>
      </c>
      <c r="F1964" t="s">
        <v>6971</v>
      </c>
      <c r="G1964" t="s">
        <v>7095</v>
      </c>
      <c r="H1964" t="s">
        <v>7108</v>
      </c>
      <c r="I1964" t="s">
        <v>7126</v>
      </c>
      <c r="J1964" t="s">
        <v>7165</v>
      </c>
      <c r="K1964" t="s">
        <v>7176</v>
      </c>
      <c r="L1964" t="s">
        <v>7195</v>
      </c>
      <c r="M1964">
        <v>8</v>
      </c>
      <c r="N1964">
        <v>85777.13</v>
      </c>
      <c r="O1964">
        <v>0.1</v>
      </c>
      <c r="P1964">
        <v>6608.76</v>
      </c>
    </row>
    <row r="1965" spans="1:16" x14ac:dyDescent="0.25">
      <c r="A1965" t="s">
        <v>1977</v>
      </c>
      <c r="B1965" t="s">
        <v>5239</v>
      </c>
      <c r="C1965" t="str">
        <f>TEXT(SalesData[[#This Row],[Order Date]],"mmm-yyyy")</f>
        <v>Dec-2024</v>
      </c>
      <c r="D1965">
        <f t="shared" si="30"/>
        <v>2024</v>
      </c>
      <c r="E1965" t="s">
        <v>6711</v>
      </c>
      <c r="F1965" t="s">
        <v>7010</v>
      </c>
      <c r="G1965" t="s">
        <v>7094</v>
      </c>
      <c r="H1965" t="s">
        <v>7101</v>
      </c>
      <c r="I1965" t="s">
        <v>7124</v>
      </c>
      <c r="J1965" t="s">
        <v>7163</v>
      </c>
      <c r="K1965" t="s">
        <v>7171</v>
      </c>
      <c r="L1965" t="s">
        <v>7204</v>
      </c>
      <c r="M1965">
        <v>1</v>
      </c>
      <c r="N1965">
        <v>3400.48</v>
      </c>
      <c r="O1965">
        <v>0.25</v>
      </c>
      <c r="P1965">
        <v>224.82</v>
      </c>
    </row>
    <row r="1966" spans="1:16" x14ac:dyDescent="0.25">
      <c r="A1966" t="s">
        <v>1978</v>
      </c>
      <c r="B1966" t="s">
        <v>5865</v>
      </c>
      <c r="C1966" t="str">
        <f>TEXT(SalesData[[#This Row],[Order Date]],"mmm-yyyy")</f>
        <v>Oct-2024</v>
      </c>
      <c r="D1966">
        <f t="shared" si="30"/>
        <v>2024</v>
      </c>
      <c r="E1966" t="s">
        <v>6745</v>
      </c>
      <c r="F1966" t="s">
        <v>6938</v>
      </c>
      <c r="G1966" t="s">
        <v>7096</v>
      </c>
      <c r="H1966" t="s">
        <v>7112</v>
      </c>
      <c r="I1966" t="s">
        <v>7133</v>
      </c>
      <c r="J1966" t="s">
        <v>7165</v>
      </c>
      <c r="K1966" t="s">
        <v>7172</v>
      </c>
      <c r="L1966" t="s">
        <v>7185</v>
      </c>
      <c r="M1966">
        <v>1</v>
      </c>
      <c r="N1966">
        <v>4816.0200000000004</v>
      </c>
      <c r="O1966">
        <v>0</v>
      </c>
      <c r="P1966">
        <v>844.38</v>
      </c>
    </row>
    <row r="1967" spans="1:16" x14ac:dyDescent="0.25">
      <c r="A1967" t="s">
        <v>1979</v>
      </c>
      <c r="B1967" t="s">
        <v>5462</v>
      </c>
      <c r="C1967" t="str">
        <f>TEXT(SalesData[[#This Row],[Order Date]],"mmm-yyyy")</f>
        <v>Jun-2025</v>
      </c>
      <c r="D1967">
        <f t="shared" si="30"/>
        <v>2025</v>
      </c>
      <c r="E1967" t="s">
        <v>6628</v>
      </c>
      <c r="F1967" t="s">
        <v>6981</v>
      </c>
      <c r="G1967" t="s">
        <v>7097</v>
      </c>
      <c r="H1967" t="s">
        <v>7105</v>
      </c>
      <c r="I1967" t="s">
        <v>7149</v>
      </c>
      <c r="J1967" t="s">
        <v>7163</v>
      </c>
      <c r="K1967" t="s">
        <v>7167</v>
      </c>
      <c r="L1967" t="s">
        <v>7179</v>
      </c>
      <c r="M1967">
        <v>4</v>
      </c>
      <c r="N1967">
        <v>9258.77</v>
      </c>
      <c r="O1967">
        <v>0.05</v>
      </c>
      <c r="P1967">
        <v>2442.83</v>
      </c>
    </row>
    <row r="1968" spans="1:16" x14ac:dyDescent="0.25">
      <c r="A1968" t="s">
        <v>1980</v>
      </c>
      <c r="B1968" t="s">
        <v>5920</v>
      </c>
      <c r="C1968" t="str">
        <f>TEXT(SalesData[[#This Row],[Order Date]],"mmm-yyyy")</f>
        <v>Dec-2024</v>
      </c>
      <c r="D1968">
        <f t="shared" si="30"/>
        <v>2024</v>
      </c>
      <c r="E1968" t="s">
        <v>6535</v>
      </c>
      <c r="F1968" t="s">
        <v>7074</v>
      </c>
      <c r="G1968" t="s">
        <v>7094</v>
      </c>
      <c r="H1968" t="s">
        <v>7099</v>
      </c>
      <c r="I1968" t="s">
        <v>7130</v>
      </c>
      <c r="J1968" t="s">
        <v>7163</v>
      </c>
      <c r="K1968" t="s">
        <v>7167</v>
      </c>
      <c r="L1968" t="s">
        <v>7207</v>
      </c>
      <c r="M1968">
        <v>5</v>
      </c>
      <c r="N1968">
        <v>3204.04</v>
      </c>
      <c r="O1968">
        <v>0.2</v>
      </c>
      <c r="P1968">
        <v>925.46</v>
      </c>
    </row>
    <row r="1969" spans="1:16" x14ac:dyDescent="0.25">
      <c r="A1969" t="s">
        <v>1981</v>
      </c>
      <c r="B1969" t="s">
        <v>5921</v>
      </c>
      <c r="C1969" t="str">
        <f>TEXT(SalesData[[#This Row],[Order Date]],"mmm-yyyy")</f>
        <v>Jun-2023</v>
      </c>
      <c r="D1969">
        <f t="shared" si="30"/>
        <v>2023</v>
      </c>
      <c r="E1969" t="s">
        <v>6824</v>
      </c>
      <c r="F1969" t="s">
        <v>7000</v>
      </c>
      <c r="G1969" t="s">
        <v>7095</v>
      </c>
      <c r="H1969" t="s">
        <v>7106</v>
      </c>
      <c r="I1969" t="s">
        <v>7161</v>
      </c>
      <c r="J1969" t="s">
        <v>7164</v>
      </c>
      <c r="K1969" t="s">
        <v>7173</v>
      </c>
      <c r="L1969" t="s">
        <v>7200</v>
      </c>
      <c r="M1969">
        <v>1</v>
      </c>
      <c r="N1969">
        <v>1252.68</v>
      </c>
      <c r="O1969">
        <v>0</v>
      </c>
      <c r="P1969">
        <v>467.39</v>
      </c>
    </row>
    <row r="1970" spans="1:16" x14ac:dyDescent="0.25">
      <c r="A1970" t="s">
        <v>1982</v>
      </c>
      <c r="B1970" t="s">
        <v>5149</v>
      </c>
      <c r="C1970" t="str">
        <f>TEXT(SalesData[[#This Row],[Order Date]],"mmm-yyyy")</f>
        <v>May-2024</v>
      </c>
      <c r="D1970">
        <f t="shared" si="30"/>
        <v>2024</v>
      </c>
      <c r="E1970" t="s">
        <v>6134</v>
      </c>
      <c r="F1970" t="s">
        <v>6932</v>
      </c>
      <c r="G1970" t="s">
        <v>7094</v>
      </c>
      <c r="H1970" t="s">
        <v>7100</v>
      </c>
      <c r="I1970" t="s">
        <v>7136</v>
      </c>
      <c r="J1970" t="s">
        <v>7165</v>
      </c>
      <c r="K1970" t="s">
        <v>7176</v>
      </c>
      <c r="L1970" t="s">
        <v>7202</v>
      </c>
      <c r="M1970">
        <v>5</v>
      </c>
      <c r="N1970">
        <v>79741.09</v>
      </c>
      <c r="O1970">
        <v>0.1</v>
      </c>
      <c r="P1970">
        <v>7072.31</v>
      </c>
    </row>
    <row r="1971" spans="1:16" x14ac:dyDescent="0.25">
      <c r="A1971" t="s">
        <v>1983</v>
      </c>
      <c r="B1971" t="s">
        <v>5092</v>
      </c>
      <c r="C1971" t="str">
        <f>TEXT(SalesData[[#This Row],[Order Date]],"mmm-yyyy")</f>
        <v>Feb-2025</v>
      </c>
      <c r="D1971">
        <f t="shared" si="30"/>
        <v>2025</v>
      </c>
      <c r="E1971" t="s">
        <v>6435</v>
      </c>
      <c r="F1971" t="s">
        <v>7057</v>
      </c>
      <c r="G1971" t="s">
        <v>7094</v>
      </c>
      <c r="H1971" t="s">
        <v>7100</v>
      </c>
      <c r="I1971" t="s">
        <v>7151</v>
      </c>
      <c r="J1971" t="s">
        <v>7164</v>
      </c>
      <c r="K1971" t="s">
        <v>7173</v>
      </c>
      <c r="L1971" t="s">
        <v>7206</v>
      </c>
      <c r="M1971">
        <v>4</v>
      </c>
      <c r="N1971">
        <v>6720.79</v>
      </c>
      <c r="O1971">
        <v>0.25</v>
      </c>
      <c r="P1971">
        <v>1473.59</v>
      </c>
    </row>
    <row r="1972" spans="1:16" x14ac:dyDescent="0.25">
      <c r="A1972" t="s">
        <v>1984</v>
      </c>
      <c r="B1972" t="s">
        <v>5220</v>
      </c>
      <c r="C1972" t="str">
        <f>TEXT(SalesData[[#This Row],[Order Date]],"mmm-yyyy")</f>
        <v>Mar-2024</v>
      </c>
      <c r="D1972">
        <f t="shared" si="30"/>
        <v>2024</v>
      </c>
      <c r="E1972" t="s">
        <v>6271</v>
      </c>
      <c r="F1972" t="s">
        <v>7015</v>
      </c>
      <c r="G1972" t="s">
        <v>7094</v>
      </c>
      <c r="H1972" t="s">
        <v>7099</v>
      </c>
      <c r="I1972" t="s">
        <v>7130</v>
      </c>
      <c r="J1972" t="s">
        <v>7165</v>
      </c>
      <c r="K1972" t="s">
        <v>7177</v>
      </c>
      <c r="L1972" t="s">
        <v>7210</v>
      </c>
      <c r="M1972">
        <v>1</v>
      </c>
      <c r="N1972">
        <v>63034.95</v>
      </c>
      <c r="O1972">
        <v>0.25</v>
      </c>
      <c r="P1972">
        <v>2110.4</v>
      </c>
    </row>
    <row r="1973" spans="1:16" x14ac:dyDescent="0.25">
      <c r="A1973" t="s">
        <v>1985</v>
      </c>
      <c r="B1973" t="s">
        <v>5305</v>
      </c>
      <c r="C1973" t="str">
        <f>TEXT(SalesData[[#This Row],[Order Date]],"mmm-yyyy")</f>
        <v>Aug-2024</v>
      </c>
      <c r="D1973">
        <f t="shared" si="30"/>
        <v>2024</v>
      </c>
      <c r="E1973" t="s">
        <v>6192</v>
      </c>
      <c r="F1973" t="s">
        <v>6908</v>
      </c>
      <c r="G1973" t="s">
        <v>7094</v>
      </c>
      <c r="H1973" t="s">
        <v>7101</v>
      </c>
      <c r="I1973" t="s">
        <v>7137</v>
      </c>
      <c r="J1973" t="s">
        <v>7162</v>
      </c>
      <c r="K1973" t="s">
        <v>7166</v>
      </c>
      <c r="L1973" t="s">
        <v>7211</v>
      </c>
      <c r="M1973">
        <v>3</v>
      </c>
      <c r="N1973">
        <v>19608.23</v>
      </c>
      <c r="O1973">
        <v>0.1</v>
      </c>
      <c r="P1973">
        <v>3283.28</v>
      </c>
    </row>
    <row r="1974" spans="1:16" x14ac:dyDescent="0.25">
      <c r="A1974" t="s">
        <v>1986</v>
      </c>
      <c r="B1974" t="s">
        <v>5521</v>
      </c>
      <c r="C1974" t="str">
        <f>TEXT(SalesData[[#This Row],[Order Date]],"mmm-yyyy")</f>
        <v>May-2024</v>
      </c>
      <c r="D1974">
        <f t="shared" si="30"/>
        <v>2024</v>
      </c>
      <c r="E1974" t="s">
        <v>6829</v>
      </c>
      <c r="F1974" t="s">
        <v>7010</v>
      </c>
      <c r="G1974" t="s">
        <v>7096</v>
      </c>
      <c r="H1974" t="s">
        <v>7113</v>
      </c>
      <c r="I1974" t="s">
        <v>7144</v>
      </c>
      <c r="J1974" t="s">
        <v>7163</v>
      </c>
      <c r="K1974" t="s">
        <v>7175</v>
      </c>
      <c r="L1974" t="s">
        <v>7190</v>
      </c>
      <c r="M1974">
        <v>8</v>
      </c>
      <c r="N1974">
        <v>15460.12</v>
      </c>
      <c r="O1974">
        <v>0.1</v>
      </c>
      <c r="P1974">
        <v>2628.59</v>
      </c>
    </row>
    <row r="1975" spans="1:16" x14ac:dyDescent="0.25">
      <c r="A1975" t="s">
        <v>1987</v>
      </c>
      <c r="B1975" t="s">
        <v>5300</v>
      </c>
      <c r="C1975" t="str">
        <f>TEXT(SalesData[[#This Row],[Order Date]],"mmm-yyyy")</f>
        <v>Nov-2023</v>
      </c>
      <c r="D1975">
        <f t="shared" si="30"/>
        <v>2023</v>
      </c>
      <c r="E1975" t="s">
        <v>6793</v>
      </c>
      <c r="F1975" t="s">
        <v>7059</v>
      </c>
      <c r="G1975" t="s">
        <v>7094</v>
      </c>
      <c r="H1975" t="s">
        <v>7098</v>
      </c>
      <c r="I1975" t="s">
        <v>7138</v>
      </c>
      <c r="J1975" t="s">
        <v>7164</v>
      </c>
      <c r="K1975" t="s">
        <v>7174</v>
      </c>
      <c r="L1975" t="s">
        <v>7188</v>
      </c>
      <c r="M1975">
        <v>2</v>
      </c>
      <c r="N1975">
        <v>5491.82</v>
      </c>
      <c r="O1975">
        <v>0</v>
      </c>
      <c r="P1975">
        <v>1269.24</v>
      </c>
    </row>
    <row r="1976" spans="1:16" x14ac:dyDescent="0.25">
      <c r="A1976" t="s">
        <v>1988</v>
      </c>
      <c r="B1976" t="s">
        <v>5574</v>
      </c>
      <c r="C1976" t="str">
        <f>TEXT(SalesData[[#This Row],[Order Date]],"mmm-yyyy")</f>
        <v>Sep-2023</v>
      </c>
      <c r="D1976">
        <f t="shared" si="30"/>
        <v>2023</v>
      </c>
      <c r="E1976" t="s">
        <v>6161</v>
      </c>
      <c r="F1976" t="s">
        <v>6957</v>
      </c>
      <c r="G1976" t="s">
        <v>7096</v>
      </c>
      <c r="H1976" t="s">
        <v>7113</v>
      </c>
      <c r="I1976" t="s">
        <v>7143</v>
      </c>
      <c r="J1976" t="s">
        <v>7164</v>
      </c>
      <c r="K1976" t="s">
        <v>7173</v>
      </c>
      <c r="L1976" t="s">
        <v>7200</v>
      </c>
      <c r="M1976">
        <v>1</v>
      </c>
      <c r="N1976">
        <v>892.95</v>
      </c>
      <c r="O1976">
        <v>0.25</v>
      </c>
      <c r="P1976">
        <v>242.85</v>
      </c>
    </row>
    <row r="1977" spans="1:16" x14ac:dyDescent="0.25">
      <c r="A1977" t="s">
        <v>1989</v>
      </c>
      <c r="B1977" t="s">
        <v>5246</v>
      </c>
      <c r="C1977" t="str">
        <f>TEXT(SalesData[[#This Row],[Order Date]],"mmm-yyyy")</f>
        <v>Oct-2025</v>
      </c>
      <c r="D1977">
        <f t="shared" si="30"/>
        <v>2025</v>
      </c>
      <c r="E1977" t="s">
        <v>6630</v>
      </c>
      <c r="F1977" t="s">
        <v>7084</v>
      </c>
      <c r="G1977" t="s">
        <v>7094</v>
      </c>
      <c r="H1977" t="s">
        <v>7100</v>
      </c>
      <c r="I1977" t="s">
        <v>7136</v>
      </c>
      <c r="J1977" t="s">
        <v>7164</v>
      </c>
      <c r="K1977" t="s">
        <v>7174</v>
      </c>
      <c r="L1977" t="s">
        <v>7196</v>
      </c>
      <c r="M1977">
        <v>8</v>
      </c>
      <c r="N1977">
        <v>24460.75</v>
      </c>
      <c r="O1977">
        <v>0.15</v>
      </c>
      <c r="P1977">
        <v>5183.8999999999996</v>
      </c>
    </row>
    <row r="1978" spans="1:16" x14ac:dyDescent="0.25">
      <c r="A1978" t="s">
        <v>1990</v>
      </c>
      <c r="B1978" t="s">
        <v>5632</v>
      </c>
      <c r="C1978" t="str">
        <f>TEXT(SalesData[[#This Row],[Order Date]],"mmm-yyyy")</f>
        <v>May-2023</v>
      </c>
      <c r="D1978">
        <f t="shared" si="30"/>
        <v>2023</v>
      </c>
      <c r="E1978" t="s">
        <v>6788</v>
      </c>
      <c r="F1978" t="s">
        <v>6924</v>
      </c>
      <c r="G1978" t="s">
        <v>7094</v>
      </c>
      <c r="H1978" t="s">
        <v>7099</v>
      </c>
      <c r="I1978" t="s">
        <v>7125</v>
      </c>
      <c r="J1978" t="s">
        <v>7163</v>
      </c>
      <c r="K1978" t="s">
        <v>7167</v>
      </c>
      <c r="L1978" t="s">
        <v>7179</v>
      </c>
      <c r="M1978">
        <v>1</v>
      </c>
      <c r="N1978">
        <v>2411.84</v>
      </c>
      <c r="O1978">
        <v>0</v>
      </c>
      <c r="P1978">
        <v>702.38</v>
      </c>
    </row>
    <row r="1979" spans="1:16" x14ac:dyDescent="0.25">
      <c r="A1979" t="s">
        <v>1991</v>
      </c>
      <c r="B1979" t="s">
        <v>5825</v>
      </c>
      <c r="C1979" t="str">
        <f>TEXT(SalesData[[#This Row],[Order Date]],"mmm-yyyy")</f>
        <v>Jan-2023</v>
      </c>
      <c r="D1979">
        <f t="shared" si="30"/>
        <v>2023</v>
      </c>
      <c r="E1979" t="s">
        <v>6483</v>
      </c>
      <c r="F1979" t="s">
        <v>6899</v>
      </c>
      <c r="G1979" t="s">
        <v>7095</v>
      </c>
      <c r="H1979" t="s">
        <v>7108</v>
      </c>
      <c r="I1979" t="s">
        <v>7150</v>
      </c>
      <c r="J1979" t="s">
        <v>7163</v>
      </c>
      <c r="K1979" t="s">
        <v>7171</v>
      </c>
      <c r="L1979" t="s">
        <v>7184</v>
      </c>
      <c r="M1979">
        <v>2</v>
      </c>
      <c r="N1979">
        <v>12023.7</v>
      </c>
      <c r="O1979">
        <v>0.25</v>
      </c>
      <c r="P1979">
        <v>303.08999999999997</v>
      </c>
    </row>
    <row r="1980" spans="1:16" x14ac:dyDescent="0.25">
      <c r="A1980" t="s">
        <v>1992</v>
      </c>
      <c r="B1980" t="s">
        <v>5080</v>
      </c>
      <c r="C1980" t="str">
        <f>TEXT(SalesData[[#This Row],[Order Date]],"mmm-yyyy")</f>
        <v>Feb-2024</v>
      </c>
      <c r="D1980">
        <f t="shared" si="30"/>
        <v>2024</v>
      </c>
      <c r="E1980" t="s">
        <v>6632</v>
      </c>
      <c r="F1980" t="s">
        <v>6895</v>
      </c>
      <c r="G1980" t="s">
        <v>7094</v>
      </c>
      <c r="H1980" t="s">
        <v>7100</v>
      </c>
      <c r="I1980" t="s">
        <v>7116</v>
      </c>
      <c r="J1980" t="s">
        <v>7164</v>
      </c>
      <c r="K1980" t="s">
        <v>7170</v>
      </c>
      <c r="L1980" t="s">
        <v>7183</v>
      </c>
      <c r="M1980">
        <v>3</v>
      </c>
      <c r="N1980">
        <v>10960.89</v>
      </c>
      <c r="O1980">
        <v>0.25</v>
      </c>
      <c r="P1980">
        <v>1869.55</v>
      </c>
    </row>
    <row r="1981" spans="1:16" x14ac:dyDescent="0.25">
      <c r="A1981" t="s">
        <v>1993</v>
      </c>
      <c r="B1981" t="s">
        <v>5846</v>
      </c>
      <c r="C1981" t="str">
        <f>TEXT(SalesData[[#This Row],[Order Date]],"mmm-yyyy")</f>
        <v>Apr-2023</v>
      </c>
      <c r="D1981">
        <f t="shared" si="30"/>
        <v>2023</v>
      </c>
      <c r="E1981" t="s">
        <v>6293</v>
      </c>
      <c r="F1981" t="s">
        <v>7020</v>
      </c>
      <c r="G1981" t="s">
        <v>7095</v>
      </c>
      <c r="H1981" t="s">
        <v>7108</v>
      </c>
      <c r="I1981" t="s">
        <v>7126</v>
      </c>
      <c r="J1981" t="s">
        <v>7163</v>
      </c>
      <c r="K1981" t="s">
        <v>7175</v>
      </c>
      <c r="L1981" t="s">
        <v>7190</v>
      </c>
      <c r="M1981">
        <v>8</v>
      </c>
      <c r="N1981">
        <v>17415.95</v>
      </c>
      <c r="O1981">
        <v>0</v>
      </c>
      <c r="P1981">
        <v>3616.72</v>
      </c>
    </row>
    <row r="1982" spans="1:16" x14ac:dyDescent="0.25">
      <c r="A1982" t="s">
        <v>1994</v>
      </c>
      <c r="B1982" t="s">
        <v>5747</v>
      </c>
      <c r="C1982" t="str">
        <f>TEXT(SalesData[[#This Row],[Order Date]],"mmm-yyyy")</f>
        <v>Dec-2025</v>
      </c>
      <c r="D1982">
        <f t="shared" si="30"/>
        <v>2025</v>
      </c>
      <c r="E1982" t="s">
        <v>6610</v>
      </c>
      <c r="F1982" t="s">
        <v>7081</v>
      </c>
      <c r="G1982" t="s">
        <v>7096</v>
      </c>
      <c r="H1982" t="s">
        <v>7111</v>
      </c>
      <c r="I1982" t="s">
        <v>7131</v>
      </c>
      <c r="J1982" t="s">
        <v>7165</v>
      </c>
      <c r="K1982" t="s">
        <v>7176</v>
      </c>
      <c r="L1982" t="s">
        <v>7202</v>
      </c>
      <c r="M1982">
        <v>3</v>
      </c>
      <c r="N1982">
        <v>55737.21</v>
      </c>
      <c r="O1982">
        <v>0</v>
      </c>
      <c r="P1982">
        <v>8413.9500000000007</v>
      </c>
    </row>
    <row r="1983" spans="1:16" x14ac:dyDescent="0.25">
      <c r="A1983" t="s">
        <v>1995</v>
      </c>
      <c r="B1983" t="s">
        <v>5590</v>
      </c>
      <c r="C1983" t="str">
        <f>TEXT(SalesData[[#This Row],[Order Date]],"mmm-yyyy")</f>
        <v>Nov-2025</v>
      </c>
      <c r="D1983">
        <f t="shared" si="30"/>
        <v>2025</v>
      </c>
      <c r="E1983" t="s">
        <v>6438</v>
      </c>
      <c r="F1983" t="s">
        <v>6965</v>
      </c>
      <c r="G1983" t="s">
        <v>7095</v>
      </c>
      <c r="H1983" t="s">
        <v>7108</v>
      </c>
      <c r="I1983" t="s">
        <v>7126</v>
      </c>
      <c r="J1983" t="s">
        <v>7163</v>
      </c>
      <c r="K1983" t="s">
        <v>7175</v>
      </c>
      <c r="L1983" t="s">
        <v>7205</v>
      </c>
      <c r="M1983">
        <v>4</v>
      </c>
      <c r="N1983">
        <v>14689.99</v>
      </c>
      <c r="O1983">
        <v>0</v>
      </c>
      <c r="P1983">
        <v>2985.98</v>
      </c>
    </row>
    <row r="1984" spans="1:16" x14ac:dyDescent="0.25">
      <c r="A1984" t="s">
        <v>1996</v>
      </c>
      <c r="B1984" t="s">
        <v>5254</v>
      </c>
      <c r="C1984" t="str">
        <f>TEXT(SalesData[[#This Row],[Order Date]],"mmm-yyyy")</f>
        <v>Feb-2025</v>
      </c>
      <c r="D1984">
        <f t="shared" si="30"/>
        <v>2025</v>
      </c>
      <c r="E1984" t="s">
        <v>6181</v>
      </c>
      <c r="F1984" t="s">
        <v>6953</v>
      </c>
      <c r="G1984" t="s">
        <v>7097</v>
      </c>
      <c r="H1984" t="s">
        <v>7110</v>
      </c>
      <c r="I1984" t="s">
        <v>7129</v>
      </c>
      <c r="J1984" t="s">
        <v>7163</v>
      </c>
      <c r="K1984" t="s">
        <v>7175</v>
      </c>
      <c r="L1984" t="s">
        <v>7205</v>
      </c>
      <c r="M1984">
        <v>2</v>
      </c>
      <c r="N1984">
        <v>5435.83</v>
      </c>
      <c r="O1984">
        <v>0.2</v>
      </c>
      <c r="P1984">
        <v>732.32</v>
      </c>
    </row>
    <row r="1985" spans="1:16" x14ac:dyDescent="0.25">
      <c r="A1985" t="s">
        <v>1997</v>
      </c>
      <c r="B1985" t="s">
        <v>5821</v>
      </c>
      <c r="C1985" t="str">
        <f>TEXT(SalesData[[#This Row],[Order Date]],"mmm-yyyy")</f>
        <v>Jun-2024</v>
      </c>
      <c r="D1985">
        <f t="shared" si="30"/>
        <v>2024</v>
      </c>
      <c r="E1985" t="s">
        <v>6329</v>
      </c>
      <c r="F1985" t="s">
        <v>6949</v>
      </c>
      <c r="G1985" t="s">
        <v>7095</v>
      </c>
      <c r="H1985" t="s">
        <v>7102</v>
      </c>
      <c r="I1985" t="s">
        <v>7147</v>
      </c>
      <c r="J1985" t="s">
        <v>7162</v>
      </c>
      <c r="K1985" t="s">
        <v>7168</v>
      </c>
      <c r="L1985" t="s">
        <v>7181</v>
      </c>
      <c r="M1985">
        <v>6</v>
      </c>
      <c r="N1985">
        <v>63373.96</v>
      </c>
      <c r="O1985">
        <v>0.1</v>
      </c>
      <c r="P1985">
        <v>9600.11</v>
      </c>
    </row>
    <row r="1986" spans="1:16" x14ac:dyDescent="0.25">
      <c r="A1986" t="s">
        <v>1998</v>
      </c>
      <c r="B1986" t="s">
        <v>5096</v>
      </c>
      <c r="C1986" t="str">
        <f>TEXT(SalesData[[#This Row],[Order Date]],"mmm-yyyy")</f>
        <v>Oct-2023</v>
      </c>
      <c r="D1986">
        <f t="shared" ref="D1986:D2049" si="31">YEAR(B1986)</f>
        <v>2023</v>
      </c>
      <c r="E1986" t="s">
        <v>6283</v>
      </c>
      <c r="F1986" t="s">
        <v>6902</v>
      </c>
      <c r="G1986" t="s">
        <v>7095</v>
      </c>
      <c r="H1986" t="s">
        <v>7108</v>
      </c>
      <c r="I1986" t="s">
        <v>7126</v>
      </c>
      <c r="J1986" t="s">
        <v>7162</v>
      </c>
      <c r="K1986" t="s">
        <v>7166</v>
      </c>
      <c r="L1986" t="s">
        <v>7211</v>
      </c>
      <c r="M1986">
        <v>1</v>
      </c>
      <c r="N1986">
        <v>7206.21</v>
      </c>
      <c r="O1986">
        <v>0</v>
      </c>
      <c r="P1986">
        <v>1339.47</v>
      </c>
    </row>
    <row r="1987" spans="1:16" x14ac:dyDescent="0.25">
      <c r="A1987" t="s">
        <v>1999</v>
      </c>
      <c r="B1987" t="s">
        <v>5056</v>
      </c>
      <c r="C1987" t="str">
        <f>TEXT(SalesData[[#This Row],[Order Date]],"mmm-yyyy")</f>
        <v>Dec-2024</v>
      </c>
      <c r="D1987">
        <f t="shared" si="31"/>
        <v>2024</v>
      </c>
      <c r="E1987" t="s">
        <v>6297</v>
      </c>
      <c r="F1987" t="s">
        <v>7023</v>
      </c>
      <c r="G1987" t="s">
        <v>7097</v>
      </c>
      <c r="H1987" t="s">
        <v>7107</v>
      </c>
      <c r="I1987" t="s">
        <v>7153</v>
      </c>
      <c r="J1987" t="s">
        <v>7165</v>
      </c>
      <c r="K1987" t="s">
        <v>7177</v>
      </c>
      <c r="L1987" t="s">
        <v>7201</v>
      </c>
      <c r="M1987">
        <v>2</v>
      </c>
      <c r="N1987">
        <v>101731.19</v>
      </c>
      <c r="O1987">
        <v>0</v>
      </c>
      <c r="P1987">
        <v>13928.65</v>
      </c>
    </row>
    <row r="1988" spans="1:16" x14ac:dyDescent="0.25">
      <c r="A1988" t="s">
        <v>2000</v>
      </c>
      <c r="B1988" t="s">
        <v>5483</v>
      </c>
      <c r="C1988" t="str">
        <f>TEXT(SalesData[[#This Row],[Order Date]],"mmm-yyyy")</f>
        <v>Feb-2025</v>
      </c>
      <c r="D1988">
        <f t="shared" si="31"/>
        <v>2025</v>
      </c>
      <c r="E1988" t="s">
        <v>6117</v>
      </c>
      <c r="F1988" t="s">
        <v>6916</v>
      </c>
      <c r="G1988" t="s">
        <v>7095</v>
      </c>
      <c r="H1988" t="s">
        <v>7109</v>
      </c>
      <c r="I1988" t="s">
        <v>7127</v>
      </c>
      <c r="J1988" t="s">
        <v>7162</v>
      </c>
      <c r="K1988" t="s">
        <v>7166</v>
      </c>
      <c r="L1988" t="s">
        <v>7211</v>
      </c>
      <c r="M1988">
        <v>2</v>
      </c>
      <c r="N1988">
        <v>14271.45</v>
      </c>
      <c r="O1988">
        <v>0.05</v>
      </c>
      <c r="P1988">
        <v>2377.42</v>
      </c>
    </row>
    <row r="1989" spans="1:16" x14ac:dyDescent="0.25">
      <c r="A1989" t="s">
        <v>2001</v>
      </c>
      <c r="B1989" t="s">
        <v>5922</v>
      </c>
      <c r="C1989" t="str">
        <f>TEXT(SalesData[[#This Row],[Order Date]],"mmm-yyyy")</f>
        <v>Dec-2024</v>
      </c>
      <c r="D1989">
        <f t="shared" si="31"/>
        <v>2024</v>
      </c>
      <c r="E1989" t="s">
        <v>6102</v>
      </c>
      <c r="F1989" t="s">
        <v>6901</v>
      </c>
      <c r="G1989" t="s">
        <v>7097</v>
      </c>
      <c r="H1989" t="s">
        <v>7110</v>
      </c>
      <c r="I1989" t="s">
        <v>7159</v>
      </c>
      <c r="J1989" t="s">
        <v>7165</v>
      </c>
      <c r="K1989" t="s">
        <v>7176</v>
      </c>
      <c r="L1989" t="s">
        <v>7194</v>
      </c>
      <c r="M1989">
        <v>6</v>
      </c>
      <c r="N1989">
        <v>132054.74</v>
      </c>
      <c r="O1989">
        <v>0.1</v>
      </c>
      <c r="P1989">
        <v>18421.900000000001</v>
      </c>
    </row>
    <row r="1990" spans="1:16" x14ac:dyDescent="0.25">
      <c r="A1990" t="s">
        <v>2002</v>
      </c>
      <c r="B1990" t="s">
        <v>5258</v>
      </c>
      <c r="C1990" t="str">
        <f>TEXT(SalesData[[#This Row],[Order Date]],"mmm-yyyy")</f>
        <v>Jun-2024</v>
      </c>
      <c r="D1990">
        <f t="shared" si="31"/>
        <v>2024</v>
      </c>
      <c r="E1990" t="s">
        <v>6440</v>
      </c>
      <c r="F1990" t="s">
        <v>6913</v>
      </c>
      <c r="G1990" t="s">
        <v>7097</v>
      </c>
      <c r="H1990" t="s">
        <v>7107</v>
      </c>
      <c r="I1990" t="s">
        <v>7152</v>
      </c>
      <c r="J1990" t="s">
        <v>7165</v>
      </c>
      <c r="K1990" t="s">
        <v>7176</v>
      </c>
      <c r="L1990" t="s">
        <v>7194</v>
      </c>
      <c r="M1990">
        <v>2</v>
      </c>
      <c r="N1990">
        <v>46788.56</v>
      </c>
      <c r="O1990">
        <v>0.1</v>
      </c>
      <c r="P1990">
        <v>5392.57</v>
      </c>
    </row>
    <row r="1991" spans="1:16" x14ac:dyDescent="0.25">
      <c r="A1991" t="s">
        <v>2003</v>
      </c>
      <c r="B1991" t="s">
        <v>5923</v>
      </c>
      <c r="C1991" t="str">
        <f>TEXT(SalesData[[#This Row],[Order Date]],"mmm-yyyy")</f>
        <v>Feb-2024</v>
      </c>
      <c r="D1991">
        <f t="shared" si="31"/>
        <v>2024</v>
      </c>
      <c r="E1991" t="s">
        <v>6737</v>
      </c>
      <c r="F1991" t="s">
        <v>6904</v>
      </c>
      <c r="G1991" t="s">
        <v>7096</v>
      </c>
      <c r="H1991" t="s">
        <v>7112</v>
      </c>
      <c r="I1991" t="s">
        <v>7133</v>
      </c>
      <c r="J1991" t="s">
        <v>7165</v>
      </c>
      <c r="K1991" t="s">
        <v>7176</v>
      </c>
      <c r="L1991" t="s">
        <v>7194</v>
      </c>
      <c r="M1991">
        <v>7</v>
      </c>
      <c r="N1991">
        <v>165075</v>
      </c>
      <c r="O1991">
        <v>0.1</v>
      </c>
      <c r="P1991">
        <v>18576.14</v>
      </c>
    </row>
    <row r="1992" spans="1:16" x14ac:dyDescent="0.25">
      <c r="A1992" t="s">
        <v>2004</v>
      </c>
      <c r="B1992" t="s">
        <v>5384</v>
      </c>
      <c r="C1992" t="str">
        <f>TEXT(SalesData[[#This Row],[Order Date]],"mmm-yyyy")</f>
        <v>Aug-2025</v>
      </c>
      <c r="D1992">
        <f t="shared" si="31"/>
        <v>2025</v>
      </c>
      <c r="E1992" t="s">
        <v>6819</v>
      </c>
      <c r="F1992" t="s">
        <v>6903</v>
      </c>
      <c r="G1992" t="s">
        <v>7096</v>
      </c>
      <c r="H1992" t="s">
        <v>7103</v>
      </c>
      <c r="I1992" t="s">
        <v>7158</v>
      </c>
      <c r="J1992" t="s">
        <v>7162</v>
      </c>
      <c r="K1992" t="s">
        <v>7169</v>
      </c>
      <c r="L1992" t="s">
        <v>7182</v>
      </c>
      <c r="M1992">
        <v>3</v>
      </c>
      <c r="N1992">
        <v>23244.59</v>
      </c>
      <c r="O1992">
        <v>0.1</v>
      </c>
      <c r="P1992">
        <v>2916.82</v>
      </c>
    </row>
    <row r="1993" spans="1:16" x14ac:dyDescent="0.25">
      <c r="A1993" t="s">
        <v>2005</v>
      </c>
      <c r="B1993" t="s">
        <v>5352</v>
      </c>
      <c r="C1993" t="str">
        <f>TEXT(SalesData[[#This Row],[Order Date]],"mmm-yyyy")</f>
        <v>Nov-2024</v>
      </c>
      <c r="D1993">
        <f t="shared" si="31"/>
        <v>2024</v>
      </c>
      <c r="E1993" t="s">
        <v>6378</v>
      </c>
      <c r="F1993" t="s">
        <v>6926</v>
      </c>
      <c r="G1993" t="s">
        <v>7094</v>
      </c>
      <c r="H1993" t="s">
        <v>7098</v>
      </c>
      <c r="I1993" t="s">
        <v>7114</v>
      </c>
      <c r="J1993" t="s">
        <v>7164</v>
      </c>
      <c r="K1993" t="s">
        <v>7170</v>
      </c>
      <c r="L1993" t="s">
        <v>7183</v>
      </c>
      <c r="M1993">
        <v>2</v>
      </c>
      <c r="N1993">
        <v>8370.61</v>
      </c>
      <c r="O1993">
        <v>0.15</v>
      </c>
      <c r="P1993">
        <v>1855.13</v>
      </c>
    </row>
    <row r="1994" spans="1:16" x14ac:dyDescent="0.25">
      <c r="A1994" t="s">
        <v>2006</v>
      </c>
      <c r="B1994" t="s">
        <v>5163</v>
      </c>
      <c r="C1994" t="str">
        <f>TEXT(SalesData[[#This Row],[Order Date]],"mmm-yyyy")</f>
        <v>Jan-2025</v>
      </c>
      <c r="D1994">
        <f t="shared" si="31"/>
        <v>2025</v>
      </c>
      <c r="E1994" t="s">
        <v>6496</v>
      </c>
      <c r="F1994" t="s">
        <v>6975</v>
      </c>
      <c r="G1994" t="s">
        <v>7094</v>
      </c>
      <c r="H1994" t="s">
        <v>7098</v>
      </c>
      <c r="I1994" t="s">
        <v>7114</v>
      </c>
      <c r="J1994" t="s">
        <v>7162</v>
      </c>
      <c r="K1994" t="s">
        <v>7169</v>
      </c>
      <c r="L1994" t="s">
        <v>7193</v>
      </c>
      <c r="M1994">
        <v>3</v>
      </c>
      <c r="N1994">
        <v>30281.66</v>
      </c>
      <c r="O1994">
        <v>0.05</v>
      </c>
      <c r="P1994">
        <v>5046.3</v>
      </c>
    </row>
    <row r="1995" spans="1:16" x14ac:dyDescent="0.25">
      <c r="A1995" t="s">
        <v>2007</v>
      </c>
      <c r="B1995" t="s">
        <v>5889</v>
      </c>
      <c r="C1995" t="str">
        <f>TEXT(SalesData[[#This Row],[Order Date]],"mmm-yyyy")</f>
        <v>Sep-2025</v>
      </c>
      <c r="D1995">
        <f t="shared" si="31"/>
        <v>2025</v>
      </c>
      <c r="E1995" t="s">
        <v>6690</v>
      </c>
      <c r="F1995" t="s">
        <v>7027</v>
      </c>
      <c r="G1995" t="s">
        <v>7095</v>
      </c>
      <c r="H1995" t="s">
        <v>7109</v>
      </c>
      <c r="I1995" t="s">
        <v>7140</v>
      </c>
      <c r="J1995" t="s">
        <v>7164</v>
      </c>
      <c r="K1995" t="s">
        <v>7174</v>
      </c>
      <c r="L1995" t="s">
        <v>7188</v>
      </c>
      <c r="M1995">
        <v>7</v>
      </c>
      <c r="N1995">
        <v>17724.77</v>
      </c>
      <c r="O1995">
        <v>0.1</v>
      </c>
      <c r="P1995">
        <v>3184.56</v>
      </c>
    </row>
    <row r="1996" spans="1:16" x14ac:dyDescent="0.25">
      <c r="A1996" t="s">
        <v>2008</v>
      </c>
      <c r="B1996" t="s">
        <v>5123</v>
      </c>
      <c r="C1996" t="str">
        <f>TEXT(SalesData[[#This Row],[Order Date]],"mmm-yyyy")</f>
        <v>Feb-2024</v>
      </c>
      <c r="D1996">
        <f t="shared" si="31"/>
        <v>2024</v>
      </c>
      <c r="E1996" t="s">
        <v>6830</v>
      </c>
      <c r="F1996" t="s">
        <v>6967</v>
      </c>
      <c r="G1996" t="s">
        <v>7097</v>
      </c>
      <c r="H1996" t="s">
        <v>7110</v>
      </c>
      <c r="I1996" t="s">
        <v>7129</v>
      </c>
      <c r="J1996" t="s">
        <v>7164</v>
      </c>
      <c r="K1996" t="s">
        <v>7173</v>
      </c>
      <c r="L1996" t="s">
        <v>7200</v>
      </c>
      <c r="M1996">
        <v>8</v>
      </c>
      <c r="N1996">
        <v>9579.83</v>
      </c>
      <c r="O1996">
        <v>0</v>
      </c>
      <c r="P1996">
        <v>3414.99</v>
      </c>
    </row>
    <row r="1997" spans="1:16" x14ac:dyDescent="0.25">
      <c r="A1997" t="s">
        <v>2009</v>
      </c>
      <c r="B1997" t="s">
        <v>5756</v>
      </c>
      <c r="C1997" t="str">
        <f>TEXT(SalesData[[#This Row],[Order Date]],"mmm-yyyy")</f>
        <v>Mar-2024</v>
      </c>
      <c r="D1997">
        <f t="shared" si="31"/>
        <v>2024</v>
      </c>
      <c r="E1997" t="s">
        <v>6157</v>
      </c>
      <c r="F1997" t="s">
        <v>6953</v>
      </c>
      <c r="G1997" t="s">
        <v>7095</v>
      </c>
      <c r="H1997" t="s">
        <v>7108</v>
      </c>
      <c r="I1997" t="s">
        <v>7126</v>
      </c>
      <c r="J1997" t="s">
        <v>7164</v>
      </c>
      <c r="K1997" t="s">
        <v>7174</v>
      </c>
      <c r="L1997" t="s">
        <v>7199</v>
      </c>
      <c r="M1997">
        <v>1</v>
      </c>
      <c r="N1997">
        <v>1571.19</v>
      </c>
      <c r="O1997">
        <v>0</v>
      </c>
      <c r="P1997">
        <v>336.72</v>
      </c>
    </row>
    <row r="1998" spans="1:16" x14ac:dyDescent="0.25">
      <c r="A1998" t="s">
        <v>2010</v>
      </c>
      <c r="B1998" t="s">
        <v>5314</v>
      </c>
      <c r="C1998" t="str">
        <f>TEXT(SalesData[[#This Row],[Order Date]],"mmm-yyyy")</f>
        <v>May-2025</v>
      </c>
      <c r="D1998">
        <f t="shared" si="31"/>
        <v>2025</v>
      </c>
      <c r="E1998" t="s">
        <v>6831</v>
      </c>
      <c r="F1998" t="s">
        <v>7058</v>
      </c>
      <c r="G1998" t="s">
        <v>7097</v>
      </c>
      <c r="H1998" t="s">
        <v>7110</v>
      </c>
      <c r="I1998" t="s">
        <v>7159</v>
      </c>
      <c r="J1998" t="s">
        <v>7163</v>
      </c>
      <c r="K1998" t="s">
        <v>7171</v>
      </c>
      <c r="L1998" t="s">
        <v>7204</v>
      </c>
      <c r="M1998">
        <v>8</v>
      </c>
      <c r="N1998">
        <v>37389.599999999999</v>
      </c>
      <c r="O1998">
        <v>0</v>
      </c>
      <c r="P1998">
        <v>6917.1</v>
      </c>
    </row>
    <row r="1999" spans="1:16" x14ac:dyDescent="0.25">
      <c r="A1999" t="s">
        <v>2011</v>
      </c>
      <c r="B1999" t="s">
        <v>5175</v>
      </c>
      <c r="C1999" t="str">
        <f>TEXT(SalesData[[#This Row],[Order Date]],"mmm-yyyy")</f>
        <v>Apr-2024</v>
      </c>
      <c r="D1999">
        <f t="shared" si="31"/>
        <v>2024</v>
      </c>
      <c r="E1999" t="s">
        <v>6533</v>
      </c>
      <c r="F1999" t="s">
        <v>7073</v>
      </c>
      <c r="G1999" t="s">
        <v>7094</v>
      </c>
      <c r="H1999" t="s">
        <v>7101</v>
      </c>
      <c r="I1999" t="s">
        <v>7137</v>
      </c>
      <c r="J1999" t="s">
        <v>7163</v>
      </c>
      <c r="K1999" t="s">
        <v>7175</v>
      </c>
      <c r="L1999" t="s">
        <v>7205</v>
      </c>
      <c r="M1999">
        <v>2</v>
      </c>
      <c r="N1999">
        <v>7265.17</v>
      </c>
      <c r="O1999">
        <v>0</v>
      </c>
      <c r="P1999">
        <v>1281.05</v>
      </c>
    </row>
    <row r="2000" spans="1:16" x14ac:dyDescent="0.25">
      <c r="A2000" t="s">
        <v>2012</v>
      </c>
      <c r="B2000" t="s">
        <v>5482</v>
      </c>
      <c r="C2000" t="str">
        <f>TEXT(SalesData[[#This Row],[Order Date]],"mmm-yyyy")</f>
        <v>Sep-2025</v>
      </c>
      <c r="D2000">
        <f t="shared" si="31"/>
        <v>2025</v>
      </c>
      <c r="E2000" t="s">
        <v>6832</v>
      </c>
      <c r="F2000" t="s">
        <v>7074</v>
      </c>
      <c r="G2000" t="s">
        <v>7096</v>
      </c>
      <c r="H2000" t="s">
        <v>7111</v>
      </c>
      <c r="I2000" t="s">
        <v>7131</v>
      </c>
      <c r="J2000" t="s">
        <v>7165</v>
      </c>
      <c r="K2000" t="s">
        <v>7176</v>
      </c>
      <c r="L2000" t="s">
        <v>7194</v>
      </c>
      <c r="M2000">
        <v>2</v>
      </c>
      <c r="N2000">
        <v>47865.919999999998</v>
      </c>
      <c r="O2000">
        <v>0</v>
      </c>
      <c r="P2000">
        <v>7989.9</v>
      </c>
    </row>
    <row r="2001" spans="1:16" x14ac:dyDescent="0.25">
      <c r="A2001" t="s">
        <v>2013</v>
      </c>
      <c r="B2001" t="s">
        <v>5924</v>
      </c>
      <c r="C2001" t="str">
        <f>TEXT(SalesData[[#This Row],[Order Date]],"mmm-yyyy")</f>
        <v>Oct-2023</v>
      </c>
      <c r="D2001">
        <f t="shared" si="31"/>
        <v>2023</v>
      </c>
      <c r="E2001" t="s">
        <v>6636</v>
      </c>
      <c r="F2001" t="s">
        <v>6947</v>
      </c>
      <c r="G2001" t="s">
        <v>7094</v>
      </c>
      <c r="H2001" t="s">
        <v>7098</v>
      </c>
      <c r="I2001" t="s">
        <v>7138</v>
      </c>
      <c r="J2001" t="s">
        <v>7164</v>
      </c>
      <c r="K2001" t="s">
        <v>7170</v>
      </c>
      <c r="L2001" t="s">
        <v>7213</v>
      </c>
      <c r="M2001">
        <v>1</v>
      </c>
      <c r="N2001">
        <v>2723.54</v>
      </c>
      <c r="O2001">
        <v>0.05</v>
      </c>
      <c r="P2001">
        <v>921.31</v>
      </c>
    </row>
    <row r="2002" spans="1:16" x14ac:dyDescent="0.25">
      <c r="A2002" t="s">
        <v>2014</v>
      </c>
      <c r="B2002" t="s">
        <v>5925</v>
      </c>
      <c r="C2002" t="str">
        <f>TEXT(SalesData[[#This Row],[Order Date]],"mmm-yyyy")</f>
        <v>Jul-2025</v>
      </c>
      <c r="D2002">
        <f t="shared" si="31"/>
        <v>2025</v>
      </c>
      <c r="E2002" t="s">
        <v>6606</v>
      </c>
      <c r="F2002" t="s">
        <v>7009</v>
      </c>
      <c r="G2002" t="s">
        <v>7096</v>
      </c>
      <c r="H2002" t="s">
        <v>7112</v>
      </c>
      <c r="I2002" t="s">
        <v>7154</v>
      </c>
      <c r="J2002" t="s">
        <v>7163</v>
      </c>
      <c r="K2002" t="s">
        <v>7171</v>
      </c>
      <c r="L2002" t="s">
        <v>7209</v>
      </c>
      <c r="M2002">
        <v>8</v>
      </c>
      <c r="N2002">
        <v>14221.73</v>
      </c>
      <c r="O2002">
        <v>0</v>
      </c>
      <c r="P2002">
        <v>2807.09</v>
      </c>
    </row>
    <row r="2003" spans="1:16" x14ac:dyDescent="0.25">
      <c r="A2003" t="s">
        <v>2015</v>
      </c>
      <c r="B2003" t="s">
        <v>5044</v>
      </c>
      <c r="C2003" t="str">
        <f>TEXT(SalesData[[#This Row],[Order Date]],"mmm-yyyy")</f>
        <v>Mar-2025</v>
      </c>
      <c r="D2003">
        <f t="shared" si="31"/>
        <v>2025</v>
      </c>
      <c r="E2003" t="s">
        <v>6549</v>
      </c>
      <c r="F2003" t="s">
        <v>7040</v>
      </c>
      <c r="G2003" t="s">
        <v>7096</v>
      </c>
      <c r="H2003" t="s">
        <v>7103</v>
      </c>
      <c r="I2003" t="s">
        <v>7158</v>
      </c>
      <c r="J2003" t="s">
        <v>7164</v>
      </c>
      <c r="K2003" t="s">
        <v>7173</v>
      </c>
      <c r="L2003" t="s">
        <v>7186</v>
      </c>
      <c r="M2003">
        <v>7</v>
      </c>
      <c r="N2003">
        <v>27724.69</v>
      </c>
      <c r="O2003">
        <v>0.15</v>
      </c>
      <c r="P2003">
        <v>6756.29</v>
      </c>
    </row>
    <row r="2004" spans="1:16" x14ac:dyDescent="0.25">
      <c r="A2004" t="s">
        <v>2016</v>
      </c>
      <c r="B2004" t="s">
        <v>5699</v>
      </c>
      <c r="C2004" t="str">
        <f>TEXT(SalesData[[#This Row],[Order Date]],"mmm-yyyy")</f>
        <v>Feb-2023</v>
      </c>
      <c r="D2004">
        <f t="shared" si="31"/>
        <v>2023</v>
      </c>
      <c r="E2004" t="s">
        <v>6250</v>
      </c>
      <c r="F2004" t="s">
        <v>6952</v>
      </c>
      <c r="G2004" t="s">
        <v>7095</v>
      </c>
      <c r="H2004" t="s">
        <v>7106</v>
      </c>
      <c r="I2004" t="s">
        <v>7122</v>
      </c>
      <c r="J2004" t="s">
        <v>7164</v>
      </c>
      <c r="K2004" t="s">
        <v>7173</v>
      </c>
      <c r="L2004" t="s">
        <v>7186</v>
      </c>
      <c r="M2004">
        <v>7</v>
      </c>
      <c r="N2004">
        <v>25735.87</v>
      </c>
      <c r="O2004">
        <v>0.2</v>
      </c>
      <c r="P2004">
        <v>5469.8</v>
      </c>
    </row>
    <row r="2005" spans="1:16" x14ac:dyDescent="0.25">
      <c r="A2005" t="s">
        <v>2017</v>
      </c>
      <c r="B2005" t="s">
        <v>5413</v>
      </c>
      <c r="C2005" t="str">
        <f>TEXT(SalesData[[#This Row],[Order Date]],"mmm-yyyy")</f>
        <v>Jan-2024</v>
      </c>
      <c r="D2005">
        <f t="shared" si="31"/>
        <v>2024</v>
      </c>
      <c r="E2005" t="s">
        <v>6310</v>
      </c>
      <c r="F2005" t="s">
        <v>7030</v>
      </c>
      <c r="G2005" t="s">
        <v>7094</v>
      </c>
      <c r="H2005" t="s">
        <v>7099</v>
      </c>
      <c r="I2005" t="s">
        <v>7115</v>
      </c>
      <c r="J2005" t="s">
        <v>7165</v>
      </c>
      <c r="K2005" t="s">
        <v>7177</v>
      </c>
      <c r="L2005" t="s">
        <v>7198</v>
      </c>
      <c r="M2005">
        <v>1</v>
      </c>
      <c r="N2005">
        <v>55699.32</v>
      </c>
      <c r="O2005">
        <v>0.1</v>
      </c>
      <c r="P2005">
        <v>7057.94</v>
      </c>
    </row>
    <row r="2006" spans="1:16" x14ac:dyDescent="0.25">
      <c r="A2006" t="s">
        <v>2018</v>
      </c>
      <c r="B2006" t="s">
        <v>5926</v>
      </c>
      <c r="C2006" t="str">
        <f>TEXT(SalesData[[#This Row],[Order Date]],"mmm-yyyy")</f>
        <v>May-2025</v>
      </c>
      <c r="D2006">
        <f t="shared" si="31"/>
        <v>2025</v>
      </c>
      <c r="E2006" t="s">
        <v>6764</v>
      </c>
      <c r="F2006" t="s">
        <v>6995</v>
      </c>
      <c r="G2006" t="s">
        <v>7097</v>
      </c>
      <c r="H2006" t="s">
        <v>7107</v>
      </c>
      <c r="I2006" t="s">
        <v>7123</v>
      </c>
      <c r="J2006" t="s">
        <v>7163</v>
      </c>
      <c r="K2006" t="s">
        <v>7167</v>
      </c>
      <c r="L2006" t="s">
        <v>7207</v>
      </c>
      <c r="M2006">
        <v>2</v>
      </c>
      <c r="N2006">
        <v>1665.26</v>
      </c>
      <c r="O2006">
        <v>0</v>
      </c>
      <c r="P2006">
        <v>611.42999999999995</v>
      </c>
    </row>
    <row r="2007" spans="1:16" x14ac:dyDescent="0.25">
      <c r="A2007" t="s">
        <v>2019</v>
      </c>
      <c r="B2007" t="s">
        <v>5028</v>
      </c>
      <c r="C2007" t="str">
        <f>TEXT(SalesData[[#This Row],[Order Date]],"mmm-yyyy")</f>
        <v>Mar-2023</v>
      </c>
      <c r="D2007">
        <f t="shared" si="31"/>
        <v>2023</v>
      </c>
      <c r="E2007" t="s">
        <v>6119</v>
      </c>
      <c r="F2007" t="s">
        <v>6918</v>
      </c>
      <c r="G2007" t="s">
        <v>7097</v>
      </c>
      <c r="H2007" t="s">
        <v>7105</v>
      </c>
      <c r="I2007" t="s">
        <v>7149</v>
      </c>
      <c r="J2007" t="s">
        <v>7162</v>
      </c>
      <c r="K2007" t="s">
        <v>7166</v>
      </c>
      <c r="L2007" t="s">
        <v>7211</v>
      </c>
      <c r="M2007">
        <v>1</v>
      </c>
      <c r="N2007">
        <v>6077.09</v>
      </c>
      <c r="O2007">
        <v>0.15</v>
      </c>
      <c r="P2007">
        <v>789.87</v>
      </c>
    </row>
    <row r="2008" spans="1:16" x14ac:dyDescent="0.25">
      <c r="A2008" t="s">
        <v>2020</v>
      </c>
      <c r="B2008" t="s">
        <v>5927</v>
      </c>
      <c r="C2008" t="str">
        <f>TEXT(SalesData[[#This Row],[Order Date]],"mmm-yyyy")</f>
        <v>Mar-2024</v>
      </c>
      <c r="D2008">
        <f t="shared" si="31"/>
        <v>2024</v>
      </c>
      <c r="E2008" t="s">
        <v>6512</v>
      </c>
      <c r="F2008" t="s">
        <v>7009</v>
      </c>
      <c r="G2008" t="s">
        <v>7095</v>
      </c>
      <c r="H2008" t="s">
        <v>7102</v>
      </c>
      <c r="I2008" t="s">
        <v>7157</v>
      </c>
      <c r="J2008" t="s">
        <v>7163</v>
      </c>
      <c r="K2008" t="s">
        <v>7167</v>
      </c>
      <c r="L2008" t="s">
        <v>7187</v>
      </c>
      <c r="M2008">
        <v>4</v>
      </c>
      <c r="N2008">
        <v>5579.74</v>
      </c>
      <c r="O2008">
        <v>0.05</v>
      </c>
      <c r="P2008">
        <v>1457.61</v>
      </c>
    </row>
    <row r="2009" spans="1:16" x14ac:dyDescent="0.25">
      <c r="A2009" t="s">
        <v>2021</v>
      </c>
      <c r="B2009" t="s">
        <v>5171</v>
      </c>
      <c r="C2009" t="str">
        <f>TEXT(SalesData[[#This Row],[Order Date]],"mmm-yyyy")</f>
        <v>Jul-2023</v>
      </c>
      <c r="D2009">
        <f t="shared" si="31"/>
        <v>2023</v>
      </c>
      <c r="E2009" t="s">
        <v>6616</v>
      </c>
      <c r="F2009" t="s">
        <v>7072</v>
      </c>
      <c r="G2009" t="s">
        <v>7094</v>
      </c>
      <c r="H2009" t="s">
        <v>7099</v>
      </c>
      <c r="I2009" t="s">
        <v>7125</v>
      </c>
      <c r="J2009" t="s">
        <v>7163</v>
      </c>
      <c r="K2009" t="s">
        <v>7175</v>
      </c>
      <c r="L2009" t="s">
        <v>7205</v>
      </c>
      <c r="M2009">
        <v>2</v>
      </c>
      <c r="N2009">
        <v>5119.88</v>
      </c>
      <c r="O2009">
        <v>0.25</v>
      </c>
      <c r="P2009">
        <v>570.54</v>
      </c>
    </row>
    <row r="2010" spans="1:16" x14ac:dyDescent="0.25">
      <c r="A2010" t="s">
        <v>2022</v>
      </c>
      <c r="B2010" t="s">
        <v>5928</v>
      </c>
      <c r="C2010" t="str">
        <f>TEXT(SalesData[[#This Row],[Order Date]],"mmm-yyyy")</f>
        <v>Apr-2025</v>
      </c>
      <c r="D2010">
        <f t="shared" si="31"/>
        <v>2025</v>
      </c>
      <c r="E2010" t="s">
        <v>6534</v>
      </c>
      <c r="F2010" t="s">
        <v>7014</v>
      </c>
      <c r="G2010" t="s">
        <v>7096</v>
      </c>
      <c r="H2010" t="s">
        <v>7113</v>
      </c>
      <c r="I2010" t="s">
        <v>7144</v>
      </c>
      <c r="J2010" t="s">
        <v>7162</v>
      </c>
      <c r="K2010" t="s">
        <v>7168</v>
      </c>
      <c r="L2010" t="s">
        <v>7191</v>
      </c>
      <c r="M2010">
        <v>4</v>
      </c>
      <c r="N2010">
        <v>27150.27</v>
      </c>
      <c r="O2010">
        <v>0</v>
      </c>
      <c r="P2010">
        <v>5639.3</v>
      </c>
    </row>
    <row r="2011" spans="1:16" x14ac:dyDescent="0.25">
      <c r="A2011" t="s">
        <v>2023</v>
      </c>
      <c r="B2011" t="s">
        <v>5823</v>
      </c>
      <c r="C2011" t="str">
        <f>TEXT(SalesData[[#This Row],[Order Date]],"mmm-yyyy")</f>
        <v>Apr-2025</v>
      </c>
      <c r="D2011">
        <f t="shared" si="31"/>
        <v>2025</v>
      </c>
      <c r="E2011" t="s">
        <v>6610</v>
      </c>
      <c r="F2011" t="s">
        <v>7081</v>
      </c>
      <c r="G2011" t="s">
        <v>7096</v>
      </c>
      <c r="H2011" t="s">
        <v>7113</v>
      </c>
      <c r="I2011" t="s">
        <v>7148</v>
      </c>
      <c r="J2011" t="s">
        <v>7162</v>
      </c>
      <c r="K2011" t="s">
        <v>7166</v>
      </c>
      <c r="L2011" t="s">
        <v>7178</v>
      </c>
      <c r="M2011">
        <v>6</v>
      </c>
      <c r="N2011">
        <v>88563.56</v>
      </c>
      <c r="O2011">
        <v>0.05</v>
      </c>
      <c r="P2011">
        <v>15345.4</v>
      </c>
    </row>
    <row r="2012" spans="1:16" x14ac:dyDescent="0.25">
      <c r="A2012" t="s">
        <v>2024</v>
      </c>
      <c r="B2012" t="s">
        <v>5802</v>
      </c>
      <c r="C2012" t="str">
        <f>TEXT(SalesData[[#This Row],[Order Date]],"mmm-yyyy")</f>
        <v>Oct-2025</v>
      </c>
      <c r="D2012">
        <f t="shared" si="31"/>
        <v>2025</v>
      </c>
      <c r="E2012" t="s">
        <v>6207</v>
      </c>
      <c r="F2012" t="s">
        <v>6982</v>
      </c>
      <c r="G2012" t="s">
        <v>7094</v>
      </c>
      <c r="H2012" t="s">
        <v>7098</v>
      </c>
      <c r="I2012" t="s">
        <v>7114</v>
      </c>
      <c r="J2012" t="s">
        <v>7165</v>
      </c>
      <c r="K2012" t="s">
        <v>7176</v>
      </c>
      <c r="L2012" t="s">
        <v>7195</v>
      </c>
      <c r="M2012">
        <v>3</v>
      </c>
      <c r="N2012">
        <v>36165.980000000003</v>
      </c>
      <c r="O2012">
        <v>0</v>
      </c>
      <c r="P2012">
        <v>3980.89</v>
      </c>
    </row>
    <row r="2013" spans="1:16" x14ac:dyDescent="0.25">
      <c r="A2013" t="s">
        <v>2025</v>
      </c>
      <c r="B2013" t="s">
        <v>5769</v>
      </c>
      <c r="C2013" t="str">
        <f>TEXT(SalesData[[#This Row],[Order Date]],"mmm-yyyy")</f>
        <v>Feb-2025</v>
      </c>
      <c r="D2013">
        <f t="shared" si="31"/>
        <v>2025</v>
      </c>
      <c r="E2013" t="s">
        <v>6397</v>
      </c>
      <c r="F2013" t="s">
        <v>7051</v>
      </c>
      <c r="G2013" t="s">
        <v>7097</v>
      </c>
      <c r="H2013" t="s">
        <v>7104</v>
      </c>
      <c r="I2013" t="s">
        <v>7120</v>
      </c>
      <c r="J2013" t="s">
        <v>7165</v>
      </c>
      <c r="K2013" t="s">
        <v>7172</v>
      </c>
      <c r="L2013" t="s">
        <v>7212</v>
      </c>
      <c r="M2013">
        <v>5</v>
      </c>
      <c r="N2013">
        <v>18066.830000000002</v>
      </c>
      <c r="O2013">
        <v>0</v>
      </c>
      <c r="P2013">
        <v>3334.81</v>
      </c>
    </row>
    <row r="2014" spans="1:16" x14ac:dyDescent="0.25">
      <c r="A2014" t="s">
        <v>2026</v>
      </c>
      <c r="B2014" t="s">
        <v>5929</v>
      </c>
      <c r="C2014" t="str">
        <f>TEXT(SalesData[[#This Row],[Order Date]],"mmm-yyyy")</f>
        <v>Feb-2024</v>
      </c>
      <c r="D2014">
        <f t="shared" si="31"/>
        <v>2024</v>
      </c>
      <c r="E2014" t="s">
        <v>6259</v>
      </c>
      <c r="F2014" t="s">
        <v>6968</v>
      </c>
      <c r="G2014" t="s">
        <v>7097</v>
      </c>
      <c r="H2014" t="s">
        <v>7110</v>
      </c>
      <c r="I2014" t="s">
        <v>7159</v>
      </c>
      <c r="J2014" t="s">
        <v>7164</v>
      </c>
      <c r="K2014" t="s">
        <v>7170</v>
      </c>
      <c r="L2014" t="s">
        <v>7183</v>
      </c>
      <c r="M2014">
        <v>4</v>
      </c>
      <c r="N2014">
        <v>18176.89</v>
      </c>
      <c r="O2014">
        <v>0.1</v>
      </c>
      <c r="P2014">
        <v>4208.2299999999996</v>
      </c>
    </row>
    <row r="2015" spans="1:16" x14ac:dyDescent="0.25">
      <c r="A2015" t="s">
        <v>2027</v>
      </c>
      <c r="B2015" t="s">
        <v>5497</v>
      </c>
      <c r="C2015" t="str">
        <f>TEXT(SalesData[[#This Row],[Order Date]],"mmm-yyyy")</f>
        <v>Jul-2023</v>
      </c>
      <c r="D2015">
        <f t="shared" si="31"/>
        <v>2023</v>
      </c>
      <c r="E2015" t="s">
        <v>6833</v>
      </c>
      <c r="F2015" t="s">
        <v>7024</v>
      </c>
      <c r="G2015" t="s">
        <v>7097</v>
      </c>
      <c r="H2015" t="s">
        <v>7107</v>
      </c>
      <c r="I2015" t="s">
        <v>7152</v>
      </c>
      <c r="J2015" t="s">
        <v>7165</v>
      </c>
      <c r="K2015" t="s">
        <v>7172</v>
      </c>
      <c r="L2015" t="s">
        <v>7208</v>
      </c>
      <c r="M2015">
        <v>4</v>
      </c>
      <c r="N2015">
        <v>10053.040000000001</v>
      </c>
      <c r="O2015">
        <v>0</v>
      </c>
      <c r="P2015">
        <v>2312.13</v>
      </c>
    </row>
    <row r="2016" spans="1:16" x14ac:dyDescent="0.25">
      <c r="A2016" t="s">
        <v>2028</v>
      </c>
      <c r="B2016" t="s">
        <v>5930</v>
      </c>
      <c r="C2016" t="str">
        <f>TEXT(SalesData[[#This Row],[Order Date]],"mmm-yyyy")</f>
        <v>Dec-2025</v>
      </c>
      <c r="D2016">
        <f t="shared" si="31"/>
        <v>2025</v>
      </c>
      <c r="E2016" t="s">
        <v>6220</v>
      </c>
      <c r="F2016" t="s">
        <v>6940</v>
      </c>
      <c r="G2016" t="s">
        <v>7097</v>
      </c>
      <c r="H2016" t="s">
        <v>7110</v>
      </c>
      <c r="I2016" t="s">
        <v>7129</v>
      </c>
      <c r="J2016" t="s">
        <v>7162</v>
      </c>
      <c r="K2016" t="s">
        <v>7166</v>
      </c>
      <c r="L2016" t="s">
        <v>7192</v>
      </c>
      <c r="M2016">
        <v>5</v>
      </c>
      <c r="N2016">
        <v>29505.31</v>
      </c>
      <c r="O2016">
        <v>0</v>
      </c>
      <c r="P2016">
        <v>5116.3599999999997</v>
      </c>
    </row>
    <row r="2017" spans="1:16" x14ac:dyDescent="0.25">
      <c r="A2017" t="s">
        <v>2029</v>
      </c>
      <c r="B2017" t="s">
        <v>5931</v>
      </c>
      <c r="C2017" t="str">
        <f>TEXT(SalesData[[#This Row],[Order Date]],"mmm-yyyy")</f>
        <v>Apr-2023</v>
      </c>
      <c r="D2017">
        <f t="shared" si="31"/>
        <v>2023</v>
      </c>
      <c r="E2017" t="s">
        <v>6371</v>
      </c>
      <c r="F2017" t="s">
        <v>7040</v>
      </c>
      <c r="G2017" t="s">
        <v>7094</v>
      </c>
      <c r="H2017" t="s">
        <v>7099</v>
      </c>
      <c r="I2017" t="s">
        <v>7125</v>
      </c>
      <c r="J2017" t="s">
        <v>7162</v>
      </c>
      <c r="K2017" t="s">
        <v>7169</v>
      </c>
      <c r="L2017" t="s">
        <v>7203</v>
      </c>
      <c r="M2017">
        <v>7</v>
      </c>
      <c r="N2017">
        <v>132896.89000000001</v>
      </c>
      <c r="O2017">
        <v>0.1</v>
      </c>
      <c r="P2017">
        <v>13552.39</v>
      </c>
    </row>
    <row r="2018" spans="1:16" x14ac:dyDescent="0.25">
      <c r="A2018" t="s">
        <v>2030</v>
      </c>
      <c r="B2018" t="s">
        <v>5932</v>
      </c>
      <c r="C2018" t="str">
        <f>TEXT(SalesData[[#This Row],[Order Date]],"mmm-yyyy")</f>
        <v>Feb-2023</v>
      </c>
      <c r="D2018">
        <f t="shared" si="31"/>
        <v>2023</v>
      </c>
      <c r="E2018" t="s">
        <v>6197</v>
      </c>
      <c r="F2018" t="s">
        <v>6895</v>
      </c>
      <c r="G2018" t="s">
        <v>7097</v>
      </c>
      <c r="H2018" t="s">
        <v>7110</v>
      </c>
      <c r="I2018" t="s">
        <v>7159</v>
      </c>
      <c r="J2018" t="s">
        <v>7163</v>
      </c>
      <c r="K2018" t="s">
        <v>7167</v>
      </c>
      <c r="L2018" t="s">
        <v>7187</v>
      </c>
      <c r="M2018">
        <v>6</v>
      </c>
      <c r="N2018">
        <v>7076.8</v>
      </c>
      <c r="O2018">
        <v>0.25</v>
      </c>
      <c r="P2018">
        <v>1097.19</v>
      </c>
    </row>
    <row r="2019" spans="1:16" x14ac:dyDescent="0.25">
      <c r="A2019" t="s">
        <v>2031</v>
      </c>
      <c r="B2019" t="s">
        <v>5855</v>
      </c>
      <c r="C2019" t="str">
        <f>TEXT(SalesData[[#This Row],[Order Date]],"mmm-yyyy")</f>
        <v>Jun-2024</v>
      </c>
      <c r="D2019">
        <f t="shared" si="31"/>
        <v>2024</v>
      </c>
      <c r="E2019" t="s">
        <v>6296</v>
      </c>
      <c r="F2019" t="s">
        <v>7022</v>
      </c>
      <c r="G2019" t="s">
        <v>7096</v>
      </c>
      <c r="H2019" t="s">
        <v>7112</v>
      </c>
      <c r="I2019" t="s">
        <v>7133</v>
      </c>
      <c r="J2019" t="s">
        <v>7162</v>
      </c>
      <c r="K2019" t="s">
        <v>7168</v>
      </c>
      <c r="L2019" t="s">
        <v>7191</v>
      </c>
      <c r="M2019">
        <v>1</v>
      </c>
      <c r="N2019">
        <v>6286.69</v>
      </c>
      <c r="O2019">
        <v>0.05</v>
      </c>
      <c r="P2019">
        <v>1096.6500000000001</v>
      </c>
    </row>
    <row r="2020" spans="1:16" x14ac:dyDescent="0.25">
      <c r="A2020" t="s">
        <v>2032</v>
      </c>
      <c r="B2020" t="s">
        <v>5933</v>
      </c>
      <c r="C2020" t="str">
        <f>TEXT(SalesData[[#This Row],[Order Date]],"mmm-yyyy")</f>
        <v>May-2024</v>
      </c>
      <c r="D2020">
        <f t="shared" si="31"/>
        <v>2024</v>
      </c>
      <c r="E2020" t="s">
        <v>6515</v>
      </c>
      <c r="F2020" t="s">
        <v>6990</v>
      </c>
      <c r="G2020" t="s">
        <v>7097</v>
      </c>
      <c r="H2020" t="s">
        <v>7105</v>
      </c>
      <c r="I2020" t="s">
        <v>7128</v>
      </c>
      <c r="J2020" t="s">
        <v>7162</v>
      </c>
      <c r="K2020" t="s">
        <v>7169</v>
      </c>
      <c r="L2020" t="s">
        <v>7203</v>
      </c>
      <c r="M2020">
        <v>5</v>
      </c>
      <c r="N2020">
        <v>105541.31</v>
      </c>
      <c r="O2020">
        <v>0</v>
      </c>
      <c r="P2020">
        <v>15619.41</v>
      </c>
    </row>
    <row r="2021" spans="1:16" x14ac:dyDescent="0.25">
      <c r="A2021" t="s">
        <v>2033</v>
      </c>
      <c r="B2021" t="s">
        <v>5533</v>
      </c>
      <c r="C2021" t="str">
        <f>TEXT(SalesData[[#This Row],[Order Date]],"mmm-yyyy")</f>
        <v>Oct-2023</v>
      </c>
      <c r="D2021">
        <f t="shared" si="31"/>
        <v>2023</v>
      </c>
      <c r="E2021" t="s">
        <v>6299</v>
      </c>
      <c r="F2021" t="s">
        <v>7024</v>
      </c>
      <c r="G2021" t="s">
        <v>7096</v>
      </c>
      <c r="H2021" t="s">
        <v>7111</v>
      </c>
      <c r="I2021" t="s">
        <v>7145</v>
      </c>
      <c r="J2021" t="s">
        <v>7163</v>
      </c>
      <c r="K2021" t="s">
        <v>7167</v>
      </c>
      <c r="L2021" t="s">
        <v>7179</v>
      </c>
      <c r="M2021">
        <v>1</v>
      </c>
      <c r="N2021">
        <v>1917.84</v>
      </c>
      <c r="O2021">
        <v>0.25</v>
      </c>
      <c r="P2021">
        <v>319.27</v>
      </c>
    </row>
    <row r="2022" spans="1:16" x14ac:dyDescent="0.25">
      <c r="A2022" t="s">
        <v>2034</v>
      </c>
      <c r="B2022" t="s">
        <v>5934</v>
      </c>
      <c r="C2022" t="str">
        <f>TEXT(SalesData[[#This Row],[Order Date]],"mmm-yyyy")</f>
        <v>Jul-2023</v>
      </c>
      <c r="D2022">
        <f t="shared" si="31"/>
        <v>2023</v>
      </c>
      <c r="E2022" t="s">
        <v>6502</v>
      </c>
      <c r="F2022" t="s">
        <v>7055</v>
      </c>
      <c r="G2022" t="s">
        <v>7096</v>
      </c>
      <c r="H2022" t="s">
        <v>7103</v>
      </c>
      <c r="I2022" t="s">
        <v>7158</v>
      </c>
      <c r="J2022" t="s">
        <v>7162</v>
      </c>
      <c r="K2022" t="s">
        <v>7169</v>
      </c>
      <c r="L2022" t="s">
        <v>7193</v>
      </c>
      <c r="M2022">
        <v>4</v>
      </c>
      <c r="N2022">
        <v>41290.269999999997</v>
      </c>
      <c r="O2022">
        <v>0.1</v>
      </c>
      <c r="P2022">
        <v>6545.39</v>
      </c>
    </row>
    <row r="2023" spans="1:16" x14ac:dyDescent="0.25">
      <c r="A2023" t="s">
        <v>2035</v>
      </c>
      <c r="B2023" t="s">
        <v>5748</v>
      </c>
      <c r="C2023" t="str">
        <f>TEXT(SalesData[[#This Row],[Order Date]],"mmm-yyyy")</f>
        <v>Jan-2025</v>
      </c>
      <c r="D2023">
        <f t="shared" si="31"/>
        <v>2025</v>
      </c>
      <c r="E2023" t="s">
        <v>6376</v>
      </c>
      <c r="F2023" t="s">
        <v>6917</v>
      </c>
      <c r="G2023" t="s">
        <v>7097</v>
      </c>
      <c r="H2023" t="s">
        <v>7107</v>
      </c>
      <c r="I2023" t="s">
        <v>7152</v>
      </c>
      <c r="J2023" t="s">
        <v>7163</v>
      </c>
      <c r="K2023" t="s">
        <v>7167</v>
      </c>
      <c r="L2023" t="s">
        <v>7187</v>
      </c>
      <c r="M2023">
        <v>8</v>
      </c>
      <c r="N2023">
        <v>10445.65</v>
      </c>
      <c r="O2023">
        <v>0.1</v>
      </c>
      <c r="P2023">
        <v>2764.13</v>
      </c>
    </row>
    <row r="2024" spans="1:16" x14ac:dyDescent="0.25">
      <c r="A2024" t="s">
        <v>2036</v>
      </c>
      <c r="B2024" t="s">
        <v>5018</v>
      </c>
      <c r="C2024" t="str">
        <f>TEXT(SalesData[[#This Row],[Order Date]],"mmm-yyyy")</f>
        <v>Jun-2025</v>
      </c>
      <c r="D2024">
        <f t="shared" si="31"/>
        <v>2025</v>
      </c>
      <c r="E2024" t="s">
        <v>6373</v>
      </c>
      <c r="F2024" t="s">
        <v>7001</v>
      </c>
      <c r="G2024" t="s">
        <v>7097</v>
      </c>
      <c r="H2024" t="s">
        <v>7110</v>
      </c>
      <c r="I2024" t="s">
        <v>7155</v>
      </c>
      <c r="J2024" t="s">
        <v>7163</v>
      </c>
      <c r="K2024" t="s">
        <v>7171</v>
      </c>
      <c r="L2024" t="s">
        <v>7184</v>
      </c>
      <c r="M2024">
        <v>6</v>
      </c>
      <c r="N2024">
        <v>46498.85</v>
      </c>
      <c r="O2024">
        <v>0</v>
      </c>
      <c r="P2024">
        <v>7591.93</v>
      </c>
    </row>
    <row r="2025" spans="1:16" x14ac:dyDescent="0.25">
      <c r="A2025" t="s">
        <v>2037</v>
      </c>
      <c r="B2025" t="s">
        <v>5871</v>
      </c>
      <c r="C2025" t="str">
        <f>TEXT(SalesData[[#This Row],[Order Date]],"mmm-yyyy")</f>
        <v>Jan-2023</v>
      </c>
      <c r="D2025">
        <f t="shared" si="31"/>
        <v>2023</v>
      </c>
      <c r="E2025" t="s">
        <v>6330</v>
      </c>
      <c r="F2025" t="s">
        <v>7035</v>
      </c>
      <c r="G2025" t="s">
        <v>7096</v>
      </c>
      <c r="H2025" t="s">
        <v>7113</v>
      </c>
      <c r="I2025" t="s">
        <v>7144</v>
      </c>
      <c r="J2025" t="s">
        <v>7162</v>
      </c>
      <c r="K2025" t="s">
        <v>7166</v>
      </c>
      <c r="L2025" t="s">
        <v>7192</v>
      </c>
      <c r="M2025">
        <v>2</v>
      </c>
      <c r="N2025">
        <v>11788.15</v>
      </c>
      <c r="O2025">
        <v>0</v>
      </c>
      <c r="P2025">
        <v>1996.08</v>
      </c>
    </row>
    <row r="2026" spans="1:16" x14ac:dyDescent="0.25">
      <c r="A2026" t="s">
        <v>2038</v>
      </c>
      <c r="B2026" t="s">
        <v>5661</v>
      </c>
      <c r="C2026" t="str">
        <f>TEXT(SalesData[[#This Row],[Order Date]],"mmm-yyyy")</f>
        <v>Jun-2025</v>
      </c>
      <c r="D2026">
        <f t="shared" si="31"/>
        <v>2025</v>
      </c>
      <c r="E2026" t="s">
        <v>6517</v>
      </c>
      <c r="F2026" t="s">
        <v>6902</v>
      </c>
      <c r="G2026" t="s">
        <v>7095</v>
      </c>
      <c r="H2026" t="s">
        <v>7102</v>
      </c>
      <c r="I2026" t="s">
        <v>7157</v>
      </c>
      <c r="J2026" t="s">
        <v>7164</v>
      </c>
      <c r="K2026" t="s">
        <v>7173</v>
      </c>
      <c r="L2026" t="s">
        <v>7186</v>
      </c>
      <c r="M2026">
        <v>4</v>
      </c>
      <c r="N2026">
        <v>15100.12</v>
      </c>
      <c r="O2026">
        <v>0.15</v>
      </c>
      <c r="P2026">
        <v>2705.26</v>
      </c>
    </row>
    <row r="2027" spans="1:16" x14ac:dyDescent="0.25">
      <c r="A2027" t="s">
        <v>2039</v>
      </c>
      <c r="B2027" t="s">
        <v>5754</v>
      </c>
      <c r="C2027" t="str">
        <f>TEXT(SalesData[[#This Row],[Order Date]],"mmm-yyyy")</f>
        <v>May-2023</v>
      </c>
      <c r="D2027">
        <f t="shared" si="31"/>
        <v>2023</v>
      </c>
      <c r="E2027" t="s">
        <v>6118</v>
      </c>
      <c r="F2027" t="s">
        <v>6917</v>
      </c>
      <c r="G2027" t="s">
        <v>7095</v>
      </c>
      <c r="H2027" t="s">
        <v>7109</v>
      </c>
      <c r="I2027" t="s">
        <v>7135</v>
      </c>
      <c r="J2027" t="s">
        <v>7165</v>
      </c>
      <c r="K2027" t="s">
        <v>7177</v>
      </c>
      <c r="L2027" t="s">
        <v>7201</v>
      </c>
      <c r="M2027">
        <v>8</v>
      </c>
      <c r="N2027">
        <v>356524.71</v>
      </c>
      <c r="O2027">
        <v>0.15</v>
      </c>
      <c r="P2027">
        <v>30408.62</v>
      </c>
    </row>
    <row r="2028" spans="1:16" x14ac:dyDescent="0.25">
      <c r="A2028" t="s">
        <v>2040</v>
      </c>
      <c r="B2028" t="s">
        <v>5922</v>
      </c>
      <c r="C2028" t="str">
        <f>TEXT(SalesData[[#This Row],[Order Date]],"mmm-yyyy")</f>
        <v>Dec-2024</v>
      </c>
      <c r="D2028">
        <f t="shared" si="31"/>
        <v>2024</v>
      </c>
      <c r="E2028" t="s">
        <v>6397</v>
      </c>
      <c r="F2028" t="s">
        <v>7051</v>
      </c>
      <c r="G2028" t="s">
        <v>7096</v>
      </c>
      <c r="H2028" t="s">
        <v>7113</v>
      </c>
      <c r="I2028" t="s">
        <v>7148</v>
      </c>
      <c r="J2028" t="s">
        <v>7163</v>
      </c>
      <c r="K2028" t="s">
        <v>7171</v>
      </c>
      <c r="L2028" t="s">
        <v>7209</v>
      </c>
      <c r="M2028">
        <v>2</v>
      </c>
      <c r="N2028">
        <v>2828.79</v>
      </c>
      <c r="O2028">
        <v>0.25</v>
      </c>
      <c r="P2028">
        <v>218.15</v>
      </c>
    </row>
    <row r="2029" spans="1:16" x14ac:dyDescent="0.25">
      <c r="A2029" t="s">
        <v>2041</v>
      </c>
      <c r="B2029" t="s">
        <v>5130</v>
      </c>
      <c r="C2029" t="str">
        <f>TEXT(SalesData[[#This Row],[Order Date]],"mmm-yyyy")</f>
        <v>Jan-2025</v>
      </c>
      <c r="D2029">
        <f t="shared" si="31"/>
        <v>2025</v>
      </c>
      <c r="E2029" t="s">
        <v>6834</v>
      </c>
      <c r="F2029" t="s">
        <v>7050</v>
      </c>
      <c r="G2029" t="s">
        <v>7097</v>
      </c>
      <c r="H2029" t="s">
        <v>7107</v>
      </c>
      <c r="I2029" t="s">
        <v>7152</v>
      </c>
      <c r="J2029" t="s">
        <v>7162</v>
      </c>
      <c r="K2029" t="s">
        <v>7166</v>
      </c>
      <c r="L2029" t="s">
        <v>7178</v>
      </c>
      <c r="M2029">
        <v>3</v>
      </c>
      <c r="N2029">
        <v>39963.199999999997</v>
      </c>
      <c r="O2029">
        <v>0.15</v>
      </c>
      <c r="P2029">
        <v>5979.7</v>
      </c>
    </row>
    <row r="2030" spans="1:16" x14ac:dyDescent="0.25">
      <c r="A2030" t="s">
        <v>2042</v>
      </c>
      <c r="B2030" t="s">
        <v>5935</v>
      </c>
      <c r="C2030" t="str">
        <f>TEXT(SalesData[[#This Row],[Order Date]],"mmm-yyyy")</f>
        <v>Aug-2025</v>
      </c>
      <c r="D2030">
        <f t="shared" si="31"/>
        <v>2025</v>
      </c>
      <c r="E2030" t="s">
        <v>6252</v>
      </c>
      <c r="F2030" t="s">
        <v>7004</v>
      </c>
      <c r="G2030" t="s">
        <v>7097</v>
      </c>
      <c r="H2030" t="s">
        <v>7110</v>
      </c>
      <c r="I2030" t="s">
        <v>7129</v>
      </c>
      <c r="J2030" t="s">
        <v>7165</v>
      </c>
      <c r="K2030" t="s">
        <v>7176</v>
      </c>
      <c r="L2030" t="s">
        <v>7195</v>
      </c>
      <c r="M2030">
        <v>4</v>
      </c>
      <c r="N2030">
        <v>46192.76</v>
      </c>
      <c r="O2030">
        <v>0</v>
      </c>
      <c r="P2030">
        <v>5155.03</v>
      </c>
    </row>
    <row r="2031" spans="1:16" x14ac:dyDescent="0.25">
      <c r="A2031" t="s">
        <v>2043</v>
      </c>
      <c r="B2031" t="s">
        <v>5478</v>
      </c>
      <c r="C2031" t="str">
        <f>TEXT(SalesData[[#This Row],[Order Date]],"mmm-yyyy")</f>
        <v>Jan-2023</v>
      </c>
      <c r="D2031">
        <f t="shared" si="31"/>
        <v>2023</v>
      </c>
      <c r="E2031" t="s">
        <v>6648</v>
      </c>
      <c r="F2031" t="s">
        <v>6996</v>
      </c>
      <c r="G2031" t="s">
        <v>7097</v>
      </c>
      <c r="H2031" t="s">
        <v>7105</v>
      </c>
      <c r="I2031" t="s">
        <v>7149</v>
      </c>
      <c r="J2031" t="s">
        <v>7165</v>
      </c>
      <c r="K2031" t="s">
        <v>7177</v>
      </c>
      <c r="L2031" t="s">
        <v>7201</v>
      </c>
      <c r="M2031">
        <v>3</v>
      </c>
      <c r="N2031">
        <v>135971.16</v>
      </c>
      <c r="O2031">
        <v>0.15</v>
      </c>
      <c r="P2031">
        <v>15597.7</v>
      </c>
    </row>
    <row r="2032" spans="1:16" x14ac:dyDescent="0.25">
      <c r="A2032" t="s">
        <v>2044</v>
      </c>
      <c r="B2032" t="s">
        <v>5239</v>
      </c>
      <c r="C2032" t="str">
        <f>TEXT(SalesData[[#This Row],[Order Date]],"mmm-yyyy")</f>
        <v>Dec-2024</v>
      </c>
      <c r="D2032">
        <f t="shared" si="31"/>
        <v>2024</v>
      </c>
      <c r="E2032" t="s">
        <v>6518</v>
      </c>
      <c r="F2032" t="s">
        <v>6929</v>
      </c>
      <c r="G2032" t="s">
        <v>7094</v>
      </c>
      <c r="H2032" t="s">
        <v>7100</v>
      </c>
      <c r="I2032" t="s">
        <v>7116</v>
      </c>
      <c r="J2032" t="s">
        <v>7162</v>
      </c>
      <c r="K2032" t="s">
        <v>7168</v>
      </c>
      <c r="L2032" t="s">
        <v>7180</v>
      </c>
      <c r="M2032">
        <v>4</v>
      </c>
      <c r="N2032">
        <v>10100.02</v>
      </c>
      <c r="O2032">
        <v>0.25</v>
      </c>
      <c r="P2032">
        <v>606.01</v>
      </c>
    </row>
    <row r="2033" spans="1:16" x14ac:dyDescent="0.25">
      <c r="A2033" t="s">
        <v>2045</v>
      </c>
      <c r="B2033" t="s">
        <v>5478</v>
      </c>
      <c r="C2033" t="str">
        <f>TEXT(SalesData[[#This Row],[Order Date]],"mmm-yyyy")</f>
        <v>Jan-2023</v>
      </c>
      <c r="D2033">
        <f t="shared" si="31"/>
        <v>2023</v>
      </c>
      <c r="E2033" t="s">
        <v>6776</v>
      </c>
      <c r="F2033" t="s">
        <v>7073</v>
      </c>
      <c r="G2033" t="s">
        <v>7096</v>
      </c>
      <c r="H2033" t="s">
        <v>7111</v>
      </c>
      <c r="I2033" t="s">
        <v>7131</v>
      </c>
      <c r="J2033" t="s">
        <v>7162</v>
      </c>
      <c r="K2033" t="s">
        <v>7166</v>
      </c>
      <c r="L2033" t="s">
        <v>7211</v>
      </c>
      <c r="M2033">
        <v>7</v>
      </c>
      <c r="N2033">
        <v>42884.46</v>
      </c>
      <c r="O2033">
        <v>0.2</v>
      </c>
      <c r="P2033">
        <v>5750.34</v>
      </c>
    </row>
    <row r="2034" spans="1:16" x14ac:dyDescent="0.25">
      <c r="A2034" t="s">
        <v>2046</v>
      </c>
      <c r="B2034" t="s">
        <v>5690</v>
      </c>
      <c r="C2034" t="str">
        <f>TEXT(SalesData[[#This Row],[Order Date]],"mmm-yyyy")</f>
        <v>Jul-2025</v>
      </c>
      <c r="D2034">
        <f t="shared" si="31"/>
        <v>2025</v>
      </c>
      <c r="E2034" t="s">
        <v>6511</v>
      </c>
      <c r="F2034" t="s">
        <v>6953</v>
      </c>
      <c r="G2034" t="s">
        <v>7095</v>
      </c>
      <c r="H2034" t="s">
        <v>7106</v>
      </c>
      <c r="I2034" t="s">
        <v>7146</v>
      </c>
      <c r="J2034" t="s">
        <v>7164</v>
      </c>
      <c r="K2034" t="s">
        <v>7173</v>
      </c>
      <c r="L2034" t="s">
        <v>7186</v>
      </c>
      <c r="M2034">
        <v>6</v>
      </c>
      <c r="N2034">
        <v>25233.43</v>
      </c>
      <c r="O2034">
        <v>0.1</v>
      </c>
      <c r="P2034">
        <v>6089.72</v>
      </c>
    </row>
    <row r="2035" spans="1:16" x14ac:dyDescent="0.25">
      <c r="A2035" t="s">
        <v>2047</v>
      </c>
      <c r="B2035" t="s">
        <v>5696</v>
      </c>
      <c r="C2035" t="str">
        <f>TEXT(SalesData[[#This Row],[Order Date]],"mmm-yyyy")</f>
        <v>Jul-2024</v>
      </c>
      <c r="D2035">
        <f t="shared" si="31"/>
        <v>2024</v>
      </c>
      <c r="E2035" t="s">
        <v>6561</v>
      </c>
      <c r="F2035" t="s">
        <v>6956</v>
      </c>
      <c r="G2035" t="s">
        <v>7095</v>
      </c>
      <c r="H2035" t="s">
        <v>7102</v>
      </c>
      <c r="I2035" t="s">
        <v>7147</v>
      </c>
      <c r="J2035" t="s">
        <v>7164</v>
      </c>
      <c r="K2035" t="s">
        <v>7170</v>
      </c>
      <c r="L2035" t="s">
        <v>7183</v>
      </c>
      <c r="M2035">
        <v>8</v>
      </c>
      <c r="N2035">
        <v>36288.86</v>
      </c>
      <c r="O2035">
        <v>0.05</v>
      </c>
      <c r="P2035">
        <v>9799.57</v>
      </c>
    </row>
    <row r="2036" spans="1:16" x14ac:dyDescent="0.25">
      <c r="A2036" t="s">
        <v>2048</v>
      </c>
      <c r="B2036" t="s">
        <v>5587</v>
      </c>
      <c r="C2036" t="str">
        <f>TEXT(SalesData[[#This Row],[Order Date]],"mmm-yyyy")</f>
        <v>Jan-2025</v>
      </c>
      <c r="D2036">
        <f t="shared" si="31"/>
        <v>2025</v>
      </c>
      <c r="E2036" t="s">
        <v>6282</v>
      </c>
      <c r="F2036" t="s">
        <v>7018</v>
      </c>
      <c r="G2036" t="s">
        <v>7095</v>
      </c>
      <c r="H2036" t="s">
        <v>7108</v>
      </c>
      <c r="I2036" t="s">
        <v>7150</v>
      </c>
      <c r="J2036" t="s">
        <v>7162</v>
      </c>
      <c r="K2036" t="s">
        <v>7166</v>
      </c>
      <c r="L2036" t="s">
        <v>7178</v>
      </c>
      <c r="M2036">
        <v>2</v>
      </c>
      <c r="N2036">
        <v>28160.33</v>
      </c>
      <c r="O2036">
        <v>0.05</v>
      </c>
      <c r="P2036">
        <v>5372.08</v>
      </c>
    </row>
    <row r="2037" spans="1:16" x14ac:dyDescent="0.25">
      <c r="A2037" t="s">
        <v>2049</v>
      </c>
      <c r="B2037" t="s">
        <v>5936</v>
      </c>
      <c r="C2037" t="str">
        <f>TEXT(SalesData[[#This Row],[Order Date]],"mmm-yyyy")</f>
        <v>May-2025</v>
      </c>
      <c r="D2037">
        <f t="shared" si="31"/>
        <v>2025</v>
      </c>
      <c r="E2037" t="s">
        <v>6773</v>
      </c>
      <c r="F2037" t="s">
        <v>6966</v>
      </c>
      <c r="G2037" t="s">
        <v>7095</v>
      </c>
      <c r="H2037" t="s">
        <v>7106</v>
      </c>
      <c r="I2037" t="s">
        <v>7161</v>
      </c>
      <c r="J2037" t="s">
        <v>7164</v>
      </c>
      <c r="K2037" t="s">
        <v>7174</v>
      </c>
      <c r="L2037" t="s">
        <v>7196</v>
      </c>
      <c r="M2037">
        <v>5</v>
      </c>
      <c r="N2037">
        <v>15234.1</v>
      </c>
      <c r="O2037">
        <v>0.15</v>
      </c>
      <c r="P2037">
        <v>3294.61</v>
      </c>
    </row>
    <row r="2038" spans="1:16" x14ac:dyDescent="0.25">
      <c r="A2038" t="s">
        <v>2050</v>
      </c>
      <c r="B2038" t="s">
        <v>5676</v>
      </c>
      <c r="C2038" t="str">
        <f>TEXT(SalesData[[#This Row],[Order Date]],"mmm-yyyy")</f>
        <v>May-2025</v>
      </c>
      <c r="D2038">
        <f t="shared" si="31"/>
        <v>2025</v>
      </c>
      <c r="E2038" t="s">
        <v>6618</v>
      </c>
      <c r="F2038" t="s">
        <v>7006</v>
      </c>
      <c r="G2038" t="s">
        <v>7094</v>
      </c>
      <c r="H2038" t="s">
        <v>7101</v>
      </c>
      <c r="I2038" t="s">
        <v>7137</v>
      </c>
      <c r="J2038" t="s">
        <v>7162</v>
      </c>
      <c r="K2038" t="s">
        <v>7166</v>
      </c>
      <c r="L2038" t="s">
        <v>7178</v>
      </c>
      <c r="M2038">
        <v>5</v>
      </c>
      <c r="N2038">
        <v>62559.09</v>
      </c>
      <c r="O2038">
        <v>0.15</v>
      </c>
      <c r="P2038">
        <v>10949.11</v>
      </c>
    </row>
    <row r="2039" spans="1:16" x14ac:dyDescent="0.25">
      <c r="A2039" t="s">
        <v>2051</v>
      </c>
      <c r="B2039" t="s">
        <v>5899</v>
      </c>
      <c r="C2039" t="str">
        <f>TEXT(SalesData[[#This Row],[Order Date]],"mmm-yyyy")</f>
        <v>Aug-2025</v>
      </c>
      <c r="D2039">
        <f t="shared" si="31"/>
        <v>2025</v>
      </c>
      <c r="E2039" t="s">
        <v>6597</v>
      </c>
      <c r="F2039" t="s">
        <v>6911</v>
      </c>
      <c r="G2039" t="s">
        <v>7095</v>
      </c>
      <c r="H2039" t="s">
        <v>7102</v>
      </c>
      <c r="I2039" t="s">
        <v>7118</v>
      </c>
      <c r="J2039" t="s">
        <v>7164</v>
      </c>
      <c r="K2039" t="s">
        <v>7173</v>
      </c>
      <c r="L2039" t="s">
        <v>7200</v>
      </c>
      <c r="M2039">
        <v>7</v>
      </c>
      <c r="N2039">
        <v>6491.63</v>
      </c>
      <c r="O2039">
        <v>0.25</v>
      </c>
      <c r="P2039">
        <v>1549.4</v>
      </c>
    </row>
    <row r="2040" spans="1:16" x14ac:dyDescent="0.25">
      <c r="A2040" t="s">
        <v>2052</v>
      </c>
      <c r="B2040" t="s">
        <v>5395</v>
      </c>
      <c r="C2040" t="str">
        <f>TEXT(SalesData[[#This Row],[Order Date]],"mmm-yyyy")</f>
        <v>May-2024</v>
      </c>
      <c r="D2040">
        <f t="shared" si="31"/>
        <v>2024</v>
      </c>
      <c r="E2040" t="s">
        <v>6289</v>
      </c>
      <c r="F2040" t="s">
        <v>7020</v>
      </c>
      <c r="G2040" t="s">
        <v>7095</v>
      </c>
      <c r="H2040" t="s">
        <v>7106</v>
      </c>
      <c r="I2040" t="s">
        <v>7161</v>
      </c>
      <c r="J2040" t="s">
        <v>7163</v>
      </c>
      <c r="K2040" t="s">
        <v>7167</v>
      </c>
      <c r="L2040" t="s">
        <v>7207</v>
      </c>
      <c r="M2040">
        <v>6</v>
      </c>
      <c r="N2040">
        <v>3612.81</v>
      </c>
      <c r="O2040">
        <v>0.25</v>
      </c>
      <c r="P2040">
        <v>957.95</v>
      </c>
    </row>
    <row r="2041" spans="1:16" x14ac:dyDescent="0.25">
      <c r="A2041" t="s">
        <v>2053</v>
      </c>
      <c r="B2041" t="s">
        <v>5073</v>
      </c>
      <c r="C2041" t="str">
        <f>TEXT(SalesData[[#This Row],[Order Date]],"mmm-yyyy")</f>
        <v>Oct-2024</v>
      </c>
      <c r="D2041">
        <f t="shared" si="31"/>
        <v>2024</v>
      </c>
      <c r="E2041" t="s">
        <v>6754</v>
      </c>
      <c r="F2041" t="s">
        <v>6956</v>
      </c>
      <c r="G2041" t="s">
        <v>7097</v>
      </c>
      <c r="H2041" t="s">
        <v>7104</v>
      </c>
      <c r="I2041" t="s">
        <v>7160</v>
      </c>
      <c r="J2041" t="s">
        <v>7165</v>
      </c>
      <c r="K2041" t="s">
        <v>7172</v>
      </c>
      <c r="L2041" t="s">
        <v>7208</v>
      </c>
      <c r="M2041">
        <v>5</v>
      </c>
      <c r="N2041">
        <v>11208.92</v>
      </c>
      <c r="O2041">
        <v>0.1</v>
      </c>
      <c r="P2041">
        <v>1674.5</v>
      </c>
    </row>
    <row r="2042" spans="1:16" x14ac:dyDescent="0.25">
      <c r="A2042" t="s">
        <v>2054</v>
      </c>
      <c r="B2042" t="s">
        <v>5668</v>
      </c>
      <c r="C2042" t="str">
        <f>TEXT(SalesData[[#This Row],[Order Date]],"mmm-yyyy")</f>
        <v>Feb-2024</v>
      </c>
      <c r="D2042">
        <f t="shared" si="31"/>
        <v>2024</v>
      </c>
      <c r="E2042" t="s">
        <v>6813</v>
      </c>
      <c r="F2042" t="s">
        <v>7057</v>
      </c>
      <c r="G2042" t="s">
        <v>7095</v>
      </c>
      <c r="H2042" t="s">
        <v>7106</v>
      </c>
      <c r="I2042" t="s">
        <v>7161</v>
      </c>
      <c r="J2042" t="s">
        <v>7162</v>
      </c>
      <c r="K2042" t="s">
        <v>7169</v>
      </c>
      <c r="L2042" t="s">
        <v>7182</v>
      </c>
      <c r="M2042">
        <v>8</v>
      </c>
      <c r="N2042">
        <v>63032.75</v>
      </c>
      <c r="O2042">
        <v>0.1</v>
      </c>
      <c r="P2042">
        <v>8552.32</v>
      </c>
    </row>
    <row r="2043" spans="1:16" x14ac:dyDescent="0.25">
      <c r="A2043" t="s">
        <v>2055</v>
      </c>
      <c r="B2043" t="s">
        <v>5128</v>
      </c>
      <c r="C2043" t="str">
        <f>TEXT(SalesData[[#This Row],[Order Date]],"mmm-yyyy")</f>
        <v>Oct-2024</v>
      </c>
      <c r="D2043">
        <f t="shared" si="31"/>
        <v>2024</v>
      </c>
      <c r="E2043" t="s">
        <v>6429</v>
      </c>
      <c r="F2043" t="s">
        <v>7055</v>
      </c>
      <c r="G2043" t="s">
        <v>7095</v>
      </c>
      <c r="H2043" t="s">
        <v>7108</v>
      </c>
      <c r="I2043" t="s">
        <v>7141</v>
      </c>
      <c r="J2043" t="s">
        <v>7165</v>
      </c>
      <c r="K2043" t="s">
        <v>7176</v>
      </c>
      <c r="L2043" t="s">
        <v>7195</v>
      </c>
      <c r="M2043">
        <v>1</v>
      </c>
      <c r="N2043">
        <v>11906.05</v>
      </c>
      <c r="O2043">
        <v>0</v>
      </c>
      <c r="P2043">
        <v>1569.54</v>
      </c>
    </row>
    <row r="2044" spans="1:16" x14ac:dyDescent="0.25">
      <c r="A2044" t="s">
        <v>2056</v>
      </c>
      <c r="B2044" t="s">
        <v>5937</v>
      </c>
      <c r="C2044" t="str">
        <f>TEXT(SalesData[[#This Row],[Order Date]],"mmm-yyyy")</f>
        <v>Dec-2024</v>
      </c>
      <c r="D2044">
        <f t="shared" si="31"/>
        <v>2024</v>
      </c>
      <c r="E2044" t="s">
        <v>6273</v>
      </c>
      <c r="F2044" t="s">
        <v>7017</v>
      </c>
      <c r="G2044" t="s">
        <v>7097</v>
      </c>
      <c r="H2044" t="s">
        <v>7110</v>
      </c>
      <c r="I2044" t="s">
        <v>7129</v>
      </c>
      <c r="J2044" t="s">
        <v>7165</v>
      </c>
      <c r="K2044" t="s">
        <v>7177</v>
      </c>
      <c r="L2044" t="s">
        <v>7201</v>
      </c>
      <c r="M2044">
        <v>1</v>
      </c>
      <c r="N2044">
        <v>40289.56</v>
      </c>
      <c r="O2044">
        <v>0.2</v>
      </c>
      <c r="P2044">
        <v>2132.9899999999998</v>
      </c>
    </row>
    <row r="2045" spans="1:16" x14ac:dyDescent="0.25">
      <c r="A2045" t="s">
        <v>2057</v>
      </c>
      <c r="B2045" t="s">
        <v>5666</v>
      </c>
      <c r="C2045" t="str">
        <f>TEXT(SalesData[[#This Row],[Order Date]],"mmm-yyyy")</f>
        <v>Apr-2024</v>
      </c>
      <c r="D2045">
        <f t="shared" si="31"/>
        <v>2024</v>
      </c>
      <c r="E2045" t="s">
        <v>6400</v>
      </c>
      <c r="F2045" t="s">
        <v>7014</v>
      </c>
      <c r="G2045" t="s">
        <v>7097</v>
      </c>
      <c r="H2045" t="s">
        <v>7110</v>
      </c>
      <c r="I2045" t="s">
        <v>7155</v>
      </c>
      <c r="J2045" t="s">
        <v>7164</v>
      </c>
      <c r="K2045" t="s">
        <v>7174</v>
      </c>
      <c r="L2045" t="s">
        <v>7199</v>
      </c>
      <c r="M2045">
        <v>4</v>
      </c>
      <c r="N2045">
        <v>4667.42</v>
      </c>
      <c r="O2045">
        <v>0.25</v>
      </c>
      <c r="P2045">
        <v>541.99</v>
      </c>
    </row>
    <row r="2046" spans="1:16" x14ac:dyDescent="0.25">
      <c r="A2046" t="s">
        <v>2058</v>
      </c>
      <c r="B2046" t="s">
        <v>5672</v>
      </c>
      <c r="C2046" t="str">
        <f>TEXT(SalesData[[#This Row],[Order Date]],"mmm-yyyy")</f>
        <v>Nov-2024</v>
      </c>
      <c r="D2046">
        <f t="shared" si="31"/>
        <v>2024</v>
      </c>
      <c r="E2046" t="s">
        <v>6627</v>
      </c>
      <c r="F2046" t="s">
        <v>6991</v>
      </c>
      <c r="G2046" t="s">
        <v>7094</v>
      </c>
      <c r="H2046" t="s">
        <v>7099</v>
      </c>
      <c r="I2046" t="s">
        <v>7115</v>
      </c>
      <c r="J2046" t="s">
        <v>7165</v>
      </c>
      <c r="K2046" t="s">
        <v>7176</v>
      </c>
      <c r="L2046" t="s">
        <v>7202</v>
      </c>
      <c r="M2046">
        <v>4</v>
      </c>
      <c r="N2046">
        <v>56750.93</v>
      </c>
      <c r="O2046">
        <v>0.2</v>
      </c>
      <c r="P2046">
        <v>5466.34</v>
      </c>
    </row>
    <row r="2047" spans="1:16" x14ac:dyDescent="0.25">
      <c r="A2047" t="s">
        <v>2059</v>
      </c>
      <c r="B2047" t="s">
        <v>5613</v>
      </c>
      <c r="C2047" t="str">
        <f>TEXT(SalesData[[#This Row],[Order Date]],"mmm-yyyy")</f>
        <v>Apr-2025</v>
      </c>
      <c r="D2047">
        <f t="shared" si="31"/>
        <v>2025</v>
      </c>
      <c r="E2047" t="s">
        <v>6801</v>
      </c>
      <c r="F2047" t="s">
        <v>7078</v>
      </c>
      <c r="G2047" t="s">
        <v>7095</v>
      </c>
      <c r="H2047" t="s">
        <v>7106</v>
      </c>
      <c r="I2047" t="s">
        <v>7146</v>
      </c>
      <c r="J2047" t="s">
        <v>7164</v>
      </c>
      <c r="K2047" t="s">
        <v>7173</v>
      </c>
      <c r="L2047" t="s">
        <v>7186</v>
      </c>
      <c r="M2047">
        <v>7</v>
      </c>
      <c r="N2047">
        <v>24039.96</v>
      </c>
      <c r="O2047">
        <v>0.25</v>
      </c>
      <c r="P2047">
        <v>3237.17</v>
      </c>
    </row>
    <row r="2048" spans="1:16" x14ac:dyDescent="0.25">
      <c r="A2048" t="s">
        <v>2060</v>
      </c>
      <c r="B2048" t="s">
        <v>5640</v>
      </c>
      <c r="C2048" t="str">
        <f>TEXT(SalesData[[#This Row],[Order Date]],"mmm-yyyy")</f>
        <v>Aug-2023</v>
      </c>
      <c r="D2048">
        <f t="shared" si="31"/>
        <v>2023</v>
      </c>
      <c r="E2048" t="s">
        <v>6152</v>
      </c>
      <c r="F2048" t="s">
        <v>6950</v>
      </c>
      <c r="G2048" t="s">
        <v>7097</v>
      </c>
      <c r="H2048" t="s">
        <v>7104</v>
      </c>
      <c r="I2048" t="s">
        <v>7132</v>
      </c>
      <c r="J2048" t="s">
        <v>7162</v>
      </c>
      <c r="K2048" t="s">
        <v>7169</v>
      </c>
      <c r="L2048" t="s">
        <v>7182</v>
      </c>
      <c r="M2048">
        <v>6</v>
      </c>
      <c r="N2048">
        <v>50235.81</v>
      </c>
      <c r="O2048">
        <v>0.05</v>
      </c>
      <c r="P2048">
        <v>7096.9</v>
      </c>
    </row>
    <row r="2049" spans="1:16" x14ac:dyDescent="0.25">
      <c r="A2049" t="s">
        <v>2061</v>
      </c>
      <c r="B2049" t="s">
        <v>5763</v>
      </c>
      <c r="C2049" t="str">
        <f>TEXT(SalesData[[#This Row],[Order Date]],"mmm-yyyy")</f>
        <v>Jun-2025</v>
      </c>
      <c r="D2049">
        <f t="shared" si="31"/>
        <v>2025</v>
      </c>
      <c r="E2049" t="s">
        <v>6692</v>
      </c>
      <c r="F2049" t="s">
        <v>7046</v>
      </c>
      <c r="G2049" t="s">
        <v>7097</v>
      </c>
      <c r="H2049" t="s">
        <v>7107</v>
      </c>
      <c r="I2049" t="s">
        <v>7152</v>
      </c>
      <c r="J2049" t="s">
        <v>7162</v>
      </c>
      <c r="K2049" t="s">
        <v>7166</v>
      </c>
      <c r="L2049" t="s">
        <v>7211</v>
      </c>
      <c r="M2049">
        <v>2</v>
      </c>
      <c r="N2049">
        <v>13723.51</v>
      </c>
      <c r="O2049">
        <v>0.1</v>
      </c>
      <c r="P2049">
        <v>1702.79</v>
      </c>
    </row>
    <row r="2050" spans="1:16" x14ac:dyDescent="0.25">
      <c r="A2050" t="s">
        <v>2062</v>
      </c>
      <c r="B2050" t="s">
        <v>5295</v>
      </c>
      <c r="C2050" t="str">
        <f>TEXT(SalesData[[#This Row],[Order Date]],"mmm-yyyy")</f>
        <v>Oct-2024</v>
      </c>
      <c r="D2050">
        <f t="shared" ref="D2050:D2113" si="32">YEAR(B2050)</f>
        <v>2024</v>
      </c>
      <c r="E2050" t="s">
        <v>6221</v>
      </c>
      <c r="F2050" t="s">
        <v>6981</v>
      </c>
      <c r="G2050" t="s">
        <v>7094</v>
      </c>
      <c r="H2050" t="s">
        <v>7101</v>
      </c>
      <c r="I2050" t="s">
        <v>7124</v>
      </c>
      <c r="J2050" t="s">
        <v>7165</v>
      </c>
      <c r="K2050" t="s">
        <v>7177</v>
      </c>
      <c r="L2050" t="s">
        <v>7198</v>
      </c>
      <c r="M2050">
        <v>8</v>
      </c>
      <c r="N2050">
        <v>522278.45</v>
      </c>
      <c r="O2050">
        <v>0</v>
      </c>
      <c r="P2050">
        <v>93175.83</v>
      </c>
    </row>
    <row r="2051" spans="1:16" x14ac:dyDescent="0.25">
      <c r="A2051" t="s">
        <v>2063</v>
      </c>
      <c r="B2051" t="s">
        <v>5867</v>
      </c>
      <c r="C2051" t="str">
        <f>TEXT(SalesData[[#This Row],[Order Date]],"mmm-yyyy")</f>
        <v>Jun-2025</v>
      </c>
      <c r="D2051">
        <f t="shared" si="32"/>
        <v>2025</v>
      </c>
      <c r="E2051" t="s">
        <v>6511</v>
      </c>
      <c r="F2051" t="s">
        <v>6953</v>
      </c>
      <c r="G2051" t="s">
        <v>7095</v>
      </c>
      <c r="H2051" t="s">
        <v>7102</v>
      </c>
      <c r="I2051" t="s">
        <v>7118</v>
      </c>
      <c r="J2051" t="s">
        <v>7162</v>
      </c>
      <c r="K2051" t="s">
        <v>7168</v>
      </c>
      <c r="L2051" t="s">
        <v>7181</v>
      </c>
      <c r="M2051">
        <v>6</v>
      </c>
      <c r="N2051">
        <v>53868.39</v>
      </c>
      <c r="O2051">
        <v>0.25</v>
      </c>
      <c r="P2051">
        <v>3439.42</v>
      </c>
    </row>
    <row r="2052" spans="1:16" x14ac:dyDescent="0.25">
      <c r="A2052" t="s">
        <v>2064</v>
      </c>
      <c r="B2052" t="s">
        <v>5257</v>
      </c>
      <c r="C2052" t="str">
        <f>TEXT(SalesData[[#This Row],[Order Date]],"mmm-yyyy")</f>
        <v>Dec-2023</v>
      </c>
      <c r="D2052">
        <f t="shared" si="32"/>
        <v>2023</v>
      </c>
      <c r="E2052" t="s">
        <v>6188</v>
      </c>
      <c r="F2052" t="s">
        <v>6975</v>
      </c>
      <c r="G2052" t="s">
        <v>7096</v>
      </c>
      <c r="H2052" t="s">
        <v>7113</v>
      </c>
      <c r="I2052" t="s">
        <v>7148</v>
      </c>
      <c r="J2052" t="s">
        <v>7162</v>
      </c>
      <c r="K2052" t="s">
        <v>7166</v>
      </c>
      <c r="L2052" t="s">
        <v>7211</v>
      </c>
      <c r="M2052">
        <v>5</v>
      </c>
      <c r="N2052">
        <v>30659.06</v>
      </c>
      <c r="O2052">
        <v>0.15</v>
      </c>
      <c r="P2052">
        <v>2969.95</v>
      </c>
    </row>
    <row r="2053" spans="1:16" x14ac:dyDescent="0.25">
      <c r="A2053" t="s">
        <v>2065</v>
      </c>
      <c r="B2053" t="s">
        <v>5300</v>
      </c>
      <c r="C2053" t="str">
        <f>TEXT(SalesData[[#This Row],[Order Date]],"mmm-yyyy")</f>
        <v>Nov-2023</v>
      </c>
      <c r="D2053">
        <f t="shared" si="32"/>
        <v>2023</v>
      </c>
      <c r="E2053" t="s">
        <v>6835</v>
      </c>
      <c r="F2053" t="s">
        <v>7092</v>
      </c>
      <c r="G2053" t="s">
        <v>7097</v>
      </c>
      <c r="H2053" t="s">
        <v>7107</v>
      </c>
      <c r="I2053" t="s">
        <v>7123</v>
      </c>
      <c r="J2053" t="s">
        <v>7162</v>
      </c>
      <c r="K2053" t="s">
        <v>7168</v>
      </c>
      <c r="L2053" t="s">
        <v>7181</v>
      </c>
      <c r="M2053">
        <v>7</v>
      </c>
      <c r="N2053">
        <v>79969.490000000005</v>
      </c>
      <c r="O2053">
        <v>0</v>
      </c>
      <c r="P2053">
        <v>19081.490000000002</v>
      </c>
    </row>
    <row r="2054" spans="1:16" x14ac:dyDescent="0.25">
      <c r="A2054" t="s">
        <v>2066</v>
      </c>
      <c r="B2054" t="s">
        <v>5050</v>
      </c>
      <c r="C2054" t="str">
        <f>TEXT(SalesData[[#This Row],[Order Date]],"mmm-yyyy")</f>
        <v>Nov-2024</v>
      </c>
      <c r="D2054">
        <f t="shared" si="32"/>
        <v>2024</v>
      </c>
      <c r="E2054" t="s">
        <v>6468</v>
      </c>
      <c r="F2054" t="s">
        <v>6990</v>
      </c>
      <c r="G2054" t="s">
        <v>7097</v>
      </c>
      <c r="H2054" t="s">
        <v>7105</v>
      </c>
      <c r="I2054" t="s">
        <v>7149</v>
      </c>
      <c r="J2054" t="s">
        <v>7163</v>
      </c>
      <c r="K2054" t="s">
        <v>7171</v>
      </c>
      <c r="L2054" t="s">
        <v>7184</v>
      </c>
      <c r="M2054">
        <v>6</v>
      </c>
      <c r="N2054">
        <v>49018.93</v>
      </c>
      <c r="O2054">
        <v>0</v>
      </c>
      <c r="P2054">
        <v>8347.35</v>
      </c>
    </row>
    <row r="2055" spans="1:16" x14ac:dyDescent="0.25">
      <c r="A2055" t="s">
        <v>2067</v>
      </c>
      <c r="B2055" t="s">
        <v>5743</v>
      </c>
      <c r="C2055" t="str">
        <f>TEXT(SalesData[[#This Row],[Order Date]],"mmm-yyyy")</f>
        <v>Oct-2023</v>
      </c>
      <c r="D2055">
        <f t="shared" si="32"/>
        <v>2023</v>
      </c>
      <c r="E2055" t="s">
        <v>6253</v>
      </c>
      <c r="F2055" t="s">
        <v>7005</v>
      </c>
      <c r="G2055" t="s">
        <v>7094</v>
      </c>
      <c r="H2055" t="s">
        <v>7101</v>
      </c>
      <c r="I2055" t="s">
        <v>7137</v>
      </c>
      <c r="J2055" t="s">
        <v>7162</v>
      </c>
      <c r="K2055" t="s">
        <v>7169</v>
      </c>
      <c r="L2055" t="s">
        <v>7182</v>
      </c>
      <c r="M2055">
        <v>3</v>
      </c>
      <c r="N2055">
        <v>19673.509999999998</v>
      </c>
      <c r="O2055">
        <v>0.25</v>
      </c>
      <c r="P2055">
        <v>824.6</v>
      </c>
    </row>
    <row r="2056" spans="1:16" x14ac:dyDescent="0.25">
      <c r="A2056" t="s">
        <v>2068</v>
      </c>
      <c r="B2056" t="s">
        <v>5883</v>
      </c>
      <c r="C2056" t="str">
        <f>TEXT(SalesData[[#This Row],[Order Date]],"mmm-yyyy")</f>
        <v>Dec-2025</v>
      </c>
      <c r="D2056">
        <f t="shared" si="32"/>
        <v>2025</v>
      </c>
      <c r="E2056" t="s">
        <v>6507</v>
      </c>
      <c r="F2056" t="s">
        <v>7050</v>
      </c>
      <c r="G2056" t="s">
        <v>7097</v>
      </c>
      <c r="H2056" t="s">
        <v>7104</v>
      </c>
      <c r="I2056" t="s">
        <v>7160</v>
      </c>
      <c r="J2056" t="s">
        <v>7164</v>
      </c>
      <c r="K2056" t="s">
        <v>7173</v>
      </c>
      <c r="L2056" t="s">
        <v>7186</v>
      </c>
      <c r="M2056">
        <v>5</v>
      </c>
      <c r="N2056">
        <v>17374.060000000001</v>
      </c>
      <c r="O2056">
        <v>0.2</v>
      </c>
      <c r="P2056">
        <v>3875.95</v>
      </c>
    </row>
    <row r="2057" spans="1:16" x14ac:dyDescent="0.25">
      <c r="A2057" t="s">
        <v>2069</v>
      </c>
      <c r="B2057" t="s">
        <v>5379</v>
      </c>
      <c r="C2057" t="str">
        <f>TEXT(SalesData[[#This Row],[Order Date]],"mmm-yyyy")</f>
        <v>Mar-2025</v>
      </c>
      <c r="D2057">
        <f t="shared" si="32"/>
        <v>2025</v>
      </c>
      <c r="E2057" t="s">
        <v>6836</v>
      </c>
      <c r="F2057" t="s">
        <v>7055</v>
      </c>
      <c r="G2057" t="s">
        <v>7095</v>
      </c>
      <c r="H2057" t="s">
        <v>7108</v>
      </c>
      <c r="I2057" t="s">
        <v>7126</v>
      </c>
      <c r="J2057" t="s">
        <v>7162</v>
      </c>
      <c r="K2057" t="s">
        <v>7169</v>
      </c>
      <c r="L2057" t="s">
        <v>7182</v>
      </c>
      <c r="M2057">
        <v>4</v>
      </c>
      <c r="N2057">
        <v>35086.74</v>
      </c>
      <c r="O2057">
        <v>0</v>
      </c>
      <c r="P2057">
        <v>6141.06</v>
      </c>
    </row>
    <row r="2058" spans="1:16" x14ac:dyDescent="0.25">
      <c r="A2058" t="s">
        <v>2070</v>
      </c>
      <c r="B2058" t="s">
        <v>5462</v>
      </c>
      <c r="C2058" t="str">
        <f>TEXT(SalesData[[#This Row],[Order Date]],"mmm-yyyy")</f>
        <v>Jun-2025</v>
      </c>
      <c r="D2058">
        <f t="shared" si="32"/>
        <v>2025</v>
      </c>
      <c r="E2058" t="s">
        <v>6615</v>
      </c>
      <c r="F2058" t="s">
        <v>6996</v>
      </c>
      <c r="G2058" t="s">
        <v>7096</v>
      </c>
      <c r="H2058" t="s">
        <v>7103</v>
      </c>
      <c r="I2058" t="s">
        <v>7119</v>
      </c>
      <c r="J2058" t="s">
        <v>7165</v>
      </c>
      <c r="K2058" t="s">
        <v>7176</v>
      </c>
      <c r="L2058" t="s">
        <v>7195</v>
      </c>
      <c r="M2058">
        <v>6</v>
      </c>
      <c r="N2058">
        <v>69018.820000000007</v>
      </c>
      <c r="O2058">
        <v>0.05</v>
      </c>
      <c r="P2058">
        <v>6550.73</v>
      </c>
    </row>
    <row r="2059" spans="1:16" x14ac:dyDescent="0.25">
      <c r="A2059" t="s">
        <v>2071</v>
      </c>
      <c r="B2059" t="s">
        <v>5834</v>
      </c>
      <c r="C2059" t="str">
        <f>TEXT(SalesData[[#This Row],[Order Date]],"mmm-yyyy")</f>
        <v>Jun-2023</v>
      </c>
      <c r="D2059">
        <f t="shared" si="32"/>
        <v>2023</v>
      </c>
      <c r="E2059" t="s">
        <v>6559</v>
      </c>
      <c r="F2059" t="s">
        <v>7018</v>
      </c>
      <c r="G2059" t="s">
        <v>7094</v>
      </c>
      <c r="H2059" t="s">
        <v>7098</v>
      </c>
      <c r="I2059" t="s">
        <v>7114</v>
      </c>
      <c r="J2059" t="s">
        <v>7163</v>
      </c>
      <c r="K2059" t="s">
        <v>7167</v>
      </c>
      <c r="L2059" t="s">
        <v>7179</v>
      </c>
      <c r="M2059">
        <v>4</v>
      </c>
      <c r="N2059">
        <v>7188.42</v>
      </c>
      <c r="O2059">
        <v>0.25</v>
      </c>
      <c r="P2059">
        <v>1509.04</v>
      </c>
    </row>
    <row r="2060" spans="1:16" x14ac:dyDescent="0.25">
      <c r="A2060" t="s">
        <v>2072</v>
      </c>
      <c r="B2060" t="s">
        <v>5227</v>
      </c>
      <c r="C2060" t="str">
        <f>TEXT(SalesData[[#This Row],[Order Date]],"mmm-yyyy")</f>
        <v>Sep-2025</v>
      </c>
      <c r="D2060">
        <f t="shared" si="32"/>
        <v>2025</v>
      </c>
      <c r="E2060" t="s">
        <v>6725</v>
      </c>
      <c r="F2060" t="s">
        <v>6949</v>
      </c>
      <c r="G2060" t="s">
        <v>7096</v>
      </c>
      <c r="H2060" t="s">
        <v>7112</v>
      </c>
      <c r="I2060" t="s">
        <v>7154</v>
      </c>
      <c r="J2060" t="s">
        <v>7165</v>
      </c>
      <c r="K2060" t="s">
        <v>7177</v>
      </c>
      <c r="L2060" t="s">
        <v>7198</v>
      </c>
      <c r="M2060">
        <v>7</v>
      </c>
      <c r="N2060">
        <v>463341.06</v>
      </c>
      <c r="O2060">
        <v>0</v>
      </c>
      <c r="P2060">
        <v>86289.52</v>
      </c>
    </row>
    <row r="2061" spans="1:16" x14ac:dyDescent="0.25">
      <c r="A2061" t="s">
        <v>2073</v>
      </c>
      <c r="B2061" t="s">
        <v>5938</v>
      </c>
      <c r="C2061" t="str">
        <f>TEXT(SalesData[[#This Row],[Order Date]],"mmm-yyyy")</f>
        <v>Sep-2023</v>
      </c>
      <c r="D2061">
        <f t="shared" si="32"/>
        <v>2023</v>
      </c>
      <c r="E2061" t="s">
        <v>6451</v>
      </c>
      <c r="F2061" t="s">
        <v>6914</v>
      </c>
      <c r="G2061" t="s">
        <v>7096</v>
      </c>
      <c r="H2061" t="s">
        <v>7113</v>
      </c>
      <c r="I2061" t="s">
        <v>7148</v>
      </c>
      <c r="J2061" t="s">
        <v>7163</v>
      </c>
      <c r="K2061" t="s">
        <v>7171</v>
      </c>
      <c r="L2061" t="s">
        <v>7204</v>
      </c>
      <c r="M2061">
        <v>2</v>
      </c>
      <c r="N2061">
        <v>6700.97</v>
      </c>
      <c r="O2061">
        <v>0.25</v>
      </c>
      <c r="P2061">
        <v>300.8</v>
      </c>
    </row>
    <row r="2062" spans="1:16" x14ac:dyDescent="0.25">
      <c r="A2062" t="s">
        <v>2074</v>
      </c>
      <c r="B2062" t="s">
        <v>5355</v>
      </c>
      <c r="C2062" t="str">
        <f>TEXT(SalesData[[#This Row],[Order Date]],"mmm-yyyy")</f>
        <v>Oct-2025</v>
      </c>
      <c r="D2062">
        <f t="shared" si="32"/>
        <v>2025</v>
      </c>
      <c r="E2062" t="s">
        <v>6164</v>
      </c>
      <c r="F2062" t="s">
        <v>6928</v>
      </c>
      <c r="G2062" t="s">
        <v>7096</v>
      </c>
      <c r="H2062" t="s">
        <v>7111</v>
      </c>
      <c r="I2062" t="s">
        <v>7142</v>
      </c>
      <c r="J2062" t="s">
        <v>7162</v>
      </c>
      <c r="K2062" t="s">
        <v>7168</v>
      </c>
      <c r="L2062" t="s">
        <v>7191</v>
      </c>
      <c r="M2062">
        <v>4</v>
      </c>
      <c r="N2062">
        <v>23557.25</v>
      </c>
      <c r="O2062">
        <v>0.1</v>
      </c>
      <c r="P2062">
        <v>3907.35</v>
      </c>
    </row>
    <row r="2063" spans="1:16" x14ac:dyDescent="0.25">
      <c r="A2063" t="s">
        <v>2075</v>
      </c>
      <c r="B2063" t="s">
        <v>5491</v>
      </c>
      <c r="C2063" t="str">
        <f>TEXT(SalesData[[#This Row],[Order Date]],"mmm-yyyy")</f>
        <v>Aug-2025</v>
      </c>
      <c r="D2063">
        <f t="shared" si="32"/>
        <v>2025</v>
      </c>
      <c r="E2063" t="s">
        <v>6837</v>
      </c>
      <c r="F2063" t="s">
        <v>6934</v>
      </c>
      <c r="G2063" t="s">
        <v>7096</v>
      </c>
      <c r="H2063" t="s">
        <v>7103</v>
      </c>
      <c r="I2063" t="s">
        <v>7119</v>
      </c>
      <c r="J2063" t="s">
        <v>7165</v>
      </c>
      <c r="K2063" t="s">
        <v>7177</v>
      </c>
      <c r="L2063" t="s">
        <v>7198</v>
      </c>
      <c r="M2063">
        <v>8</v>
      </c>
      <c r="N2063">
        <v>444645.81</v>
      </c>
      <c r="O2063">
        <v>0.1</v>
      </c>
      <c r="P2063">
        <v>55708.17</v>
      </c>
    </row>
    <row r="2064" spans="1:16" x14ac:dyDescent="0.25">
      <c r="A2064" t="s">
        <v>2076</v>
      </c>
      <c r="B2064" t="s">
        <v>5939</v>
      </c>
      <c r="C2064" t="str">
        <f>TEXT(SalesData[[#This Row],[Order Date]],"mmm-yyyy")</f>
        <v>Jun-2023</v>
      </c>
      <c r="D2064">
        <f t="shared" si="32"/>
        <v>2023</v>
      </c>
      <c r="E2064" t="s">
        <v>6838</v>
      </c>
      <c r="F2064" t="s">
        <v>7005</v>
      </c>
      <c r="G2064" t="s">
        <v>7095</v>
      </c>
      <c r="H2064" t="s">
        <v>7106</v>
      </c>
      <c r="I2064" t="s">
        <v>7122</v>
      </c>
      <c r="J2064" t="s">
        <v>7164</v>
      </c>
      <c r="K2064" t="s">
        <v>7170</v>
      </c>
      <c r="L2064" t="s">
        <v>7189</v>
      </c>
      <c r="M2064">
        <v>1</v>
      </c>
      <c r="N2064">
        <v>1546.33</v>
      </c>
      <c r="O2064">
        <v>0</v>
      </c>
      <c r="P2064">
        <v>429.66</v>
      </c>
    </row>
    <row r="2065" spans="1:16" x14ac:dyDescent="0.25">
      <c r="A2065" t="s">
        <v>2077</v>
      </c>
      <c r="B2065" t="s">
        <v>5769</v>
      </c>
      <c r="C2065" t="str">
        <f>TEXT(SalesData[[#This Row],[Order Date]],"mmm-yyyy")</f>
        <v>Feb-2025</v>
      </c>
      <c r="D2065">
        <f t="shared" si="32"/>
        <v>2025</v>
      </c>
      <c r="E2065" t="s">
        <v>6309</v>
      </c>
      <c r="F2065" t="s">
        <v>7012</v>
      </c>
      <c r="G2065" t="s">
        <v>7094</v>
      </c>
      <c r="H2065" t="s">
        <v>7101</v>
      </c>
      <c r="I2065" t="s">
        <v>7124</v>
      </c>
      <c r="J2065" t="s">
        <v>7165</v>
      </c>
      <c r="K2065" t="s">
        <v>7176</v>
      </c>
      <c r="L2065" t="s">
        <v>7195</v>
      </c>
      <c r="M2065">
        <v>5</v>
      </c>
      <c r="N2065">
        <v>47261.86</v>
      </c>
      <c r="O2065">
        <v>0.2</v>
      </c>
      <c r="P2065">
        <v>3157.82</v>
      </c>
    </row>
    <row r="2066" spans="1:16" x14ac:dyDescent="0.25">
      <c r="A2066" t="s">
        <v>2078</v>
      </c>
      <c r="B2066" t="s">
        <v>5103</v>
      </c>
      <c r="C2066" t="str">
        <f>TEXT(SalesData[[#This Row],[Order Date]],"mmm-yyyy")</f>
        <v>Mar-2025</v>
      </c>
      <c r="D2066">
        <f t="shared" si="32"/>
        <v>2025</v>
      </c>
      <c r="E2066" t="s">
        <v>6657</v>
      </c>
      <c r="F2066" t="s">
        <v>6997</v>
      </c>
      <c r="G2066" t="s">
        <v>7096</v>
      </c>
      <c r="H2066" t="s">
        <v>7103</v>
      </c>
      <c r="I2066" t="s">
        <v>7119</v>
      </c>
      <c r="J2066" t="s">
        <v>7162</v>
      </c>
      <c r="K2066" t="s">
        <v>7169</v>
      </c>
      <c r="L2066" t="s">
        <v>7182</v>
      </c>
      <c r="M2066">
        <v>5</v>
      </c>
      <c r="N2066">
        <v>45470.64</v>
      </c>
      <c r="O2066">
        <v>0</v>
      </c>
      <c r="P2066">
        <v>7702.99</v>
      </c>
    </row>
    <row r="2067" spans="1:16" x14ac:dyDescent="0.25">
      <c r="A2067" t="s">
        <v>2079</v>
      </c>
      <c r="B2067" t="s">
        <v>5552</v>
      </c>
      <c r="C2067" t="str">
        <f>TEXT(SalesData[[#This Row],[Order Date]],"mmm-yyyy")</f>
        <v>Jul-2025</v>
      </c>
      <c r="D2067">
        <f t="shared" si="32"/>
        <v>2025</v>
      </c>
      <c r="E2067" t="s">
        <v>6312</v>
      </c>
      <c r="F2067" t="s">
        <v>6905</v>
      </c>
      <c r="G2067" t="s">
        <v>7095</v>
      </c>
      <c r="H2067" t="s">
        <v>7108</v>
      </c>
      <c r="I2067" t="s">
        <v>7141</v>
      </c>
      <c r="J2067" t="s">
        <v>7165</v>
      </c>
      <c r="K2067" t="s">
        <v>7172</v>
      </c>
      <c r="L2067" t="s">
        <v>7185</v>
      </c>
      <c r="M2067">
        <v>3</v>
      </c>
      <c r="N2067">
        <v>15433.21</v>
      </c>
      <c r="O2067">
        <v>0</v>
      </c>
      <c r="P2067">
        <v>2695.53</v>
      </c>
    </row>
    <row r="2068" spans="1:16" x14ac:dyDescent="0.25">
      <c r="A2068" t="s">
        <v>2080</v>
      </c>
      <c r="B2068" t="s">
        <v>5341</v>
      </c>
      <c r="C2068" t="str">
        <f>TEXT(SalesData[[#This Row],[Order Date]],"mmm-yyyy")</f>
        <v>May-2024</v>
      </c>
      <c r="D2068">
        <f t="shared" si="32"/>
        <v>2024</v>
      </c>
      <c r="E2068" t="s">
        <v>6833</v>
      </c>
      <c r="F2068" t="s">
        <v>7024</v>
      </c>
      <c r="G2068" t="s">
        <v>7094</v>
      </c>
      <c r="H2068" t="s">
        <v>7101</v>
      </c>
      <c r="I2068" t="s">
        <v>7117</v>
      </c>
      <c r="J2068" t="s">
        <v>7165</v>
      </c>
      <c r="K2068" t="s">
        <v>7176</v>
      </c>
      <c r="L2068" t="s">
        <v>7194</v>
      </c>
      <c r="M2068">
        <v>2</v>
      </c>
      <c r="N2068">
        <v>48722.84</v>
      </c>
      <c r="O2068">
        <v>0</v>
      </c>
      <c r="P2068">
        <v>7172.86</v>
      </c>
    </row>
    <row r="2069" spans="1:16" x14ac:dyDescent="0.25">
      <c r="A2069" t="s">
        <v>2081</v>
      </c>
      <c r="B2069" t="s">
        <v>5300</v>
      </c>
      <c r="C2069" t="str">
        <f>TEXT(SalesData[[#This Row],[Order Date]],"mmm-yyyy")</f>
        <v>Nov-2023</v>
      </c>
      <c r="D2069">
        <f t="shared" si="32"/>
        <v>2023</v>
      </c>
      <c r="E2069" t="s">
        <v>6278</v>
      </c>
      <c r="F2069" t="s">
        <v>6902</v>
      </c>
      <c r="G2069" t="s">
        <v>7094</v>
      </c>
      <c r="H2069" t="s">
        <v>7099</v>
      </c>
      <c r="I2069" t="s">
        <v>7130</v>
      </c>
      <c r="J2069" t="s">
        <v>7162</v>
      </c>
      <c r="K2069" t="s">
        <v>7169</v>
      </c>
      <c r="L2069" t="s">
        <v>7193</v>
      </c>
      <c r="M2069">
        <v>3</v>
      </c>
      <c r="N2069">
        <v>32278.26</v>
      </c>
      <c r="O2069">
        <v>0.05</v>
      </c>
      <c r="P2069">
        <v>6261.85</v>
      </c>
    </row>
    <row r="2070" spans="1:16" x14ac:dyDescent="0.25">
      <c r="A2070" t="s">
        <v>2082</v>
      </c>
      <c r="B2070" t="s">
        <v>5668</v>
      </c>
      <c r="C2070" t="str">
        <f>TEXT(SalesData[[#This Row],[Order Date]],"mmm-yyyy")</f>
        <v>Feb-2024</v>
      </c>
      <c r="D2070">
        <f t="shared" si="32"/>
        <v>2024</v>
      </c>
      <c r="E2070" t="s">
        <v>6195</v>
      </c>
      <c r="F2070" t="s">
        <v>6921</v>
      </c>
      <c r="G2070" t="s">
        <v>7097</v>
      </c>
      <c r="H2070" t="s">
        <v>7105</v>
      </c>
      <c r="I2070" t="s">
        <v>7149</v>
      </c>
      <c r="J2070" t="s">
        <v>7165</v>
      </c>
      <c r="K2070" t="s">
        <v>7172</v>
      </c>
      <c r="L2070" t="s">
        <v>7185</v>
      </c>
      <c r="M2070">
        <v>7</v>
      </c>
      <c r="N2070">
        <v>34703.68</v>
      </c>
      <c r="O2070">
        <v>0</v>
      </c>
      <c r="P2070">
        <v>6643.11</v>
      </c>
    </row>
    <row r="2071" spans="1:16" x14ac:dyDescent="0.25">
      <c r="A2071" t="s">
        <v>2083</v>
      </c>
      <c r="B2071" t="s">
        <v>5575</v>
      </c>
      <c r="C2071" t="str">
        <f>TEXT(SalesData[[#This Row],[Order Date]],"mmm-yyyy")</f>
        <v>Jun-2023</v>
      </c>
      <c r="D2071">
        <f t="shared" si="32"/>
        <v>2023</v>
      </c>
      <c r="E2071" t="s">
        <v>6199</v>
      </c>
      <c r="F2071" t="s">
        <v>6979</v>
      </c>
      <c r="G2071" t="s">
        <v>7096</v>
      </c>
      <c r="H2071" t="s">
        <v>7111</v>
      </c>
      <c r="I2071" t="s">
        <v>7142</v>
      </c>
      <c r="J2071" t="s">
        <v>7163</v>
      </c>
      <c r="K2071" t="s">
        <v>7167</v>
      </c>
      <c r="L2071" t="s">
        <v>7187</v>
      </c>
      <c r="M2071">
        <v>8</v>
      </c>
      <c r="N2071">
        <v>9609.8700000000008</v>
      </c>
      <c r="O2071">
        <v>0.2</v>
      </c>
      <c r="P2071">
        <v>1914.41</v>
      </c>
    </row>
    <row r="2072" spans="1:16" x14ac:dyDescent="0.25">
      <c r="A2072" t="s">
        <v>2084</v>
      </c>
      <c r="B2072" t="s">
        <v>5889</v>
      </c>
      <c r="C2072" t="str">
        <f>TEXT(SalesData[[#This Row],[Order Date]],"mmm-yyyy")</f>
        <v>Sep-2025</v>
      </c>
      <c r="D2072">
        <f t="shared" si="32"/>
        <v>2025</v>
      </c>
      <c r="E2072" t="s">
        <v>6131</v>
      </c>
      <c r="F2072" t="s">
        <v>6930</v>
      </c>
      <c r="G2072" t="s">
        <v>7094</v>
      </c>
      <c r="H2072" t="s">
        <v>7099</v>
      </c>
      <c r="I2072" t="s">
        <v>7130</v>
      </c>
      <c r="J2072" t="s">
        <v>7165</v>
      </c>
      <c r="K2072" t="s">
        <v>7177</v>
      </c>
      <c r="L2072" t="s">
        <v>7198</v>
      </c>
      <c r="M2072">
        <v>2</v>
      </c>
      <c r="N2072">
        <v>125954.55</v>
      </c>
      <c r="O2072">
        <v>0.05</v>
      </c>
      <c r="P2072">
        <v>18971.5</v>
      </c>
    </row>
    <row r="2073" spans="1:16" x14ac:dyDescent="0.25">
      <c r="A2073" t="s">
        <v>2085</v>
      </c>
      <c r="B2073" t="s">
        <v>5214</v>
      </c>
      <c r="C2073" t="str">
        <f>TEXT(SalesData[[#This Row],[Order Date]],"mmm-yyyy")</f>
        <v>Jan-2023</v>
      </c>
      <c r="D2073">
        <f t="shared" si="32"/>
        <v>2023</v>
      </c>
      <c r="E2073" t="s">
        <v>6575</v>
      </c>
      <c r="F2073" t="s">
        <v>7004</v>
      </c>
      <c r="G2073" t="s">
        <v>7096</v>
      </c>
      <c r="H2073" t="s">
        <v>7112</v>
      </c>
      <c r="I2073" t="s">
        <v>7133</v>
      </c>
      <c r="J2073" t="s">
        <v>7162</v>
      </c>
      <c r="K2073" t="s">
        <v>7166</v>
      </c>
      <c r="L2073" t="s">
        <v>7192</v>
      </c>
      <c r="M2073">
        <v>6</v>
      </c>
      <c r="N2073">
        <v>27794.55</v>
      </c>
      <c r="O2073">
        <v>0.25</v>
      </c>
      <c r="P2073">
        <v>806.47</v>
      </c>
    </row>
    <row r="2074" spans="1:16" x14ac:dyDescent="0.25">
      <c r="A2074" t="s">
        <v>2086</v>
      </c>
      <c r="B2074" t="s">
        <v>5385</v>
      </c>
      <c r="C2074" t="str">
        <f>TEXT(SalesData[[#This Row],[Order Date]],"mmm-yyyy")</f>
        <v>Oct-2024</v>
      </c>
      <c r="D2074">
        <f t="shared" si="32"/>
        <v>2024</v>
      </c>
      <c r="E2074" t="s">
        <v>6514</v>
      </c>
      <c r="F2074" t="s">
        <v>7070</v>
      </c>
      <c r="G2074" t="s">
        <v>7097</v>
      </c>
      <c r="H2074" t="s">
        <v>7110</v>
      </c>
      <c r="I2074" t="s">
        <v>7159</v>
      </c>
      <c r="J2074" t="s">
        <v>7163</v>
      </c>
      <c r="K2074" t="s">
        <v>7171</v>
      </c>
      <c r="L2074" t="s">
        <v>7209</v>
      </c>
      <c r="M2074">
        <v>6</v>
      </c>
      <c r="N2074">
        <v>11085.93</v>
      </c>
      <c r="O2074">
        <v>0</v>
      </c>
      <c r="P2074">
        <v>2254.5</v>
      </c>
    </row>
    <row r="2075" spans="1:16" x14ac:dyDescent="0.25">
      <c r="A2075" t="s">
        <v>2087</v>
      </c>
      <c r="B2075" t="s">
        <v>5940</v>
      </c>
      <c r="C2075" t="str">
        <f>TEXT(SalesData[[#This Row],[Order Date]],"mmm-yyyy")</f>
        <v>Jun-2024</v>
      </c>
      <c r="D2075">
        <f t="shared" si="32"/>
        <v>2024</v>
      </c>
      <c r="E2075" t="s">
        <v>6573</v>
      </c>
      <c r="F2075" t="s">
        <v>7063</v>
      </c>
      <c r="G2075" t="s">
        <v>7095</v>
      </c>
      <c r="H2075" t="s">
        <v>7108</v>
      </c>
      <c r="I2075" t="s">
        <v>7150</v>
      </c>
      <c r="J2075" t="s">
        <v>7164</v>
      </c>
      <c r="K2075" t="s">
        <v>7170</v>
      </c>
      <c r="L2075" t="s">
        <v>7183</v>
      </c>
      <c r="M2075">
        <v>8</v>
      </c>
      <c r="N2075">
        <v>40467.339999999997</v>
      </c>
      <c r="O2075">
        <v>0</v>
      </c>
      <c r="P2075">
        <v>10684.68</v>
      </c>
    </row>
    <row r="2076" spans="1:16" x14ac:dyDescent="0.25">
      <c r="A2076" t="s">
        <v>2088</v>
      </c>
      <c r="B2076" t="s">
        <v>5611</v>
      </c>
      <c r="C2076" t="str">
        <f>TEXT(SalesData[[#This Row],[Order Date]],"mmm-yyyy")</f>
        <v>Jan-2024</v>
      </c>
      <c r="D2076">
        <f t="shared" si="32"/>
        <v>2024</v>
      </c>
      <c r="E2076" t="s">
        <v>6135</v>
      </c>
      <c r="F2076" t="s">
        <v>6933</v>
      </c>
      <c r="G2076" t="s">
        <v>7096</v>
      </c>
      <c r="H2076" t="s">
        <v>7103</v>
      </c>
      <c r="I2076" t="s">
        <v>7158</v>
      </c>
      <c r="J2076" t="s">
        <v>7165</v>
      </c>
      <c r="K2076" t="s">
        <v>7176</v>
      </c>
      <c r="L2076" t="s">
        <v>7194</v>
      </c>
      <c r="M2076">
        <v>8</v>
      </c>
      <c r="N2076">
        <v>162949.69</v>
      </c>
      <c r="O2076">
        <v>0.2</v>
      </c>
      <c r="P2076">
        <v>17245.63</v>
      </c>
    </row>
    <row r="2077" spans="1:16" x14ac:dyDescent="0.25">
      <c r="A2077" t="s">
        <v>2089</v>
      </c>
      <c r="B2077" t="s">
        <v>5856</v>
      </c>
      <c r="C2077" t="str">
        <f>TEXT(SalesData[[#This Row],[Order Date]],"mmm-yyyy")</f>
        <v>Oct-2025</v>
      </c>
      <c r="D2077">
        <f t="shared" si="32"/>
        <v>2025</v>
      </c>
      <c r="E2077" t="s">
        <v>6484</v>
      </c>
      <c r="F2077" t="s">
        <v>7051</v>
      </c>
      <c r="G2077" t="s">
        <v>7096</v>
      </c>
      <c r="H2077" t="s">
        <v>7111</v>
      </c>
      <c r="I2077" t="s">
        <v>7145</v>
      </c>
      <c r="J2077" t="s">
        <v>7162</v>
      </c>
      <c r="K2077" t="s">
        <v>7169</v>
      </c>
      <c r="L2077" t="s">
        <v>7203</v>
      </c>
      <c r="M2077">
        <v>7</v>
      </c>
      <c r="N2077">
        <v>148370.87</v>
      </c>
      <c r="O2077">
        <v>0</v>
      </c>
      <c r="P2077">
        <v>25302.25</v>
      </c>
    </row>
    <row r="2078" spans="1:16" x14ac:dyDescent="0.25">
      <c r="A2078" t="s">
        <v>2090</v>
      </c>
      <c r="B2078" t="s">
        <v>5473</v>
      </c>
      <c r="C2078" t="str">
        <f>TEXT(SalesData[[#This Row],[Order Date]],"mmm-yyyy")</f>
        <v>Jun-2025</v>
      </c>
      <c r="D2078">
        <f t="shared" si="32"/>
        <v>2025</v>
      </c>
      <c r="E2078" t="s">
        <v>6790</v>
      </c>
      <c r="F2078" t="s">
        <v>6905</v>
      </c>
      <c r="G2078" t="s">
        <v>7094</v>
      </c>
      <c r="H2078" t="s">
        <v>7099</v>
      </c>
      <c r="I2078" t="s">
        <v>7125</v>
      </c>
      <c r="J2078" t="s">
        <v>7164</v>
      </c>
      <c r="K2078" t="s">
        <v>7170</v>
      </c>
      <c r="L2078" t="s">
        <v>7213</v>
      </c>
      <c r="M2078">
        <v>8</v>
      </c>
      <c r="N2078">
        <v>21718.14</v>
      </c>
      <c r="O2078">
        <v>0</v>
      </c>
      <c r="P2078">
        <v>7420.72</v>
      </c>
    </row>
    <row r="2079" spans="1:16" x14ac:dyDescent="0.25">
      <c r="A2079" t="s">
        <v>2091</v>
      </c>
      <c r="B2079" t="s">
        <v>5776</v>
      </c>
      <c r="C2079" t="str">
        <f>TEXT(SalesData[[#This Row],[Order Date]],"mmm-yyyy")</f>
        <v>Aug-2024</v>
      </c>
      <c r="D2079">
        <f t="shared" si="32"/>
        <v>2024</v>
      </c>
      <c r="E2079" t="s">
        <v>6498</v>
      </c>
      <c r="F2079" t="s">
        <v>7003</v>
      </c>
      <c r="G2079" t="s">
        <v>7097</v>
      </c>
      <c r="H2079" t="s">
        <v>7110</v>
      </c>
      <c r="I2079" t="s">
        <v>7129</v>
      </c>
      <c r="J2079" t="s">
        <v>7162</v>
      </c>
      <c r="K2079" t="s">
        <v>7168</v>
      </c>
      <c r="L2079" t="s">
        <v>7181</v>
      </c>
      <c r="M2079">
        <v>5</v>
      </c>
      <c r="N2079">
        <v>47427.75</v>
      </c>
      <c r="O2079">
        <v>0.2</v>
      </c>
      <c r="P2079">
        <v>7484.94</v>
      </c>
    </row>
    <row r="2080" spans="1:16" x14ac:dyDescent="0.25">
      <c r="A2080" t="s">
        <v>2092</v>
      </c>
      <c r="B2080" t="s">
        <v>5254</v>
      </c>
      <c r="C2080" t="str">
        <f>TEXT(SalesData[[#This Row],[Order Date]],"mmm-yyyy")</f>
        <v>Feb-2025</v>
      </c>
      <c r="D2080">
        <f t="shared" si="32"/>
        <v>2025</v>
      </c>
      <c r="E2080" t="s">
        <v>6158</v>
      </c>
      <c r="F2080" t="s">
        <v>6954</v>
      </c>
      <c r="G2080" t="s">
        <v>7094</v>
      </c>
      <c r="H2080" t="s">
        <v>7101</v>
      </c>
      <c r="I2080" t="s">
        <v>7137</v>
      </c>
      <c r="J2080" t="s">
        <v>7162</v>
      </c>
      <c r="K2080" t="s">
        <v>7169</v>
      </c>
      <c r="L2080" t="s">
        <v>7182</v>
      </c>
      <c r="M2080">
        <v>1</v>
      </c>
      <c r="N2080">
        <v>8935.9699999999993</v>
      </c>
      <c r="O2080">
        <v>0.05</v>
      </c>
      <c r="P2080">
        <v>1567.29</v>
      </c>
    </row>
    <row r="2081" spans="1:16" x14ac:dyDescent="0.25">
      <c r="A2081" t="s">
        <v>2093</v>
      </c>
      <c r="B2081" t="s">
        <v>5164</v>
      </c>
      <c r="C2081" t="str">
        <f>TEXT(SalesData[[#This Row],[Order Date]],"mmm-yyyy")</f>
        <v>Jul-2023</v>
      </c>
      <c r="D2081">
        <f t="shared" si="32"/>
        <v>2023</v>
      </c>
      <c r="E2081" t="s">
        <v>6807</v>
      </c>
      <c r="F2081" t="s">
        <v>6917</v>
      </c>
      <c r="G2081" t="s">
        <v>7095</v>
      </c>
      <c r="H2081" t="s">
        <v>7106</v>
      </c>
      <c r="I2081" t="s">
        <v>7161</v>
      </c>
      <c r="J2081" t="s">
        <v>7165</v>
      </c>
      <c r="K2081" t="s">
        <v>7177</v>
      </c>
      <c r="L2081" t="s">
        <v>7198</v>
      </c>
      <c r="M2081">
        <v>5</v>
      </c>
      <c r="N2081">
        <v>268701.86</v>
      </c>
      <c r="O2081">
        <v>0.15</v>
      </c>
      <c r="P2081">
        <v>31406.1</v>
      </c>
    </row>
    <row r="2082" spans="1:16" x14ac:dyDescent="0.25">
      <c r="A2082" t="s">
        <v>2094</v>
      </c>
      <c r="B2082" t="s">
        <v>5423</v>
      </c>
      <c r="C2082" t="str">
        <f>TEXT(SalesData[[#This Row],[Order Date]],"mmm-yyyy")</f>
        <v>May-2025</v>
      </c>
      <c r="D2082">
        <f t="shared" si="32"/>
        <v>2025</v>
      </c>
      <c r="E2082" t="s">
        <v>6795</v>
      </c>
      <c r="F2082" t="s">
        <v>7044</v>
      </c>
      <c r="G2082" t="s">
        <v>7094</v>
      </c>
      <c r="H2082" t="s">
        <v>7101</v>
      </c>
      <c r="I2082" t="s">
        <v>7137</v>
      </c>
      <c r="J2082" t="s">
        <v>7163</v>
      </c>
      <c r="K2082" t="s">
        <v>7171</v>
      </c>
      <c r="L2082" t="s">
        <v>7184</v>
      </c>
      <c r="M2082">
        <v>7</v>
      </c>
      <c r="N2082">
        <v>52546.21</v>
      </c>
      <c r="O2082">
        <v>0.05</v>
      </c>
      <c r="P2082">
        <v>6572.57</v>
      </c>
    </row>
    <row r="2083" spans="1:16" x14ac:dyDescent="0.25">
      <c r="A2083" t="s">
        <v>2095</v>
      </c>
      <c r="B2083" t="s">
        <v>5941</v>
      </c>
      <c r="C2083" t="str">
        <f>TEXT(SalesData[[#This Row],[Order Date]],"mmm-yyyy")</f>
        <v>Sep-2025</v>
      </c>
      <c r="D2083">
        <f t="shared" si="32"/>
        <v>2025</v>
      </c>
      <c r="E2083" t="s">
        <v>6592</v>
      </c>
      <c r="F2083" t="s">
        <v>6895</v>
      </c>
      <c r="G2083" t="s">
        <v>7097</v>
      </c>
      <c r="H2083" t="s">
        <v>7110</v>
      </c>
      <c r="I2083" t="s">
        <v>7155</v>
      </c>
      <c r="J2083" t="s">
        <v>7162</v>
      </c>
      <c r="K2083" t="s">
        <v>7168</v>
      </c>
      <c r="L2083" t="s">
        <v>7191</v>
      </c>
      <c r="M2083">
        <v>5</v>
      </c>
      <c r="N2083">
        <v>26851.19</v>
      </c>
      <c r="O2083">
        <v>0.15</v>
      </c>
      <c r="P2083">
        <v>3537.55</v>
      </c>
    </row>
    <row r="2084" spans="1:16" x14ac:dyDescent="0.25">
      <c r="A2084" t="s">
        <v>2096</v>
      </c>
      <c r="B2084" t="s">
        <v>5169</v>
      </c>
      <c r="C2084" t="str">
        <f>TEXT(SalesData[[#This Row],[Order Date]],"mmm-yyyy")</f>
        <v>Apr-2025</v>
      </c>
      <c r="D2084">
        <f t="shared" si="32"/>
        <v>2025</v>
      </c>
      <c r="E2084" t="s">
        <v>6454</v>
      </c>
      <c r="F2084" t="s">
        <v>7064</v>
      </c>
      <c r="G2084" t="s">
        <v>7094</v>
      </c>
      <c r="H2084" t="s">
        <v>7099</v>
      </c>
      <c r="I2084" t="s">
        <v>7125</v>
      </c>
      <c r="J2084" t="s">
        <v>7162</v>
      </c>
      <c r="K2084" t="s">
        <v>7169</v>
      </c>
      <c r="L2084" t="s">
        <v>7182</v>
      </c>
      <c r="M2084">
        <v>2</v>
      </c>
      <c r="N2084">
        <v>14607.14</v>
      </c>
      <c r="O2084">
        <v>0.2</v>
      </c>
      <c r="P2084">
        <v>1216.92</v>
      </c>
    </row>
    <row r="2085" spans="1:16" x14ac:dyDescent="0.25">
      <c r="A2085" t="s">
        <v>2097</v>
      </c>
      <c r="B2085" t="s">
        <v>5812</v>
      </c>
      <c r="C2085" t="str">
        <f>TEXT(SalesData[[#This Row],[Order Date]],"mmm-yyyy")</f>
        <v>Apr-2024</v>
      </c>
      <c r="D2085">
        <f t="shared" si="32"/>
        <v>2024</v>
      </c>
      <c r="E2085" t="s">
        <v>6456</v>
      </c>
      <c r="F2085" t="s">
        <v>7065</v>
      </c>
      <c r="G2085" t="s">
        <v>7095</v>
      </c>
      <c r="H2085" t="s">
        <v>7109</v>
      </c>
      <c r="I2085" t="s">
        <v>7140</v>
      </c>
      <c r="J2085" t="s">
        <v>7164</v>
      </c>
      <c r="K2085" t="s">
        <v>7173</v>
      </c>
      <c r="L2085" t="s">
        <v>7206</v>
      </c>
      <c r="M2085">
        <v>3</v>
      </c>
      <c r="N2085">
        <v>5382.34</v>
      </c>
      <c r="O2085">
        <v>0.15</v>
      </c>
      <c r="P2085">
        <v>1256.4000000000001</v>
      </c>
    </row>
    <row r="2086" spans="1:16" x14ac:dyDescent="0.25">
      <c r="A2086" t="s">
        <v>2098</v>
      </c>
      <c r="B2086" t="s">
        <v>5635</v>
      </c>
      <c r="C2086" t="str">
        <f>TEXT(SalesData[[#This Row],[Order Date]],"mmm-yyyy")</f>
        <v>Nov-2023</v>
      </c>
      <c r="D2086">
        <f t="shared" si="32"/>
        <v>2023</v>
      </c>
      <c r="E2086" t="s">
        <v>6397</v>
      </c>
      <c r="F2086" t="s">
        <v>7051</v>
      </c>
      <c r="G2086" t="s">
        <v>7095</v>
      </c>
      <c r="H2086" t="s">
        <v>7102</v>
      </c>
      <c r="I2086" t="s">
        <v>7118</v>
      </c>
      <c r="J2086" t="s">
        <v>7162</v>
      </c>
      <c r="K2086" t="s">
        <v>7168</v>
      </c>
      <c r="L2086" t="s">
        <v>7191</v>
      </c>
      <c r="M2086">
        <v>2</v>
      </c>
      <c r="N2086">
        <v>11929.93</v>
      </c>
      <c r="O2086">
        <v>0.1</v>
      </c>
      <c r="P2086">
        <v>1872.36</v>
      </c>
    </row>
    <row r="2087" spans="1:16" x14ac:dyDescent="0.25">
      <c r="A2087" t="s">
        <v>2099</v>
      </c>
      <c r="B2087" t="s">
        <v>5942</v>
      </c>
      <c r="C2087" t="str">
        <f>TEXT(SalesData[[#This Row],[Order Date]],"mmm-yyyy")</f>
        <v>Apr-2023</v>
      </c>
      <c r="D2087">
        <f t="shared" si="32"/>
        <v>2023</v>
      </c>
      <c r="E2087" t="s">
        <v>6803</v>
      </c>
      <c r="F2087" t="s">
        <v>6916</v>
      </c>
      <c r="G2087" t="s">
        <v>7096</v>
      </c>
      <c r="H2087" t="s">
        <v>7113</v>
      </c>
      <c r="I2087" t="s">
        <v>7144</v>
      </c>
      <c r="J2087" t="s">
        <v>7163</v>
      </c>
      <c r="K2087" t="s">
        <v>7167</v>
      </c>
      <c r="L2087" t="s">
        <v>7207</v>
      </c>
      <c r="M2087">
        <v>5</v>
      </c>
      <c r="N2087">
        <v>3022.97</v>
      </c>
      <c r="O2087">
        <v>0.25</v>
      </c>
      <c r="P2087">
        <v>608.51</v>
      </c>
    </row>
    <row r="2088" spans="1:16" x14ac:dyDescent="0.25">
      <c r="A2088" t="s">
        <v>2100</v>
      </c>
      <c r="B2088" t="s">
        <v>5584</v>
      </c>
      <c r="C2088" t="str">
        <f>TEXT(SalesData[[#This Row],[Order Date]],"mmm-yyyy")</f>
        <v>Apr-2023</v>
      </c>
      <c r="D2088">
        <f t="shared" si="32"/>
        <v>2023</v>
      </c>
      <c r="E2088" t="s">
        <v>6161</v>
      </c>
      <c r="F2088" t="s">
        <v>6957</v>
      </c>
      <c r="G2088" t="s">
        <v>7095</v>
      </c>
      <c r="H2088" t="s">
        <v>7106</v>
      </c>
      <c r="I2088" t="s">
        <v>7122</v>
      </c>
      <c r="J2088" t="s">
        <v>7165</v>
      </c>
      <c r="K2088" t="s">
        <v>7177</v>
      </c>
      <c r="L2088" t="s">
        <v>7198</v>
      </c>
      <c r="M2088">
        <v>2</v>
      </c>
      <c r="N2088">
        <v>124071.62</v>
      </c>
      <c r="O2088">
        <v>0.05</v>
      </c>
      <c r="P2088">
        <v>19117.22</v>
      </c>
    </row>
    <row r="2089" spans="1:16" x14ac:dyDescent="0.25">
      <c r="A2089" t="s">
        <v>2101</v>
      </c>
      <c r="B2089" t="s">
        <v>5920</v>
      </c>
      <c r="C2089" t="str">
        <f>TEXT(SalesData[[#This Row],[Order Date]],"mmm-yyyy")</f>
        <v>Dec-2024</v>
      </c>
      <c r="D2089">
        <f t="shared" si="32"/>
        <v>2024</v>
      </c>
      <c r="E2089" t="s">
        <v>6279</v>
      </c>
      <c r="F2089" t="s">
        <v>6953</v>
      </c>
      <c r="G2089" t="s">
        <v>7097</v>
      </c>
      <c r="H2089" t="s">
        <v>7107</v>
      </c>
      <c r="I2089" t="s">
        <v>7153</v>
      </c>
      <c r="J2089" t="s">
        <v>7163</v>
      </c>
      <c r="K2089" t="s">
        <v>7171</v>
      </c>
      <c r="L2089" t="s">
        <v>7184</v>
      </c>
      <c r="M2089">
        <v>4</v>
      </c>
      <c r="N2089">
        <v>26370.02</v>
      </c>
      <c r="O2089">
        <v>0.2</v>
      </c>
      <c r="P2089">
        <v>1179.04</v>
      </c>
    </row>
    <row r="2090" spans="1:16" x14ac:dyDescent="0.25">
      <c r="A2090" t="s">
        <v>2102</v>
      </c>
      <c r="B2090" t="s">
        <v>5350</v>
      </c>
      <c r="C2090" t="str">
        <f>TEXT(SalesData[[#This Row],[Order Date]],"mmm-yyyy")</f>
        <v>Apr-2025</v>
      </c>
      <c r="D2090">
        <f t="shared" si="32"/>
        <v>2025</v>
      </c>
      <c r="E2090" t="s">
        <v>6568</v>
      </c>
      <c r="F2090" t="s">
        <v>6996</v>
      </c>
      <c r="G2090" t="s">
        <v>7094</v>
      </c>
      <c r="H2090" t="s">
        <v>7099</v>
      </c>
      <c r="I2090" t="s">
        <v>7125</v>
      </c>
      <c r="J2090" t="s">
        <v>7162</v>
      </c>
      <c r="K2090" t="s">
        <v>7168</v>
      </c>
      <c r="L2090" t="s">
        <v>7191</v>
      </c>
      <c r="M2090">
        <v>8</v>
      </c>
      <c r="N2090">
        <v>51044.05</v>
      </c>
      <c r="O2090">
        <v>0.05</v>
      </c>
      <c r="P2090">
        <v>8525.91</v>
      </c>
    </row>
    <row r="2091" spans="1:16" x14ac:dyDescent="0.25">
      <c r="A2091" t="s">
        <v>2103</v>
      </c>
      <c r="B2091" t="s">
        <v>5829</v>
      </c>
      <c r="C2091" t="str">
        <f>TEXT(SalesData[[#This Row],[Order Date]],"mmm-yyyy")</f>
        <v>Apr-2025</v>
      </c>
      <c r="D2091">
        <f t="shared" si="32"/>
        <v>2025</v>
      </c>
      <c r="E2091" t="s">
        <v>6770</v>
      </c>
      <c r="F2091" t="s">
        <v>7001</v>
      </c>
      <c r="G2091" t="s">
        <v>7097</v>
      </c>
      <c r="H2091" t="s">
        <v>7105</v>
      </c>
      <c r="I2091" t="s">
        <v>7149</v>
      </c>
      <c r="J2091" t="s">
        <v>7164</v>
      </c>
      <c r="K2091" t="s">
        <v>7174</v>
      </c>
      <c r="L2091" t="s">
        <v>7188</v>
      </c>
      <c r="M2091">
        <v>4</v>
      </c>
      <c r="N2091">
        <v>10497.17</v>
      </c>
      <c r="O2091">
        <v>0.1</v>
      </c>
      <c r="P2091">
        <v>1875.82</v>
      </c>
    </row>
    <row r="2092" spans="1:16" x14ac:dyDescent="0.25">
      <c r="A2092" t="s">
        <v>2104</v>
      </c>
      <c r="B2092" t="s">
        <v>5066</v>
      </c>
      <c r="C2092" t="str">
        <f>TEXT(SalesData[[#This Row],[Order Date]],"mmm-yyyy")</f>
        <v>Dec-2025</v>
      </c>
      <c r="D2092">
        <f t="shared" si="32"/>
        <v>2025</v>
      </c>
      <c r="E2092" t="s">
        <v>6829</v>
      </c>
      <c r="F2092" t="s">
        <v>7010</v>
      </c>
      <c r="G2092" t="s">
        <v>7097</v>
      </c>
      <c r="H2092" t="s">
        <v>7105</v>
      </c>
      <c r="I2092" t="s">
        <v>7149</v>
      </c>
      <c r="J2092" t="s">
        <v>7162</v>
      </c>
      <c r="K2092" t="s">
        <v>7169</v>
      </c>
      <c r="L2092" t="s">
        <v>7182</v>
      </c>
      <c r="M2092">
        <v>2</v>
      </c>
      <c r="N2092">
        <v>13104.7</v>
      </c>
      <c r="O2092">
        <v>0.25</v>
      </c>
      <c r="P2092">
        <v>460.86</v>
      </c>
    </row>
    <row r="2093" spans="1:16" x14ac:dyDescent="0.25">
      <c r="A2093" t="s">
        <v>2105</v>
      </c>
      <c r="B2093" t="s">
        <v>5943</v>
      </c>
      <c r="C2093" t="str">
        <f>TEXT(SalesData[[#This Row],[Order Date]],"mmm-yyyy")</f>
        <v>Oct-2025</v>
      </c>
      <c r="D2093">
        <f t="shared" si="32"/>
        <v>2025</v>
      </c>
      <c r="E2093" t="s">
        <v>6687</v>
      </c>
      <c r="F2093" t="s">
        <v>7085</v>
      </c>
      <c r="G2093" t="s">
        <v>7095</v>
      </c>
      <c r="H2093" t="s">
        <v>7106</v>
      </c>
      <c r="I2093" t="s">
        <v>7161</v>
      </c>
      <c r="J2093" t="s">
        <v>7162</v>
      </c>
      <c r="K2093" t="s">
        <v>7168</v>
      </c>
      <c r="L2093" t="s">
        <v>7180</v>
      </c>
      <c r="M2093">
        <v>4</v>
      </c>
      <c r="N2093">
        <v>11007.85</v>
      </c>
      <c r="O2093">
        <v>0.25</v>
      </c>
      <c r="P2093">
        <v>1170.22</v>
      </c>
    </row>
    <row r="2094" spans="1:16" x14ac:dyDescent="0.25">
      <c r="A2094" t="s">
        <v>2106</v>
      </c>
      <c r="B2094" t="s">
        <v>5136</v>
      </c>
      <c r="C2094" t="str">
        <f>TEXT(SalesData[[#This Row],[Order Date]],"mmm-yyyy")</f>
        <v>Jun-2023</v>
      </c>
      <c r="D2094">
        <f t="shared" si="32"/>
        <v>2023</v>
      </c>
      <c r="E2094" t="s">
        <v>6112</v>
      </c>
      <c r="F2094" t="s">
        <v>6911</v>
      </c>
      <c r="G2094" t="s">
        <v>7096</v>
      </c>
      <c r="H2094" t="s">
        <v>7113</v>
      </c>
      <c r="I2094" t="s">
        <v>7143</v>
      </c>
      <c r="J2094" t="s">
        <v>7165</v>
      </c>
      <c r="K2094" t="s">
        <v>7176</v>
      </c>
      <c r="L2094" t="s">
        <v>7194</v>
      </c>
      <c r="M2094">
        <v>1</v>
      </c>
      <c r="N2094">
        <v>24940.55</v>
      </c>
      <c r="O2094">
        <v>0</v>
      </c>
      <c r="P2094">
        <v>3876.57</v>
      </c>
    </row>
    <row r="2095" spans="1:16" x14ac:dyDescent="0.25">
      <c r="A2095" t="s">
        <v>2107</v>
      </c>
      <c r="B2095" t="s">
        <v>5271</v>
      </c>
      <c r="C2095" t="str">
        <f>TEXT(SalesData[[#This Row],[Order Date]],"mmm-yyyy")</f>
        <v>Jan-2025</v>
      </c>
      <c r="D2095">
        <f t="shared" si="32"/>
        <v>2025</v>
      </c>
      <c r="E2095" t="s">
        <v>6558</v>
      </c>
      <c r="F2095" t="s">
        <v>7064</v>
      </c>
      <c r="G2095" t="s">
        <v>7095</v>
      </c>
      <c r="H2095" t="s">
        <v>7106</v>
      </c>
      <c r="I2095" t="s">
        <v>7146</v>
      </c>
      <c r="J2095" t="s">
        <v>7163</v>
      </c>
      <c r="K2095" t="s">
        <v>7171</v>
      </c>
      <c r="L2095" t="s">
        <v>7209</v>
      </c>
      <c r="M2095">
        <v>2</v>
      </c>
      <c r="N2095">
        <v>3593.46</v>
      </c>
      <c r="O2095">
        <v>0</v>
      </c>
      <c r="P2095">
        <v>752.11</v>
      </c>
    </row>
    <row r="2096" spans="1:16" x14ac:dyDescent="0.25">
      <c r="A2096" t="s">
        <v>2108</v>
      </c>
      <c r="B2096" t="s">
        <v>5101</v>
      </c>
      <c r="C2096" t="str">
        <f>TEXT(SalesData[[#This Row],[Order Date]],"mmm-yyyy")</f>
        <v>Nov-2023</v>
      </c>
      <c r="D2096">
        <f t="shared" si="32"/>
        <v>2023</v>
      </c>
      <c r="E2096" t="s">
        <v>6419</v>
      </c>
      <c r="F2096" t="s">
        <v>6897</v>
      </c>
      <c r="G2096" t="s">
        <v>7094</v>
      </c>
      <c r="H2096" t="s">
        <v>7098</v>
      </c>
      <c r="I2096" t="s">
        <v>7156</v>
      </c>
      <c r="J2096" t="s">
        <v>7165</v>
      </c>
      <c r="K2096" t="s">
        <v>7177</v>
      </c>
      <c r="L2096" t="s">
        <v>7201</v>
      </c>
      <c r="M2096">
        <v>2</v>
      </c>
      <c r="N2096">
        <v>78781.55</v>
      </c>
      <c r="O2096">
        <v>0.25</v>
      </c>
      <c r="P2096">
        <v>1027.5999999999999</v>
      </c>
    </row>
    <row r="2097" spans="1:16" x14ac:dyDescent="0.25">
      <c r="A2097" t="s">
        <v>2109</v>
      </c>
      <c r="B2097" t="s">
        <v>5503</v>
      </c>
      <c r="C2097" t="str">
        <f>TEXT(SalesData[[#This Row],[Order Date]],"mmm-yyyy")</f>
        <v>Jun-2024</v>
      </c>
      <c r="D2097">
        <f t="shared" si="32"/>
        <v>2024</v>
      </c>
      <c r="E2097" t="s">
        <v>6576</v>
      </c>
      <c r="F2097" t="s">
        <v>7040</v>
      </c>
      <c r="G2097" t="s">
        <v>7096</v>
      </c>
      <c r="H2097" t="s">
        <v>7103</v>
      </c>
      <c r="I2097" t="s">
        <v>7119</v>
      </c>
      <c r="J2097" t="s">
        <v>7165</v>
      </c>
      <c r="K2097" t="s">
        <v>7172</v>
      </c>
      <c r="L2097" t="s">
        <v>7208</v>
      </c>
      <c r="M2097">
        <v>4</v>
      </c>
      <c r="N2097">
        <v>9279.99</v>
      </c>
      <c r="O2097">
        <v>0.1</v>
      </c>
      <c r="P2097">
        <v>1779.31</v>
      </c>
    </row>
    <row r="2098" spans="1:16" x14ac:dyDescent="0.25">
      <c r="A2098" t="s">
        <v>2110</v>
      </c>
      <c r="B2098" t="s">
        <v>5063</v>
      </c>
      <c r="C2098" t="str">
        <f>TEXT(SalesData[[#This Row],[Order Date]],"mmm-yyyy")</f>
        <v>Jun-2024</v>
      </c>
      <c r="D2098">
        <f t="shared" si="32"/>
        <v>2024</v>
      </c>
      <c r="E2098" t="s">
        <v>6200</v>
      </c>
      <c r="F2098" t="s">
        <v>6959</v>
      </c>
      <c r="G2098" t="s">
        <v>7095</v>
      </c>
      <c r="H2098" t="s">
        <v>7108</v>
      </c>
      <c r="I2098" t="s">
        <v>7126</v>
      </c>
      <c r="J2098" t="s">
        <v>7162</v>
      </c>
      <c r="K2098" t="s">
        <v>7169</v>
      </c>
      <c r="L2098" t="s">
        <v>7193</v>
      </c>
      <c r="M2098">
        <v>5</v>
      </c>
      <c r="N2098">
        <v>50858.87</v>
      </c>
      <c r="O2098">
        <v>0.05</v>
      </c>
      <c r="P2098">
        <v>8696.19</v>
      </c>
    </row>
    <row r="2099" spans="1:16" x14ac:dyDescent="0.25">
      <c r="A2099" t="s">
        <v>2111</v>
      </c>
      <c r="B2099" t="s">
        <v>5944</v>
      </c>
      <c r="C2099" t="str">
        <f>TEXT(SalesData[[#This Row],[Order Date]],"mmm-yyyy")</f>
        <v>May-2024</v>
      </c>
      <c r="D2099">
        <f t="shared" si="32"/>
        <v>2024</v>
      </c>
      <c r="E2099" t="s">
        <v>6732</v>
      </c>
      <c r="F2099" t="s">
        <v>6943</v>
      </c>
      <c r="G2099" t="s">
        <v>7097</v>
      </c>
      <c r="H2099" t="s">
        <v>7105</v>
      </c>
      <c r="I2099" t="s">
        <v>7149</v>
      </c>
      <c r="J2099" t="s">
        <v>7163</v>
      </c>
      <c r="K2099" t="s">
        <v>7167</v>
      </c>
      <c r="L2099" t="s">
        <v>7207</v>
      </c>
      <c r="M2099">
        <v>6</v>
      </c>
      <c r="N2099">
        <v>3764.86</v>
      </c>
      <c r="O2099">
        <v>0.25</v>
      </c>
      <c r="P2099">
        <v>1083.5899999999999</v>
      </c>
    </row>
    <row r="2100" spans="1:16" x14ac:dyDescent="0.25">
      <c r="A2100" t="s">
        <v>2112</v>
      </c>
      <c r="B2100" t="s">
        <v>5654</v>
      </c>
      <c r="C2100" t="str">
        <f>TEXT(SalesData[[#This Row],[Order Date]],"mmm-yyyy")</f>
        <v>Sep-2024</v>
      </c>
      <c r="D2100">
        <f t="shared" si="32"/>
        <v>2024</v>
      </c>
      <c r="E2100" t="s">
        <v>6329</v>
      </c>
      <c r="F2100" t="s">
        <v>6949</v>
      </c>
      <c r="G2100" t="s">
        <v>7095</v>
      </c>
      <c r="H2100" t="s">
        <v>7102</v>
      </c>
      <c r="I2100" t="s">
        <v>7118</v>
      </c>
      <c r="J2100" t="s">
        <v>7164</v>
      </c>
      <c r="K2100" t="s">
        <v>7174</v>
      </c>
      <c r="L2100" t="s">
        <v>7196</v>
      </c>
      <c r="M2100">
        <v>3</v>
      </c>
      <c r="N2100">
        <v>8070.39</v>
      </c>
      <c r="O2100">
        <v>0.2</v>
      </c>
      <c r="P2100">
        <v>1373.92</v>
      </c>
    </row>
    <row r="2101" spans="1:16" x14ac:dyDescent="0.25">
      <c r="A2101" t="s">
        <v>2113</v>
      </c>
      <c r="B2101" t="s">
        <v>5945</v>
      </c>
      <c r="C2101" t="str">
        <f>TEXT(SalesData[[#This Row],[Order Date]],"mmm-yyyy")</f>
        <v>Nov-2024</v>
      </c>
      <c r="D2101">
        <f t="shared" si="32"/>
        <v>2024</v>
      </c>
      <c r="E2101" t="s">
        <v>6745</v>
      </c>
      <c r="F2101" t="s">
        <v>6938</v>
      </c>
      <c r="G2101" t="s">
        <v>7097</v>
      </c>
      <c r="H2101" t="s">
        <v>7105</v>
      </c>
      <c r="I2101" t="s">
        <v>7128</v>
      </c>
      <c r="J2101" t="s">
        <v>7165</v>
      </c>
      <c r="K2101" t="s">
        <v>7176</v>
      </c>
      <c r="L2101" t="s">
        <v>7202</v>
      </c>
      <c r="M2101">
        <v>4</v>
      </c>
      <c r="N2101">
        <v>61019.27</v>
      </c>
      <c r="O2101">
        <v>0.15</v>
      </c>
      <c r="P2101">
        <v>2807.1</v>
      </c>
    </row>
    <row r="2102" spans="1:16" x14ac:dyDescent="0.25">
      <c r="A2102" t="s">
        <v>2114</v>
      </c>
      <c r="B2102" t="s">
        <v>5705</v>
      </c>
      <c r="C2102" t="str">
        <f>TEXT(SalesData[[#This Row],[Order Date]],"mmm-yyyy")</f>
        <v>Oct-2023</v>
      </c>
      <c r="D2102">
        <f t="shared" si="32"/>
        <v>2023</v>
      </c>
      <c r="E2102" t="s">
        <v>6838</v>
      </c>
      <c r="F2102" t="s">
        <v>7005</v>
      </c>
      <c r="G2102" t="s">
        <v>7097</v>
      </c>
      <c r="H2102" t="s">
        <v>7105</v>
      </c>
      <c r="I2102" t="s">
        <v>7149</v>
      </c>
      <c r="J2102" t="s">
        <v>7162</v>
      </c>
      <c r="K2102" t="s">
        <v>7169</v>
      </c>
      <c r="L2102" t="s">
        <v>7203</v>
      </c>
      <c r="M2102">
        <v>1</v>
      </c>
      <c r="N2102">
        <v>18338.990000000002</v>
      </c>
      <c r="O2102">
        <v>0.2</v>
      </c>
      <c r="P2102">
        <v>1616.1</v>
      </c>
    </row>
    <row r="2103" spans="1:16" x14ac:dyDescent="0.25">
      <c r="A2103" t="s">
        <v>2115</v>
      </c>
      <c r="B2103" t="s">
        <v>5472</v>
      </c>
      <c r="C2103" t="str">
        <f>TEXT(SalesData[[#This Row],[Order Date]],"mmm-yyyy")</f>
        <v>Dec-2023</v>
      </c>
      <c r="D2103">
        <f t="shared" si="32"/>
        <v>2023</v>
      </c>
      <c r="E2103" t="s">
        <v>6839</v>
      </c>
      <c r="F2103" t="s">
        <v>7069</v>
      </c>
      <c r="G2103" t="s">
        <v>7095</v>
      </c>
      <c r="H2103" t="s">
        <v>7109</v>
      </c>
      <c r="I2103" t="s">
        <v>7127</v>
      </c>
      <c r="J2103" t="s">
        <v>7162</v>
      </c>
      <c r="K2103" t="s">
        <v>7168</v>
      </c>
      <c r="L2103" t="s">
        <v>7180</v>
      </c>
      <c r="M2103">
        <v>4</v>
      </c>
      <c r="N2103">
        <v>14326.93</v>
      </c>
      <c r="O2103">
        <v>0</v>
      </c>
      <c r="P2103">
        <v>2480.1</v>
      </c>
    </row>
    <row r="2104" spans="1:16" x14ac:dyDescent="0.25">
      <c r="A2104" t="s">
        <v>2116</v>
      </c>
      <c r="B2104" t="s">
        <v>5879</v>
      </c>
      <c r="C2104" t="str">
        <f>TEXT(SalesData[[#This Row],[Order Date]],"mmm-yyyy")</f>
        <v>Jul-2023</v>
      </c>
      <c r="D2104">
        <f t="shared" si="32"/>
        <v>2023</v>
      </c>
      <c r="E2104" t="s">
        <v>6840</v>
      </c>
      <c r="F2104" t="s">
        <v>6926</v>
      </c>
      <c r="G2104" t="s">
        <v>7097</v>
      </c>
      <c r="H2104" t="s">
        <v>7104</v>
      </c>
      <c r="I2104" t="s">
        <v>7132</v>
      </c>
      <c r="J2104" t="s">
        <v>7164</v>
      </c>
      <c r="K2104" t="s">
        <v>7173</v>
      </c>
      <c r="L2104" t="s">
        <v>7206</v>
      </c>
      <c r="M2104">
        <v>5</v>
      </c>
      <c r="N2104">
        <v>11186.34</v>
      </c>
      <c r="O2104">
        <v>0</v>
      </c>
      <c r="P2104">
        <v>3334.31</v>
      </c>
    </row>
    <row r="2105" spans="1:16" x14ac:dyDescent="0.25">
      <c r="A2105" t="s">
        <v>2117</v>
      </c>
      <c r="B2105" t="s">
        <v>5072</v>
      </c>
      <c r="C2105" t="str">
        <f>TEXT(SalesData[[#This Row],[Order Date]],"mmm-yyyy")</f>
        <v>May-2024</v>
      </c>
      <c r="D2105">
        <f t="shared" si="32"/>
        <v>2024</v>
      </c>
      <c r="E2105" t="s">
        <v>6794</v>
      </c>
      <c r="F2105" t="s">
        <v>6913</v>
      </c>
      <c r="G2105" t="s">
        <v>7095</v>
      </c>
      <c r="H2105" t="s">
        <v>7109</v>
      </c>
      <c r="I2105" t="s">
        <v>7127</v>
      </c>
      <c r="J2105" t="s">
        <v>7164</v>
      </c>
      <c r="K2105" t="s">
        <v>7170</v>
      </c>
      <c r="L2105" t="s">
        <v>7189</v>
      </c>
      <c r="M2105">
        <v>6</v>
      </c>
      <c r="N2105">
        <v>7484</v>
      </c>
      <c r="O2105">
        <v>0.2</v>
      </c>
      <c r="P2105">
        <v>1877.75</v>
      </c>
    </row>
    <row r="2106" spans="1:16" x14ac:dyDescent="0.25">
      <c r="A2106" t="s">
        <v>2118</v>
      </c>
      <c r="B2106" t="s">
        <v>5946</v>
      </c>
      <c r="C2106" t="str">
        <f>TEXT(SalesData[[#This Row],[Order Date]],"mmm-yyyy")</f>
        <v>May-2025</v>
      </c>
      <c r="D2106">
        <f t="shared" si="32"/>
        <v>2025</v>
      </c>
      <c r="E2106" t="s">
        <v>6784</v>
      </c>
      <c r="F2106" t="s">
        <v>6951</v>
      </c>
      <c r="G2106" t="s">
        <v>7097</v>
      </c>
      <c r="H2106" t="s">
        <v>7104</v>
      </c>
      <c r="I2106" t="s">
        <v>7132</v>
      </c>
      <c r="J2106" t="s">
        <v>7164</v>
      </c>
      <c r="K2106" t="s">
        <v>7173</v>
      </c>
      <c r="L2106" t="s">
        <v>7186</v>
      </c>
      <c r="M2106">
        <v>5</v>
      </c>
      <c r="N2106">
        <v>22070.09</v>
      </c>
      <c r="O2106">
        <v>0</v>
      </c>
      <c r="P2106">
        <v>6329.17</v>
      </c>
    </row>
    <row r="2107" spans="1:16" x14ac:dyDescent="0.25">
      <c r="A2107" t="s">
        <v>2119</v>
      </c>
      <c r="B2107" t="s">
        <v>5186</v>
      </c>
      <c r="C2107" t="str">
        <f>TEXT(SalesData[[#This Row],[Order Date]],"mmm-yyyy")</f>
        <v>May-2023</v>
      </c>
      <c r="D2107">
        <f t="shared" si="32"/>
        <v>2023</v>
      </c>
      <c r="E2107" t="s">
        <v>6243</v>
      </c>
      <c r="F2107" t="s">
        <v>6980</v>
      </c>
      <c r="G2107" t="s">
        <v>7094</v>
      </c>
      <c r="H2107" t="s">
        <v>7101</v>
      </c>
      <c r="I2107" t="s">
        <v>7117</v>
      </c>
      <c r="J2107" t="s">
        <v>7164</v>
      </c>
      <c r="K2107" t="s">
        <v>7170</v>
      </c>
      <c r="L2107" t="s">
        <v>7183</v>
      </c>
      <c r="M2107">
        <v>3</v>
      </c>
      <c r="N2107">
        <v>14732.75</v>
      </c>
      <c r="O2107">
        <v>0.05</v>
      </c>
      <c r="P2107">
        <v>3631.08</v>
      </c>
    </row>
    <row r="2108" spans="1:16" x14ac:dyDescent="0.25">
      <c r="A2108" t="s">
        <v>2120</v>
      </c>
      <c r="B2108" t="s">
        <v>5846</v>
      </c>
      <c r="C2108" t="str">
        <f>TEXT(SalesData[[#This Row],[Order Date]],"mmm-yyyy")</f>
        <v>Apr-2023</v>
      </c>
      <c r="D2108">
        <f t="shared" si="32"/>
        <v>2023</v>
      </c>
      <c r="E2108" t="s">
        <v>6228</v>
      </c>
      <c r="F2108" t="s">
        <v>6959</v>
      </c>
      <c r="G2108" t="s">
        <v>7094</v>
      </c>
      <c r="H2108" t="s">
        <v>7101</v>
      </c>
      <c r="I2108" t="s">
        <v>7117</v>
      </c>
      <c r="J2108" t="s">
        <v>7165</v>
      </c>
      <c r="K2108" t="s">
        <v>7176</v>
      </c>
      <c r="L2108" t="s">
        <v>7195</v>
      </c>
      <c r="M2108">
        <v>4</v>
      </c>
      <c r="N2108">
        <v>45067.99</v>
      </c>
      <c r="O2108">
        <v>0.05</v>
      </c>
      <c r="P2108">
        <v>4015.68</v>
      </c>
    </row>
    <row r="2109" spans="1:16" x14ac:dyDescent="0.25">
      <c r="A2109" t="s">
        <v>2121</v>
      </c>
      <c r="B2109" t="s">
        <v>5134</v>
      </c>
      <c r="C2109" t="str">
        <f>TEXT(SalesData[[#This Row],[Order Date]],"mmm-yyyy")</f>
        <v>Dec-2023</v>
      </c>
      <c r="D2109">
        <f t="shared" si="32"/>
        <v>2023</v>
      </c>
      <c r="E2109" t="s">
        <v>6272</v>
      </c>
      <c r="F2109" t="s">
        <v>7016</v>
      </c>
      <c r="G2109" t="s">
        <v>7097</v>
      </c>
      <c r="H2109" t="s">
        <v>7110</v>
      </c>
      <c r="I2109" t="s">
        <v>7159</v>
      </c>
      <c r="J2109" t="s">
        <v>7163</v>
      </c>
      <c r="K2109" t="s">
        <v>7175</v>
      </c>
      <c r="L2109" t="s">
        <v>7205</v>
      </c>
      <c r="M2109">
        <v>7</v>
      </c>
      <c r="N2109">
        <v>22233.200000000001</v>
      </c>
      <c r="O2109">
        <v>0.1</v>
      </c>
      <c r="P2109">
        <v>2792.16</v>
      </c>
    </row>
    <row r="2110" spans="1:16" x14ac:dyDescent="0.25">
      <c r="A2110" t="s">
        <v>2122</v>
      </c>
      <c r="B2110" t="s">
        <v>5157</v>
      </c>
      <c r="C2110" t="str">
        <f>TEXT(SalesData[[#This Row],[Order Date]],"mmm-yyyy")</f>
        <v>Dec-2023</v>
      </c>
      <c r="D2110">
        <f t="shared" si="32"/>
        <v>2023</v>
      </c>
      <c r="E2110" t="s">
        <v>6415</v>
      </c>
      <c r="F2110" t="s">
        <v>6912</v>
      </c>
      <c r="G2110" t="s">
        <v>7095</v>
      </c>
      <c r="H2110" t="s">
        <v>7106</v>
      </c>
      <c r="I2110" t="s">
        <v>7122</v>
      </c>
      <c r="J2110" t="s">
        <v>7163</v>
      </c>
      <c r="K2110" t="s">
        <v>7171</v>
      </c>
      <c r="L2110" t="s">
        <v>7209</v>
      </c>
      <c r="M2110">
        <v>5</v>
      </c>
      <c r="N2110">
        <v>9301.2900000000009</v>
      </c>
      <c r="O2110">
        <v>0</v>
      </c>
      <c r="P2110">
        <v>1875.8</v>
      </c>
    </row>
    <row r="2111" spans="1:16" x14ac:dyDescent="0.25">
      <c r="A2111" t="s">
        <v>2123</v>
      </c>
      <c r="B2111" t="s">
        <v>5374</v>
      </c>
      <c r="C2111" t="str">
        <f>TEXT(SalesData[[#This Row],[Order Date]],"mmm-yyyy")</f>
        <v>Jan-2024</v>
      </c>
      <c r="D2111">
        <f t="shared" si="32"/>
        <v>2024</v>
      </c>
      <c r="E2111" t="s">
        <v>6601</v>
      </c>
      <c r="F2111" t="s">
        <v>7015</v>
      </c>
      <c r="G2111" t="s">
        <v>7097</v>
      </c>
      <c r="H2111" t="s">
        <v>7110</v>
      </c>
      <c r="I2111" t="s">
        <v>7155</v>
      </c>
      <c r="J2111" t="s">
        <v>7162</v>
      </c>
      <c r="K2111" t="s">
        <v>7166</v>
      </c>
      <c r="L2111" t="s">
        <v>7192</v>
      </c>
      <c r="M2111">
        <v>3</v>
      </c>
      <c r="N2111">
        <v>16248.76</v>
      </c>
      <c r="O2111">
        <v>0.05</v>
      </c>
      <c r="P2111">
        <v>2265.1</v>
      </c>
    </row>
    <row r="2112" spans="1:16" x14ac:dyDescent="0.25">
      <c r="A2112" t="s">
        <v>2124</v>
      </c>
      <c r="B2112" t="s">
        <v>5735</v>
      </c>
      <c r="C2112" t="str">
        <f>TEXT(SalesData[[#This Row],[Order Date]],"mmm-yyyy")</f>
        <v>Jan-2024</v>
      </c>
      <c r="D2112">
        <f t="shared" si="32"/>
        <v>2024</v>
      </c>
      <c r="E2112" t="s">
        <v>6362</v>
      </c>
      <c r="F2112" t="s">
        <v>7035</v>
      </c>
      <c r="G2112" t="s">
        <v>7095</v>
      </c>
      <c r="H2112" t="s">
        <v>7102</v>
      </c>
      <c r="I2112" t="s">
        <v>7118</v>
      </c>
      <c r="J2112" t="s">
        <v>7162</v>
      </c>
      <c r="K2112" t="s">
        <v>7166</v>
      </c>
      <c r="L2112" t="s">
        <v>7192</v>
      </c>
      <c r="M2112">
        <v>4</v>
      </c>
      <c r="N2112">
        <v>23417.65</v>
      </c>
      <c r="O2112">
        <v>0</v>
      </c>
      <c r="P2112">
        <v>3664.53</v>
      </c>
    </row>
    <row r="2113" spans="1:16" x14ac:dyDescent="0.25">
      <c r="A2113" t="s">
        <v>2125</v>
      </c>
      <c r="B2113" t="s">
        <v>5947</v>
      </c>
      <c r="C2113" t="str">
        <f>TEXT(SalesData[[#This Row],[Order Date]],"mmm-yyyy")</f>
        <v>Dec-2025</v>
      </c>
      <c r="D2113">
        <f t="shared" si="32"/>
        <v>2025</v>
      </c>
      <c r="E2113" t="s">
        <v>6787</v>
      </c>
      <c r="F2113" t="s">
        <v>7022</v>
      </c>
      <c r="G2113" t="s">
        <v>7096</v>
      </c>
      <c r="H2113" t="s">
        <v>7103</v>
      </c>
      <c r="I2113" t="s">
        <v>7134</v>
      </c>
      <c r="J2113" t="s">
        <v>7164</v>
      </c>
      <c r="K2113" t="s">
        <v>7174</v>
      </c>
      <c r="L2113" t="s">
        <v>7196</v>
      </c>
      <c r="M2113">
        <v>7</v>
      </c>
      <c r="N2113">
        <v>18941.64</v>
      </c>
      <c r="O2113">
        <v>0.25</v>
      </c>
      <c r="P2113">
        <v>1883.03</v>
      </c>
    </row>
    <row r="2114" spans="1:16" x14ac:dyDescent="0.25">
      <c r="A2114" t="s">
        <v>2126</v>
      </c>
      <c r="B2114" t="s">
        <v>5633</v>
      </c>
      <c r="C2114" t="str">
        <f>TEXT(SalesData[[#This Row],[Order Date]],"mmm-yyyy")</f>
        <v>Dec-2023</v>
      </c>
      <c r="D2114">
        <f t="shared" ref="D2114:D2177" si="33">YEAR(B2114)</f>
        <v>2023</v>
      </c>
      <c r="E2114" t="s">
        <v>6619</v>
      </c>
      <c r="F2114" t="s">
        <v>6987</v>
      </c>
      <c r="G2114" t="s">
        <v>7096</v>
      </c>
      <c r="H2114" t="s">
        <v>7111</v>
      </c>
      <c r="I2114" t="s">
        <v>7142</v>
      </c>
      <c r="J2114" t="s">
        <v>7164</v>
      </c>
      <c r="K2114" t="s">
        <v>7170</v>
      </c>
      <c r="L2114" t="s">
        <v>7213</v>
      </c>
      <c r="M2114">
        <v>8</v>
      </c>
      <c r="N2114">
        <v>20650.54</v>
      </c>
      <c r="O2114">
        <v>0.05</v>
      </c>
      <c r="P2114">
        <v>5809.39</v>
      </c>
    </row>
    <row r="2115" spans="1:16" x14ac:dyDescent="0.25">
      <c r="A2115" t="s">
        <v>2127</v>
      </c>
      <c r="B2115" t="s">
        <v>5948</v>
      </c>
      <c r="C2115" t="str">
        <f>TEXT(SalesData[[#This Row],[Order Date]],"mmm-yyyy")</f>
        <v>Dec-2023</v>
      </c>
      <c r="D2115">
        <f t="shared" si="33"/>
        <v>2023</v>
      </c>
      <c r="E2115" t="s">
        <v>6594</v>
      </c>
      <c r="F2115" t="s">
        <v>7008</v>
      </c>
      <c r="G2115" t="s">
        <v>7095</v>
      </c>
      <c r="H2115" t="s">
        <v>7108</v>
      </c>
      <c r="I2115" t="s">
        <v>7150</v>
      </c>
      <c r="J2115" t="s">
        <v>7165</v>
      </c>
      <c r="K2115" t="s">
        <v>7176</v>
      </c>
      <c r="L2115" t="s">
        <v>7195</v>
      </c>
      <c r="M2115">
        <v>7</v>
      </c>
      <c r="N2115">
        <v>65547.14</v>
      </c>
      <c r="O2115">
        <v>0.25</v>
      </c>
      <c r="P2115">
        <v>-1926.84</v>
      </c>
    </row>
    <row r="2116" spans="1:16" x14ac:dyDescent="0.25">
      <c r="A2116" t="s">
        <v>2128</v>
      </c>
      <c r="B2116" t="s">
        <v>5645</v>
      </c>
      <c r="C2116" t="str">
        <f>TEXT(SalesData[[#This Row],[Order Date]],"mmm-yyyy")</f>
        <v>Mar-2024</v>
      </c>
      <c r="D2116">
        <f t="shared" si="33"/>
        <v>2024</v>
      </c>
      <c r="E2116" t="s">
        <v>6098</v>
      </c>
      <c r="F2116" t="s">
        <v>6897</v>
      </c>
      <c r="G2116" t="s">
        <v>7095</v>
      </c>
      <c r="H2116" t="s">
        <v>7109</v>
      </c>
      <c r="I2116" t="s">
        <v>7135</v>
      </c>
      <c r="J2116" t="s">
        <v>7163</v>
      </c>
      <c r="K2116" t="s">
        <v>7175</v>
      </c>
      <c r="L2116" t="s">
        <v>7197</v>
      </c>
      <c r="M2116">
        <v>5</v>
      </c>
      <c r="N2116">
        <v>25986.42</v>
      </c>
      <c r="O2116">
        <v>0.1</v>
      </c>
      <c r="P2116">
        <v>4716.41</v>
      </c>
    </row>
    <row r="2117" spans="1:16" x14ac:dyDescent="0.25">
      <c r="A2117" t="s">
        <v>2129</v>
      </c>
      <c r="B2117" t="s">
        <v>5615</v>
      </c>
      <c r="C2117" t="str">
        <f>TEXT(SalesData[[#This Row],[Order Date]],"mmm-yyyy")</f>
        <v>Nov-2024</v>
      </c>
      <c r="D2117">
        <f t="shared" si="33"/>
        <v>2024</v>
      </c>
      <c r="E2117" t="s">
        <v>6185</v>
      </c>
      <c r="F2117" t="s">
        <v>6973</v>
      </c>
      <c r="G2117" t="s">
        <v>7095</v>
      </c>
      <c r="H2117" t="s">
        <v>7106</v>
      </c>
      <c r="I2117" t="s">
        <v>7161</v>
      </c>
      <c r="J2117" t="s">
        <v>7163</v>
      </c>
      <c r="K2117" t="s">
        <v>7171</v>
      </c>
      <c r="L2117" t="s">
        <v>7184</v>
      </c>
      <c r="M2117">
        <v>5</v>
      </c>
      <c r="N2117">
        <v>32735.119999999999</v>
      </c>
      <c r="O2117">
        <v>0.2</v>
      </c>
      <c r="P2117">
        <v>1975.42</v>
      </c>
    </row>
    <row r="2118" spans="1:16" x14ac:dyDescent="0.25">
      <c r="A2118" t="s">
        <v>2130</v>
      </c>
      <c r="B2118" t="s">
        <v>5661</v>
      </c>
      <c r="C2118" t="str">
        <f>TEXT(SalesData[[#This Row],[Order Date]],"mmm-yyyy")</f>
        <v>Jun-2025</v>
      </c>
      <c r="D2118">
        <f t="shared" si="33"/>
        <v>2025</v>
      </c>
      <c r="E2118" t="s">
        <v>6460</v>
      </c>
      <c r="F2118" t="s">
        <v>7009</v>
      </c>
      <c r="G2118" t="s">
        <v>7096</v>
      </c>
      <c r="H2118" t="s">
        <v>7103</v>
      </c>
      <c r="I2118" t="s">
        <v>7134</v>
      </c>
      <c r="J2118" t="s">
        <v>7164</v>
      </c>
      <c r="K2118" t="s">
        <v>7170</v>
      </c>
      <c r="L2118" t="s">
        <v>7213</v>
      </c>
      <c r="M2118">
        <v>7</v>
      </c>
      <c r="N2118">
        <v>15062.98</v>
      </c>
      <c r="O2118">
        <v>0.2</v>
      </c>
      <c r="P2118">
        <v>3774.73</v>
      </c>
    </row>
    <row r="2119" spans="1:16" x14ac:dyDescent="0.25">
      <c r="A2119" t="s">
        <v>2131</v>
      </c>
      <c r="B2119" t="s">
        <v>5620</v>
      </c>
      <c r="C2119" t="str">
        <f>TEXT(SalesData[[#This Row],[Order Date]],"mmm-yyyy")</f>
        <v>Jun-2025</v>
      </c>
      <c r="D2119">
        <f t="shared" si="33"/>
        <v>2025</v>
      </c>
      <c r="E2119" t="s">
        <v>6520</v>
      </c>
      <c r="F2119" t="s">
        <v>6947</v>
      </c>
      <c r="G2119" t="s">
        <v>7097</v>
      </c>
      <c r="H2119" t="s">
        <v>7107</v>
      </c>
      <c r="I2119" t="s">
        <v>7123</v>
      </c>
      <c r="J2119" t="s">
        <v>7163</v>
      </c>
      <c r="K2119" t="s">
        <v>7171</v>
      </c>
      <c r="L2119" t="s">
        <v>7204</v>
      </c>
      <c r="M2119">
        <v>1</v>
      </c>
      <c r="N2119">
        <v>3278.78</v>
      </c>
      <c r="O2119">
        <v>0.25</v>
      </c>
      <c r="P2119">
        <v>226.23</v>
      </c>
    </row>
    <row r="2120" spans="1:16" x14ac:dyDescent="0.25">
      <c r="A2120" t="s">
        <v>2132</v>
      </c>
      <c r="B2120" t="s">
        <v>5785</v>
      </c>
      <c r="C2120" t="str">
        <f>TEXT(SalesData[[#This Row],[Order Date]],"mmm-yyyy")</f>
        <v>Jul-2025</v>
      </c>
      <c r="D2120">
        <f t="shared" si="33"/>
        <v>2025</v>
      </c>
      <c r="E2120" t="s">
        <v>6604</v>
      </c>
      <c r="F2120" t="s">
        <v>6918</v>
      </c>
      <c r="G2120" t="s">
        <v>7097</v>
      </c>
      <c r="H2120" t="s">
        <v>7104</v>
      </c>
      <c r="I2120" t="s">
        <v>7132</v>
      </c>
      <c r="J2120" t="s">
        <v>7163</v>
      </c>
      <c r="K2120" t="s">
        <v>7175</v>
      </c>
      <c r="L2120" t="s">
        <v>7190</v>
      </c>
      <c r="M2120">
        <v>7</v>
      </c>
      <c r="N2120">
        <v>12105.38</v>
      </c>
      <c r="O2120">
        <v>0.2</v>
      </c>
      <c r="P2120">
        <v>1305.1500000000001</v>
      </c>
    </row>
    <row r="2121" spans="1:16" x14ac:dyDescent="0.25">
      <c r="A2121" t="s">
        <v>2133</v>
      </c>
      <c r="B2121" t="s">
        <v>5858</v>
      </c>
      <c r="C2121" t="str">
        <f>TEXT(SalesData[[#This Row],[Order Date]],"mmm-yyyy")</f>
        <v>Oct-2025</v>
      </c>
      <c r="D2121">
        <f t="shared" si="33"/>
        <v>2025</v>
      </c>
      <c r="E2121" t="s">
        <v>6570</v>
      </c>
      <c r="F2121" t="s">
        <v>7078</v>
      </c>
      <c r="G2121" t="s">
        <v>7096</v>
      </c>
      <c r="H2121" t="s">
        <v>7112</v>
      </c>
      <c r="I2121" t="s">
        <v>7154</v>
      </c>
      <c r="J2121" t="s">
        <v>7165</v>
      </c>
      <c r="K2121" t="s">
        <v>7177</v>
      </c>
      <c r="L2121" t="s">
        <v>7201</v>
      </c>
      <c r="M2121">
        <v>5</v>
      </c>
      <c r="N2121">
        <v>248555.49</v>
      </c>
      <c r="O2121">
        <v>0.05</v>
      </c>
      <c r="P2121">
        <v>28628.34</v>
      </c>
    </row>
    <row r="2122" spans="1:16" x14ac:dyDescent="0.25">
      <c r="A2122" t="s">
        <v>2134</v>
      </c>
      <c r="B2122" t="s">
        <v>5307</v>
      </c>
      <c r="C2122" t="str">
        <f>TEXT(SalesData[[#This Row],[Order Date]],"mmm-yyyy")</f>
        <v>Feb-2024</v>
      </c>
      <c r="D2122">
        <f t="shared" si="33"/>
        <v>2024</v>
      </c>
      <c r="E2122" t="s">
        <v>6447</v>
      </c>
      <c r="F2122" t="s">
        <v>6959</v>
      </c>
      <c r="G2122" t="s">
        <v>7095</v>
      </c>
      <c r="H2122" t="s">
        <v>7102</v>
      </c>
      <c r="I2122" t="s">
        <v>7147</v>
      </c>
      <c r="J2122" t="s">
        <v>7164</v>
      </c>
      <c r="K2122" t="s">
        <v>7173</v>
      </c>
      <c r="L2122" t="s">
        <v>7206</v>
      </c>
      <c r="M2122">
        <v>6</v>
      </c>
      <c r="N2122">
        <v>10305.24</v>
      </c>
      <c r="O2122">
        <v>0.25</v>
      </c>
      <c r="P2122">
        <v>2100.13</v>
      </c>
    </row>
    <row r="2123" spans="1:16" x14ac:dyDescent="0.25">
      <c r="A2123" t="s">
        <v>2135</v>
      </c>
      <c r="B2123" t="s">
        <v>5775</v>
      </c>
      <c r="C2123" t="str">
        <f>TEXT(SalesData[[#This Row],[Order Date]],"mmm-yyyy")</f>
        <v>Apr-2024</v>
      </c>
      <c r="D2123">
        <f t="shared" si="33"/>
        <v>2024</v>
      </c>
      <c r="E2123" t="s">
        <v>6526</v>
      </c>
      <c r="F2123" t="s">
        <v>6910</v>
      </c>
      <c r="G2123" t="s">
        <v>7096</v>
      </c>
      <c r="H2123" t="s">
        <v>7113</v>
      </c>
      <c r="I2123" t="s">
        <v>7143</v>
      </c>
      <c r="J2123" t="s">
        <v>7165</v>
      </c>
      <c r="K2123" t="s">
        <v>7176</v>
      </c>
      <c r="L2123" t="s">
        <v>7195</v>
      </c>
      <c r="M2123">
        <v>5</v>
      </c>
      <c r="N2123">
        <v>61772.43</v>
      </c>
      <c r="O2123">
        <v>0</v>
      </c>
      <c r="P2123">
        <v>7370.63</v>
      </c>
    </row>
    <row r="2124" spans="1:16" x14ac:dyDescent="0.25">
      <c r="A2124" t="s">
        <v>2136</v>
      </c>
      <c r="B2124" t="s">
        <v>5157</v>
      </c>
      <c r="C2124" t="str">
        <f>TEXT(SalesData[[#This Row],[Order Date]],"mmm-yyyy")</f>
        <v>Dec-2023</v>
      </c>
      <c r="D2124">
        <f t="shared" si="33"/>
        <v>2023</v>
      </c>
      <c r="E2124" t="s">
        <v>6778</v>
      </c>
      <c r="F2124" t="s">
        <v>6921</v>
      </c>
      <c r="G2124" t="s">
        <v>7095</v>
      </c>
      <c r="H2124" t="s">
        <v>7102</v>
      </c>
      <c r="I2124" t="s">
        <v>7118</v>
      </c>
      <c r="J2124" t="s">
        <v>7164</v>
      </c>
      <c r="K2124" t="s">
        <v>7173</v>
      </c>
      <c r="L2124" t="s">
        <v>7200</v>
      </c>
      <c r="M2124">
        <v>6</v>
      </c>
      <c r="N2124">
        <v>7545.84</v>
      </c>
      <c r="O2124">
        <v>0</v>
      </c>
      <c r="P2124">
        <v>2504.09</v>
      </c>
    </row>
    <row r="2125" spans="1:16" x14ac:dyDescent="0.25">
      <c r="A2125" t="s">
        <v>2137</v>
      </c>
      <c r="B2125" t="s">
        <v>5949</v>
      </c>
      <c r="C2125" t="str">
        <f>TEXT(SalesData[[#This Row],[Order Date]],"mmm-yyyy")</f>
        <v>Oct-2025</v>
      </c>
      <c r="D2125">
        <f t="shared" si="33"/>
        <v>2025</v>
      </c>
      <c r="E2125" t="s">
        <v>6563</v>
      </c>
      <c r="F2125" t="s">
        <v>6937</v>
      </c>
      <c r="G2125" t="s">
        <v>7096</v>
      </c>
      <c r="H2125" t="s">
        <v>7111</v>
      </c>
      <c r="I2125" t="s">
        <v>7145</v>
      </c>
      <c r="J2125" t="s">
        <v>7164</v>
      </c>
      <c r="K2125" t="s">
        <v>7174</v>
      </c>
      <c r="L2125" t="s">
        <v>7196</v>
      </c>
      <c r="M2125">
        <v>7</v>
      </c>
      <c r="N2125">
        <v>18845.169999999998</v>
      </c>
      <c r="O2125">
        <v>0.25</v>
      </c>
      <c r="P2125">
        <v>2449.88</v>
      </c>
    </row>
    <row r="2126" spans="1:16" x14ac:dyDescent="0.25">
      <c r="A2126" t="s">
        <v>2138</v>
      </c>
      <c r="B2126" t="s">
        <v>5505</v>
      </c>
      <c r="C2126" t="str">
        <f>TEXT(SalesData[[#This Row],[Order Date]],"mmm-yyyy")</f>
        <v>Apr-2025</v>
      </c>
      <c r="D2126">
        <f t="shared" si="33"/>
        <v>2025</v>
      </c>
      <c r="E2126" t="s">
        <v>6779</v>
      </c>
      <c r="F2126" t="s">
        <v>7035</v>
      </c>
      <c r="G2126" t="s">
        <v>7097</v>
      </c>
      <c r="H2126" t="s">
        <v>7105</v>
      </c>
      <c r="I2126" t="s">
        <v>7121</v>
      </c>
      <c r="J2126" t="s">
        <v>7164</v>
      </c>
      <c r="K2126" t="s">
        <v>7174</v>
      </c>
      <c r="L2126" t="s">
        <v>7188</v>
      </c>
      <c r="M2126">
        <v>4</v>
      </c>
      <c r="N2126">
        <v>11446.5</v>
      </c>
      <c r="O2126">
        <v>0</v>
      </c>
      <c r="P2126">
        <v>2895.39</v>
      </c>
    </row>
    <row r="2127" spans="1:16" x14ac:dyDescent="0.25">
      <c r="A2127" t="s">
        <v>2139</v>
      </c>
      <c r="B2127" t="s">
        <v>5287</v>
      </c>
      <c r="C2127" t="str">
        <f>TEXT(SalesData[[#This Row],[Order Date]],"mmm-yyyy")</f>
        <v>Oct-2023</v>
      </c>
      <c r="D2127">
        <f t="shared" si="33"/>
        <v>2023</v>
      </c>
      <c r="E2127" t="s">
        <v>6613</v>
      </c>
      <c r="F2127" t="s">
        <v>7077</v>
      </c>
      <c r="G2127" t="s">
        <v>7096</v>
      </c>
      <c r="H2127" t="s">
        <v>7103</v>
      </c>
      <c r="I2127" t="s">
        <v>7134</v>
      </c>
      <c r="J2127" t="s">
        <v>7164</v>
      </c>
      <c r="K2127" t="s">
        <v>7173</v>
      </c>
      <c r="L2127" t="s">
        <v>7186</v>
      </c>
      <c r="M2127">
        <v>4</v>
      </c>
      <c r="N2127">
        <v>18466.37</v>
      </c>
      <c r="O2127">
        <v>0</v>
      </c>
      <c r="P2127">
        <v>5174.43</v>
      </c>
    </row>
    <row r="2128" spans="1:16" x14ac:dyDescent="0.25">
      <c r="A2128" t="s">
        <v>2140</v>
      </c>
      <c r="B2128" t="s">
        <v>5166</v>
      </c>
      <c r="C2128" t="str">
        <f>TEXT(SalesData[[#This Row],[Order Date]],"mmm-yyyy")</f>
        <v>Oct-2023</v>
      </c>
      <c r="D2128">
        <f t="shared" si="33"/>
        <v>2023</v>
      </c>
      <c r="E2128" t="s">
        <v>6790</v>
      </c>
      <c r="F2128" t="s">
        <v>6905</v>
      </c>
      <c r="G2128" t="s">
        <v>7096</v>
      </c>
      <c r="H2128" t="s">
        <v>7103</v>
      </c>
      <c r="I2128" t="s">
        <v>7158</v>
      </c>
      <c r="J2128" t="s">
        <v>7163</v>
      </c>
      <c r="K2128" t="s">
        <v>7175</v>
      </c>
      <c r="L2128" t="s">
        <v>7197</v>
      </c>
      <c r="M2128">
        <v>4</v>
      </c>
      <c r="N2128">
        <v>21227.5</v>
      </c>
      <c r="O2128">
        <v>0.1</v>
      </c>
      <c r="P2128">
        <v>4834.78</v>
      </c>
    </row>
    <row r="2129" spans="1:16" x14ac:dyDescent="0.25">
      <c r="A2129" t="s">
        <v>2141</v>
      </c>
      <c r="B2129" t="s">
        <v>5950</v>
      </c>
      <c r="C2129" t="str">
        <f>TEXT(SalesData[[#This Row],[Order Date]],"mmm-yyyy")</f>
        <v>May-2025</v>
      </c>
      <c r="D2129">
        <f t="shared" si="33"/>
        <v>2025</v>
      </c>
      <c r="E2129" t="s">
        <v>6720</v>
      </c>
      <c r="F2129" t="s">
        <v>7049</v>
      </c>
      <c r="G2129" t="s">
        <v>7094</v>
      </c>
      <c r="H2129" t="s">
        <v>7098</v>
      </c>
      <c r="I2129" t="s">
        <v>7156</v>
      </c>
      <c r="J2129" t="s">
        <v>7164</v>
      </c>
      <c r="K2129" t="s">
        <v>7173</v>
      </c>
      <c r="L2129" t="s">
        <v>7186</v>
      </c>
      <c r="M2129">
        <v>5</v>
      </c>
      <c r="N2129">
        <v>20267.560000000001</v>
      </c>
      <c r="O2129">
        <v>0.1</v>
      </c>
      <c r="P2129">
        <v>4915.2</v>
      </c>
    </row>
    <row r="2130" spans="1:16" x14ac:dyDescent="0.25">
      <c r="A2130" t="s">
        <v>2142</v>
      </c>
      <c r="B2130" t="s">
        <v>5933</v>
      </c>
      <c r="C2130" t="str">
        <f>TEXT(SalesData[[#This Row],[Order Date]],"mmm-yyyy")</f>
        <v>May-2024</v>
      </c>
      <c r="D2130">
        <f t="shared" si="33"/>
        <v>2024</v>
      </c>
      <c r="E2130" t="s">
        <v>6373</v>
      </c>
      <c r="F2130" t="s">
        <v>7001</v>
      </c>
      <c r="G2130" t="s">
        <v>7094</v>
      </c>
      <c r="H2130" t="s">
        <v>7099</v>
      </c>
      <c r="I2130" t="s">
        <v>7115</v>
      </c>
      <c r="J2130" t="s">
        <v>7165</v>
      </c>
      <c r="K2130" t="s">
        <v>7172</v>
      </c>
      <c r="L2130" t="s">
        <v>7208</v>
      </c>
      <c r="M2130">
        <v>4</v>
      </c>
      <c r="N2130">
        <v>9870.7800000000007</v>
      </c>
      <c r="O2130">
        <v>0</v>
      </c>
      <c r="P2130">
        <v>1992.97</v>
      </c>
    </row>
    <row r="2131" spans="1:16" x14ac:dyDescent="0.25">
      <c r="A2131" t="s">
        <v>2143</v>
      </c>
      <c r="B2131" t="s">
        <v>5029</v>
      </c>
      <c r="C2131" t="str">
        <f>TEXT(SalesData[[#This Row],[Order Date]],"mmm-yyyy")</f>
        <v>Apr-2023</v>
      </c>
      <c r="D2131">
        <f t="shared" si="33"/>
        <v>2023</v>
      </c>
      <c r="E2131" t="s">
        <v>6191</v>
      </c>
      <c r="F2131" t="s">
        <v>6927</v>
      </c>
      <c r="G2131" t="s">
        <v>7096</v>
      </c>
      <c r="H2131" t="s">
        <v>7111</v>
      </c>
      <c r="I2131" t="s">
        <v>7131</v>
      </c>
      <c r="J2131" t="s">
        <v>7163</v>
      </c>
      <c r="K2131" t="s">
        <v>7175</v>
      </c>
      <c r="L2131" t="s">
        <v>7190</v>
      </c>
      <c r="M2131">
        <v>6</v>
      </c>
      <c r="N2131">
        <v>11834.32</v>
      </c>
      <c r="O2131">
        <v>0.1</v>
      </c>
      <c r="P2131">
        <v>2178.85</v>
      </c>
    </row>
    <row r="2132" spans="1:16" x14ac:dyDescent="0.25">
      <c r="A2132" t="s">
        <v>2144</v>
      </c>
      <c r="B2132" t="s">
        <v>5228</v>
      </c>
      <c r="C2132" t="str">
        <f>TEXT(SalesData[[#This Row],[Order Date]],"mmm-yyyy")</f>
        <v>Mar-2025</v>
      </c>
      <c r="D2132">
        <f t="shared" si="33"/>
        <v>2025</v>
      </c>
      <c r="E2132" t="s">
        <v>6660</v>
      </c>
      <c r="F2132" t="s">
        <v>6993</v>
      </c>
      <c r="G2132" t="s">
        <v>7094</v>
      </c>
      <c r="H2132" t="s">
        <v>7101</v>
      </c>
      <c r="I2132" t="s">
        <v>7137</v>
      </c>
      <c r="J2132" t="s">
        <v>7164</v>
      </c>
      <c r="K2132" t="s">
        <v>7174</v>
      </c>
      <c r="L2132" t="s">
        <v>7196</v>
      </c>
      <c r="M2132">
        <v>8</v>
      </c>
      <c r="N2132">
        <v>20991.39</v>
      </c>
      <c r="O2132">
        <v>0.25</v>
      </c>
      <c r="P2132">
        <v>2504.71</v>
      </c>
    </row>
    <row r="2133" spans="1:16" x14ac:dyDescent="0.25">
      <c r="A2133" t="s">
        <v>2145</v>
      </c>
      <c r="B2133" t="s">
        <v>5329</v>
      </c>
      <c r="C2133" t="str">
        <f>TEXT(SalesData[[#This Row],[Order Date]],"mmm-yyyy")</f>
        <v>Jul-2024</v>
      </c>
      <c r="D2133">
        <f t="shared" si="33"/>
        <v>2024</v>
      </c>
      <c r="E2133" t="s">
        <v>6819</v>
      </c>
      <c r="F2133" t="s">
        <v>6903</v>
      </c>
      <c r="G2133" t="s">
        <v>7095</v>
      </c>
      <c r="H2133" t="s">
        <v>7106</v>
      </c>
      <c r="I2133" t="s">
        <v>7146</v>
      </c>
      <c r="J2133" t="s">
        <v>7164</v>
      </c>
      <c r="K2133" t="s">
        <v>7173</v>
      </c>
      <c r="L2133" t="s">
        <v>7186</v>
      </c>
      <c r="M2133">
        <v>6</v>
      </c>
      <c r="N2133">
        <v>19622.77</v>
      </c>
      <c r="O2133">
        <v>0.25</v>
      </c>
      <c r="P2133">
        <v>2957.07</v>
      </c>
    </row>
    <row r="2134" spans="1:16" x14ac:dyDescent="0.25">
      <c r="A2134" t="s">
        <v>2146</v>
      </c>
      <c r="B2134" t="s">
        <v>5840</v>
      </c>
      <c r="C2134" t="str">
        <f>TEXT(SalesData[[#This Row],[Order Date]],"mmm-yyyy")</f>
        <v>May-2024</v>
      </c>
      <c r="D2134">
        <f t="shared" si="33"/>
        <v>2024</v>
      </c>
      <c r="E2134" t="s">
        <v>6783</v>
      </c>
      <c r="F2134" t="s">
        <v>7015</v>
      </c>
      <c r="G2134" t="s">
        <v>7096</v>
      </c>
      <c r="H2134" t="s">
        <v>7103</v>
      </c>
      <c r="I2134" t="s">
        <v>7158</v>
      </c>
      <c r="J2134" t="s">
        <v>7163</v>
      </c>
      <c r="K2134" t="s">
        <v>7167</v>
      </c>
      <c r="L2134" t="s">
        <v>7179</v>
      </c>
      <c r="M2134">
        <v>5</v>
      </c>
      <c r="N2134">
        <v>12206.42</v>
      </c>
      <c r="O2134">
        <v>0</v>
      </c>
      <c r="P2134">
        <v>3597.82</v>
      </c>
    </row>
    <row r="2135" spans="1:16" x14ac:dyDescent="0.25">
      <c r="A2135" t="s">
        <v>2147</v>
      </c>
      <c r="B2135" t="s">
        <v>5926</v>
      </c>
      <c r="C2135" t="str">
        <f>TEXT(SalesData[[#This Row],[Order Date]],"mmm-yyyy")</f>
        <v>May-2025</v>
      </c>
      <c r="D2135">
        <f t="shared" si="33"/>
        <v>2025</v>
      </c>
      <c r="E2135" t="s">
        <v>6097</v>
      </c>
      <c r="F2135" t="s">
        <v>6896</v>
      </c>
      <c r="G2135" t="s">
        <v>7096</v>
      </c>
      <c r="H2135" t="s">
        <v>7113</v>
      </c>
      <c r="I2135" t="s">
        <v>7148</v>
      </c>
      <c r="J2135" t="s">
        <v>7164</v>
      </c>
      <c r="K2135" t="s">
        <v>7174</v>
      </c>
      <c r="L2135" t="s">
        <v>7188</v>
      </c>
      <c r="M2135">
        <v>6</v>
      </c>
      <c r="N2135">
        <v>16460.72</v>
      </c>
      <c r="O2135">
        <v>0</v>
      </c>
      <c r="P2135">
        <v>4151.5600000000004</v>
      </c>
    </row>
    <row r="2136" spans="1:16" x14ac:dyDescent="0.25">
      <c r="A2136" t="s">
        <v>2148</v>
      </c>
      <c r="B2136" t="s">
        <v>5303</v>
      </c>
      <c r="C2136" t="str">
        <f>TEXT(SalesData[[#This Row],[Order Date]],"mmm-yyyy")</f>
        <v>Mar-2024</v>
      </c>
      <c r="D2136">
        <f t="shared" si="33"/>
        <v>2024</v>
      </c>
      <c r="E2136" t="s">
        <v>6682</v>
      </c>
      <c r="F2136" t="s">
        <v>7077</v>
      </c>
      <c r="G2136" t="s">
        <v>7094</v>
      </c>
      <c r="H2136" t="s">
        <v>7099</v>
      </c>
      <c r="I2136" t="s">
        <v>7115</v>
      </c>
      <c r="J2136" t="s">
        <v>7165</v>
      </c>
      <c r="K2136" t="s">
        <v>7176</v>
      </c>
      <c r="L2136" t="s">
        <v>7195</v>
      </c>
      <c r="M2136">
        <v>1</v>
      </c>
      <c r="N2136">
        <v>10558.13</v>
      </c>
      <c r="O2136">
        <v>0.15</v>
      </c>
      <c r="P2136">
        <v>427.13</v>
      </c>
    </row>
    <row r="2137" spans="1:16" x14ac:dyDescent="0.25">
      <c r="A2137" t="s">
        <v>2149</v>
      </c>
      <c r="B2137" t="s">
        <v>5481</v>
      </c>
      <c r="C2137" t="str">
        <f>TEXT(SalesData[[#This Row],[Order Date]],"mmm-yyyy")</f>
        <v>Mar-2025</v>
      </c>
      <c r="D2137">
        <f t="shared" si="33"/>
        <v>2025</v>
      </c>
      <c r="E2137" t="s">
        <v>6270</v>
      </c>
      <c r="F2137" t="s">
        <v>7014</v>
      </c>
      <c r="G2137" t="s">
        <v>7095</v>
      </c>
      <c r="H2137" t="s">
        <v>7106</v>
      </c>
      <c r="I2137" t="s">
        <v>7122</v>
      </c>
      <c r="J2137" t="s">
        <v>7164</v>
      </c>
      <c r="K2137" t="s">
        <v>7174</v>
      </c>
      <c r="L2137" t="s">
        <v>7188</v>
      </c>
      <c r="M2137">
        <v>6</v>
      </c>
      <c r="N2137">
        <v>16842.560000000001</v>
      </c>
      <c r="O2137">
        <v>0</v>
      </c>
      <c r="P2137">
        <v>3907.63</v>
      </c>
    </row>
    <row r="2138" spans="1:16" x14ac:dyDescent="0.25">
      <c r="A2138" t="s">
        <v>2150</v>
      </c>
      <c r="B2138" t="s">
        <v>5950</v>
      </c>
      <c r="C2138" t="str">
        <f>TEXT(SalesData[[#This Row],[Order Date]],"mmm-yyyy")</f>
        <v>May-2025</v>
      </c>
      <c r="D2138">
        <f t="shared" si="33"/>
        <v>2025</v>
      </c>
      <c r="E2138" t="s">
        <v>6291</v>
      </c>
      <c r="F2138" t="s">
        <v>6969</v>
      </c>
      <c r="G2138" t="s">
        <v>7095</v>
      </c>
      <c r="H2138" t="s">
        <v>7106</v>
      </c>
      <c r="I2138" t="s">
        <v>7146</v>
      </c>
      <c r="J2138" t="s">
        <v>7162</v>
      </c>
      <c r="K2138" t="s">
        <v>7168</v>
      </c>
      <c r="L2138" t="s">
        <v>7181</v>
      </c>
      <c r="M2138">
        <v>3</v>
      </c>
      <c r="N2138">
        <v>32172.67</v>
      </c>
      <c r="O2138">
        <v>0.1</v>
      </c>
      <c r="P2138">
        <v>6461.41</v>
      </c>
    </row>
    <row r="2139" spans="1:16" x14ac:dyDescent="0.25">
      <c r="A2139" t="s">
        <v>2151</v>
      </c>
      <c r="B2139" t="s">
        <v>5478</v>
      </c>
      <c r="C2139" t="str">
        <f>TEXT(SalesData[[#This Row],[Order Date]],"mmm-yyyy")</f>
        <v>Jan-2023</v>
      </c>
      <c r="D2139">
        <f t="shared" si="33"/>
        <v>2023</v>
      </c>
      <c r="E2139" t="s">
        <v>6568</v>
      </c>
      <c r="F2139" t="s">
        <v>6996</v>
      </c>
      <c r="G2139" t="s">
        <v>7097</v>
      </c>
      <c r="H2139" t="s">
        <v>7104</v>
      </c>
      <c r="I2139" t="s">
        <v>7132</v>
      </c>
      <c r="J2139" t="s">
        <v>7165</v>
      </c>
      <c r="K2139" t="s">
        <v>7172</v>
      </c>
      <c r="L2139" t="s">
        <v>7185</v>
      </c>
      <c r="M2139">
        <v>2</v>
      </c>
      <c r="N2139">
        <v>9559.93</v>
      </c>
      <c r="O2139">
        <v>0</v>
      </c>
      <c r="P2139">
        <v>1746.52</v>
      </c>
    </row>
    <row r="2140" spans="1:16" x14ac:dyDescent="0.25">
      <c r="A2140" t="s">
        <v>2152</v>
      </c>
      <c r="B2140" t="s">
        <v>5368</v>
      </c>
      <c r="C2140" t="str">
        <f>TEXT(SalesData[[#This Row],[Order Date]],"mmm-yyyy")</f>
        <v>Jan-2025</v>
      </c>
      <c r="D2140">
        <f t="shared" si="33"/>
        <v>2025</v>
      </c>
      <c r="E2140" t="s">
        <v>6142</v>
      </c>
      <c r="F2140" t="s">
        <v>6940</v>
      </c>
      <c r="G2140" t="s">
        <v>7096</v>
      </c>
      <c r="H2140" t="s">
        <v>7112</v>
      </c>
      <c r="I2140" t="s">
        <v>7139</v>
      </c>
      <c r="J2140" t="s">
        <v>7163</v>
      </c>
      <c r="K2140" t="s">
        <v>7175</v>
      </c>
      <c r="L2140" t="s">
        <v>7197</v>
      </c>
      <c r="M2140">
        <v>2</v>
      </c>
      <c r="N2140">
        <v>9793.84</v>
      </c>
      <c r="O2140">
        <v>0.15</v>
      </c>
      <c r="P2140">
        <v>1462.88</v>
      </c>
    </row>
    <row r="2141" spans="1:16" x14ac:dyDescent="0.25">
      <c r="A2141" t="s">
        <v>2153</v>
      </c>
      <c r="B2141" t="s">
        <v>5785</v>
      </c>
      <c r="C2141" t="str">
        <f>TEXT(SalesData[[#This Row],[Order Date]],"mmm-yyyy")</f>
        <v>Jul-2025</v>
      </c>
      <c r="D2141">
        <f t="shared" si="33"/>
        <v>2025</v>
      </c>
      <c r="E2141" t="s">
        <v>6779</v>
      </c>
      <c r="F2141" t="s">
        <v>7035</v>
      </c>
      <c r="G2141" t="s">
        <v>7095</v>
      </c>
      <c r="H2141" t="s">
        <v>7102</v>
      </c>
      <c r="I2141" t="s">
        <v>7157</v>
      </c>
      <c r="J2141" t="s">
        <v>7165</v>
      </c>
      <c r="K2141" t="s">
        <v>7177</v>
      </c>
      <c r="L2141" t="s">
        <v>7210</v>
      </c>
      <c r="M2141">
        <v>5</v>
      </c>
      <c r="N2141">
        <v>380536.91</v>
      </c>
      <c r="O2141">
        <v>0.1</v>
      </c>
      <c r="P2141">
        <v>25957.7</v>
      </c>
    </row>
    <row r="2142" spans="1:16" x14ac:dyDescent="0.25">
      <c r="A2142" t="s">
        <v>2154</v>
      </c>
      <c r="B2142" t="s">
        <v>5624</v>
      </c>
      <c r="C2142" t="str">
        <f>TEXT(SalesData[[#This Row],[Order Date]],"mmm-yyyy")</f>
        <v>Apr-2025</v>
      </c>
      <c r="D2142">
        <f t="shared" si="33"/>
        <v>2025</v>
      </c>
      <c r="E2142" t="s">
        <v>6841</v>
      </c>
      <c r="F2142" t="s">
        <v>6920</v>
      </c>
      <c r="G2142" t="s">
        <v>7096</v>
      </c>
      <c r="H2142" t="s">
        <v>7112</v>
      </c>
      <c r="I2142" t="s">
        <v>7133</v>
      </c>
      <c r="J2142" t="s">
        <v>7163</v>
      </c>
      <c r="K2142" t="s">
        <v>7167</v>
      </c>
      <c r="L2142" t="s">
        <v>7207</v>
      </c>
      <c r="M2142">
        <v>7</v>
      </c>
      <c r="N2142">
        <v>5126.29</v>
      </c>
      <c r="O2142">
        <v>0.1</v>
      </c>
      <c r="P2142">
        <v>1589.51</v>
      </c>
    </row>
    <row r="2143" spans="1:16" x14ac:dyDescent="0.25">
      <c r="A2143" t="s">
        <v>2155</v>
      </c>
      <c r="B2143" t="s">
        <v>5166</v>
      </c>
      <c r="C2143" t="str">
        <f>TEXT(SalesData[[#This Row],[Order Date]],"mmm-yyyy")</f>
        <v>Oct-2023</v>
      </c>
      <c r="D2143">
        <f t="shared" si="33"/>
        <v>2023</v>
      </c>
      <c r="E2143" t="s">
        <v>6363</v>
      </c>
      <c r="F2143" t="s">
        <v>6898</v>
      </c>
      <c r="G2143" t="s">
        <v>7097</v>
      </c>
      <c r="H2143" t="s">
        <v>7104</v>
      </c>
      <c r="I2143" t="s">
        <v>7160</v>
      </c>
      <c r="J2143" t="s">
        <v>7162</v>
      </c>
      <c r="K2143" t="s">
        <v>7166</v>
      </c>
      <c r="L2143" t="s">
        <v>7178</v>
      </c>
      <c r="M2143">
        <v>6</v>
      </c>
      <c r="N2143">
        <v>77159.179999999993</v>
      </c>
      <c r="O2143">
        <v>0.15</v>
      </c>
      <c r="P2143">
        <v>13607.84</v>
      </c>
    </row>
    <row r="2144" spans="1:16" x14ac:dyDescent="0.25">
      <c r="A2144" t="s">
        <v>2156</v>
      </c>
      <c r="B2144" t="s">
        <v>5864</v>
      </c>
      <c r="C2144" t="str">
        <f>TEXT(SalesData[[#This Row],[Order Date]],"mmm-yyyy")</f>
        <v>Jul-2024</v>
      </c>
      <c r="D2144">
        <f t="shared" si="33"/>
        <v>2024</v>
      </c>
      <c r="E2144" t="s">
        <v>6423</v>
      </c>
      <c r="F2144" t="s">
        <v>6895</v>
      </c>
      <c r="G2144" t="s">
        <v>7094</v>
      </c>
      <c r="H2144" t="s">
        <v>7100</v>
      </c>
      <c r="I2144" t="s">
        <v>7136</v>
      </c>
      <c r="J2144" t="s">
        <v>7162</v>
      </c>
      <c r="K2144" t="s">
        <v>7168</v>
      </c>
      <c r="L2144" t="s">
        <v>7181</v>
      </c>
      <c r="M2144">
        <v>3</v>
      </c>
      <c r="N2144">
        <v>31225.38</v>
      </c>
      <c r="O2144">
        <v>0.15</v>
      </c>
      <c r="P2144">
        <v>5158.03</v>
      </c>
    </row>
    <row r="2145" spans="1:16" x14ac:dyDescent="0.25">
      <c r="A2145" t="s">
        <v>2157</v>
      </c>
      <c r="B2145" t="s">
        <v>5610</v>
      </c>
      <c r="C2145" t="str">
        <f>TEXT(SalesData[[#This Row],[Order Date]],"mmm-yyyy")</f>
        <v>Oct-2024</v>
      </c>
      <c r="D2145">
        <f t="shared" si="33"/>
        <v>2024</v>
      </c>
      <c r="E2145" t="s">
        <v>6419</v>
      </c>
      <c r="F2145" t="s">
        <v>6897</v>
      </c>
      <c r="G2145" t="s">
        <v>7095</v>
      </c>
      <c r="H2145" t="s">
        <v>7102</v>
      </c>
      <c r="I2145" t="s">
        <v>7147</v>
      </c>
      <c r="J2145" t="s">
        <v>7162</v>
      </c>
      <c r="K2145" t="s">
        <v>7169</v>
      </c>
      <c r="L2145" t="s">
        <v>7193</v>
      </c>
      <c r="M2145">
        <v>7</v>
      </c>
      <c r="N2145">
        <v>80192.62</v>
      </c>
      <c r="O2145">
        <v>0</v>
      </c>
      <c r="P2145">
        <v>14610.44</v>
      </c>
    </row>
    <row r="2146" spans="1:16" x14ac:dyDescent="0.25">
      <c r="A2146" t="s">
        <v>2158</v>
      </c>
      <c r="B2146" t="s">
        <v>5502</v>
      </c>
      <c r="C2146" t="str">
        <f>TEXT(SalesData[[#This Row],[Order Date]],"mmm-yyyy")</f>
        <v>Mar-2024</v>
      </c>
      <c r="D2146">
        <f t="shared" si="33"/>
        <v>2024</v>
      </c>
      <c r="E2146" t="s">
        <v>6554</v>
      </c>
      <c r="F2146" t="s">
        <v>7077</v>
      </c>
      <c r="G2146" t="s">
        <v>7097</v>
      </c>
      <c r="H2146" t="s">
        <v>7105</v>
      </c>
      <c r="I2146" t="s">
        <v>7128</v>
      </c>
      <c r="J2146" t="s">
        <v>7165</v>
      </c>
      <c r="K2146" t="s">
        <v>7177</v>
      </c>
      <c r="L2146" t="s">
        <v>7201</v>
      </c>
      <c r="M2146">
        <v>5</v>
      </c>
      <c r="N2146">
        <v>242602.19</v>
      </c>
      <c r="O2146">
        <v>0.1</v>
      </c>
      <c r="P2146">
        <v>28769.25</v>
      </c>
    </row>
    <row r="2147" spans="1:16" x14ac:dyDescent="0.25">
      <c r="A2147" t="s">
        <v>2159</v>
      </c>
      <c r="B2147" t="s">
        <v>5821</v>
      </c>
      <c r="C2147" t="str">
        <f>TEXT(SalesData[[#This Row],[Order Date]],"mmm-yyyy")</f>
        <v>Jun-2024</v>
      </c>
      <c r="D2147">
        <f t="shared" si="33"/>
        <v>2024</v>
      </c>
      <c r="E2147" t="s">
        <v>6842</v>
      </c>
      <c r="F2147" t="s">
        <v>6918</v>
      </c>
      <c r="G2147" t="s">
        <v>7096</v>
      </c>
      <c r="H2147" t="s">
        <v>7113</v>
      </c>
      <c r="I2147" t="s">
        <v>7148</v>
      </c>
      <c r="J2147" t="s">
        <v>7164</v>
      </c>
      <c r="K2147" t="s">
        <v>7170</v>
      </c>
      <c r="L2147" t="s">
        <v>7189</v>
      </c>
      <c r="M2147">
        <v>5</v>
      </c>
      <c r="N2147">
        <v>5415.86</v>
      </c>
      <c r="O2147">
        <v>0.25</v>
      </c>
      <c r="P2147">
        <v>1209.5</v>
      </c>
    </row>
    <row r="2148" spans="1:16" x14ac:dyDescent="0.25">
      <c r="A2148" t="s">
        <v>2160</v>
      </c>
      <c r="B2148" t="s">
        <v>5126</v>
      </c>
      <c r="C2148" t="str">
        <f>TEXT(SalesData[[#This Row],[Order Date]],"mmm-yyyy")</f>
        <v>Jul-2023</v>
      </c>
      <c r="D2148">
        <f t="shared" si="33"/>
        <v>2023</v>
      </c>
      <c r="E2148" t="s">
        <v>6710</v>
      </c>
      <c r="F2148" t="s">
        <v>7056</v>
      </c>
      <c r="G2148" t="s">
        <v>7097</v>
      </c>
      <c r="H2148" t="s">
        <v>7110</v>
      </c>
      <c r="I2148" t="s">
        <v>7129</v>
      </c>
      <c r="J2148" t="s">
        <v>7162</v>
      </c>
      <c r="K2148" t="s">
        <v>7169</v>
      </c>
      <c r="L2148" t="s">
        <v>7203</v>
      </c>
      <c r="M2148">
        <v>4</v>
      </c>
      <c r="N2148">
        <v>65058.5</v>
      </c>
      <c r="O2148">
        <v>0.25</v>
      </c>
      <c r="P2148">
        <v>6292.22</v>
      </c>
    </row>
    <row r="2149" spans="1:16" x14ac:dyDescent="0.25">
      <c r="A2149" t="s">
        <v>2161</v>
      </c>
      <c r="B2149" t="s">
        <v>5350</v>
      </c>
      <c r="C2149" t="str">
        <f>TEXT(SalesData[[#This Row],[Order Date]],"mmm-yyyy")</f>
        <v>Apr-2025</v>
      </c>
      <c r="D2149">
        <f t="shared" si="33"/>
        <v>2025</v>
      </c>
      <c r="E2149" t="s">
        <v>6210</v>
      </c>
      <c r="F2149" t="s">
        <v>6970</v>
      </c>
      <c r="G2149" t="s">
        <v>7096</v>
      </c>
      <c r="H2149" t="s">
        <v>7113</v>
      </c>
      <c r="I2149" t="s">
        <v>7143</v>
      </c>
      <c r="J2149" t="s">
        <v>7163</v>
      </c>
      <c r="K2149" t="s">
        <v>7175</v>
      </c>
      <c r="L2149" t="s">
        <v>7197</v>
      </c>
      <c r="M2149">
        <v>4</v>
      </c>
      <c r="N2149">
        <v>25126.5</v>
      </c>
      <c r="O2149">
        <v>0</v>
      </c>
      <c r="P2149">
        <v>5519.41</v>
      </c>
    </row>
    <row r="2150" spans="1:16" x14ac:dyDescent="0.25">
      <c r="A2150" t="s">
        <v>2162</v>
      </c>
      <c r="B2150" t="s">
        <v>5735</v>
      </c>
      <c r="C2150" t="str">
        <f>TEXT(SalesData[[#This Row],[Order Date]],"mmm-yyyy")</f>
        <v>Jan-2024</v>
      </c>
      <c r="D2150">
        <f t="shared" si="33"/>
        <v>2024</v>
      </c>
      <c r="E2150" t="s">
        <v>6761</v>
      </c>
      <c r="F2150" t="s">
        <v>6907</v>
      </c>
      <c r="G2150" t="s">
        <v>7097</v>
      </c>
      <c r="H2150" t="s">
        <v>7110</v>
      </c>
      <c r="I2150" t="s">
        <v>7155</v>
      </c>
      <c r="J2150" t="s">
        <v>7164</v>
      </c>
      <c r="K2150" t="s">
        <v>7173</v>
      </c>
      <c r="L2150" t="s">
        <v>7206</v>
      </c>
      <c r="M2150">
        <v>7</v>
      </c>
      <c r="N2150">
        <v>11340.11</v>
      </c>
      <c r="O2150">
        <v>0.25</v>
      </c>
      <c r="P2150">
        <v>1936</v>
      </c>
    </row>
    <row r="2151" spans="1:16" x14ac:dyDescent="0.25">
      <c r="A2151" t="s">
        <v>2163</v>
      </c>
      <c r="B2151" t="s">
        <v>5565</v>
      </c>
      <c r="C2151" t="str">
        <f>TEXT(SalesData[[#This Row],[Order Date]],"mmm-yyyy")</f>
        <v>Dec-2025</v>
      </c>
      <c r="D2151">
        <f t="shared" si="33"/>
        <v>2025</v>
      </c>
      <c r="E2151" t="s">
        <v>6228</v>
      </c>
      <c r="F2151" t="s">
        <v>6959</v>
      </c>
      <c r="G2151" t="s">
        <v>7095</v>
      </c>
      <c r="H2151" t="s">
        <v>7106</v>
      </c>
      <c r="I2151" t="s">
        <v>7161</v>
      </c>
      <c r="J2151" t="s">
        <v>7165</v>
      </c>
      <c r="K2151" t="s">
        <v>7177</v>
      </c>
      <c r="L2151" t="s">
        <v>7210</v>
      </c>
      <c r="M2151">
        <v>6</v>
      </c>
      <c r="N2151">
        <v>502757.14</v>
      </c>
      <c r="O2151">
        <v>0.05</v>
      </c>
      <c r="P2151">
        <v>46455.95</v>
      </c>
    </row>
    <row r="2152" spans="1:16" x14ac:dyDescent="0.25">
      <c r="A2152" t="s">
        <v>2164</v>
      </c>
      <c r="B2152" t="s">
        <v>5167</v>
      </c>
      <c r="C2152" t="str">
        <f>TEXT(SalesData[[#This Row],[Order Date]],"mmm-yyyy")</f>
        <v>Dec-2025</v>
      </c>
      <c r="D2152">
        <f t="shared" si="33"/>
        <v>2025</v>
      </c>
      <c r="E2152" t="s">
        <v>6497</v>
      </c>
      <c r="F2152" t="s">
        <v>6938</v>
      </c>
      <c r="G2152" t="s">
        <v>7095</v>
      </c>
      <c r="H2152" t="s">
        <v>7109</v>
      </c>
      <c r="I2152" t="s">
        <v>7140</v>
      </c>
      <c r="J2152" t="s">
        <v>7163</v>
      </c>
      <c r="K2152" t="s">
        <v>7175</v>
      </c>
      <c r="L2152" t="s">
        <v>7190</v>
      </c>
      <c r="M2152">
        <v>2</v>
      </c>
      <c r="N2152">
        <v>3944.44</v>
      </c>
      <c r="O2152">
        <v>0.1</v>
      </c>
      <c r="P2152">
        <v>607.73</v>
      </c>
    </row>
    <row r="2153" spans="1:16" x14ac:dyDescent="0.25">
      <c r="A2153" t="s">
        <v>2165</v>
      </c>
      <c r="B2153" t="s">
        <v>5129</v>
      </c>
      <c r="C2153" t="str">
        <f>TEXT(SalesData[[#This Row],[Order Date]],"mmm-yyyy")</f>
        <v>Feb-2024</v>
      </c>
      <c r="D2153">
        <f t="shared" si="33"/>
        <v>2024</v>
      </c>
      <c r="E2153" t="s">
        <v>6476</v>
      </c>
      <c r="F2153" t="s">
        <v>6908</v>
      </c>
      <c r="G2153" t="s">
        <v>7097</v>
      </c>
      <c r="H2153" t="s">
        <v>7110</v>
      </c>
      <c r="I2153" t="s">
        <v>7155</v>
      </c>
      <c r="J2153" t="s">
        <v>7165</v>
      </c>
      <c r="K2153" t="s">
        <v>7172</v>
      </c>
      <c r="L2153" t="s">
        <v>7185</v>
      </c>
      <c r="M2153">
        <v>1</v>
      </c>
      <c r="N2153">
        <v>3822.19</v>
      </c>
      <c r="O2153">
        <v>0.2</v>
      </c>
      <c r="P2153">
        <v>478.27</v>
      </c>
    </row>
    <row r="2154" spans="1:16" x14ac:dyDescent="0.25">
      <c r="A2154" t="s">
        <v>2166</v>
      </c>
      <c r="B2154" t="s">
        <v>5483</v>
      </c>
      <c r="C2154" t="str">
        <f>TEXT(SalesData[[#This Row],[Order Date]],"mmm-yyyy")</f>
        <v>Feb-2025</v>
      </c>
      <c r="D2154">
        <f t="shared" si="33"/>
        <v>2025</v>
      </c>
      <c r="E2154" t="s">
        <v>6687</v>
      </c>
      <c r="F2154" t="s">
        <v>7085</v>
      </c>
      <c r="G2154" t="s">
        <v>7094</v>
      </c>
      <c r="H2154" t="s">
        <v>7098</v>
      </c>
      <c r="I2154" t="s">
        <v>7114</v>
      </c>
      <c r="J2154" t="s">
        <v>7162</v>
      </c>
      <c r="K2154" t="s">
        <v>7166</v>
      </c>
      <c r="L2154" t="s">
        <v>7211</v>
      </c>
      <c r="M2154">
        <v>2</v>
      </c>
      <c r="N2154">
        <v>12129.92</v>
      </c>
      <c r="O2154">
        <v>0.2</v>
      </c>
      <c r="P2154">
        <v>1329.34</v>
      </c>
    </row>
    <row r="2155" spans="1:16" x14ac:dyDescent="0.25">
      <c r="A2155" t="s">
        <v>2167</v>
      </c>
      <c r="B2155" t="s">
        <v>5951</v>
      </c>
      <c r="C2155" t="str">
        <f>TEXT(SalesData[[#This Row],[Order Date]],"mmm-yyyy")</f>
        <v>Apr-2023</v>
      </c>
      <c r="D2155">
        <f t="shared" si="33"/>
        <v>2023</v>
      </c>
      <c r="E2155" t="s">
        <v>6812</v>
      </c>
      <c r="F2155" t="s">
        <v>7010</v>
      </c>
      <c r="G2155" t="s">
        <v>7097</v>
      </c>
      <c r="H2155" t="s">
        <v>7110</v>
      </c>
      <c r="I2155" t="s">
        <v>7159</v>
      </c>
      <c r="J2155" t="s">
        <v>7164</v>
      </c>
      <c r="K2155" t="s">
        <v>7173</v>
      </c>
      <c r="L2155" t="s">
        <v>7206</v>
      </c>
      <c r="M2155">
        <v>4</v>
      </c>
      <c r="N2155">
        <v>8017.81</v>
      </c>
      <c r="O2155">
        <v>0.05</v>
      </c>
      <c r="P2155">
        <v>2561.19</v>
      </c>
    </row>
    <row r="2156" spans="1:16" x14ac:dyDescent="0.25">
      <c r="A2156" t="s">
        <v>2168</v>
      </c>
      <c r="B2156" t="s">
        <v>5224</v>
      </c>
      <c r="C2156" t="str">
        <f>TEXT(SalesData[[#This Row],[Order Date]],"mmm-yyyy")</f>
        <v>Feb-2024</v>
      </c>
      <c r="D2156">
        <f t="shared" si="33"/>
        <v>2024</v>
      </c>
      <c r="E2156" t="s">
        <v>6306</v>
      </c>
      <c r="F2156" t="s">
        <v>6987</v>
      </c>
      <c r="G2156" t="s">
        <v>7094</v>
      </c>
      <c r="H2156" t="s">
        <v>7099</v>
      </c>
      <c r="I2156" t="s">
        <v>7125</v>
      </c>
      <c r="J2156" t="s">
        <v>7164</v>
      </c>
      <c r="K2156" t="s">
        <v>7170</v>
      </c>
      <c r="L2156" t="s">
        <v>7213</v>
      </c>
      <c r="M2156">
        <v>1</v>
      </c>
      <c r="N2156">
        <v>2749.8</v>
      </c>
      <c r="O2156">
        <v>0</v>
      </c>
      <c r="P2156">
        <v>852.45</v>
      </c>
    </row>
    <row r="2157" spans="1:16" x14ac:dyDescent="0.25">
      <c r="A2157" t="s">
        <v>2169</v>
      </c>
      <c r="B2157" t="s">
        <v>5479</v>
      </c>
      <c r="C2157" t="str">
        <f>TEXT(SalesData[[#This Row],[Order Date]],"mmm-yyyy")</f>
        <v>Aug-2024</v>
      </c>
      <c r="D2157">
        <f t="shared" si="33"/>
        <v>2024</v>
      </c>
      <c r="E2157" t="s">
        <v>6218</v>
      </c>
      <c r="F2157" t="s">
        <v>6988</v>
      </c>
      <c r="G2157" t="s">
        <v>7097</v>
      </c>
      <c r="H2157" t="s">
        <v>7105</v>
      </c>
      <c r="I2157" t="s">
        <v>7128</v>
      </c>
      <c r="J2157" t="s">
        <v>7165</v>
      </c>
      <c r="K2157" t="s">
        <v>7172</v>
      </c>
      <c r="L2157" t="s">
        <v>7185</v>
      </c>
      <c r="M2157">
        <v>2</v>
      </c>
      <c r="N2157">
        <v>10116.64</v>
      </c>
      <c r="O2157">
        <v>0</v>
      </c>
      <c r="P2157">
        <v>1886.51</v>
      </c>
    </row>
    <row r="2158" spans="1:16" x14ac:dyDescent="0.25">
      <c r="A2158" t="s">
        <v>2170</v>
      </c>
      <c r="B2158" t="s">
        <v>5383</v>
      </c>
      <c r="C2158" t="str">
        <f>TEXT(SalesData[[#This Row],[Order Date]],"mmm-yyyy")</f>
        <v>Sep-2024</v>
      </c>
      <c r="D2158">
        <f t="shared" si="33"/>
        <v>2024</v>
      </c>
      <c r="E2158" t="s">
        <v>6239</v>
      </c>
      <c r="F2158" t="s">
        <v>6918</v>
      </c>
      <c r="G2158" t="s">
        <v>7095</v>
      </c>
      <c r="H2158" t="s">
        <v>7108</v>
      </c>
      <c r="I2158" t="s">
        <v>7150</v>
      </c>
      <c r="J2158" t="s">
        <v>7163</v>
      </c>
      <c r="K2158" t="s">
        <v>7167</v>
      </c>
      <c r="L2158" t="s">
        <v>7207</v>
      </c>
      <c r="M2158">
        <v>7</v>
      </c>
      <c r="N2158">
        <v>5739.61</v>
      </c>
      <c r="O2158">
        <v>0</v>
      </c>
      <c r="P2158">
        <v>2204.91</v>
      </c>
    </row>
    <row r="2159" spans="1:16" x14ac:dyDescent="0.25">
      <c r="A2159" t="s">
        <v>2171</v>
      </c>
      <c r="B2159" t="s">
        <v>5592</v>
      </c>
      <c r="C2159" t="str">
        <f>TEXT(SalesData[[#This Row],[Order Date]],"mmm-yyyy")</f>
        <v>Sep-2023</v>
      </c>
      <c r="D2159">
        <f t="shared" si="33"/>
        <v>2023</v>
      </c>
      <c r="E2159" t="s">
        <v>6416</v>
      </c>
      <c r="F2159" t="s">
        <v>6937</v>
      </c>
      <c r="G2159" t="s">
        <v>7094</v>
      </c>
      <c r="H2159" t="s">
        <v>7099</v>
      </c>
      <c r="I2159" t="s">
        <v>7130</v>
      </c>
      <c r="J2159" t="s">
        <v>7163</v>
      </c>
      <c r="K2159" t="s">
        <v>7167</v>
      </c>
      <c r="L2159" t="s">
        <v>7207</v>
      </c>
      <c r="M2159">
        <v>5</v>
      </c>
      <c r="N2159">
        <v>3668.03</v>
      </c>
      <c r="O2159">
        <v>0.05</v>
      </c>
      <c r="P2159">
        <v>1251.9100000000001</v>
      </c>
    </row>
    <row r="2160" spans="1:16" x14ac:dyDescent="0.25">
      <c r="A2160" t="s">
        <v>2172</v>
      </c>
      <c r="B2160" t="s">
        <v>5474</v>
      </c>
      <c r="C2160" t="str">
        <f>TEXT(SalesData[[#This Row],[Order Date]],"mmm-yyyy")</f>
        <v>Jul-2023</v>
      </c>
      <c r="D2160">
        <f t="shared" si="33"/>
        <v>2023</v>
      </c>
      <c r="E2160" t="s">
        <v>6526</v>
      </c>
      <c r="F2160" t="s">
        <v>6910</v>
      </c>
      <c r="G2160" t="s">
        <v>7097</v>
      </c>
      <c r="H2160" t="s">
        <v>7105</v>
      </c>
      <c r="I2160" t="s">
        <v>7121</v>
      </c>
      <c r="J2160" t="s">
        <v>7163</v>
      </c>
      <c r="K2160" t="s">
        <v>7167</v>
      </c>
      <c r="L2160" t="s">
        <v>7179</v>
      </c>
      <c r="M2160">
        <v>2</v>
      </c>
      <c r="N2160">
        <v>4779.4399999999996</v>
      </c>
      <c r="O2160">
        <v>0</v>
      </c>
      <c r="P2160">
        <v>1378.25</v>
      </c>
    </row>
    <row r="2161" spans="1:16" x14ac:dyDescent="0.25">
      <c r="A2161" t="s">
        <v>2173</v>
      </c>
      <c r="B2161" t="s">
        <v>5947</v>
      </c>
      <c r="C2161" t="str">
        <f>TEXT(SalesData[[#This Row],[Order Date]],"mmm-yyyy")</f>
        <v>Dec-2025</v>
      </c>
      <c r="D2161">
        <f t="shared" si="33"/>
        <v>2025</v>
      </c>
      <c r="E2161" t="s">
        <v>6379</v>
      </c>
      <c r="F2161" t="s">
        <v>7015</v>
      </c>
      <c r="G2161" t="s">
        <v>7094</v>
      </c>
      <c r="H2161" t="s">
        <v>7100</v>
      </c>
      <c r="I2161" t="s">
        <v>7136</v>
      </c>
      <c r="J2161" t="s">
        <v>7164</v>
      </c>
      <c r="K2161" t="s">
        <v>7173</v>
      </c>
      <c r="L2161" t="s">
        <v>7186</v>
      </c>
      <c r="M2161">
        <v>2</v>
      </c>
      <c r="N2161">
        <v>8128.79</v>
      </c>
      <c r="O2161">
        <v>0.1</v>
      </c>
      <c r="P2161">
        <v>1938.46</v>
      </c>
    </row>
    <row r="2162" spans="1:16" x14ac:dyDescent="0.25">
      <c r="A2162" t="s">
        <v>2174</v>
      </c>
      <c r="B2162" t="s">
        <v>5293</v>
      </c>
      <c r="C2162" t="str">
        <f>TEXT(SalesData[[#This Row],[Order Date]],"mmm-yyyy")</f>
        <v>Nov-2023</v>
      </c>
      <c r="D2162">
        <f t="shared" si="33"/>
        <v>2023</v>
      </c>
      <c r="E2162" t="s">
        <v>6748</v>
      </c>
      <c r="F2162" t="s">
        <v>6909</v>
      </c>
      <c r="G2162" t="s">
        <v>7097</v>
      </c>
      <c r="H2162" t="s">
        <v>7105</v>
      </c>
      <c r="I2162" t="s">
        <v>7128</v>
      </c>
      <c r="J2162" t="s">
        <v>7163</v>
      </c>
      <c r="K2162" t="s">
        <v>7171</v>
      </c>
      <c r="L2162" t="s">
        <v>7209</v>
      </c>
      <c r="M2162">
        <v>7</v>
      </c>
      <c r="N2162">
        <v>9561.7800000000007</v>
      </c>
      <c r="O2162">
        <v>0.25</v>
      </c>
      <c r="P2162">
        <v>621.6</v>
      </c>
    </row>
    <row r="2163" spans="1:16" x14ac:dyDescent="0.25">
      <c r="A2163" t="s">
        <v>2175</v>
      </c>
      <c r="B2163" t="s">
        <v>5306</v>
      </c>
      <c r="C2163" t="str">
        <f>TEXT(SalesData[[#This Row],[Order Date]],"mmm-yyyy")</f>
        <v>Dec-2025</v>
      </c>
      <c r="D2163">
        <f t="shared" si="33"/>
        <v>2025</v>
      </c>
      <c r="E2163" t="s">
        <v>6252</v>
      </c>
      <c r="F2163" t="s">
        <v>7004</v>
      </c>
      <c r="G2163" t="s">
        <v>7094</v>
      </c>
      <c r="H2163" t="s">
        <v>7098</v>
      </c>
      <c r="I2163" t="s">
        <v>7156</v>
      </c>
      <c r="J2163" t="s">
        <v>7165</v>
      </c>
      <c r="K2163" t="s">
        <v>7172</v>
      </c>
      <c r="L2163" t="s">
        <v>7208</v>
      </c>
      <c r="M2163">
        <v>1</v>
      </c>
      <c r="N2163">
        <v>2391.3200000000002</v>
      </c>
      <c r="O2163">
        <v>0.05</v>
      </c>
      <c r="P2163">
        <v>518.88</v>
      </c>
    </row>
    <row r="2164" spans="1:16" x14ac:dyDescent="0.25">
      <c r="A2164" t="s">
        <v>2176</v>
      </c>
      <c r="B2164" t="s">
        <v>5623</v>
      </c>
      <c r="C2164" t="str">
        <f>TEXT(SalesData[[#This Row],[Order Date]],"mmm-yyyy")</f>
        <v>Dec-2024</v>
      </c>
      <c r="D2164">
        <f t="shared" si="33"/>
        <v>2024</v>
      </c>
      <c r="E2164" t="s">
        <v>6617</v>
      </c>
      <c r="F2164" t="s">
        <v>7082</v>
      </c>
      <c r="G2164" t="s">
        <v>7096</v>
      </c>
      <c r="H2164" t="s">
        <v>7111</v>
      </c>
      <c r="I2164" t="s">
        <v>7131</v>
      </c>
      <c r="J2164" t="s">
        <v>7163</v>
      </c>
      <c r="K2164" t="s">
        <v>7171</v>
      </c>
      <c r="L2164" t="s">
        <v>7209</v>
      </c>
      <c r="M2164">
        <v>4</v>
      </c>
      <c r="N2164">
        <v>6944.95</v>
      </c>
      <c r="O2164">
        <v>0</v>
      </c>
      <c r="P2164">
        <v>1429.38</v>
      </c>
    </row>
    <row r="2165" spans="1:16" x14ac:dyDescent="0.25">
      <c r="A2165" t="s">
        <v>2177</v>
      </c>
      <c r="B2165" t="s">
        <v>5086</v>
      </c>
      <c r="C2165" t="str">
        <f>TEXT(SalesData[[#This Row],[Order Date]],"mmm-yyyy")</f>
        <v>Jul-2024</v>
      </c>
      <c r="D2165">
        <f t="shared" si="33"/>
        <v>2024</v>
      </c>
      <c r="E2165" t="s">
        <v>6621</v>
      </c>
      <c r="F2165" t="s">
        <v>6953</v>
      </c>
      <c r="G2165" t="s">
        <v>7095</v>
      </c>
      <c r="H2165" t="s">
        <v>7102</v>
      </c>
      <c r="I2165" t="s">
        <v>7147</v>
      </c>
      <c r="J2165" t="s">
        <v>7162</v>
      </c>
      <c r="K2165" t="s">
        <v>7166</v>
      </c>
      <c r="L2165" t="s">
        <v>7211</v>
      </c>
      <c r="M2165">
        <v>8</v>
      </c>
      <c r="N2165">
        <v>57868.49</v>
      </c>
      <c r="O2165">
        <v>0</v>
      </c>
      <c r="P2165">
        <v>10544.75</v>
      </c>
    </row>
    <row r="2166" spans="1:16" x14ac:dyDescent="0.25">
      <c r="A2166" t="s">
        <v>2178</v>
      </c>
      <c r="B2166" t="s">
        <v>5777</v>
      </c>
      <c r="C2166" t="str">
        <f>TEXT(SalesData[[#This Row],[Order Date]],"mmm-yyyy")</f>
        <v>Apr-2023</v>
      </c>
      <c r="D2166">
        <f t="shared" si="33"/>
        <v>2023</v>
      </c>
      <c r="E2166" t="s">
        <v>6272</v>
      </c>
      <c r="F2166" t="s">
        <v>7016</v>
      </c>
      <c r="G2166" t="s">
        <v>7095</v>
      </c>
      <c r="H2166" t="s">
        <v>7109</v>
      </c>
      <c r="I2166" t="s">
        <v>7127</v>
      </c>
      <c r="J2166" t="s">
        <v>7162</v>
      </c>
      <c r="K2166" t="s">
        <v>7169</v>
      </c>
      <c r="L2166" t="s">
        <v>7193</v>
      </c>
      <c r="M2166">
        <v>7</v>
      </c>
      <c r="N2166">
        <v>79356.3</v>
      </c>
      <c r="O2166">
        <v>0</v>
      </c>
      <c r="P2166">
        <v>16037.65</v>
      </c>
    </row>
    <row r="2167" spans="1:16" x14ac:dyDescent="0.25">
      <c r="A2167" t="s">
        <v>2179</v>
      </c>
      <c r="B2167" t="s">
        <v>5039</v>
      </c>
      <c r="C2167" t="str">
        <f>TEXT(SalesData[[#This Row],[Order Date]],"mmm-yyyy")</f>
        <v>Jan-2024</v>
      </c>
      <c r="D2167">
        <f t="shared" si="33"/>
        <v>2024</v>
      </c>
      <c r="E2167" t="s">
        <v>6435</v>
      </c>
      <c r="F2167" t="s">
        <v>7057</v>
      </c>
      <c r="G2167" t="s">
        <v>7095</v>
      </c>
      <c r="H2167" t="s">
        <v>7109</v>
      </c>
      <c r="I2167" t="s">
        <v>7135</v>
      </c>
      <c r="J2167" t="s">
        <v>7164</v>
      </c>
      <c r="K2167" t="s">
        <v>7170</v>
      </c>
      <c r="L2167" t="s">
        <v>7189</v>
      </c>
      <c r="M2167">
        <v>5</v>
      </c>
      <c r="N2167">
        <v>7056.87</v>
      </c>
      <c r="O2167">
        <v>0.1</v>
      </c>
      <c r="P2167">
        <v>2003.36</v>
      </c>
    </row>
    <row r="2168" spans="1:16" x14ac:dyDescent="0.25">
      <c r="A2168" t="s">
        <v>2180</v>
      </c>
      <c r="B2168" t="s">
        <v>5421</v>
      </c>
      <c r="C2168" t="str">
        <f>TEXT(SalesData[[#This Row],[Order Date]],"mmm-yyyy")</f>
        <v>Mar-2023</v>
      </c>
      <c r="D2168">
        <f t="shared" si="33"/>
        <v>2023</v>
      </c>
      <c r="E2168" t="s">
        <v>6166</v>
      </c>
      <c r="F2168" t="s">
        <v>6897</v>
      </c>
      <c r="G2168" t="s">
        <v>7097</v>
      </c>
      <c r="H2168" t="s">
        <v>7104</v>
      </c>
      <c r="I2168" t="s">
        <v>7120</v>
      </c>
      <c r="J2168" t="s">
        <v>7164</v>
      </c>
      <c r="K2168" t="s">
        <v>7170</v>
      </c>
      <c r="L2168" t="s">
        <v>7189</v>
      </c>
      <c r="M2168">
        <v>5</v>
      </c>
      <c r="N2168">
        <v>7151.46</v>
      </c>
      <c r="O2168">
        <v>0</v>
      </c>
      <c r="P2168">
        <v>2072.16</v>
      </c>
    </row>
    <row r="2169" spans="1:16" x14ac:dyDescent="0.25">
      <c r="A2169" t="s">
        <v>2181</v>
      </c>
      <c r="B2169" t="s">
        <v>5763</v>
      </c>
      <c r="C2169" t="str">
        <f>TEXT(SalesData[[#This Row],[Order Date]],"mmm-yyyy")</f>
        <v>Jun-2025</v>
      </c>
      <c r="D2169">
        <f t="shared" si="33"/>
        <v>2025</v>
      </c>
      <c r="E2169" t="s">
        <v>6218</v>
      </c>
      <c r="F2169" t="s">
        <v>6988</v>
      </c>
      <c r="G2169" t="s">
        <v>7094</v>
      </c>
      <c r="H2169" t="s">
        <v>7100</v>
      </c>
      <c r="I2169" t="s">
        <v>7136</v>
      </c>
      <c r="J2169" t="s">
        <v>7163</v>
      </c>
      <c r="K2169" t="s">
        <v>7167</v>
      </c>
      <c r="L2169" t="s">
        <v>7207</v>
      </c>
      <c r="M2169">
        <v>8</v>
      </c>
      <c r="N2169">
        <v>5314.6</v>
      </c>
      <c r="O2169">
        <v>0.2</v>
      </c>
      <c r="P2169">
        <v>1503.66</v>
      </c>
    </row>
    <row r="2170" spans="1:16" x14ac:dyDescent="0.25">
      <c r="A2170" t="s">
        <v>2182</v>
      </c>
      <c r="B2170" t="s">
        <v>5665</v>
      </c>
      <c r="C2170" t="str">
        <f>TEXT(SalesData[[#This Row],[Order Date]],"mmm-yyyy")</f>
        <v>May-2024</v>
      </c>
      <c r="D2170">
        <f t="shared" si="33"/>
        <v>2024</v>
      </c>
      <c r="E2170" t="s">
        <v>6797</v>
      </c>
      <c r="F2170" t="s">
        <v>7071</v>
      </c>
      <c r="G2170" t="s">
        <v>7097</v>
      </c>
      <c r="H2170" t="s">
        <v>7110</v>
      </c>
      <c r="I2170" t="s">
        <v>7155</v>
      </c>
      <c r="J2170" t="s">
        <v>7165</v>
      </c>
      <c r="K2170" t="s">
        <v>7177</v>
      </c>
      <c r="L2170" t="s">
        <v>7210</v>
      </c>
      <c r="M2170">
        <v>3</v>
      </c>
      <c r="N2170">
        <v>263755.32</v>
      </c>
      <c r="O2170">
        <v>0</v>
      </c>
      <c r="P2170">
        <v>31464.11</v>
      </c>
    </row>
    <row r="2171" spans="1:16" x14ac:dyDescent="0.25">
      <c r="A2171" t="s">
        <v>2183</v>
      </c>
      <c r="B2171" t="s">
        <v>5210</v>
      </c>
      <c r="C2171" t="str">
        <f>TEXT(SalesData[[#This Row],[Order Date]],"mmm-yyyy")</f>
        <v>Feb-2024</v>
      </c>
      <c r="D2171">
        <f t="shared" si="33"/>
        <v>2024</v>
      </c>
      <c r="E2171" t="s">
        <v>6423</v>
      </c>
      <c r="F2171" t="s">
        <v>6895</v>
      </c>
      <c r="G2171" t="s">
        <v>7096</v>
      </c>
      <c r="H2171" t="s">
        <v>7112</v>
      </c>
      <c r="I2171" t="s">
        <v>7133</v>
      </c>
      <c r="J2171" t="s">
        <v>7163</v>
      </c>
      <c r="K2171" t="s">
        <v>7167</v>
      </c>
      <c r="L2171" t="s">
        <v>7179</v>
      </c>
      <c r="M2171">
        <v>8</v>
      </c>
      <c r="N2171">
        <v>20507.330000000002</v>
      </c>
      <c r="O2171">
        <v>0</v>
      </c>
      <c r="P2171">
        <v>5220.62</v>
      </c>
    </row>
    <row r="2172" spans="1:16" x14ac:dyDescent="0.25">
      <c r="A2172" t="s">
        <v>2184</v>
      </c>
      <c r="B2172" t="s">
        <v>5307</v>
      </c>
      <c r="C2172" t="str">
        <f>TEXT(SalesData[[#This Row],[Order Date]],"mmm-yyyy")</f>
        <v>Feb-2024</v>
      </c>
      <c r="D2172">
        <f t="shared" si="33"/>
        <v>2024</v>
      </c>
      <c r="E2172" t="s">
        <v>6471</v>
      </c>
      <c r="F2172" t="s">
        <v>6951</v>
      </c>
      <c r="G2172" t="s">
        <v>7095</v>
      </c>
      <c r="H2172" t="s">
        <v>7109</v>
      </c>
      <c r="I2172" t="s">
        <v>7127</v>
      </c>
      <c r="J2172" t="s">
        <v>7164</v>
      </c>
      <c r="K2172" t="s">
        <v>7174</v>
      </c>
      <c r="L2172" t="s">
        <v>7199</v>
      </c>
      <c r="M2172">
        <v>6</v>
      </c>
      <c r="N2172">
        <v>7484.84</v>
      </c>
      <c r="O2172">
        <v>0.2</v>
      </c>
      <c r="P2172">
        <v>1222.67</v>
      </c>
    </row>
    <row r="2173" spans="1:16" x14ac:dyDescent="0.25">
      <c r="A2173" t="s">
        <v>2185</v>
      </c>
      <c r="B2173" t="s">
        <v>5301</v>
      </c>
      <c r="C2173" t="str">
        <f>TEXT(SalesData[[#This Row],[Order Date]],"mmm-yyyy")</f>
        <v>Sep-2024</v>
      </c>
      <c r="D2173">
        <f t="shared" si="33"/>
        <v>2024</v>
      </c>
      <c r="E2173" t="s">
        <v>6387</v>
      </c>
      <c r="F2173" t="s">
        <v>6967</v>
      </c>
      <c r="G2173" t="s">
        <v>7097</v>
      </c>
      <c r="H2173" t="s">
        <v>7107</v>
      </c>
      <c r="I2173" t="s">
        <v>7123</v>
      </c>
      <c r="J2173" t="s">
        <v>7163</v>
      </c>
      <c r="K2173" t="s">
        <v>7167</v>
      </c>
      <c r="L2173" t="s">
        <v>7207</v>
      </c>
      <c r="M2173">
        <v>1</v>
      </c>
      <c r="N2173">
        <v>739.74</v>
      </c>
      <c r="O2173">
        <v>0.05</v>
      </c>
      <c r="P2173">
        <v>246.1</v>
      </c>
    </row>
    <row r="2174" spans="1:16" x14ac:dyDescent="0.25">
      <c r="A2174" t="s">
        <v>2186</v>
      </c>
      <c r="B2174" t="s">
        <v>5612</v>
      </c>
      <c r="C2174" t="str">
        <f>TEXT(SalesData[[#This Row],[Order Date]],"mmm-yyyy")</f>
        <v>Jan-2025</v>
      </c>
      <c r="D2174">
        <f t="shared" si="33"/>
        <v>2025</v>
      </c>
      <c r="E2174" t="s">
        <v>6242</v>
      </c>
      <c r="F2174" t="s">
        <v>7000</v>
      </c>
      <c r="G2174" t="s">
        <v>7097</v>
      </c>
      <c r="H2174" t="s">
        <v>7105</v>
      </c>
      <c r="I2174" t="s">
        <v>7128</v>
      </c>
      <c r="J2174" t="s">
        <v>7162</v>
      </c>
      <c r="K2174" t="s">
        <v>7169</v>
      </c>
      <c r="L2174" t="s">
        <v>7182</v>
      </c>
      <c r="M2174">
        <v>6</v>
      </c>
      <c r="N2174">
        <v>41994.99</v>
      </c>
      <c r="O2174">
        <v>0.2</v>
      </c>
      <c r="P2174">
        <v>3181.38</v>
      </c>
    </row>
    <row r="2175" spans="1:16" x14ac:dyDescent="0.25">
      <c r="A2175" t="s">
        <v>2187</v>
      </c>
      <c r="B2175" t="s">
        <v>5952</v>
      </c>
      <c r="C2175" t="str">
        <f>TEXT(SalesData[[#This Row],[Order Date]],"mmm-yyyy")</f>
        <v>Jun-2024</v>
      </c>
      <c r="D2175">
        <f t="shared" si="33"/>
        <v>2024</v>
      </c>
      <c r="E2175" t="s">
        <v>6636</v>
      </c>
      <c r="F2175" t="s">
        <v>6947</v>
      </c>
      <c r="G2175" t="s">
        <v>7096</v>
      </c>
      <c r="H2175" t="s">
        <v>7103</v>
      </c>
      <c r="I2175" t="s">
        <v>7158</v>
      </c>
      <c r="J2175" t="s">
        <v>7163</v>
      </c>
      <c r="K2175" t="s">
        <v>7167</v>
      </c>
      <c r="L2175" t="s">
        <v>7207</v>
      </c>
      <c r="M2175">
        <v>3</v>
      </c>
      <c r="N2175">
        <v>2119.75</v>
      </c>
      <c r="O2175">
        <v>0.15</v>
      </c>
      <c r="P2175">
        <v>635.80999999999995</v>
      </c>
    </row>
    <row r="2176" spans="1:16" x14ac:dyDescent="0.25">
      <c r="A2176" t="s">
        <v>2188</v>
      </c>
      <c r="B2176" t="s">
        <v>5718</v>
      </c>
      <c r="C2176" t="str">
        <f>TEXT(SalesData[[#This Row],[Order Date]],"mmm-yyyy")</f>
        <v>Dec-2025</v>
      </c>
      <c r="D2176">
        <f t="shared" si="33"/>
        <v>2025</v>
      </c>
      <c r="E2176" t="s">
        <v>6107</v>
      </c>
      <c r="F2176" t="s">
        <v>6906</v>
      </c>
      <c r="G2176" t="s">
        <v>7094</v>
      </c>
      <c r="H2176" t="s">
        <v>7100</v>
      </c>
      <c r="I2176" t="s">
        <v>7136</v>
      </c>
      <c r="J2176" t="s">
        <v>7162</v>
      </c>
      <c r="K2176" t="s">
        <v>7169</v>
      </c>
      <c r="L2176" t="s">
        <v>7193</v>
      </c>
      <c r="M2176">
        <v>1</v>
      </c>
      <c r="N2176">
        <v>8467.75</v>
      </c>
      <c r="O2176">
        <v>0.25</v>
      </c>
      <c r="P2176">
        <v>668.46</v>
      </c>
    </row>
    <row r="2177" spans="1:16" x14ac:dyDescent="0.25">
      <c r="A2177" t="s">
        <v>2189</v>
      </c>
      <c r="B2177" t="s">
        <v>5645</v>
      </c>
      <c r="C2177" t="str">
        <f>TEXT(SalesData[[#This Row],[Order Date]],"mmm-yyyy")</f>
        <v>Mar-2024</v>
      </c>
      <c r="D2177">
        <f t="shared" si="33"/>
        <v>2024</v>
      </c>
      <c r="E2177" t="s">
        <v>6843</v>
      </c>
      <c r="F2177" t="s">
        <v>6979</v>
      </c>
      <c r="G2177" t="s">
        <v>7097</v>
      </c>
      <c r="H2177" t="s">
        <v>7105</v>
      </c>
      <c r="I2177" t="s">
        <v>7149</v>
      </c>
      <c r="J2177" t="s">
        <v>7164</v>
      </c>
      <c r="K2177" t="s">
        <v>7170</v>
      </c>
      <c r="L2177" t="s">
        <v>7183</v>
      </c>
      <c r="M2177">
        <v>5</v>
      </c>
      <c r="N2177">
        <v>20884.240000000002</v>
      </c>
      <c r="O2177">
        <v>0.2</v>
      </c>
      <c r="P2177">
        <v>4205.08</v>
      </c>
    </row>
    <row r="2178" spans="1:16" x14ac:dyDescent="0.25">
      <c r="A2178" t="s">
        <v>2190</v>
      </c>
      <c r="B2178" t="s">
        <v>5583</v>
      </c>
      <c r="C2178" t="str">
        <f>TEXT(SalesData[[#This Row],[Order Date]],"mmm-yyyy")</f>
        <v>Oct-2025</v>
      </c>
      <c r="D2178">
        <f t="shared" ref="D2178:D2241" si="34">YEAR(B2178)</f>
        <v>2025</v>
      </c>
      <c r="E2178" t="s">
        <v>6283</v>
      </c>
      <c r="F2178" t="s">
        <v>6902</v>
      </c>
      <c r="G2178" t="s">
        <v>7097</v>
      </c>
      <c r="H2178" t="s">
        <v>7105</v>
      </c>
      <c r="I2178" t="s">
        <v>7128</v>
      </c>
      <c r="J2178" t="s">
        <v>7164</v>
      </c>
      <c r="K2178" t="s">
        <v>7174</v>
      </c>
      <c r="L2178" t="s">
        <v>7196</v>
      </c>
      <c r="M2178">
        <v>8</v>
      </c>
      <c r="N2178">
        <v>27222.62</v>
      </c>
      <c r="O2178">
        <v>0.05</v>
      </c>
      <c r="P2178">
        <v>6559.81</v>
      </c>
    </row>
    <row r="2179" spans="1:16" x14ac:dyDescent="0.25">
      <c r="A2179" t="s">
        <v>2191</v>
      </c>
      <c r="B2179" t="s">
        <v>5098</v>
      </c>
      <c r="C2179" t="str">
        <f>TEXT(SalesData[[#This Row],[Order Date]],"mmm-yyyy")</f>
        <v>Nov-2024</v>
      </c>
      <c r="D2179">
        <f t="shared" si="34"/>
        <v>2024</v>
      </c>
      <c r="E2179" t="s">
        <v>6454</v>
      </c>
      <c r="F2179" t="s">
        <v>7064</v>
      </c>
      <c r="G2179" t="s">
        <v>7094</v>
      </c>
      <c r="H2179" t="s">
        <v>7099</v>
      </c>
      <c r="I2179" t="s">
        <v>7130</v>
      </c>
      <c r="J2179" t="s">
        <v>7164</v>
      </c>
      <c r="K2179" t="s">
        <v>7174</v>
      </c>
      <c r="L2179" t="s">
        <v>7196</v>
      </c>
      <c r="M2179">
        <v>2</v>
      </c>
      <c r="N2179">
        <v>6188.1</v>
      </c>
      <c r="O2179">
        <v>0.1</v>
      </c>
      <c r="P2179">
        <v>1382.12</v>
      </c>
    </row>
    <row r="2180" spans="1:16" x14ac:dyDescent="0.25">
      <c r="A2180" t="s">
        <v>2192</v>
      </c>
      <c r="B2180" t="s">
        <v>5667</v>
      </c>
      <c r="C2180" t="str">
        <f>TEXT(SalesData[[#This Row],[Order Date]],"mmm-yyyy")</f>
        <v>Nov-2023</v>
      </c>
      <c r="D2180">
        <f t="shared" si="34"/>
        <v>2023</v>
      </c>
      <c r="E2180" t="s">
        <v>6559</v>
      </c>
      <c r="F2180" t="s">
        <v>7018</v>
      </c>
      <c r="G2180" t="s">
        <v>7096</v>
      </c>
      <c r="H2180" t="s">
        <v>7113</v>
      </c>
      <c r="I2180" t="s">
        <v>7144</v>
      </c>
      <c r="J2180" t="s">
        <v>7163</v>
      </c>
      <c r="K2180" t="s">
        <v>7175</v>
      </c>
      <c r="L2180" t="s">
        <v>7197</v>
      </c>
      <c r="M2180">
        <v>2</v>
      </c>
      <c r="N2180">
        <v>9730.67</v>
      </c>
      <c r="O2180">
        <v>0.2</v>
      </c>
      <c r="P2180">
        <v>1068.18</v>
      </c>
    </row>
    <row r="2181" spans="1:16" x14ac:dyDescent="0.25">
      <c r="A2181" t="s">
        <v>2193</v>
      </c>
      <c r="B2181" t="s">
        <v>5547</v>
      </c>
      <c r="C2181" t="str">
        <f>TEXT(SalesData[[#This Row],[Order Date]],"mmm-yyyy")</f>
        <v>May-2025</v>
      </c>
      <c r="D2181">
        <f t="shared" si="34"/>
        <v>2025</v>
      </c>
      <c r="E2181" t="s">
        <v>6741</v>
      </c>
      <c r="F2181" t="s">
        <v>7088</v>
      </c>
      <c r="G2181" t="s">
        <v>7096</v>
      </c>
      <c r="H2181" t="s">
        <v>7113</v>
      </c>
      <c r="I2181" t="s">
        <v>7148</v>
      </c>
      <c r="J2181" t="s">
        <v>7165</v>
      </c>
      <c r="K2181" t="s">
        <v>7172</v>
      </c>
      <c r="L2181" t="s">
        <v>7185</v>
      </c>
      <c r="M2181">
        <v>8</v>
      </c>
      <c r="N2181">
        <v>35125.82</v>
      </c>
      <c r="O2181">
        <v>0.1</v>
      </c>
      <c r="P2181">
        <v>5605.02</v>
      </c>
    </row>
    <row r="2182" spans="1:16" x14ac:dyDescent="0.25">
      <c r="A2182" t="s">
        <v>2194</v>
      </c>
      <c r="B2182" t="s">
        <v>5477</v>
      </c>
      <c r="C2182" t="str">
        <f>TEXT(SalesData[[#This Row],[Order Date]],"mmm-yyyy")</f>
        <v>Oct-2024</v>
      </c>
      <c r="D2182">
        <f t="shared" si="34"/>
        <v>2024</v>
      </c>
      <c r="E2182" t="s">
        <v>6242</v>
      </c>
      <c r="F2182" t="s">
        <v>7000</v>
      </c>
      <c r="G2182" t="s">
        <v>7097</v>
      </c>
      <c r="H2182" t="s">
        <v>7104</v>
      </c>
      <c r="I2182" t="s">
        <v>7160</v>
      </c>
      <c r="J2182" t="s">
        <v>7163</v>
      </c>
      <c r="K2182" t="s">
        <v>7175</v>
      </c>
      <c r="L2182" t="s">
        <v>7197</v>
      </c>
      <c r="M2182">
        <v>7</v>
      </c>
      <c r="N2182">
        <v>37911.089999999997</v>
      </c>
      <c r="O2182">
        <v>0.1</v>
      </c>
      <c r="P2182">
        <v>8157.09</v>
      </c>
    </row>
    <row r="2183" spans="1:16" x14ac:dyDescent="0.25">
      <c r="A2183" t="s">
        <v>2195</v>
      </c>
      <c r="B2183" t="s">
        <v>5702</v>
      </c>
      <c r="C2183" t="str">
        <f>TEXT(SalesData[[#This Row],[Order Date]],"mmm-yyyy")</f>
        <v>Apr-2023</v>
      </c>
      <c r="D2183">
        <f t="shared" si="34"/>
        <v>2023</v>
      </c>
      <c r="E2183" t="s">
        <v>6727</v>
      </c>
      <c r="F2183" t="s">
        <v>6910</v>
      </c>
      <c r="G2183" t="s">
        <v>7094</v>
      </c>
      <c r="H2183" t="s">
        <v>7098</v>
      </c>
      <c r="I2183" t="s">
        <v>7138</v>
      </c>
      <c r="J2183" t="s">
        <v>7162</v>
      </c>
      <c r="K2183" t="s">
        <v>7168</v>
      </c>
      <c r="L2183" t="s">
        <v>7191</v>
      </c>
      <c r="M2183">
        <v>7</v>
      </c>
      <c r="N2183">
        <v>33072.83</v>
      </c>
      <c r="O2183">
        <v>0.25</v>
      </c>
      <c r="P2183">
        <v>4651.79</v>
      </c>
    </row>
    <row r="2184" spans="1:16" x14ac:dyDescent="0.25">
      <c r="A2184" t="s">
        <v>2196</v>
      </c>
      <c r="B2184" t="s">
        <v>5316</v>
      </c>
      <c r="C2184" t="str">
        <f>TEXT(SalesData[[#This Row],[Order Date]],"mmm-yyyy")</f>
        <v>Aug-2025</v>
      </c>
      <c r="D2184">
        <f t="shared" si="34"/>
        <v>2025</v>
      </c>
      <c r="E2184" t="s">
        <v>6636</v>
      </c>
      <c r="F2184" t="s">
        <v>6947</v>
      </c>
      <c r="G2184" t="s">
        <v>7094</v>
      </c>
      <c r="H2184" t="s">
        <v>7100</v>
      </c>
      <c r="I2184" t="s">
        <v>7151</v>
      </c>
      <c r="J2184" t="s">
        <v>7162</v>
      </c>
      <c r="K2184" t="s">
        <v>7168</v>
      </c>
      <c r="L2184" t="s">
        <v>7181</v>
      </c>
      <c r="M2184">
        <v>5</v>
      </c>
      <c r="N2184">
        <v>45186.53</v>
      </c>
      <c r="O2184">
        <v>0.25</v>
      </c>
      <c r="P2184">
        <v>3603.98</v>
      </c>
    </row>
    <row r="2185" spans="1:16" x14ac:dyDescent="0.25">
      <c r="A2185" t="s">
        <v>2197</v>
      </c>
      <c r="B2185" t="s">
        <v>5563</v>
      </c>
      <c r="C2185" t="str">
        <f>TEXT(SalesData[[#This Row],[Order Date]],"mmm-yyyy")</f>
        <v>Dec-2023</v>
      </c>
      <c r="D2185">
        <f t="shared" si="34"/>
        <v>2023</v>
      </c>
      <c r="E2185" t="s">
        <v>6252</v>
      </c>
      <c r="F2185" t="s">
        <v>7004</v>
      </c>
      <c r="G2185" t="s">
        <v>7096</v>
      </c>
      <c r="H2185" t="s">
        <v>7103</v>
      </c>
      <c r="I2185" t="s">
        <v>7158</v>
      </c>
      <c r="J2185" t="s">
        <v>7165</v>
      </c>
      <c r="K2185" t="s">
        <v>7172</v>
      </c>
      <c r="L2185" t="s">
        <v>7185</v>
      </c>
      <c r="M2185">
        <v>5</v>
      </c>
      <c r="N2185">
        <v>22848.54</v>
      </c>
      <c r="O2185">
        <v>0.1</v>
      </c>
      <c r="P2185">
        <v>3414.14</v>
      </c>
    </row>
    <row r="2186" spans="1:16" x14ac:dyDescent="0.25">
      <c r="A2186" t="s">
        <v>2198</v>
      </c>
      <c r="B2186" t="s">
        <v>5274</v>
      </c>
      <c r="C2186" t="str">
        <f>TEXT(SalesData[[#This Row],[Order Date]],"mmm-yyyy")</f>
        <v>Nov-2025</v>
      </c>
      <c r="D2186">
        <f t="shared" si="34"/>
        <v>2025</v>
      </c>
      <c r="E2186" t="s">
        <v>6790</v>
      </c>
      <c r="F2186" t="s">
        <v>6905</v>
      </c>
      <c r="G2186" t="s">
        <v>7097</v>
      </c>
      <c r="H2186" t="s">
        <v>7104</v>
      </c>
      <c r="I2186" t="s">
        <v>7120</v>
      </c>
      <c r="J2186" t="s">
        <v>7162</v>
      </c>
      <c r="K2186" t="s">
        <v>7168</v>
      </c>
      <c r="L2186" t="s">
        <v>7180</v>
      </c>
      <c r="M2186">
        <v>1</v>
      </c>
      <c r="N2186">
        <v>3618.48</v>
      </c>
      <c r="O2186">
        <v>0</v>
      </c>
      <c r="P2186">
        <v>614.74</v>
      </c>
    </row>
    <row r="2187" spans="1:16" x14ac:dyDescent="0.25">
      <c r="A2187" t="s">
        <v>2199</v>
      </c>
      <c r="B2187" t="s">
        <v>5897</v>
      </c>
      <c r="C2187" t="str">
        <f>TEXT(SalesData[[#This Row],[Order Date]],"mmm-yyyy")</f>
        <v>May-2024</v>
      </c>
      <c r="D2187">
        <f t="shared" si="34"/>
        <v>2024</v>
      </c>
      <c r="E2187" t="s">
        <v>6172</v>
      </c>
      <c r="F2187" t="s">
        <v>6962</v>
      </c>
      <c r="G2187" t="s">
        <v>7095</v>
      </c>
      <c r="H2187" t="s">
        <v>7102</v>
      </c>
      <c r="I2187" t="s">
        <v>7157</v>
      </c>
      <c r="J2187" t="s">
        <v>7163</v>
      </c>
      <c r="K2187" t="s">
        <v>7171</v>
      </c>
      <c r="L2187" t="s">
        <v>7184</v>
      </c>
      <c r="M2187">
        <v>6</v>
      </c>
      <c r="N2187">
        <v>44562.9</v>
      </c>
      <c r="O2187">
        <v>0.05</v>
      </c>
      <c r="P2187">
        <v>5608.68</v>
      </c>
    </row>
    <row r="2188" spans="1:16" x14ac:dyDescent="0.25">
      <c r="A2188" t="s">
        <v>2200</v>
      </c>
      <c r="B2188" t="s">
        <v>5101</v>
      </c>
      <c r="C2188" t="str">
        <f>TEXT(SalesData[[#This Row],[Order Date]],"mmm-yyyy")</f>
        <v>Nov-2023</v>
      </c>
      <c r="D2188">
        <f t="shared" si="34"/>
        <v>2023</v>
      </c>
      <c r="E2188" t="s">
        <v>6739</v>
      </c>
      <c r="F2188" t="s">
        <v>7031</v>
      </c>
      <c r="G2188" t="s">
        <v>7096</v>
      </c>
      <c r="H2188" t="s">
        <v>7112</v>
      </c>
      <c r="I2188" t="s">
        <v>7154</v>
      </c>
      <c r="J2188" t="s">
        <v>7163</v>
      </c>
      <c r="K2188" t="s">
        <v>7175</v>
      </c>
      <c r="L2188" t="s">
        <v>7190</v>
      </c>
      <c r="M2188">
        <v>7</v>
      </c>
      <c r="N2188">
        <v>12567.03</v>
      </c>
      <c r="O2188">
        <v>0.2</v>
      </c>
      <c r="P2188">
        <v>1489.92</v>
      </c>
    </row>
    <row r="2189" spans="1:16" x14ac:dyDescent="0.25">
      <c r="A2189" t="s">
        <v>2201</v>
      </c>
      <c r="B2189" t="s">
        <v>5500</v>
      </c>
      <c r="C2189" t="str">
        <f>TEXT(SalesData[[#This Row],[Order Date]],"mmm-yyyy")</f>
        <v>Feb-2024</v>
      </c>
      <c r="D2189">
        <f t="shared" si="34"/>
        <v>2024</v>
      </c>
      <c r="E2189" t="s">
        <v>6716</v>
      </c>
      <c r="F2189" t="s">
        <v>7028</v>
      </c>
      <c r="G2189" t="s">
        <v>7096</v>
      </c>
      <c r="H2189" t="s">
        <v>7113</v>
      </c>
      <c r="I2189" t="s">
        <v>7144</v>
      </c>
      <c r="J2189" t="s">
        <v>7165</v>
      </c>
      <c r="K2189" t="s">
        <v>7176</v>
      </c>
      <c r="L2189" t="s">
        <v>7195</v>
      </c>
      <c r="M2189">
        <v>3</v>
      </c>
      <c r="N2189">
        <v>28888.46</v>
      </c>
      <c r="O2189">
        <v>0.2</v>
      </c>
      <c r="P2189">
        <v>-241.57</v>
      </c>
    </row>
    <row r="2190" spans="1:16" x14ac:dyDescent="0.25">
      <c r="A2190" t="s">
        <v>2202</v>
      </c>
      <c r="B2190" t="s">
        <v>5161</v>
      </c>
      <c r="C2190" t="str">
        <f>TEXT(SalesData[[#This Row],[Order Date]],"mmm-yyyy")</f>
        <v>Nov-2023</v>
      </c>
      <c r="D2190">
        <f t="shared" si="34"/>
        <v>2023</v>
      </c>
      <c r="E2190" t="s">
        <v>6722</v>
      </c>
      <c r="F2190" t="s">
        <v>7077</v>
      </c>
      <c r="G2190" t="s">
        <v>7095</v>
      </c>
      <c r="H2190" t="s">
        <v>7109</v>
      </c>
      <c r="I2190" t="s">
        <v>7140</v>
      </c>
      <c r="J2190" t="s">
        <v>7165</v>
      </c>
      <c r="K2190" t="s">
        <v>7177</v>
      </c>
      <c r="L2190" t="s">
        <v>7201</v>
      </c>
      <c r="M2190">
        <v>4</v>
      </c>
      <c r="N2190">
        <v>172307.51</v>
      </c>
      <c r="O2190">
        <v>0.15</v>
      </c>
      <c r="P2190">
        <v>19170.84</v>
      </c>
    </row>
    <row r="2191" spans="1:16" x14ac:dyDescent="0.25">
      <c r="A2191" t="s">
        <v>2203</v>
      </c>
      <c r="B2191" t="s">
        <v>5657</v>
      </c>
      <c r="C2191" t="str">
        <f>TEXT(SalesData[[#This Row],[Order Date]],"mmm-yyyy")</f>
        <v>Oct-2024</v>
      </c>
      <c r="D2191">
        <f t="shared" si="34"/>
        <v>2024</v>
      </c>
      <c r="E2191" t="s">
        <v>6562</v>
      </c>
      <c r="F2191" t="s">
        <v>7075</v>
      </c>
      <c r="G2191" t="s">
        <v>7094</v>
      </c>
      <c r="H2191" t="s">
        <v>7099</v>
      </c>
      <c r="I2191" t="s">
        <v>7130</v>
      </c>
      <c r="J2191" t="s">
        <v>7163</v>
      </c>
      <c r="K2191" t="s">
        <v>7171</v>
      </c>
      <c r="L2191" t="s">
        <v>7184</v>
      </c>
      <c r="M2191">
        <v>5</v>
      </c>
      <c r="N2191">
        <v>41769.57</v>
      </c>
      <c r="O2191">
        <v>0</v>
      </c>
      <c r="P2191">
        <v>6653.31</v>
      </c>
    </row>
    <row r="2192" spans="1:16" x14ac:dyDescent="0.25">
      <c r="A2192" t="s">
        <v>2204</v>
      </c>
      <c r="B2192" t="s">
        <v>5388</v>
      </c>
      <c r="C2192" t="str">
        <f>TEXT(SalesData[[#This Row],[Order Date]],"mmm-yyyy")</f>
        <v>Jun-2024</v>
      </c>
      <c r="D2192">
        <f t="shared" si="34"/>
        <v>2024</v>
      </c>
      <c r="E2192" t="s">
        <v>6792</v>
      </c>
      <c r="F2192" t="s">
        <v>7053</v>
      </c>
      <c r="G2192" t="s">
        <v>7095</v>
      </c>
      <c r="H2192" t="s">
        <v>7102</v>
      </c>
      <c r="I2192" t="s">
        <v>7118</v>
      </c>
      <c r="J2192" t="s">
        <v>7163</v>
      </c>
      <c r="K2192" t="s">
        <v>7167</v>
      </c>
      <c r="L2192" t="s">
        <v>7207</v>
      </c>
      <c r="M2192">
        <v>1</v>
      </c>
      <c r="N2192">
        <v>598.83000000000004</v>
      </c>
      <c r="O2192">
        <v>0.25</v>
      </c>
      <c r="P2192">
        <v>156.63999999999999</v>
      </c>
    </row>
    <row r="2193" spans="1:16" x14ac:dyDescent="0.25">
      <c r="A2193" t="s">
        <v>2205</v>
      </c>
      <c r="B2193" t="s">
        <v>5729</v>
      </c>
      <c r="C2193" t="str">
        <f>TEXT(SalesData[[#This Row],[Order Date]],"mmm-yyyy")</f>
        <v>Jul-2023</v>
      </c>
      <c r="D2193">
        <f t="shared" si="34"/>
        <v>2023</v>
      </c>
      <c r="E2193" t="s">
        <v>6306</v>
      </c>
      <c r="F2193" t="s">
        <v>6987</v>
      </c>
      <c r="G2193" t="s">
        <v>7097</v>
      </c>
      <c r="H2193" t="s">
        <v>7105</v>
      </c>
      <c r="I2193" t="s">
        <v>7128</v>
      </c>
      <c r="J2193" t="s">
        <v>7164</v>
      </c>
      <c r="K2193" t="s">
        <v>7170</v>
      </c>
      <c r="L2193" t="s">
        <v>7213</v>
      </c>
      <c r="M2193">
        <v>3</v>
      </c>
      <c r="N2193">
        <v>7266.8</v>
      </c>
      <c r="O2193">
        <v>0.15</v>
      </c>
      <c r="P2193">
        <v>1909.43</v>
      </c>
    </row>
    <row r="2194" spans="1:16" x14ac:dyDescent="0.25">
      <c r="A2194" t="s">
        <v>2206</v>
      </c>
      <c r="B2194" t="s">
        <v>5953</v>
      </c>
      <c r="C2194" t="str">
        <f>TEXT(SalesData[[#This Row],[Order Date]],"mmm-yyyy")</f>
        <v>Dec-2023</v>
      </c>
      <c r="D2194">
        <f t="shared" si="34"/>
        <v>2023</v>
      </c>
      <c r="E2194" t="s">
        <v>6547</v>
      </c>
      <c r="F2194" t="s">
        <v>6978</v>
      </c>
      <c r="G2194" t="s">
        <v>7095</v>
      </c>
      <c r="H2194" t="s">
        <v>7106</v>
      </c>
      <c r="I2194" t="s">
        <v>7161</v>
      </c>
      <c r="J2194" t="s">
        <v>7165</v>
      </c>
      <c r="K2194" t="s">
        <v>7177</v>
      </c>
      <c r="L2194" t="s">
        <v>7201</v>
      </c>
      <c r="M2194">
        <v>3</v>
      </c>
      <c r="N2194">
        <v>136038.79</v>
      </c>
      <c r="O2194">
        <v>0.15</v>
      </c>
      <c r="P2194">
        <v>9132.9500000000007</v>
      </c>
    </row>
    <row r="2195" spans="1:16" x14ac:dyDescent="0.25">
      <c r="A2195" t="s">
        <v>2207</v>
      </c>
      <c r="B2195" t="s">
        <v>5050</v>
      </c>
      <c r="C2195" t="str">
        <f>TEXT(SalesData[[#This Row],[Order Date]],"mmm-yyyy")</f>
        <v>Nov-2024</v>
      </c>
      <c r="D2195">
        <f t="shared" si="34"/>
        <v>2024</v>
      </c>
      <c r="E2195" t="s">
        <v>6114</v>
      </c>
      <c r="F2195" t="s">
        <v>6913</v>
      </c>
      <c r="G2195" t="s">
        <v>7096</v>
      </c>
      <c r="H2195" t="s">
        <v>7113</v>
      </c>
      <c r="I2195" t="s">
        <v>7143</v>
      </c>
      <c r="J2195" t="s">
        <v>7163</v>
      </c>
      <c r="K2195" t="s">
        <v>7175</v>
      </c>
      <c r="L2195" t="s">
        <v>7190</v>
      </c>
      <c r="M2195">
        <v>7</v>
      </c>
      <c r="N2195">
        <v>11341.22</v>
      </c>
      <c r="O2195">
        <v>0.25</v>
      </c>
      <c r="P2195">
        <v>765.07</v>
      </c>
    </row>
    <row r="2196" spans="1:16" x14ac:dyDescent="0.25">
      <c r="A2196" t="s">
        <v>2208</v>
      </c>
      <c r="B2196" t="s">
        <v>5848</v>
      </c>
      <c r="C2196" t="str">
        <f>TEXT(SalesData[[#This Row],[Order Date]],"mmm-yyyy")</f>
        <v>Oct-2024</v>
      </c>
      <c r="D2196">
        <f t="shared" si="34"/>
        <v>2024</v>
      </c>
      <c r="E2196" t="s">
        <v>6777</v>
      </c>
      <c r="F2196" t="s">
        <v>6899</v>
      </c>
      <c r="G2196" t="s">
        <v>7095</v>
      </c>
      <c r="H2196" t="s">
        <v>7108</v>
      </c>
      <c r="I2196" t="s">
        <v>7141</v>
      </c>
      <c r="J2196" t="s">
        <v>7162</v>
      </c>
      <c r="K2196" t="s">
        <v>7169</v>
      </c>
      <c r="L2196" t="s">
        <v>7203</v>
      </c>
      <c r="M2196">
        <v>4</v>
      </c>
      <c r="N2196">
        <v>65550.600000000006</v>
      </c>
      <c r="O2196">
        <v>0.25</v>
      </c>
      <c r="P2196">
        <v>3300.51</v>
      </c>
    </row>
    <row r="2197" spans="1:16" x14ac:dyDescent="0.25">
      <c r="A2197" t="s">
        <v>2209</v>
      </c>
      <c r="B2197" t="s">
        <v>5652</v>
      </c>
      <c r="C2197" t="str">
        <f>TEXT(SalesData[[#This Row],[Order Date]],"mmm-yyyy")</f>
        <v>Apr-2025</v>
      </c>
      <c r="D2197">
        <f t="shared" si="34"/>
        <v>2025</v>
      </c>
      <c r="E2197" t="s">
        <v>6382</v>
      </c>
      <c r="F2197" t="s">
        <v>7049</v>
      </c>
      <c r="G2197" t="s">
        <v>7094</v>
      </c>
      <c r="H2197" t="s">
        <v>7100</v>
      </c>
      <c r="I2197" t="s">
        <v>7136</v>
      </c>
      <c r="J2197" t="s">
        <v>7165</v>
      </c>
      <c r="K2197" t="s">
        <v>7172</v>
      </c>
      <c r="L2197" t="s">
        <v>7212</v>
      </c>
      <c r="M2197">
        <v>1</v>
      </c>
      <c r="N2197">
        <v>3120.05</v>
      </c>
      <c r="O2197">
        <v>0.1</v>
      </c>
      <c r="P2197">
        <v>405.37</v>
      </c>
    </row>
    <row r="2198" spans="1:16" x14ac:dyDescent="0.25">
      <c r="A2198" t="s">
        <v>2210</v>
      </c>
      <c r="B2198" t="s">
        <v>5805</v>
      </c>
      <c r="C2198" t="str">
        <f>TEXT(SalesData[[#This Row],[Order Date]],"mmm-yyyy")</f>
        <v>Dec-2024</v>
      </c>
      <c r="D2198">
        <f t="shared" si="34"/>
        <v>2024</v>
      </c>
      <c r="E2198" t="s">
        <v>6781</v>
      </c>
      <c r="F2198" t="s">
        <v>7031</v>
      </c>
      <c r="G2198" t="s">
        <v>7094</v>
      </c>
      <c r="H2198" t="s">
        <v>7098</v>
      </c>
      <c r="I2198" t="s">
        <v>7138</v>
      </c>
      <c r="J2198" t="s">
        <v>7163</v>
      </c>
      <c r="K2198" t="s">
        <v>7175</v>
      </c>
      <c r="L2198" t="s">
        <v>7197</v>
      </c>
      <c r="M2198">
        <v>1</v>
      </c>
      <c r="N2198">
        <v>4582.91</v>
      </c>
      <c r="O2198">
        <v>0.2</v>
      </c>
      <c r="P2198">
        <v>798.06</v>
      </c>
    </row>
    <row r="2199" spans="1:16" x14ac:dyDescent="0.25">
      <c r="A2199" t="s">
        <v>2211</v>
      </c>
      <c r="B2199" t="s">
        <v>5954</v>
      </c>
      <c r="C2199" t="str">
        <f>TEXT(SalesData[[#This Row],[Order Date]],"mmm-yyyy")</f>
        <v>Aug-2025</v>
      </c>
      <c r="D2199">
        <f t="shared" si="34"/>
        <v>2025</v>
      </c>
      <c r="E2199" t="s">
        <v>6212</v>
      </c>
      <c r="F2199" t="s">
        <v>6985</v>
      </c>
      <c r="G2199" t="s">
        <v>7096</v>
      </c>
      <c r="H2199" t="s">
        <v>7111</v>
      </c>
      <c r="I2199" t="s">
        <v>7145</v>
      </c>
      <c r="J2199" t="s">
        <v>7164</v>
      </c>
      <c r="K2199" t="s">
        <v>7173</v>
      </c>
      <c r="L2199" t="s">
        <v>7186</v>
      </c>
      <c r="M2199">
        <v>2</v>
      </c>
      <c r="N2199">
        <v>7016.24</v>
      </c>
      <c r="O2199">
        <v>0.25</v>
      </c>
      <c r="P2199">
        <v>1351.73</v>
      </c>
    </row>
    <row r="2200" spans="1:16" x14ac:dyDescent="0.25">
      <c r="A2200" t="s">
        <v>2212</v>
      </c>
      <c r="B2200" t="s">
        <v>5112</v>
      </c>
      <c r="C2200" t="str">
        <f>TEXT(SalesData[[#This Row],[Order Date]],"mmm-yyyy")</f>
        <v>Dec-2023</v>
      </c>
      <c r="D2200">
        <f t="shared" si="34"/>
        <v>2023</v>
      </c>
      <c r="E2200" t="s">
        <v>6757</v>
      </c>
      <c r="F2200" t="s">
        <v>6968</v>
      </c>
      <c r="G2200" t="s">
        <v>7095</v>
      </c>
      <c r="H2200" t="s">
        <v>7108</v>
      </c>
      <c r="I2200" t="s">
        <v>7150</v>
      </c>
      <c r="J2200" t="s">
        <v>7164</v>
      </c>
      <c r="K2200" t="s">
        <v>7170</v>
      </c>
      <c r="L2200" t="s">
        <v>7189</v>
      </c>
      <c r="M2200">
        <v>2</v>
      </c>
      <c r="N2200">
        <v>2952.78</v>
      </c>
      <c r="O2200">
        <v>0</v>
      </c>
      <c r="P2200">
        <v>926.8</v>
      </c>
    </row>
    <row r="2201" spans="1:16" x14ac:dyDescent="0.25">
      <c r="A2201" t="s">
        <v>2213</v>
      </c>
      <c r="B2201" t="s">
        <v>5536</v>
      </c>
      <c r="C2201" t="str">
        <f>TEXT(SalesData[[#This Row],[Order Date]],"mmm-yyyy")</f>
        <v>Sep-2024</v>
      </c>
      <c r="D2201">
        <f t="shared" si="34"/>
        <v>2024</v>
      </c>
      <c r="E2201" t="s">
        <v>6637</v>
      </c>
      <c r="F2201" t="s">
        <v>7026</v>
      </c>
      <c r="G2201" t="s">
        <v>7097</v>
      </c>
      <c r="H2201" t="s">
        <v>7105</v>
      </c>
      <c r="I2201" t="s">
        <v>7149</v>
      </c>
      <c r="J2201" t="s">
        <v>7164</v>
      </c>
      <c r="K2201" t="s">
        <v>7174</v>
      </c>
      <c r="L2201" t="s">
        <v>7188</v>
      </c>
      <c r="M2201">
        <v>8</v>
      </c>
      <c r="N2201">
        <v>22667.85</v>
      </c>
      <c r="O2201">
        <v>0</v>
      </c>
      <c r="P2201">
        <v>5154.9799999999996</v>
      </c>
    </row>
    <row r="2202" spans="1:16" x14ac:dyDescent="0.25">
      <c r="A2202" t="s">
        <v>2214</v>
      </c>
      <c r="B2202" t="s">
        <v>5115</v>
      </c>
      <c r="C2202" t="str">
        <f>TEXT(SalesData[[#This Row],[Order Date]],"mmm-yyyy")</f>
        <v>Jan-2025</v>
      </c>
      <c r="D2202">
        <f t="shared" si="34"/>
        <v>2025</v>
      </c>
      <c r="E2202" t="s">
        <v>6135</v>
      </c>
      <c r="F2202" t="s">
        <v>6933</v>
      </c>
      <c r="G2202" t="s">
        <v>7095</v>
      </c>
      <c r="H2202" t="s">
        <v>7108</v>
      </c>
      <c r="I2202" t="s">
        <v>7141</v>
      </c>
      <c r="J2202" t="s">
        <v>7165</v>
      </c>
      <c r="K2202" t="s">
        <v>7172</v>
      </c>
      <c r="L2202" t="s">
        <v>7185</v>
      </c>
      <c r="M2202">
        <v>6</v>
      </c>
      <c r="N2202">
        <v>27666.46</v>
      </c>
      <c r="O2202">
        <v>0.1</v>
      </c>
      <c r="P2202">
        <v>4221.08</v>
      </c>
    </row>
    <row r="2203" spans="1:16" x14ac:dyDescent="0.25">
      <c r="A2203" t="s">
        <v>2215</v>
      </c>
      <c r="B2203" t="s">
        <v>5236</v>
      </c>
      <c r="C2203" t="str">
        <f>TEXT(SalesData[[#This Row],[Order Date]],"mmm-yyyy")</f>
        <v>Jul-2023</v>
      </c>
      <c r="D2203">
        <f t="shared" si="34"/>
        <v>2023</v>
      </c>
      <c r="E2203" t="s">
        <v>6213</v>
      </c>
      <c r="F2203" t="s">
        <v>6986</v>
      </c>
      <c r="G2203" t="s">
        <v>7096</v>
      </c>
      <c r="H2203" t="s">
        <v>7103</v>
      </c>
      <c r="I2203" t="s">
        <v>7119</v>
      </c>
      <c r="J2203" t="s">
        <v>7162</v>
      </c>
      <c r="K2203" t="s">
        <v>7169</v>
      </c>
      <c r="L2203" t="s">
        <v>7203</v>
      </c>
      <c r="M2203">
        <v>2</v>
      </c>
      <c r="N2203">
        <v>31988.28</v>
      </c>
      <c r="O2203">
        <v>0.25</v>
      </c>
      <c r="P2203">
        <v>2434.56</v>
      </c>
    </row>
    <row r="2204" spans="1:16" x14ac:dyDescent="0.25">
      <c r="A2204" t="s">
        <v>2216</v>
      </c>
      <c r="B2204" t="s">
        <v>5366</v>
      </c>
      <c r="C2204" t="str">
        <f>TEXT(SalesData[[#This Row],[Order Date]],"mmm-yyyy")</f>
        <v>Sep-2024</v>
      </c>
      <c r="D2204">
        <f t="shared" si="34"/>
        <v>2024</v>
      </c>
      <c r="E2204" t="s">
        <v>6520</v>
      </c>
      <c r="F2204" t="s">
        <v>6947</v>
      </c>
      <c r="G2204" t="s">
        <v>7096</v>
      </c>
      <c r="H2204" t="s">
        <v>7112</v>
      </c>
      <c r="I2204" t="s">
        <v>7133</v>
      </c>
      <c r="J2204" t="s">
        <v>7165</v>
      </c>
      <c r="K2204" t="s">
        <v>7177</v>
      </c>
      <c r="L2204" t="s">
        <v>7198</v>
      </c>
      <c r="M2204">
        <v>5</v>
      </c>
      <c r="N2204">
        <v>301475.77</v>
      </c>
      <c r="O2204">
        <v>0.1</v>
      </c>
      <c r="P2204">
        <v>34320.18</v>
      </c>
    </row>
    <row r="2205" spans="1:16" x14ac:dyDescent="0.25">
      <c r="A2205" t="s">
        <v>2217</v>
      </c>
      <c r="B2205" t="s">
        <v>5955</v>
      </c>
      <c r="C2205" t="str">
        <f>TEXT(SalesData[[#This Row],[Order Date]],"mmm-yyyy")</f>
        <v>Jul-2023</v>
      </c>
      <c r="D2205">
        <f t="shared" si="34"/>
        <v>2023</v>
      </c>
      <c r="E2205" t="s">
        <v>6722</v>
      </c>
      <c r="F2205" t="s">
        <v>7077</v>
      </c>
      <c r="G2205" t="s">
        <v>7095</v>
      </c>
      <c r="H2205" t="s">
        <v>7102</v>
      </c>
      <c r="I2205" t="s">
        <v>7147</v>
      </c>
      <c r="J2205" t="s">
        <v>7163</v>
      </c>
      <c r="K2205" t="s">
        <v>7167</v>
      </c>
      <c r="L2205" t="s">
        <v>7207</v>
      </c>
      <c r="M2205">
        <v>4</v>
      </c>
      <c r="N2205">
        <v>2925.84</v>
      </c>
      <c r="O2205">
        <v>0.05</v>
      </c>
      <c r="P2205">
        <v>932.09</v>
      </c>
    </row>
    <row r="2206" spans="1:16" x14ac:dyDescent="0.25">
      <c r="A2206" t="s">
        <v>2218</v>
      </c>
      <c r="B2206" t="s">
        <v>5421</v>
      </c>
      <c r="C2206" t="str">
        <f>TEXT(SalesData[[#This Row],[Order Date]],"mmm-yyyy")</f>
        <v>Mar-2023</v>
      </c>
      <c r="D2206">
        <f t="shared" si="34"/>
        <v>2023</v>
      </c>
      <c r="E2206" t="s">
        <v>6230</v>
      </c>
      <c r="F2206" t="s">
        <v>6899</v>
      </c>
      <c r="G2206" t="s">
        <v>7094</v>
      </c>
      <c r="H2206" t="s">
        <v>7101</v>
      </c>
      <c r="I2206" t="s">
        <v>7137</v>
      </c>
      <c r="J2206" t="s">
        <v>7164</v>
      </c>
      <c r="K2206" t="s">
        <v>7174</v>
      </c>
      <c r="L2206" t="s">
        <v>7188</v>
      </c>
      <c r="M2206">
        <v>1</v>
      </c>
      <c r="N2206">
        <v>2789.21</v>
      </c>
      <c r="O2206">
        <v>0</v>
      </c>
      <c r="P2206">
        <v>712.87</v>
      </c>
    </row>
    <row r="2207" spans="1:16" x14ac:dyDescent="0.25">
      <c r="A2207" t="s">
        <v>2219</v>
      </c>
      <c r="B2207" t="s">
        <v>5670</v>
      </c>
      <c r="C2207" t="str">
        <f>TEXT(SalesData[[#This Row],[Order Date]],"mmm-yyyy")</f>
        <v>Feb-2023</v>
      </c>
      <c r="D2207">
        <f t="shared" si="34"/>
        <v>2023</v>
      </c>
      <c r="E2207" t="s">
        <v>6838</v>
      </c>
      <c r="F2207" t="s">
        <v>7005</v>
      </c>
      <c r="G2207" t="s">
        <v>7097</v>
      </c>
      <c r="H2207" t="s">
        <v>7105</v>
      </c>
      <c r="I2207" t="s">
        <v>7128</v>
      </c>
      <c r="J2207" t="s">
        <v>7165</v>
      </c>
      <c r="K2207" t="s">
        <v>7172</v>
      </c>
      <c r="L2207" t="s">
        <v>7208</v>
      </c>
      <c r="M2207">
        <v>2</v>
      </c>
      <c r="N2207">
        <v>4612.37</v>
      </c>
      <c r="O2207">
        <v>0.1</v>
      </c>
      <c r="P2207">
        <v>720.16</v>
      </c>
    </row>
    <row r="2208" spans="1:16" x14ac:dyDescent="0.25">
      <c r="A2208" t="s">
        <v>2220</v>
      </c>
      <c r="B2208" t="s">
        <v>5724</v>
      </c>
      <c r="C2208" t="str">
        <f>TEXT(SalesData[[#This Row],[Order Date]],"mmm-yyyy")</f>
        <v>Jul-2024</v>
      </c>
      <c r="D2208">
        <f t="shared" si="34"/>
        <v>2024</v>
      </c>
      <c r="E2208" t="s">
        <v>6440</v>
      </c>
      <c r="F2208" t="s">
        <v>6913</v>
      </c>
      <c r="G2208" t="s">
        <v>7097</v>
      </c>
      <c r="H2208" t="s">
        <v>7105</v>
      </c>
      <c r="I2208" t="s">
        <v>7149</v>
      </c>
      <c r="J2208" t="s">
        <v>7163</v>
      </c>
      <c r="K2208" t="s">
        <v>7167</v>
      </c>
      <c r="L2208" t="s">
        <v>7207</v>
      </c>
      <c r="M2208">
        <v>3</v>
      </c>
      <c r="N2208">
        <v>2001.77</v>
      </c>
      <c r="O2208">
        <v>0.15</v>
      </c>
      <c r="P2208">
        <v>532.78</v>
      </c>
    </row>
    <row r="2209" spans="1:16" x14ac:dyDescent="0.25">
      <c r="A2209" t="s">
        <v>2221</v>
      </c>
      <c r="B2209" t="s">
        <v>5285</v>
      </c>
      <c r="C2209" t="str">
        <f>TEXT(SalesData[[#This Row],[Order Date]],"mmm-yyyy")</f>
        <v>Nov-2023</v>
      </c>
      <c r="D2209">
        <f t="shared" si="34"/>
        <v>2023</v>
      </c>
      <c r="E2209" t="s">
        <v>6199</v>
      </c>
      <c r="F2209" t="s">
        <v>6979</v>
      </c>
      <c r="G2209" t="s">
        <v>7097</v>
      </c>
      <c r="H2209" t="s">
        <v>7104</v>
      </c>
      <c r="I2209" t="s">
        <v>7160</v>
      </c>
      <c r="J2209" t="s">
        <v>7162</v>
      </c>
      <c r="K2209" t="s">
        <v>7169</v>
      </c>
      <c r="L2209" t="s">
        <v>7193</v>
      </c>
      <c r="M2209">
        <v>7</v>
      </c>
      <c r="N2209">
        <v>68619.5</v>
      </c>
      <c r="O2209">
        <v>0.1</v>
      </c>
      <c r="P2209">
        <v>12450.44</v>
      </c>
    </row>
    <row r="2210" spans="1:16" x14ac:dyDescent="0.25">
      <c r="A2210" t="s">
        <v>2222</v>
      </c>
      <c r="B2210" t="s">
        <v>5317</v>
      </c>
      <c r="C2210" t="str">
        <f>TEXT(SalesData[[#This Row],[Order Date]],"mmm-yyyy")</f>
        <v>Sep-2025</v>
      </c>
      <c r="D2210">
        <f t="shared" si="34"/>
        <v>2025</v>
      </c>
      <c r="E2210" t="s">
        <v>6139</v>
      </c>
      <c r="F2210" t="s">
        <v>6937</v>
      </c>
      <c r="G2210" t="s">
        <v>7094</v>
      </c>
      <c r="H2210" t="s">
        <v>7098</v>
      </c>
      <c r="I2210" t="s">
        <v>7138</v>
      </c>
      <c r="J2210" t="s">
        <v>7164</v>
      </c>
      <c r="K2210" t="s">
        <v>7174</v>
      </c>
      <c r="L2210" t="s">
        <v>7199</v>
      </c>
      <c r="M2210">
        <v>7</v>
      </c>
      <c r="N2210">
        <v>11187.74</v>
      </c>
      <c r="O2210">
        <v>0</v>
      </c>
      <c r="P2210">
        <v>2280.56</v>
      </c>
    </row>
    <row r="2211" spans="1:16" x14ac:dyDescent="0.25">
      <c r="A2211" t="s">
        <v>2223</v>
      </c>
      <c r="B2211" t="s">
        <v>5847</v>
      </c>
      <c r="C2211" t="str">
        <f>TEXT(SalesData[[#This Row],[Order Date]],"mmm-yyyy")</f>
        <v>Mar-2024</v>
      </c>
      <c r="D2211">
        <f t="shared" si="34"/>
        <v>2024</v>
      </c>
      <c r="E2211" t="s">
        <v>6496</v>
      </c>
      <c r="F2211" t="s">
        <v>6975</v>
      </c>
      <c r="G2211" t="s">
        <v>7095</v>
      </c>
      <c r="H2211" t="s">
        <v>7109</v>
      </c>
      <c r="I2211" t="s">
        <v>7140</v>
      </c>
      <c r="J2211" t="s">
        <v>7162</v>
      </c>
      <c r="K2211" t="s">
        <v>7166</v>
      </c>
      <c r="L2211" t="s">
        <v>7211</v>
      </c>
      <c r="M2211">
        <v>4</v>
      </c>
      <c r="N2211">
        <v>24243.62</v>
      </c>
      <c r="O2211">
        <v>0.15</v>
      </c>
      <c r="P2211">
        <v>3002.33</v>
      </c>
    </row>
    <row r="2212" spans="1:16" x14ac:dyDescent="0.25">
      <c r="A2212" t="s">
        <v>2224</v>
      </c>
      <c r="B2212" t="s">
        <v>5437</v>
      </c>
      <c r="C2212" t="str">
        <f>TEXT(SalesData[[#This Row],[Order Date]],"mmm-yyyy")</f>
        <v>Sep-2024</v>
      </c>
      <c r="D2212">
        <f t="shared" si="34"/>
        <v>2024</v>
      </c>
      <c r="E2212" t="s">
        <v>6209</v>
      </c>
      <c r="F2212" t="s">
        <v>6983</v>
      </c>
      <c r="G2212" t="s">
        <v>7094</v>
      </c>
      <c r="H2212" t="s">
        <v>7101</v>
      </c>
      <c r="I2212" t="s">
        <v>7124</v>
      </c>
      <c r="J2212" t="s">
        <v>7164</v>
      </c>
      <c r="K2212" t="s">
        <v>7174</v>
      </c>
      <c r="L2212" t="s">
        <v>7196</v>
      </c>
      <c r="M2212">
        <v>7</v>
      </c>
      <c r="N2212">
        <v>22824.1</v>
      </c>
      <c r="O2212">
        <v>0.1</v>
      </c>
      <c r="P2212">
        <v>4132.87</v>
      </c>
    </row>
    <row r="2213" spans="1:16" x14ac:dyDescent="0.25">
      <c r="A2213" t="s">
        <v>2225</v>
      </c>
      <c r="B2213" t="s">
        <v>5095</v>
      </c>
      <c r="C2213" t="str">
        <f>TEXT(SalesData[[#This Row],[Order Date]],"mmm-yyyy")</f>
        <v>Apr-2025</v>
      </c>
      <c r="D2213">
        <f t="shared" si="34"/>
        <v>2025</v>
      </c>
      <c r="E2213" t="s">
        <v>6502</v>
      </c>
      <c r="F2213" t="s">
        <v>7055</v>
      </c>
      <c r="G2213" t="s">
        <v>7096</v>
      </c>
      <c r="H2213" t="s">
        <v>7112</v>
      </c>
      <c r="I2213" t="s">
        <v>7154</v>
      </c>
      <c r="J2213" t="s">
        <v>7164</v>
      </c>
      <c r="K2213" t="s">
        <v>7174</v>
      </c>
      <c r="L2213" t="s">
        <v>7196</v>
      </c>
      <c r="M2213">
        <v>4</v>
      </c>
      <c r="N2213">
        <v>11499.76</v>
      </c>
      <c r="O2213">
        <v>0.2</v>
      </c>
      <c r="P2213">
        <v>1451.52</v>
      </c>
    </row>
    <row r="2214" spans="1:16" x14ac:dyDescent="0.25">
      <c r="A2214" t="s">
        <v>2226</v>
      </c>
      <c r="B2214" t="s">
        <v>5077</v>
      </c>
      <c r="C2214" t="str">
        <f>TEXT(SalesData[[#This Row],[Order Date]],"mmm-yyyy")</f>
        <v>Apr-2023</v>
      </c>
      <c r="D2214">
        <f t="shared" si="34"/>
        <v>2023</v>
      </c>
      <c r="E2214" t="s">
        <v>6544</v>
      </c>
      <c r="F2214" t="s">
        <v>7037</v>
      </c>
      <c r="G2214" t="s">
        <v>7096</v>
      </c>
      <c r="H2214" t="s">
        <v>7111</v>
      </c>
      <c r="I2214" t="s">
        <v>7145</v>
      </c>
      <c r="J2214" t="s">
        <v>7163</v>
      </c>
      <c r="K2214" t="s">
        <v>7175</v>
      </c>
      <c r="L2214" t="s">
        <v>7205</v>
      </c>
      <c r="M2214">
        <v>3</v>
      </c>
      <c r="N2214">
        <v>9756.52</v>
      </c>
      <c r="O2214">
        <v>0.1</v>
      </c>
      <c r="P2214">
        <v>1543.06</v>
      </c>
    </row>
    <row r="2215" spans="1:16" x14ac:dyDescent="0.25">
      <c r="A2215" t="s">
        <v>2227</v>
      </c>
      <c r="B2215" t="s">
        <v>5514</v>
      </c>
      <c r="C2215" t="str">
        <f>TEXT(SalesData[[#This Row],[Order Date]],"mmm-yyyy")</f>
        <v>Jan-2024</v>
      </c>
      <c r="D2215">
        <f t="shared" si="34"/>
        <v>2024</v>
      </c>
      <c r="E2215" t="s">
        <v>6202</v>
      </c>
      <c r="F2215" t="s">
        <v>6980</v>
      </c>
      <c r="G2215" t="s">
        <v>7096</v>
      </c>
      <c r="H2215" t="s">
        <v>7111</v>
      </c>
      <c r="I2215" t="s">
        <v>7142</v>
      </c>
      <c r="J2215" t="s">
        <v>7163</v>
      </c>
      <c r="K2215" t="s">
        <v>7167</v>
      </c>
      <c r="L2215" t="s">
        <v>7179</v>
      </c>
      <c r="M2215">
        <v>2</v>
      </c>
      <c r="N2215">
        <v>5193.18</v>
      </c>
      <c r="O2215">
        <v>0</v>
      </c>
      <c r="P2215">
        <v>1408.63</v>
      </c>
    </row>
    <row r="2216" spans="1:16" x14ac:dyDescent="0.25">
      <c r="A2216" t="s">
        <v>2228</v>
      </c>
      <c r="B2216" t="s">
        <v>5193</v>
      </c>
      <c r="C2216" t="str">
        <f>TEXT(SalesData[[#This Row],[Order Date]],"mmm-yyyy")</f>
        <v>Aug-2023</v>
      </c>
      <c r="D2216">
        <f t="shared" si="34"/>
        <v>2023</v>
      </c>
      <c r="E2216" t="s">
        <v>6151</v>
      </c>
      <c r="F2216" t="s">
        <v>6949</v>
      </c>
      <c r="G2216" t="s">
        <v>7097</v>
      </c>
      <c r="H2216" t="s">
        <v>7110</v>
      </c>
      <c r="I2216" t="s">
        <v>7129</v>
      </c>
      <c r="J2216" t="s">
        <v>7162</v>
      </c>
      <c r="K2216" t="s">
        <v>7168</v>
      </c>
      <c r="L2216" t="s">
        <v>7191</v>
      </c>
      <c r="M2216">
        <v>2</v>
      </c>
      <c r="N2216">
        <v>12506.38</v>
      </c>
      <c r="O2216">
        <v>0.05</v>
      </c>
      <c r="P2216">
        <v>2472.27</v>
      </c>
    </row>
    <row r="2217" spans="1:16" x14ac:dyDescent="0.25">
      <c r="A2217" t="s">
        <v>2229</v>
      </c>
      <c r="B2217" t="s">
        <v>5689</v>
      </c>
      <c r="C2217" t="str">
        <f>TEXT(SalesData[[#This Row],[Order Date]],"mmm-yyyy")</f>
        <v>Jun-2023</v>
      </c>
      <c r="D2217">
        <f t="shared" si="34"/>
        <v>2023</v>
      </c>
      <c r="E2217" t="s">
        <v>6260</v>
      </c>
      <c r="F2217" t="s">
        <v>7009</v>
      </c>
      <c r="G2217" t="s">
        <v>7097</v>
      </c>
      <c r="H2217" t="s">
        <v>7105</v>
      </c>
      <c r="I2217" t="s">
        <v>7149</v>
      </c>
      <c r="J2217" t="s">
        <v>7162</v>
      </c>
      <c r="K2217" t="s">
        <v>7166</v>
      </c>
      <c r="L2217" t="s">
        <v>7192</v>
      </c>
      <c r="M2217">
        <v>5</v>
      </c>
      <c r="N2217">
        <v>28287.21</v>
      </c>
      <c r="O2217">
        <v>0.1</v>
      </c>
      <c r="P2217">
        <v>3211.64</v>
      </c>
    </row>
    <row r="2218" spans="1:16" x14ac:dyDescent="0.25">
      <c r="A2218" t="s">
        <v>2230</v>
      </c>
      <c r="B2218" t="s">
        <v>5329</v>
      </c>
      <c r="C2218" t="str">
        <f>TEXT(SalesData[[#This Row],[Order Date]],"mmm-yyyy")</f>
        <v>Jul-2024</v>
      </c>
      <c r="D2218">
        <f t="shared" si="34"/>
        <v>2024</v>
      </c>
      <c r="E2218" t="s">
        <v>6824</v>
      </c>
      <c r="F2218" t="s">
        <v>7000</v>
      </c>
      <c r="G2218" t="s">
        <v>7096</v>
      </c>
      <c r="H2218" t="s">
        <v>7113</v>
      </c>
      <c r="I2218" t="s">
        <v>7144</v>
      </c>
      <c r="J2218" t="s">
        <v>7162</v>
      </c>
      <c r="K2218" t="s">
        <v>7168</v>
      </c>
      <c r="L2218" t="s">
        <v>7180</v>
      </c>
      <c r="M2218">
        <v>6</v>
      </c>
      <c r="N2218">
        <v>19523.89</v>
      </c>
      <c r="O2218">
        <v>0.05</v>
      </c>
      <c r="P2218">
        <v>3253.88</v>
      </c>
    </row>
    <row r="2219" spans="1:16" x14ac:dyDescent="0.25">
      <c r="A2219" t="s">
        <v>2231</v>
      </c>
      <c r="B2219" t="s">
        <v>5956</v>
      </c>
      <c r="C2219" t="str">
        <f>TEXT(SalesData[[#This Row],[Order Date]],"mmm-yyyy")</f>
        <v>Dec-2025</v>
      </c>
      <c r="D2219">
        <f t="shared" si="34"/>
        <v>2025</v>
      </c>
      <c r="E2219" t="s">
        <v>6711</v>
      </c>
      <c r="F2219" t="s">
        <v>7010</v>
      </c>
      <c r="G2219" t="s">
        <v>7095</v>
      </c>
      <c r="H2219" t="s">
        <v>7109</v>
      </c>
      <c r="I2219" t="s">
        <v>7140</v>
      </c>
      <c r="J2219" t="s">
        <v>7163</v>
      </c>
      <c r="K2219" t="s">
        <v>7175</v>
      </c>
      <c r="L2219" t="s">
        <v>7197</v>
      </c>
      <c r="M2219">
        <v>1</v>
      </c>
      <c r="N2219">
        <v>4722.3</v>
      </c>
      <c r="O2219">
        <v>0.2</v>
      </c>
      <c r="P2219">
        <v>884.56</v>
      </c>
    </row>
    <row r="2220" spans="1:16" x14ac:dyDescent="0.25">
      <c r="A2220" t="s">
        <v>2232</v>
      </c>
      <c r="B2220" t="s">
        <v>5058</v>
      </c>
      <c r="C2220" t="str">
        <f>TEXT(SalesData[[#This Row],[Order Date]],"mmm-yyyy")</f>
        <v>Jul-2023</v>
      </c>
      <c r="D2220">
        <f t="shared" si="34"/>
        <v>2023</v>
      </c>
      <c r="E2220" t="s">
        <v>6514</v>
      </c>
      <c r="F2220" t="s">
        <v>7070</v>
      </c>
      <c r="G2220" t="s">
        <v>7094</v>
      </c>
      <c r="H2220" t="s">
        <v>7101</v>
      </c>
      <c r="I2220" t="s">
        <v>7124</v>
      </c>
      <c r="J2220" t="s">
        <v>7163</v>
      </c>
      <c r="K2220" t="s">
        <v>7167</v>
      </c>
      <c r="L2220" t="s">
        <v>7179</v>
      </c>
      <c r="M2220">
        <v>2</v>
      </c>
      <c r="N2220">
        <v>4368.3999999999996</v>
      </c>
      <c r="O2220">
        <v>0.15</v>
      </c>
      <c r="P2220">
        <v>941.78</v>
      </c>
    </row>
    <row r="2221" spans="1:16" x14ac:dyDescent="0.25">
      <c r="A2221" t="s">
        <v>2233</v>
      </c>
      <c r="B2221" t="s">
        <v>5360</v>
      </c>
      <c r="C2221" t="str">
        <f>TEXT(SalesData[[#This Row],[Order Date]],"mmm-yyyy")</f>
        <v>Jun-2024</v>
      </c>
      <c r="D2221">
        <f t="shared" si="34"/>
        <v>2024</v>
      </c>
      <c r="E2221" t="s">
        <v>6130</v>
      </c>
      <c r="F2221" t="s">
        <v>6929</v>
      </c>
      <c r="G2221" t="s">
        <v>7096</v>
      </c>
      <c r="H2221" t="s">
        <v>7111</v>
      </c>
      <c r="I2221" t="s">
        <v>7131</v>
      </c>
      <c r="J2221" t="s">
        <v>7165</v>
      </c>
      <c r="K2221" t="s">
        <v>7176</v>
      </c>
      <c r="L2221" t="s">
        <v>7194</v>
      </c>
      <c r="M2221">
        <v>4</v>
      </c>
      <c r="N2221">
        <v>97429.34</v>
      </c>
      <c r="O2221">
        <v>0</v>
      </c>
      <c r="P2221">
        <v>14215.84</v>
      </c>
    </row>
    <row r="2222" spans="1:16" x14ac:dyDescent="0.25">
      <c r="A2222" t="s">
        <v>2234</v>
      </c>
      <c r="B2222" t="s">
        <v>5640</v>
      </c>
      <c r="C2222" t="str">
        <f>TEXT(SalesData[[#This Row],[Order Date]],"mmm-yyyy")</f>
        <v>Aug-2023</v>
      </c>
      <c r="D2222">
        <f t="shared" si="34"/>
        <v>2023</v>
      </c>
      <c r="E2222" t="s">
        <v>6175</v>
      </c>
      <c r="F2222" t="s">
        <v>6965</v>
      </c>
      <c r="G2222" t="s">
        <v>7094</v>
      </c>
      <c r="H2222" t="s">
        <v>7101</v>
      </c>
      <c r="I2222" t="s">
        <v>7117</v>
      </c>
      <c r="J2222" t="s">
        <v>7162</v>
      </c>
      <c r="K2222" t="s">
        <v>7166</v>
      </c>
      <c r="L2222" t="s">
        <v>7211</v>
      </c>
      <c r="M2222">
        <v>4</v>
      </c>
      <c r="N2222">
        <v>30024.47</v>
      </c>
      <c r="O2222">
        <v>0</v>
      </c>
      <c r="P2222">
        <v>5584.73</v>
      </c>
    </row>
    <row r="2223" spans="1:16" x14ac:dyDescent="0.25">
      <c r="A2223" t="s">
        <v>2235</v>
      </c>
      <c r="B2223" t="s">
        <v>5759</v>
      </c>
      <c r="C2223" t="str">
        <f>TEXT(SalesData[[#This Row],[Order Date]],"mmm-yyyy")</f>
        <v>Aug-2025</v>
      </c>
      <c r="D2223">
        <f t="shared" si="34"/>
        <v>2025</v>
      </c>
      <c r="E2223" t="s">
        <v>6151</v>
      </c>
      <c r="F2223" t="s">
        <v>6949</v>
      </c>
      <c r="G2223" t="s">
        <v>7096</v>
      </c>
      <c r="H2223" t="s">
        <v>7112</v>
      </c>
      <c r="I2223" t="s">
        <v>7154</v>
      </c>
      <c r="J2223" t="s">
        <v>7165</v>
      </c>
      <c r="K2223" t="s">
        <v>7177</v>
      </c>
      <c r="L2223" t="s">
        <v>7210</v>
      </c>
      <c r="M2223">
        <v>8</v>
      </c>
      <c r="N2223">
        <v>588034.53</v>
      </c>
      <c r="O2223">
        <v>0.1</v>
      </c>
      <c r="P2223">
        <v>51658.15</v>
      </c>
    </row>
    <row r="2224" spans="1:16" x14ac:dyDescent="0.25">
      <c r="A2224" t="s">
        <v>2236</v>
      </c>
      <c r="B2224" t="s">
        <v>5700</v>
      </c>
      <c r="C2224" t="str">
        <f>TEXT(SalesData[[#This Row],[Order Date]],"mmm-yyyy")</f>
        <v>Oct-2023</v>
      </c>
      <c r="D2224">
        <f t="shared" si="34"/>
        <v>2023</v>
      </c>
      <c r="E2224" t="s">
        <v>6518</v>
      </c>
      <c r="F2224" t="s">
        <v>6929</v>
      </c>
      <c r="G2224" t="s">
        <v>7095</v>
      </c>
      <c r="H2224" t="s">
        <v>7109</v>
      </c>
      <c r="I2224" t="s">
        <v>7135</v>
      </c>
      <c r="J2224" t="s">
        <v>7163</v>
      </c>
      <c r="K2224" t="s">
        <v>7167</v>
      </c>
      <c r="L2224" t="s">
        <v>7179</v>
      </c>
      <c r="M2224">
        <v>2</v>
      </c>
      <c r="N2224">
        <v>3966.41</v>
      </c>
      <c r="O2224">
        <v>0.2</v>
      </c>
      <c r="P2224">
        <v>568.36</v>
      </c>
    </row>
    <row r="2225" spans="1:16" x14ac:dyDescent="0.25">
      <c r="A2225" t="s">
        <v>2237</v>
      </c>
      <c r="B2225" t="s">
        <v>5019</v>
      </c>
      <c r="C2225" t="str">
        <f>TEXT(SalesData[[#This Row],[Order Date]],"mmm-yyyy")</f>
        <v>Jul-2024</v>
      </c>
      <c r="D2225">
        <f t="shared" si="34"/>
        <v>2024</v>
      </c>
      <c r="E2225" t="s">
        <v>6291</v>
      </c>
      <c r="F2225" t="s">
        <v>6969</v>
      </c>
      <c r="G2225" t="s">
        <v>7096</v>
      </c>
      <c r="H2225" t="s">
        <v>7112</v>
      </c>
      <c r="I2225" t="s">
        <v>7154</v>
      </c>
      <c r="J2225" t="s">
        <v>7164</v>
      </c>
      <c r="K2225" t="s">
        <v>7173</v>
      </c>
      <c r="L2225" t="s">
        <v>7186</v>
      </c>
      <c r="M2225">
        <v>7</v>
      </c>
      <c r="N2225">
        <v>23800.54</v>
      </c>
      <c r="O2225">
        <v>0.25</v>
      </c>
      <c r="P2225">
        <v>5461.66</v>
      </c>
    </row>
    <row r="2226" spans="1:16" x14ac:dyDescent="0.25">
      <c r="A2226" t="s">
        <v>2238</v>
      </c>
      <c r="B2226" t="s">
        <v>5762</v>
      </c>
      <c r="C2226" t="str">
        <f>TEXT(SalesData[[#This Row],[Order Date]],"mmm-yyyy")</f>
        <v>Nov-2023</v>
      </c>
      <c r="D2226">
        <f t="shared" si="34"/>
        <v>2023</v>
      </c>
      <c r="E2226" t="s">
        <v>6294</v>
      </c>
      <c r="F2226" t="s">
        <v>7010</v>
      </c>
      <c r="G2226" t="s">
        <v>7096</v>
      </c>
      <c r="H2226" t="s">
        <v>7113</v>
      </c>
      <c r="I2226" t="s">
        <v>7144</v>
      </c>
      <c r="J2226" t="s">
        <v>7164</v>
      </c>
      <c r="K2226" t="s">
        <v>7170</v>
      </c>
      <c r="L2226" t="s">
        <v>7189</v>
      </c>
      <c r="M2226">
        <v>7</v>
      </c>
      <c r="N2226">
        <v>9259.59</v>
      </c>
      <c r="O2226">
        <v>0.1</v>
      </c>
      <c r="P2226">
        <v>2134.2600000000002</v>
      </c>
    </row>
    <row r="2227" spans="1:16" x14ac:dyDescent="0.25">
      <c r="A2227" t="s">
        <v>2239</v>
      </c>
      <c r="B2227" t="s">
        <v>5446</v>
      </c>
      <c r="C2227" t="str">
        <f>TEXT(SalesData[[#This Row],[Order Date]],"mmm-yyyy")</f>
        <v>Oct-2024</v>
      </c>
      <c r="D2227">
        <f t="shared" si="34"/>
        <v>2024</v>
      </c>
      <c r="E2227" t="s">
        <v>6281</v>
      </c>
      <c r="F2227" t="s">
        <v>6932</v>
      </c>
      <c r="G2227" t="s">
        <v>7094</v>
      </c>
      <c r="H2227" t="s">
        <v>7099</v>
      </c>
      <c r="I2227" t="s">
        <v>7125</v>
      </c>
      <c r="J2227" t="s">
        <v>7164</v>
      </c>
      <c r="K2227" t="s">
        <v>7174</v>
      </c>
      <c r="L2227" t="s">
        <v>7196</v>
      </c>
      <c r="M2227">
        <v>8</v>
      </c>
      <c r="N2227">
        <v>21314.639999999999</v>
      </c>
      <c r="O2227">
        <v>0.2</v>
      </c>
      <c r="P2227">
        <v>3631.24</v>
      </c>
    </row>
    <row r="2228" spans="1:16" x14ac:dyDescent="0.25">
      <c r="A2228" t="s">
        <v>2240</v>
      </c>
      <c r="B2228" t="s">
        <v>5313</v>
      </c>
      <c r="C2228" t="str">
        <f>TEXT(SalesData[[#This Row],[Order Date]],"mmm-yyyy")</f>
        <v>Aug-2023</v>
      </c>
      <c r="D2228">
        <f t="shared" si="34"/>
        <v>2023</v>
      </c>
      <c r="E2228" t="s">
        <v>6442</v>
      </c>
      <c r="F2228" t="s">
        <v>7058</v>
      </c>
      <c r="G2228" t="s">
        <v>7096</v>
      </c>
      <c r="H2228" t="s">
        <v>7112</v>
      </c>
      <c r="I2228" t="s">
        <v>7139</v>
      </c>
      <c r="J2228" t="s">
        <v>7165</v>
      </c>
      <c r="K2228" t="s">
        <v>7172</v>
      </c>
      <c r="L2228" t="s">
        <v>7212</v>
      </c>
      <c r="M2228">
        <v>2</v>
      </c>
      <c r="N2228">
        <v>6927.97</v>
      </c>
      <c r="O2228">
        <v>0</v>
      </c>
      <c r="P2228">
        <v>1407.65</v>
      </c>
    </row>
    <row r="2229" spans="1:16" x14ac:dyDescent="0.25">
      <c r="A2229" t="s">
        <v>2241</v>
      </c>
      <c r="B2229" t="s">
        <v>5877</v>
      </c>
      <c r="C2229" t="str">
        <f>TEXT(SalesData[[#This Row],[Order Date]],"mmm-yyyy")</f>
        <v>Jan-2023</v>
      </c>
      <c r="D2229">
        <f t="shared" si="34"/>
        <v>2023</v>
      </c>
      <c r="E2229" t="s">
        <v>6110</v>
      </c>
      <c r="F2229" t="s">
        <v>6909</v>
      </c>
      <c r="G2229" t="s">
        <v>7096</v>
      </c>
      <c r="H2229" t="s">
        <v>7113</v>
      </c>
      <c r="I2229" t="s">
        <v>7148</v>
      </c>
      <c r="J2229" t="s">
        <v>7165</v>
      </c>
      <c r="K2229" t="s">
        <v>7177</v>
      </c>
      <c r="L2229" t="s">
        <v>7198</v>
      </c>
      <c r="M2229">
        <v>2</v>
      </c>
      <c r="N2229">
        <v>107726.1</v>
      </c>
      <c r="O2229">
        <v>0.15</v>
      </c>
      <c r="P2229">
        <v>9960.7099999999991</v>
      </c>
    </row>
    <row r="2230" spans="1:16" x14ac:dyDescent="0.25">
      <c r="A2230" t="s">
        <v>2242</v>
      </c>
      <c r="B2230" t="s">
        <v>5957</v>
      </c>
      <c r="C2230" t="str">
        <f>TEXT(SalesData[[#This Row],[Order Date]],"mmm-yyyy")</f>
        <v>Nov-2024</v>
      </c>
      <c r="D2230">
        <f t="shared" si="34"/>
        <v>2024</v>
      </c>
      <c r="E2230" t="s">
        <v>6795</v>
      </c>
      <c r="F2230" t="s">
        <v>7044</v>
      </c>
      <c r="G2230" t="s">
        <v>7094</v>
      </c>
      <c r="H2230" t="s">
        <v>7101</v>
      </c>
      <c r="I2230" t="s">
        <v>7117</v>
      </c>
      <c r="J2230" t="s">
        <v>7162</v>
      </c>
      <c r="K2230" t="s">
        <v>7168</v>
      </c>
      <c r="L2230" t="s">
        <v>7191</v>
      </c>
      <c r="M2230">
        <v>7</v>
      </c>
      <c r="N2230">
        <v>39583.75</v>
      </c>
      <c r="O2230">
        <v>0.15</v>
      </c>
      <c r="P2230">
        <v>4681.83</v>
      </c>
    </row>
    <row r="2231" spans="1:16" x14ac:dyDescent="0.25">
      <c r="A2231" t="s">
        <v>2243</v>
      </c>
      <c r="B2231" t="s">
        <v>5761</v>
      </c>
      <c r="C2231" t="str">
        <f>TEXT(SalesData[[#This Row],[Order Date]],"mmm-yyyy")</f>
        <v>Jul-2025</v>
      </c>
      <c r="D2231">
        <f t="shared" si="34"/>
        <v>2025</v>
      </c>
      <c r="E2231" t="s">
        <v>6309</v>
      </c>
      <c r="F2231" t="s">
        <v>7012</v>
      </c>
      <c r="G2231" t="s">
        <v>7095</v>
      </c>
      <c r="H2231" t="s">
        <v>7108</v>
      </c>
      <c r="I2231" t="s">
        <v>7141</v>
      </c>
      <c r="J2231" t="s">
        <v>7165</v>
      </c>
      <c r="K2231" t="s">
        <v>7176</v>
      </c>
      <c r="L2231" t="s">
        <v>7195</v>
      </c>
      <c r="M2231">
        <v>4</v>
      </c>
      <c r="N2231">
        <v>49308.97</v>
      </c>
      <c r="O2231">
        <v>0</v>
      </c>
      <c r="P2231">
        <v>5598.49</v>
      </c>
    </row>
    <row r="2232" spans="1:16" x14ac:dyDescent="0.25">
      <c r="A2232" t="s">
        <v>2244</v>
      </c>
      <c r="B2232" t="s">
        <v>5219</v>
      </c>
      <c r="C2232" t="str">
        <f>TEXT(SalesData[[#This Row],[Order Date]],"mmm-yyyy")</f>
        <v>Sep-2024</v>
      </c>
      <c r="D2232">
        <f t="shared" si="34"/>
        <v>2024</v>
      </c>
      <c r="E2232" t="s">
        <v>6662</v>
      </c>
      <c r="F2232" t="s">
        <v>6924</v>
      </c>
      <c r="G2232" t="s">
        <v>7094</v>
      </c>
      <c r="H2232" t="s">
        <v>7099</v>
      </c>
      <c r="I2232" t="s">
        <v>7130</v>
      </c>
      <c r="J2232" t="s">
        <v>7163</v>
      </c>
      <c r="K2232" t="s">
        <v>7175</v>
      </c>
      <c r="L2232" t="s">
        <v>7190</v>
      </c>
      <c r="M2232">
        <v>4</v>
      </c>
      <c r="N2232">
        <v>6485.34</v>
      </c>
      <c r="O2232">
        <v>0.25</v>
      </c>
      <c r="P2232">
        <v>930.22</v>
      </c>
    </row>
    <row r="2233" spans="1:16" x14ac:dyDescent="0.25">
      <c r="A2233" t="s">
        <v>2245</v>
      </c>
      <c r="B2233" t="s">
        <v>5769</v>
      </c>
      <c r="C2233" t="str">
        <f>TEXT(SalesData[[#This Row],[Order Date]],"mmm-yyyy")</f>
        <v>Feb-2025</v>
      </c>
      <c r="D2233">
        <f t="shared" si="34"/>
        <v>2025</v>
      </c>
      <c r="E2233" t="s">
        <v>6169</v>
      </c>
      <c r="F2233" t="s">
        <v>6939</v>
      </c>
      <c r="G2233" t="s">
        <v>7094</v>
      </c>
      <c r="H2233" t="s">
        <v>7098</v>
      </c>
      <c r="I2233" t="s">
        <v>7114</v>
      </c>
      <c r="J2233" t="s">
        <v>7165</v>
      </c>
      <c r="K2233" t="s">
        <v>7176</v>
      </c>
      <c r="L2233" t="s">
        <v>7195</v>
      </c>
      <c r="M2233">
        <v>2</v>
      </c>
      <c r="N2233">
        <v>21767.35</v>
      </c>
      <c r="O2233">
        <v>0.05</v>
      </c>
      <c r="P2233">
        <v>1824.65</v>
      </c>
    </row>
    <row r="2234" spans="1:16" x14ac:dyDescent="0.25">
      <c r="A2234" t="s">
        <v>2246</v>
      </c>
      <c r="B2234" t="s">
        <v>5933</v>
      </c>
      <c r="C2234" t="str">
        <f>TEXT(SalesData[[#This Row],[Order Date]],"mmm-yyyy")</f>
        <v>May-2024</v>
      </c>
      <c r="D2234">
        <f t="shared" si="34"/>
        <v>2024</v>
      </c>
      <c r="E2234" t="s">
        <v>6400</v>
      </c>
      <c r="F2234" t="s">
        <v>7014</v>
      </c>
      <c r="G2234" t="s">
        <v>7094</v>
      </c>
      <c r="H2234" t="s">
        <v>7099</v>
      </c>
      <c r="I2234" t="s">
        <v>7115</v>
      </c>
      <c r="J2234" t="s">
        <v>7164</v>
      </c>
      <c r="K2234" t="s">
        <v>7170</v>
      </c>
      <c r="L2234" t="s">
        <v>7183</v>
      </c>
      <c r="M2234">
        <v>8</v>
      </c>
      <c r="N2234">
        <v>34265.839999999997</v>
      </c>
      <c r="O2234">
        <v>0.15</v>
      </c>
      <c r="P2234">
        <v>5856.21</v>
      </c>
    </row>
    <row r="2235" spans="1:16" x14ac:dyDescent="0.25">
      <c r="A2235" t="s">
        <v>2247</v>
      </c>
      <c r="B2235" t="s">
        <v>5958</v>
      </c>
      <c r="C2235" t="str">
        <f>TEXT(SalesData[[#This Row],[Order Date]],"mmm-yyyy")</f>
        <v>Jul-2025</v>
      </c>
      <c r="D2235">
        <f t="shared" si="34"/>
        <v>2025</v>
      </c>
      <c r="E2235" t="s">
        <v>6539</v>
      </c>
      <c r="F2235" t="s">
        <v>7074</v>
      </c>
      <c r="G2235" t="s">
        <v>7097</v>
      </c>
      <c r="H2235" t="s">
        <v>7105</v>
      </c>
      <c r="I2235" t="s">
        <v>7128</v>
      </c>
      <c r="J2235" t="s">
        <v>7165</v>
      </c>
      <c r="K2235" t="s">
        <v>7177</v>
      </c>
      <c r="L2235" t="s">
        <v>7210</v>
      </c>
      <c r="M2235">
        <v>1</v>
      </c>
      <c r="N2235">
        <v>81027.600000000006</v>
      </c>
      <c r="O2235">
        <v>0</v>
      </c>
      <c r="P2235">
        <v>10432.26</v>
      </c>
    </row>
    <row r="2236" spans="1:16" x14ac:dyDescent="0.25">
      <c r="A2236" t="s">
        <v>2248</v>
      </c>
      <c r="B2236" t="s">
        <v>5694</v>
      </c>
      <c r="C2236" t="str">
        <f>TEXT(SalesData[[#This Row],[Order Date]],"mmm-yyyy")</f>
        <v>Sep-2024</v>
      </c>
      <c r="D2236">
        <f t="shared" si="34"/>
        <v>2024</v>
      </c>
      <c r="E2236" t="s">
        <v>6635</v>
      </c>
      <c r="F2236" t="s">
        <v>7029</v>
      </c>
      <c r="G2236" t="s">
        <v>7097</v>
      </c>
      <c r="H2236" t="s">
        <v>7110</v>
      </c>
      <c r="I2236" t="s">
        <v>7155</v>
      </c>
      <c r="J2236" t="s">
        <v>7163</v>
      </c>
      <c r="K2236" t="s">
        <v>7171</v>
      </c>
      <c r="L2236" t="s">
        <v>7184</v>
      </c>
      <c r="M2236">
        <v>2</v>
      </c>
      <c r="N2236">
        <v>14044.85</v>
      </c>
      <c r="O2236">
        <v>0.1</v>
      </c>
      <c r="P2236">
        <v>1516.66</v>
      </c>
    </row>
    <row r="2237" spans="1:16" x14ac:dyDescent="0.25">
      <c r="A2237" t="s">
        <v>2249</v>
      </c>
      <c r="B2237" t="s">
        <v>5385</v>
      </c>
      <c r="C2237" t="str">
        <f>TEXT(SalesData[[#This Row],[Order Date]],"mmm-yyyy")</f>
        <v>Oct-2024</v>
      </c>
      <c r="D2237">
        <f t="shared" si="34"/>
        <v>2024</v>
      </c>
      <c r="E2237" t="s">
        <v>6442</v>
      </c>
      <c r="F2237" t="s">
        <v>7058</v>
      </c>
      <c r="G2237" t="s">
        <v>7094</v>
      </c>
      <c r="H2237" t="s">
        <v>7100</v>
      </c>
      <c r="I2237" t="s">
        <v>7151</v>
      </c>
      <c r="J2237" t="s">
        <v>7163</v>
      </c>
      <c r="K2237" t="s">
        <v>7167</v>
      </c>
      <c r="L2237" t="s">
        <v>7179</v>
      </c>
      <c r="M2237">
        <v>2</v>
      </c>
      <c r="N2237">
        <v>3771.51</v>
      </c>
      <c r="O2237">
        <v>0.25</v>
      </c>
      <c r="P2237">
        <v>484.94</v>
      </c>
    </row>
    <row r="2238" spans="1:16" x14ac:dyDescent="0.25">
      <c r="A2238" t="s">
        <v>2250</v>
      </c>
      <c r="B2238" t="s">
        <v>5454</v>
      </c>
      <c r="C2238" t="str">
        <f>TEXT(SalesData[[#This Row],[Order Date]],"mmm-yyyy")</f>
        <v>Jun-2025</v>
      </c>
      <c r="D2238">
        <f t="shared" si="34"/>
        <v>2025</v>
      </c>
      <c r="E2238" t="s">
        <v>6578</v>
      </c>
      <c r="F2238" t="s">
        <v>6925</v>
      </c>
      <c r="G2238" t="s">
        <v>7097</v>
      </c>
      <c r="H2238" t="s">
        <v>7107</v>
      </c>
      <c r="I2238" t="s">
        <v>7123</v>
      </c>
      <c r="J2238" t="s">
        <v>7164</v>
      </c>
      <c r="K2238" t="s">
        <v>7173</v>
      </c>
      <c r="L2238" t="s">
        <v>7206</v>
      </c>
      <c r="M2238">
        <v>6</v>
      </c>
      <c r="N2238">
        <v>10921.99</v>
      </c>
      <c r="O2238">
        <v>0.2</v>
      </c>
      <c r="P2238">
        <v>2262.98</v>
      </c>
    </row>
    <row r="2239" spans="1:16" x14ac:dyDescent="0.25">
      <c r="A2239" t="s">
        <v>2251</v>
      </c>
      <c r="B2239" t="s">
        <v>5642</v>
      </c>
      <c r="C2239" t="str">
        <f>TEXT(SalesData[[#This Row],[Order Date]],"mmm-yyyy")</f>
        <v>Apr-2024</v>
      </c>
      <c r="D2239">
        <f t="shared" si="34"/>
        <v>2024</v>
      </c>
      <c r="E2239" t="s">
        <v>6153</v>
      </c>
      <c r="F2239" t="s">
        <v>6951</v>
      </c>
      <c r="G2239" t="s">
        <v>7097</v>
      </c>
      <c r="H2239" t="s">
        <v>7105</v>
      </c>
      <c r="I2239" t="s">
        <v>7121</v>
      </c>
      <c r="J2239" t="s">
        <v>7165</v>
      </c>
      <c r="K2239" t="s">
        <v>7176</v>
      </c>
      <c r="L2239" t="s">
        <v>7202</v>
      </c>
      <c r="M2239">
        <v>3</v>
      </c>
      <c r="N2239">
        <v>51711.14</v>
      </c>
      <c r="O2239">
        <v>0.05</v>
      </c>
      <c r="P2239">
        <v>6563.48</v>
      </c>
    </row>
    <row r="2240" spans="1:16" x14ac:dyDescent="0.25">
      <c r="A2240" t="s">
        <v>2252</v>
      </c>
      <c r="B2240" t="s">
        <v>5690</v>
      </c>
      <c r="C2240" t="str">
        <f>TEXT(SalesData[[#This Row],[Order Date]],"mmm-yyyy")</f>
        <v>Jul-2025</v>
      </c>
      <c r="D2240">
        <f t="shared" si="34"/>
        <v>2025</v>
      </c>
      <c r="E2240" t="s">
        <v>6239</v>
      </c>
      <c r="F2240" t="s">
        <v>6918</v>
      </c>
      <c r="G2240" t="s">
        <v>7095</v>
      </c>
      <c r="H2240" t="s">
        <v>7102</v>
      </c>
      <c r="I2240" t="s">
        <v>7157</v>
      </c>
      <c r="J2240" t="s">
        <v>7164</v>
      </c>
      <c r="K2240" t="s">
        <v>7173</v>
      </c>
      <c r="L2240" t="s">
        <v>7200</v>
      </c>
      <c r="M2240">
        <v>5</v>
      </c>
      <c r="N2240">
        <v>4988.26</v>
      </c>
      <c r="O2240">
        <v>0.15</v>
      </c>
      <c r="P2240">
        <v>1271.3699999999999</v>
      </c>
    </row>
    <row r="2241" spans="1:16" x14ac:dyDescent="0.25">
      <c r="A2241" t="s">
        <v>2253</v>
      </c>
      <c r="B2241" t="s">
        <v>5450</v>
      </c>
      <c r="C2241" t="str">
        <f>TEXT(SalesData[[#This Row],[Order Date]],"mmm-yyyy")</f>
        <v>Jun-2025</v>
      </c>
      <c r="D2241">
        <f t="shared" si="34"/>
        <v>2025</v>
      </c>
      <c r="E2241" t="s">
        <v>6578</v>
      </c>
      <c r="F2241" t="s">
        <v>6925</v>
      </c>
      <c r="G2241" t="s">
        <v>7094</v>
      </c>
      <c r="H2241" t="s">
        <v>7099</v>
      </c>
      <c r="I2241" t="s">
        <v>7115</v>
      </c>
      <c r="J2241" t="s">
        <v>7165</v>
      </c>
      <c r="K2241" t="s">
        <v>7177</v>
      </c>
      <c r="L2241" t="s">
        <v>7201</v>
      </c>
      <c r="M2241">
        <v>1</v>
      </c>
      <c r="N2241">
        <v>38379.53</v>
      </c>
      <c r="O2241">
        <v>0.25</v>
      </c>
      <c r="P2241">
        <v>2239.73</v>
      </c>
    </row>
    <row r="2242" spans="1:16" x14ac:dyDescent="0.25">
      <c r="A2242" t="s">
        <v>2254</v>
      </c>
      <c r="B2242" t="s">
        <v>5457</v>
      </c>
      <c r="C2242" t="str">
        <f>TEXT(SalesData[[#This Row],[Order Date]],"mmm-yyyy")</f>
        <v>Jan-2025</v>
      </c>
      <c r="D2242">
        <f t="shared" ref="D2242:D2305" si="35">YEAR(B2242)</f>
        <v>2025</v>
      </c>
      <c r="E2242" t="s">
        <v>6214</v>
      </c>
      <c r="F2242" t="s">
        <v>6966</v>
      </c>
      <c r="G2242" t="s">
        <v>7095</v>
      </c>
      <c r="H2242" t="s">
        <v>7102</v>
      </c>
      <c r="I2242" t="s">
        <v>7157</v>
      </c>
      <c r="J2242" t="s">
        <v>7165</v>
      </c>
      <c r="K2242" t="s">
        <v>7176</v>
      </c>
      <c r="L2242" t="s">
        <v>7202</v>
      </c>
      <c r="M2242">
        <v>1</v>
      </c>
      <c r="N2242">
        <v>16934.45</v>
      </c>
      <c r="O2242">
        <v>0.1</v>
      </c>
      <c r="P2242">
        <v>1523.63</v>
      </c>
    </row>
    <row r="2243" spans="1:16" x14ac:dyDescent="0.25">
      <c r="A2243" t="s">
        <v>2255</v>
      </c>
      <c r="B2243" t="s">
        <v>5587</v>
      </c>
      <c r="C2243" t="str">
        <f>TEXT(SalesData[[#This Row],[Order Date]],"mmm-yyyy")</f>
        <v>Jan-2025</v>
      </c>
      <c r="D2243">
        <f t="shared" si="35"/>
        <v>2025</v>
      </c>
      <c r="E2243" t="s">
        <v>6654</v>
      </c>
      <c r="F2243" t="s">
        <v>7041</v>
      </c>
      <c r="G2243" t="s">
        <v>7095</v>
      </c>
      <c r="H2243" t="s">
        <v>7108</v>
      </c>
      <c r="I2243" t="s">
        <v>7150</v>
      </c>
      <c r="J2243" t="s">
        <v>7164</v>
      </c>
      <c r="K2243" t="s">
        <v>7170</v>
      </c>
      <c r="L2243" t="s">
        <v>7213</v>
      </c>
      <c r="M2243">
        <v>8</v>
      </c>
      <c r="N2243">
        <v>21652.78</v>
      </c>
      <c r="O2243">
        <v>0</v>
      </c>
      <c r="P2243">
        <v>6935.08</v>
      </c>
    </row>
    <row r="2244" spans="1:16" x14ac:dyDescent="0.25">
      <c r="A2244" t="s">
        <v>2256</v>
      </c>
      <c r="B2244" t="s">
        <v>5420</v>
      </c>
      <c r="C2244" t="str">
        <f>TEXT(SalesData[[#This Row],[Order Date]],"mmm-yyyy")</f>
        <v>Nov-2024</v>
      </c>
      <c r="D2244">
        <f t="shared" si="35"/>
        <v>2024</v>
      </c>
      <c r="E2244" t="s">
        <v>6649</v>
      </c>
      <c r="F2244" t="s">
        <v>6977</v>
      </c>
      <c r="G2244" t="s">
        <v>7095</v>
      </c>
      <c r="H2244" t="s">
        <v>7109</v>
      </c>
      <c r="I2244" t="s">
        <v>7140</v>
      </c>
      <c r="J2244" t="s">
        <v>7165</v>
      </c>
      <c r="K2244" t="s">
        <v>7172</v>
      </c>
      <c r="L2244" t="s">
        <v>7185</v>
      </c>
      <c r="M2244">
        <v>5</v>
      </c>
      <c r="N2244">
        <v>19760.45</v>
      </c>
      <c r="O2244">
        <v>0.2</v>
      </c>
      <c r="P2244">
        <v>1477.8</v>
      </c>
    </row>
    <row r="2245" spans="1:16" x14ac:dyDescent="0.25">
      <c r="A2245" t="s">
        <v>2257</v>
      </c>
      <c r="B2245" t="s">
        <v>5661</v>
      </c>
      <c r="C2245" t="str">
        <f>TEXT(SalesData[[#This Row],[Order Date]],"mmm-yyyy")</f>
        <v>Jun-2025</v>
      </c>
      <c r="D2245">
        <f t="shared" si="35"/>
        <v>2025</v>
      </c>
      <c r="E2245" t="s">
        <v>6333</v>
      </c>
      <c r="F2245" t="s">
        <v>6898</v>
      </c>
      <c r="G2245" t="s">
        <v>7096</v>
      </c>
      <c r="H2245" t="s">
        <v>7111</v>
      </c>
      <c r="I2245" t="s">
        <v>7142</v>
      </c>
      <c r="J2245" t="s">
        <v>7163</v>
      </c>
      <c r="K2245" t="s">
        <v>7171</v>
      </c>
      <c r="L2245" t="s">
        <v>7204</v>
      </c>
      <c r="M2245">
        <v>3</v>
      </c>
      <c r="N2245">
        <v>12492.37</v>
      </c>
      <c r="O2245">
        <v>0.1</v>
      </c>
      <c r="P2245">
        <v>1740.67</v>
      </c>
    </row>
    <row r="2246" spans="1:16" x14ac:dyDescent="0.25">
      <c r="A2246" t="s">
        <v>2258</v>
      </c>
      <c r="B2246" t="s">
        <v>5473</v>
      </c>
      <c r="C2246" t="str">
        <f>TEXT(SalesData[[#This Row],[Order Date]],"mmm-yyyy")</f>
        <v>Jun-2025</v>
      </c>
      <c r="D2246">
        <f t="shared" si="35"/>
        <v>2025</v>
      </c>
      <c r="E2246" t="s">
        <v>6248</v>
      </c>
      <c r="F2246" t="s">
        <v>7002</v>
      </c>
      <c r="G2246" t="s">
        <v>7096</v>
      </c>
      <c r="H2246" t="s">
        <v>7103</v>
      </c>
      <c r="I2246" t="s">
        <v>7134</v>
      </c>
      <c r="J2246" t="s">
        <v>7164</v>
      </c>
      <c r="K2246" t="s">
        <v>7170</v>
      </c>
      <c r="L2246" t="s">
        <v>7213</v>
      </c>
      <c r="M2246">
        <v>4</v>
      </c>
      <c r="N2246">
        <v>9581.8799999999992</v>
      </c>
      <c r="O2246">
        <v>0.15</v>
      </c>
      <c r="P2246">
        <v>2251.54</v>
      </c>
    </row>
    <row r="2247" spans="1:16" x14ac:dyDescent="0.25">
      <c r="A2247" t="s">
        <v>2259</v>
      </c>
      <c r="B2247" t="s">
        <v>5959</v>
      </c>
      <c r="C2247" t="str">
        <f>TEXT(SalesData[[#This Row],[Order Date]],"mmm-yyyy")</f>
        <v>Oct-2025</v>
      </c>
      <c r="D2247">
        <f t="shared" si="35"/>
        <v>2025</v>
      </c>
      <c r="E2247" t="s">
        <v>6628</v>
      </c>
      <c r="F2247" t="s">
        <v>6981</v>
      </c>
      <c r="G2247" t="s">
        <v>7096</v>
      </c>
      <c r="H2247" t="s">
        <v>7111</v>
      </c>
      <c r="I2247" t="s">
        <v>7142</v>
      </c>
      <c r="J2247" t="s">
        <v>7163</v>
      </c>
      <c r="K2247" t="s">
        <v>7171</v>
      </c>
      <c r="L2247" t="s">
        <v>7209</v>
      </c>
      <c r="M2247">
        <v>2</v>
      </c>
      <c r="N2247">
        <v>3760.69</v>
      </c>
      <c r="O2247">
        <v>0</v>
      </c>
      <c r="P2247">
        <v>825.6</v>
      </c>
    </row>
    <row r="2248" spans="1:16" x14ac:dyDescent="0.25">
      <c r="A2248" t="s">
        <v>2260</v>
      </c>
      <c r="B2248" t="s">
        <v>5235</v>
      </c>
      <c r="C2248" t="str">
        <f>TEXT(SalesData[[#This Row],[Order Date]],"mmm-yyyy")</f>
        <v>Sep-2023</v>
      </c>
      <c r="D2248">
        <f t="shared" si="35"/>
        <v>2023</v>
      </c>
      <c r="E2248" t="s">
        <v>6484</v>
      </c>
      <c r="F2248" t="s">
        <v>7051</v>
      </c>
      <c r="G2248" t="s">
        <v>7096</v>
      </c>
      <c r="H2248" t="s">
        <v>7111</v>
      </c>
      <c r="I2248" t="s">
        <v>7131</v>
      </c>
      <c r="J2248" t="s">
        <v>7165</v>
      </c>
      <c r="K2248" t="s">
        <v>7177</v>
      </c>
      <c r="L2248" t="s">
        <v>7210</v>
      </c>
      <c r="M2248">
        <v>3</v>
      </c>
      <c r="N2248">
        <v>235024.08</v>
      </c>
      <c r="O2248">
        <v>0.05</v>
      </c>
      <c r="P2248">
        <v>27503.95</v>
      </c>
    </row>
    <row r="2249" spans="1:16" x14ac:dyDescent="0.25">
      <c r="A2249" t="s">
        <v>2261</v>
      </c>
      <c r="B2249" t="s">
        <v>5897</v>
      </c>
      <c r="C2249" t="str">
        <f>TEXT(SalesData[[#This Row],[Order Date]],"mmm-yyyy")</f>
        <v>May-2024</v>
      </c>
      <c r="D2249">
        <f t="shared" si="35"/>
        <v>2024</v>
      </c>
      <c r="E2249" t="s">
        <v>6151</v>
      </c>
      <c r="F2249" t="s">
        <v>6949</v>
      </c>
      <c r="G2249" t="s">
        <v>7097</v>
      </c>
      <c r="H2249" t="s">
        <v>7110</v>
      </c>
      <c r="I2249" t="s">
        <v>7159</v>
      </c>
      <c r="J2249" t="s">
        <v>7162</v>
      </c>
      <c r="K2249" t="s">
        <v>7166</v>
      </c>
      <c r="L2249" t="s">
        <v>7178</v>
      </c>
      <c r="M2249">
        <v>7</v>
      </c>
      <c r="N2249">
        <v>108018.73</v>
      </c>
      <c r="O2249">
        <v>0</v>
      </c>
      <c r="P2249">
        <v>24451.45</v>
      </c>
    </row>
    <row r="2250" spans="1:16" x14ac:dyDescent="0.25">
      <c r="A2250" t="s">
        <v>2262</v>
      </c>
      <c r="B2250" t="s">
        <v>5428</v>
      </c>
      <c r="C2250" t="str">
        <f>TEXT(SalesData[[#This Row],[Order Date]],"mmm-yyyy")</f>
        <v>Jun-2024</v>
      </c>
      <c r="D2250">
        <f t="shared" si="35"/>
        <v>2024</v>
      </c>
      <c r="E2250" t="s">
        <v>6293</v>
      </c>
      <c r="F2250" t="s">
        <v>7020</v>
      </c>
      <c r="G2250" t="s">
        <v>7094</v>
      </c>
      <c r="H2250" t="s">
        <v>7099</v>
      </c>
      <c r="I2250" t="s">
        <v>7125</v>
      </c>
      <c r="J2250" t="s">
        <v>7164</v>
      </c>
      <c r="K2250" t="s">
        <v>7174</v>
      </c>
      <c r="L2250" t="s">
        <v>7196</v>
      </c>
      <c r="M2250">
        <v>4</v>
      </c>
      <c r="N2250">
        <v>13217.07</v>
      </c>
      <c r="O2250">
        <v>0.05</v>
      </c>
      <c r="P2250">
        <v>2803.63</v>
      </c>
    </row>
    <row r="2251" spans="1:16" x14ac:dyDescent="0.25">
      <c r="A2251" t="s">
        <v>2263</v>
      </c>
      <c r="B2251" t="s">
        <v>5111</v>
      </c>
      <c r="C2251" t="str">
        <f>TEXT(SalesData[[#This Row],[Order Date]],"mmm-yyyy")</f>
        <v>Sep-2024</v>
      </c>
      <c r="D2251">
        <f t="shared" si="35"/>
        <v>2024</v>
      </c>
      <c r="E2251" t="s">
        <v>6253</v>
      </c>
      <c r="F2251" t="s">
        <v>7005</v>
      </c>
      <c r="G2251" t="s">
        <v>7097</v>
      </c>
      <c r="H2251" t="s">
        <v>7110</v>
      </c>
      <c r="I2251" t="s">
        <v>7129</v>
      </c>
      <c r="J2251" t="s">
        <v>7164</v>
      </c>
      <c r="K2251" t="s">
        <v>7173</v>
      </c>
      <c r="L2251" t="s">
        <v>7206</v>
      </c>
      <c r="M2251">
        <v>1</v>
      </c>
      <c r="N2251">
        <v>2262.8000000000002</v>
      </c>
      <c r="O2251">
        <v>0</v>
      </c>
      <c r="P2251">
        <v>690.05</v>
      </c>
    </row>
    <row r="2252" spans="1:16" x14ac:dyDescent="0.25">
      <c r="A2252" t="s">
        <v>2264</v>
      </c>
      <c r="B2252" t="s">
        <v>5050</v>
      </c>
      <c r="C2252" t="str">
        <f>TEXT(SalesData[[#This Row],[Order Date]],"mmm-yyyy")</f>
        <v>Nov-2024</v>
      </c>
      <c r="D2252">
        <f t="shared" si="35"/>
        <v>2024</v>
      </c>
      <c r="E2252" t="s">
        <v>6551</v>
      </c>
      <c r="F2252" t="s">
        <v>7031</v>
      </c>
      <c r="G2252" t="s">
        <v>7095</v>
      </c>
      <c r="H2252" t="s">
        <v>7102</v>
      </c>
      <c r="I2252" t="s">
        <v>7157</v>
      </c>
      <c r="J2252" t="s">
        <v>7162</v>
      </c>
      <c r="K2252" t="s">
        <v>7168</v>
      </c>
      <c r="L2252" t="s">
        <v>7191</v>
      </c>
      <c r="M2252">
        <v>1</v>
      </c>
      <c r="N2252">
        <v>5969.2</v>
      </c>
      <c r="O2252">
        <v>0.05</v>
      </c>
      <c r="P2252">
        <v>1036.71</v>
      </c>
    </row>
    <row r="2253" spans="1:16" x14ac:dyDescent="0.25">
      <c r="A2253" t="s">
        <v>2265</v>
      </c>
      <c r="B2253" t="s">
        <v>5723</v>
      </c>
      <c r="C2253" t="str">
        <f>TEXT(SalesData[[#This Row],[Order Date]],"mmm-yyyy")</f>
        <v>Dec-2025</v>
      </c>
      <c r="D2253">
        <f t="shared" si="35"/>
        <v>2025</v>
      </c>
      <c r="E2253" t="s">
        <v>6381</v>
      </c>
      <c r="F2253" t="s">
        <v>6970</v>
      </c>
      <c r="G2253" t="s">
        <v>7097</v>
      </c>
      <c r="H2253" t="s">
        <v>7104</v>
      </c>
      <c r="I2253" t="s">
        <v>7120</v>
      </c>
      <c r="J2253" t="s">
        <v>7163</v>
      </c>
      <c r="K2253" t="s">
        <v>7175</v>
      </c>
      <c r="L2253" t="s">
        <v>7190</v>
      </c>
      <c r="M2253">
        <v>3</v>
      </c>
      <c r="N2253">
        <v>6165.3</v>
      </c>
      <c r="O2253">
        <v>0.05</v>
      </c>
      <c r="P2253">
        <v>1290.19</v>
      </c>
    </row>
    <row r="2254" spans="1:16" x14ac:dyDescent="0.25">
      <c r="A2254" t="s">
        <v>2266</v>
      </c>
      <c r="B2254" t="s">
        <v>5076</v>
      </c>
      <c r="C2254" t="str">
        <f>TEXT(SalesData[[#This Row],[Order Date]],"mmm-yyyy")</f>
        <v>Dec-2025</v>
      </c>
      <c r="D2254">
        <f t="shared" si="35"/>
        <v>2025</v>
      </c>
      <c r="E2254" t="s">
        <v>6443</v>
      </c>
      <c r="F2254" t="s">
        <v>7059</v>
      </c>
      <c r="G2254" t="s">
        <v>7096</v>
      </c>
      <c r="H2254" t="s">
        <v>7103</v>
      </c>
      <c r="I2254" t="s">
        <v>7119</v>
      </c>
      <c r="J2254" t="s">
        <v>7162</v>
      </c>
      <c r="K2254" t="s">
        <v>7168</v>
      </c>
      <c r="L2254" t="s">
        <v>7191</v>
      </c>
      <c r="M2254">
        <v>3</v>
      </c>
      <c r="N2254">
        <v>18763.57</v>
      </c>
      <c r="O2254">
        <v>0</v>
      </c>
      <c r="P2254">
        <v>4065.73</v>
      </c>
    </row>
    <row r="2255" spans="1:16" x14ac:dyDescent="0.25">
      <c r="A2255" t="s">
        <v>2267</v>
      </c>
      <c r="B2255" t="s">
        <v>5960</v>
      </c>
      <c r="C2255" t="str">
        <f>TEXT(SalesData[[#This Row],[Order Date]],"mmm-yyyy")</f>
        <v>Jul-2023</v>
      </c>
      <c r="D2255">
        <f t="shared" si="35"/>
        <v>2023</v>
      </c>
      <c r="E2255" t="s">
        <v>6263</v>
      </c>
      <c r="F2255" t="s">
        <v>7010</v>
      </c>
      <c r="G2255" t="s">
        <v>7095</v>
      </c>
      <c r="H2255" t="s">
        <v>7102</v>
      </c>
      <c r="I2255" t="s">
        <v>7157</v>
      </c>
      <c r="J2255" t="s">
        <v>7162</v>
      </c>
      <c r="K2255" t="s">
        <v>7169</v>
      </c>
      <c r="L2255" t="s">
        <v>7193</v>
      </c>
      <c r="M2255">
        <v>3</v>
      </c>
      <c r="N2255">
        <v>28922.66</v>
      </c>
      <c r="O2255">
        <v>0.15</v>
      </c>
      <c r="P2255">
        <v>3923.74</v>
      </c>
    </row>
    <row r="2256" spans="1:16" x14ac:dyDescent="0.25">
      <c r="A2256" t="s">
        <v>2268</v>
      </c>
      <c r="B2256" t="s">
        <v>5030</v>
      </c>
      <c r="C2256" t="str">
        <f>TEXT(SalesData[[#This Row],[Order Date]],"mmm-yyyy")</f>
        <v>Nov-2025</v>
      </c>
      <c r="D2256">
        <f t="shared" si="35"/>
        <v>2025</v>
      </c>
      <c r="E2256" t="s">
        <v>6382</v>
      </c>
      <c r="F2256" t="s">
        <v>7049</v>
      </c>
      <c r="G2256" t="s">
        <v>7096</v>
      </c>
      <c r="H2256" t="s">
        <v>7111</v>
      </c>
      <c r="I2256" t="s">
        <v>7142</v>
      </c>
      <c r="J2256" t="s">
        <v>7165</v>
      </c>
      <c r="K2256" t="s">
        <v>7177</v>
      </c>
      <c r="L2256" t="s">
        <v>7198</v>
      </c>
      <c r="M2256">
        <v>5</v>
      </c>
      <c r="N2256">
        <v>272445.84999999998</v>
      </c>
      <c r="O2256">
        <v>0.15</v>
      </c>
      <c r="P2256">
        <v>32633.1</v>
      </c>
    </row>
    <row r="2257" spans="1:16" x14ac:dyDescent="0.25">
      <c r="A2257" t="s">
        <v>2269</v>
      </c>
      <c r="B2257" t="s">
        <v>5562</v>
      </c>
      <c r="C2257" t="str">
        <f>TEXT(SalesData[[#This Row],[Order Date]],"mmm-yyyy")</f>
        <v>Aug-2025</v>
      </c>
      <c r="D2257">
        <f t="shared" si="35"/>
        <v>2025</v>
      </c>
      <c r="E2257" t="s">
        <v>6844</v>
      </c>
      <c r="F2257" t="s">
        <v>6972</v>
      </c>
      <c r="G2257" t="s">
        <v>7096</v>
      </c>
      <c r="H2257" t="s">
        <v>7113</v>
      </c>
      <c r="I2257" t="s">
        <v>7143</v>
      </c>
      <c r="J2257" t="s">
        <v>7165</v>
      </c>
      <c r="K2257" t="s">
        <v>7177</v>
      </c>
      <c r="L2257" t="s">
        <v>7198</v>
      </c>
      <c r="M2257">
        <v>4</v>
      </c>
      <c r="N2257">
        <v>266766.28000000003</v>
      </c>
      <c r="O2257">
        <v>0</v>
      </c>
      <c r="P2257">
        <v>48080.91</v>
      </c>
    </row>
    <row r="2258" spans="1:16" x14ac:dyDescent="0.25">
      <c r="A2258" t="s">
        <v>2270</v>
      </c>
      <c r="B2258" t="s">
        <v>5183</v>
      </c>
      <c r="C2258" t="str">
        <f>TEXT(SalesData[[#This Row],[Order Date]],"mmm-yyyy")</f>
        <v>Jan-2023</v>
      </c>
      <c r="D2258">
        <f t="shared" si="35"/>
        <v>2023</v>
      </c>
      <c r="E2258" t="s">
        <v>6375</v>
      </c>
      <c r="F2258" t="s">
        <v>7048</v>
      </c>
      <c r="G2258" t="s">
        <v>7097</v>
      </c>
      <c r="H2258" t="s">
        <v>7104</v>
      </c>
      <c r="I2258" t="s">
        <v>7120</v>
      </c>
      <c r="J2258" t="s">
        <v>7165</v>
      </c>
      <c r="K2258" t="s">
        <v>7176</v>
      </c>
      <c r="L2258" t="s">
        <v>7195</v>
      </c>
      <c r="M2258">
        <v>8</v>
      </c>
      <c r="N2258">
        <v>89726.9</v>
      </c>
      <c r="O2258">
        <v>0.05</v>
      </c>
      <c r="P2258">
        <v>10337.74</v>
      </c>
    </row>
    <row r="2259" spans="1:16" x14ac:dyDescent="0.25">
      <c r="A2259" t="s">
        <v>2271</v>
      </c>
      <c r="B2259" t="s">
        <v>5494</v>
      </c>
      <c r="C2259" t="str">
        <f>TEXT(SalesData[[#This Row],[Order Date]],"mmm-yyyy")</f>
        <v>Nov-2023</v>
      </c>
      <c r="D2259">
        <f t="shared" si="35"/>
        <v>2023</v>
      </c>
      <c r="E2259" t="s">
        <v>6751</v>
      </c>
      <c r="F2259" t="s">
        <v>6950</v>
      </c>
      <c r="G2259" t="s">
        <v>7097</v>
      </c>
      <c r="H2259" t="s">
        <v>7107</v>
      </c>
      <c r="I2259" t="s">
        <v>7152</v>
      </c>
      <c r="J2259" t="s">
        <v>7163</v>
      </c>
      <c r="K2259" t="s">
        <v>7175</v>
      </c>
      <c r="L2259" t="s">
        <v>7190</v>
      </c>
      <c r="M2259">
        <v>6</v>
      </c>
      <c r="N2259">
        <v>11996.8</v>
      </c>
      <c r="O2259">
        <v>0.05</v>
      </c>
      <c r="P2259">
        <v>2422.42</v>
      </c>
    </row>
    <row r="2260" spans="1:16" x14ac:dyDescent="0.25">
      <c r="A2260" t="s">
        <v>2272</v>
      </c>
      <c r="B2260" t="s">
        <v>5539</v>
      </c>
      <c r="C2260" t="str">
        <f>TEXT(SalesData[[#This Row],[Order Date]],"mmm-yyyy")</f>
        <v>May-2023</v>
      </c>
      <c r="D2260">
        <f t="shared" si="35"/>
        <v>2023</v>
      </c>
      <c r="E2260" t="s">
        <v>6297</v>
      </c>
      <c r="F2260" t="s">
        <v>7023</v>
      </c>
      <c r="G2260" t="s">
        <v>7097</v>
      </c>
      <c r="H2260" t="s">
        <v>7104</v>
      </c>
      <c r="I2260" t="s">
        <v>7132</v>
      </c>
      <c r="J2260" t="s">
        <v>7163</v>
      </c>
      <c r="K2260" t="s">
        <v>7171</v>
      </c>
      <c r="L2260" t="s">
        <v>7184</v>
      </c>
      <c r="M2260">
        <v>6</v>
      </c>
      <c r="N2260">
        <v>39320.53</v>
      </c>
      <c r="O2260">
        <v>0.2</v>
      </c>
      <c r="P2260">
        <v>1817.82</v>
      </c>
    </row>
    <row r="2261" spans="1:16" x14ac:dyDescent="0.25">
      <c r="A2261" t="s">
        <v>2273</v>
      </c>
      <c r="B2261" t="s">
        <v>5961</v>
      </c>
      <c r="C2261" t="str">
        <f>TEXT(SalesData[[#This Row],[Order Date]],"mmm-yyyy")</f>
        <v>Jul-2025</v>
      </c>
      <c r="D2261">
        <f t="shared" si="35"/>
        <v>2025</v>
      </c>
      <c r="E2261" t="s">
        <v>6156</v>
      </c>
      <c r="F2261" t="s">
        <v>6937</v>
      </c>
      <c r="G2261" t="s">
        <v>7095</v>
      </c>
      <c r="H2261" t="s">
        <v>7108</v>
      </c>
      <c r="I2261" t="s">
        <v>7126</v>
      </c>
      <c r="J2261" t="s">
        <v>7165</v>
      </c>
      <c r="K2261" t="s">
        <v>7176</v>
      </c>
      <c r="L2261" t="s">
        <v>7195</v>
      </c>
      <c r="M2261">
        <v>7</v>
      </c>
      <c r="N2261">
        <v>83842.759999999995</v>
      </c>
      <c r="O2261">
        <v>0</v>
      </c>
      <c r="P2261">
        <v>9742.5</v>
      </c>
    </row>
    <row r="2262" spans="1:16" x14ac:dyDescent="0.25">
      <c r="A2262" t="s">
        <v>2274</v>
      </c>
      <c r="B2262" t="s">
        <v>5407</v>
      </c>
      <c r="C2262" t="str">
        <f>TEXT(SalesData[[#This Row],[Order Date]],"mmm-yyyy")</f>
        <v>Jan-2024</v>
      </c>
      <c r="D2262">
        <f t="shared" si="35"/>
        <v>2024</v>
      </c>
      <c r="E2262" t="s">
        <v>6547</v>
      </c>
      <c r="F2262" t="s">
        <v>6978</v>
      </c>
      <c r="G2262" t="s">
        <v>7094</v>
      </c>
      <c r="H2262" t="s">
        <v>7099</v>
      </c>
      <c r="I2262" t="s">
        <v>7115</v>
      </c>
      <c r="J2262" t="s">
        <v>7164</v>
      </c>
      <c r="K2262" t="s">
        <v>7174</v>
      </c>
      <c r="L2262" t="s">
        <v>7188</v>
      </c>
      <c r="M2262">
        <v>3</v>
      </c>
      <c r="N2262">
        <v>8558.59</v>
      </c>
      <c r="O2262">
        <v>0</v>
      </c>
      <c r="P2262">
        <v>2068.4</v>
      </c>
    </row>
    <row r="2263" spans="1:16" x14ac:dyDescent="0.25">
      <c r="A2263" t="s">
        <v>2275</v>
      </c>
      <c r="B2263" t="s">
        <v>5226</v>
      </c>
      <c r="C2263" t="str">
        <f>TEXT(SalesData[[#This Row],[Order Date]],"mmm-yyyy")</f>
        <v>Jan-2023</v>
      </c>
      <c r="D2263">
        <f t="shared" si="35"/>
        <v>2023</v>
      </c>
      <c r="E2263" t="s">
        <v>6314</v>
      </c>
      <c r="F2263" t="s">
        <v>6908</v>
      </c>
      <c r="G2263" t="s">
        <v>7096</v>
      </c>
      <c r="H2263" t="s">
        <v>7112</v>
      </c>
      <c r="I2263" t="s">
        <v>7139</v>
      </c>
      <c r="J2263" t="s">
        <v>7164</v>
      </c>
      <c r="K2263" t="s">
        <v>7170</v>
      </c>
      <c r="L2263" t="s">
        <v>7189</v>
      </c>
      <c r="M2263">
        <v>3</v>
      </c>
      <c r="N2263">
        <v>4335.5600000000004</v>
      </c>
      <c r="O2263">
        <v>0</v>
      </c>
      <c r="P2263">
        <v>1240.29</v>
      </c>
    </row>
    <row r="2264" spans="1:16" x14ac:dyDescent="0.25">
      <c r="A2264" t="s">
        <v>2276</v>
      </c>
      <c r="B2264" t="s">
        <v>5930</v>
      </c>
      <c r="C2264" t="str">
        <f>TEXT(SalesData[[#This Row],[Order Date]],"mmm-yyyy")</f>
        <v>Dec-2025</v>
      </c>
      <c r="D2264">
        <f t="shared" si="35"/>
        <v>2025</v>
      </c>
      <c r="E2264" t="s">
        <v>6529</v>
      </c>
      <c r="F2264" t="s">
        <v>7007</v>
      </c>
      <c r="G2264" t="s">
        <v>7095</v>
      </c>
      <c r="H2264" t="s">
        <v>7109</v>
      </c>
      <c r="I2264" t="s">
        <v>7127</v>
      </c>
      <c r="J2264" t="s">
        <v>7163</v>
      </c>
      <c r="K2264" t="s">
        <v>7171</v>
      </c>
      <c r="L2264" t="s">
        <v>7204</v>
      </c>
      <c r="M2264">
        <v>6</v>
      </c>
      <c r="N2264">
        <v>27600.39</v>
      </c>
      <c r="O2264">
        <v>0</v>
      </c>
      <c r="P2264">
        <v>4964.4399999999996</v>
      </c>
    </row>
    <row r="2265" spans="1:16" x14ac:dyDescent="0.25">
      <c r="A2265" t="s">
        <v>2277</v>
      </c>
      <c r="B2265" t="s">
        <v>5681</v>
      </c>
      <c r="C2265" t="str">
        <f>TEXT(SalesData[[#This Row],[Order Date]],"mmm-yyyy")</f>
        <v>Sep-2023</v>
      </c>
      <c r="D2265">
        <f t="shared" si="35"/>
        <v>2023</v>
      </c>
      <c r="E2265" t="s">
        <v>6773</v>
      </c>
      <c r="F2265" t="s">
        <v>6966</v>
      </c>
      <c r="G2265" t="s">
        <v>7097</v>
      </c>
      <c r="H2265" t="s">
        <v>7110</v>
      </c>
      <c r="I2265" t="s">
        <v>7155</v>
      </c>
      <c r="J2265" t="s">
        <v>7165</v>
      </c>
      <c r="K2265" t="s">
        <v>7172</v>
      </c>
      <c r="L2265" t="s">
        <v>7208</v>
      </c>
      <c r="M2265">
        <v>1</v>
      </c>
      <c r="N2265">
        <v>2587.1</v>
      </c>
      <c r="O2265">
        <v>0</v>
      </c>
      <c r="P2265">
        <v>594.64</v>
      </c>
    </row>
    <row r="2266" spans="1:16" x14ac:dyDescent="0.25">
      <c r="A2266" t="s">
        <v>2278</v>
      </c>
      <c r="B2266" t="s">
        <v>5558</v>
      </c>
      <c r="C2266" t="str">
        <f>TEXT(SalesData[[#This Row],[Order Date]],"mmm-yyyy")</f>
        <v>Sep-2023</v>
      </c>
      <c r="D2266">
        <f t="shared" si="35"/>
        <v>2023</v>
      </c>
      <c r="E2266" t="s">
        <v>6675</v>
      </c>
      <c r="F2266" t="s">
        <v>7013</v>
      </c>
      <c r="G2266" t="s">
        <v>7094</v>
      </c>
      <c r="H2266" t="s">
        <v>7100</v>
      </c>
      <c r="I2266" t="s">
        <v>7136</v>
      </c>
      <c r="J2266" t="s">
        <v>7162</v>
      </c>
      <c r="K2266" t="s">
        <v>7169</v>
      </c>
      <c r="L2266" t="s">
        <v>7203</v>
      </c>
      <c r="M2266">
        <v>1</v>
      </c>
      <c r="N2266">
        <v>16118.28</v>
      </c>
      <c r="O2266">
        <v>0.25</v>
      </c>
      <c r="P2266">
        <v>496.04</v>
      </c>
    </row>
    <row r="2267" spans="1:16" x14ac:dyDescent="0.25">
      <c r="A2267" t="s">
        <v>2279</v>
      </c>
      <c r="B2267" t="s">
        <v>5913</v>
      </c>
      <c r="C2267" t="str">
        <f>TEXT(SalesData[[#This Row],[Order Date]],"mmm-yyyy")</f>
        <v>Nov-2024</v>
      </c>
      <c r="D2267">
        <f t="shared" si="35"/>
        <v>2024</v>
      </c>
      <c r="E2267" t="s">
        <v>6535</v>
      </c>
      <c r="F2267" t="s">
        <v>7074</v>
      </c>
      <c r="G2267" t="s">
        <v>7094</v>
      </c>
      <c r="H2267" t="s">
        <v>7099</v>
      </c>
      <c r="I2267" t="s">
        <v>7125</v>
      </c>
      <c r="J2267" t="s">
        <v>7164</v>
      </c>
      <c r="K2267" t="s">
        <v>7170</v>
      </c>
      <c r="L2267" t="s">
        <v>7213</v>
      </c>
      <c r="M2267">
        <v>2</v>
      </c>
      <c r="N2267">
        <v>5212.53</v>
      </c>
      <c r="O2267">
        <v>0.1</v>
      </c>
      <c r="P2267">
        <v>1517.75</v>
      </c>
    </row>
    <row r="2268" spans="1:16" x14ac:dyDescent="0.25">
      <c r="A2268" t="s">
        <v>2280</v>
      </c>
      <c r="B2268" t="s">
        <v>5419</v>
      </c>
      <c r="C2268" t="str">
        <f>TEXT(SalesData[[#This Row],[Order Date]],"mmm-yyyy")</f>
        <v>Aug-2024</v>
      </c>
      <c r="D2268">
        <f t="shared" si="35"/>
        <v>2024</v>
      </c>
      <c r="E2268" t="s">
        <v>6725</v>
      </c>
      <c r="F2268" t="s">
        <v>6949</v>
      </c>
      <c r="G2268" t="s">
        <v>7094</v>
      </c>
      <c r="H2268" t="s">
        <v>7099</v>
      </c>
      <c r="I2268" t="s">
        <v>7125</v>
      </c>
      <c r="J2268" t="s">
        <v>7164</v>
      </c>
      <c r="K2268" t="s">
        <v>7170</v>
      </c>
      <c r="L2268" t="s">
        <v>7189</v>
      </c>
      <c r="M2268">
        <v>2</v>
      </c>
      <c r="N2268">
        <v>2354.21</v>
      </c>
      <c r="O2268">
        <v>0.25</v>
      </c>
      <c r="P2268">
        <v>329.96</v>
      </c>
    </row>
    <row r="2269" spans="1:16" x14ac:dyDescent="0.25">
      <c r="A2269" t="s">
        <v>2281</v>
      </c>
      <c r="B2269" t="s">
        <v>5962</v>
      </c>
      <c r="C2269" t="str">
        <f>TEXT(SalesData[[#This Row],[Order Date]],"mmm-yyyy")</f>
        <v>May-2024</v>
      </c>
      <c r="D2269">
        <f t="shared" si="35"/>
        <v>2024</v>
      </c>
      <c r="E2269" t="s">
        <v>6157</v>
      </c>
      <c r="F2269" t="s">
        <v>6953</v>
      </c>
      <c r="G2269" t="s">
        <v>7096</v>
      </c>
      <c r="H2269" t="s">
        <v>7111</v>
      </c>
      <c r="I2269" t="s">
        <v>7145</v>
      </c>
      <c r="J2269" t="s">
        <v>7162</v>
      </c>
      <c r="K2269" t="s">
        <v>7166</v>
      </c>
      <c r="L2269" t="s">
        <v>7192</v>
      </c>
      <c r="M2269">
        <v>2</v>
      </c>
      <c r="N2269">
        <v>10634.19</v>
      </c>
      <c r="O2269">
        <v>0.15</v>
      </c>
      <c r="P2269">
        <v>1149.23</v>
      </c>
    </row>
    <row r="2270" spans="1:16" x14ac:dyDescent="0.25">
      <c r="A2270" t="s">
        <v>2282</v>
      </c>
      <c r="B2270" t="s">
        <v>5384</v>
      </c>
      <c r="C2270" t="str">
        <f>TEXT(SalesData[[#This Row],[Order Date]],"mmm-yyyy")</f>
        <v>Aug-2025</v>
      </c>
      <c r="D2270">
        <f t="shared" si="35"/>
        <v>2025</v>
      </c>
      <c r="E2270" t="s">
        <v>6827</v>
      </c>
      <c r="F2270" t="s">
        <v>7024</v>
      </c>
      <c r="G2270" t="s">
        <v>7096</v>
      </c>
      <c r="H2270" t="s">
        <v>7111</v>
      </c>
      <c r="I2270" t="s">
        <v>7142</v>
      </c>
      <c r="J2270" t="s">
        <v>7163</v>
      </c>
      <c r="K2270" t="s">
        <v>7167</v>
      </c>
      <c r="L2270" t="s">
        <v>7179</v>
      </c>
      <c r="M2270">
        <v>8</v>
      </c>
      <c r="N2270">
        <v>20763.740000000002</v>
      </c>
      <c r="O2270">
        <v>0</v>
      </c>
      <c r="P2270">
        <v>5260.05</v>
      </c>
    </row>
    <row r="2271" spans="1:16" x14ac:dyDescent="0.25">
      <c r="A2271" t="s">
        <v>2283</v>
      </c>
      <c r="B2271" t="s">
        <v>5108</v>
      </c>
      <c r="C2271" t="str">
        <f>TEXT(SalesData[[#This Row],[Order Date]],"mmm-yyyy")</f>
        <v>Feb-2024</v>
      </c>
      <c r="D2271">
        <f t="shared" si="35"/>
        <v>2024</v>
      </c>
      <c r="E2271" t="s">
        <v>6646</v>
      </c>
      <c r="F2271" t="s">
        <v>6907</v>
      </c>
      <c r="G2271" t="s">
        <v>7095</v>
      </c>
      <c r="H2271" t="s">
        <v>7108</v>
      </c>
      <c r="I2271" t="s">
        <v>7141</v>
      </c>
      <c r="J2271" t="s">
        <v>7163</v>
      </c>
      <c r="K2271" t="s">
        <v>7167</v>
      </c>
      <c r="L2271" t="s">
        <v>7179</v>
      </c>
      <c r="M2271">
        <v>3</v>
      </c>
      <c r="N2271">
        <v>6677.48</v>
      </c>
      <c r="O2271">
        <v>0.15</v>
      </c>
      <c r="P2271">
        <v>1395.14</v>
      </c>
    </row>
    <row r="2272" spans="1:16" x14ac:dyDescent="0.25">
      <c r="A2272" t="s">
        <v>2284</v>
      </c>
      <c r="B2272" t="s">
        <v>5687</v>
      </c>
      <c r="C2272" t="str">
        <f>TEXT(SalesData[[#This Row],[Order Date]],"mmm-yyyy")</f>
        <v>Apr-2025</v>
      </c>
      <c r="D2272">
        <f t="shared" si="35"/>
        <v>2025</v>
      </c>
      <c r="E2272" t="s">
        <v>6802</v>
      </c>
      <c r="F2272" t="s">
        <v>6969</v>
      </c>
      <c r="G2272" t="s">
        <v>7095</v>
      </c>
      <c r="H2272" t="s">
        <v>7106</v>
      </c>
      <c r="I2272" t="s">
        <v>7161</v>
      </c>
      <c r="J2272" t="s">
        <v>7165</v>
      </c>
      <c r="K2272" t="s">
        <v>7176</v>
      </c>
      <c r="L2272" t="s">
        <v>7195</v>
      </c>
      <c r="M2272">
        <v>1</v>
      </c>
      <c r="N2272">
        <v>9275.4699999999993</v>
      </c>
      <c r="O2272">
        <v>0.25</v>
      </c>
      <c r="P2272">
        <v>284.63</v>
      </c>
    </row>
    <row r="2273" spans="1:16" x14ac:dyDescent="0.25">
      <c r="A2273" t="s">
        <v>2285</v>
      </c>
      <c r="B2273" t="s">
        <v>5479</v>
      </c>
      <c r="C2273" t="str">
        <f>TEXT(SalesData[[#This Row],[Order Date]],"mmm-yyyy")</f>
        <v>Aug-2024</v>
      </c>
      <c r="D2273">
        <f t="shared" si="35"/>
        <v>2024</v>
      </c>
      <c r="E2273" t="s">
        <v>6359</v>
      </c>
      <c r="F2273" t="s">
        <v>7044</v>
      </c>
      <c r="G2273" t="s">
        <v>7094</v>
      </c>
      <c r="H2273" t="s">
        <v>7098</v>
      </c>
      <c r="I2273" t="s">
        <v>7156</v>
      </c>
      <c r="J2273" t="s">
        <v>7163</v>
      </c>
      <c r="K2273" t="s">
        <v>7171</v>
      </c>
      <c r="L2273" t="s">
        <v>7209</v>
      </c>
      <c r="M2273">
        <v>1</v>
      </c>
      <c r="N2273">
        <v>1375.18</v>
      </c>
      <c r="O2273">
        <v>0.2</v>
      </c>
      <c r="P2273">
        <v>178.24</v>
      </c>
    </row>
    <row r="2274" spans="1:16" x14ac:dyDescent="0.25">
      <c r="A2274" t="s">
        <v>2286</v>
      </c>
      <c r="B2274" t="s">
        <v>5937</v>
      </c>
      <c r="C2274" t="str">
        <f>TEXT(SalesData[[#This Row],[Order Date]],"mmm-yyyy")</f>
        <v>Dec-2024</v>
      </c>
      <c r="D2274">
        <f t="shared" si="35"/>
        <v>2024</v>
      </c>
      <c r="E2274" t="s">
        <v>6630</v>
      </c>
      <c r="F2274" t="s">
        <v>7084</v>
      </c>
      <c r="G2274" t="s">
        <v>7096</v>
      </c>
      <c r="H2274" t="s">
        <v>7111</v>
      </c>
      <c r="I2274" t="s">
        <v>7145</v>
      </c>
      <c r="J2274" t="s">
        <v>7163</v>
      </c>
      <c r="K2274" t="s">
        <v>7171</v>
      </c>
      <c r="L2274" t="s">
        <v>7184</v>
      </c>
      <c r="M2274">
        <v>3</v>
      </c>
      <c r="N2274">
        <v>21345</v>
      </c>
      <c r="O2274">
        <v>0.1</v>
      </c>
      <c r="P2274">
        <v>2302.2199999999998</v>
      </c>
    </row>
    <row r="2275" spans="1:16" x14ac:dyDescent="0.25">
      <c r="A2275" t="s">
        <v>2287</v>
      </c>
      <c r="B2275" t="s">
        <v>5809</v>
      </c>
      <c r="C2275" t="str">
        <f>TEXT(SalesData[[#This Row],[Order Date]],"mmm-yyyy")</f>
        <v>Sep-2023</v>
      </c>
      <c r="D2275">
        <f t="shared" si="35"/>
        <v>2023</v>
      </c>
      <c r="E2275" t="s">
        <v>6720</v>
      </c>
      <c r="F2275" t="s">
        <v>7049</v>
      </c>
      <c r="G2275" t="s">
        <v>7095</v>
      </c>
      <c r="H2275" t="s">
        <v>7108</v>
      </c>
      <c r="I2275" t="s">
        <v>7141</v>
      </c>
      <c r="J2275" t="s">
        <v>7162</v>
      </c>
      <c r="K2275" t="s">
        <v>7168</v>
      </c>
      <c r="L2275" t="s">
        <v>7191</v>
      </c>
      <c r="M2275">
        <v>7</v>
      </c>
      <c r="N2275">
        <v>34464.870000000003</v>
      </c>
      <c r="O2275">
        <v>0.25</v>
      </c>
      <c r="P2275">
        <v>4793.43</v>
      </c>
    </row>
    <row r="2276" spans="1:16" x14ac:dyDescent="0.25">
      <c r="A2276" t="s">
        <v>2288</v>
      </c>
      <c r="B2276" t="s">
        <v>5750</v>
      </c>
      <c r="C2276" t="str">
        <f>TEXT(SalesData[[#This Row],[Order Date]],"mmm-yyyy")</f>
        <v>Jul-2024</v>
      </c>
      <c r="D2276">
        <f t="shared" si="35"/>
        <v>2024</v>
      </c>
      <c r="E2276" t="s">
        <v>6541</v>
      </c>
      <c r="F2276" t="s">
        <v>7009</v>
      </c>
      <c r="G2276" t="s">
        <v>7097</v>
      </c>
      <c r="H2276" t="s">
        <v>7107</v>
      </c>
      <c r="I2276" t="s">
        <v>7152</v>
      </c>
      <c r="J2276" t="s">
        <v>7164</v>
      </c>
      <c r="K2276" t="s">
        <v>7173</v>
      </c>
      <c r="L2276" t="s">
        <v>7206</v>
      </c>
      <c r="M2276">
        <v>4</v>
      </c>
      <c r="N2276">
        <v>9190.92</v>
      </c>
      <c r="O2276">
        <v>0</v>
      </c>
      <c r="P2276">
        <v>2917.63</v>
      </c>
    </row>
    <row r="2277" spans="1:16" x14ac:dyDescent="0.25">
      <c r="A2277" t="s">
        <v>2289</v>
      </c>
      <c r="B2277" t="s">
        <v>5124</v>
      </c>
      <c r="C2277" t="str">
        <f>TEXT(SalesData[[#This Row],[Order Date]],"mmm-yyyy")</f>
        <v>Mar-2025</v>
      </c>
      <c r="D2277">
        <f t="shared" si="35"/>
        <v>2025</v>
      </c>
      <c r="E2277" t="s">
        <v>6775</v>
      </c>
      <c r="F2277" t="s">
        <v>7010</v>
      </c>
      <c r="G2277" t="s">
        <v>7095</v>
      </c>
      <c r="H2277" t="s">
        <v>7109</v>
      </c>
      <c r="I2277" t="s">
        <v>7135</v>
      </c>
      <c r="J2277" t="s">
        <v>7163</v>
      </c>
      <c r="K2277" t="s">
        <v>7175</v>
      </c>
      <c r="L2277" t="s">
        <v>7190</v>
      </c>
      <c r="M2277">
        <v>1</v>
      </c>
      <c r="N2277">
        <v>2229.5100000000002</v>
      </c>
      <c r="O2277">
        <v>0</v>
      </c>
      <c r="P2277">
        <v>453.79</v>
      </c>
    </row>
    <row r="2278" spans="1:16" x14ac:dyDescent="0.25">
      <c r="A2278" t="s">
        <v>2290</v>
      </c>
      <c r="B2278" t="s">
        <v>5812</v>
      </c>
      <c r="C2278" t="str">
        <f>TEXT(SalesData[[#This Row],[Order Date]],"mmm-yyyy")</f>
        <v>Apr-2024</v>
      </c>
      <c r="D2278">
        <f t="shared" si="35"/>
        <v>2024</v>
      </c>
      <c r="E2278" t="s">
        <v>6735</v>
      </c>
      <c r="F2278" t="s">
        <v>6958</v>
      </c>
      <c r="G2278" t="s">
        <v>7094</v>
      </c>
      <c r="H2278" t="s">
        <v>7098</v>
      </c>
      <c r="I2278" t="s">
        <v>7138</v>
      </c>
      <c r="J2278" t="s">
        <v>7164</v>
      </c>
      <c r="K2278" t="s">
        <v>7170</v>
      </c>
      <c r="L2278" t="s">
        <v>7189</v>
      </c>
      <c r="M2278">
        <v>3</v>
      </c>
      <c r="N2278">
        <v>4533.84</v>
      </c>
      <c r="O2278">
        <v>0</v>
      </c>
      <c r="P2278">
        <v>1451.03</v>
      </c>
    </row>
    <row r="2279" spans="1:16" x14ac:dyDescent="0.25">
      <c r="A2279" t="s">
        <v>2291</v>
      </c>
      <c r="B2279" t="s">
        <v>5446</v>
      </c>
      <c r="C2279" t="str">
        <f>TEXT(SalesData[[#This Row],[Order Date]],"mmm-yyyy")</f>
        <v>Oct-2024</v>
      </c>
      <c r="D2279">
        <f t="shared" si="35"/>
        <v>2024</v>
      </c>
      <c r="E2279" t="s">
        <v>6390</v>
      </c>
      <c r="F2279" t="s">
        <v>6920</v>
      </c>
      <c r="G2279" t="s">
        <v>7096</v>
      </c>
      <c r="H2279" t="s">
        <v>7103</v>
      </c>
      <c r="I2279" t="s">
        <v>7134</v>
      </c>
      <c r="J2279" t="s">
        <v>7163</v>
      </c>
      <c r="K2279" t="s">
        <v>7175</v>
      </c>
      <c r="L2279" t="s">
        <v>7197</v>
      </c>
      <c r="M2279">
        <v>6</v>
      </c>
      <c r="N2279">
        <v>37306.959999999999</v>
      </c>
      <c r="O2279">
        <v>0</v>
      </c>
      <c r="P2279">
        <v>8360.6</v>
      </c>
    </row>
    <row r="2280" spans="1:16" x14ac:dyDescent="0.25">
      <c r="A2280" t="s">
        <v>2292</v>
      </c>
      <c r="B2280" t="s">
        <v>5948</v>
      </c>
      <c r="C2280" t="str">
        <f>TEXT(SalesData[[#This Row],[Order Date]],"mmm-yyyy")</f>
        <v>Dec-2023</v>
      </c>
      <c r="D2280">
        <f t="shared" si="35"/>
        <v>2023</v>
      </c>
      <c r="E2280" t="s">
        <v>6466</v>
      </c>
      <c r="F2280" t="s">
        <v>7046</v>
      </c>
      <c r="G2280" t="s">
        <v>7095</v>
      </c>
      <c r="H2280" t="s">
        <v>7102</v>
      </c>
      <c r="I2280" t="s">
        <v>7147</v>
      </c>
      <c r="J2280" t="s">
        <v>7162</v>
      </c>
      <c r="K2280" t="s">
        <v>7166</v>
      </c>
      <c r="L2280" t="s">
        <v>7178</v>
      </c>
      <c r="M2280">
        <v>1</v>
      </c>
      <c r="N2280">
        <v>15329.55</v>
      </c>
      <c r="O2280">
        <v>0</v>
      </c>
      <c r="P2280">
        <v>3259.62</v>
      </c>
    </row>
    <row r="2281" spans="1:16" x14ac:dyDescent="0.25">
      <c r="A2281" t="s">
        <v>2293</v>
      </c>
      <c r="B2281" t="s">
        <v>5240</v>
      </c>
      <c r="C2281" t="str">
        <f>TEXT(SalesData[[#This Row],[Order Date]],"mmm-yyyy")</f>
        <v>Mar-2023</v>
      </c>
      <c r="D2281">
        <f t="shared" si="35"/>
        <v>2023</v>
      </c>
      <c r="E2281" t="s">
        <v>6362</v>
      </c>
      <c r="F2281" t="s">
        <v>7035</v>
      </c>
      <c r="G2281" t="s">
        <v>7097</v>
      </c>
      <c r="H2281" t="s">
        <v>7105</v>
      </c>
      <c r="I2281" t="s">
        <v>7128</v>
      </c>
      <c r="J2281" t="s">
        <v>7163</v>
      </c>
      <c r="K2281" t="s">
        <v>7175</v>
      </c>
      <c r="L2281" t="s">
        <v>7197</v>
      </c>
      <c r="M2281">
        <v>5</v>
      </c>
      <c r="N2281">
        <v>27490.1</v>
      </c>
      <c r="O2281">
        <v>0.05</v>
      </c>
      <c r="P2281">
        <v>5677.76</v>
      </c>
    </row>
    <row r="2282" spans="1:16" x14ac:dyDescent="0.25">
      <c r="A2282" t="s">
        <v>2294</v>
      </c>
      <c r="B2282" t="s">
        <v>5177</v>
      </c>
      <c r="C2282" t="str">
        <f>TEXT(SalesData[[#This Row],[Order Date]],"mmm-yyyy")</f>
        <v>Oct-2024</v>
      </c>
      <c r="D2282">
        <f t="shared" si="35"/>
        <v>2024</v>
      </c>
      <c r="E2282" t="s">
        <v>6288</v>
      </c>
      <c r="F2282" t="s">
        <v>6926</v>
      </c>
      <c r="G2282" t="s">
        <v>7095</v>
      </c>
      <c r="H2282" t="s">
        <v>7108</v>
      </c>
      <c r="I2282" t="s">
        <v>7141</v>
      </c>
      <c r="J2282" t="s">
        <v>7165</v>
      </c>
      <c r="K2282" t="s">
        <v>7172</v>
      </c>
      <c r="L2282" t="s">
        <v>7212</v>
      </c>
      <c r="M2282">
        <v>3</v>
      </c>
      <c r="N2282">
        <v>8188.81</v>
      </c>
      <c r="O2282">
        <v>0.2</v>
      </c>
      <c r="P2282">
        <v>964.51</v>
      </c>
    </row>
    <row r="2283" spans="1:16" x14ac:dyDescent="0.25">
      <c r="A2283" t="s">
        <v>2295</v>
      </c>
      <c r="B2283" t="s">
        <v>5608</v>
      </c>
      <c r="C2283" t="str">
        <f>TEXT(SalesData[[#This Row],[Order Date]],"mmm-yyyy")</f>
        <v>May-2023</v>
      </c>
      <c r="D2283">
        <f t="shared" si="35"/>
        <v>2023</v>
      </c>
      <c r="E2283" t="s">
        <v>6802</v>
      </c>
      <c r="F2283" t="s">
        <v>6969</v>
      </c>
      <c r="G2283" t="s">
        <v>7096</v>
      </c>
      <c r="H2283" t="s">
        <v>7103</v>
      </c>
      <c r="I2283" t="s">
        <v>7158</v>
      </c>
      <c r="J2283" t="s">
        <v>7164</v>
      </c>
      <c r="K2283" t="s">
        <v>7174</v>
      </c>
      <c r="L2283" t="s">
        <v>7196</v>
      </c>
      <c r="M2283">
        <v>4</v>
      </c>
      <c r="N2283">
        <v>13906.42</v>
      </c>
      <c r="O2283">
        <v>0.05</v>
      </c>
      <c r="P2283">
        <v>3050.46</v>
      </c>
    </row>
    <row r="2284" spans="1:16" x14ac:dyDescent="0.25">
      <c r="A2284" t="s">
        <v>2296</v>
      </c>
      <c r="B2284" t="s">
        <v>5696</v>
      </c>
      <c r="C2284" t="str">
        <f>TEXT(SalesData[[#This Row],[Order Date]],"mmm-yyyy")</f>
        <v>Jul-2024</v>
      </c>
      <c r="D2284">
        <f t="shared" si="35"/>
        <v>2024</v>
      </c>
      <c r="E2284" t="s">
        <v>6645</v>
      </c>
      <c r="F2284" t="s">
        <v>7002</v>
      </c>
      <c r="G2284" t="s">
        <v>7095</v>
      </c>
      <c r="H2284" t="s">
        <v>7106</v>
      </c>
      <c r="I2284" t="s">
        <v>7161</v>
      </c>
      <c r="J2284" t="s">
        <v>7162</v>
      </c>
      <c r="K2284" t="s">
        <v>7169</v>
      </c>
      <c r="L2284" t="s">
        <v>7203</v>
      </c>
      <c r="M2284">
        <v>3</v>
      </c>
      <c r="N2284">
        <v>55925.02</v>
      </c>
      <c r="O2284">
        <v>0.15</v>
      </c>
      <c r="P2284">
        <v>4372.58</v>
      </c>
    </row>
    <row r="2285" spans="1:16" x14ac:dyDescent="0.25">
      <c r="A2285" t="s">
        <v>2297</v>
      </c>
      <c r="B2285" t="s">
        <v>5766</v>
      </c>
      <c r="C2285" t="str">
        <f>TEXT(SalesData[[#This Row],[Order Date]],"mmm-yyyy")</f>
        <v>May-2024</v>
      </c>
      <c r="D2285">
        <f t="shared" si="35"/>
        <v>2024</v>
      </c>
      <c r="E2285" t="s">
        <v>6580</v>
      </c>
      <c r="F2285" t="s">
        <v>7066</v>
      </c>
      <c r="G2285" t="s">
        <v>7097</v>
      </c>
      <c r="H2285" t="s">
        <v>7110</v>
      </c>
      <c r="I2285" t="s">
        <v>7159</v>
      </c>
      <c r="J2285" t="s">
        <v>7165</v>
      </c>
      <c r="K2285" t="s">
        <v>7177</v>
      </c>
      <c r="L2285" t="s">
        <v>7198</v>
      </c>
      <c r="M2285">
        <v>5</v>
      </c>
      <c r="N2285">
        <v>300986.55</v>
      </c>
      <c r="O2285">
        <v>0.05</v>
      </c>
      <c r="P2285">
        <v>46621.89</v>
      </c>
    </row>
    <row r="2286" spans="1:16" x14ac:dyDescent="0.25">
      <c r="A2286" t="s">
        <v>2298</v>
      </c>
      <c r="B2286" t="s">
        <v>5697</v>
      </c>
      <c r="C2286" t="str">
        <f>TEXT(SalesData[[#This Row],[Order Date]],"mmm-yyyy")</f>
        <v>Jan-2024</v>
      </c>
      <c r="D2286">
        <f t="shared" si="35"/>
        <v>2024</v>
      </c>
      <c r="E2286" t="s">
        <v>6139</v>
      </c>
      <c r="F2286" t="s">
        <v>6937</v>
      </c>
      <c r="G2286" t="s">
        <v>7094</v>
      </c>
      <c r="H2286" t="s">
        <v>7101</v>
      </c>
      <c r="I2286" t="s">
        <v>7137</v>
      </c>
      <c r="J2286" t="s">
        <v>7165</v>
      </c>
      <c r="K2286" t="s">
        <v>7176</v>
      </c>
      <c r="L2286" t="s">
        <v>7202</v>
      </c>
      <c r="M2286">
        <v>5</v>
      </c>
      <c r="N2286">
        <v>67335.66</v>
      </c>
      <c r="O2286">
        <v>0.25</v>
      </c>
      <c r="P2286">
        <v>3605.36</v>
      </c>
    </row>
    <row r="2287" spans="1:16" x14ac:dyDescent="0.25">
      <c r="A2287" t="s">
        <v>2299</v>
      </c>
      <c r="B2287" t="s">
        <v>5682</v>
      </c>
      <c r="C2287" t="str">
        <f>TEXT(SalesData[[#This Row],[Order Date]],"mmm-yyyy")</f>
        <v>Feb-2025</v>
      </c>
      <c r="D2287">
        <f t="shared" si="35"/>
        <v>2025</v>
      </c>
      <c r="E2287" t="s">
        <v>6706</v>
      </c>
      <c r="F2287" t="s">
        <v>6976</v>
      </c>
      <c r="G2287" t="s">
        <v>7094</v>
      </c>
      <c r="H2287" t="s">
        <v>7101</v>
      </c>
      <c r="I2287" t="s">
        <v>7117</v>
      </c>
      <c r="J2287" t="s">
        <v>7165</v>
      </c>
      <c r="K2287" t="s">
        <v>7176</v>
      </c>
      <c r="L2287" t="s">
        <v>7202</v>
      </c>
      <c r="M2287">
        <v>6</v>
      </c>
      <c r="N2287">
        <v>106101.32</v>
      </c>
      <c r="O2287">
        <v>0</v>
      </c>
      <c r="P2287">
        <v>13511.95</v>
      </c>
    </row>
    <row r="2288" spans="1:16" x14ac:dyDescent="0.25">
      <c r="A2288" t="s">
        <v>2300</v>
      </c>
      <c r="B2288" t="s">
        <v>5681</v>
      </c>
      <c r="C2288" t="str">
        <f>TEXT(SalesData[[#This Row],[Order Date]],"mmm-yyyy")</f>
        <v>Sep-2023</v>
      </c>
      <c r="D2288">
        <f t="shared" si="35"/>
        <v>2023</v>
      </c>
      <c r="E2288" t="s">
        <v>6205</v>
      </c>
      <c r="F2288" t="s">
        <v>6975</v>
      </c>
      <c r="G2288" t="s">
        <v>7095</v>
      </c>
      <c r="H2288" t="s">
        <v>7109</v>
      </c>
      <c r="I2288" t="s">
        <v>7140</v>
      </c>
      <c r="J2288" t="s">
        <v>7163</v>
      </c>
      <c r="K2288" t="s">
        <v>7167</v>
      </c>
      <c r="L2288" t="s">
        <v>7187</v>
      </c>
      <c r="M2288">
        <v>6</v>
      </c>
      <c r="N2288">
        <v>8399.75</v>
      </c>
      <c r="O2288">
        <v>0.05</v>
      </c>
      <c r="P2288">
        <v>2068.11</v>
      </c>
    </row>
    <row r="2289" spans="1:16" x14ac:dyDescent="0.25">
      <c r="A2289" t="s">
        <v>2301</v>
      </c>
      <c r="B2289" t="s">
        <v>5388</v>
      </c>
      <c r="C2289" t="str">
        <f>TEXT(SalesData[[#This Row],[Order Date]],"mmm-yyyy")</f>
        <v>Jun-2024</v>
      </c>
      <c r="D2289">
        <f t="shared" si="35"/>
        <v>2024</v>
      </c>
      <c r="E2289" t="s">
        <v>6559</v>
      </c>
      <c r="F2289" t="s">
        <v>7018</v>
      </c>
      <c r="G2289" t="s">
        <v>7097</v>
      </c>
      <c r="H2289" t="s">
        <v>7104</v>
      </c>
      <c r="I2289" t="s">
        <v>7120</v>
      </c>
      <c r="J2289" t="s">
        <v>7162</v>
      </c>
      <c r="K2289" t="s">
        <v>7169</v>
      </c>
      <c r="L2289" t="s">
        <v>7193</v>
      </c>
      <c r="M2289">
        <v>5</v>
      </c>
      <c r="N2289">
        <v>51692.34</v>
      </c>
      <c r="O2289">
        <v>0.05</v>
      </c>
      <c r="P2289">
        <v>9799.01</v>
      </c>
    </row>
    <row r="2290" spans="1:16" x14ac:dyDescent="0.25">
      <c r="A2290" t="s">
        <v>2302</v>
      </c>
      <c r="B2290" t="s">
        <v>5271</v>
      </c>
      <c r="C2290" t="str">
        <f>TEXT(SalesData[[#This Row],[Order Date]],"mmm-yyyy")</f>
        <v>Jan-2025</v>
      </c>
      <c r="D2290">
        <f t="shared" si="35"/>
        <v>2025</v>
      </c>
      <c r="E2290" t="s">
        <v>6787</v>
      </c>
      <c r="F2290" t="s">
        <v>7022</v>
      </c>
      <c r="G2290" t="s">
        <v>7095</v>
      </c>
      <c r="H2290" t="s">
        <v>7109</v>
      </c>
      <c r="I2290" t="s">
        <v>7140</v>
      </c>
      <c r="J2290" t="s">
        <v>7164</v>
      </c>
      <c r="K2290" t="s">
        <v>7173</v>
      </c>
      <c r="L2290" t="s">
        <v>7186</v>
      </c>
      <c r="M2290">
        <v>1</v>
      </c>
      <c r="N2290">
        <v>4159.63</v>
      </c>
      <c r="O2290">
        <v>0.1</v>
      </c>
      <c r="P2290">
        <v>962.45</v>
      </c>
    </row>
    <row r="2291" spans="1:16" x14ac:dyDescent="0.25">
      <c r="A2291" t="s">
        <v>2303</v>
      </c>
      <c r="B2291" t="s">
        <v>5622</v>
      </c>
      <c r="C2291" t="str">
        <f>TEXT(SalesData[[#This Row],[Order Date]],"mmm-yyyy")</f>
        <v>Dec-2024</v>
      </c>
      <c r="D2291">
        <f t="shared" si="35"/>
        <v>2024</v>
      </c>
      <c r="E2291" t="s">
        <v>6546</v>
      </c>
      <c r="F2291" t="s">
        <v>7066</v>
      </c>
      <c r="G2291" t="s">
        <v>7097</v>
      </c>
      <c r="H2291" t="s">
        <v>7104</v>
      </c>
      <c r="I2291" t="s">
        <v>7160</v>
      </c>
      <c r="J2291" t="s">
        <v>7162</v>
      </c>
      <c r="K2291" t="s">
        <v>7169</v>
      </c>
      <c r="L2291" t="s">
        <v>7193</v>
      </c>
      <c r="M2291">
        <v>5</v>
      </c>
      <c r="N2291">
        <v>48905.17</v>
      </c>
      <c r="O2291">
        <v>0.15</v>
      </c>
      <c r="P2291">
        <v>5707.83</v>
      </c>
    </row>
    <row r="2292" spans="1:16" x14ac:dyDescent="0.25">
      <c r="A2292" t="s">
        <v>2304</v>
      </c>
      <c r="B2292" t="s">
        <v>5047</v>
      </c>
      <c r="C2292" t="str">
        <f>TEXT(SalesData[[#This Row],[Order Date]],"mmm-yyyy")</f>
        <v>Aug-2025</v>
      </c>
      <c r="D2292">
        <f t="shared" si="35"/>
        <v>2025</v>
      </c>
      <c r="E2292" t="s">
        <v>6272</v>
      </c>
      <c r="F2292" t="s">
        <v>7016</v>
      </c>
      <c r="G2292" t="s">
        <v>7097</v>
      </c>
      <c r="H2292" t="s">
        <v>7104</v>
      </c>
      <c r="I2292" t="s">
        <v>7160</v>
      </c>
      <c r="J2292" t="s">
        <v>7163</v>
      </c>
      <c r="K2292" t="s">
        <v>7175</v>
      </c>
      <c r="L2292" t="s">
        <v>7190</v>
      </c>
      <c r="M2292">
        <v>8</v>
      </c>
      <c r="N2292">
        <v>18293.68</v>
      </c>
      <c r="O2292">
        <v>0</v>
      </c>
      <c r="P2292">
        <v>4264.1099999999997</v>
      </c>
    </row>
    <row r="2293" spans="1:16" x14ac:dyDescent="0.25">
      <c r="A2293" t="s">
        <v>2305</v>
      </c>
      <c r="B2293" t="s">
        <v>5353</v>
      </c>
      <c r="C2293" t="str">
        <f>TEXT(SalesData[[#This Row],[Order Date]],"mmm-yyyy")</f>
        <v>Nov-2025</v>
      </c>
      <c r="D2293">
        <f t="shared" si="35"/>
        <v>2025</v>
      </c>
      <c r="E2293" t="s">
        <v>6651</v>
      </c>
      <c r="F2293" t="s">
        <v>7022</v>
      </c>
      <c r="G2293" t="s">
        <v>7094</v>
      </c>
      <c r="H2293" t="s">
        <v>7098</v>
      </c>
      <c r="I2293" t="s">
        <v>7156</v>
      </c>
      <c r="J2293" t="s">
        <v>7162</v>
      </c>
      <c r="K2293" t="s">
        <v>7168</v>
      </c>
      <c r="L2293" t="s">
        <v>7180</v>
      </c>
      <c r="M2293">
        <v>2</v>
      </c>
      <c r="N2293">
        <v>5549.89</v>
      </c>
      <c r="O2293">
        <v>0.2</v>
      </c>
      <c r="P2293">
        <v>316.68</v>
      </c>
    </row>
    <row r="2294" spans="1:16" x14ac:dyDescent="0.25">
      <c r="A2294" t="s">
        <v>2306</v>
      </c>
      <c r="B2294" t="s">
        <v>5223</v>
      </c>
      <c r="C2294" t="str">
        <f>TEXT(SalesData[[#This Row],[Order Date]],"mmm-yyyy")</f>
        <v>Jan-2025</v>
      </c>
      <c r="D2294">
        <f t="shared" si="35"/>
        <v>2025</v>
      </c>
      <c r="E2294" t="s">
        <v>6406</v>
      </c>
      <c r="F2294" t="s">
        <v>6916</v>
      </c>
      <c r="G2294" t="s">
        <v>7096</v>
      </c>
      <c r="H2294" t="s">
        <v>7111</v>
      </c>
      <c r="I2294" t="s">
        <v>7145</v>
      </c>
      <c r="J2294" t="s">
        <v>7162</v>
      </c>
      <c r="K2294" t="s">
        <v>7168</v>
      </c>
      <c r="L2294" t="s">
        <v>7191</v>
      </c>
      <c r="M2294">
        <v>8</v>
      </c>
      <c r="N2294">
        <v>48857.08</v>
      </c>
      <c r="O2294">
        <v>0.1</v>
      </c>
      <c r="P2294">
        <v>7604.19</v>
      </c>
    </row>
    <row r="2295" spans="1:16" x14ac:dyDescent="0.25">
      <c r="A2295" t="s">
        <v>2307</v>
      </c>
      <c r="B2295" t="s">
        <v>5868</v>
      </c>
      <c r="C2295" t="str">
        <f>TEXT(SalesData[[#This Row],[Order Date]],"mmm-yyyy")</f>
        <v>Oct-2024</v>
      </c>
      <c r="D2295">
        <f t="shared" si="35"/>
        <v>2024</v>
      </c>
      <c r="E2295" t="s">
        <v>6276</v>
      </c>
      <c r="F2295" t="s">
        <v>6961</v>
      </c>
      <c r="G2295" t="s">
        <v>7096</v>
      </c>
      <c r="H2295" t="s">
        <v>7113</v>
      </c>
      <c r="I2295" t="s">
        <v>7144</v>
      </c>
      <c r="J2295" t="s">
        <v>7163</v>
      </c>
      <c r="K2295" t="s">
        <v>7167</v>
      </c>
      <c r="L2295" t="s">
        <v>7179</v>
      </c>
      <c r="M2295">
        <v>8</v>
      </c>
      <c r="N2295">
        <v>19612.14</v>
      </c>
      <c r="O2295">
        <v>0</v>
      </c>
      <c r="P2295">
        <v>5499.39</v>
      </c>
    </row>
    <row r="2296" spans="1:16" x14ac:dyDescent="0.25">
      <c r="A2296" t="s">
        <v>2308</v>
      </c>
      <c r="B2296" t="s">
        <v>5351</v>
      </c>
      <c r="C2296" t="str">
        <f>TEXT(SalesData[[#This Row],[Order Date]],"mmm-yyyy")</f>
        <v>Feb-2023</v>
      </c>
      <c r="D2296">
        <f t="shared" si="35"/>
        <v>2023</v>
      </c>
      <c r="E2296" t="s">
        <v>6492</v>
      </c>
      <c r="F2296" t="s">
        <v>6971</v>
      </c>
      <c r="G2296" t="s">
        <v>7097</v>
      </c>
      <c r="H2296" t="s">
        <v>7107</v>
      </c>
      <c r="I2296" t="s">
        <v>7153</v>
      </c>
      <c r="J2296" t="s">
        <v>7165</v>
      </c>
      <c r="K2296" t="s">
        <v>7176</v>
      </c>
      <c r="L2296" t="s">
        <v>7194</v>
      </c>
      <c r="M2296">
        <v>7</v>
      </c>
      <c r="N2296">
        <v>134344.66</v>
      </c>
      <c r="O2296">
        <v>0.2</v>
      </c>
      <c r="P2296">
        <v>13432.68</v>
      </c>
    </row>
    <row r="2297" spans="1:16" x14ac:dyDescent="0.25">
      <c r="A2297" t="s">
        <v>2309</v>
      </c>
      <c r="B2297" t="s">
        <v>5392</v>
      </c>
      <c r="C2297" t="str">
        <f>TEXT(SalesData[[#This Row],[Order Date]],"mmm-yyyy")</f>
        <v>Sep-2025</v>
      </c>
      <c r="D2297">
        <f t="shared" si="35"/>
        <v>2025</v>
      </c>
      <c r="E2297" t="s">
        <v>6786</v>
      </c>
      <c r="F2297" t="s">
        <v>7057</v>
      </c>
      <c r="G2297" t="s">
        <v>7097</v>
      </c>
      <c r="H2297" t="s">
        <v>7110</v>
      </c>
      <c r="I2297" t="s">
        <v>7159</v>
      </c>
      <c r="J2297" t="s">
        <v>7164</v>
      </c>
      <c r="K2297" t="s">
        <v>7170</v>
      </c>
      <c r="L2297" t="s">
        <v>7183</v>
      </c>
      <c r="M2297">
        <v>2</v>
      </c>
      <c r="N2297">
        <v>9394.44</v>
      </c>
      <c r="O2297">
        <v>0.1</v>
      </c>
      <c r="P2297">
        <v>1931.49</v>
      </c>
    </row>
    <row r="2298" spans="1:16" x14ac:dyDescent="0.25">
      <c r="A2298" t="s">
        <v>2310</v>
      </c>
      <c r="B2298" t="s">
        <v>5899</v>
      </c>
      <c r="C2298" t="str">
        <f>TEXT(SalesData[[#This Row],[Order Date]],"mmm-yyyy")</f>
        <v>Aug-2025</v>
      </c>
      <c r="D2298">
        <f t="shared" si="35"/>
        <v>2025</v>
      </c>
      <c r="E2298" t="s">
        <v>6805</v>
      </c>
      <c r="F2298" t="s">
        <v>7074</v>
      </c>
      <c r="G2298" t="s">
        <v>7095</v>
      </c>
      <c r="H2298" t="s">
        <v>7109</v>
      </c>
      <c r="I2298" t="s">
        <v>7127</v>
      </c>
      <c r="J2298" t="s">
        <v>7164</v>
      </c>
      <c r="K2298" t="s">
        <v>7170</v>
      </c>
      <c r="L2298" t="s">
        <v>7183</v>
      </c>
      <c r="M2298">
        <v>1</v>
      </c>
      <c r="N2298">
        <v>4810.66</v>
      </c>
      <c r="O2298">
        <v>0.05</v>
      </c>
      <c r="P2298">
        <v>1147.3800000000001</v>
      </c>
    </row>
    <row r="2299" spans="1:16" x14ac:dyDescent="0.25">
      <c r="A2299" t="s">
        <v>2311</v>
      </c>
      <c r="B2299" t="s">
        <v>5398</v>
      </c>
      <c r="C2299" t="str">
        <f>TEXT(SalesData[[#This Row],[Order Date]],"mmm-yyyy")</f>
        <v>Nov-2023</v>
      </c>
      <c r="D2299">
        <f t="shared" si="35"/>
        <v>2023</v>
      </c>
      <c r="E2299" t="s">
        <v>6433</v>
      </c>
      <c r="F2299" t="s">
        <v>6914</v>
      </c>
      <c r="G2299" t="s">
        <v>7096</v>
      </c>
      <c r="H2299" t="s">
        <v>7103</v>
      </c>
      <c r="I2299" t="s">
        <v>7119</v>
      </c>
      <c r="J2299" t="s">
        <v>7165</v>
      </c>
      <c r="K2299" t="s">
        <v>7176</v>
      </c>
      <c r="L2299" t="s">
        <v>7194</v>
      </c>
      <c r="M2299">
        <v>3</v>
      </c>
      <c r="N2299">
        <v>59929.65</v>
      </c>
      <c r="O2299">
        <v>0.2</v>
      </c>
      <c r="P2299">
        <v>2759.44</v>
      </c>
    </row>
    <row r="2300" spans="1:16" x14ac:dyDescent="0.25">
      <c r="A2300" t="s">
        <v>2312</v>
      </c>
      <c r="B2300" t="s">
        <v>5790</v>
      </c>
      <c r="C2300" t="str">
        <f>TEXT(SalesData[[#This Row],[Order Date]],"mmm-yyyy")</f>
        <v>Aug-2023</v>
      </c>
      <c r="D2300">
        <f t="shared" si="35"/>
        <v>2023</v>
      </c>
      <c r="E2300" t="s">
        <v>6665</v>
      </c>
      <c r="F2300" t="s">
        <v>6908</v>
      </c>
      <c r="G2300" t="s">
        <v>7095</v>
      </c>
      <c r="H2300" t="s">
        <v>7102</v>
      </c>
      <c r="I2300" t="s">
        <v>7118</v>
      </c>
      <c r="J2300" t="s">
        <v>7162</v>
      </c>
      <c r="K2300" t="s">
        <v>7166</v>
      </c>
      <c r="L2300" t="s">
        <v>7211</v>
      </c>
      <c r="M2300">
        <v>6</v>
      </c>
      <c r="N2300">
        <v>39620.01</v>
      </c>
      <c r="O2300">
        <v>0.1</v>
      </c>
      <c r="P2300">
        <v>5477.69</v>
      </c>
    </row>
    <row r="2301" spans="1:16" x14ac:dyDescent="0.25">
      <c r="A2301" t="s">
        <v>2313</v>
      </c>
      <c r="B2301" t="s">
        <v>5259</v>
      </c>
      <c r="C2301" t="str">
        <f>TEXT(SalesData[[#This Row],[Order Date]],"mmm-yyyy")</f>
        <v>Feb-2023</v>
      </c>
      <c r="D2301">
        <f t="shared" si="35"/>
        <v>2023</v>
      </c>
      <c r="E2301" t="s">
        <v>6346</v>
      </c>
      <c r="F2301" t="s">
        <v>7039</v>
      </c>
      <c r="G2301" t="s">
        <v>7094</v>
      </c>
      <c r="H2301" t="s">
        <v>7099</v>
      </c>
      <c r="I2301" t="s">
        <v>7125</v>
      </c>
      <c r="J2301" t="s">
        <v>7163</v>
      </c>
      <c r="K2301" t="s">
        <v>7167</v>
      </c>
      <c r="L2301" t="s">
        <v>7207</v>
      </c>
      <c r="M2301">
        <v>6</v>
      </c>
      <c r="N2301">
        <v>4867.9399999999996</v>
      </c>
      <c r="O2301">
        <v>0</v>
      </c>
      <c r="P2301">
        <v>1630.19</v>
      </c>
    </row>
    <row r="2302" spans="1:16" x14ac:dyDescent="0.25">
      <c r="A2302" t="s">
        <v>2314</v>
      </c>
      <c r="B2302" t="s">
        <v>5923</v>
      </c>
      <c r="C2302" t="str">
        <f>TEXT(SalesData[[#This Row],[Order Date]],"mmm-yyyy")</f>
        <v>Feb-2024</v>
      </c>
      <c r="D2302">
        <f t="shared" si="35"/>
        <v>2024</v>
      </c>
      <c r="E2302" t="s">
        <v>6845</v>
      </c>
      <c r="F2302" t="s">
        <v>7042</v>
      </c>
      <c r="G2302" t="s">
        <v>7096</v>
      </c>
      <c r="H2302" t="s">
        <v>7103</v>
      </c>
      <c r="I2302" t="s">
        <v>7119</v>
      </c>
      <c r="J2302" t="s">
        <v>7164</v>
      </c>
      <c r="K2302" t="s">
        <v>7170</v>
      </c>
      <c r="L2302" t="s">
        <v>7189</v>
      </c>
      <c r="M2302">
        <v>5</v>
      </c>
      <c r="N2302">
        <v>6078.77</v>
      </c>
      <c r="O2302">
        <v>0.15</v>
      </c>
      <c r="P2302">
        <v>1444.82</v>
      </c>
    </row>
    <row r="2303" spans="1:16" x14ac:dyDescent="0.25">
      <c r="A2303" t="s">
        <v>2315</v>
      </c>
      <c r="B2303" t="s">
        <v>5797</v>
      </c>
      <c r="C2303" t="str">
        <f>TEXT(SalesData[[#This Row],[Order Date]],"mmm-yyyy")</f>
        <v>May-2025</v>
      </c>
      <c r="D2303">
        <f t="shared" si="35"/>
        <v>2025</v>
      </c>
      <c r="E2303" t="s">
        <v>6769</v>
      </c>
      <c r="F2303" t="s">
        <v>6987</v>
      </c>
      <c r="G2303" t="s">
        <v>7096</v>
      </c>
      <c r="H2303" t="s">
        <v>7113</v>
      </c>
      <c r="I2303" t="s">
        <v>7148</v>
      </c>
      <c r="J2303" t="s">
        <v>7164</v>
      </c>
      <c r="K2303" t="s">
        <v>7170</v>
      </c>
      <c r="L2303" t="s">
        <v>7213</v>
      </c>
      <c r="M2303">
        <v>2</v>
      </c>
      <c r="N2303">
        <v>4941.38</v>
      </c>
      <c r="O2303">
        <v>0.1</v>
      </c>
      <c r="P2303">
        <v>1427.51</v>
      </c>
    </row>
    <row r="2304" spans="1:16" x14ac:dyDescent="0.25">
      <c r="A2304" t="s">
        <v>2316</v>
      </c>
      <c r="B2304" t="s">
        <v>5807</v>
      </c>
      <c r="C2304" t="str">
        <f>TEXT(SalesData[[#This Row],[Order Date]],"mmm-yyyy")</f>
        <v>Jan-2025</v>
      </c>
      <c r="D2304">
        <f t="shared" si="35"/>
        <v>2025</v>
      </c>
      <c r="E2304" t="s">
        <v>6549</v>
      </c>
      <c r="F2304" t="s">
        <v>7040</v>
      </c>
      <c r="G2304" t="s">
        <v>7096</v>
      </c>
      <c r="H2304" t="s">
        <v>7111</v>
      </c>
      <c r="I2304" t="s">
        <v>7145</v>
      </c>
      <c r="J2304" t="s">
        <v>7162</v>
      </c>
      <c r="K2304" t="s">
        <v>7168</v>
      </c>
      <c r="L2304" t="s">
        <v>7181</v>
      </c>
      <c r="M2304">
        <v>1</v>
      </c>
      <c r="N2304">
        <v>9749.59</v>
      </c>
      <c r="O2304">
        <v>0.2</v>
      </c>
      <c r="P2304">
        <v>1623.1</v>
      </c>
    </row>
    <row r="2305" spans="1:16" x14ac:dyDescent="0.25">
      <c r="A2305" t="s">
        <v>2317</v>
      </c>
      <c r="B2305" t="s">
        <v>5577</v>
      </c>
      <c r="C2305" t="str">
        <f>TEXT(SalesData[[#This Row],[Order Date]],"mmm-yyyy")</f>
        <v>Mar-2023</v>
      </c>
      <c r="D2305">
        <f t="shared" si="35"/>
        <v>2023</v>
      </c>
      <c r="E2305" t="s">
        <v>6687</v>
      </c>
      <c r="F2305" t="s">
        <v>7085</v>
      </c>
      <c r="G2305" t="s">
        <v>7094</v>
      </c>
      <c r="H2305" t="s">
        <v>7098</v>
      </c>
      <c r="I2305" t="s">
        <v>7138</v>
      </c>
      <c r="J2305" t="s">
        <v>7164</v>
      </c>
      <c r="K2305" t="s">
        <v>7170</v>
      </c>
      <c r="L2305" t="s">
        <v>7189</v>
      </c>
      <c r="M2305">
        <v>4</v>
      </c>
      <c r="N2305">
        <v>6162.32</v>
      </c>
      <c r="O2305">
        <v>0</v>
      </c>
      <c r="P2305">
        <v>1842.08</v>
      </c>
    </row>
    <row r="2306" spans="1:16" x14ac:dyDescent="0.25">
      <c r="A2306" t="s">
        <v>2318</v>
      </c>
      <c r="B2306" t="s">
        <v>5800</v>
      </c>
      <c r="C2306" t="str">
        <f>TEXT(SalesData[[#This Row],[Order Date]],"mmm-yyyy")</f>
        <v>Feb-2023</v>
      </c>
      <c r="D2306">
        <f t="shared" ref="D2306:D2369" si="36">YEAR(B2306)</f>
        <v>2023</v>
      </c>
      <c r="E2306" t="s">
        <v>6684</v>
      </c>
      <c r="F2306" t="s">
        <v>6947</v>
      </c>
      <c r="G2306" t="s">
        <v>7094</v>
      </c>
      <c r="H2306" t="s">
        <v>7099</v>
      </c>
      <c r="I2306" t="s">
        <v>7125</v>
      </c>
      <c r="J2306" t="s">
        <v>7163</v>
      </c>
      <c r="K2306" t="s">
        <v>7167</v>
      </c>
      <c r="L2306" t="s">
        <v>7207</v>
      </c>
      <c r="M2306">
        <v>8</v>
      </c>
      <c r="N2306">
        <v>6458.82</v>
      </c>
      <c r="O2306">
        <v>0</v>
      </c>
      <c r="P2306">
        <v>2222.4699999999998</v>
      </c>
    </row>
    <row r="2307" spans="1:16" x14ac:dyDescent="0.25">
      <c r="A2307" t="s">
        <v>2319</v>
      </c>
      <c r="B2307" t="s">
        <v>5963</v>
      </c>
      <c r="C2307" t="str">
        <f>TEXT(SalesData[[#This Row],[Order Date]],"mmm-yyyy")</f>
        <v>Aug-2024</v>
      </c>
      <c r="D2307">
        <f t="shared" si="36"/>
        <v>2024</v>
      </c>
      <c r="E2307" t="s">
        <v>6348</v>
      </c>
      <c r="F2307" t="s">
        <v>6970</v>
      </c>
      <c r="G2307" t="s">
        <v>7096</v>
      </c>
      <c r="H2307" t="s">
        <v>7111</v>
      </c>
      <c r="I2307" t="s">
        <v>7131</v>
      </c>
      <c r="J2307" t="s">
        <v>7165</v>
      </c>
      <c r="K2307" t="s">
        <v>7176</v>
      </c>
      <c r="L2307" t="s">
        <v>7194</v>
      </c>
      <c r="M2307">
        <v>1</v>
      </c>
      <c r="N2307">
        <v>26134.84</v>
      </c>
      <c r="O2307">
        <v>0</v>
      </c>
      <c r="P2307">
        <v>4006.01</v>
      </c>
    </row>
    <row r="2308" spans="1:16" x14ac:dyDescent="0.25">
      <c r="A2308" t="s">
        <v>2320</v>
      </c>
      <c r="B2308" t="s">
        <v>5964</v>
      </c>
      <c r="C2308" t="str">
        <f>TEXT(SalesData[[#This Row],[Order Date]],"mmm-yyyy")</f>
        <v>Feb-2023</v>
      </c>
      <c r="D2308">
        <f t="shared" si="36"/>
        <v>2023</v>
      </c>
      <c r="E2308" t="s">
        <v>6659</v>
      </c>
      <c r="F2308" t="s">
        <v>7044</v>
      </c>
      <c r="G2308" t="s">
        <v>7097</v>
      </c>
      <c r="H2308" t="s">
        <v>7104</v>
      </c>
      <c r="I2308" t="s">
        <v>7132</v>
      </c>
      <c r="J2308" t="s">
        <v>7165</v>
      </c>
      <c r="K2308" t="s">
        <v>7172</v>
      </c>
      <c r="L2308" t="s">
        <v>7185</v>
      </c>
      <c r="M2308">
        <v>1</v>
      </c>
      <c r="N2308">
        <v>4025.43</v>
      </c>
      <c r="O2308">
        <v>0.2</v>
      </c>
      <c r="P2308">
        <v>286.17</v>
      </c>
    </row>
    <row r="2309" spans="1:16" x14ac:dyDescent="0.25">
      <c r="A2309" t="s">
        <v>2321</v>
      </c>
      <c r="B2309" t="s">
        <v>5097</v>
      </c>
      <c r="C2309" t="str">
        <f>TEXT(SalesData[[#This Row],[Order Date]],"mmm-yyyy")</f>
        <v>Oct-2025</v>
      </c>
      <c r="D2309">
        <f t="shared" si="36"/>
        <v>2025</v>
      </c>
      <c r="E2309" t="s">
        <v>6606</v>
      </c>
      <c r="F2309" t="s">
        <v>7009</v>
      </c>
      <c r="G2309" t="s">
        <v>7096</v>
      </c>
      <c r="H2309" t="s">
        <v>7103</v>
      </c>
      <c r="I2309" t="s">
        <v>7119</v>
      </c>
      <c r="J2309" t="s">
        <v>7163</v>
      </c>
      <c r="K2309" t="s">
        <v>7171</v>
      </c>
      <c r="L2309" t="s">
        <v>7184</v>
      </c>
      <c r="M2309">
        <v>7</v>
      </c>
      <c r="N2309">
        <v>55393.68</v>
      </c>
      <c r="O2309">
        <v>0</v>
      </c>
      <c r="P2309">
        <v>9391.81</v>
      </c>
    </row>
    <row r="2310" spans="1:16" x14ac:dyDescent="0.25">
      <c r="A2310" t="s">
        <v>2322</v>
      </c>
      <c r="B2310" t="s">
        <v>5019</v>
      </c>
      <c r="C2310" t="str">
        <f>TEXT(SalesData[[#This Row],[Order Date]],"mmm-yyyy")</f>
        <v>Jul-2024</v>
      </c>
      <c r="D2310">
        <f t="shared" si="36"/>
        <v>2024</v>
      </c>
      <c r="E2310" t="s">
        <v>6723</v>
      </c>
      <c r="F2310" t="s">
        <v>6930</v>
      </c>
      <c r="G2310" t="s">
        <v>7094</v>
      </c>
      <c r="H2310" t="s">
        <v>7100</v>
      </c>
      <c r="I2310" t="s">
        <v>7136</v>
      </c>
      <c r="J2310" t="s">
        <v>7165</v>
      </c>
      <c r="K2310" t="s">
        <v>7176</v>
      </c>
      <c r="L2310" t="s">
        <v>7202</v>
      </c>
      <c r="M2310">
        <v>2</v>
      </c>
      <c r="N2310">
        <v>33254.03</v>
      </c>
      <c r="O2310">
        <v>0.05</v>
      </c>
      <c r="P2310">
        <v>3975.77</v>
      </c>
    </row>
    <row r="2311" spans="1:16" x14ac:dyDescent="0.25">
      <c r="A2311" t="s">
        <v>2323</v>
      </c>
      <c r="B2311" t="s">
        <v>5197</v>
      </c>
      <c r="C2311" t="str">
        <f>TEXT(SalesData[[#This Row],[Order Date]],"mmm-yyyy")</f>
        <v>Feb-2023</v>
      </c>
      <c r="D2311">
        <f t="shared" si="36"/>
        <v>2023</v>
      </c>
      <c r="E2311" t="s">
        <v>6562</v>
      </c>
      <c r="F2311" t="s">
        <v>7075</v>
      </c>
      <c r="G2311" t="s">
        <v>7096</v>
      </c>
      <c r="H2311" t="s">
        <v>7113</v>
      </c>
      <c r="I2311" t="s">
        <v>7148</v>
      </c>
      <c r="J2311" t="s">
        <v>7163</v>
      </c>
      <c r="K2311" t="s">
        <v>7167</v>
      </c>
      <c r="L2311" t="s">
        <v>7207</v>
      </c>
      <c r="M2311">
        <v>7</v>
      </c>
      <c r="N2311">
        <v>5580.88</v>
      </c>
      <c r="O2311">
        <v>0.05</v>
      </c>
      <c r="P2311">
        <v>1796.07</v>
      </c>
    </row>
    <row r="2312" spans="1:16" x14ac:dyDescent="0.25">
      <c r="A2312" t="s">
        <v>2324</v>
      </c>
      <c r="B2312" t="s">
        <v>5148</v>
      </c>
      <c r="C2312" t="str">
        <f>TEXT(SalesData[[#This Row],[Order Date]],"mmm-yyyy")</f>
        <v>Oct-2025</v>
      </c>
      <c r="D2312">
        <f t="shared" si="36"/>
        <v>2025</v>
      </c>
      <c r="E2312" t="s">
        <v>6846</v>
      </c>
      <c r="F2312" t="s">
        <v>7093</v>
      </c>
      <c r="G2312" t="s">
        <v>7094</v>
      </c>
      <c r="H2312" t="s">
        <v>7098</v>
      </c>
      <c r="I2312" t="s">
        <v>7114</v>
      </c>
      <c r="J2312" t="s">
        <v>7163</v>
      </c>
      <c r="K2312" t="s">
        <v>7171</v>
      </c>
      <c r="L2312" t="s">
        <v>7204</v>
      </c>
      <c r="M2312">
        <v>6</v>
      </c>
      <c r="N2312">
        <v>26871.32</v>
      </c>
      <c r="O2312">
        <v>0</v>
      </c>
      <c r="P2312">
        <v>4744.18</v>
      </c>
    </row>
    <row r="2313" spans="1:16" x14ac:dyDescent="0.25">
      <c r="A2313" t="s">
        <v>2325</v>
      </c>
      <c r="B2313" t="s">
        <v>5965</v>
      </c>
      <c r="C2313" t="str">
        <f>TEXT(SalesData[[#This Row],[Order Date]],"mmm-yyyy")</f>
        <v>Dec-2023</v>
      </c>
      <c r="D2313">
        <f t="shared" si="36"/>
        <v>2023</v>
      </c>
      <c r="E2313" t="s">
        <v>6187</v>
      </c>
      <c r="F2313" t="s">
        <v>6944</v>
      </c>
      <c r="G2313" t="s">
        <v>7094</v>
      </c>
      <c r="H2313" t="s">
        <v>7100</v>
      </c>
      <c r="I2313" t="s">
        <v>7116</v>
      </c>
      <c r="J2313" t="s">
        <v>7162</v>
      </c>
      <c r="K2313" t="s">
        <v>7168</v>
      </c>
      <c r="L2313" t="s">
        <v>7180</v>
      </c>
      <c r="M2313">
        <v>1</v>
      </c>
      <c r="N2313">
        <v>3285.85</v>
      </c>
      <c r="O2313">
        <v>0.05</v>
      </c>
      <c r="P2313">
        <v>556.30999999999995</v>
      </c>
    </row>
    <row r="2314" spans="1:16" x14ac:dyDescent="0.25">
      <c r="A2314" t="s">
        <v>2326</v>
      </c>
      <c r="B2314" t="s">
        <v>5361</v>
      </c>
      <c r="C2314" t="str">
        <f>TEXT(SalesData[[#This Row],[Order Date]],"mmm-yyyy")</f>
        <v>Jan-2024</v>
      </c>
      <c r="D2314">
        <f t="shared" si="36"/>
        <v>2024</v>
      </c>
      <c r="E2314" t="s">
        <v>6622</v>
      </c>
      <c r="F2314" t="s">
        <v>7066</v>
      </c>
      <c r="G2314" t="s">
        <v>7095</v>
      </c>
      <c r="H2314" t="s">
        <v>7109</v>
      </c>
      <c r="I2314" t="s">
        <v>7127</v>
      </c>
      <c r="J2314" t="s">
        <v>7164</v>
      </c>
      <c r="K2314" t="s">
        <v>7174</v>
      </c>
      <c r="L2314" t="s">
        <v>7199</v>
      </c>
      <c r="M2314">
        <v>1</v>
      </c>
      <c r="N2314">
        <v>1171.49</v>
      </c>
      <c r="O2314">
        <v>0.25</v>
      </c>
      <c r="P2314">
        <v>81.739999999999995</v>
      </c>
    </row>
    <row r="2315" spans="1:16" x14ac:dyDescent="0.25">
      <c r="A2315" t="s">
        <v>2327</v>
      </c>
      <c r="B2315" t="s">
        <v>5644</v>
      </c>
      <c r="C2315" t="str">
        <f>TEXT(SalesData[[#This Row],[Order Date]],"mmm-yyyy")</f>
        <v>Nov-2025</v>
      </c>
      <c r="D2315">
        <f t="shared" si="36"/>
        <v>2025</v>
      </c>
      <c r="E2315" t="s">
        <v>6474</v>
      </c>
      <c r="F2315" t="s">
        <v>6935</v>
      </c>
      <c r="G2315" t="s">
        <v>7097</v>
      </c>
      <c r="H2315" t="s">
        <v>7104</v>
      </c>
      <c r="I2315" t="s">
        <v>7120</v>
      </c>
      <c r="J2315" t="s">
        <v>7163</v>
      </c>
      <c r="K2315" t="s">
        <v>7175</v>
      </c>
      <c r="L2315" t="s">
        <v>7190</v>
      </c>
      <c r="M2315">
        <v>1</v>
      </c>
      <c r="N2315">
        <v>1767.44</v>
      </c>
      <c r="O2315">
        <v>0.2</v>
      </c>
      <c r="P2315">
        <v>266.02999999999997</v>
      </c>
    </row>
    <row r="2316" spans="1:16" x14ac:dyDescent="0.25">
      <c r="A2316" t="s">
        <v>2328</v>
      </c>
      <c r="B2316" t="s">
        <v>5794</v>
      </c>
      <c r="C2316" t="str">
        <f>TEXT(SalesData[[#This Row],[Order Date]],"mmm-yyyy")</f>
        <v>Sep-2023</v>
      </c>
      <c r="D2316">
        <f t="shared" si="36"/>
        <v>2023</v>
      </c>
      <c r="E2316" t="s">
        <v>6594</v>
      </c>
      <c r="F2316" t="s">
        <v>7008</v>
      </c>
      <c r="G2316" t="s">
        <v>7096</v>
      </c>
      <c r="H2316" t="s">
        <v>7113</v>
      </c>
      <c r="I2316" t="s">
        <v>7143</v>
      </c>
      <c r="J2316" t="s">
        <v>7163</v>
      </c>
      <c r="K2316" t="s">
        <v>7167</v>
      </c>
      <c r="L2316" t="s">
        <v>7207</v>
      </c>
      <c r="M2316">
        <v>1</v>
      </c>
      <c r="N2316">
        <v>683.87</v>
      </c>
      <c r="O2316">
        <v>0.15</v>
      </c>
      <c r="P2316">
        <v>177.87</v>
      </c>
    </row>
    <row r="2317" spans="1:16" x14ac:dyDescent="0.25">
      <c r="A2317" t="s">
        <v>2329</v>
      </c>
      <c r="B2317" t="s">
        <v>5540</v>
      </c>
      <c r="C2317" t="str">
        <f>TEXT(SalesData[[#This Row],[Order Date]],"mmm-yyyy")</f>
        <v>Oct-2023</v>
      </c>
      <c r="D2317">
        <f t="shared" si="36"/>
        <v>2023</v>
      </c>
      <c r="E2317" t="s">
        <v>6589</v>
      </c>
      <c r="F2317" t="s">
        <v>6972</v>
      </c>
      <c r="G2317" t="s">
        <v>7096</v>
      </c>
      <c r="H2317" t="s">
        <v>7103</v>
      </c>
      <c r="I2317" t="s">
        <v>7134</v>
      </c>
      <c r="J2317" t="s">
        <v>7164</v>
      </c>
      <c r="K2317" t="s">
        <v>7174</v>
      </c>
      <c r="L2317" t="s">
        <v>7188</v>
      </c>
      <c r="M2317">
        <v>5</v>
      </c>
      <c r="N2317">
        <v>12841.54</v>
      </c>
      <c r="O2317">
        <v>0.05</v>
      </c>
      <c r="P2317">
        <v>3056.9</v>
      </c>
    </row>
    <row r="2318" spans="1:16" x14ac:dyDescent="0.25">
      <c r="A2318" t="s">
        <v>2330</v>
      </c>
      <c r="B2318" t="s">
        <v>5319</v>
      </c>
      <c r="C2318" t="str">
        <f>TEXT(SalesData[[#This Row],[Order Date]],"mmm-yyyy")</f>
        <v>Nov-2023</v>
      </c>
      <c r="D2318">
        <f t="shared" si="36"/>
        <v>2023</v>
      </c>
      <c r="E2318" t="s">
        <v>6825</v>
      </c>
      <c r="F2318" t="s">
        <v>7037</v>
      </c>
      <c r="G2318" t="s">
        <v>7095</v>
      </c>
      <c r="H2318" t="s">
        <v>7102</v>
      </c>
      <c r="I2318" t="s">
        <v>7118</v>
      </c>
      <c r="J2318" t="s">
        <v>7165</v>
      </c>
      <c r="K2318" t="s">
        <v>7176</v>
      </c>
      <c r="L2318" t="s">
        <v>7194</v>
      </c>
      <c r="M2318">
        <v>4</v>
      </c>
      <c r="N2318">
        <v>86191.28</v>
      </c>
      <c r="O2318">
        <v>0.1</v>
      </c>
      <c r="P2318">
        <v>9803.01</v>
      </c>
    </row>
    <row r="2319" spans="1:16" x14ac:dyDescent="0.25">
      <c r="A2319" t="s">
        <v>2331</v>
      </c>
      <c r="B2319" t="s">
        <v>5880</v>
      </c>
      <c r="C2319" t="str">
        <f>TEXT(SalesData[[#This Row],[Order Date]],"mmm-yyyy")</f>
        <v>Aug-2023</v>
      </c>
      <c r="D2319">
        <f t="shared" si="36"/>
        <v>2023</v>
      </c>
      <c r="E2319" t="s">
        <v>6776</v>
      </c>
      <c r="F2319" t="s">
        <v>7073</v>
      </c>
      <c r="G2319" t="s">
        <v>7097</v>
      </c>
      <c r="H2319" t="s">
        <v>7110</v>
      </c>
      <c r="I2319" t="s">
        <v>7155</v>
      </c>
      <c r="J2319" t="s">
        <v>7163</v>
      </c>
      <c r="K2319" t="s">
        <v>7167</v>
      </c>
      <c r="L2319" t="s">
        <v>7207</v>
      </c>
      <c r="M2319">
        <v>2</v>
      </c>
      <c r="N2319">
        <v>1563.77</v>
      </c>
      <c r="O2319">
        <v>0.05</v>
      </c>
      <c r="P2319">
        <v>483.28</v>
      </c>
    </row>
    <row r="2320" spans="1:16" x14ac:dyDescent="0.25">
      <c r="A2320" t="s">
        <v>2332</v>
      </c>
      <c r="B2320" t="s">
        <v>5966</v>
      </c>
      <c r="C2320" t="str">
        <f>TEXT(SalesData[[#This Row],[Order Date]],"mmm-yyyy")</f>
        <v>Apr-2025</v>
      </c>
      <c r="D2320">
        <f t="shared" si="36"/>
        <v>2025</v>
      </c>
      <c r="E2320" t="s">
        <v>6187</v>
      </c>
      <c r="F2320" t="s">
        <v>6944</v>
      </c>
      <c r="G2320" t="s">
        <v>7097</v>
      </c>
      <c r="H2320" t="s">
        <v>7105</v>
      </c>
      <c r="I2320" t="s">
        <v>7121</v>
      </c>
      <c r="J2320" t="s">
        <v>7165</v>
      </c>
      <c r="K2320" t="s">
        <v>7177</v>
      </c>
      <c r="L2320" t="s">
        <v>7201</v>
      </c>
      <c r="M2320">
        <v>2</v>
      </c>
      <c r="N2320">
        <v>78010.61</v>
      </c>
      <c r="O2320">
        <v>0.25</v>
      </c>
      <c r="P2320">
        <v>300.76</v>
      </c>
    </row>
    <row r="2321" spans="1:16" x14ac:dyDescent="0.25">
      <c r="A2321" t="s">
        <v>2333</v>
      </c>
      <c r="B2321" t="s">
        <v>5906</v>
      </c>
      <c r="C2321" t="str">
        <f>TEXT(SalesData[[#This Row],[Order Date]],"mmm-yyyy")</f>
        <v>Sep-2023</v>
      </c>
      <c r="D2321">
        <f t="shared" si="36"/>
        <v>2023</v>
      </c>
      <c r="E2321" t="s">
        <v>6393</v>
      </c>
      <c r="F2321" t="s">
        <v>6942</v>
      </c>
      <c r="G2321" t="s">
        <v>7095</v>
      </c>
      <c r="H2321" t="s">
        <v>7102</v>
      </c>
      <c r="I2321" t="s">
        <v>7147</v>
      </c>
      <c r="J2321" t="s">
        <v>7162</v>
      </c>
      <c r="K2321" t="s">
        <v>7166</v>
      </c>
      <c r="L2321" t="s">
        <v>7192</v>
      </c>
      <c r="M2321">
        <v>8</v>
      </c>
      <c r="N2321">
        <v>43460.06</v>
      </c>
      <c r="O2321">
        <v>0.1</v>
      </c>
      <c r="P2321">
        <v>4842</v>
      </c>
    </row>
    <row r="2322" spans="1:16" x14ac:dyDescent="0.25">
      <c r="A2322" t="s">
        <v>2334</v>
      </c>
      <c r="B2322" t="s">
        <v>5778</v>
      </c>
      <c r="C2322" t="str">
        <f>TEXT(SalesData[[#This Row],[Order Date]],"mmm-yyyy")</f>
        <v>Apr-2023</v>
      </c>
      <c r="D2322">
        <f t="shared" si="36"/>
        <v>2023</v>
      </c>
      <c r="E2322" t="s">
        <v>6129</v>
      </c>
      <c r="F2322" t="s">
        <v>6928</v>
      </c>
      <c r="G2322" t="s">
        <v>7094</v>
      </c>
      <c r="H2322" t="s">
        <v>7098</v>
      </c>
      <c r="I2322" t="s">
        <v>7114</v>
      </c>
      <c r="J2322" t="s">
        <v>7164</v>
      </c>
      <c r="K2322" t="s">
        <v>7173</v>
      </c>
      <c r="L2322" t="s">
        <v>7200</v>
      </c>
      <c r="M2322">
        <v>2</v>
      </c>
      <c r="N2322">
        <v>1959.14</v>
      </c>
      <c r="O2322">
        <v>0.15</v>
      </c>
      <c r="P2322">
        <v>551.35</v>
      </c>
    </row>
    <row r="2323" spans="1:16" x14ac:dyDescent="0.25">
      <c r="A2323" t="s">
        <v>2335</v>
      </c>
      <c r="B2323" t="s">
        <v>5193</v>
      </c>
      <c r="C2323" t="str">
        <f>TEXT(SalesData[[#This Row],[Order Date]],"mmm-yyyy")</f>
        <v>Aug-2023</v>
      </c>
      <c r="D2323">
        <f t="shared" si="36"/>
        <v>2023</v>
      </c>
      <c r="E2323" t="s">
        <v>6623</v>
      </c>
      <c r="F2323" t="s">
        <v>6932</v>
      </c>
      <c r="G2323" t="s">
        <v>7095</v>
      </c>
      <c r="H2323" t="s">
        <v>7109</v>
      </c>
      <c r="I2323" t="s">
        <v>7135</v>
      </c>
      <c r="J2323" t="s">
        <v>7165</v>
      </c>
      <c r="K2323" t="s">
        <v>7172</v>
      </c>
      <c r="L2323" t="s">
        <v>7185</v>
      </c>
      <c r="M2323">
        <v>4</v>
      </c>
      <c r="N2323">
        <v>19629.73</v>
      </c>
      <c r="O2323">
        <v>0</v>
      </c>
      <c r="P2323">
        <v>4008.53</v>
      </c>
    </row>
    <row r="2324" spans="1:16" x14ac:dyDescent="0.25">
      <c r="A2324" t="s">
        <v>2336</v>
      </c>
      <c r="B2324" t="s">
        <v>5912</v>
      </c>
      <c r="C2324" t="str">
        <f>TEXT(SalesData[[#This Row],[Order Date]],"mmm-yyyy")</f>
        <v>Jan-2023</v>
      </c>
      <c r="D2324">
        <f t="shared" si="36"/>
        <v>2023</v>
      </c>
      <c r="E2324" t="s">
        <v>6351</v>
      </c>
      <c r="F2324" t="s">
        <v>6949</v>
      </c>
      <c r="G2324" t="s">
        <v>7095</v>
      </c>
      <c r="H2324" t="s">
        <v>7108</v>
      </c>
      <c r="I2324" t="s">
        <v>7150</v>
      </c>
      <c r="J2324" t="s">
        <v>7165</v>
      </c>
      <c r="K2324" t="s">
        <v>7172</v>
      </c>
      <c r="L2324" t="s">
        <v>7212</v>
      </c>
      <c r="M2324">
        <v>7</v>
      </c>
      <c r="N2324">
        <v>24677.69</v>
      </c>
      <c r="O2324">
        <v>0</v>
      </c>
      <c r="P2324">
        <v>4489.13</v>
      </c>
    </row>
    <row r="2325" spans="1:16" x14ac:dyDescent="0.25">
      <c r="A2325" t="s">
        <v>2337</v>
      </c>
      <c r="B2325" t="s">
        <v>5332</v>
      </c>
      <c r="C2325" t="str">
        <f>TEXT(SalesData[[#This Row],[Order Date]],"mmm-yyyy")</f>
        <v>Jul-2025</v>
      </c>
      <c r="D2325">
        <f t="shared" si="36"/>
        <v>2025</v>
      </c>
      <c r="E2325" t="s">
        <v>6162</v>
      </c>
      <c r="F2325" t="s">
        <v>6958</v>
      </c>
      <c r="G2325" t="s">
        <v>7097</v>
      </c>
      <c r="H2325" t="s">
        <v>7104</v>
      </c>
      <c r="I2325" t="s">
        <v>7160</v>
      </c>
      <c r="J2325" t="s">
        <v>7163</v>
      </c>
      <c r="K2325" t="s">
        <v>7167</v>
      </c>
      <c r="L2325" t="s">
        <v>7187</v>
      </c>
      <c r="M2325">
        <v>2</v>
      </c>
      <c r="N2325">
        <v>2909.38</v>
      </c>
      <c r="O2325">
        <v>0</v>
      </c>
      <c r="P2325">
        <v>926.45</v>
      </c>
    </row>
    <row r="2326" spans="1:16" x14ac:dyDescent="0.25">
      <c r="A2326" t="s">
        <v>2338</v>
      </c>
      <c r="B2326" t="s">
        <v>5427</v>
      </c>
      <c r="C2326" t="str">
        <f>TEXT(SalesData[[#This Row],[Order Date]],"mmm-yyyy")</f>
        <v>Mar-2025</v>
      </c>
      <c r="D2326">
        <f t="shared" si="36"/>
        <v>2025</v>
      </c>
      <c r="E2326" t="s">
        <v>6578</v>
      </c>
      <c r="F2326" t="s">
        <v>6925</v>
      </c>
      <c r="G2326" t="s">
        <v>7095</v>
      </c>
      <c r="H2326" t="s">
        <v>7108</v>
      </c>
      <c r="I2326" t="s">
        <v>7150</v>
      </c>
      <c r="J2326" t="s">
        <v>7162</v>
      </c>
      <c r="K2326" t="s">
        <v>7168</v>
      </c>
      <c r="L2326" t="s">
        <v>7180</v>
      </c>
      <c r="M2326">
        <v>6</v>
      </c>
      <c r="N2326">
        <v>17600.88</v>
      </c>
      <c r="O2326">
        <v>0.2</v>
      </c>
      <c r="P2326">
        <v>1527.67</v>
      </c>
    </row>
    <row r="2327" spans="1:16" x14ac:dyDescent="0.25">
      <c r="A2327" t="s">
        <v>2339</v>
      </c>
      <c r="B2327" t="s">
        <v>5967</v>
      </c>
      <c r="C2327" t="str">
        <f>TEXT(SalesData[[#This Row],[Order Date]],"mmm-yyyy")</f>
        <v>Jul-2024</v>
      </c>
      <c r="D2327">
        <f t="shared" si="36"/>
        <v>2024</v>
      </c>
      <c r="E2327" t="s">
        <v>6574</v>
      </c>
      <c r="F2327" t="s">
        <v>6976</v>
      </c>
      <c r="G2327" t="s">
        <v>7097</v>
      </c>
      <c r="H2327" t="s">
        <v>7110</v>
      </c>
      <c r="I2327" t="s">
        <v>7159</v>
      </c>
      <c r="J2327" t="s">
        <v>7163</v>
      </c>
      <c r="K2327" t="s">
        <v>7175</v>
      </c>
      <c r="L2327" t="s">
        <v>7190</v>
      </c>
      <c r="M2327">
        <v>8</v>
      </c>
      <c r="N2327">
        <v>17783.509999999998</v>
      </c>
      <c r="O2327">
        <v>0</v>
      </c>
      <c r="P2327">
        <v>3997.24</v>
      </c>
    </row>
    <row r="2328" spans="1:16" x14ac:dyDescent="0.25">
      <c r="A2328" t="s">
        <v>2340</v>
      </c>
      <c r="B2328" t="s">
        <v>5401</v>
      </c>
      <c r="C2328" t="str">
        <f>TEXT(SalesData[[#This Row],[Order Date]],"mmm-yyyy")</f>
        <v>Apr-2024</v>
      </c>
      <c r="D2328">
        <f t="shared" si="36"/>
        <v>2024</v>
      </c>
      <c r="E2328" t="s">
        <v>6829</v>
      </c>
      <c r="F2328" t="s">
        <v>7010</v>
      </c>
      <c r="G2328" t="s">
        <v>7096</v>
      </c>
      <c r="H2328" t="s">
        <v>7113</v>
      </c>
      <c r="I2328" t="s">
        <v>7148</v>
      </c>
      <c r="J2328" t="s">
        <v>7162</v>
      </c>
      <c r="K2328" t="s">
        <v>7169</v>
      </c>
      <c r="L2328" t="s">
        <v>7203</v>
      </c>
      <c r="M2328">
        <v>5</v>
      </c>
      <c r="N2328">
        <v>104547.38</v>
      </c>
      <c r="O2328">
        <v>0</v>
      </c>
      <c r="P2328">
        <v>15804.71</v>
      </c>
    </row>
    <row r="2329" spans="1:16" x14ac:dyDescent="0.25">
      <c r="A2329" t="s">
        <v>2341</v>
      </c>
      <c r="B2329" t="s">
        <v>5968</v>
      </c>
      <c r="C2329" t="str">
        <f>TEXT(SalesData[[#This Row],[Order Date]],"mmm-yyyy")</f>
        <v>Jul-2025</v>
      </c>
      <c r="D2329">
        <f t="shared" si="36"/>
        <v>2025</v>
      </c>
      <c r="E2329" t="s">
        <v>6371</v>
      </c>
      <c r="F2329" t="s">
        <v>7040</v>
      </c>
      <c r="G2329" t="s">
        <v>7095</v>
      </c>
      <c r="H2329" t="s">
        <v>7106</v>
      </c>
      <c r="I2329" t="s">
        <v>7122</v>
      </c>
      <c r="J2329" t="s">
        <v>7165</v>
      </c>
      <c r="K2329" t="s">
        <v>7177</v>
      </c>
      <c r="L2329" t="s">
        <v>7201</v>
      </c>
      <c r="M2329">
        <v>7</v>
      </c>
      <c r="N2329">
        <v>348988.24</v>
      </c>
      <c r="O2329">
        <v>0</v>
      </c>
      <c r="P2329">
        <v>47963.7</v>
      </c>
    </row>
    <row r="2330" spans="1:16" x14ac:dyDescent="0.25">
      <c r="A2330" t="s">
        <v>2342</v>
      </c>
      <c r="B2330" t="s">
        <v>5687</v>
      </c>
      <c r="C2330" t="str">
        <f>TEXT(SalesData[[#This Row],[Order Date]],"mmm-yyyy")</f>
        <v>Apr-2025</v>
      </c>
      <c r="D2330">
        <f t="shared" si="36"/>
        <v>2025</v>
      </c>
      <c r="E2330" t="s">
        <v>6522</v>
      </c>
      <c r="F2330" t="s">
        <v>7040</v>
      </c>
      <c r="G2330" t="s">
        <v>7095</v>
      </c>
      <c r="H2330" t="s">
        <v>7108</v>
      </c>
      <c r="I2330" t="s">
        <v>7150</v>
      </c>
      <c r="J2330" t="s">
        <v>7165</v>
      </c>
      <c r="K2330" t="s">
        <v>7176</v>
      </c>
      <c r="L2330" t="s">
        <v>7194</v>
      </c>
      <c r="M2330">
        <v>4</v>
      </c>
      <c r="N2330">
        <v>85837.07</v>
      </c>
      <c r="O2330">
        <v>0.1</v>
      </c>
      <c r="P2330">
        <v>7588</v>
      </c>
    </row>
    <row r="2331" spans="1:16" x14ac:dyDescent="0.25">
      <c r="A2331" t="s">
        <v>2343</v>
      </c>
      <c r="B2331" t="s">
        <v>5473</v>
      </c>
      <c r="C2331" t="str">
        <f>TEXT(SalesData[[#This Row],[Order Date]],"mmm-yyyy")</f>
        <v>Jun-2025</v>
      </c>
      <c r="D2331">
        <f t="shared" si="36"/>
        <v>2025</v>
      </c>
      <c r="E2331" t="s">
        <v>6847</v>
      </c>
      <c r="F2331" t="s">
        <v>6926</v>
      </c>
      <c r="G2331" t="s">
        <v>7095</v>
      </c>
      <c r="H2331" t="s">
        <v>7102</v>
      </c>
      <c r="I2331" t="s">
        <v>7157</v>
      </c>
      <c r="J2331" t="s">
        <v>7164</v>
      </c>
      <c r="K2331" t="s">
        <v>7174</v>
      </c>
      <c r="L2331" t="s">
        <v>7188</v>
      </c>
      <c r="M2331">
        <v>5</v>
      </c>
      <c r="N2331">
        <v>11605.27</v>
      </c>
      <c r="O2331">
        <v>0.15</v>
      </c>
      <c r="P2331">
        <v>2077.19</v>
      </c>
    </row>
    <row r="2332" spans="1:16" x14ac:dyDescent="0.25">
      <c r="A2332" t="s">
        <v>2344</v>
      </c>
      <c r="B2332" t="s">
        <v>5969</v>
      </c>
      <c r="C2332" t="str">
        <f>TEXT(SalesData[[#This Row],[Order Date]],"mmm-yyyy")</f>
        <v>May-2024</v>
      </c>
      <c r="D2332">
        <f t="shared" si="36"/>
        <v>2024</v>
      </c>
      <c r="E2332" t="s">
        <v>6424</v>
      </c>
      <c r="F2332" t="s">
        <v>6968</v>
      </c>
      <c r="G2332" t="s">
        <v>7096</v>
      </c>
      <c r="H2332" t="s">
        <v>7112</v>
      </c>
      <c r="I2332" t="s">
        <v>7139</v>
      </c>
      <c r="J2332" t="s">
        <v>7165</v>
      </c>
      <c r="K2332" t="s">
        <v>7177</v>
      </c>
      <c r="L2332" t="s">
        <v>7201</v>
      </c>
      <c r="M2332">
        <v>1</v>
      </c>
      <c r="N2332">
        <v>37330.080000000002</v>
      </c>
      <c r="O2332">
        <v>0.25</v>
      </c>
      <c r="P2332">
        <v>1583.34</v>
      </c>
    </row>
    <row r="2333" spans="1:16" x14ac:dyDescent="0.25">
      <c r="A2333" t="s">
        <v>2345</v>
      </c>
      <c r="B2333" t="s">
        <v>5482</v>
      </c>
      <c r="C2333" t="str">
        <f>TEXT(SalesData[[#This Row],[Order Date]],"mmm-yyyy")</f>
        <v>Sep-2025</v>
      </c>
      <c r="D2333">
        <f t="shared" si="36"/>
        <v>2025</v>
      </c>
      <c r="E2333" t="s">
        <v>6588</v>
      </c>
      <c r="F2333" t="s">
        <v>6983</v>
      </c>
      <c r="G2333" t="s">
        <v>7095</v>
      </c>
      <c r="H2333" t="s">
        <v>7108</v>
      </c>
      <c r="I2333" t="s">
        <v>7141</v>
      </c>
      <c r="J2333" t="s">
        <v>7162</v>
      </c>
      <c r="K2333" t="s">
        <v>7168</v>
      </c>
      <c r="L2333" t="s">
        <v>7191</v>
      </c>
      <c r="M2333">
        <v>8</v>
      </c>
      <c r="N2333">
        <v>42446.42</v>
      </c>
      <c r="O2333">
        <v>0.15</v>
      </c>
      <c r="P2333">
        <v>4139.38</v>
      </c>
    </row>
    <row r="2334" spans="1:16" x14ac:dyDescent="0.25">
      <c r="A2334" t="s">
        <v>2346</v>
      </c>
      <c r="B2334" t="s">
        <v>5698</v>
      </c>
      <c r="C2334" t="str">
        <f>TEXT(SalesData[[#This Row],[Order Date]],"mmm-yyyy")</f>
        <v>May-2025</v>
      </c>
      <c r="D2334">
        <f t="shared" si="36"/>
        <v>2025</v>
      </c>
      <c r="E2334" t="s">
        <v>6467</v>
      </c>
      <c r="F2334" t="s">
        <v>6996</v>
      </c>
      <c r="G2334" t="s">
        <v>7097</v>
      </c>
      <c r="H2334" t="s">
        <v>7107</v>
      </c>
      <c r="I2334" t="s">
        <v>7123</v>
      </c>
      <c r="J2334" t="s">
        <v>7165</v>
      </c>
      <c r="K2334" t="s">
        <v>7176</v>
      </c>
      <c r="L2334" t="s">
        <v>7202</v>
      </c>
      <c r="M2334">
        <v>5</v>
      </c>
      <c r="N2334">
        <v>83736.350000000006</v>
      </c>
      <c r="O2334">
        <v>0.05</v>
      </c>
      <c r="P2334">
        <v>9658.19</v>
      </c>
    </row>
    <row r="2335" spans="1:16" x14ac:dyDescent="0.25">
      <c r="A2335" t="s">
        <v>2347</v>
      </c>
      <c r="B2335" t="s">
        <v>5698</v>
      </c>
      <c r="C2335" t="str">
        <f>TEXT(SalesData[[#This Row],[Order Date]],"mmm-yyyy")</f>
        <v>May-2025</v>
      </c>
      <c r="D2335">
        <f t="shared" si="36"/>
        <v>2025</v>
      </c>
      <c r="E2335" t="s">
        <v>6544</v>
      </c>
      <c r="F2335" t="s">
        <v>7037</v>
      </c>
      <c r="G2335" t="s">
        <v>7096</v>
      </c>
      <c r="H2335" t="s">
        <v>7113</v>
      </c>
      <c r="I2335" t="s">
        <v>7148</v>
      </c>
      <c r="J2335" t="s">
        <v>7162</v>
      </c>
      <c r="K2335" t="s">
        <v>7168</v>
      </c>
      <c r="L2335" t="s">
        <v>7181</v>
      </c>
      <c r="M2335">
        <v>5</v>
      </c>
      <c r="N2335">
        <v>48310.29</v>
      </c>
      <c r="O2335">
        <v>0.2</v>
      </c>
      <c r="P2335">
        <v>6906.49</v>
      </c>
    </row>
    <row r="2336" spans="1:16" x14ac:dyDescent="0.25">
      <c r="A2336" t="s">
        <v>2348</v>
      </c>
      <c r="B2336" t="s">
        <v>5682</v>
      </c>
      <c r="C2336" t="str">
        <f>TEXT(SalesData[[#This Row],[Order Date]],"mmm-yyyy")</f>
        <v>Feb-2025</v>
      </c>
      <c r="D2336">
        <f t="shared" si="36"/>
        <v>2025</v>
      </c>
      <c r="E2336" t="s">
        <v>6227</v>
      </c>
      <c r="F2336" t="s">
        <v>6993</v>
      </c>
      <c r="G2336" t="s">
        <v>7094</v>
      </c>
      <c r="H2336" t="s">
        <v>7100</v>
      </c>
      <c r="I2336" t="s">
        <v>7136</v>
      </c>
      <c r="J2336" t="s">
        <v>7165</v>
      </c>
      <c r="K2336" t="s">
        <v>7177</v>
      </c>
      <c r="L2336" t="s">
        <v>7210</v>
      </c>
      <c r="M2336">
        <v>1</v>
      </c>
      <c r="N2336">
        <v>61908.36</v>
      </c>
      <c r="O2336">
        <v>0.25</v>
      </c>
      <c r="P2336">
        <v>2589.4499999999998</v>
      </c>
    </row>
    <row r="2337" spans="1:16" x14ac:dyDescent="0.25">
      <c r="A2337" t="s">
        <v>2349</v>
      </c>
      <c r="B2337" t="s">
        <v>5636</v>
      </c>
      <c r="C2337" t="str">
        <f>TEXT(SalesData[[#This Row],[Order Date]],"mmm-yyyy")</f>
        <v>Apr-2023</v>
      </c>
      <c r="D2337">
        <f t="shared" si="36"/>
        <v>2023</v>
      </c>
      <c r="E2337" t="s">
        <v>6763</v>
      </c>
      <c r="F2337" t="s">
        <v>6961</v>
      </c>
      <c r="G2337" t="s">
        <v>7095</v>
      </c>
      <c r="H2337" t="s">
        <v>7106</v>
      </c>
      <c r="I2337" t="s">
        <v>7146</v>
      </c>
      <c r="J2337" t="s">
        <v>7163</v>
      </c>
      <c r="K2337" t="s">
        <v>7175</v>
      </c>
      <c r="L2337" t="s">
        <v>7197</v>
      </c>
      <c r="M2337">
        <v>7</v>
      </c>
      <c r="N2337">
        <v>32295.21</v>
      </c>
      <c r="O2337">
        <v>0.2</v>
      </c>
      <c r="P2337">
        <v>4206.08</v>
      </c>
    </row>
    <row r="2338" spans="1:16" x14ac:dyDescent="0.25">
      <c r="A2338" t="s">
        <v>2350</v>
      </c>
      <c r="B2338" t="s">
        <v>5970</v>
      </c>
      <c r="C2338" t="str">
        <f>TEXT(SalesData[[#This Row],[Order Date]],"mmm-yyyy")</f>
        <v>Apr-2024</v>
      </c>
      <c r="D2338">
        <f t="shared" si="36"/>
        <v>2024</v>
      </c>
      <c r="E2338" t="s">
        <v>6347</v>
      </c>
      <c r="F2338" t="s">
        <v>7040</v>
      </c>
      <c r="G2338" t="s">
        <v>7097</v>
      </c>
      <c r="H2338" t="s">
        <v>7105</v>
      </c>
      <c r="I2338" t="s">
        <v>7121</v>
      </c>
      <c r="J2338" t="s">
        <v>7164</v>
      </c>
      <c r="K2338" t="s">
        <v>7170</v>
      </c>
      <c r="L2338" t="s">
        <v>7183</v>
      </c>
      <c r="M2338">
        <v>3</v>
      </c>
      <c r="N2338">
        <v>14259.36</v>
      </c>
      <c r="O2338">
        <v>0.05</v>
      </c>
      <c r="P2338">
        <v>3225.97</v>
      </c>
    </row>
    <row r="2339" spans="1:16" x14ac:dyDescent="0.25">
      <c r="A2339" t="s">
        <v>2351</v>
      </c>
      <c r="B2339" t="s">
        <v>5543</v>
      </c>
      <c r="C2339" t="str">
        <f>TEXT(SalesData[[#This Row],[Order Date]],"mmm-yyyy")</f>
        <v>Dec-2024</v>
      </c>
      <c r="D2339">
        <f t="shared" si="36"/>
        <v>2024</v>
      </c>
      <c r="E2339" t="s">
        <v>6305</v>
      </c>
      <c r="F2339" t="s">
        <v>7029</v>
      </c>
      <c r="G2339" t="s">
        <v>7096</v>
      </c>
      <c r="H2339" t="s">
        <v>7113</v>
      </c>
      <c r="I2339" t="s">
        <v>7144</v>
      </c>
      <c r="J2339" t="s">
        <v>7162</v>
      </c>
      <c r="K2339" t="s">
        <v>7169</v>
      </c>
      <c r="L2339" t="s">
        <v>7182</v>
      </c>
      <c r="M2339">
        <v>8</v>
      </c>
      <c r="N2339">
        <v>59397.52</v>
      </c>
      <c r="O2339">
        <v>0.2</v>
      </c>
      <c r="P2339">
        <v>5258.79</v>
      </c>
    </row>
    <row r="2340" spans="1:16" x14ac:dyDescent="0.25">
      <c r="A2340" t="s">
        <v>2352</v>
      </c>
      <c r="B2340" t="s">
        <v>5282</v>
      </c>
      <c r="C2340" t="str">
        <f>TEXT(SalesData[[#This Row],[Order Date]],"mmm-yyyy")</f>
        <v>Jun-2023</v>
      </c>
      <c r="D2340">
        <f t="shared" si="36"/>
        <v>2023</v>
      </c>
      <c r="E2340" t="s">
        <v>6449</v>
      </c>
      <c r="F2340" t="s">
        <v>6973</v>
      </c>
      <c r="G2340" t="s">
        <v>7094</v>
      </c>
      <c r="H2340" t="s">
        <v>7098</v>
      </c>
      <c r="I2340" t="s">
        <v>7138</v>
      </c>
      <c r="J2340" t="s">
        <v>7162</v>
      </c>
      <c r="K2340" t="s">
        <v>7168</v>
      </c>
      <c r="L2340" t="s">
        <v>7180</v>
      </c>
      <c r="M2340">
        <v>7</v>
      </c>
      <c r="N2340">
        <v>23014.080000000002</v>
      </c>
      <c r="O2340">
        <v>0.1</v>
      </c>
      <c r="P2340">
        <v>3085.52</v>
      </c>
    </row>
    <row r="2341" spans="1:16" x14ac:dyDescent="0.25">
      <c r="A2341" t="s">
        <v>2353</v>
      </c>
      <c r="B2341" t="s">
        <v>5277</v>
      </c>
      <c r="C2341" t="str">
        <f>TEXT(SalesData[[#This Row],[Order Date]],"mmm-yyyy")</f>
        <v>Jul-2023</v>
      </c>
      <c r="D2341">
        <f t="shared" si="36"/>
        <v>2023</v>
      </c>
      <c r="E2341" t="s">
        <v>6679</v>
      </c>
      <c r="F2341" t="s">
        <v>7058</v>
      </c>
      <c r="G2341" t="s">
        <v>7096</v>
      </c>
      <c r="H2341" t="s">
        <v>7111</v>
      </c>
      <c r="I2341" t="s">
        <v>7145</v>
      </c>
      <c r="J2341" t="s">
        <v>7163</v>
      </c>
      <c r="K2341" t="s">
        <v>7167</v>
      </c>
      <c r="L2341" t="s">
        <v>7187</v>
      </c>
      <c r="M2341">
        <v>2</v>
      </c>
      <c r="N2341">
        <v>2309.14</v>
      </c>
      <c r="O2341">
        <v>0.2</v>
      </c>
      <c r="P2341">
        <v>499.61</v>
      </c>
    </row>
    <row r="2342" spans="1:16" x14ac:dyDescent="0.25">
      <c r="A2342" t="s">
        <v>2354</v>
      </c>
      <c r="B2342" t="s">
        <v>5735</v>
      </c>
      <c r="C2342" t="str">
        <f>TEXT(SalesData[[#This Row],[Order Date]],"mmm-yyyy")</f>
        <v>Jan-2024</v>
      </c>
      <c r="D2342">
        <f t="shared" si="36"/>
        <v>2024</v>
      </c>
      <c r="E2342" t="s">
        <v>6838</v>
      </c>
      <c r="F2342" t="s">
        <v>7005</v>
      </c>
      <c r="G2342" t="s">
        <v>7095</v>
      </c>
      <c r="H2342" t="s">
        <v>7108</v>
      </c>
      <c r="I2342" t="s">
        <v>7150</v>
      </c>
      <c r="J2342" t="s">
        <v>7164</v>
      </c>
      <c r="K2342" t="s">
        <v>7170</v>
      </c>
      <c r="L2342" t="s">
        <v>7213</v>
      </c>
      <c r="M2342">
        <v>8</v>
      </c>
      <c r="N2342">
        <v>21507.64</v>
      </c>
      <c r="O2342">
        <v>0</v>
      </c>
      <c r="P2342">
        <v>8010.48</v>
      </c>
    </row>
    <row r="2343" spans="1:16" x14ac:dyDescent="0.25">
      <c r="A2343" t="s">
        <v>2355</v>
      </c>
      <c r="B2343" t="s">
        <v>5459</v>
      </c>
      <c r="C2343" t="str">
        <f>TEXT(SalesData[[#This Row],[Order Date]],"mmm-yyyy")</f>
        <v>Nov-2024</v>
      </c>
      <c r="D2343">
        <f t="shared" si="36"/>
        <v>2024</v>
      </c>
      <c r="E2343" t="s">
        <v>6103</v>
      </c>
      <c r="F2343" t="s">
        <v>6902</v>
      </c>
      <c r="G2343" t="s">
        <v>7095</v>
      </c>
      <c r="H2343" t="s">
        <v>7102</v>
      </c>
      <c r="I2343" t="s">
        <v>7118</v>
      </c>
      <c r="J2343" t="s">
        <v>7162</v>
      </c>
      <c r="K2343" t="s">
        <v>7169</v>
      </c>
      <c r="L2343" t="s">
        <v>7193</v>
      </c>
      <c r="M2343">
        <v>4</v>
      </c>
      <c r="N2343">
        <v>42474.7</v>
      </c>
      <c r="O2343">
        <v>0.05</v>
      </c>
      <c r="P2343">
        <v>8074.11</v>
      </c>
    </row>
    <row r="2344" spans="1:16" x14ac:dyDescent="0.25">
      <c r="A2344" t="s">
        <v>2356</v>
      </c>
      <c r="B2344" t="s">
        <v>5861</v>
      </c>
      <c r="C2344" t="str">
        <f>TEXT(SalesData[[#This Row],[Order Date]],"mmm-yyyy")</f>
        <v>Mar-2025</v>
      </c>
      <c r="D2344">
        <f t="shared" si="36"/>
        <v>2025</v>
      </c>
      <c r="E2344" t="s">
        <v>6451</v>
      </c>
      <c r="F2344" t="s">
        <v>6914</v>
      </c>
      <c r="G2344" t="s">
        <v>7096</v>
      </c>
      <c r="H2344" t="s">
        <v>7111</v>
      </c>
      <c r="I2344" t="s">
        <v>7145</v>
      </c>
      <c r="J2344" t="s">
        <v>7164</v>
      </c>
      <c r="K2344" t="s">
        <v>7173</v>
      </c>
      <c r="L2344" t="s">
        <v>7186</v>
      </c>
      <c r="M2344">
        <v>1</v>
      </c>
      <c r="N2344">
        <v>4071.45</v>
      </c>
      <c r="O2344">
        <v>0.05</v>
      </c>
      <c r="P2344">
        <v>991.46</v>
      </c>
    </row>
    <row r="2345" spans="1:16" x14ac:dyDescent="0.25">
      <c r="A2345" t="s">
        <v>2357</v>
      </c>
      <c r="B2345" t="s">
        <v>5237</v>
      </c>
      <c r="C2345" t="str">
        <f>TEXT(SalesData[[#This Row],[Order Date]],"mmm-yyyy")</f>
        <v>Jan-2023</v>
      </c>
      <c r="D2345">
        <f t="shared" si="36"/>
        <v>2023</v>
      </c>
      <c r="E2345" t="s">
        <v>6129</v>
      </c>
      <c r="F2345" t="s">
        <v>6928</v>
      </c>
      <c r="G2345" t="s">
        <v>7097</v>
      </c>
      <c r="H2345" t="s">
        <v>7107</v>
      </c>
      <c r="I2345" t="s">
        <v>7153</v>
      </c>
      <c r="J2345" t="s">
        <v>7165</v>
      </c>
      <c r="K2345" t="s">
        <v>7176</v>
      </c>
      <c r="L2345" t="s">
        <v>7194</v>
      </c>
      <c r="M2345">
        <v>7</v>
      </c>
      <c r="N2345">
        <v>173517.37</v>
      </c>
      <c r="O2345">
        <v>0</v>
      </c>
      <c r="P2345">
        <v>27538.86</v>
      </c>
    </row>
    <row r="2346" spans="1:16" x14ac:dyDescent="0.25">
      <c r="A2346" t="s">
        <v>2358</v>
      </c>
      <c r="B2346" t="s">
        <v>5333</v>
      </c>
      <c r="C2346" t="str">
        <f>TEXT(SalesData[[#This Row],[Order Date]],"mmm-yyyy")</f>
        <v>Jun-2024</v>
      </c>
      <c r="D2346">
        <f t="shared" si="36"/>
        <v>2024</v>
      </c>
      <c r="E2346" t="s">
        <v>6848</v>
      </c>
      <c r="F2346" t="s">
        <v>6902</v>
      </c>
      <c r="G2346" t="s">
        <v>7095</v>
      </c>
      <c r="H2346" t="s">
        <v>7109</v>
      </c>
      <c r="I2346" t="s">
        <v>7140</v>
      </c>
      <c r="J2346" t="s">
        <v>7165</v>
      </c>
      <c r="K2346" t="s">
        <v>7176</v>
      </c>
      <c r="L2346" t="s">
        <v>7202</v>
      </c>
      <c r="M2346">
        <v>1</v>
      </c>
      <c r="N2346">
        <v>14745.41</v>
      </c>
      <c r="O2346">
        <v>0.2</v>
      </c>
      <c r="P2346">
        <v>745.56</v>
      </c>
    </row>
    <row r="2347" spans="1:16" x14ac:dyDescent="0.25">
      <c r="A2347" t="s">
        <v>2359</v>
      </c>
      <c r="B2347" t="s">
        <v>5732</v>
      </c>
      <c r="C2347" t="str">
        <f>TEXT(SalesData[[#This Row],[Order Date]],"mmm-yyyy")</f>
        <v>Dec-2025</v>
      </c>
      <c r="D2347">
        <f t="shared" si="36"/>
        <v>2025</v>
      </c>
      <c r="E2347" t="s">
        <v>6644</v>
      </c>
      <c r="F2347" t="s">
        <v>7009</v>
      </c>
      <c r="G2347" t="s">
        <v>7095</v>
      </c>
      <c r="H2347" t="s">
        <v>7102</v>
      </c>
      <c r="I2347" t="s">
        <v>7147</v>
      </c>
      <c r="J2347" t="s">
        <v>7165</v>
      </c>
      <c r="K2347" t="s">
        <v>7172</v>
      </c>
      <c r="L2347" t="s">
        <v>7185</v>
      </c>
      <c r="M2347">
        <v>7</v>
      </c>
      <c r="N2347">
        <v>30327.75</v>
      </c>
      <c r="O2347">
        <v>0.1</v>
      </c>
      <c r="P2347">
        <v>3950.54</v>
      </c>
    </row>
    <row r="2348" spans="1:16" x14ac:dyDescent="0.25">
      <c r="A2348" t="s">
        <v>2360</v>
      </c>
      <c r="B2348" t="s">
        <v>5971</v>
      </c>
      <c r="C2348" t="str">
        <f>TEXT(SalesData[[#This Row],[Order Date]],"mmm-yyyy")</f>
        <v>Jun-2024</v>
      </c>
      <c r="D2348">
        <f t="shared" si="36"/>
        <v>2024</v>
      </c>
      <c r="E2348" t="s">
        <v>6359</v>
      </c>
      <c r="F2348" t="s">
        <v>7044</v>
      </c>
      <c r="G2348" t="s">
        <v>7095</v>
      </c>
      <c r="H2348" t="s">
        <v>7109</v>
      </c>
      <c r="I2348" t="s">
        <v>7135</v>
      </c>
      <c r="J2348" t="s">
        <v>7163</v>
      </c>
      <c r="K2348" t="s">
        <v>7167</v>
      </c>
      <c r="L2348" t="s">
        <v>7187</v>
      </c>
      <c r="M2348">
        <v>7</v>
      </c>
      <c r="N2348">
        <v>8190.82</v>
      </c>
      <c r="O2348">
        <v>0.25</v>
      </c>
      <c r="P2348">
        <v>1587.84</v>
      </c>
    </row>
    <row r="2349" spans="1:16" x14ac:dyDescent="0.25">
      <c r="A2349" t="s">
        <v>2361</v>
      </c>
      <c r="B2349" t="s">
        <v>5972</v>
      </c>
      <c r="C2349" t="str">
        <f>TEXT(SalesData[[#This Row],[Order Date]],"mmm-yyyy")</f>
        <v>May-2023</v>
      </c>
      <c r="D2349">
        <f t="shared" si="36"/>
        <v>2023</v>
      </c>
      <c r="E2349" t="s">
        <v>6581</v>
      </c>
      <c r="F2349" t="s">
        <v>7003</v>
      </c>
      <c r="G2349" t="s">
        <v>7094</v>
      </c>
      <c r="H2349" t="s">
        <v>7100</v>
      </c>
      <c r="I2349" t="s">
        <v>7116</v>
      </c>
      <c r="J2349" t="s">
        <v>7162</v>
      </c>
      <c r="K2349" t="s">
        <v>7168</v>
      </c>
      <c r="L2349" t="s">
        <v>7191</v>
      </c>
      <c r="M2349">
        <v>7</v>
      </c>
      <c r="N2349">
        <v>46640.47</v>
      </c>
      <c r="O2349">
        <v>0</v>
      </c>
      <c r="P2349">
        <v>10231.15</v>
      </c>
    </row>
    <row r="2350" spans="1:16" x14ac:dyDescent="0.25">
      <c r="A2350" t="s">
        <v>2362</v>
      </c>
      <c r="B2350" t="s">
        <v>5253</v>
      </c>
      <c r="C2350" t="str">
        <f>TEXT(SalesData[[#This Row],[Order Date]],"mmm-yyyy")</f>
        <v>Sep-2023</v>
      </c>
      <c r="D2350">
        <f t="shared" si="36"/>
        <v>2023</v>
      </c>
      <c r="E2350" t="s">
        <v>6769</v>
      </c>
      <c r="F2350" t="s">
        <v>6987</v>
      </c>
      <c r="G2350" t="s">
        <v>7096</v>
      </c>
      <c r="H2350" t="s">
        <v>7103</v>
      </c>
      <c r="I2350" t="s">
        <v>7119</v>
      </c>
      <c r="J2350" t="s">
        <v>7162</v>
      </c>
      <c r="K2350" t="s">
        <v>7168</v>
      </c>
      <c r="L2350" t="s">
        <v>7191</v>
      </c>
      <c r="M2350">
        <v>4</v>
      </c>
      <c r="N2350">
        <v>22842.61</v>
      </c>
      <c r="O2350">
        <v>0.1</v>
      </c>
      <c r="P2350">
        <v>3990.58</v>
      </c>
    </row>
    <row r="2351" spans="1:16" x14ac:dyDescent="0.25">
      <c r="A2351" t="s">
        <v>2363</v>
      </c>
      <c r="B2351" t="s">
        <v>5892</v>
      </c>
      <c r="C2351" t="str">
        <f>TEXT(SalesData[[#This Row],[Order Date]],"mmm-yyyy")</f>
        <v>May-2024</v>
      </c>
      <c r="D2351">
        <f t="shared" si="36"/>
        <v>2024</v>
      </c>
      <c r="E2351" t="s">
        <v>6228</v>
      </c>
      <c r="F2351" t="s">
        <v>6959</v>
      </c>
      <c r="G2351" t="s">
        <v>7096</v>
      </c>
      <c r="H2351" t="s">
        <v>7111</v>
      </c>
      <c r="I2351" t="s">
        <v>7145</v>
      </c>
      <c r="J2351" t="s">
        <v>7165</v>
      </c>
      <c r="K2351" t="s">
        <v>7177</v>
      </c>
      <c r="L2351" t="s">
        <v>7201</v>
      </c>
      <c r="M2351">
        <v>7</v>
      </c>
      <c r="N2351">
        <v>329026.99</v>
      </c>
      <c r="O2351">
        <v>0.05</v>
      </c>
      <c r="P2351">
        <v>41239.599999999999</v>
      </c>
    </row>
    <row r="2352" spans="1:16" x14ac:dyDescent="0.25">
      <c r="A2352" t="s">
        <v>2364</v>
      </c>
      <c r="B2352" t="s">
        <v>5131</v>
      </c>
      <c r="C2352" t="str">
        <f>TEXT(SalesData[[#This Row],[Order Date]],"mmm-yyyy")</f>
        <v>May-2023</v>
      </c>
      <c r="D2352">
        <f t="shared" si="36"/>
        <v>2023</v>
      </c>
      <c r="E2352" t="s">
        <v>6455</v>
      </c>
      <c r="F2352" t="s">
        <v>6955</v>
      </c>
      <c r="G2352" t="s">
        <v>7094</v>
      </c>
      <c r="H2352" t="s">
        <v>7100</v>
      </c>
      <c r="I2352" t="s">
        <v>7151</v>
      </c>
      <c r="J2352" t="s">
        <v>7162</v>
      </c>
      <c r="K2352" t="s">
        <v>7169</v>
      </c>
      <c r="L2352" t="s">
        <v>7182</v>
      </c>
      <c r="M2352">
        <v>7</v>
      </c>
      <c r="N2352">
        <v>47033.66</v>
      </c>
      <c r="O2352">
        <v>0.25</v>
      </c>
      <c r="P2352">
        <v>4927.51</v>
      </c>
    </row>
    <row r="2353" spans="1:16" x14ac:dyDescent="0.25">
      <c r="A2353" t="s">
        <v>2365</v>
      </c>
      <c r="B2353" t="s">
        <v>5918</v>
      </c>
      <c r="C2353" t="str">
        <f>TEXT(SalesData[[#This Row],[Order Date]],"mmm-yyyy")</f>
        <v>May-2024</v>
      </c>
      <c r="D2353">
        <f t="shared" si="36"/>
        <v>2024</v>
      </c>
      <c r="E2353" t="s">
        <v>6203</v>
      </c>
      <c r="F2353" t="s">
        <v>6948</v>
      </c>
      <c r="G2353" t="s">
        <v>7096</v>
      </c>
      <c r="H2353" t="s">
        <v>7113</v>
      </c>
      <c r="I2353" t="s">
        <v>7144</v>
      </c>
      <c r="J2353" t="s">
        <v>7164</v>
      </c>
      <c r="K2353" t="s">
        <v>7173</v>
      </c>
      <c r="L2353" t="s">
        <v>7200</v>
      </c>
      <c r="M2353">
        <v>6</v>
      </c>
      <c r="N2353">
        <v>7493.04</v>
      </c>
      <c r="O2353">
        <v>0</v>
      </c>
      <c r="P2353">
        <v>2495.25</v>
      </c>
    </row>
    <row r="2354" spans="1:16" x14ac:dyDescent="0.25">
      <c r="A2354" t="s">
        <v>2366</v>
      </c>
      <c r="B2354" t="s">
        <v>5747</v>
      </c>
      <c r="C2354" t="str">
        <f>TEXT(SalesData[[#This Row],[Order Date]],"mmm-yyyy")</f>
        <v>Dec-2025</v>
      </c>
      <c r="D2354">
        <f t="shared" si="36"/>
        <v>2025</v>
      </c>
      <c r="E2354" t="s">
        <v>6772</v>
      </c>
      <c r="F2354" t="s">
        <v>6928</v>
      </c>
      <c r="G2354" t="s">
        <v>7095</v>
      </c>
      <c r="H2354" t="s">
        <v>7106</v>
      </c>
      <c r="I2354" t="s">
        <v>7161</v>
      </c>
      <c r="J2354" t="s">
        <v>7163</v>
      </c>
      <c r="K2354" t="s">
        <v>7167</v>
      </c>
      <c r="L2354" t="s">
        <v>7207</v>
      </c>
      <c r="M2354">
        <v>7</v>
      </c>
      <c r="N2354">
        <v>4575.7700000000004</v>
      </c>
      <c r="O2354">
        <v>0.15</v>
      </c>
      <c r="P2354">
        <v>1073.78</v>
      </c>
    </row>
    <row r="2355" spans="1:16" x14ac:dyDescent="0.25">
      <c r="A2355" t="s">
        <v>2367</v>
      </c>
      <c r="B2355" t="s">
        <v>5147</v>
      </c>
      <c r="C2355" t="str">
        <f>TEXT(SalesData[[#This Row],[Order Date]],"mmm-yyyy")</f>
        <v>Mar-2024</v>
      </c>
      <c r="D2355">
        <f t="shared" si="36"/>
        <v>2024</v>
      </c>
      <c r="E2355" t="s">
        <v>6173</v>
      </c>
      <c r="F2355" t="s">
        <v>6963</v>
      </c>
      <c r="G2355" t="s">
        <v>7094</v>
      </c>
      <c r="H2355" t="s">
        <v>7099</v>
      </c>
      <c r="I2355" t="s">
        <v>7125</v>
      </c>
      <c r="J2355" t="s">
        <v>7164</v>
      </c>
      <c r="K2355" t="s">
        <v>7173</v>
      </c>
      <c r="L2355" t="s">
        <v>7186</v>
      </c>
      <c r="M2355">
        <v>1</v>
      </c>
      <c r="N2355">
        <v>4301.47</v>
      </c>
      <c r="O2355">
        <v>0.05</v>
      </c>
      <c r="P2355">
        <v>1185.0899999999999</v>
      </c>
    </row>
    <row r="2356" spans="1:16" x14ac:dyDescent="0.25">
      <c r="A2356" t="s">
        <v>2368</v>
      </c>
      <c r="B2356" t="s">
        <v>5242</v>
      </c>
      <c r="C2356" t="str">
        <f>TEXT(SalesData[[#This Row],[Order Date]],"mmm-yyyy")</f>
        <v>Dec-2024</v>
      </c>
      <c r="D2356">
        <f t="shared" si="36"/>
        <v>2024</v>
      </c>
      <c r="E2356" t="s">
        <v>6133</v>
      </c>
      <c r="F2356" t="s">
        <v>6911</v>
      </c>
      <c r="G2356" t="s">
        <v>7097</v>
      </c>
      <c r="H2356" t="s">
        <v>7105</v>
      </c>
      <c r="I2356" t="s">
        <v>7149</v>
      </c>
      <c r="J2356" t="s">
        <v>7162</v>
      </c>
      <c r="K2356" t="s">
        <v>7166</v>
      </c>
      <c r="L2356" t="s">
        <v>7192</v>
      </c>
      <c r="M2356">
        <v>8</v>
      </c>
      <c r="N2356">
        <v>38972.69</v>
      </c>
      <c r="O2356">
        <v>0.15</v>
      </c>
      <c r="P2356">
        <v>3053.61</v>
      </c>
    </row>
    <row r="2357" spans="1:16" x14ac:dyDescent="0.25">
      <c r="A2357" t="s">
        <v>2369</v>
      </c>
      <c r="B2357" t="s">
        <v>5293</v>
      </c>
      <c r="C2357" t="str">
        <f>TEXT(SalesData[[#This Row],[Order Date]],"mmm-yyyy")</f>
        <v>Nov-2023</v>
      </c>
      <c r="D2357">
        <f t="shared" si="36"/>
        <v>2023</v>
      </c>
      <c r="E2357" t="s">
        <v>6153</v>
      </c>
      <c r="F2357" t="s">
        <v>6951</v>
      </c>
      <c r="G2357" t="s">
        <v>7097</v>
      </c>
      <c r="H2357" t="s">
        <v>7104</v>
      </c>
      <c r="I2357" t="s">
        <v>7132</v>
      </c>
      <c r="J2357" t="s">
        <v>7162</v>
      </c>
      <c r="K2357" t="s">
        <v>7166</v>
      </c>
      <c r="L2357" t="s">
        <v>7211</v>
      </c>
      <c r="M2357">
        <v>2</v>
      </c>
      <c r="N2357">
        <v>13066.08</v>
      </c>
      <c r="O2357">
        <v>0.1</v>
      </c>
      <c r="P2357">
        <v>1740.59</v>
      </c>
    </row>
    <row r="2358" spans="1:16" x14ac:dyDescent="0.25">
      <c r="A2358" t="s">
        <v>2370</v>
      </c>
      <c r="B2358" t="s">
        <v>5070</v>
      </c>
      <c r="C2358" t="str">
        <f>TEXT(SalesData[[#This Row],[Order Date]],"mmm-yyyy")</f>
        <v>Feb-2023</v>
      </c>
      <c r="D2358">
        <f t="shared" si="36"/>
        <v>2023</v>
      </c>
      <c r="E2358" t="s">
        <v>6534</v>
      </c>
      <c r="F2358" t="s">
        <v>7014</v>
      </c>
      <c r="G2358" t="s">
        <v>7094</v>
      </c>
      <c r="H2358" t="s">
        <v>7100</v>
      </c>
      <c r="I2358" t="s">
        <v>7116</v>
      </c>
      <c r="J2358" t="s">
        <v>7164</v>
      </c>
      <c r="K2358" t="s">
        <v>7174</v>
      </c>
      <c r="L2358" t="s">
        <v>7188</v>
      </c>
      <c r="M2358">
        <v>2</v>
      </c>
      <c r="N2358">
        <v>4901.04</v>
      </c>
      <c r="O2358">
        <v>0.15</v>
      </c>
      <c r="P2358">
        <v>906.97</v>
      </c>
    </row>
    <row r="2359" spans="1:16" x14ac:dyDescent="0.25">
      <c r="A2359" t="s">
        <v>2371</v>
      </c>
      <c r="B2359" t="s">
        <v>5433</v>
      </c>
      <c r="C2359" t="str">
        <f>TEXT(SalesData[[#This Row],[Order Date]],"mmm-yyyy")</f>
        <v>Sep-2025</v>
      </c>
      <c r="D2359">
        <f t="shared" si="36"/>
        <v>2025</v>
      </c>
      <c r="E2359" t="s">
        <v>6598</v>
      </c>
      <c r="F2359" t="s">
        <v>7012</v>
      </c>
      <c r="G2359" t="s">
        <v>7096</v>
      </c>
      <c r="H2359" t="s">
        <v>7111</v>
      </c>
      <c r="I2359" t="s">
        <v>7142</v>
      </c>
      <c r="J2359" t="s">
        <v>7163</v>
      </c>
      <c r="K2359" t="s">
        <v>7167</v>
      </c>
      <c r="L2359" t="s">
        <v>7187</v>
      </c>
      <c r="M2359">
        <v>6</v>
      </c>
      <c r="N2359">
        <v>8385.7000000000007</v>
      </c>
      <c r="O2359">
        <v>0.1</v>
      </c>
      <c r="P2359">
        <v>2132.4699999999998</v>
      </c>
    </row>
    <row r="2360" spans="1:16" x14ac:dyDescent="0.25">
      <c r="A2360" t="s">
        <v>2372</v>
      </c>
      <c r="B2360" t="s">
        <v>5693</v>
      </c>
      <c r="C2360" t="str">
        <f>TEXT(SalesData[[#This Row],[Order Date]],"mmm-yyyy")</f>
        <v>Oct-2023</v>
      </c>
      <c r="D2360">
        <f t="shared" si="36"/>
        <v>2023</v>
      </c>
      <c r="E2360" t="s">
        <v>6204</v>
      </c>
      <c r="F2360" t="s">
        <v>6958</v>
      </c>
      <c r="G2360" t="s">
        <v>7095</v>
      </c>
      <c r="H2360" t="s">
        <v>7102</v>
      </c>
      <c r="I2360" t="s">
        <v>7157</v>
      </c>
      <c r="J2360" t="s">
        <v>7165</v>
      </c>
      <c r="K2360" t="s">
        <v>7176</v>
      </c>
      <c r="L2360" t="s">
        <v>7202</v>
      </c>
      <c r="M2360">
        <v>8</v>
      </c>
      <c r="N2360">
        <v>111934.9</v>
      </c>
      <c r="O2360">
        <v>0.2</v>
      </c>
      <c r="P2360">
        <v>7123.12</v>
      </c>
    </row>
    <row r="2361" spans="1:16" x14ac:dyDescent="0.25">
      <c r="A2361" t="s">
        <v>2373</v>
      </c>
      <c r="B2361" t="s">
        <v>5334</v>
      </c>
      <c r="C2361" t="str">
        <f>TEXT(SalesData[[#This Row],[Order Date]],"mmm-yyyy")</f>
        <v>Mar-2024</v>
      </c>
      <c r="D2361">
        <f t="shared" si="36"/>
        <v>2024</v>
      </c>
      <c r="E2361" t="s">
        <v>6183</v>
      </c>
      <c r="F2361" t="s">
        <v>6971</v>
      </c>
      <c r="G2361" t="s">
        <v>7096</v>
      </c>
      <c r="H2361" t="s">
        <v>7111</v>
      </c>
      <c r="I2361" t="s">
        <v>7145</v>
      </c>
      <c r="J2361" t="s">
        <v>7163</v>
      </c>
      <c r="K2361" t="s">
        <v>7167</v>
      </c>
      <c r="L2361" t="s">
        <v>7179</v>
      </c>
      <c r="M2361">
        <v>7</v>
      </c>
      <c r="N2361">
        <v>16805.97</v>
      </c>
      <c r="O2361">
        <v>0</v>
      </c>
      <c r="P2361">
        <v>4588.08</v>
      </c>
    </row>
    <row r="2362" spans="1:16" x14ac:dyDescent="0.25">
      <c r="A2362" t="s">
        <v>2374</v>
      </c>
      <c r="B2362" t="s">
        <v>5398</v>
      </c>
      <c r="C2362" t="str">
        <f>TEXT(SalesData[[#This Row],[Order Date]],"mmm-yyyy")</f>
        <v>Nov-2023</v>
      </c>
      <c r="D2362">
        <f t="shared" si="36"/>
        <v>2023</v>
      </c>
      <c r="E2362" t="s">
        <v>6640</v>
      </c>
      <c r="F2362" t="s">
        <v>7032</v>
      </c>
      <c r="G2362" t="s">
        <v>7094</v>
      </c>
      <c r="H2362" t="s">
        <v>7100</v>
      </c>
      <c r="I2362" t="s">
        <v>7116</v>
      </c>
      <c r="J2362" t="s">
        <v>7165</v>
      </c>
      <c r="K2362" t="s">
        <v>7172</v>
      </c>
      <c r="L2362" t="s">
        <v>7208</v>
      </c>
      <c r="M2362">
        <v>6</v>
      </c>
      <c r="N2362">
        <v>14115.92</v>
      </c>
      <c r="O2362">
        <v>0.1</v>
      </c>
      <c r="P2362">
        <v>2979.36</v>
      </c>
    </row>
    <row r="2363" spans="1:16" x14ac:dyDescent="0.25">
      <c r="A2363" t="s">
        <v>2375</v>
      </c>
      <c r="B2363" t="s">
        <v>5693</v>
      </c>
      <c r="C2363" t="str">
        <f>TEXT(SalesData[[#This Row],[Order Date]],"mmm-yyyy")</f>
        <v>Oct-2023</v>
      </c>
      <c r="D2363">
        <f t="shared" si="36"/>
        <v>2023</v>
      </c>
      <c r="E2363" t="s">
        <v>6140</v>
      </c>
      <c r="F2363" t="s">
        <v>6938</v>
      </c>
      <c r="G2363" t="s">
        <v>7094</v>
      </c>
      <c r="H2363" t="s">
        <v>7098</v>
      </c>
      <c r="I2363" t="s">
        <v>7138</v>
      </c>
      <c r="J2363" t="s">
        <v>7162</v>
      </c>
      <c r="K2363" t="s">
        <v>7169</v>
      </c>
      <c r="L2363" t="s">
        <v>7203</v>
      </c>
      <c r="M2363">
        <v>4</v>
      </c>
      <c r="N2363">
        <v>68405.66</v>
      </c>
      <c r="O2363">
        <v>0.25</v>
      </c>
      <c r="P2363">
        <v>1090.71</v>
      </c>
    </row>
    <row r="2364" spans="1:16" x14ac:dyDescent="0.25">
      <c r="A2364" t="s">
        <v>2376</v>
      </c>
      <c r="B2364" t="s">
        <v>5736</v>
      </c>
      <c r="C2364" t="str">
        <f>TEXT(SalesData[[#This Row],[Order Date]],"mmm-yyyy")</f>
        <v>Dec-2025</v>
      </c>
      <c r="D2364">
        <f t="shared" si="36"/>
        <v>2025</v>
      </c>
      <c r="E2364" t="s">
        <v>6353</v>
      </c>
      <c r="F2364" t="s">
        <v>6942</v>
      </c>
      <c r="G2364" t="s">
        <v>7094</v>
      </c>
      <c r="H2364" t="s">
        <v>7099</v>
      </c>
      <c r="I2364" t="s">
        <v>7130</v>
      </c>
      <c r="J2364" t="s">
        <v>7163</v>
      </c>
      <c r="K2364" t="s">
        <v>7171</v>
      </c>
      <c r="L2364" t="s">
        <v>7209</v>
      </c>
      <c r="M2364">
        <v>7</v>
      </c>
      <c r="N2364">
        <v>12284.21</v>
      </c>
      <c r="O2364">
        <v>0.05</v>
      </c>
      <c r="P2364">
        <v>2164.46</v>
      </c>
    </row>
    <row r="2365" spans="1:16" x14ac:dyDescent="0.25">
      <c r="A2365" t="s">
        <v>2377</v>
      </c>
      <c r="B2365" t="s">
        <v>5795</v>
      </c>
      <c r="C2365" t="str">
        <f>TEXT(SalesData[[#This Row],[Order Date]],"mmm-yyyy")</f>
        <v>Jan-2023</v>
      </c>
      <c r="D2365">
        <f t="shared" si="36"/>
        <v>2023</v>
      </c>
      <c r="E2365" t="s">
        <v>6602</v>
      </c>
      <c r="F2365" t="s">
        <v>7068</v>
      </c>
      <c r="G2365" t="s">
        <v>7096</v>
      </c>
      <c r="H2365" t="s">
        <v>7111</v>
      </c>
      <c r="I2365" t="s">
        <v>7131</v>
      </c>
      <c r="J2365" t="s">
        <v>7165</v>
      </c>
      <c r="K2365" t="s">
        <v>7172</v>
      </c>
      <c r="L2365" t="s">
        <v>7212</v>
      </c>
      <c r="M2365">
        <v>1</v>
      </c>
      <c r="N2365">
        <v>2913.99</v>
      </c>
      <c r="O2365">
        <v>0.15</v>
      </c>
      <c r="P2365">
        <v>359.62</v>
      </c>
    </row>
    <row r="2366" spans="1:16" x14ac:dyDescent="0.25">
      <c r="A2366" t="s">
        <v>2378</v>
      </c>
      <c r="B2366" t="s">
        <v>5424</v>
      </c>
      <c r="C2366" t="str">
        <f>TEXT(SalesData[[#This Row],[Order Date]],"mmm-yyyy")</f>
        <v>May-2023</v>
      </c>
      <c r="D2366">
        <f t="shared" si="36"/>
        <v>2023</v>
      </c>
      <c r="E2366" t="s">
        <v>6773</v>
      </c>
      <c r="F2366" t="s">
        <v>6966</v>
      </c>
      <c r="G2366" t="s">
        <v>7096</v>
      </c>
      <c r="H2366" t="s">
        <v>7111</v>
      </c>
      <c r="I2366" t="s">
        <v>7145</v>
      </c>
      <c r="J2366" t="s">
        <v>7163</v>
      </c>
      <c r="K2366" t="s">
        <v>7171</v>
      </c>
      <c r="L2366" t="s">
        <v>7209</v>
      </c>
      <c r="M2366">
        <v>7</v>
      </c>
      <c r="N2366">
        <v>11450.77</v>
      </c>
      <c r="O2366">
        <v>0.05</v>
      </c>
      <c r="P2366">
        <v>2096.4</v>
      </c>
    </row>
    <row r="2367" spans="1:16" x14ac:dyDescent="0.25">
      <c r="A2367" t="s">
        <v>2379</v>
      </c>
      <c r="B2367" t="s">
        <v>5090</v>
      </c>
      <c r="C2367" t="str">
        <f>TEXT(SalesData[[#This Row],[Order Date]],"mmm-yyyy")</f>
        <v>Nov-2024</v>
      </c>
      <c r="D2367">
        <f t="shared" si="36"/>
        <v>2024</v>
      </c>
      <c r="E2367" t="s">
        <v>6533</v>
      </c>
      <c r="F2367" t="s">
        <v>7073</v>
      </c>
      <c r="G2367" t="s">
        <v>7097</v>
      </c>
      <c r="H2367" t="s">
        <v>7107</v>
      </c>
      <c r="I2367" t="s">
        <v>7153</v>
      </c>
      <c r="J2367" t="s">
        <v>7164</v>
      </c>
      <c r="K2367" t="s">
        <v>7173</v>
      </c>
      <c r="L2367" t="s">
        <v>7200</v>
      </c>
      <c r="M2367">
        <v>2</v>
      </c>
      <c r="N2367">
        <v>1999.93</v>
      </c>
      <c r="O2367">
        <v>0.15</v>
      </c>
      <c r="P2367">
        <v>533.09</v>
      </c>
    </row>
    <row r="2368" spans="1:16" x14ac:dyDescent="0.25">
      <c r="A2368" t="s">
        <v>2380</v>
      </c>
      <c r="B2368" t="s">
        <v>5372</v>
      </c>
      <c r="C2368" t="str">
        <f>TEXT(SalesData[[#This Row],[Order Date]],"mmm-yyyy")</f>
        <v>Sep-2023</v>
      </c>
      <c r="D2368">
        <f t="shared" si="36"/>
        <v>2023</v>
      </c>
      <c r="E2368" t="s">
        <v>6565</v>
      </c>
      <c r="F2368" t="s">
        <v>6909</v>
      </c>
      <c r="G2368" t="s">
        <v>7096</v>
      </c>
      <c r="H2368" t="s">
        <v>7111</v>
      </c>
      <c r="I2368" t="s">
        <v>7131</v>
      </c>
      <c r="J2368" t="s">
        <v>7165</v>
      </c>
      <c r="K2368" t="s">
        <v>7176</v>
      </c>
      <c r="L2368" t="s">
        <v>7202</v>
      </c>
      <c r="M2368">
        <v>7</v>
      </c>
      <c r="N2368">
        <v>132250.01</v>
      </c>
      <c r="O2368">
        <v>0</v>
      </c>
      <c r="P2368">
        <v>17554.54</v>
      </c>
    </row>
    <row r="2369" spans="1:16" x14ac:dyDescent="0.25">
      <c r="A2369" t="s">
        <v>2381</v>
      </c>
      <c r="B2369" t="s">
        <v>5161</v>
      </c>
      <c r="C2369" t="str">
        <f>TEXT(SalesData[[#This Row],[Order Date]],"mmm-yyyy")</f>
        <v>Nov-2023</v>
      </c>
      <c r="D2369">
        <f t="shared" si="36"/>
        <v>2023</v>
      </c>
      <c r="E2369" t="s">
        <v>6355</v>
      </c>
      <c r="F2369" t="s">
        <v>6990</v>
      </c>
      <c r="G2369" t="s">
        <v>7094</v>
      </c>
      <c r="H2369" t="s">
        <v>7099</v>
      </c>
      <c r="I2369" t="s">
        <v>7115</v>
      </c>
      <c r="J2369" t="s">
        <v>7162</v>
      </c>
      <c r="K2369" t="s">
        <v>7169</v>
      </c>
      <c r="L2369" t="s">
        <v>7203</v>
      </c>
      <c r="M2369">
        <v>3</v>
      </c>
      <c r="N2369">
        <v>50191.74</v>
      </c>
      <c r="O2369">
        <v>0.25</v>
      </c>
      <c r="P2369">
        <v>3868.81</v>
      </c>
    </row>
    <row r="2370" spans="1:16" x14ac:dyDescent="0.25">
      <c r="A2370" t="s">
        <v>2382</v>
      </c>
      <c r="B2370" t="s">
        <v>5313</v>
      </c>
      <c r="C2370" t="str">
        <f>TEXT(SalesData[[#This Row],[Order Date]],"mmm-yyyy")</f>
        <v>Aug-2023</v>
      </c>
      <c r="D2370">
        <f t="shared" ref="D2370:D2433" si="37">YEAR(B2370)</f>
        <v>2023</v>
      </c>
      <c r="E2370" t="s">
        <v>6829</v>
      </c>
      <c r="F2370" t="s">
        <v>7010</v>
      </c>
      <c r="G2370" t="s">
        <v>7096</v>
      </c>
      <c r="H2370" t="s">
        <v>7111</v>
      </c>
      <c r="I2370" t="s">
        <v>7142</v>
      </c>
      <c r="J2370" t="s">
        <v>7165</v>
      </c>
      <c r="K2370" t="s">
        <v>7172</v>
      </c>
      <c r="L2370" t="s">
        <v>7208</v>
      </c>
      <c r="M2370">
        <v>7</v>
      </c>
      <c r="N2370">
        <v>13854.95</v>
      </c>
      <c r="O2370">
        <v>0.2</v>
      </c>
      <c r="P2370">
        <v>2368.86</v>
      </c>
    </row>
    <row r="2371" spans="1:16" x14ac:dyDescent="0.25">
      <c r="A2371" t="s">
        <v>2383</v>
      </c>
      <c r="B2371" t="s">
        <v>5973</v>
      </c>
      <c r="C2371" t="str">
        <f>TEXT(SalesData[[#This Row],[Order Date]],"mmm-yyyy")</f>
        <v>Feb-2025</v>
      </c>
      <c r="D2371">
        <f t="shared" si="37"/>
        <v>2025</v>
      </c>
      <c r="E2371" t="s">
        <v>6170</v>
      </c>
      <c r="F2371" t="s">
        <v>6960</v>
      </c>
      <c r="G2371" t="s">
        <v>7096</v>
      </c>
      <c r="H2371" t="s">
        <v>7113</v>
      </c>
      <c r="I2371" t="s">
        <v>7148</v>
      </c>
      <c r="J2371" t="s">
        <v>7162</v>
      </c>
      <c r="K2371" t="s">
        <v>7168</v>
      </c>
      <c r="L2371" t="s">
        <v>7191</v>
      </c>
      <c r="M2371">
        <v>5</v>
      </c>
      <c r="N2371">
        <v>30190.959999999999</v>
      </c>
      <c r="O2371">
        <v>0.05</v>
      </c>
      <c r="P2371">
        <v>5996.09</v>
      </c>
    </row>
    <row r="2372" spans="1:16" x14ac:dyDescent="0.25">
      <c r="A2372" t="s">
        <v>2384</v>
      </c>
      <c r="B2372" t="s">
        <v>5422</v>
      </c>
      <c r="C2372" t="str">
        <f>TEXT(SalesData[[#This Row],[Order Date]],"mmm-yyyy")</f>
        <v>Jul-2023</v>
      </c>
      <c r="D2372">
        <f t="shared" si="37"/>
        <v>2023</v>
      </c>
      <c r="E2372" t="s">
        <v>6454</v>
      </c>
      <c r="F2372" t="s">
        <v>7064</v>
      </c>
      <c r="G2372" t="s">
        <v>7096</v>
      </c>
      <c r="H2372" t="s">
        <v>7103</v>
      </c>
      <c r="I2372" t="s">
        <v>7158</v>
      </c>
      <c r="J2372" t="s">
        <v>7163</v>
      </c>
      <c r="K2372" t="s">
        <v>7171</v>
      </c>
      <c r="L2372" t="s">
        <v>7204</v>
      </c>
      <c r="M2372">
        <v>5</v>
      </c>
      <c r="N2372">
        <v>21992.27</v>
      </c>
      <c r="O2372">
        <v>0.05</v>
      </c>
      <c r="P2372">
        <v>3203.63</v>
      </c>
    </row>
    <row r="2373" spans="1:16" x14ac:dyDescent="0.25">
      <c r="A2373" t="s">
        <v>2385</v>
      </c>
      <c r="B2373" t="s">
        <v>5974</v>
      </c>
      <c r="C2373" t="str">
        <f>TEXT(SalesData[[#This Row],[Order Date]],"mmm-yyyy")</f>
        <v>Jul-2023</v>
      </c>
      <c r="D2373">
        <f t="shared" si="37"/>
        <v>2023</v>
      </c>
      <c r="E2373" t="s">
        <v>6392</v>
      </c>
      <c r="F2373" t="s">
        <v>7006</v>
      </c>
      <c r="G2373" t="s">
        <v>7096</v>
      </c>
      <c r="H2373" t="s">
        <v>7103</v>
      </c>
      <c r="I2373" t="s">
        <v>7158</v>
      </c>
      <c r="J2373" t="s">
        <v>7162</v>
      </c>
      <c r="K2373" t="s">
        <v>7169</v>
      </c>
      <c r="L2373" t="s">
        <v>7203</v>
      </c>
      <c r="M2373">
        <v>3</v>
      </c>
      <c r="N2373">
        <v>53315.16</v>
      </c>
      <c r="O2373">
        <v>0.15</v>
      </c>
      <c r="P2373">
        <v>5622.2</v>
      </c>
    </row>
    <row r="2374" spans="1:16" x14ac:dyDescent="0.25">
      <c r="A2374" t="s">
        <v>2386</v>
      </c>
      <c r="B2374" t="s">
        <v>5825</v>
      </c>
      <c r="C2374" t="str">
        <f>TEXT(SalesData[[#This Row],[Order Date]],"mmm-yyyy")</f>
        <v>Jan-2023</v>
      </c>
      <c r="D2374">
        <f t="shared" si="37"/>
        <v>2023</v>
      </c>
      <c r="E2374" t="s">
        <v>6422</v>
      </c>
      <c r="F2374" t="s">
        <v>6981</v>
      </c>
      <c r="G2374" t="s">
        <v>7095</v>
      </c>
      <c r="H2374" t="s">
        <v>7109</v>
      </c>
      <c r="I2374" t="s">
        <v>7127</v>
      </c>
      <c r="J2374" t="s">
        <v>7163</v>
      </c>
      <c r="K2374" t="s">
        <v>7167</v>
      </c>
      <c r="L2374" t="s">
        <v>7207</v>
      </c>
      <c r="M2374">
        <v>7</v>
      </c>
      <c r="N2374">
        <v>5729.25</v>
      </c>
      <c r="O2374">
        <v>0</v>
      </c>
      <c r="P2374">
        <v>1853.71</v>
      </c>
    </row>
    <row r="2375" spans="1:16" x14ac:dyDescent="0.25">
      <c r="A2375" t="s">
        <v>2387</v>
      </c>
      <c r="B2375" t="s">
        <v>5088</v>
      </c>
      <c r="C2375" t="str">
        <f>TEXT(SalesData[[#This Row],[Order Date]],"mmm-yyyy")</f>
        <v>Nov-2024</v>
      </c>
      <c r="D2375">
        <f t="shared" si="37"/>
        <v>2024</v>
      </c>
      <c r="E2375" t="s">
        <v>6309</v>
      </c>
      <c r="F2375" t="s">
        <v>7012</v>
      </c>
      <c r="G2375" t="s">
        <v>7095</v>
      </c>
      <c r="H2375" t="s">
        <v>7106</v>
      </c>
      <c r="I2375" t="s">
        <v>7161</v>
      </c>
      <c r="J2375" t="s">
        <v>7162</v>
      </c>
      <c r="K2375" t="s">
        <v>7169</v>
      </c>
      <c r="L2375" t="s">
        <v>7182</v>
      </c>
      <c r="M2375">
        <v>3</v>
      </c>
      <c r="N2375">
        <v>22233.279999999999</v>
      </c>
      <c r="O2375">
        <v>0.2</v>
      </c>
      <c r="P2375">
        <v>1734.88</v>
      </c>
    </row>
    <row r="2376" spans="1:16" x14ac:dyDescent="0.25">
      <c r="A2376" t="s">
        <v>2388</v>
      </c>
      <c r="B2376" t="s">
        <v>5062</v>
      </c>
      <c r="C2376" t="str">
        <f>TEXT(SalesData[[#This Row],[Order Date]],"mmm-yyyy")</f>
        <v>Jan-2024</v>
      </c>
      <c r="D2376">
        <f t="shared" si="37"/>
        <v>2024</v>
      </c>
      <c r="E2376" t="s">
        <v>6738</v>
      </c>
      <c r="F2376" t="s">
        <v>7034</v>
      </c>
      <c r="G2376" t="s">
        <v>7096</v>
      </c>
      <c r="H2376" t="s">
        <v>7103</v>
      </c>
      <c r="I2376" t="s">
        <v>7134</v>
      </c>
      <c r="J2376" t="s">
        <v>7164</v>
      </c>
      <c r="K2376" t="s">
        <v>7173</v>
      </c>
      <c r="L2376" t="s">
        <v>7206</v>
      </c>
      <c r="M2376">
        <v>5</v>
      </c>
      <c r="N2376">
        <v>8410.39</v>
      </c>
      <c r="O2376">
        <v>0.2</v>
      </c>
      <c r="P2376">
        <v>1876.93</v>
      </c>
    </row>
    <row r="2377" spans="1:16" x14ac:dyDescent="0.25">
      <c r="A2377" t="s">
        <v>2389</v>
      </c>
      <c r="B2377" t="s">
        <v>5362</v>
      </c>
      <c r="C2377" t="str">
        <f>TEXT(SalesData[[#This Row],[Order Date]],"mmm-yyyy")</f>
        <v>Apr-2025</v>
      </c>
      <c r="D2377">
        <f t="shared" si="37"/>
        <v>2025</v>
      </c>
      <c r="E2377" t="s">
        <v>6334</v>
      </c>
      <c r="F2377" t="s">
        <v>6967</v>
      </c>
      <c r="G2377" t="s">
        <v>7094</v>
      </c>
      <c r="H2377" t="s">
        <v>7098</v>
      </c>
      <c r="I2377" t="s">
        <v>7138</v>
      </c>
      <c r="J2377" t="s">
        <v>7162</v>
      </c>
      <c r="K2377" t="s">
        <v>7169</v>
      </c>
      <c r="L2377" t="s">
        <v>7203</v>
      </c>
      <c r="M2377">
        <v>1</v>
      </c>
      <c r="N2377">
        <v>15850.74</v>
      </c>
      <c r="O2377">
        <v>0.25</v>
      </c>
      <c r="P2377">
        <v>1315.47</v>
      </c>
    </row>
    <row r="2378" spans="1:16" x14ac:dyDescent="0.25">
      <c r="A2378" t="s">
        <v>2390</v>
      </c>
      <c r="B2378" t="s">
        <v>5270</v>
      </c>
      <c r="C2378" t="str">
        <f>TEXT(SalesData[[#This Row],[Order Date]],"mmm-yyyy")</f>
        <v>Oct-2024</v>
      </c>
      <c r="D2378">
        <f t="shared" si="37"/>
        <v>2024</v>
      </c>
      <c r="E2378" t="s">
        <v>6409</v>
      </c>
      <c r="F2378" t="s">
        <v>7016</v>
      </c>
      <c r="G2378" t="s">
        <v>7095</v>
      </c>
      <c r="H2378" t="s">
        <v>7102</v>
      </c>
      <c r="I2378" t="s">
        <v>7118</v>
      </c>
      <c r="J2378" t="s">
        <v>7163</v>
      </c>
      <c r="K2378" t="s">
        <v>7175</v>
      </c>
      <c r="L2378" t="s">
        <v>7205</v>
      </c>
      <c r="M2378">
        <v>3</v>
      </c>
      <c r="N2378">
        <v>9015.66</v>
      </c>
      <c r="O2378">
        <v>0.1</v>
      </c>
      <c r="P2378">
        <v>1441.85</v>
      </c>
    </row>
    <row r="2379" spans="1:16" x14ac:dyDescent="0.25">
      <c r="A2379" t="s">
        <v>2391</v>
      </c>
      <c r="B2379" t="s">
        <v>5023</v>
      </c>
      <c r="C2379" t="str">
        <f>TEXT(SalesData[[#This Row],[Order Date]],"mmm-yyyy")</f>
        <v>Feb-2023</v>
      </c>
      <c r="D2379">
        <f t="shared" si="37"/>
        <v>2023</v>
      </c>
      <c r="E2379" t="s">
        <v>6386</v>
      </c>
      <c r="F2379" t="s">
        <v>6961</v>
      </c>
      <c r="G2379" t="s">
        <v>7094</v>
      </c>
      <c r="H2379" t="s">
        <v>7099</v>
      </c>
      <c r="I2379" t="s">
        <v>7125</v>
      </c>
      <c r="J2379" t="s">
        <v>7164</v>
      </c>
      <c r="K2379" t="s">
        <v>7174</v>
      </c>
      <c r="L2379" t="s">
        <v>7199</v>
      </c>
      <c r="M2379">
        <v>1</v>
      </c>
      <c r="N2379">
        <v>1313.18</v>
      </c>
      <c r="O2379">
        <v>0.2</v>
      </c>
      <c r="P2379">
        <v>185.48</v>
      </c>
    </row>
    <row r="2380" spans="1:16" x14ac:dyDescent="0.25">
      <c r="A2380" t="s">
        <v>2392</v>
      </c>
      <c r="B2380" t="s">
        <v>5131</v>
      </c>
      <c r="C2380" t="str">
        <f>TEXT(SalesData[[#This Row],[Order Date]],"mmm-yyyy")</f>
        <v>May-2023</v>
      </c>
      <c r="D2380">
        <f t="shared" si="37"/>
        <v>2023</v>
      </c>
      <c r="E2380" t="s">
        <v>6768</v>
      </c>
      <c r="F2380" t="s">
        <v>6952</v>
      </c>
      <c r="G2380" t="s">
        <v>7095</v>
      </c>
      <c r="H2380" t="s">
        <v>7106</v>
      </c>
      <c r="I2380" t="s">
        <v>7122</v>
      </c>
      <c r="J2380" t="s">
        <v>7162</v>
      </c>
      <c r="K2380" t="s">
        <v>7166</v>
      </c>
      <c r="L2380" t="s">
        <v>7192</v>
      </c>
      <c r="M2380">
        <v>6</v>
      </c>
      <c r="N2380">
        <v>29572.32</v>
      </c>
      <c r="O2380">
        <v>0.2</v>
      </c>
      <c r="P2380">
        <v>1931.66</v>
      </c>
    </row>
    <row r="2381" spans="1:16" x14ac:dyDescent="0.25">
      <c r="A2381" t="s">
        <v>2393</v>
      </c>
      <c r="B2381" t="s">
        <v>5778</v>
      </c>
      <c r="C2381" t="str">
        <f>TEXT(SalesData[[#This Row],[Order Date]],"mmm-yyyy")</f>
        <v>Apr-2023</v>
      </c>
      <c r="D2381">
        <f t="shared" si="37"/>
        <v>2023</v>
      </c>
      <c r="E2381" t="s">
        <v>6201</v>
      </c>
      <c r="F2381" t="s">
        <v>6906</v>
      </c>
      <c r="G2381" t="s">
        <v>7095</v>
      </c>
      <c r="H2381" t="s">
        <v>7108</v>
      </c>
      <c r="I2381" t="s">
        <v>7141</v>
      </c>
      <c r="J2381" t="s">
        <v>7163</v>
      </c>
      <c r="K2381" t="s">
        <v>7175</v>
      </c>
      <c r="L2381" t="s">
        <v>7190</v>
      </c>
      <c r="M2381">
        <v>8</v>
      </c>
      <c r="N2381">
        <v>15997.74</v>
      </c>
      <c r="O2381">
        <v>0.1</v>
      </c>
      <c r="P2381">
        <v>2285.6999999999998</v>
      </c>
    </row>
    <row r="2382" spans="1:16" x14ac:dyDescent="0.25">
      <c r="A2382" t="s">
        <v>2394</v>
      </c>
      <c r="B2382" t="s">
        <v>5679</v>
      </c>
      <c r="C2382" t="str">
        <f>TEXT(SalesData[[#This Row],[Order Date]],"mmm-yyyy")</f>
        <v>Jan-2024</v>
      </c>
      <c r="D2382">
        <f t="shared" si="37"/>
        <v>2024</v>
      </c>
      <c r="E2382" t="s">
        <v>6277</v>
      </c>
      <c r="F2382" t="s">
        <v>6988</v>
      </c>
      <c r="G2382" t="s">
        <v>7096</v>
      </c>
      <c r="H2382" t="s">
        <v>7111</v>
      </c>
      <c r="I2382" t="s">
        <v>7131</v>
      </c>
      <c r="J2382" t="s">
        <v>7164</v>
      </c>
      <c r="K2382" t="s">
        <v>7170</v>
      </c>
      <c r="L2382" t="s">
        <v>7189</v>
      </c>
      <c r="M2382">
        <v>7</v>
      </c>
      <c r="N2382">
        <v>10439.26</v>
      </c>
      <c r="O2382">
        <v>0</v>
      </c>
      <c r="P2382">
        <v>3299.05</v>
      </c>
    </row>
    <row r="2383" spans="1:16" x14ac:dyDescent="0.25">
      <c r="A2383" t="s">
        <v>2395</v>
      </c>
      <c r="B2383" t="s">
        <v>5975</v>
      </c>
      <c r="C2383" t="str">
        <f>TEXT(SalesData[[#This Row],[Order Date]],"mmm-yyyy")</f>
        <v>Aug-2023</v>
      </c>
      <c r="D2383">
        <f t="shared" si="37"/>
        <v>2023</v>
      </c>
      <c r="E2383" t="s">
        <v>6254</v>
      </c>
      <c r="F2383" t="s">
        <v>7006</v>
      </c>
      <c r="G2383" t="s">
        <v>7097</v>
      </c>
      <c r="H2383" t="s">
        <v>7105</v>
      </c>
      <c r="I2383" t="s">
        <v>7121</v>
      </c>
      <c r="J2383" t="s">
        <v>7164</v>
      </c>
      <c r="K2383" t="s">
        <v>7174</v>
      </c>
      <c r="L2383" t="s">
        <v>7199</v>
      </c>
      <c r="M2383">
        <v>8</v>
      </c>
      <c r="N2383">
        <v>13181.43</v>
      </c>
      <c r="O2383">
        <v>0</v>
      </c>
      <c r="P2383">
        <v>2812.12</v>
      </c>
    </row>
    <row r="2384" spans="1:16" x14ac:dyDescent="0.25">
      <c r="A2384" t="s">
        <v>2396</v>
      </c>
      <c r="B2384" t="s">
        <v>5514</v>
      </c>
      <c r="C2384" t="str">
        <f>TEXT(SalesData[[#This Row],[Order Date]],"mmm-yyyy")</f>
        <v>Jan-2024</v>
      </c>
      <c r="D2384">
        <f t="shared" si="37"/>
        <v>2024</v>
      </c>
      <c r="E2384" t="s">
        <v>6564</v>
      </c>
      <c r="F2384" t="s">
        <v>6997</v>
      </c>
      <c r="G2384" t="s">
        <v>7097</v>
      </c>
      <c r="H2384" t="s">
        <v>7110</v>
      </c>
      <c r="I2384" t="s">
        <v>7159</v>
      </c>
      <c r="J2384" t="s">
        <v>7163</v>
      </c>
      <c r="K2384" t="s">
        <v>7167</v>
      </c>
      <c r="L2384" t="s">
        <v>7207</v>
      </c>
      <c r="M2384">
        <v>7</v>
      </c>
      <c r="N2384">
        <v>5324.35</v>
      </c>
      <c r="O2384">
        <v>0</v>
      </c>
      <c r="P2384">
        <v>1778.66</v>
      </c>
    </row>
    <row r="2385" spans="1:16" x14ac:dyDescent="0.25">
      <c r="A2385" t="s">
        <v>2397</v>
      </c>
      <c r="B2385" t="s">
        <v>5217</v>
      </c>
      <c r="C2385" t="str">
        <f>TEXT(SalesData[[#This Row],[Order Date]],"mmm-yyyy")</f>
        <v>May-2023</v>
      </c>
      <c r="D2385">
        <f t="shared" si="37"/>
        <v>2023</v>
      </c>
      <c r="E2385" t="s">
        <v>6558</v>
      </c>
      <c r="F2385" t="s">
        <v>7064</v>
      </c>
      <c r="G2385" t="s">
        <v>7094</v>
      </c>
      <c r="H2385" t="s">
        <v>7100</v>
      </c>
      <c r="I2385" t="s">
        <v>7116</v>
      </c>
      <c r="J2385" t="s">
        <v>7163</v>
      </c>
      <c r="K2385" t="s">
        <v>7175</v>
      </c>
      <c r="L2385" t="s">
        <v>7190</v>
      </c>
      <c r="M2385">
        <v>2</v>
      </c>
      <c r="N2385">
        <v>3385.12</v>
      </c>
      <c r="O2385">
        <v>0.2</v>
      </c>
      <c r="P2385">
        <v>543.04</v>
      </c>
    </row>
    <row r="2386" spans="1:16" x14ac:dyDescent="0.25">
      <c r="A2386" t="s">
        <v>2398</v>
      </c>
      <c r="B2386" t="s">
        <v>5707</v>
      </c>
      <c r="C2386" t="str">
        <f>TEXT(SalesData[[#This Row],[Order Date]],"mmm-yyyy")</f>
        <v>Sep-2025</v>
      </c>
      <c r="D2386">
        <f t="shared" si="37"/>
        <v>2025</v>
      </c>
      <c r="E2386" t="s">
        <v>6849</v>
      </c>
      <c r="F2386" t="s">
        <v>7024</v>
      </c>
      <c r="G2386" t="s">
        <v>7094</v>
      </c>
      <c r="H2386" t="s">
        <v>7101</v>
      </c>
      <c r="I2386" t="s">
        <v>7117</v>
      </c>
      <c r="J2386" t="s">
        <v>7164</v>
      </c>
      <c r="K2386" t="s">
        <v>7174</v>
      </c>
      <c r="L2386" t="s">
        <v>7188</v>
      </c>
      <c r="M2386">
        <v>1</v>
      </c>
      <c r="N2386">
        <v>2174.8200000000002</v>
      </c>
      <c r="O2386">
        <v>0.25</v>
      </c>
      <c r="P2386">
        <v>339.52</v>
      </c>
    </row>
    <row r="2387" spans="1:16" x14ac:dyDescent="0.25">
      <c r="A2387" t="s">
        <v>2399</v>
      </c>
      <c r="B2387" t="s">
        <v>5030</v>
      </c>
      <c r="C2387" t="str">
        <f>TEXT(SalesData[[#This Row],[Order Date]],"mmm-yyyy")</f>
        <v>Nov-2025</v>
      </c>
      <c r="D2387">
        <f t="shared" si="37"/>
        <v>2025</v>
      </c>
      <c r="E2387" t="s">
        <v>6484</v>
      </c>
      <c r="F2387" t="s">
        <v>7051</v>
      </c>
      <c r="G2387" t="s">
        <v>7095</v>
      </c>
      <c r="H2387" t="s">
        <v>7106</v>
      </c>
      <c r="I2387" t="s">
        <v>7161</v>
      </c>
      <c r="J2387" t="s">
        <v>7164</v>
      </c>
      <c r="K2387" t="s">
        <v>7174</v>
      </c>
      <c r="L2387" t="s">
        <v>7199</v>
      </c>
      <c r="M2387">
        <v>7</v>
      </c>
      <c r="N2387">
        <v>9664.67</v>
      </c>
      <c r="O2387">
        <v>0.15</v>
      </c>
      <c r="P2387">
        <v>1524.4</v>
      </c>
    </row>
    <row r="2388" spans="1:16" x14ac:dyDescent="0.25">
      <c r="A2388" t="s">
        <v>2400</v>
      </c>
      <c r="B2388" t="s">
        <v>5222</v>
      </c>
      <c r="C2388" t="str">
        <f>TEXT(SalesData[[#This Row],[Order Date]],"mmm-yyyy")</f>
        <v>Apr-2024</v>
      </c>
      <c r="D2388">
        <f t="shared" si="37"/>
        <v>2024</v>
      </c>
      <c r="E2388" t="s">
        <v>6731</v>
      </c>
      <c r="F2388" t="s">
        <v>7074</v>
      </c>
      <c r="G2388" t="s">
        <v>7096</v>
      </c>
      <c r="H2388" t="s">
        <v>7103</v>
      </c>
      <c r="I2388" t="s">
        <v>7134</v>
      </c>
      <c r="J2388" t="s">
        <v>7162</v>
      </c>
      <c r="K2388" t="s">
        <v>7168</v>
      </c>
      <c r="L2388" t="s">
        <v>7181</v>
      </c>
      <c r="M2388">
        <v>1</v>
      </c>
      <c r="N2388">
        <v>9123.91</v>
      </c>
      <c r="O2388">
        <v>0.2</v>
      </c>
      <c r="P2388">
        <v>1402</v>
      </c>
    </row>
    <row r="2389" spans="1:16" x14ac:dyDescent="0.25">
      <c r="A2389" t="s">
        <v>2401</v>
      </c>
      <c r="B2389" t="s">
        <v>5545</v>
      </c>
      <c r="C2389" t="str">
        <f>TEXT(SalesData[[#This Row],[Order Date]],"mmm-yyyy")</f>
        <v>Aug-2024</v>
      </c>
      <c r="D2389">
        <f t="shared" si="37"/>
        <v>2024</v>
      </c>
      <c r="E2389" t="s">
        <v>6324</v>
      </c>
      <c r="F2389" t="s">
        <v>6967</v>
      </c>
      <c r="G2389" t="s">
        <v>7095</v>
      </c>
      <c r="H2389" t="s">
        <v>7108</v>
      </c>
      <c r="I2389" t="s">
        <v>7150</v>
      </c>
      <c r="J2389" t="s">
        <v>7164</v>
      </c>
      <c r="K2389" t="s">
        <v>7170</v>
      </c>
      <c r="L2389" t="s">
        <v>7189</v>
      </c>
      <c r="M2389">
        <v>2</v>
      </c>
      <c r="N2389">
        <v>2354.1799999999998</v>
      </c>
      <c r="O2389">
        <v>0.25</v>
      </c>
      <c r="P2389">
        <v>460.11</v>
      </c>
    </row>
    <row r="2390" spans="1:16" x14ac:dyDescent="0.25">
      <c r="A2390" t="s">
        <v>2402</v>
      </c>
      <c r="B2390" t="s">
        <v>5946</v>
      </c>
      <c r="C2390" t="str">
        <f>TEXT(SalesData[[#This Row],[Order Date]],"mmm-yyyy")</f>
        <v>May-2025</v>
      </c>
      <c r="D2390">
        <f t="shared" si="37"/>
        <v>2025</v>
      </c>
      <c r="E2390" t="s">
        <v>6663</v>
      </c>
      <c r="F2390" t="s">
        <v>6908</v>
      </c>
      <c r="G2390" t="s">
        <v>7094</v>
      </c>
      <c r="H2390" t="s">
        <v>7101</v>
      </c>
      <c r="I2390" t="s">
        <v>7124</v>
      </c>
      <c r="J2390" t="s">
        <v>7164</v>
      </c>
      <c r="K2390" t="s">
        <v>7170</v>
      </c>
      <c r="L2390" t="s">
        <v>7183</v>
      </c>
      <c r="M2390">
        <v>4</v>
      </c>
      <c r="N2390">
        <v>19510.330000000002</v>
      </c>
      <c r="O2390">
        <v>0.05</v>
      </c>
      <c r="P2390">
        <v>5163.8</v>
      </c>
    </row>
    <row r="2391" spans="1:16" x14ac:dyDescent="0.25">
      <c r="A2391" t="s">
        <v>2403</v>
      </c>
      <c r="B2391" t="s">
        <v>5692</v>
      </c>
      <c r="C2391" t="str">
        <f>TEXT(SalesData[[#This Row],[Order Date]],"mmm-yyyy")</f>
        <v>Mar-2025</v>
      </c>
      <c r="D2391">
        <f t="shared" si="37"/>
        <v>2025</v>
      </c>
      <c r="E2391" t="s">
        <v>6659</v>
      </c>
      <c r="F2391" t="s">
        <v>7044</v>
      </c>
      <c r="G2391" t="s">
        <v>7097</v>
      </c>
      <c r="H2391" t="s">
        <v>7104</v>
      </c>
      <c r="I2391" t="s">
        <v>7120</v>
      </c>
      <c r="J2391" t="s">
        <v>7164</v>
      </c>
      <c r="K2391" t="s">
        <v>7174</v>
      </c>
      <c r="L2391" t="s">
        <v>7199</v>
      </c>
      <c r="M2391">
        <v>4</v>
      </c>
      <c r="N2391">
        <v>5448.55</v>
      </c>
      <c r="O2391">
        <v>0.15</v>
      </c>
      <c r="P2391">
        <v>700.89</v>
      </c>
    </row>
    <row r="2392" spans="1:16" x14ac:dyDescent="0.25">
      <c r="A2392" t="s">
        <v>2404</v>
      </c>
      <c r="B2392" t="s">
        <v>5209</v>
      </c>
      <c r="C2392" t="str">
        <f>TEXT(SalesData[[#This Row],[Order Date]],"mmm-yyyy")</f>
        <v>Apr-2023</v>
      </c>
      <c r="D2392">
        <f t="shared" si="37"/>
        <v>2023</v>
      </c>
      <c r="E2392" t="s">
        <v>6482</v>
      </c>
      <c r="F2392" t="s">
        <v>7044</v>
      </c>
      <c r="G2392" t="s">
        <v>7096</v>
      </c>
      <c r="H2392" t="s">
        <v>7103</v>
      </c>
      <c r="I2392" t="s">
        <v>7158</v>
      </c>
      <c r="J2392" t="s">
        <v>7164</v>
      </c>
      <c r="K2392" t="s">
        <v>7170</v>
      </c>
      <c r="L2392" t="s">
        <v>7183</v>
      </c>
      <c r="M2392">
        <v>4</v>
      </c>
      <c r="N2392">
        <v>15995.01</v>
      </c>
      <c r="O2392">
        <v>0.2</v>
      </c>
      <c r="P2392">
        <v>3276.12</v>
      </c>
    </row>
    <row r="2393" spans="1:16" x14ac:dyDescent="0.25">
      <c r="A2393" t="s">
        <v>2405</v>
      </c>
      <c r="B2393" t="s">
        <v>5524</v>
      </c>
      <c r="C2393" t="str">
        <f>TEXT(SalesData[[#This Row],[Order Date]],"mmm-yyyy")</f>
        <v>May-2023</v>
      </c>
      <c r="D2393">
        <f t="shared" si="37"/>
        <v>2023</v>
      </c>
      <c r="E2393" t="s">
        <v>6333</v>
      </c>
      <c r="F2393" t="s">
        <v>6898</v>
      </c>
      <c r="G2393" t="s">
        <v>7096</v>
      </c>
      <c r="H2393" t="s">
        <v>7103</v>
      </c>
      <c r="I2393" t="s">
        <v>7134</v>
      </c>
      <c r="J2393" t="s">
        <v>7164</v>
      </c>
      <c r="K2393" t="s">
        <v>7173</v>
      </c>
      <c r="L2393" t="s">
        <v>7206</v>
      </c>
      <c r="M2393">
        <v>1</v>
      </c>
      <c r="N2393">
        <v>2047.52</v>
      </c>
      <c r="O2393">
        <v>0.1</v>
      </c>
      <c r="P2393">
        <v>498.72</v>
      </c>
    </row>
    <row r="2394" spans="1:16" x14ac:dyDescent="0.25">
      <c r="A2394" t="s">
        <v>2406</v>
      </c>
      <c r="B2394" t="s">
        <v>5236</v>
      </c>
      <c r="C2394" t="str">
        <f>TEXT(SalesData[[#This Row],[Order Date]],"mmm-yyyy")</f>
        <v>Jul-2023</v>
      </c>
      <c r="D2394">
        <f t="shared" si="37"/>
        <v>2023</v>
      </c>
      <c r="E2394" t="s">
        <v>6786</v>
      </c>
      <c r="F2394" t="s">
        <v>7057</v>
      </c>
      <c r="G2394" t="s">
        <v>7096</v>
      </c>
      <c r="H2394" t="s">
        <v>7103</v>
      </c>
      <c r="I2394" t="s">
        <v>7158</v>
      </c>
      <c r="J2394" t="s">
        <v>7165</v>
      </c>
      <c r="K2394" t="s">
        <v>7172</v>
      </c>
      <c r="L2394" t="s">
        <v>7185</v>
      </c>
      <c r="M2394">
        <v>4</v>
      </c>
      <c r="N2394">
        <v>19299.419999999998</v>
      </c>
      <c r="O2394">
        <v>0.05</v>
      </c>
      <c r="P2394">
        <v>2861.75</v>
      </c>
    </row>
    <row r="2395" spans="1:16" x14ac:dyDescent="0.25">
      <c r="A2395" t="s">
        <v>2407</v>
      </c>
      <c r="B2395" t="s">
        <v>5976</v>
      </c>
      <c r="C2395" t="str">
        <f>TEXT(SalesData[[#This Row],[Order Date]],"mmm-yyyy")</f>
        <v>Dec-2025</v>
      </c>
      <c r="D2395">
        <f t="shared" si="37"/>
        <v>2025</v>
      </c>
      <c r="E2395" t="s">
        <v>6488</v>
      </c>
      <c r="F2395" t="s">
        <v>6989</v>
      </c>
      <c r="G2395" t="s">
        <v>7094</v>
      </c>
      <c r="H2395" t="s">
        <v>7101</v>
      </c>
      <c r="I2395" t="s">
        <v>7124</v>
      </c>
      <c r="J2395" t="s">
        <v>7162</v>
      </c>
      <c r="K2395" t="s">
        <v>7168</v>
      </c>
      <c r="L2395" t="s">
        <v>7191</v>
      </c>
      <c r="M2395">
        <v>4</v>
      </c>
      <c r="N2395">
        <v>21240.13</v>
      </c>
      <c r="O2395">
        <v>0.2</v>
      </c>
      <c r="P2395">
        <v>2382.89</v>
      </c>
    </row>
    <row r="2396" spans="1:16" x14ac:dyDescent="0.25">
      <c r="A2396" t="s">
        <v>2408</v>
      </c>
      <c r="B2396" t="s">
        <v>5966</v>
      </c>
      <c r="C2396" t="str">
        <f>TEXT(SalesData[[#This Row],[Order Date]],"mmm-yyyy")</f>
        <v>Apr-2025</v>
      </c>
      <c r="D2396">
        <f t="shared" si="37"/>
        <v>2025</v>
      </c>
      <c r="E2396" t="s">
        <v>6277</v>
      </c>
      <c r="F2396" t="s">
        <v>6988</v>
      </c>
      <c r="G2396" t="s">
        <v>7095</v>
      </c>
      <c r="H2396" t="s">
        <v>7106</v>
      </c>
      <c r="I2396" t="s">
        <v>7161</v>
      </c>
      <c r="J2396" t="s">
        <v>7164</v>
      </c>
      <c r="K2396" t="s">
        <v>7174</v>
      </c>
      <c r="L2396" t="s">
        <v>7196</v>
      </c>
      <c r="M2396">
        <v>3</v>
      </c>
      <c r="N2396">
        <v>10066.35</v>
      </c>
      <c r="O2396">
        <v>0</v>
      </c>
      <c r="P2396">
        <v>2334.5100000000002</v>
      </c>
    </row>
    <row r="2397" spans="1:16" x14ac:dyDescent="0.25">
      <c r="A2397" t="s">
        <v>2409</v>
      </c>
      <c r="B2397" t="s">
        <v>5119</v>
      </c>
      <c r="C2397" t="str">
        <f>TEXT(SalesData[[#This Row],[Order Date]],"mmm-yyyy")</f>
        <v>Mar-2025</v>
      </c>
      <c r="D2397">
        <f t="shared" si="37"/>
        <v>2025</v>
      </c>
      <c r="E2397" t="s">
        <v>6850</v>
      </c>
      <c r="F2397" t="s">
        <v>6930</v>
      </c>
      <c r="G2397" t="s">
        <v>7095</v>
      </c>
      <c r="H2397" t="s">
        <v>7106</v>
      </c>
      <c r="I2397" t="s">
        <v>7122</v>
      </c>
      <c r="J2397" t="s">
        <v>7163</v>
      </c>
      <c r="K2397" t="s">
        <v>7171</v>
      </c>
      <c r="L2397" t="s">
        <v>7184</v>
      </c>
      <c r="M2397">
        <v>6</v>
      </c>
      <c r="N2397">
        <v>34627.97</v>
      </c>
      <c r="O2397">
        <v>0.25</v>
      </c>
      <c r="P2397">
        <v>1134.79</v>
      </c>
    </row>
    <row r="2398" spans="1:16" x14ac:dyDescent="0.25">
      <c r="A2398" t="s">
        <v>2410</v>
      </c>
      <c r="B2398" t="s">
        <v>5942</v>
      </c>
      <c r="C2398" t="str">
        <f>TEXT(SalesData[[#This Row],[Order Date]],"mmm-yyyy")</f>
        <v>Apr-2023</v>
      </c>
      <c r="D2398">
        <f t="shared" si="37"/>
        <v>2023</v>
      </c>
      <c r="E2398" t="s">
        <v>6729</v>
      </c>
      <c r="F2398" t="s">
        <v>6914</v>
      </c>
      <c r="G2398" t="s">
        <v>7094</v>
      </c>
      <c r="H2398" t="s">
        <v>7100</v>
      </c>
      <c r="I2398" t="s">
        <v>7116</v>
      </c>
      <c r="J2398" t="s">
        <v>7162</v>
      </c>
      <c r="K2398" t="s">
        <v>7166</v>
      </c>
      <c r="L2398" t="s">
        <v>7178</v>
      </c>
      <c r="M2398">
        <v>8</v>
      </c>
      <c r="N2398">
        <v>117504.23</v>
      </c>
      <c r="O2398">
        <v>0</v>
      </c>
      <c r="P2398">
        <v>23835.62</v>
      </c>
    </row>
    <row r="2399" spans="1:16" x14ac:dyDescent="0.25">
      <c r="A2399" t="s">
        <v>2411</v>
      </c>
      <c r="B2399" t="s">
        <v>5339</v>
      </c>
      <c r="C2399" t="str">
        <f>TEXT(SalesData[[#This Row],[Order Date]],"mmm-yyyy")</f>
        <v>May-2024</v>
      </c>
      <c r="D2399">
        <f t="shared" si="37"/>
        <v>2024</v>
      </c>
      <c r="E2399" t="s">
        <v>6825</v>
      </c>
      <c r="F2399" t="s">
        <v>7037</v>
      </c>
      <c r="G2399" t="s">
        <v>7095</v>
      </c>
      <c r="H2399" t="s">
        <v>7108</v>
      </c>
      <c r="I2399" t="s">
        <v>7150</v>
      </c>
      <c r="J2399" t="s">
        <v>7164</v>
      </c>
      <c r="K2399" t="s">
        <v>7174</v>
      </c>
      <c r="L2399" t="s">
        <v>7188</v>
      </c>
      <c r="M2399">
        <v>1</v>
      </c>
      <c r="N2399">
        <v>2670.29</v>
      </c>
      <c r="O2399">
        <v>0</v>
      </c>
      <c r="P2399">
        <v>637.05999999999995</v>
      </c>
    </row>
    <row r="2400" spans="1:16" x14ac:dyDescent="0.25">
      <c r="A2400" t="s">
        <v>2412</v>
      </c>
      <c r="B2400" t="s">
        <v>5048</v>
      </c>
      <c r="C2400" t="str">
        <f>TEXT(SalesData[[#This Row],[Order Date]],"mmm-yyyy")</f>
        <v>Feb-2024</v>
      </c>
      <c r="D2400">
        <f t="shared" si="37"/>
        <v>2024</v>
      </c>
      <c r="E2400" t="s">
        <v>6598</v>
      </c>
      <c r="F2400" t="s">
        <v>7012</v>
      </c>
      <c r="G2400" t="s">
        <v>7096</v>
      </c>
      <c r="H2400" t="s">
        <v>7113</v>
      </c>
      <c r="I2400" t="s">
        <v>7143</v>
      </c>
      <c r="J2400" t="s">
        <v>7164</v>
      </c>
      <c r="K2400" t="s">
        <v>7174</v>
      </c>
      <c r="L2400" t="s">
        <v>7188</v>
      </c>
      <c r="M2400">
        <v>8</v>
      </c>
      <c r="N2400">
        <v>16617.93</v>
      </c>
      <c r="O2400">
        <v>0.25</v>
      </c>
      <c r="P2400">
        <v>1545.26</v>
      </c>
    </row>
    <row r="2401" spans="1:16" x14ac:dyDescent="0.25">
      <c r="A2401" t="s">
        <v>2413</v>
      </c>
      <c r="B2401" t="s">
        <v>5150</v>
      </c>
      <c r="C2401" t="str">
        <f>TEXT(SalesData[[#This Row],[Order Date]],"mmm-yyyy")</f>
        <v>May-2024</v>
      </c>
      <c r="D2401">
        <f t="shared" si="37"/>
        <v>2024</v>
      </c>
      <c r="E2401" t="s">
        <v>6298</v>
      </c>
      <c r="F2401" t="s">
        <v>6932</v>
      </c>
      <c r="G2401" t="s">
        <v>7097</v>
      </c>
      <c r="H2401" t="s">
        <v>7110</v>
      </c>
      <c r="I2401" t="s">
        <v>7155</v>
      </c>
      <c r="J2401" t="s">
        <v>7165</v>
      </c>
      <c r="K2401" t="s">
        <v>7177</v>
      </c>
      <c r="L2401" t="s">
        <v>7201</v>
      </c>
      <c r="M2401">
        <v>1</v>
      </c>
      <c r="N2401">
        <v>47899.53</v>
      </c>
      <c r="O2401">
        <v>0.1</v>
      </c>
      <c r="P2401">
        <v>5388.56</v>
      </c>
    </row>
    <row r="2402" spans="1:16" x14ac:dyDescent="0.25">
      <c r="A2402" t="s">
        <v>2414</v>
      </c>
      <c r="B2402" t="s">
        <v>5977</v>
      </c>
      <c r="C2402" t="str">
        <f>TEXT(SalesData[[#This Row],[Order Date]],"mmm-yyyy")</f>
        <v>Apr-2024</v>
      </c>
      <c r="D2402">
        <f t="shared" si="37"/>
        <v>2024</v>
      </c>
      <c r="E2402" t="s">
        <v>6778</v>
      </c>
      <c r="F2402" t="s">
        <v>6921</v>
      </c>
      <c r="G2402" t="s">
        <v>7097</v>
      </c>
      <c r="H2402" t="s">
        <v>7104</v>
      </c>
      <c r="I2402" t="s">
        <v>7132</v>
      </c>
      <c r="J2402" t="s">
        <v>7164</v>
      </c>
      <c r="K2402" t="s">
        <v>7170</v>
      </c>
      <c r="L2402" t="s">
        <v>7189</v>
      </c>
      <c r="M2402">
        <v>6</v>
      </c>
      <c r="N2402">
        <v>9154.08</v>
      </c>
      <c r="O2402">
        <v>0</v>
      </c>
      <c r="P2402">
        <v>2675.36</v>
      </c>
    </row>
    <row r="2403" spans="1:16" x14ac:dyDescent="0.25">
      <c r="A2403" t="s">
        <v>2415</v>
      </c>
      <c r="B2403" t="s">
        <v>5615</v>
      </c>
      <c r="C2403" t="str">
        <f>TEXT(SalesData[[#This Row],[Order Date]],"mmm-yyyy")</f>
        <v>Nov-2024</v>
      </c>
      <c r="D2403">
        <f t="shared" si="37"/>
        <v>2024</v>
      </c>
      <c r="E2403" t="s">
        <v>6658</v>
      </c>
      <c r="F2403" t="s">
        <v>6964</v>
      </c>
      <c r="G2403" t="s">
        <v>7095</v>
      </c>
      <c r="H2403" t="s">
        <v>7109</v>
      </c>
      <c r="I2403" t="s">
        <v>7140</v>
      </c>
      <c r="J2403" t="s">
        <v>7163</v>
      </c>
      <c r="K2403" t="s">
        <v>7171</v>
      </c>
      <c r="L2403" t="s">
        <v>7209</v>
      </c>
      <c r="M2403">
        <v>6</v>
      </c>
      <c r="N2403">
        <v>9240.43</v>
      </c>
      <c r="O2403">
        <v>0.1</v>
      </c>
      <c r="P2403">
        <v>1509.7</v>
      </c>
    </row>
    <row r="2404" spans="1:16" x14ac:dyDescent="0.25">
      <c r="A2404" t="s">
        <v>2416</v>
      </c>
      <c r="B2404" t="s">
        <v>5377</v>
      </c>
      <c r="C2404" t="str">
        <f>TEXT(SalesData[[#This Row],[Order Date]],"mmm-yyyy")</f>
        <v>Sep-2024</v>
      </c>
      <c r="D2404">
        <f t="shared" si="37"/>
        <v>2024</v>
      </c>
      <c r="E2404" t="s">
        <v>6851</v>
      </c>
      <c r="F2404" t="s">
        <v>7048</v>
      </c>
      <c r="G2404" t="s">
        <v>7094</v>
      </c>
      <c r="H2404" t="s">
        <v>7100</v>
      </c>
      <c r="I2404" t="s">
        <v>7136</v>
      </c>
      <c r="J2404" t="s">
        <v>7162</v>
      </c>
      <c r="K2404" t="s">
        <v>7166</v>
      </c>
      <c r="L2404" t="s">
        <v>7178</v>
      </c>
      <c r="M2404">
        <v>4</v>
      </c>
      <c r="N2404">
        <v>52138.19</v>
      </c>
      <c r="O2404">
        <v>0.15</v>
      </c>
      <c r="P2404">
        <v>9114.74</v>
      </c>
    </row>
    <row r="2405" spans="1:16" x14ac:dyDescent="0.25">
      <c r="A2405" t="s">
        <v>2417</v>
      </c>
      <c r="B2405" t="s">
        <v>5978</v>
      </c>
      <c r="C2405" t="str">
        <f>TEXT(SalesData[[#This Row],[Order Date]],"mmm-yyyy")</f>
        <v>Mar-2023</v>
      </c>
      <c r="D2405">
        <f t="shared" si="37"/>
        <v>2023</v>
      </c>
      <c r="E2405" t="s">
        <v>6381</v>
      </c>
      <c r="F2405" t="s">
        <v>6970</v>
      </c>
      <c r="G2405" t="s">
        <v>7097</v>
      </c>
      <c r="H2405" t="s">
        <v>7110</v>
      </c>
      <c r="I2405" t="s">
        <v>7129</v>
      </c>
      <c r="J2405" t="s">
        <v>7162</v>
      </c>
      <c r="K2405" t="s">
        <v>7166</v>
      </c>
      <c r="L2405" t="s">
        <v>7192</v>
      </c>
      <c r="M2405">
        <v>7</v>
      </c>
      <c r="N2405">
        <v>34139.919999999998</v>
      </c>
      <c r="O2405">
        <v>0.2</v>
      </c>
      <c r="P2405">
        <v>1725.25</v>
      </c>
    </row>
    <row r="2406" spans="1:16" x14ac:dyDescent="0.25">
      <c r="A2406" t="s">
        <v>2418</v>
      </c>
      <c r="B2406" t="s">
        <v>5699</v>
      </c>
      <c r="C2406" t="str">
        <f>TEXT(SalesData[[#This Row],[Order Date]],"mmm-yyyy")</f>
        <v>Feb-2023</v>
      </c>
      <c r="D2406">
        <f t="shared" si="37"/>
        <v>2023</v>
      </c>
      <c r="E2406" t="s">
        <v>6658</v>
      </c>
      <c r="F2406" t="s">
        <v>6964</v>
      </c>
      <c r="G2406" t="s">
        <v>7094</v>
      </c>
      <c r="H2406" t="s">
        <v>7100</v>
      </c>
      <c r="I2406" t="s">
        <v>7116</v>
      </c>
      <c r="J2406" t="s">
        <v>7165</v>
      </c>
      <c r="K2406" t="s">
        <v>7172</v>
      </c>
      <c r="L2406" t="s">
        <v>7212</v>
      </c>
      <c r="M2406">
        <v>6</v>
      </c>
      <c r="N2406">
        <v>20302.189999999999</v>
      </c>
      <c r="O2406">
        <v>0.05</v>
      </c>
      <c r="P2406">
        <v>3613.4</v>
      </c>
    </row>
    <row r="2407" spans="1:16" x14ac:dyDescent="0.25">
      <c r="A2407" t="s">
        <v>2419</v>
      </c>
      <c r="B2407" t="s">
        <v>5188</v>
      </c>
      <c r="C2407" t="str">
        <f>TEXT(SalesData[[#This Row],[Order Date]],"mmm-yyyy")</f>
        <v>Mar-2023</v>
      </c>
      <c r="D2407">
        <f t="shared" si="37"/>
        <v>2023</v>
      </c>
      <c r="E2407" t="s">
        <v>6781</v>
      </c>
      <c r="F2407" t="s">
        <v>7031</v>
      </c>
      <c r="G2407" t="s">
        <v>7096</v>
      </c>
      <c r="H2407" t="s">
        <v>7103</v>
      </c>
      <c r="I2407" t="s">
        <v>7119</v>
      </c>
      <c r="J2407" t="s">
        <v>7165</v>
      </c>
      <c r="K2407" t="s">
        <v>7177</v>
      </c>
      <c r="L2407" t="s">
        <v>7210</v>
      </c>
      <c r="M2407">
        <v>2</v>
      </c>
      <c r="N2407">
        <v>162157.44</v>
      </c>
      <c r="O2407">
        <v>0</v>
      </c>
      <c r="P2407">
        <v>22549.119999999999</v>
      </c>
    </row>
    <row r="2408" spans="1:16" x14ac:dyDescent="0.25">
      <c r="A2408" t="s">
        <v>2420</v>
      </c>
      <c r="B2408" t="s">
        <v>5853</v>
      </c>
      <c r="C2408" t="str">
        <f>TEXT(SalesData[[#This Row],[Order Date]],"mmm-yyyy")</f>
        <v>Sep-2024</v>
      </c>
      <c r="D2408">
        <f t="shared" si="37"/>
        <v>2024</v>
      </c>
      <c r="E2408" t="s">
        <v>6099</v>
      </c>
      <c r="F2408" t="s">
        <v>6898</v>
      </c>
      <c r="G2408" t="s">
        <v>7097</v>
      </c>
      <c r="H2408" t="s">
        <v>7105</v>
      </c>
      <c r="I2408" t="s">
        <v>7128</v>
      </c>
      <c r="J2408" t="s">
        <v>7163</v>
      </c>
      <c r="K2408" t="s">
        <v>7171</v>
      </c>
      <c r="L2408" t="s">
        <v>7204</v>
      </c>
      <c r="M2408">
        <v>7</v>
      </c>
      <c r="N2408">
        <v>32218.560000000001</v>
      </c>
      <c r="O2408">
        <v>0</v>
      </c>
      <c r="P2408">
        <v>5444</v>
      </c>
    </row>
    <row r="2409" spans="1:16" x14ac:dyDescent="0.25">
      <c r="A2409" t="s">
        <v>2421</v>
      </c>
      <c r="B2409" t="s">
        <v>5262</v>
      </c>
      <c r="C2409" t="str">
        <f>TEXT(SalesData[[#This Row],[Order Date]],"mmm-yyyy")</f>
        <v>Apr-2024</v>
      </c>
      <c r="D2409">
        <f t="shared" si="37"/>
        <v>2024</v>
      </c>
      <c r="E2409" t="s">
        <v>6737</v>
      </c>
      <c r="F2409" t="s">
        <v>6904</v>
      </c>
      <c r="G2409" t="s">
        <v>7097</v>
      </c>
      <c r="H2409" t="s">
        <v>7110</v>
      </c>
      <c r="I2409" t="s">
        <v>7129</v>
      </c>
      <c r="J2409" t="s">
        <v>7163</v>
      </c>
      <c r="K2409" t="s">
        <v>7167</v>
      </c>
      <c r="L2409" t="s">
        <v>7207</v>
      </c>
      <c r="M2409">
        <v>3</v>
      </c>
      <c r="N2409">
        <v>2280.59</v>
      </c>
      <c r="O2409">
        <v>0</v>
      </c>
      <c r="P2409">
        <v>722.36</v>
      </c>
    </row>
    <row r="2410" spans="1:16" x14ac:dyDescent="0.25">
      <c r="A2410" t="s">
        <v>2422</v>
      </c>
      <c r="B2410" t="s">
        <v>5494</v>
      </c>
      <c r="C2410" t="str">
        <f>TEXT(SalesData[[#This Row],[Order Date]],"mmm-yyyy")</f>
        <v>Nov-2023</v>
      </c>
      <c r="D2410">
        <f t="shared" si="37"/>
        <v>2023</v>
      </c>
      <c r="E2410" t="s">
        <v>6541</v>
      </c>
      <c r="F2410" t="s">
        <v>7009</v>
      </c>
      <c r="G2410" t="s">
        <v>7094</v>
      </c>
      <c r="H2410" t="s">
        <v>7101</v>
      </c>
      <c r="I2410" t="s">
        <v>7117</v>
      </c>
      <c r="J2410" t="s">
        <v>7165</v>
      </c>
      <c r="K2410" t="s">
        <v>7172</v>
      </c>
      <c r="L2410" t="s">
        <v>7208</v>
      </c>
      <c r="M2410">
        <v>3</v>
      </c>
      <c r="N2410">
        <v>6204.9</v>
      </c>
      <c r="O2410">
        <v>0.15</v>
      </c>
      <c r="P2410">
        <v>1007.64</v>
      </c>
    </row>
    <row r="2411" spans="1:16" x14ac:dyDescent="0.25">
      <c r="A2411" t="s">
        <v>2423</v>
      </c>
      <c r="B2411" t="s">
        <v>5958</v>
      </c>
      <c r="C2411" t="str">
        <f>TEXT(SalesData[[#This Row],[Order Date]],"mmm-yyyy")</f>
        <v>Jul-2025</v>
      </c>
      <c r="D2411">
        <f t="shared" si="37"/>
        <v>2025</v>
      </c>
      <c r="E2411" t="s">
        <v>6805</v>
      </c>
      <c r="F2411" t="s">
        <v>7074</v>
      </c>
      <c r="G2411" t="s">
        <v>7097</v>
      </c>
      <c r="H2411" t="s">
        <v>7104</v>
      </c>
      <c r="I2411" t="s">
        <v>7132</v>
      </c>
      <c r="J2411" t="s">
        <v>7164</v>
      </c>
      <c r="K2411" t="s">
        <v>7170</v>
      </c>
      <c r="L2411" t="s">
        <v>7183</v>
      </c>
      <c r="M2411">
        <v>8</v>
      </c>
      <c r="N2411">
        <v>28999.54</v>
      </c>
      <c r="O2411">
        <v>0.25</v>
      </c>
      <c r="P2411">
        <v>4115.43</v>
      </c>
    </row>
    <row r="2412" spans="1:16" x14ac:dyDescent="0.25">
      <c r="A2412" t="s">
        <v>2424</v>
      </c>
      <c r="B2412" t="s">
        <v>5210</v>
      </c>
      <c r="C2412" t="str">
        <f>TEXT(SalesData[[#This Row],[Order Date]],"mmm-yyyy")</f>
        <v>Feb-2024</v>
      </c>
      <c r="D2412">
        <f t="shared" si="37"/>
        <v>2024</v>
      </c>
      <c r="E2412" t="s">
        <v>6440</v>
      </c>
      <c r="F2412" t="s">
        <v>6913</v>
      </c>
      <c r="G2412" t="s">
        <v>7094</v>
      </c>
      <c r="H2412" t="s">
        <v>7100</v>
      </c>
      <c r="I2412" t="s">
        <v>7136</v>
      </c>
      <c r="J2412" t="s">
        <v>7165</v>
      </c>
      <c r="K2412" t="s">
        <v>7176</v>
      </c>
      <c r="L2412" t="s">
        <v>7202</v>
      </c>
      <c r="M2412">
        <v>7</v>
      </c>
      <c r="N2412">
        <v>107671.98</v>
      </c>
      <c r="O2412">
        <v>0.15</v>
      </c>
      <c r="P2412">
        <v>4960.6099999999997</v>
      </c>
    </row>
    <row r="2413" spans="1:16" x14ac:dyDescent="0.25">
      <c r="A2413" t="s">
        <v>2425</v>
      </c>
      <c r="B2413" t="s">
        <v>5138</v>
      </c>
      <c r="C2413" t="str">
        <f>TEXT(SalesData[[#This Row],[Order Date]],"mmm-yyyy")</f>
        <v>May-2025</v>
      </c>
      <c r="D2413">
        <f t="shared" si="37"/>
        <v>2025</v>
      </c>
      <c r="E2413" t="s">
        <v>6830</v>
      </c>
      <c r="F2413" t="s">
        <v>6967</v>
      </c>
      <c r="G2413" t="s">
        <v>7095</v>
      </c>
      <c r="H2413" t="s">
        <v>7108</v>
      </c>
      <c r="I2413" t="s">
        <v>7126</v>
      </c>
      <c r="J2413" t="s">
        <v>7164</v>
      </c>
      <c r="K2413" t="s">
        <v>7170</v>
      </c>
      <c r="L2413" t="s">
        <v>7189</v>
      </c>
      <c r="M2413">
        <v>1</v>
      </c>
      <c r="N2413">
        <v>1132.6400000000001</v>
      </c>
      <c r="O2413">
        <v>0.25</v>
      </c>
      <c r="P2413">
        <v>187.65</v>
      </c>
    </row>
    <row r="2414" spans="1:16" x14ac:dyDescent="0.25">
      <c r="A2414" t="s">
        <v>2426</v>
      </c>
      <c r="B2414" t="s">
        <v>5314</v>
      </c>
      <c r="C2414" t="str">
        <f>TEXT(SalesData[[#This Row],[Order Date]],"mmm-yyyy")</f>
        <v>May-2025</v>
      </c>
      <c r="D2414">
        <f t="shared" si="37"/>
        <v>2025</v>
      </c>
      <c r="E2414" t="s">
        <v>6448</v>
      </c>
      <c r="F2414" t="s">
        <v>6916</v>
      </c>
      <c r="G2414" t="s">
        <v>7095</v>
      </c>
      <c r="H2414" t="s">
        <v>7102</v>
      </c>
      <c r="I2414" t="s">
        <v>7118</v>
      </c>
      <c r="J2414" t="s">
        <v>7164</v>
      </c>
      <c r="K2414" t="s">
        <v>7170</v>
      </c>
      <c r="L2414" t="s">
        <v>7213</v>
      </c>
      <c r="M2414">
        <v>6</v>
      </c>
      <c r="N2414">
        <v>14692.89</v>
      </c>
      <c r="O2414">
        <v>0.1</v>
      </c>
      <c r="P2414">
        <v>4472.74</v>
      </c>
    </row>
    <row r="2415" spans="1:16" x14ac:dyDescent="0.25">
      <c r="A2415" t="s">
        <v>2427</v>
      </c>
      <c r="B2415" t="s">
        <v>5461</v>
      </c>
      <c r="C2415" t="str">
        <f>TEXT(SalesData[[#This Row],[Order Date]],"mmm-yyyy")</f>
        <v>Oct-2025</v>
      </c>
      <c r="D2415">
        <f t="shared" si="37"/>
        <v>2025</v>
      </c>
      <c r="E2415" t="s">
        <v>6451</v>
      </c>
      <c r="F2415" t="s">
        <v>6914</v>
      </c>
      <c r="G2415" t="s">
        <v>7095</v>
      </c>
      <c r="H2415" t="s">
        <v>7109</v>
      </c>
      <c r="I2415" t="s">
        <v>7135</v>
      </c>
      <c r="J2415" t="s">
        <v>7165</v>
      </c>
      <c r="K2415" t="s">
        <v>7172</v>
      </c>
      <c r="L2415" t="s">
        <v>7185</v>
      </c>
      <c r="M2415">
        <v>5</v>
      </c>
      <c r="N2415">
        <v>22090.68</v>
      </c>
      <c r="O2415">
        <v>0.1</v>
      </c>
      <c r="P2415">
        <v>3409.34</v>
      </c>
    </row>
    <row r="2416" spans="1:16" x14ac:dyDescent="0.25">
      <c r="A2416" t="s">
        <v>2428</v>
      </c>
      <c r="B2416" t="s">
        <v>5661</v>
      </c>
      <c r="C2416" t="str">
        <f>TEXT(SalesData[[#This Row],[Order Date]],"mmm-yyyy")</f>
        <v>Jun-2025</v>
      </c>
      <c r="D2416">
        <f t="shared" si="37"/>
        <v>2025</v>
      </c>
      <c r="E2416" t="s">
        <v>6562</v>
      </c>
      <c r="F2416" t="s">
        <v>7075</v>
      </c>
      <c r="G2416" t="s">
        <v>7097</v>
      </c>
      <c r="H2416" t="s">
        <v>7110</v>
      </c>
      <c r="I2416" t="s">
        <v>7129</v>
      </c>
      <c r="J2416" t="s">
        <v>7163</v>
      </c>
      <c r="K2416" t="s">
        <v>7171</v>
      </c>
      <c r="L2416" t="s">
        <v>7209</v>
      </c>
      <c r="M2416">
        <v>5</v>
      </c>
      <c r="N2416">
        <v>8909</v>
      </c>
      <c r="O2416">
        <v>0</v>
      </c>
      <c r="P2416">
        <v>1816.99</v>
      </c>
    </row>
    <row r="2417" spans="1:16" x14ac:dyDescent="0.25">
      <c r="A2417" t="s">
        <v>2429</v>
      </c>
      <c r="B2417" t="s">
        <v>5529</v>
      </c>
      <c r="C2417" t="str">
        <f>TEXT(SalesData[[#This Row],[Order Date]],"mmm-yyyy")</f>
        <v>Oct-2023</v>
      </c>
      <c r="D2417">
        <f t="shared" si="37"/>
        <v>2023</v>
      </c>
      <c r="E2417" t="s">
        <v>6810</v>
      </c>
      <c r="F2417" t="s">
        <v>7009</v>
      </c>
      <c r="G2417" t="s">
        <v>7096</v>
      </c>
      <c r="H2417" t="s">
        <v>7112</v>
      </c>
      <c r="I2417" t="s">
        <v>7154</v>
      </c>
      <c r="J2417" t="s">
        <v>7163</v>
      </c>
      <c r="K2417" t="s">
        <v>7175</v>
      </c>
      <c r="L2417" t="s">
        <v>7197</v>
      </c>
      <c r="M2417">
        <v>8</v>
      </c>
      <c r="N2417">
        <v>45606.29</v>
      </c>
      <c r="O2417">
        <v>0</v>
      </c>
      <c r="P2417">
        <v>10929.51</v>
      </c>
    </row>
    <row r="2418" spans="1:16" x14ac:dyDescent="0.25">
      <c r="A2418" t="s">
        <v>2430</v>
      </c>
      <c r="B2418" t="s">
        <v>5020</v>
      </c>
      <c r="C2418" t="str">
        <f>TEXT(SalesData[[#This Row],[Order Date]],"mmm-yyyy")</f>
        <v>Nov-2025</v>
      </c>
      <c r="D2418">
        <f t="shared" si="37"/>
        <v>2025</v>
      </c>
      <c r="E2418" t="s">
        <v>6122</v>
      </c>
      <c r="F2418" t="s">
        <v>6921</v>
      </c>
      <c r="G2418" t="s">
        <v>7096</v>
      </c>
      <c r="H2418" t="s">
        <v>7112</v>
      </c>
      <c r="I2418" t="s">
        <v>7133</v>
      </c>
      <c r="J2418" t="s">
        <v>7163</v>
      </c>
      <c r="K2418" t="s">
        <v>7167</v>
      </c>
      <c r="L2418" t="s">
        <v>7207</v>
      </c>
      <c r="M2418">
        <v>7</v>
      </c>
      <c r="N2418">
        <v>4767.29</v>
      </c>
      <c r="O2418">
        <v>0.15</v>
      </c>
      <c r="P2418">
        <v>1154.92</v>
      </c>
    </row>
    <row r="2419" spans="1:16" x14ac:dyDescent="0.25">
      <c r="A2419" t="s">
        <v>2431</v>
      </c>
      <c r="B2419" t="s">
        <v>5169</v>
      </c>
      <c r="C2419" t="str">
        <f>TEXT(SalesData[[#This Row],[Order Date]],"mmm-yyyy")</f>
        <v>Apr-2025</v>
      </c>
      <c r="D2419">
        <f t="shared" si="37"/>
        <v>2025</v>
      </c>
      <c r="E2419" t="s">
        <v>6216</v>
      </c>
      <c r="F2419" t="s">
        <v>6987</v>
      </c>
      <c r="G2419" t="s">
        <v>7096</v>
      </c>
      <c r="H2419" t="s">
        <v>7113</v>
      </c>
      <c r="I2419" t="s">
        <v>7143</v>
      </c>
      <c r="J2419" t="s">
        <v>7164</v>
      </c>
      <c r="K2419" t="s">
        <v>7174</v>
      </c>
      <c r="L2419" t="s">
        <v>7196</v>
      </c>
      <c r="M2419">
        <v>3</v>
      </c>
      <c r="N2419">
        <v>9528.09</v>
      </c>
      <c r="O2419">
        <v>0.1</v>
      </c>
      <c r="P2419">
        <v>1914.99</v>
      </c>
    </row>
    <row r="2420" spans="1:16" x14ac:dyDescent="0.25">
      <c r="A2420" t="s">
        <v>2432</v>
      </c>
      <c r="B2420" t="s">
        <v>5258</v>
      </c>
      <c r="C2420" t="str">
        <f>TEXT(SalesData[[#This Row],[Order Date]],"mmm-yyyy")</f>
        <v>Jun-2024</v>
      </c>
      <c r="D2420">
        <f t="shared" si="37"/>
        <v>2024</v>
      </c>
      <c r="E2420" t="s">
        <v>6558</v>
      </c>
      <c r="F2420" t="s">
        <v>7064</v>
      </c>
      <c r="G2420" t="s">
        <v>7094</v>
      </c>
      <c r="H2420" t="s">
        <v>7098</v>
      </c>
      <c r="I2420" t="s">
        <v>7114</v>
      </c>
      <c r="J2420" t="s">
        <v>7164</v>
      </c>
      <c r="K2420" t="s">
        <v>7174</v>
      </c>
      <c r="L2420" t="s">
        <v>7199</v>
      </c>
      <c r="M2420">
        <v>5</v>
      </c>
      <c r="N2420">
        <v>8270.76</v>
      </c>
      <c r="O2420">
        <v>0</v>
      </c>
      <c r="P2420">
        <v>1668.45</v>
      </c>
    </row>
    <row r="2421" spans="1:16" x14ac:dyDescent="0.25">
      <c r="A2421" t="s">
        <v>2433</v>
      </c>
      <c r="B2421" t="s">
        <v>5979</v>
      </c>
      <c r="C2421" t="str">
        <f>TEXT(SalesData[[#This Row],[Order Date]],"mmm-yyyy")</f>
        <v>Jun-2023</v>
      </c>
      <c r="D2421">
        <f t="shared" si="37"/>
        <v>2023</v>
      </c>
      <c r="E2421" t="s">
        <v>6805</v>
      </c>
      <c r="F2421" t="s">
        <v>7074</v>
      </c>
      <c r="G2421" t="s">
        <v>7095</v>
      </c>
      <c r="H2421" t="s">
        <v>7109</v>
      </c>
      <c r="I2421" t="s">
        <v>7127</v>
      </c>
      <c r="J2421" t="s">
        <v>7163</v>
      </c>
      <c r="K2421" t="s">
        <v>7171</v>
      </c>
      <c r="L2421" t="s">
        <v>7209</v>
      </c>
      <c r="M2421">
        <v>2</v>
      </c>
      <c r="N2421">
        <v>3078.38</v>
      </c>
      <c r="O2421">
        <v>0.1</v>
      </c>
      <c r="P2421">
        <v>496.66</v>
      </c>
    </row>
    <row r="2422" spans="1:16" x14ac:dyDescent="0.25">
      <c r="A2422" t="s">
        <v>2434</v>
      </c>
      <c r="B2422" t="s">
        <v>5016</v>
      </c>
      <c r="C2422" t="str">
        <f>TEXT(SalesData[[#This Row],[Order Date]],"mmm-yyyy")</f>
        <v>Sep-2025</v>
      </c>
      <c r="D2422">
        <f t="shared" si="37"/>
        <v>2025</v>
      </c>
      <c r="E2422" t="s">
        <v>6434</v>
      </c>
      <c r="F2422" t="s">
        <v>7002</v>
      </c>
      <c r="G2422" t="s">
        <v>7097</v>
      </c>
      <c r="H2422" t="s">
        <v>7104</v>
      </c>
      <c r="I2422" t="s">
        <v>7120</v>
      </c>
      <c r="J2422" t="s">
        <v>7165</v>
      </c>
      <c r="K2422" t="s">
        <v>7177</v>
      </c>
      <c r="L2422" t="s">
        <v>7201</v>
      </c>
      <c r="M2422">
        <v>2</v>
      </c>
      <c r="N2422">
        <v>86936.12</v>
      </c>
      <c r="O2422">
        <v>0.2</v>
      </c>
      <c r="P2422">
        <v>5183.17</v>
      </c>
    </row>
    <row r="2423" spans="1:16" x14ac:dyDescent="0.25">
      <c r="A2423" t="s">
        <v>2435</v>
      </c>
      <c r="B2423" t="s">
        <v>5651</v>
      </c>
      <c r="C2423" t="str">
        <f>TEXT(SalesData[[#This Row],[Order Date]],"mmm-yyyy")</f>
        <v>Apr-2024</v>
      </c>
      <c r="D2423">
        <f t="shared" si="37"/>
        <v>2024</v>
      </c>
      <c r="E2423" t="s">
        <v>6535</v>
      </c>
      <c r="F2423" t="s">
        <v>7074</v>
      </c>
      <c r="G2423" t="s">
        <v>7094</v>
      </c>
      <c r="H2423" t="s">
        <v>7101</v>
      </c>
      <c r="I2423" t="s">
        <v>7124</v>
      </c>
      <c r="J2423" t="s">
        <v>7164</v>
      </c>
      <c r="K2423" t="s">
        <v>7174</v>
      </c>
      <c r="L2423" t="s">
        <v>7188</v>
      </c>
      <c r="M2423">
        <v>7</v>
      </c>
      <c r="N2423">
        <v>17991.72</v>
      </c>
      <c r="O2423">
        <v>0.1</v>
      </c>
      <c r="P2423">
        <v>3261.41</v>
      </c>
    </row>
    <row r="2424" spans="1:16" x14ac:dyDescent="0.25">
      <c r="A2424" t="s">
        <v>2436</v>
      </c>
      <c r="B2424" t="s">
        <v>5942</v>
      </c>
      <c r="C2424" t="str">
        <f>TEXT(SalesData[[#This Row],[Order Date]],"mmm-yyyy")</f>
        <v>Apr-2023</v>
      </c>
      <c r="D2424">
        <f t="shared" si="37"/>
        <v>2023</v>
      </c>
      <c r="E2424" t="s">
        <v>6807</v>
      </c>
      <c r="F2424" t="s">
        <v>6917</v>
      </c>
      <c r="G2424" t="s">
        <v>7095</v>
      </c>
      <c r="H2424" t="s">
        <v>7109</v>
      </c>
      <c r="I2424" t="s">
        <v>7140</v>
      </c>
      <c r="J2424" t="s">
        <v>7165</v>
      </c>
      <c r="K2424" t="s">
        <v>7172</v>
      </c>
      <c r="L2424" t="s">
        <v>7208</v>
      </c>
      <c r="M2424">
        <v>1</v>
      </c>
      <c r="N2424">
        <v>1993.8</v>
      </c>
      <c r="O2424">
        <v>0.2</v>
      </c>
      <c r="P2424">
        <v>208.76</v>
      </c>
    </row>
    <row r="2425" spans="1:16" x14ac:dyDescent="0.25">
      <c r="A2425" t="s">
        <v>2437</v>
      </c>
      <c r="B2425" t="s">
        <v>5587</v>
      </c>
      <c r="C2425" t="str">
        <f>TEXT(SalesData[[#This Row],[Order Date]],"mmm-yyyy")</f>
        <v>Jan-2025</v>
      </c>
      <c r="D2425">
        <f t="shared" si="37"/>
        <v>2025</v>
      </c>
      <c r="E2425" t="s">
        <v>6446</v>
      </c>
      <c r="F2425" t="s">
        <v>7015</v>
      </c>
      <c r="G2425" t="s">
        <v>7097</v>
      </c>
      <c r="H2425" t="s">
        <v>7110</v>
      </c>
      <c r="I2425" t="s">
        <v>7159</v>
      </c>
      <c r="J2425" t="s">
        <v>7164</v>
      </c>
      <c r="K2425" t="s">
        <v>7173</v>
      </c>
      <c r="L2425" t="s">
        <v>7200</v>
      </c>
      <c r="M2425">
        <v>6</v>
      </c>
      <c r="N2425">
        <v>5638.5</v>
      </c>
      <c r="O2425">
        <v>0.2</v>
      </c>
      <c r="P2425">
        <v>1532.94</v>
      </c>
    </row>
    <row r="2426" spans="1:16" x14ac:dyDescent="0.25">
      <c r="A2426" t="s">
        <v>2438</v>
      </c>
      <c r="B2426" t="s">
        <v>5244</v>
      </c>
      <c r="C2426" t="str">
        <f>TEXT(SalesData[[#This Row],[Order Date]],"mmm-yyyy")</f>
        <v>Apr-2024</v>
      </c>
      <c r="D2426">
        <f t="shared" si="37"/>
        <v>2024</v>
      </c>
      <c r="E2426" t="s">
        <v>6711</v>
      </c>
      <c r="F2426" t="s">
        <v>7010</v>
      </c>
      <c r="G2426" t="s">
        <v>7094</v>
      </c>
      <c r="H2426" t="s">
        <v>7099</v>
      </c>
      <c r="I2426" t="s">
        <v>7130</v>
      </c>
      <c r="J2426" t="s">
        <v>7165</v>
      </c>
      <c r="K2426" t="s">
        <v>7172</v>
      </c>
      <c r="L2426" t="s">
        <v>7208</v>
      </c>
      <c r="M2426">
        <v>8</v>
      </c>
      <c r="N2426">
        <v>19768.490000000002</v>
      </c>
      <c r="O2426">
        <v>0.05</v>
      </c>
      <c r="P2426">
        <v>3769.22</v>
      </c>
    </row>
    <row r="2427" spans="1:16" x14ac:dyDescent="0.25">
      <c r="A2427" t="s">
        <v>2439</v>
      </c>
      <c r="B2427" t="s">
        <v>5491</v>
      </c>
      <c r="C2427" t="str">
        <f>TEXT(SalesData[[#This Row],[Order Date]],"mmm-yyyy")</f>
        <v>Aug-2025</v>
      </c>
      <c r="D2427">
        <f t="shared" si="37"/>
        <v>2025</v>
      </c>
      <c r="E2427" t="s">
        <v>6852</v>
      </c>
      <c r="F2427" t="s">
        <v>6956</v>
      </c>
      <c r="G2427" t="s">
        <v>7095</v>
      </c>
      <c r="H2427" t="s">
        <v>7106</v>
      </c>
      <c r="I2427" t="s">
        <v>7161</v>
      </c>
      <c r="J2427" t="s">
        <v>7163</v>
      </c>
      <c r="K2427" t="s">
        <v>7175</v>
      </c>
      <c r="L2427" t="s">
        <v>7205</v>
      </c>
      <c r="M2427">
        <v>8</v>
      </c>
      <c r="N2427">
        <v>21972.68</v>
      </c>
      <c r="O2427">
        <v>0.2</v>
      </c>
      <c r="P2427">
        <v>1507.16</v>
      </c>
    </row>
    <row r="2428" spans="1:16" x14ac:dyDescent="0.25">
      <c r="A2428" t="s">
        <v>2440</v>
      </c>
      <c r="B2428" t="s">
        <v>5842</v>
      </c>
      <c r="C2428" t="str">
        <f>TEXT(SalesData[[#This Row],[Order Date]],"mmm-yyyy")</f>
        <v>Feb-2025</v>
      </c>
      <c r="D2428">
        <f t="shared" si="37"/>
        <v>2025</v>
      </c>
      <c r="E2428" t="s">
        <v>6600</v>
      </c>
      <c r="F2428" t="s">
        <v>7010</v>
      </c>
      <c r="G2428" t="s">
        <v>7095</v>
      </c>
      <c r="H2428" t="s">
        <v>7106</v>
      </c>
      <c r="I2428" t="s">
        <v>7122</v>
      </c>
      <c r="J2428" t="s">
        <v>7164</v>
      </c>
      <c r="K2428" t="s">
        <v>7173</v>
      </c>
      <c r="L2428" t="s">
        <v>7206</v>
      </c>
      <c r="M2428">
        <v>5</v>
      </c>
      <c r="N2428">
        <v>10834.14</v>
      </c>
      <c r="O2428">
        <v>0</v>
      </c>
      <c r="P2428">
        <v>3425.88</v>
      </c>
    </row>
    <row r="2429" spans="1:16" x14ac:dyDescent="0.25">
      <c r="A2429" t="s">
        <v>2441</v>
      </c>
      <c r="B2429" t="s">
        <v>5783</v>
      </c>
      <c r="C2429" t="str">
        <f>TEXT(SalesData[[#This Row],[Order Date]],"mmm-yyyy")</f>
        <v>Jan-2025</v>
      </c>
      <c r="D2429">
        <f t="shared" si="37"/>
        <v>2025</v>
      </c>
      <c r="E2429" t="s">
        <v>6137</v>
      </c>
      <c r="F2429" t="s">
        <v>6935</v>
      </c>
      <c r="G2429" t="s">
        <v>7097</v>
      </c>
      <c r="H2429" t="s">
        <v>7110</v>
      </c>
      <c r="I2429" t="s">
        <v>7159</v>
      </c>
      <c r="J2429" t="s">
        <v>7163</v>
      </c>
      <c r="K2429" t="s">
        <v>7167</v>
      </c>
      <c r="L2429" t="s">
        <v>7187</v>
      </c>
      <c r="M2429">
        <v>8</v>
      </c>
      <c r="N2429">
        <v>8931.3700000000008</v>
      </c>
      <c r="O2429">
        <v>0.25</v>
      </c>
      <c r="P2429">
        <v>1519.97</v>
      </c>
    </row>
    <row r="2430" spans="1:16" x14ac:dyDescent="0.25">
      <c r="A2430" t="s">
        <v>2442</v>
      </c>
      <c r="B2430" t="s">
        <v>5961</v>
      </c>
      <c r="C2430" t="str">
        <f>TEXT(SalesData[[#This Row],[Order Date]],"mmm-yyyy")</f>
        <v>Jul-2025</v>
      </c>
      <c r="D2430">
        <f t="shared" si="37"/>
        <v>2025</v>
      </c>
      <c r="E2430" t="s">
        <v>6203</v>
      </c>
      <c r="F2430" t="s">
        <v>6948</v>
      </c>
      <c r="G2430" t="s">
        <v>7096</v>
      </c>
      <c r="H2430" t="s">
        <v>7112</v>
      </c>
      <c r="I2430" t="s">
        <v>7154</v>
      </c>
      <c r="J2430" t="s">
        <v>7163</v>
      </c>
      <c r="K2430" t="s">
        <v>7171</v>
      </c>
      <c r="L2430" t="s">
        <v>7209</v>
      </c>
      <c r="M2430">
        <v>6</v>
      </c>
      <c r="N2430">
        <v>10256.31</v>
      </c>
      <c r="O2430">
        <v>0.05</v>
      </c>
      <c r="P2430">
        <v>2017.59</v>
      </c>
    </row>
    <row r="2431" spans="1:16" x14ac:dyDescent="0.25">
      <c r="A2431" t="s">
        <v>2443</v>
      </c>
      <c r="B2431" t="s">
        <v>5863</v>
      </c>
      <c r="C2431" t="str">
        <f>TEXT(SalesData[[#This Row],[Order Date]],"mmm-yyyy")</f>
        <v>Apr-2023</v>
      </c>
      <c r="D2431">
        <f t="shared" si="37"/>
        <v>2023</v>
      </c>
      <c r="E2431" t="s">
        <v>6770</v>
      </c>
      <c r="F2431" t="s">
        <v>7001</v>
      </c>
      <c r="G2431" t="s">
        <v>7095</v>
      </c>
      <c r="H2431" t="s">
        <v>7108</v>
      </c>
      <c r="I2431" t="s">
        <v>7141</v>
      </c>
      <c r="J2431" t="s">
        <v>7163</v>
      </c>
      <c r="K2431" t="s">
        <v>7167</v>
      </c>
      <c r="L2431" t="s">
        <v>7207</v>
      </c>
      <c r="M2431">
        <v>2</v>
      </c>
      <c r="N2431">
        <v>1485.48</v>
      </c>
      <c r="O2431">
        <v>0.05</v>
      </c>
      <c r="P2431">
        <v>484.66</v>
      </c>
    </row>
    <row r="2432" spans="1:16" x14ac:dyDescent="0.25">
      <c r="A2432" t="s">
        <v>2444</v>
      </c>
      <c r="B2432" t="s">
        <v>5420</v>
      </c>
      <c r="C2432" t="str">
        <f>TEXT(SalesData[[#This Row],[Order Date]],"mmm-yyyy")</f>
        <v>Nov-2024</v>
      </c>
      <c r="D2432">
        <f t="shared" si="37"/>
        <v>2024</v>
      </c>
      <c r="E2432" t="s">
        <v>6287</v>
      </c>
      <c r="F2432" t="s">
        <v>6975</v>
      </c>
      <c r="G2432" t="s">
        <v>7096</v>
      </c>
      <c r="H2432" t="s">
        <v>7111</v>
      </c>
      <c r="I2432" t="s">
        <v>7145</v>
      </c>
      <c r="J2432" t="s">
        <v>7165</v>
      </c>
      <c r="K2432" t="s">
        <v>7172</v>
      </c>
      <c r="L2432" t="s">
        <v>7212</v>
      </c>
      <c r="M2432">
        <v>8</v>
      </c>
      <c r="N2432">
        <v>25976.32</v>
      </c>
      <c r="O2432">
        <v>0.05</v>
      </c>
      <c r="P2432">
        <v>4970.47</v>
      </c>
    </row>
    <row r="2433" spans="1:16" x14ac:dyDescent="0.25">
      <c r="A2433" t="s">
        <v>2445</v>
      </c>
      <c r="B2433" t="s">
        <v>5155</v>
      </c>
      <c r="C2433" t="str">
        <f>TEXT(SalesData[[#This Row],[Order Date]],"mmm-yyyy")</f>
        <v>Jun-2025</v>
      </c>
      <c r="D2433">
        <f t="shared" si="37"/>
        <v>2025</v>
      </c>
      <c r="E2433" t="s">
        <v>6554</v>
      </c>
      <c r="F2433" t="s">
        <v>7077</v>
      </c>
      <c r="G2433" t="s">
        <v>7094</v>
      </c>
      <c r="H2433" t="s">
        <v>7100</v>
      </c>
      <c r="I2433" t="s">
        <v>7151</v>
      </c>
      <c r="J2433" t="s">
        <v>7164</v>
      </c>
      <c r="K2433" t="s">
        <v>7173</v>
      </c>
      <c r="L2433" t="s">
        <v>7206</v>
      </c>
      <c r="M2433">
        <v>3</v>
      </c>
      <c r="N2433">
        <v>6080.56</v>
      </c>
      <c r="O2433">
        <v>0.1</v>
      </c>
      <c r="P2433">
        <v>1909.04</v>
      </c>
    </row>
    <row r="2434" spans="1:16" x14ac:dyDescent="0.25">
      <c r="A2434" t="s">
        <v>2446</v>
      </c>
      <c r="B2434" t="s">
        <v>5584</v>
      </c>
      <c r="C2434" t="str">
        <f>TEXT(SalesData[[#This Row],[Order Date]],"mmm-yyyy")</f>
        <v>Apr-2023</v>
      </c>
      <c r="D2434">
        <f t="shared" ref="D2434:D2497" si="38">YEAR(B2434)</f>
        <v>2023</v>
      </c>
      <c r="E2434" t="s">
        <v>6584</v>
      </c>
      <c r="F2434" t="s">
        <v>7042</v>
      </c>
      <c r="G2434" t="s">
        <v>7095</v>
      </c>
      <c r="H2434" t="s">
        <v>7109</v>
      </c>
      <c r="I2434" t="s">
        <v>7127</v>
      </c>
      <c r="J2434" t="s">
        <v>7164</v>
      </c>
      <c r="K2434" t="s">
        <v>7170</v>
      </c>
      <c r="L2434" t="s">
        <v>7183</v>
      </c>
      <c r="M2434">
        <v>7</v>
      </c>
      <c r="N2434">
        <v>30076.32</v>
      </c>
      <c r="O2434">
        <v>0.15</v>
      </c>
      <c r="P2434">
        <v>6049.32</v>
      </c>
    </row>
    <row r="2435" spans="1:16" x14ac:dyDescent="0.25">
      <c r="A2435" t="s">
        <v>2447</v>
      </c>
      <c r="B2435" t="s">
        <v>5147</v>
      </c>
      <c r="C2435" t="str">
        <f>TEXT(SalesData[[#This Row],[Order Date]],"mmm-yyyy")</f>
        <v>Mar-2024</v>
      </c>
      <c r="D2435">
        <f t="shared" si="38"/>
        <v>2024</v>
      </c>
      <c r="E2435" t="s">
        <v>6845</v>
      </c>
      <c r="F2435" t="s">
        <v>7042</v>
      </c>
      <c r="G2435" t="s">
        <v>7094</v>
      </c>
      <c r="H2435" t="s">
        <v>7099</v>
      </c>
      <c r="I2435" t="s">
        <v>7130</v>
      </c>
      <c r="J2435" t="s">
        <v>7164</v>
      </c>
      <c r="K2435" t="s">
        <v>7174</v>
      </c>
      <c r="L2435" t="s">
        <v>7188</v>
      </c>
      <c r="M2435">
        <v>2</v>
      </c>
      <c r="N2435">
        <v>4839.0200000000004</v>
      </c>
      <c r="O2435">
        <v>0.15</v>
      </c>
      <c r="P2435">
        <v>995.41</v>
      </c>
    </row>
    <row r="2436" spans="1:16" x14ac:dyDescent="0.25">
      <c r="A2436" t="s">
        <v>2448</v>
      </c>
      <c r="B2436" t="s">
        <v>5546</v>
      </c>
      <c r="C2436" t="str">
        <f>TEXT(SalesData[[#This Row],[Order Date]],"mmm-yyyy")</f>
        <v>Feb-2024</v>
      </c>
      <c r="D2436">
        <f t="shared" si="38"/>
        <v>2024</v>
      </c>
      <c r="E2436" t="s">
        <v>6636</v>
      </c>
      <c r="F2436" t="s">
        <v>6947</v>
      </c>
      <c r="G2436" t="s">
        <v>7095</v>
      </c>
      <c r="H2436" t="s">
        <v>7109</v>
      </c>
      <c r="I2436" t="s">
        <v>7140</v>
      </c>
      <c r="J2436" t="s">
        <v>7162</v>
      </c>
      <c r="K2436" t="s">
        <v>7168</v>
      </c>
      <c r="L2436" t="s">
        <v>7181</v>
      </c>
      <c r="M2436">
        <v>7</v>
      </c>
      <c r="N2436">
        <v>77045.81</v>
      </c>
      <c r="O2436">
        <v>0.05</v>
      </c>
      <c r="P2436">
        <v>16385.669999999998</v>
      </c>
    </row>
    <row r="2437" spans="1:16" x14ac:dyDescent="0.25">
      <c r="A2437" t="s">
        <v>2449</v>
      </c>
      <c r="B2437" t="s">
        <v>5480</v>
      </c>
      <c r="C2437" t="str">
        <f>TEXT(SalesData[[#This Row],[Order Date]],"mmm-yyyy")</f>
        <v>Oct-2023</v>
      </c>
      <c r="D2437">
        <f t="shared" si="38"/>
        <v>2023</v>
      </c>
      <c r="E2437" t="s">
        <v>6463</v>
      </c>
      <c r="F2437" t="s">
        <v>7066</v>
      </c>
      <c r="G2437" t="s">
        <v>7097</v>
      </c>
      <c r="H2437" t="s">
        <v>7104</v>
      </c>
      <c r="I2437" t="s">
        <v>7132</v>
      </c>
      <c r="J2437" t="s">
        <v>7164</v>
      </c>
      <c r="K2437" t="s">
        <v>7174</v>
      </c>
      <c r="L2437" t="s">
        <v>7196</v>
      </c>
      <c r="M2437">
        <v>8</v>
      </c>
      <c r="N2437">
        <v>21100.93</v>
      </c>
      <c r="O2437">
        <v>0.25</v>
      </c>
      <c r="P2437">
        <v>3823.37</v>
      </c>
    </row>
    <row r="2438" spans="1:16" x14ac:dyDescent="0.25">
      <c r="A2438" t="s">
        <v>2450</v>
      </c>
      <c r="B2438" t="s">
        <v>5019</v>
      </c>
      <c r="C2438" t="str">
        <f>TEXT(SalesData[[#This Row],[Order Date]],"mmm-yyyy")</f>
        <v>Jul-2024</v>
      </c>
      <c r="D2438">
        <f t="shared" si="38"/>
        <v>2024</v>
      </c>
      <c r="E2438" t="s">
        <v>6286</v>
      </c>
      <c r="F2438" t="s">
        <v>6949</v>
      </c>
      <c r="G2438" t="s">
        <v>7096</v>
      </c>
      <c r="H2438" t="s">
        <v>7113</v>
      </c>
      <c r="I2438" t="s">
        <v>7144</v>
      </c>
      <c r="J2438" t="s">
        <v>7164</v>
      </c>
      <c r="K2438" t="s">
        <v>7170</v>
      </c>
      <c r="L2438" t="s">
        <v>7189</v>
      </c>
      <c r="M2438">
        <v>7</v>
      </c>
      <c r="N2438">
        <v>10284.42</v>
      </c>
      <c r="O2438">
        <v>0</v>
      </c>
      <c r="P2438">
        <v>3354.04</v>
      </c>
    </row>
    <row r="2439" spans="1:16" x14ac:dyDescent="0.25">
      <c r="A2439" t="s">
        <v>2451</v>
      </c>
      <c r="B2439" t="s">
        <v>5323</v>
      </c>
      <c r="C2439" t="str">
        <f>TEXT(SalesData[[#This Row],[Order Date]],"mmm-yyyy")</f>
        <v>Sep-2025</v>
      </c>
      <c r="D2439">
        <f t="shared" si="38"/>
        <v>2025</v>
      </c>
      <c r="E2439" t="s">
        <v>6642</v>
      </c>
      <c r="F2439" t="s">
        <v>6993</v>
      </c>
      <c r="G2439" t="s">
        <v>7095</v>
      </c>
      <c r="H2439" t="s">
        <v>7102</v>
      </c>
      <c r="I2439" t="s">
        <v>7118</v>
      </c>
      <c r="J2439" t="s">
        <v>7165</v>
      </c>
      <c r="K2439" t="s">
        <v>7177</v>
      </c>
      <c r="L2439" t="s">
        <v>7201</v>
      </c>
      <c r="M2439">
        <v>2</v>
      </c>
      <c r="N2439">
        <v>90634.39</v>
      </c>
      <c r="O2439">
        <v>0.1</v>
      </c>
      <c r="P2439">
        <v>9196.1200000000008</v>
      </c>
    </row>
    <row r="2440" spans="1:16" x14ac:dyDescent="0.25">
      <c r="A2440" t="s">
        <v>2452</v>
      </c>
      <c r="B2440" t="s">
        <v>5168</v>
      </c>
      <c r="C2440" t="str">
        <f>TEXT(SalesData[[#This Row],[Order Date]],"mmm-yyyy")</f>
        <v>Dec-2024</v>
      </c>
      <c r="D2440">
        <f t="shared" si="38"/>
        <v>2024</v>
      </c>
      <c r="E2440" t="s">
        <v>6591</v>
      </c>
      <c r="F2440" t="s">
        <v>6970</v>
      </c>
      <c r="G2440" t="s">
        <v>7094</v>
      </c>
      <c r="H2440" t="s">
        <v>7100</v>
      </c>
      <c r="I2440" t="s">
        <v>7151</v>
      </c>
      <c r="J2440" t="s">
        <v>7163</v>
      </c>
      <c r="K2440" t="s">
        <v>7175</v>
      </c>
      <c r="L2440" t="s">
        <v>7205</v>
      </c>
      <c r="M2440">
        <v>8</v>
      </c>
      <c r="N2440">
        <v>24973.7</v>
      </c>
      <c r="O2440">
        <v>0.15</v>
      </c>
      <c r="P2440">
        <v>3288.6</v>
      </c>
    </row>
    <row r="2441" spans="1:16" x14ac:dyDescent="0.25">
      <c r="A2441" t="s">
        <v>2453</v>
      </c>
      <c r="B2441" t="s">
        <v>5358</v>
      </c>
      <c r="C2441" t="str">
        <f>TEXT(SalesData[[#This Row],[Order Date]],"mmm-yyyy")</f>
        <v>Aug-2024</v>
      </c>
      <c r="D2441">
        <f t="shared" si="38"/>
        <v>2024</v>
      </c>
      <c r="E2441" t="s">
        <v>6191</v>
      </c>
      <c r="F2441" t="s">
        <v>6927</v>
      </c>
      <c r="G2441" t="s">
        <v>7095</v>
      </c>
      <c r="H2441" t="s">
        <v>7108</v>
      </c>
      <c r="I2441" t="s">
        <v>7141</v>
      </c>
      <c r="J2441" t="s">
        <v>7164</v>
      </c>
      <c r="K2441" t="s">
        <v>7170</v>
      </c>
      <c r="L2441" t="s">
        <v>7189</v>
      </c>
      <c r="M2441">
        <v>2</v>
      </c>
      <c r="N2441">
        <v>2933.29</v>
      </c>
      <c r="O2441">
        <v>0</v>
      </c>
      <c r="P2441">
        <v>899.41</v>
      </c>
    </row>
    <row r="2442" spans="1:16" x14ac:dyDescent="0.25">
      <c r="A2442" t="s">
        <v>2454</v>
      </c>
      <c r="B2442" t="s">
        <v>5340</v>
      </c>
      <c r="C2442" t="str">
        <f>TEXT(SalesData[[#This Row],[Order Date]],"mmm-yyyy")</f>
        <v>Mar-2024</v>
      </c>
      <c r="D2442">
        <f t="shared" si="38"/>
        <v>2024</v>
      </c>
      <c r="E2442" t="s">
        <v>6744</v>
      </c>
      <c r="F2442" t="s">
        <v>7042</v>
      </c>
      <c r="G2442" t="s">
        <v>7096</v>
      </c>
      <c r="H2442" t="s">
        <v>7112</v>
      </c>
      <c r="I2442" t="s">
        <v>7154</v>
      </c>
      <c r="J2442" t="s">
        <v>7164</v>
      </c>
      <c r="K2442" t="s">
        <v>7174</v>
      </c>
      <c r="L2442" t="s">
        <v>7188</v>
      </c>
      <c r="M2442">
        <v>3</v>
      </c>
      <c r="N2442">
        <v>6688.87</v>
      </c>
      <c r="O2442">
        <v>0.2</v>
      </c>
      <c r="P2442">
        <v>835.99</v>
      </c>
    </row>
    <row r="2443" spans="1:16" x14ac:dyDescent="0.25">
      <c r="A2443" t="s">
        <v>2455</v>
      </c>
      <c r="B2443" t="s">
        <v>5927</v>
      </c>
      <c r="C2443" t="str">
        <f>TEXT(SalesData[[#This Row],[Order Date]],"mmm-yyyy")</f>
        <v>Mar-2024</v>
      </c>
      <c r="D2443">
        <f t="shared" si="38"/>
        <v>2024</v>
      </c>
      <c r="E2443" t="s">
        <v>6558</v>
      </c>
      <c r="F2443" t="s">
        <v>7064</v>
      </c>
      <c r="G2443" t="s">
        <v>7095</v>
      </c>
      <c r="H2443" t="s">
        <v>7102</v>
      </c>
      <c r="I2443" t="s">
        <v>7118</v>
      </c>
      <c r="J2443" t="s">
        <v>7165</v>
      </c>
      <c r="K2443" t="s">
        <v>7176</v>
      </c>
      <c r="L2443" t="s">
        <v>7202</v>
      </c>
      <c r="M2443">
        <v>5</v>
      </c>
      <c r="N2443">
        <v>70722.81</v>
      </c>
      <c r="O2443">
        <v>0.25</v>
      </c>
      <c r="P2443">
        <v>3313.96</v>
      </c>
    </row>
    <row r="2444" spans="1:16" x14ac:dyDescent="0.25">
      <c r="A2444" t="s">
        <v>2456</v>
      </c>
      <c r="B2444" t="s">
        <v>5944</v>
      </c>
      <c r="C2444" t="str">
        <f>TEXT(SalesData[[#This Row],[Order Date]],"mmm-yyyy")</f>
        <v>May-2024</v>
      </c>
      <c r="D2444">
        <f t="shared" si="38"/>
        <v>2024</v>
      </c>
      <c r="E2444" t="s">
        <v>6853</v>
      </c>
      <c r="F2444" t="s">
        <v>6971</v>
      </c>
      <c r="G2444" t="s">
        <v>7096</v>
      </c>
      <c r="H2444" t="s">
        <v>7113</v>
      </c>
      <c r="I2444" t="s">
        <v>7143</v>
      </c>
      <c r="J2444" t="s">
        <v>7165</v>
      </c>
      <c r="K2444" t="s">
        <v>7176</v>
      </c>
      <c r="L2444" t="s">
        <v>7194</v>
      </c>
      <c r="M2444">
        <v>7</v>
      </c>
      <c r="N2444">
        <v>153261.85</v>
      </c>
      <c r="O2444">
        <v>0.15</v>
      </c>
      <c r="P2444">
        <v>16234.41</v>
      </c>
    </row>
    <row r="2445" spans="1:16" x14ac:dyDescent="0.25">
      <c r="A2445" t="s">
        <v>2457</v>
      </c>
      <c r="B2445" t="s">
        <v>5578</v>
      </c>
      <c r="C2445" t="str">
        <f>TEXT(SalesData[[#This Row],[Order Date]],"mmm-yyyy")</f>
        <v>May-2023</v>
      </c>
      <c r="D2445">
        <f t="shared" si="38"/>
        <v>2023</v>
      </c>
      <c r="E2445" t="s">
        <v>6328</v>
      </c>
      <c r="F2445" t="s">
        <v>7034</v>
      </c>
      <c r="G2445" t="s">
        <v>7096</v>
      </c>
      <c r="H2445" t="s">
        <v>7112</v>
      </c>
      <c r="I2445" t="s">
        <v>7154</v>
      </c>
      <c r="J2445" t="s">
        <v>7163</v>
      </c>
      <c r="K2445" t="s">
        <v>7175</v>
      </c>
      <c r="L2445" t="s">
        <v>7205</v>
      </c>
      <c r="M2445">
        <v>5</v>
      </c>
      <c r="N2445">
        <v>14176.26</v>
      </c>
      <c r="O2445">
        <v>0.15</v>
      </c>
      <c r="P2445">
        <v>1791.59</v>
      </c>
    </row>
    <row r="2446" spans="1:16" x14ac:dyDescent="0.25">
      <c r="A2446" t="s">
        <v>2458</v>
      </c>
      <c r="B2446" t="s">
        <v>5980</v>
      </c>
      <c r="C2446" t="str">
        <f>TEXT(SalesData[[#This Row],[Order Date]],"mmm-yyyy")</f>
        <v>Mar-2023</v>
      </c>
      <c r="D2446">
        <f t="shared" si="38"/>
        <v>2023</v>
      </c>
      <c r="E2446" t="s">
        <v>6123</v>
      </c>
      <c r="F2446" t="s">
        <v>6922</v>
      </c>
      <c r="G2446" t="s">
        <v>7094</v>
      </c>
      <c r="H2446" t="s">
        <v>7100</v>
      </c>
      <c r="I2446" t="s">
        <v>7151</v>
      </c>
      <c r="J2446" t="s">
        <v>7164</v>
      </c>
      <c r="K2446" t="s">
        <v>7173</v>
      </c>
      <c r="L2446" t="s">
        <v>7200</v>
      </c>
      <c r="M2446">
        <v>1</v>
      </c>
      <c r="N2446">
        <v>1240.44</v>
      </c>
      <c r="O2446">
        <v>0</v>
      </c>
      <c r="P2446">
        <v>406.04</v>
      </c>
    </row>
    <row r="2447" spans="1:16" x14ac:dyDescent="0.25">
      <c r="A2447" t="s">
        <v>2459</v>
      </c>
      <c r="B2447" t="s">
        <v>5981</v>
      </c>
      <c r="C2447" t="str">
        <f>TEXT(SalesData[[#This Row],[Order Date]],"mmm-yyyy")</f>
        <v>Oct-2025</v>
      </c>
      <c r="D2447">
        <f t="shared" si="38"/>
        <v>2025</v>
      </c>
      <c r="E2447" t="s">
        <v>6650</v>
      </c>
      <c r="F2447" t="s">
        <v>6946</v>
      </c>
      <c r="G2447" t="s">
        <v>7097</v>
      </c>
      <c r="H2447" t="s">
        <v>7105</v>
      </c>
      <c r="I2447" t="s">
        <v>7149</v>
      </c>
      <c r="J2447" t="s">
        <v>7162</v>
      </c>
      <c r="K2447" t="s">
        <v>7166</v>
      </c>
      <c r="L2447" t="s">
        <v>7178</v>
      </c>
      <c r="M2447">
        <v>8</v>
      </c>
      <c r="N2447">
        <v>93369.04</v>
      </c>
      <c r="O2447">
        <v>0.25</v>
      </c>
      <c r="P2447">
        <v>10579.09</v>
      </c>
    </row>
    <row r="2448" spans="1:16" x14ac:dyDescent="0.25">
      <c r="A2448" t="s">
        <v>2460</v>
      </c>
      <c r="B2448" t="s">
        <v>5235</v>
      </c>
      <c r="C2448" t="str">
        <f>TEXT(SalesData[[#This Row],[Order Date]],"mmm-yyyy")</f>
        <v>Sep-2023</v>
      </c>
      <c r="D2448">
        <f t="shared" si="38"/>
        <v>2023</v>
      </c>
      <c r="E2448" t="s">
        <v>6138</v>
      </c>
      <c r="F2448" t="s">
        <v>6936</v>
      </c>
      <c r="G2448" t="s">
        <v>7097</v>
      </c>
      <c r="H2448" t="s">
        <v>7110</v>
      </c>
      <c r="I2448" t="s">
        <v>7129</v>
      </c>
      <c r="J2448" t="s">
        <v>7165</v>
      </c>
      <c r="K2448" t="s">
        <v>7177</v>
      </c>
      <c r="L2448" t="s">
        <v>7210</v>
      </c>
      <c r="M2448">
        <v>3</v>
      </c>
      <c r="N2448">
        <v>225508.41</v>
      </c>
      <c r="O2448">
        <v>0.15</v>
      </c>
      <c r="P2448">
        <v>14366.6</v>
      </c>
    </row>
    <row r="2449" spans="1:16" x14ac:dyDescent="0.25">
      <c r="A2449" t="s">
        <v>2461</v>
      </c>
      <c r="B2449" t="s">
        <v>5409</v>
      </c>
      <c r="C2449" t="str">
        <f>TEXT(SalesData[[#This Row],[Order Date]],"mmm-yyyy")</f>
        <v>May-2025</v>
      </c>
      <c r="D2449">
        <f t="shared" si="38"/>
        <v>2025</v>
      </c>
      <c r="E2449" t="s">
        <v>6574</v>
      </c>
      <c r="F2449" t="s">
        <v>6976</v>
      </c>
      <c r="G2449" t="s">
        <v>7097</v>
      </c>
      <c r="H2449" t="s">
        <v>7104</v>
      </c>
      <c r="I2449" t="s">
        <v>7160</v>
      </c>
      <c r="J2449" t="s">
        <v>7164</v>
      </c>
      <c r="K2449" t="s">
        <v>7170</v>
      </c>
      <c r="L2449" t="s">
        <v>7183</v>
      </c>
      <c r="M2449">
        <v>6</v>
      </c>
      <c r="N2449">
        <v>25248.42</v>
      </c>
      <c r="O2449">
        <v>0.15</v>
      </c>
      <c r="P2449">
        <v>5445.38</v>
      </c>
    </row>
    <row r="2450" spans="1:16" x14ac:dyDescent="0.25">
      <c r="A2450" t="s">
        <v>2462</v>
      </c>
      <c r="B2450" t="s">
        <v>5479</v>
      </c>
      <c r="C2450" t="str">
        <f>TEXT(SalesData[[#This Row],[Order Date]],"mmm-yyyy")</f>
        <v>Aug-2024</v>
      </c>
      <c r="D2450">
        <f t="shared" si="38"/>
        <v>2024</v>
      </c>
      <c r="E2450" t="s">
        <v>6564</v>
      </c>
      <c r="F2450" t="s">
        <v>6997</v>
      </c>
      <c r="G2450" t="s">
        <v>7097</v>
      </c>
      <c r="H2450" t="s">
        <v>7107</v>
      </c>
      <c r="I2450" t="s">
        <v>7153</v>
      </c>
      <c r="J2450" t="s">
        <v>7162</v>
      </c>
      <c r="K2450" t="s">
        <v>7166</v>
      </c>
      <c r="L2450" t="s">
        <v>7211</v>
      </c>
      <c r="M2450">
        <v>2</v>
      </c>
      <c r="N2450">
        <v>15622.31</v>
      </c>
      <c r="O2450">
        <v>0</v>
      </c>
      <c r="P2450">
        <v>2992.16</v>
      </c>
    </row>
    <row r="2451" spans="1:16" x14ac:dyDescent="0.25">
      <c r="A2451" t="s">
        <v>2463</v>
      </c>
      <c r="B2451" t="s">
        <v>5405</v>
      </c>
      <c r="C2451" t="str">
        <f>TEXT(SalesData[[#This Row],[Order Date]],"mmm-yyyy")</f>
        <v>Mar-2023</v>
      </c>
      <c r="D2451">
        <f t="shared" si="38"/>
        <v>2023</v>
      </c>
      <c r="E2451" t="s">
        <v>6211</v>
      </c>
      <c r="F2451" t="s">
        <v>6984</v>
      </c>
      <c r="G2451" t="s">
        <v>7095</v>
      </c>
      <c r="H2451" t="s">
        <v>7108</v>
      </c>
      <c r="I2451" t="s">
        <v>7150</v>
      </c>
      <c r="J2451" t="s">
        <v>7164</v>
      </c>
      <c r="K2451" t="s">
        <v>7173</v>
      </c>
      <c r="L2451" t="s">
        <v>7186</v>
      </c>
      <c r="M2451">
        <v>3</v>
      </c>
      <c r="N2451">
        <v>11167.95</v>
      </c>
      <c r="O2451">
        <v>0.2</v>
      </c>
      <c r="P2451">
        <v>1666.82</v>
      </c>
    </row>
    <row r="2452" spans="1:16" x14ac:dyDescent="0.25">
      <c r="A2452" t="s">
        <v>2464</v>
      </c>
      <c r="B2452" t="s">
        <v>5015</v>
      </c>
      <c r="C2452" t="str">
        <f>TEXT(SalesData[[#This Row],[Order Date]],"mmm-yyyy")</f>
        <v>Nov-2024</v>
      </c>
      <c r="D2452">
        <f t="shared" si="38"/>
        <v>2024</v>
      </c>
      <c r="E2452" t="s">
        <v>6730</v>
      </c>
      <c r="F2452" t="s">
        <v>7030</v>
      </c>
      <c r="G2452" t="s">
        <v>7094</v>
      </c>
      <c r="H2452" t="s">
        <v>7099</v>
      </c>
      <c r="I2452" t="s">
        <v>7130</v>
      </c>
      <c r="J2452" t="s">
        <v>7165</v>
      </c>
      <c r="K2452" t="s">
        <v>7172</v>
      </c>
      <c r="L2452" t="s">
        <v>7208</v>
      </c>
      <c r="M2452">
        <v>3</v>
      </c>
      <c r="N2452">
        <v>5690.75</v>
      </c>
      <c r="O2452">
        <v>0.25</v>
      </c>
      <c r="P2452">
        <v>627.13</v>
      </c>
    </row>
    <row r="2453" spans="1:16" x14ac:dyDescent="0.25">
      <c r="A2453" t="s">
        <v>2465</v>
      </c>
      <c r="B2453" t="s">
        <v>5157</v>
      </c>
      <c r="C2453" t="str">
        <f>TEXT(SalesData[[#This Row],[Order Date]],"mmm-yyyy")</f>
        <v>Dec-2023</v>
      </c>
      <c r="D2453">
        <f t="shared" si="38"/>
        <v>2023</v>
      </c>
      <c r="E2453" t="s">
        <v>6472</v>
      </c>
      <c r="F2453" t="s">
        <v>6935</v>
      </c>
      <c r="G2453" t="s">
        <v>7094</v>
      </c>
      <c r="H2453" t="s">
        <v>7100</v>
      </c>
      <c r="I2453" t="s">
        <v>7116</v>
      </c>
      <c r="J2453" t="s">
        <v>7162</v>
      </c>
      <c r="K2453" t="s">
        <v>7166</v>
      </c>
      <c r="L2453" t="s">
        <v>7178</v>
      </c>
      <c r="M2453">
        <v>7</v>
      </c>
      <c r="N2453">
        <v>96027.09</v>
      </c>
      <c r="O2453">
        <v>0.05</v>
      </c>
      <c r="P2453">
        <v>19465.810000000001</v>
      </c>
    </row>
    <row r="2454" spans="1:16" x14ac:dyDescent="0.25">
      <c r="A2454" t="s">
        <v>2466</v>
      </c>
      <c r="B2454" t="s">
        <v>5627</v>
      </c>
      <c r="C2454" t="str">
        <f>TEXT(SalesData[[#This Row],[Order Date]],"mmm-yyyy")</f>
        <v>Mar-2025</v>
      </c>
      <c r="D2454">
        <f t="shared" si="38"/>
        <v>2025</v>
      </c>
      <c r="E2454" t="s">
        <v>6310</v>
      </c>
      <c r="F2454" t="s">
        <v>7030</v>
      </c>
      <c r="G2454" t="s">
        <v>7094</v>
      </c>
      <c r="H2454" t="s">
        <v>7101</v>
      </c>
      <c r="I2454" t="s">
        <v>7124</v>
      </c>
      <c r="J2454" t="s">
        <v>7164</v>
      </c>
      <c r="K2454" t="s">
        <v>7173</v>
      </c>
      <c r="L2454" t="s">
        <v>7206</v>
      </c>
      <c r="M2454">
        <v>3</v>
      </c>
      <c r="N2454">
        <v>5589.11</v>
      </c>
      <c r="O2454">
        <v>0.15</v>
      </c>
      <c r="P2454">
        <v>1315.17</v>
      </c>
    </row>
    <row r="2455" spans="1:16" x14ac:dyDescent="0.25">
      <c r="A2455" t="s">
        <v>2467</v>
      </c>
      <c r="B2455" t="s">
        <v>5675</v>
      </c>
      <c r="C2455" t="str">
        <f>TEXT(SalesData[[#This Row],[Order Date]],"mmm-yyyy")</f>
        <v>Nov-2023</v>
      </c>
      <c r="D2455">
        <f t="shared" si="38"/>
        <v>2023</v>
      </c>
      <c r="E2455" t="s">
        <v>6424</v>
      </c>
      <c r="F2455" t="s">
        <v>6968</v>
      </c>
      <c r="G2455" t="s">
        <v>7097</v>
      </c>
      <c r="H2455" t="s">
        <v>7105</v>
      </c>
      <c r="I2455" t="s">
        <v>7128</v>
      </c>
      <c r="J2455" t="s">
        <v>7162</v>
      </c>
      <c r="K2455" t="s">
        <v>7166</v>
      </c>
      <c r="L2455" t="s">
        <v>7178</v>
      </c>
      <c r="M2455">
        <v>2</v>
      </c>
      <c r="N2455">
        <v>22817.41</v>
      </c>
      <c r="O2455">
        <v>0.2</v>
      </c>
      <c r="P2455">
        <v>3343.09</v>
      </c>
    </row>
    <row r="2456" spans="1:16" x14ac:dyDescent="0.25">
      <c r="A2456" t="s">
        <v>2468</v>
      </c>
      <c r="B2456" t="s">
        <v>5512</v>
      </c>
      <c r="C2456" t="str">
        <f>TEXT(SalesData[[#This Row],[Order Date]],"mmm-yyyy")</f>
        <v>Jun-2024</v>
      </c>
      <c r="D2456">
        <f t="shared" si="38"/>
        <v>2024</v>
      </c>
      <c r="E2456" t="s">
        <v>6707</v>
      </c>
      <c r="F2456" t="s">
        <v>7060</v>
      </c>
      <c r="G2456" t="s">
        <v>7095</v>
      </c>
      <c r="H2456" t="s">
        <v>7108</v>
      </c>
      <c r="I2456" t="s">
        <v>7150</v>
      </c>
      <c r="J2456" t="s">
        <v>7162</v>
      </c>
      <c r="K2456" t="s">
        <v>7166</v>
      </c>
      <c r="L2456" t="s">
        <v>7178</v>
      </c>
      <c r="M2456">
        <v>3</v>
      </c>
      <c r="N2456">
        <v>47043.18</v>
      </c>
      <c r="O2456">
        <v>0</v>
      </c>
      <c r="P2456">
        <v>10480.15</v>
      </c>
    </row>
    <row r="2457" spans="1:16" x14ac:dyDescent="0.25">
      <c r="A2457" t="s">
        <v>2469</v>
      </c>
      <c r="B2457" t="s">
        <v>5982</v>
      </c>
      <c r="C2457" t="str">
        <f>TEXT(SalesData[[#This Row],[Order Date]],"mmm-yyyy")</f>
        <v>Oct-2025</v>
      </c>
      <c r="D2457">
        <f t="shared" si="38"/>
        <v>2025</v>
      </c>
      <c r="E2457" t="s">
        <v>6484</v>
      </c>
      <c r="F2457" t="s">
        <v>7051</v>
      </c>
      <c r="G2457" t="s">
        <v>7097</v>
      </c>
      <c r="H2457" t="s">
        <v>7107</v>
      </c>
      <c r="I2457" t="s">
        <v>7123</v>
      </c>
      <c r="J2457" t="s">
        <v>7164</v>
      </c>
      <c r="K2457" t="s">
        <v>7173</v>
      </c>
      <c r="L2457" t="s">
        <v>7206</v>
      </c>
      <c r="M2457">
        <v>6</v>
      </c>
      <c r="N2457">
        <v>10648.72</v>
      </c>
      <c r="O2457">
        <v>0.2</v>
      </c>
      <c r="P2457">
        <v>2926.63</v>
      </c>
    </row>
    <row r="2458" spans="1:16" x14ac:dyDescent="0.25">
      <c r="A2458" t="s">
        <v>2470</v>
      </c>
      <c r="B2458" t="s">
        <v>5954</v>
      </c>
      <c r="C2458" t="str">
        <f>TEXT(SalesData[[#This Row],[Order Date]],"mmm-yyyy")</f>
        <v>Aug-2025</v>
      </c>
      <c r="D2458">
        <f t="shared" si="38"/>
        <v>2025</v>
      </c>
      <c r="E2458" t="s">
        <v>6146</v>
      </c>
      <c r="F2458" t="s">
        <v>6944</v>
      </c>
      <c r="G2458" t="s">
        <v>7094</v>
      </c>
      <c r="H2458" t="s">
        <v>7100</v>
      </c>
      <c r="I2458" t="s">
        <v>7116</v>
      </c>
      <c r="J2458" t="s">
        <v>7164</v>
      </c>
      <c r="K2458" t="s">
        <v>7170</v>
      </c>
      <c r="L2458" t="s">
        <v>7213</v>
      </c>
      <c r="M2458">
        <v>5</v>
      </c>
      <c r="N2458">
        <v>10822.8</v>
      </c>
      <c r="O2458">
        <v>0.2</v>
      </c>
      <c r="P2458">
        <v>3071.87</v>
      </c>
    </row>
    <row r="2459" spans="1:16" x14ac:dyDescent="0.25">
      <c r="A2459" t="s">
        <v>2471</v>
      </c>
      <c r="B2459" t="s">
        <v>5088</v>
      </c>
      <c r="C2459" t="str">
        <f>TEXT(SalesData[[#This Row],[Order Date]],"mmm-yyyy")</f>
        <v>Nov-2024</v>
      </c>
      <c r="D2459">
        <f t="shared" si="38"/>
        <v>2024</v>
      </c>
      <c r="E2459" t="s">
        <v>6597</v>
      </c>
      <c r="F2459" t="s">
        <v>6911</v>
      </c>
      <c r="G2459" t="s">
        <v>7095</v>
      </c>
      <c r="H2459" t="s">
        <v>7108</v>
      </c>
      <c r="I2459" t="s">
        <v>7150</v>
      </c>
      <c r="J2459" t="s">
        <v>7163</v>
      </c>
      <c r="K2459" t="s">
        <v>7167</v>
      </c>
      <c r="L2459" t="s">
        <v>7207</v>
      </c>
      <c r="M2459">
        <v>4</v>
      </c>
      <c r="N2459">
        <v>2800.45</v>
      </c>
      <c r="O2459">
        <v>0.15</v>
      </c>
      <c r="P2459">
        <v>795.26</v>
      </c>
    </row>
    <row r="2460" spans="1:16" x14ac:dyDescent="0.25">
      <c r="A2460" t="s">
        <v>2472</v>
      </c>
      <c r="B2460" t="s">
        <v>5604</v>
      </c>
      <c r="C2460" t="str">
        <f>TEXT(SalesData[[#This Row],[Order Date]],"mmm-yyyy")</f>
        <v>Mar-2023</v>
      </c>
      <c r="D2460">
        <f t="shared" si="38"/>
        <v>2023</v>
      </c>
      <c r="E2460" t="s">
        <v>6141</v>
      </c>
      <c r="F2460" t="s">
        <v>6939</v>
      </c>
      <c r="G2460" t="s">
        <v>7095</v>
      </c>
      <c r="H2460" t="s">
        <v>7109</v>
      </c>
      <c r="I2460" t="s">
        <v>7140</v>
      </c>
      <c r="J2460" t="s">
        <v>7163</v>
      </c>
      <c r="K2460" t="s">
        <v>7175</v>
      </c>
      <c r="L2460" t="s">
        <v>7205</v>
      </c>
      <c r="M2460">
        <v>2</v>
      </c>
      <c r="N2460">
        <v>6842</v>
      </c>
      <c r="O2460">
        <v>0.05</v>
      </c>
      <c r="P2460">
        <v>1222.5899999999999</v>
      </c>
    </row>
    <row r="2461" spans="1:16" x14ac:dyDescent="0.25">
      <c r="A2461" t="s">
        <v>2473</v>
      </c>
      <c r="B2461" t="s">
        <v>5103</v>
      </c>
      <c r="C2461" t="str">
        <f>TEXT(SalesData[[#This Row],[Order Date]],"mmm-yyyy")</f>
        <v>Mar-2025</v>
      </c>
      <c r="D2461">
        <f t="shared" si="38"/>
        <v>2025</v>
      </c>
      <c r="E2461" t="s">
        <v>6260</v>
      </c>
      <c r="F2461" t="s">
        <v>7009</v>
      </c>
      <c r="G2461" t="s">
        <v>7096</v>
      </c>
      <c r="H2461" t="s">
        <v>7111</v>
      </c>
      <c r="I2461" t="s">
        <v>7142</v>
      </c>
      <c r="J2461" t="s">
        <v>7163</v>
      </c>
      <c r="K2461" t="s">
        <v>7175</v>
      </c>
      <c r="L2461" t="s">
        <v>7190</v>
      </c>
      <c r="M2461">
        <v>1</v>
      </c>
      <c r="N2461">
        <v>2186.96</v>
      </c>
      <c r="O2461">
        <v>0.05</v>
      </c>
      <c r="P2461">
        <v>456.73</v>
      </c>
    </row>
    <row r="2462" spans="1:16" x14ac:dyDescent="0.25">
      <c r="A2462" t="s">
        <v>2474</v>
      </c>
      <c r="B2462" t="s">
        <v>5763</v>
      </c>
      <c r="C2462" t="str">
        <f>TEXT(SalesData[[#This Row],[Order Date]],"mmm-yyyy")</f>
        <v>Jun-2025</v>
      </c>
      <c r="D2462">
        <f t="shared" si="38"/>
        <v>2025</v>
      </c>
      <c r="E2462" t="s">
        <v>6728</v>
      </c>
      <c r="F2462" t="s">
        <v>6997</v>
      </c>
      <c r="G2462" t="s">
        <v>7096</v>
      </c>
      <c r="H2462" t="s">
        <v>7111</v>
      </c>
      <c r="I2462" t="s">
        <v>7131</v>
      </c>
      <c r="J2462" t="s">
        <v>7162</v>
      </c>
      <c r="K2462" t="s">
        <v>7169</v>
      </c>
      <c r="L2462" t="s">
        <v>7182</v>
      </c>
      <c r="M2462">
        <v>2</v>
      </c>
      <c r="N2462">
        <v>13914.77</v>
      </c>
      <c r="O2462">
        <v>0.2</v>
      </c>
      <c r="P2462">
        <v>1162.1199999999999</v>
      </c>
    </row>
    <row r="2463" spans="1:16" x14ac:dyDescent="0.25">
      <c r="A2463" t="s">
        <v>2475</v>
      </c>
      <c r="B2463" t="s">
        <v>5983</v>
      </c>
      <c r="C2463" t="str">
        <f>TEXT(SalesData[[#This Row],[Order Date]],"mmm-yyyy")</f>
        <v>Aug-2025</v>
      </c>
      <c r="D2463">
        <f t="shared" si="38"/>
        <v>2025</v>
      </c>
      <c r="E2463" t="s">
        <v>6263</v>
      </c>
      <c r="F2463" t="s">
        <v>7010</v>
      </c>
      <c r="G2463" t="s">
        <v>7096</v>
      </c>
      <c r="H2463" t="s">
        <v>7112</v>
      </c>
      <c r="I2463" t="s">
        <v>7139</v>
      </c>
      <c r="J2463" t="s">
        <v>7163</v>
      </c>
      <c r="K2463" t="s">
        <v>7171</v>
      </c>
      <c r="L2463" t="s">
        <v>7204</v>
      </c>
      <c r="M2463">
        <v>5</v>
      </c>
      <c r="N2463">
        <v>21551.74</v>
      </c>
      <c r="O2463">
        <v>0.05</v>
      </c>
      <c r="P2463">
        <v>3583.74</v>
      </c>
    </row>
    <row r="2464" spans="1:16" x14ac:dyDescent="0.25">
      <c r="A2464" t="s">
        <v>2476</v>
      </c>
      <c r="B2464" t="s">
        <v>5423</v>
      </c>
      <c r="C2464" t="str">
        <f>TEXT(SalesData[[#This Row],[Order Date]],"mmm-yyyy")</f>
        <v>May-2025</v>
      </c>
      <c r="D2464">
        <f t="shared" si="38"/>
        <v>2025</v>
      </c>
      <c r="E2464" t="s">
        <v>6695</v>
      </c>
      <c r="F2464" t="s">
        <v>7035</v>
      </c>
      <c r="G2464" t="s">
        <v>7095</v>
      </c>
      <c r="H2464" t="s">
        <v>7109</v>
      </c>
      <c r="I2464" t="s">
        <v>7135</v>
      </c>
      <c r="J2464" t="s">
        <v>7163</v>
      </c>
      <c r="K2464" t="s">
        <v>7171</v>
      </c>
      <c r="L2464" t="s">
        <v>7209</v>
      </c>
      <c r="M2464">
        <v>6</v>
      </c>
      <c r="N2464">
        <v>10323.89</v>
      </c>
      <c r="O2464">
        <v>0</v>
      </c>
      <c r="P2464">
        <v>2154.9699999999998</v>
      </c>
    </row>
    <row r="2465" spans="1:16" x14ac:dyDescent="0.25">
      <c r="A2465" t="s">
        <v>2477</v>
      </c>
      <c r="B2465" t="s">
        <v>5072</v>
      </c>
      <c r="C2465" t="str">
        <f>TEXT(SalesData[[#This Row],[Order Date]],"mmm-yyyy")</f>
        <v>May-2024</v>
      </c>
      <c r="D2465">
        <f t="shared" si="38"/>
        <v>2024</v>
      </c>
      <c r="E2465" t="s">
        <v>6451</v>
      </c>
      <c r="F2465" t="s">
        <v>6914</v>
      </c>
      <c r="G2465" t="s">
        <v>7097</v>
      </c>
      <c r="H2465" t="s">
        <v>7107</v>
      </c>
      <c r="I2465" t="s">
        <v>7153</v>
      </c>
      <c r="J2465" t="s">
        <v>7163</v>
      </c>
      <c r="K2465" t="s">
        <v>7171</v>
      </c>
      <c r="L2465" t="s">
        <v>7184</v>
      </c>
      <c r="M2465">
        <v>3</v>
      </c>
      <c r="N2465">
        <v>19836.650000000001</v>
      </c>
      <c r="O2465">
        <v>0.15</v>
      </c>
      <c r="P2465">
        <v>2026.41</v>
      </c>
    </row>
    <row r="2466" spans="1:16" x14ac:dyDescent="0.25">
      <c r="A2466" t="s">
        <v>2478</v>
      </c>
      <c r="B2466" t="s">
        <v>5385</v>
      </c>
      <c r="C2466" t="str">
        <f>TEXT(SalesData[[#This Row],[Order Date]],"mmm-yyyy")</f>
        <v>Oct-2024</v>
      </c>
      <c r="D2466">
        <f t="shared" si="38"/>
        <v>2024</v>
      </c>
      <c r="E2466" t="s">
        <v>6638</v>
      </c>
      <c r="F2466" t="s">
        <v>6971</v>
      </c>
      <c r="G2466" t="s">
        <v>7097</v>
      </c>
      <c r="H2466" t="s">
        <v>7107</v>
      </c>
      <c r="I2466" t="s">
        <v>7152</v>
      </c>
      <c r="J2466" t="s">
        <v>7165</v>
      </c>
      <c r="K2466" t="s">
        <v>7176</v>
      </c>
      <c r="L2466" t="s">
        <v>7194</v>
      </c>
      <c r="M2466">
        <v>4</v>
      </c>
      <c r="N2466">
        <v>99570.34</v>
      </c>
      <c r="O2466">
        <v>0</v>
      </c>
      <c r="P2466">
        <v>14968.14</v>
      </c>
    </row>
    <row r="2467" spans="1:16" x14ac:dyDescent="0.25">
      <c r="A2467" t="s">
        <v>2479</v>
      </c>
      <c r="B2467" t="s">
        <v>5984</v>
      </c>
      <c r="C2467" t="str">
        <f>TEXT(SalesData[[#This Row],[Order Date]],"mmm-yyyy")</f>
        <v>Jul-2025</v>
      </c>
      <c r="D2467">
        <f t="shared" si="38"/>
        <v>2025</v>
      </c>
      <c r="E2467" t="s">
        <v>6390</v>
      </c>
      <c r="F2467" t="s">
        <v>6920</v>
      </c>
      <c r="G2467" t="s">
        <v>7097</v>
      </c>
      <c r="H2467" t="s">
        <v>7110</v>
      </c>
      <c r="I2467" t="s">
        <v>7129</v>
      </c>
      <c r="J2467" t="s">
        <v>7163</v>
      </c>
      <c r="K2467" t="s">
        <v>7175</v>
      </c>
      <c r="L2467" t="s">
        <v>7197</v>
      </c>
      <c r="M2467">
        <v>8</v>
      </c>
      <c r="N2467">
        <v>50390.33</v>
      </c>
      <c r="O2467">
        <v>0</v>
      </c>
      <c r="P2467">
        <v>11769.12</v>
      </c>
    </row>
    <row r="2468" spans="1:16" x14ac:dyDescent="0.25">
      <c r="A2468" t="s">
        <v>2480</v>
      </c>
      <c r="B2468" t="s">
        <v>5708</v>
      </c>
      <c r="C2468" t="str">
        <f>TEXT(SalesData[[#This Row],[Order Date]],"mmm-yyyy")</f>
        <v>Jan-2025</v>
      </c>
      <c r="D2468">
        <f t="shared" si="38"/>
        <v>2025</v>
      </c>
      <c r="E2468" t="s">
        <v>6544</v>
      </c>
      <c r="F2468" t="s">
        <v>7037</v>
      </c>
      <c r="G2468" t="s">
        <v>7096</v>
      </c>
      <c r="H2468" t="s">
        <v>7113</v>
      </c>
      <c r="I2468" t="s">
        <v>7143</v>
      </c>
      <c r="J2468" t="s">
        <v>7163</v>
      </c>
      <c r="K2468" t="s">
        <v>7175</v>
      </c>
      <c r="L2468" t="s">
        <v>7205</v>
      </c>
      <c r="M2468">
        <v>6</v>
      </c>
      <c r="N2468">
        <v>17975.03</v>
      </c>
      <c r="O2468">
        <v>0.15</v>
      </c>
      <c r="P2468">
        <v>1528.04</v>
      </c>
    </row>
    <row r="2469" spans="1:16" x14ac:dyDescent="0.25">
      <c r="A2469" t="s">
        <v>2481</v>
      </c>
      <c r="B2469" t="s">
        <v>5985</v>
      </c>
      <c r="C2469" t="str">
        <f>TEXT(SalesData[[#This Row],[Order Date]],"mmm-yyyy")</f>
        <v>Oct-2024</v>
      </c>
      <c r="D2469">
        <f t="shared" si="38"/>
        <v>2024</v>
      </c>
      <c r="E2469" t="s">
        <v>6826</v>
      </c>
      <c r="F2469" t="s">
        <v>7091</v>
      </c>
      <c r="G2469" t="s">
        <v>7094</v>
      </c>
      <c r="H2469" t="s">
        <v>7101</v>
      </c>
      <c r="I2469" t="s">
        <v>7117</v>
      </c>
      <c r="J2469" t="s">
        <v>7165</v>
      </c>
      <c r="K2469" t="s">
        <v>7177</v>
      </c>
      <c r="L2469" t="s">
        <v>7198</v>
      </c>
      <c r="M2469">
        <v>5</v>
      </c>
      <c r="N2469">
        <v>272508.19</v>
      </c>
      <c r="O2469">
        <v>0.15</v>
      </c>
      <c r="P2469">
        <v>25929.18</v>
      </c>
    </row>
    <row r="2470" spans="1:16" x14ac:dyDescent="0.25">
      <c r="A2470" t="s">
        <v>2482</v>
      </c>
      <c r="B2470" t="s">
        <v>5208</v>
      </c>
      <c r="C2470" t="str">
        <f>TEXT(SalesData[[#This Row],[Order Date]],"mmm-yyyy")</f>
        <v>Apr-2024</v>
      </c>
      <c r="D2470">
        <f t="shared" si="38"/>
        <v>2024</v>
      </c>
      <c r="E2470" t="s">
        <v>6623</v>
      </c>
      <c r="F2470" t="s">
        <v>6932</v>
      </c>
      <c r="G2470" t="s">
        <v>7095</v>
      </c>
      <c r="H2470" t="s">
        <v>7106</v>
      </c>
      <c r="I2470" t="s">
        <v>7161</v>
      </c>
      <c r="J2470" t="s">
        <v>7164</v>
      </c>
      <c r="K2470" t="s">
        <v>7173</v>
      </c>
      <c r="L2470" t="s">
        <v>7186</v>
      </c>
      <c r="M2470">
        <v>6</v>
      </c>
      <c r="N2470">
        <v>27834.31</v>
      </c>
      <c r="O2470">
        <v>0</v>
      </c>
      <c r="P2470">
        <v>7720.55</v>
      </c>
    </row>
    <row r="2471" spans="1:16" x14ac:dyDescent="0.25">
      <c r="A2471" t="s">
        <v>2483</v>
      </c>
      <c r="B2471" t="s">
        <v>5723</v>
      </c>
      <c r="C2471" t="str">
        <f>TEXT(SalesData[[#This Row],[Order Date]],"mmm-yyyy")</f>
        <v>Dec-2025</v>
      </c>
      <c r="D2471">
        <f t="shared" si="38"/>
        <v>2025</v>
      </c>
      <c r="E2471" t="s">
        <v>6854</v>
      </c>
      <c r="F2471" t="s">
        <v>7067</v>
      </c>
      <c r="G2471" t="s">
        <v>7094</v>
      </c>
      <c r="H2471" t="s">
        <v>7099</v>
      </c>
      <c r="I2471" t="s">
        <v>7125</v>
      </c>
      <c r="J2471" t="s">
        <v>7164</v>
      </c>
      <c r="K2471" t="s">
        <v>7173</v>
      </c>
      <c r="L2471" t="s">
        <v>7200</v>
      </c>
      <c r="M2471">
        <v>3</v>
      </c>
      <c r="N2471">
        <v>3527.77</v>
      </c>
      <c r="O2471">
        <v>0</v>
      </c>
      <c r="P2471">
        <v>1232.5999999999999</v>
      </c>
    </row>
    <row r="2472" spans="1:16" x14ac:dyDescent="0.25">
      <c r="A2472" t="s">
        <v>2484</v>
      </c>
      <c r="B2472" t="s">
        <v>5986</v>
      </c>
      <c r="C2472" t="str">
        <f>TEXT(SalesData[[#This Row],[Order Date]],"mmm-yyyy")</f>
        <v>Aug-2024</v>
      </c>
      <c r="D2472">
        <f t="shared" si="38"/>
        <v>2024</v>
      </c>
      <c r="E2472" t="s">
        <v>6617</v>
      </c>
      <c r="F2472" t="s">
        <v>7082</v>
      </c>
      <c r="G2472" t="s">
        <v>7095</v>
      </c>
      <c r="H2472" t="s">
        <v>7106</v>
      </c>
      <c r="I2472" t="s">
        <v>7122</v>
      </c>
      <c r="J2472" t="s">
        <v>7162</v>
      </c>
      <c r="K2472" t="s">
        <v>7168</v>
      </c>
      <c r="L2472" t="s">
        <v>7181</v>
      </c>
      <c r="M2472">
        <v>3</v>
      </c>
      <c r="N2472">
        <v>32823.39</v>
      </c>
      <c r="O2472">
        <v>0.1</v>
      </c>
      <c r="P2472">
        <v>5808.07</v>
      </c>
    </row>
    <row r="2473" spans="1:16" x14ac:dyDescent="0.25">
      <c r="A2473" t="s">
        <v>2485</v>
      </c>
      <c r="B2473" t="s">
        <v>5123</v>
      </c>
      <c r="C2473" t="str">
        <f>TEXT(SalesData[[#This Row],[Order Date]],"mmm-yyyy")</f>
        <v>Feb-2024</v>
      </c>
      <c r="D2473">
        <f t="shared" si="38"/>
        <v>2024</v>
      </c>
      <c r="E2473" t="s">
        <v>6771</v>
      </c>
      <c r="F2473" t="s">
        <v>6974</v>
      </c>
      <c r="G2473" t="s">
        <v>7097</v>
      </c>
      <c r="H2473" t="s">
        <v>7110</v>
      </c>
      <c r="I2473" t="s">
        <v>7155</v>
      </c>
      <c r="J2473" t="s">
        <v>7165</v>
      </c>
      <c r="K2473" t="s">
        <v>7176</v>
      </c>
      <c r="L2473" t="s">
        <v>7195</v>
      </c>
      <c r="M2473">
        <v>6</v>
      </c>
      <c r="N2473">
        <v>59663.48</v>
      </c>
      <c r="O2473">
        <v>0.2</v>
      </c>
      <c r="P2473">
        <v>3647.3</v>
      </c>
    </row>
    <row r="2474" spans="1:16" x14ac:dyDescent="0.25">
      <c r="A2474" t="s">
        <v>2486</v>
      </c>
      <c r="B2474" t="s">
        <v>5787</v>
      </c>
      <c r="C2474" t="str">
        <f>TEXT(SalesData[[#This Row],[Order Date]],"mmm-yyyy")</f>
        <v>Aug-2024</v>
      </c>
      <c r="D2474">
        <f t="shared" si="38"/>
        <v>2024</v>
      </c>
      <c r="E2474" t="s">
        <v>6523</v>
      </c>
      <c r="F2474" t="s">
        <v>7072</v>
      </c>
      <c r="G2474" t="s">
        <v>7095</v>
      </c>
      <c r="H2474" t="s">
        <v>7109</v>
      </c>
      <c r="I2474" t="s">
        <v>7127</v>
      </c>
      <c r="J2474" t="s">
        <v>7162</v>
      </c>
      <c r="K2474" t="s">
        <v>7169</v>
      </c>
      <c r="L2474" t="s">
        <v>7182</v>
      </c>
      <c r="M2474">
        <v>7</v>
      </c>
      <c r="N2474">
        <v>61674.239999999998</v>
      </c>
      <c r="O2474">
        <v>0</v>
      </c>
      <c r="P2474">
        <v>11736.33</v>
      </c>
    </row>
    <row r="2475" spans="1:16" x14ac:dyDescent="0.25">
      <c r="A2475" t="s">
        <v>2487</v>
      </c>
      <c r="B2475" t="s">
        <v>5207</v>
      </c>
      <c r="C2475" t="str">
        <f>TEXT(SalesData[[#This Row],[Order Date]],"mmm-yyyy")</f>
        <v>May-2024</v>
      </c>
      <c r="D2475">
        <f t="shared" si="38"/>
        <v>2024</v>
      </c>
      <c r="E2475" t="s">
        <v>6173</v>
      </c>
      <c r="F2475" t="s">
        <v>6963</v>
      </c>
      <c r="G2475" t="s">
        <v>7097</v>
      </c>
      <c r="H2475" t="s">
        <v>7110</v>
      </c>
      <c r="I2475" t="s">
        <v>7129</v>
      </c>
      <c r="J2475" t="s">
        <v>7165</v>
      </c>
      <c r="K2475" t="s">
        <v>7172</v>
      </c>
      <c r="L2475" t="s">
        <v>7208</v>
      </c>
      <c r="M2475">
        <v>6</v>
      </c>
      <c r="N2475">
        <v>12396.54</v>
      </c>
      <c r="O2475">
        <v>0.2</v>
      </c>
      <c r="P2475">
        <v>1935.53</v>
      </c>
    </row>
    <row r="2476" spans="1:16" x14ac:dyDescent="0.25">
      <c r="A2476" t="s">
        <v>2488</v>
      </c>
      <c r="B2476" t="s">
        <v>5608</v>
      </c>
      <c r="C2476" t="str">
        <f>TEXT(SalesData[[#This Row],[Order Date]],"mmm-yyyy")</f>
        <v>May-2023</v>
      </c>
      <c r="D2476">
        <f t="shared" si="38"/>
        <v>2023</v>
      </c>
      <c r="E2476" t="s">
        <v>6850</v>
      </c>
      <c r="F2476" t="s">
        <v>6930</v>
      </c>
      <c r="G2476" t="s">
        <v>7097</v>
      </c>
      <c r="H2476" t="s">
        <v>7104</v>
      </c>
      <c r="I2476" t="s">
        <v>7132</v>
      </c>
      <c r="J2476" t="s">
        <v>7164</v>
      </c>
      <c r="K2476" t="s">
        <v>7173</v>
      </c>
      <c r="L2476" t="s">
        <v>7200</v>
      </c>
      <c r="M2476">
        <v>4</v>
      </c>
      <c r="N2476">
        <v>4715.96</v>
      </c>
      <c r="O2476">
        <v>0</v>
      </c>
      <c r="P2476">
        <v>1514.03</v>
      </c>
    </row>
    <row r="2477" spans="1:16" x14ac:dyDescent="0.25">
      <c r="A2477" t="s">
        <v>2489</v>
      </c>
      <c r="B2477" t="s">
        <v>5671</v>
      </c>
      <c r="C2477" t="str">
        <f>TEXT(SalesData[[#This Row],[Order Date]],"mmm-yyyy")</f>
        <v>Jun-2023</v>
      </c>
      <c r="D2477">
        <f t="shared" si="38"/>
        <v>2023</v>
      </c>
      <c r="E2477" t="s">
        <v>6243</v>
      </c>
      <c r="F2477" t="s">
        <v>6980</v>
      </c>
      <c r="G2477" t="s">
        <v>7097</v>
      </c>
      <c r="H2477" t="s">
        <v>7110</v>
      </c>
      <c r="I2477" t="s">
        <v>7155</v>
      </c>
      <c r="J2477" t="s">
        <v>7162</v>
      </c>
      <c r="K2477" t="s">
        <v>7166</v>
      </c>
      <c r="L2477" t="s">
        <v>7192</v>
      </c>
      <c r="M2477">
        <v>6</v>
      </c>
      <c r="N2477">
        <v>31002.45</v>
      </c>
      <c r="O2477">
        <v>0.1</v>
      </c>
      <c r="P2477">
        <v>4455.53</v>
      </c>
    </row>
    <row r="2478" spans="1:16" x14ac:dyDescent="0.25">
      <c r="A2478" t="s">
        <v>2490</v>
      </c>
      <c r="B2478" t="s">
        <v>5250</v>
      </c>
      <c r="C2478" t="str">
        <f>TEXT(SalesData[[#This Row],[Order Date]],"mmm-yyyy")</f>
        <v>Jun-2025</v>
      </c>
      <c r="D2478">
        <f t="shared" si="38"/>
        <v>2025</v>
      </c>
      <c r="E2478" t="s">
        <v>6852</v>
      </c>
      <c r="F2478" t="s">
        <v>6956</v>
      </c>
      <c r="G2478" t="s">
        <v>7094</v>
      </c>
      <c r="H2478" t="s">
        <v>7101</v>
      </c>
      <c r="I2478" t="s">
        <v>7137</v>
      </c>
      <c r="J2478" t="s">
        <v>7163</v>
      </c>
      <c r="K2478" t="s">
        <v>7171</v>
      </c>
      <c r="L2478" t="s">
        <v>7204</v>
      </c>
      <c r="M2478">
        <v>8</v>
      </c>
      <c r="N2478">
        <v>35245.269999999997</v>
      </c>
      <c r="O2478">
        <v>0</v>
      </c>
      <c r="P2478">
        <v>6684.2</v>
      </c>
    </row>
    <row r="2479" spans="1:16" x14ac:dyDescent="0.25">
      <c r="A2479" t="s">
        <v>2491</v>
      </c>
      <c r="B2479" t="s">
        <v>5151</v>
      </c>
      <c r="C2479" t="str">
        <f>TEXT(SalesData[[#This Row],[Order Date]],"mmm-yyyy")</f>
        <v>Feb-2023</v>
      </c>
      <c r="D2479">
        <f t="shared" si="38"/>
        <v>2023</v>
      </c>
      <c r="E2479" t="s">
        <v>6443</v>
      </c>
      <c r="F2479" t="s">
        <v>7059</v>
      </c>
      <c r="G2479" t="s">
        <v>7094</v>
      </c>
      <c r="H2479" t="s">
        <v>7099</v>
      </c>
      <c r="I2479" t="s">
        <v>7115</v>
      </c>
      <c r="J2479" t="s">
        <v>7162</v>
      </c>
      <c r="K2479" t="s">
        <v>7169</v>
      </c>
      <c r="L2479" t="s">
        <v>7182</v>
      </c>
      <c r="M2479">
        <v>4</v>
      </c>
      <c r="N2479">
        <v>34532.160000000003</v>
      </c>
      <c r="O2479">
        <v>0</v>
      </c>
      <c r="P2479">
        <v>5973.77</v>
      </c>
    </row>
    <row r="2480" spans="1:16" x14ac:dyDescent="0.25">
      <c r="A2480" t="s">
        <v>2492</v>
      </c>
      <c r="B2480" t="s">
        <v>5987</v>
      </c>
      <c r="C2480" t="str">
        <f>TEXT(SalesData[[#This Row],[Order Date]],"mmm-yyyy")</f>
        <v>Nov-2023</v>
      </c>
      <c r="D2480">
        <f t="shared" si="38"/>
        <v>2023</v>
      </c>
      <c r="E2480" t="s">
        <v>6608</v>
      </c>
      <c r="F2480" t="s">
        <v>7064</v>
      </c>
      <c r="G2480" t="s">
        <v>7097</v>
      </c>
      <c r="H2480" t="s">
        <v>7107</v>
      </c>
      <c r="I2480" t="s">
        <v>7152</v>
      </c>
      <c r="J2480" t="s">
        <v>7163</v>
      </c>
      <c r="K2480" t="s">
        <v>7167</v>
      </c>
      <c r="L2480" t="s">
        <v>7179</v>
      </c>
      <c r="M2480">
        <v>5</v>
      </c>
      <c r="N2480">
        <v>9244.18</v>
      </c>
      <c r="O2480">
        <v>0.25</v>
      </c>
      <c r="P2480">
        <v>1857.34</v>
      </c>
    </row>
    <row r="2481" spans="1:16" x14ac:dyDescent="0.25">
      <c r="A2481" t="s">
        <v>2493</v>
      </c>
      <c r="B2481" t="s">
        <v>5988</v>
      </c>
      <c r="C2481" t="str">
        <f>TEXT(SalesData[[#This Row],[Order Date]],"mmm-yyyy")</f>
        <v>Mar-2023</v>
      </c>
      <c r="D2481">
        <f t="shared" si="38"/>
        <v>2023</v>
      </c>
      <c r="E2481" t="s">
        <v>6330</v>
      </c>
      <c r="F2481" t="s">
        <v>7035</v>
      </c>
      <c r="G2481" t="s">
        <v>7094</v>
      </c>
      <c r="H2481" t="s">
        <v>7099</v>
      </c>
      <c r="I2481" t="s">
        <v>7115</v>
      </c>
      <c r="J2481" t="s">
        <v>7162</v>
      </c>
      <c r="K2481" t="s">
        <v>7168</v>
      </c>
      <c r="L2481" t="s">
        <v>7180</v>
      </c>
      <c r="M2481">
        <v>7</v>
      </c>
      <c r="N2481">
        <v>21297.85</v>
      </c>
      <c r="O2481">
        <v>0.15</v>
      </c>
      <c r="P2481">
        <v>1971.15</v>
      </c>
    </row>
    <row r="2482" spans="1:16" x14ac:dyDescent="0.25">
      <c r="A2482" t="s">
        <v>2494</v>
      </c>
      <c r="B2482" t="s">
        <v>5989</v>
      </c>
      <c r="C2482" t="str">
        <f>TEXT(SalesData[[#This Row],[Order Date]],"mmm-yyyy")</f>
        <v>Apr-2024</v>
      </c>
      <c r="D2482">
        <f t="shared" si="38"/>
        <v>2024</v>
      </c>
      <c r="E2482" t="s">
        <v>6346</v>
      </c>
      <c r="F2482" t="s">
        <v>7039</v>
      </c>
      <c r="G2482" t="s">
        <v>7096</v>
      </c>
      <c r="H2482" t="s">
        <v>7103</v>
      </c>
      <c r="I2482" t="s">
        <v>7158</v>
      </c>
      <c r="J2482" t="s">
        <v>7165</v>
      </c>
      <c r="K2482" t="s">
        <v>7177</v>
      </c>
      <c r="L2482" t="s">
        <v>7210</v>
      </c>
      <c r="M2482">
        <v>2</v>
      </c>
      <c r="N2482">
        <v>146651.66</v>
      </c>
      <c r="O2482">
        <v>0.1</v>
      </c>
      <c r="P2482">
        <v>9778.59</v>
      </c>
    </row>
    <row r="2483" spans="1:16" x14ac:dyDescent="0.25">
      <c r="A2483" t="s">
        <v>2495</v>
      </c>
      <c r="B2483" t="s">
        <v>5581</v>
      </c>
      <c r="C2483" t="str">
        <f>TEXT(SalesData[[#This Row],[Order Date]],"mmm-yyyy")</f>
        <v>Jul-2023</v>
      </c>
      <c r="D2483">
        <f t="shared" si="38"/>
        <v>2023</v>
      </c>
      <c r="E2483" t="s">
        <v>6706</v>
      </c>
      <c r="F2483" t="s">
        <v>6976</v>
      </c>
      <c r="G2483" t="s">
        <v>7097</v>
      </c>
      <c r="H2483" t="s">
        <v>7105</v>
      </c>
      <c r="I2483" t="s">
        <v>7128</v>
      </c>
      <c r="J2483" t="s">
        <v>7165</v>
      </c>
      <c r="K2483" t="s">
        <v>7177</v>
      </c>
      <c r="L2483" t="s">
        <v>7198</v>
      </c>
      <c r="M2483">
        <v>2</v>
      </c>
      <c r="N2483">
        <v>132888.29999999999</v>
      </c>
      <c r="O2483">
        <v>0</v>
      </c>
      <c r="P2483">
        <v>21637.58</v>
      </c>
    </row>
    <row r="2484" spans="1:16" x14ac:dyDescent="0.25">
      <c r="A2484" t="s">
        <v>2496</v>
      </c>
      <c r="B2484" t="s">
        <v>5703</v>
      </c>
      <c r="C2484" t="str">
        <f>TEXT(SalesData[[#This Row],[Order Date]],"mmm-yyyy")</f>
        <v>Jul-2024</v>
      </c>
      <c r="D2484">
        <f t="shared" si="38"/>
        <v>2024</v>
      </c>
      <c r="E2484" t="s">
        <v>6427</v>
      </c>
      <c r="F2484" t="s">
        <v>7023</v>
      </c>
      <c r="G2484" t="s">
        <v>7095</v>
      </c>
      <c r="H2484" t="s">
        <v>7108</v>
      </c>
      <c r="I2484" t="s">
        <v>7150</v>
      </c>
      <c r="J2484" t="s">
        <v>7165</v>
      </c>
      <c r="K2484" t="s">
        <v>7177</v>
      </c>
      <c r="L2484" t="s">
        <v>7198</v>
      </c>
      <c r="M2484">
        <v>5</v>
      </c>
      <c r="N2484">
        <v>275552.45</v>
      </c>
      <c r="O2484">
        <v>0.15</v>
      </c>
      <c r="P2484">
        <v>29904.7</v>
      </c>
    </row>
    <row r="2485" spans="1:16" x14ac:dyDescent="0.25">
      <c r="A2485" t="s">
        <v>2497</v>
      </c>
      <c r="B2485" t="s">
        <v>5097</v>
      </c>
      <c r="C2485" t="str">
        <f>TEXT(SalesData[[#This Row],[Order Date]],"mmm-yyyy")</f>
        <v>Oct-2025</v>
      </c>
      <c r="D2485">
        <f t="shared" si="38"/>
        <v>2025</v>
      </c>
      <c r="E2485" t="s">
        <v>6561</v>
      </c>
      <c r="F2485" t="s">
        <v>6956</v>
      </c>
      <c r="G2485" t="s">
        <v>7096</v>
      </c>
      <c r="H2485" t="s">
        <v>7113</v>
      </c>
      <c r="I2485" t="s">
        <v>7144</v>
      </c>
      <c r="J2485" t="s">
        <v>7162</v>
      </c>
      <c r="K2485" t="s">
        <v>7166</v>
      </c>
      <c r="L2485" t="s">
        <v>7192</v>
      </c>
      <c r="M2485">
        <v>8</v>
      </c>
      <c r="N2485">
        <v>46685.25</v>
      </c>
      <c r="O2485">
        <v>0</v>
      </c>
      <c r="P2485">
        <v>8342.69</v>
      </c>
    </row>
    <row r="2486" spans="1:16" x14ac:dyDescent="0.25">
      <c r="A2486" t="s">
        <v>2498</v>
      </c>
      <c r="B2486" t="s">
        <v>5653</v>
      </c>
      <c r="C2486" t="str">
        <f>TEXT(SalesData[[#This Row],[Order Date]],"mmm-yyyy")</f>
        <v>Aug-2023</v>
      </c>
      <c r="D2486">
        <f t="shared" si="38"/>
        <v>2023</v>
      </c>
      <c r="E2486" t="s">
        <v>6100</v>
      </c>
      <c r="F2486" t="s">
        <v>6899</v>
      </c>
      <c r="G2486" t="s">
        <v>7096</v>
      </c>
      <c r="H2486" t="s">
        <v>7112</v>
      </c>
      <c r="I2486" t="s">
        <v>7139</v>
      </c>
      <c r="J2486" t="s">
        <v>7163</v>
      </c>
      <c r="K2486" t="s">
        <v>7167</v>
      </c>
      <c r="L2486" t="s">
        <v>7207</v>
      </c>
      <c r="M2486">
        <v>2</v>
      </c>
      <c r="N2486">
        <v>1624.37</v>
      </c>
      <c r="O2486">
        <v>0</v>
      </c>
      <c r="P2486">
        <v>596.30999999999995</v>
      </c>
    </row>
    <row r="2487" spans="1:16" x14ac:dyDescent="0.25">
      <c r="A2487" t="s">
        <v>2499</v>
      </c>
      <c r="B2487" t="s">
        <v>5745</v>
      </c>
      <c r="C2487" t="str">
        <f>TEXT(SalesData[[#This Row],[Order Date]],"mmm-yyyy")</f>
        <v>Apr-2023</v>
      </c>
      <c r="D2487">
        <f t="shared" si="38"/>
        <v>2023</v>
      </c>
      <c r="E2487" t="s">
        <v>6788</v>
      </c>
      <c r="F2487" t="s">
        <v>6924</v>
      </c>
      <c r="G2487" t="s">
        <v>7095</v>
      </c>
      <c r="H2487" t="s">
        <v>7102</v>
      </c>
      <c r="I2487" t="s">
        <v>7118</v>
      </c>
      <c r="J2487" t="s">
        <v>7162</v>
      </c>
      <c r="K2487" t="s">
        <v>7169</v>
      </c>
      <c r="L2487" t="s">
        <v>7193</v>
      </c>
      <c r="M2487">
        <v>7</v>
      </c>
      <c r="N2487">
        <v>59317.83</v>
      </c>
      <c r="O2487">
        <v>0.25</v>
      </c>
      <c r="P2487">
        <v>7640.15</v>
      </c>
    </row>
    <row r="2488" spans="1:16" x14ac:dyDescent="0.25">
      <c r="A2488" t="s">
        <v>2500</v>
      </c>
      <c r="B2488" t="s">
        <v>5070</v>
      </c>
      <c r="C2488" t="str">
        <f>TEXT(SalesData[[#This Row],[Order Date]],"mmm-yyyy")</f>
        <v>Feb-2023</v>
      </c>
      <c r="D2488">
        <f t="shared" si="38"/>
        <v>2023</v>
      </c>
      <c r="E2488" t="s">
        <v>6097</v>
      </c>
      <c r="F2488" t="s">
        <v>6896</v>
      </c>
      <c r="G2488" t="s">
        <v>7097</v>
      </c>
      <c r="H2488" t="s">
        <v>7104</v>
      </c>
      <c r="I2488" t="s">
        <v>7160</v>
      </c>
      <c r="J2488" t="s">
        <v>7164</v>
      </c>
      <c r="K2488" t="s">
        <v>7170</v>
      </c>
      <c r="L2488" t="s">
        <v>7183</v>
      </c>
      <c r="M2488">
        <v>7</v>
      </c>
      <c r="N2488">
        <v>32087.22</v>
      </c>
      <c r="O2488">
        <v>0.1</v>
      </c>
      <c r="P2488">
        <v>7871.75</v>
      </c>
    </row>
    <row r="2489" spans="1:16" x14ac:dyDescent="0.25">
      <c r="A2489" t="s">
        <v>2501</v>
      </c>
      <c r="B2489" t="s">
        <v>5348</v>
      </c>
      <c r="C2489" t="str">
        <f>TEXT(SalesData[[#This Row],[Order Date]],"mmm-yyyy")</f>
        <v>May-2024</v>
      </c>
      <c r="D2489">
        <f t="shared" si="38"/>
        <v>2024</v>
      </c>
      <c r="E2489" t="s">
        <v>6504</v>
      </c>
      <c r="F2489" t="s">
        <v>6925</v>
      </c>
      <c r="G2489" t="s">
        <v>7094</v>
      </c>
      <c r="H2489" t="s">
        <v>7101</v>
      </c>
      <c r="I2489" t="s">
        <v>7117</v>
      </c>
      <c r="J2489" t="s">
        <v>7165</v>
      </c>
      <c r="K2489" t="s">
        <v>7177</v>
      </c>
      <c r="L2489" t="s">
        <v>7198</v>
      </c>
      <c r="M2489">
        <v>6</v>
      </c>
      <c r="N2489">
        <v>342067.96</v>
      </c>
      <c r="O2489">
        <v>0.15</v>
      </c>
      <c r="P2489">
        <v>33231.49</v>
      </c>
    </row>
    <row r="2490" spans="1:16" x14ac:dyDescent="0.25">
      <c r="A2490" t="s">
        <v>2502</v>
      </c>
      <c r="B2490" t="s">
        <v>5445</v>
      </c>
      <c r="C2490" t="str">
        <f>TEXT(SalesData[[#This Row],[Order Date]],"mmm-yyyy")</f>
        <v>Jul-2024</v>
      </c>
      <c r="D2490">
        <f t="shared" si="38"/>
        <v>2024</v>
      </c>
      <c r="E2490" t="s">
        <v>6728</v>
      </c>
      <c r="F2490" t="s">
        <v>6997</v>
      </c>
      <c r="G2490" t="s">
        <v>7097</v>
      </c>
      <c r="H2490" t="s">
        <v>7105</v>
      </c>
      <c r="I2490" t="s">
        <v>7121</v>
      </c>
      <c r="J2490" t="s">
        <v>7162</v>
      </c>
      <c r="K2490" t="s">
        <v>7168</v>
      </c>
      <c r="L2490" t="s">
        <v>7191</v>
      </c>
      <c r="M2490">
        <v>5</v>
      </c>
      <c r="N2490">
        <v>33619.24</v>
      </c>
      <c r="O2490">
        <v>0</v>
      </c>
      <c r="P2490">
        <v>6597.74</v>
      </c>
    </row>
    <row r="2491" spans="1:16" x14ac:dyDescent="0.25">
      <c r="A2491" t="s">
        <v>2503</v>
      </c>
      <c r="B2491" t="s">
        <v>5099</v>
      </c>
      <c r="C2491" t="str">
        <f>TEXT(SalesData[[#This Row],[Order Date]],"mmm-yyyy")</f>
        <v>Oct-2025</v>
      </c>
      <c r="D2491">
        <f t="shared" si="38"/>
        <v>2025</v>
      </c>
      <c r="E2491" t="s">
        <v>6228</v>
      </c>
      <c r="F2491" t="s">
        <v>6959</v>
      </c>
      <c r="G2491" t="s">
        <v>7095</v>
      </c>
      <c r="H2491" t="s">
        <v>7108</v>
      </c>
      <c r="I2491" t="s">
        <v>7141</v>
      </c>
      <c r="J2491" t="s">
        <v>7162</v>
      </c>
      <c r="K2491" t="s">
        <v>7169</v>
      </c>
      <c r="L2491" t="s">
        <v>7193</v>
      </c>
      <c r="M2491">
        <v>3</v>
      </c>
      <c r="N2491">
        <v>32894.800000000003</v>
      </c>
      <c r="O2491">
        <v>0</v>
      </c>
      <c r="P2491">
        <v>5927.91</v>
      </c>
    </row>
    <row r="2492" spans="1:16" x14ac:dyDescent="0.25">
      <c r="A2492" t="s">
        <v>2504</v>
      </c>
      <c r="B2492" t="s">
        <v>5990</v>
      </c>
      <c r="C2492" t="str">
        <f>TEXT(SalesData[[#This Row],[Order Date]],"mmm-yyyy")</f>
        <v>Oct-2025</v>
      </c>
      <c r="D2492">
        <f t="shared" si="38"/>
        <v>2025</v>
      </c>
      <c r="E2492" t="s">
        <v>6741</v>
      </c>
      <c r="F2492" t="s">
        <v>7088</v>
      </c>
      <c r="G2492" t="s">
        <v>7094</v>
      </c>
      <c r="H2492" t="s">
        <v>7100</v>
      </c>
      <c r="I2492" t="s">
        <v>7136</v>
      </c>
      <c r="J2492" t="s">
        <v>7164</v>
      </c>
      <c r="K2492" t="s">
        <v>7174</v>
      </c>
      <c r="L2492" t="s">
        <v>7199</v>
      </c>
      <c r="M2492">
        <v>3</v>
      </c>
      <c r="N2492">
        <v>3791.55</v>
      </c>
      <c r="O2492">
        <v>0.2</v>
      </c>
      <c r="P2492">
        <v>375.12</v>
      </c>
    </row>
    <row r="2493" spans="1:16" x14ac:dyDescent="0.25">
      <c r="A2493" t="s">
        <v>2505</v>
      </c>
      <c r="B2493" t="s">
        <v>5991</v>
      </c>
      <c r="C2493" t="str">
        <f>TEXT(SalesData[[#This Row],[Order Date]],"mmm-yyyy")</f>
        <v>Oct-2024</v>
      </c>
      <c r="D2493">
        <f t="shared" si="38"/>
        <v>2024</v>
      </c>
      <c r="E2493" t="s">
        <v>6366</v>
      </c>
      <c r="F2493" t="s">
        <v>7047</v>
      </c>
      <c r="G2493" t="s">
        <v>7097</v>
      </c>
      <c r="H2493" t="s">
        <v>7110</v>
      </c>
      <c r="I2493" t="s">
        <v>7129</v>
      </c>
      <c r="J2493" t="s">
        <v>7165</v>
      </c>
      <c r="K2493" t="s">
        <v>7172</v>
      </c>
      <c r="L2493" t="s">
        <v>7212</v>
      </c>
      <c r="M2493">
        <v>1</v>
      </c>
      <c r="N2493">
        <v>3646.77</v>
      </c>
      <c r="O2493">
        <v>0</v>
      </c>
      <c r="P2493">
        <v>680.5</v>
      </c>
    </row>
    <row r="2494" spans="1:16" x14ac:dyDescent="0.25">
      <c r="A2494" t="s">
        <v>2506</v>
      </c>
      <c r="B2494" t="s">
        <v>5992</v>
      </c>
      <c r="C2494" t="str">
        <f>TEXT(SalesData[[#This Row],[Order Date]],"mmm-yyyy")</f>
        <v>Apr-2024</v>
      </c>
      <c r="D2494">
        <f t="shared" si="38"/>
        <v>2024</v>
      </c>
      <c r="E2494" t="s">
        <v>6637</v>
      </c>
      <c r="F2494" t="s">
        <v>7026</v>
      </c>
      <c r="G2494" t="s">
        <v>7096</v>
      </c>
      <c r="H2494" t="s">
        <v>7103</v>
      </c>
      <c r="I2494" t="s">
        <v>7134</v>
      </c>
      <c r="J2494" t="s">
        <v>7162</v>
      </c>
      <c r="K2494" t="s">
        <v>7169</v>
      </c>
      <c r="L2494" t="s">
        <v>7193</v>
      </c>
      <c r="M2494">
        <v>8</v>
      </c>
      <c r="N2494">
        <v>87088.14</v>
      </c>
      <c r="O2494">
        <v>0</v>
      </c>
      <c r="P2494">
        <v>17887.580000000002</v>
      </c>
    </row>
    <row r="2495" spans="1:16" x14ac:dyDescent="0.25">
      <c r="A2495" t="s">
        <v>2507</v>
      </c>
      <c r="B2495" t="s">
        <v>5918</v>
      </c>
      <c r="C2495" t="str">
        <f>TEXT(SalesData[[#This Row],[Order Date]],"mmm-yyyy")</f>
        <v>May-2024</v>
      </c>
      <c r="D2495">
        <f t="shared" si="38"/>
        <v>2024</v>
      </c>
      <c r="E2495" t="s">
        <v>6354</v>
      </c>
      <c r="F2495" t="s">
        <v>6943</v>
      </c>
      <c r="G2495" t="s">
        <v>7097</v>
      </c>
      <c r="H2495" t="s">
        <v>7107</v>
      </c>
      <c r="I2495" t="s">
        <v>7123</v>
      </c>
      <c r="J2495" t="s">
        <v>7162</v>
      </c>
      <c r="K2495" t="s">
        <v>7166</v>
      </c>
      <c r="L2495" t="s">
        <v>7178</v>
      </c>
      <c r="M2495">
        <v>8</v>
      </c>
      <c r="N2495">
        <v>114215.25</v>
      </c>
      <c r="O2495">
        <v>0.05</v>
      </c>
      <c r="P2495">
        <v>23336.38</v>
      </c>
    </row>
    <row r="2496" spans="1:16" x14ac:dyDescent="0.25">
      <c r="A2496" t="s">
        <v>2508</v>
      </c>
      <c r="B2496" t="s">
        <v>5617</v>
      </c>
      <c r="C2496" t="str">
        <f>TEXT(SalesData[[#This Row],[Order Date]],"mmm-yyyy")</f>
        <v>Nov-2025</v>
      </c>
      <c r="D2496">
        <f t="shared" si="38"/>
        <v>2025</v>
      </c>
      <c r="E2496" t="s">
        <v>6394</v>
      </c>
      <c r="F2496" t="s">
        <v>6900</v>
      </c>
      <c r="G2496" t="s">
        <v>7096</v>
      </c>
      <c r="H2496" t="s">
        <v>7103</v>
      </c>
      <c r="I2496" t="s">
        <v>7134</v>
      </c>
      <c r="J2496" t="s">
        <v>7164</v>
      </c>
      <c r="K2496" t="s">
        <v>7173</v>
      </c>
      <c r="L2496" t="s">
        <v>7206</v>
      </c>
      <c r="M2496">
        <v>4</v>
      </c>
      <c r="N2496">
        <v>8131.25</v>
      </c>
      <c r="O2496">
        <v>0.1</v>
      </c>
      <c r="P2496">
        <v>2309.37</v>
      </c>
    </row>
    <row r="2497" spans="1:16" x14ac:dyDescent="0.25">
      <c r="A2497" t="s">
        <v>2509</v>
      </c>
      <c r="B2497" t="s">
        <v>5024</v>
      </c>
      <c r="C2497" t="str">
        <f>TEXT(SalesData[[#This Row],[Order Date]],"mmm-yyyy")</f>
        <v>Jul-2025</v>
      </c>
      <c r="D2497">
        <f t="shared" si="38"/>
        <v>2025</v>
      </c>
      <c r="E2497" t="s">
        <v>6101</v>
      </c>
      <c r="F2497" t="s">
        <v>6900</v>
      </c>
      <c r="G2497" t="s">
        <v>7095</v>
      </c>
      <c r="H2497" t="s">
        <v>7108</v>
      </c>
      <c r="I2497" t="s">
        <v>7126</v>
      </c>
      <c r="J2497" t="s">
        <v>7163</v>
      </c>
      <c r="K2497" t="s">
        <v>7175</v>
      </c>
      <c r="L2497" t="s">
        <v>7190</v>
      </c>
      <c r="M2497">
        <v>1</v>
      </c>
      <c r="N2497">
        <v>2147.23</v>
      </c>
      <c r="O2497">
        <v>0</v>
      </c>
      <c r="P2497">
        <v>425.61</v>
      </c>
    </row>
    <row r="2498" spans="1:16" x14ac:dyDescent="0.25">
      <c r="A2498" t="s">
        <v>2510</v>
      </c>
      <c r="B2498" t="s">
        <v>5640</v>
      </c>
      <c r="C2498" t="str">
        <f>TEXT(SalesData[[#This Row],[Order Date]],"mmm-yyyy")</f>
        <v>Aug-2023</v>
      </c>
      <c r="D2498">
        <f t="shared" ref="D2498:D2561" si="39">YEAR(B2498)</f>
        <v>2023</v>
      </c>
      <c r="E2498" t="s">
        <v>6782</v>
      </c>
      <c r="F2498" t="s">
        <v>6896</v>
      </c>
      <c r="G2498" t="s">
        <v>7095</v>
      </c>
      <c r="H2498" t="s">
        <v>7108</v>
      </c>
      <c r="I2498" t="s">
        <v>7126</v>
      </c>
      <c r="J2498" t="s">
        <v>7164</v>
      </c>
      <c r="K2498" t="s">
        <v>7170</v>
      </c>
      <c r="L2498" t="s">
        <v>7213</v>
      </c>
      <c r="M2498">
        <v>2</v>
      </c>
      <c r="N2498">
        <v>4395.6000000000004</v>
      </c>
      <c r="O2498">
        <v>0.2</v>
      </c>
      <c r="P2498">
        <v>1170.44</v>
      </c>
    </row>
    <row r="2499" spans="1:16" x14ac:dyDescent="0.25">
      <c r="A2499" t="s">
        <v>2511</v>
      </c>
      <c r="B2499" t="s">
        <v>5754</v>
      </c>
      <c r="C2499" t="str">
        <f>TEXT(SalesData[[#This Row],[Order Date]],"mmm-yyyy")</f>
        <v>May-2023</v>
      </c>
      <c r="D2499">
        <f t="shared" si="39"/>
        <v>2023</v>
      </c>
      <c r="E2499" t="s">
        <v>6769</v>
      </c>
      <c r="F2499" t="s">
        <v>6987</v>
      </c>
      <c r="G2499" t="s">
        <v>7096</v>
      </c>
      <c r="H2499" t="s">
        <v>7103</v>
      </c>
      <c r="I2499" t="s">
        <v>7119</v>
      </c>
      <c r="J2499" t="s">
        <v>7165</v>
      </c>
      <c r="K2499" t="s">
        <v>7177</v>
      </c>
      <c r="L2499" t="s">
        <v>7201</v>
      </c>
      <c r="M2499">
        <v>1</v>
      </c>
      <c r="N2499">
        <v>37823.15</v>
      </c>
      <c r="O2499">
        <v>0.25</v>
      </c>
      <c r="P2499">
        <v>1735.65</v>
      </c>
    </row>
    <row r="2500" spans="1:16" x14ac:dyDescent="0.25">
      <c r="A2500" t="s">
        <v>2512</v>
      </c>
      <c r="B2500" t="s">
        <v>5231</v>
      </c>
      <c r="C2500" t="str">
        <f>TEXT(SalesData[[#This Row],[Order Date]],"mmm-yyyy")</f>
        <v>Dec-2023</v>
      </c>
      <c r="D2500">
        <f t="shared" si="39"/>
        <v>2023</v>
      </c>
      <c r="E2500" t="s">
        <v>6624</v>
      </c>
      <c r="F2500" t="s">
        <v>6916</v>
      </c>
      <c r="G2500" t="s">
        <v>7096</v>
      </c>
      <c r="H2500" t="s">
        <v>7112</v>
      </c>
      <c r="I2500" t="s">
        <v>7133</v>
      </c>
      <c r="J2500" t="s">
        <v>7164</v>
      </c>
      <c r="K2500" t="s">
        <v>7170</v>
      </c>
      <c r="L2500" t="s">
        <v>7183</v>
      </c>
      <c r="M2500">
        <v>5</v>
      </c>
      <c r="N2500">
        <v>23560.53</v>
      </c>
      <c r="O2500">
        <v>0.1</v>
      </c>
      <c r="P2500">
        <v>4595.92</v>
      </c>
    </row>
    <row r="2501" spans="1:16" x14ac:dyDescent="0.25">
      <c r="A2501" t="s">
        <v>2513</v>
      </c>
      <c r="B2501" t="s">
        <v>5993</v>
      </c>
      <c r="C2501" t="str">
        <f>TEXT(SalesData[[#This Row],[Order Date]],"mmm-yyyy")</f>
        <v>Oct-2025</v>
      </c>
      <c r="D2501">
        <f t="shared" si="39"/>
        <v>2025</v>
      </c>
      <c r="E2501" t="s">
        <v>6195</v>
      </c>
      <c r="F2501" t="s">
        <v>6921</v>
      </c>
      <c r="G2501" t="s">
        <v>7094</v>
      </c>
      <c r="H2501" t="s">
        <v>7101</v>
      </c>
      <c r="I2501" t="s">
        <v>7124</v>
      </c>
      <c r="J2501" t="s">
        <v>7164</v>
      </c>
      <c r="K2501" t="s">
        <v>7173</v>
      </c>
      <c r="L2501" t="s">
        <v>7206</v>
      </c>
      <c r="M2501">
        <v>8</v>
      </c>
      <c r="N2501">
        <v>18460</v>
      </c>
      <c r="O2501">
        <v>0</v>
      </c>
      <c r="P2501">
        <v>5550.88</v>
      </c>
    </row>
    <row r="2502" spans="1:16" x14ac:dyDescent="0.25">
      <c r="A2502" t="s">
        <v>2514</v>
      </c>
      <c r="B2502" t="s">
        <v>5329</v>
      </c>
      <c r="C2502" t="str">
        <f>TEXT(SalesData[[#This Row],[Order Date]],"mmm-yyyy")</f>
        <v>Jul-2024</v>
      </c>
      <c r="D2502">
        <f t="shared" si="39"/>
        <v>2024</v>
      </c>
      <c r="E2502" t="s">
        <v>6689</v>
      </c>
      <c r="F2502" t="s">
        <v>6992</v>
      </c>
      <c r="G2502" t="s">
        <v>7095</v>
      </c>
      <c r="H2502" t="s">
        <v>7108</v>
      </c>
      <c r="I2502" t="s">
        <v>7150</v>
      </c>
      <c r="J2502" t="s">
        <v>7164</v>
      </c>
      <c r="K2502" t="s">
        <v>7174</v>
      </c>
      <c r="L2502" t="s">
        <v>7188</v>
      </c>
      <c r="M2502">
        <v>7</v>
      </c>
      <c r="N2502">
        <v>18637.38</v>
      </c>
      <c r="O2502">
        <v>0</v>
      </c>
      <c r="P2502">
        <v>4787.18</v>
      </c>
    </row>
    <row r="2503" spans="1:16" x14ac:dyDescent="0.25">
      <c r="A2503" t="s">
        <v>2515</v>
      </c>
      <c r="B2503" t="s">
        <v>5095</v>
      </c>
      <c r="C2503" t="str">
        <f>TEXT(SalesData[[#This Row],[Order Date]],"mmm-yyyy")</f>
        <v>Apr-2025</v>
      </c>
      <c r="D2503">
        <f t="shared" si="39"/>
        <v>2025</v>
      </c>
      <c r="E2503" t="s">
        <v>6405</v>
      </c>
      <c r="F2503" t="s">
        <v>7027</v>
      </c>
      <c r="G2503" t="s">
        <v>7094</v>
      </c>
      <c r="H2503" t="s">
        <v>7100</v>
      </c>
      <c r="I2503" t="s">
        <v>7151</v>
      </c>
      <c r="J2503" t="s">
        <v>7162</v>
      </c>
      <c r="K2503" t="s">
        <v>7168</v>
      </c>
      <c r="L2503" t="s">
        <v>7181</v>
      </c>
      <c r="M2503">
        <v>7</v>
      </c>
      <c r="N2503">
        <v>63548.38</v>
      </c>
      <c r="O2503">
        <v>0.25</v>
      </c>
      <c r="P2503">
        <v>4403.1499999999996</v>
      </c>
    </row>
    <row r="2504" spans="1:16" x14ac:dyDescent="0.25">
      <c r="A2504" t="s">
        <v>2516</v>
      </c>
      <c r="B2504" t="s">
        <v>5859</v>
      </c>
      <c r="C2504" t="str">
        <f>TEXT(SalesData[[#This Row],[Order Date]],"mmm-yyyy")</f>
        <v>Jul-2023</v>
      </c>
      <c r="D2504">
        <f t="shared" si="39"/>
        <v>2023</v>
      </c>
      <c r="E2504" t="s">
        <v>6172</v>
      </c>
      <c r="F2504" t="s">
        <v>6962</v>
      </c>
      <c r="G2504" t="s">
        <v>7096</v>
      </c>
      <c r="H2504" t="s">
        <v>7111</v>
      </c>
      <c r="I2504" t="s">
        <v>7145</v>
      </c>
      <c r="J2504" t="s">
        <v>7162</v>
      </c>
      <c r="K2504" t="s">
        <v>7169</v>
      </c>
      <c r="L2504" t="s">
        <v>7203</v>
      </c>
      <c r="M2504">
        <v>1</v>
      </c>
      <c r="N2504">
        <v>18372.46</v>
      </c>
      <c r="O2504">
        <v>0.15</v>
      </c>
      <c r="P2504">
        <v>1487.21</v>
      </c>
    </row>
    <row r="2505" spans="1:16" x14ac:dyDescent="0.25">
      <c r="A2505" t="s">
        <v>2517</v>
      </c>
      <c r="B2505" t="s">
        <v>5210</v>
      </c>
      <c r="C2505" t="str">
        <f>TEXT(SalesData[[#This Row],[Order Date]],"mmm-yyyy")</f>
        <v>Feb-2024</v>
      </c>
      <c r="D2505">
        <f t="shared" si="39"/>
        <v>2024</v>
      </c>
      <c r="E2505" t="s">
        <v>6403</v>
      </c>
      <c r="F2505" t="s">
        <v>6980</v>
      </c>
      <c r="G2505" t="s">
        <v>7095</v>
      </c>
      <c r="H2505" t="s">
        <v>7109</v>
      </c>
      <c r="I2505" t="s">
        <v>7127</v>
      </c>
      <c r="J2505" t="s">
        <v>7165</v>
      </c>
      <c r="K2505" t="s">
        <v>7177</v>
      </c>
      <c r="L2505" t="s">
        <v>7210</v>
      </c>
      <c r="M2505">
        <v>6</v>
      </c>
      <c r="N2505">
        <v>512223.39</v>
      </c>
      <c r="O2505">
        <v>0</v>
      </c>
      <c r="P2505">
        <v>65415.25</v>
      </c>
    </row>
    <row r="2506" spans="1:16" x14ac:dyDescent="0.25">
      <c r="A2506" t="s">
        <v>2518</v>
      </c>
      <c r="B2506" t="s">
        <v>5248</v>
      </c>
      <c r="C2506" t="str">
        <f>TEXT(SalesData[[#This Row],[Order Date]],"mmm-yyyy")</f>
        <v>Jun-2024</v>
      </c>
      <c r="D2506">
        <f t="shared" si="39"/>
        <v>2024</v>
      </c>
      <c r="E2506" t="s">
        <v>6160</v>
      </c>
      <c r="F2506" t="s">
        <v>6956</v>
      </c>
      <c r="G2506" t="s">
        <v>7097</v>
      </c>
      <c r="H2506" t="s">
        <v>7110</v>
      </c>
      <c r="I2506" t="s">
        <v>7155</v>
      </c>
      <c r="J2506" t="s">
        <v>7164</v>
      </c>
      <c r="K2506" t="s">
        <v>7174</v>
      </c>
      <c r="L2506" t="s">
        <v>7188</v>
      </c>
      <c r="M2506">
        <v>4</v>
      </c>
      <c r="N2506">
        <v>8606.2199999999993</v>
      </c>
      <c r="O2506">
        <v>0.25</v>
      </c>
      <c r="P2506">
        <v>1111.5899999999999</v>
      </c>
    </row>
    <row r="2507" spans="1:16" x14ac:dyDescent="0.25">
      <c r="A2507" t="s">
        <v>2519</v>
      </c>
      <c r="B2507" t="s">
        <v>5722</v>
      </c>
      <c r="C2507" t="str">
        <f>TEXT(SalesData[[#This Row],[Order Date]],"mmm-yyyy")</f>
        <v>May-2025</v>
      </c>
      <c r="D2507">
        <f t="shared" si="39"/>
        <v>2025</v>
      </c>
      <c r="E2507" t="s">
        <v>6643</v>
      </c>
      <c r="F2507" t="s">
        <v>7035</v>
      </c>
      <c r="G2507" t="s">
        <v>7094</v>
      </c>
      <c r="H2507" t="s">
        <v>7101</v>
      </c>
      <c r="I2507" t="s">
        <v>7124</v>
      </c>
      <c r="J2507" t="s">
        <v>7164</v>
      </c>
      <c r="K2507" t="s">
        <v>7174</v>
      </c>
      <c r="L2507" t="s">
        <v>7199</v>
      </c>
      <c r="M2507">
        <v>6</v>
      </c>
      <c r="N2507">
        <v>7391.32</v>
      </c>
      <c r="O2507">
        <v>0.2</v>
      </c>
      <c r="P2507">
        <v>791.39</v>
      </c>
    </row>
    <row r="2508" spans="1:16" x14ac:dyDescent="0.25">
      <c r="A2508" t="s">
        <v>2520</v>
      </c>
      <c r="B2508" t="s">
        <v>5211</v>
      </c>
      <c r="C2508" t="str">
        <f>TEXT(SalesData[[#This Row],[Order Date]],"mmm-yyyy")</f>
        <v>Jun-2024</v>
      </c>
      <c r="D2508">
        <f t="shared" si="39"/>
        <v>2024</v>
      </c>
      <c r="E2508" t="s">
        <v>6166</v>
      </c>
      <c r="F2508" t="s">
        <v>6897</v>
      </c>
      <c r="G2508" t="s">
        <v>7095</v>
      </c>
      <c r="H2508" t="s">
        <v>7102</v>
      </c>
      <c r="I2508" t="s">
        <v>7157</v>
      </c>
      <c r="J2508" t="s">
        <v>7164</v>
      </c>
      <c r="K2508" t="s">
        <v>7170</v>
      </c>
      <c r="L2508" t="s">
        <v>7213</v>
      </c>
      <c r="M2508">
        <v>2</v>
      </c>
      <c r="N2508">
        <v>4592.7</v>
      </c>
      <c r="O2508">
        <v>0.2</v>
      </c>
      <c r="P2508">
        <v>1202.2</v>
      </c>
    </row>
    <row r="2509" spans="1:16" x14ac:dyDescent="0.25">
      <c r="A2509" t="s">
        <v>2521</v>
      </c>
      <c r="B2509" t="s">
        <v>5742</v>
      </c>
      <c r="C2509" t="str">
        <f>TEXT(SalesData[[#This Row],[Order Date]],"mmm-yyyy")</f>
        <v>Jun-2025</v>
      </c>
      <c r="D2509">
        <f t="shared" si="39"/>
        <v>2025</v>
      </c>
      <c r="E2509" t="s">
        <v>6720</v>
      </c>
      <c r="F2509" t="s">
        <v>7049</v>
      </c>
      <c r="G2509" t="s">
        <v>7094</v>
      </c>
      <c r="H2509" t="s">
        <v>7101</v>
      </c>
      <c r="I2509" t="s">
        <v>7137</v>
      </c>
      <c r="J2509" t="s">
        <v>7162</v>
      </c>
      <c r="K2509" t="s">
        <v>7169</v>
      </c>
      <c r="L2509" t="s">
        <v>7182</v>
      </c>
      <c r="M2509">
        <v>1</v>
      </c>
      <c r="N2509">
        <v>8923.42</v>
      </c>
      <c r="O2509">
        <v>0</v>
      </c>
      <c r="P2509">
        <v>1731.18</v>
      </c>
    </row>
    <row r="2510" spans="1:16" x14ac:dyDescent="0.25">
      <c r="A2510" t="s">
        <v>2522</v>
      </c>
      <c r="B2510" t="s">
        <v>5662</v>
      </c>
      <c r="C2510" t="str">
        <f>TEXT(SalesData[[#This Row],[Order Date]],"mmm-yyyy")</f>
        <v>May-2023</v>
      </c>
      <c r="D2510">
        <f t="shared" si="39"/>
        <v>2023</v>
      </c>
      <c r="E2510" t="s">
        <v>6210</v>
      </c>
      <c r="F2510" t="s">
        <v>6970</v>
      </c>
      <c r="G2510" t="s">
        <v>7096</v>
      </c>
      <c r="H2510" t="s">
        <v>7111</v>
      </c>
      <c r="I2510" t="s">
        <v>7145</v>
      </c>
      <c r="J2510" t="s">
        <v>7164</v>
      </c>
      <c r="K2510" t="s">
        <v>7170</v>
      </c>
      <c r="L2510" t="s">
        <v>7183</v>
      </c>
      <c r="M2510">
        <v>5</v>
      </c>
      <c r="N2510">
        <v>20502.52</v>
      </c>
      <c r="O2510">
        <v>0.2</v>
      </c>
      <c r="P2510">
        <v>3362.17</v>
      </c>
    </row>
    <row r="2511" spans="1:16" x14ac:dyDescent="0.25">
      <c r="A2511" t="s">
        <v>2523</v>
      </c>
      <c r="B2511" t="s">
        <v>5653</v>
      </c>
      <c r="C2511" t="str">
        <f>TEXT(SalesData[[#This Row],[Order Date]],"mmm-yyyy")</f>
        <v>Aug-2023</v>
      </c>
      <c r="D2511">
        <f t="shared" si="39"/>
        <v>2023</v>
      </c>
      <c r="E2511" t="s">
        <v>6277</v>
      </c>
      <c r="F2511" t="s">
        <v>6988</v>
      </c>
      <c r="G2511" t="s">
        <v>7096</v>
      </c>
      <c r="H2511" t="s">
        <v>7111</v>
      </c>
      <c r="I2511" t="s">
        <v>7142</v>
      </c>
      <c r="J2511" t="s">
        <v>7162</v>
      </c>
      <c r="K2511" t="s">
        <v>7168</v>
      </c>
      <c r="L2511" t="s">
        <v>7180</v>
      </c>
      <c r="M2511">
        <v>5</v>
      </c>
      <c r="N2511">
        <v>14020.14</v>
      </c>
      <c r="O2511">
        <v>0.2</v>
      </c>
      <c r="P2511">
        <v>1172.6099999999999</v>
      </c>
    </row>
    <row r="2512" spans="1:16" x14ac:dyDescent="0.25">
      <c r="A2512" t="s">
        <v>2524</v>
      </c>
      <c r="B2512" t="s">
        <v>5884</v>
      </c>
      <c r="C2512" t="str">
        <f>TEXT(SalesData[[#This Row],[Order Date]],"mmm-yyyy")</f>
        <v>Apr-2023</v>
      </c>
      <c r="D2512">
        <f t="shared" si="39"/>
        <v>2023</v>
      </c>
      <c r="E2512" t="s">
        <v>6646</v>
      </c>
      <c r="F2512" t="s">
        <v>6907</v>
      </c>
      <c r="G2512" t="s">
        <v>7097</v>
      </c>
      <c r="H2512" t="s">
        <v>7107</v>
      </c>
      <c r="I2512" t="s">
        <v>7123</v>
      </c>
      <c r="J2512" t="s">
        <v>7165</v>
      </c>
      <c r="K2512" t="s">
        <v>7177</v>
      </c>
      <c r="L2512" t="s">
        <v>7210</v>
      </c>
      <c r="M2512">
        <v>2</v>
      </c>
      <c r="N2512">
        <v>173112.5</v>
      </c>
      <c r="O2512">
        <v>0</v>
      </c>
      <c r="P2512">
        <v>23117.91</v>
      </c>
    </row>
    <row r="2513" spans="1:16" x14ac:dyDescent="0.25">
      <c r="A2513" t="s">
        <v>2525</v>
      </c>
      <c r="B2513" t="s">
        <v>5518</v>
      </c>
      <c r="C2513" t="str">
        <f>TEXT(SalesData[[#This Row],[Order Date]],"mmm-yyyy")</f>
        <v>Jul-2025</v>
      </c>
      <c r="D2513">
        <f t="shared" si="39"/>
        <v>2025</v>
      </c>
      <c r="E2513" t="s">
        <v>6272</v>
      </c>
      <c r="F2513" t="s">
        <v>7016</v>
      </c>
      <c r="G2513" t="s">
        <v>7096</v>
      </c>
      <c r="H2513" t="s">
        <v>7112</v>
      </c>
      <c r="I2513" t="s">
        <v>7154</v>
      </c>
      <c r="J2513" t="s">
        <v>7162</v>
      </c>
      <c r="K2513" t="s">
        <v>7168</v>
      </c>
      <c r="L2513" t="s">
        <v>7180</v>
      </c>
      <c r="M2513">
        <v>5</v>
      </c>
      <c r="N2513">
        <v>14550.49</v>
      </c>
      <c r="O2513">
        <v>0.15</v>
      </c>
      <c r="P2513">
        <v>1566.69</v>
      </c>
    </row>
    <row r="2514" spans="1:16" x14ac:dyDescent="0.25">
      <c r="A2514" t="s">
        <v>2526</v>
      </c>
      <c r="B2514" t="s">
        <v>5551</v>
      </c>
      <c r="C2514" t="str">
        <f>TEXT(SalesData[[#This Row],[Order Date]],"mmm-yyyy")</f>
        <v>May-2024</v>
      </c>
      <c r="D2514">
        <f t="shared" si="39"/>
        <v>2024</v>
      </c>
      <c r="E2514" t="s">
        <v>6297</v>
      </c>
      <c r="F2514" t="s">
        <v>7023</v>
      </c>
      <c r="G2514" t="s">
        <v>7095</v>
      </c>
      <c r="H2514" t="s">
        <v>7108</v>
      </c>
      <c r="I2514" t="s">
        <v>7126</v>
      </c>
      <c r="J2514" t="s">
        <v>7162</v>
      </c>
      <c r="K2514" t="s">
        <v>7169</v>
      </c>
      <c r="L2514" t="s">
        <v>7182</v>
      </c>
      <c r="M2514">
        <v>8</v>
      </c>
      <c r="N2514">
        <v>73256.42</v>
      </c>
      <c r="O2514">
        <v>0</v>
      </c>
      <c r="P2514">
        <v>13747.73</v>
      </c>
    </row>
    <row r="2515" spans="1:16" x14ac:dyDescent="0.25">
      <c r="A2515" t="s">
        <v>2527</v>
      </c>
      <c r="B2515" t="s">
        <v>5981</v>
      </c>
      <c r="C2515" t="str">
        <f>TEXT(SalesData[[#This Row],[Order Date]],"mmm-yyyy")</f>
        <v>Oct-2025</v>
      </c>
      <c r="D2515">
        <f t="shared" si="39"/>
        <v>2025</v>
      </c>
      <c r="E2515" t="s">
        <v>6647</v>
      </c>
      <c r="F2515" t="s">
        <v>6899</v>
      </c>
      <c r="G2515" t="s">
        <v>7097</v>
      </c>
      <c r="H2515" t="s">
        <v>7110</v>
      </c>
      <c r="I2515" t="s">
        <v>7159</v>
      </c>
      <c r="J2515" t="s">
        <v>7162</v>
      </c>
      <c r="K2515" t="s">
        <v>7166</v>
      </c>
      <c r="L2515" t="s">
        <v>7178</v>
      </c>
      <c r="M2515">
        <v>7</v>
      </c>
      <c r="N2515">
        <v>101118.71</v>
      </c>
      <c r="O2515">
        <v>0.05</v>
      </c>
      <c r="P2515">
        <v>17948.71</v>
      </c>
    </row>
    <row r="2516" spans="1:16" x14ac:dyDescent="0.25">
      <c r="A2516" t="s">
        <v>2528</v>
      </c>
      <c r="B2516" t="s">
        <v>5411</v>
      </c>
      <c r="C2516" t="str">
        <f>TEXT(SalesData[[#This Row],[Order Date]],"mmm-yyyy")</f>
        <v>Nov-2024</v>
      </c>
      <c r="D2516">
        <f t="shared" si="39"/>
        <v>2024</v>
      </c>
      <c r="E2516" t="s">
        <v>6809</v>
      </c>
      <c r="F2516" t="s">
        <v>7043</v>
      </c>
      <c r="G2516" t="s">
        <v>7094</v>
      </c>
      <c r="H2516" t="s">
        <v>7099</v>
      </c>
      <c r="I2516" t="s">
        <v>7115</v>
      </c>
      <c r="J2516" t="s">
        <v>7163</v>
      </c>
      <c r="K2516" t="s">
        <v>7171</v>
      </c>
      <c r="L2516" t="s">
        <v>7209</v>
      </c>
      <c r="M2516">
        <v>5</v>
      </c>
      <c r="N2516">
        <v>9389.1200000000008</v>
      </c>
      <c r="O2516">
        <v>0</v>
      </c>
      <c r="P2516">
        <v>1873.18</v>
      </c>
    </row>
    <row r="2517" spans="1:16" x14ac:dyDescent="0.25">
      <c r="A2517" t="s">
        <v>2529</v>
      </c>
      <c r="B2517" t="s">
        <v>5895</v>
      </c>
      <c r="C2517" t="str">
        <f>TEXT(SalesData[[#This Row],[Order Date]],"mmm-yyyy")</f>
        <v>Sep-2023</v>
      </c>
      <c r="D2517">
        <f t="shared" si="39"/>
        <v>2023</v>
      </c>
      <c r="E2517" t="s">
        <v>6308</v>
      </c>
      <c r="F2517" t="s">
        <v>7016</v>
      </c>
      <c r="G2517" t="s">
        <v>7097</v>
      </c>
      <c r="H2517" t="s">
        <v>7105</v>
      </c>
      <c r="I2517" t="s">
        <v>7121</v>
      </c>
      <c r="J2517" t="s">
        <v>7165</v>
      </c>
      <c r="K2517" t="s">
        <v>7177</v>
      </c>
      <c r="L2517" t="s">
        <v>7201</v>
      </c>
      <c r="M2517">
        <v>5</v>
      </c>
      <c r="N2517">
        <v>244081.07</v>
      </c>
      <c r="O2517">
        <v>0.05</v>
      </c>
      <c r="P2517">
        <v>33233.370000000003</v>
      </c>
    </row>
    <row r="2518" spans="1:16" x14ac:dyDescent="0.25">
      <c r="A2518" t="s">
        <v>2530</v>
      </c>
      <c r="B2518" t="s">
        <v>5490</v>
      </c>
      <c r="C2518" t="str">
        <f>TEXT(SalesData[[#This Row],[Order Date]],"mmm-yyyy")</f>
        <v>Oct-2025</v>
      </c>
      <c r="D2518">
        <f t="shared" si="39"/>
        <v>2025</v>
      </c>
      <c r="E2518" t="s">
        <v>6155</v>
      </c>
      <c r="F2518" t="s">
        <v>6918</v>
      </c>
      <c r="G2518" t="s">
        <v>7094</v>
      </c>
      <c r="H2518" t="s">
        <v>7099</v>
      </c>
      <c r="I2518" t="s">
        <v>7115</v>
      </c>
      <c r="J2518" t="s">
        <v>7163</v>
      </c>
      <c r="K2518" t="s">
        <v>7175</v>
      </c>
      <c r="L2518" t="s">
        <v>7190</v>
      </c>
      <c r="M2518">
        <v>3</v>
      </c>
      <c r="N2518">
        <v>5421.21</v>
      </c>
      <c r="O2518">
        <v>0.2</v>
      </c>
      <c r="P2518">
        <v>541.77</v>
      </c>
    </row>
    <row r="2519" spans="1:16" x14ac:dyDescent="0.25">
      <c r="A2519" t="s">
        <v>2531</v>
      </c>
      <c r="B2519" t="s">
        <v>5391</v>
      </c>
      <c r="C2519" t="str">
        <f>TEXT(SalesData[[#This Row],[Order Date]],"mmm-yyyy")</f>
        <v>Nov-2025</v>
      </c>
      <c r="D2519">
        <f t="shared" si="39"/>
        <v>2025</v>
      </c>
      <c r="E2519" t="s">
        <v>6197</v>
      </c>
      <c r="F2519" t="s">
        <v>6895</v>
      </c>
      <c r="G2519" t="s">
        <v>7095</v>
      </c>
      <c r="H2519" t="s">
        <v>7106</v>
      </c>
      <c r="I2519" t="s">
        <v>7122</v>
      </c>
      <c r="J2519" t="s">
        <v>7163</v>
      </c>
      <c r="K2519" t="s">
        <v>7167</v>
      </c>
      <c r="L2519" t="s">
        <v>7207</v>
      </c>
      <c r="M2519">
        <v>8</v>
      </c>
      <c r="N2519">
        <v>6116.22</v>
      </c>
      <c r="O2519">
        <v>0.05</v>
      </c>
      <c r="P2519">
        <v>2051.0700000000002</v>
      </c>
    </row>
    <row r="2520" spans="1:16" x14ac:dyDescent="0.25">
      <c r="A2520" t="s">
        <v>2532</v>
      </c>
      <c r="B2520" t="s">
        <v>5183</v>
      </c>
      <c r="C2520" t="str">
        <f>TEXT(SalesData[[#This Row],[Order Date]],"mmm-yyyy")</f>
        <v>Jan-2023</v>
      </c>
      <c r="D2520">
        <f t="shared" si="39"/>
        <v>2023</v>
      </c>
      <c r="E2520" t="s">
        <v>6703</v>
      </c>
      <c r="F2520" t="s">
        <v>7015</v>
      </c>
      <c r="G2520" t="s">
        <v>7097</v>
      </c>
      <c r="H2520" t="s">
        <v>7105</v>
      </c>
      <c r="I2520" t="s">
        <v>7149</v>
      </c>
      <c r="J2520" t="s">
        <v>7165</v>
      </c>
      <c r="K2520" t="s">
        <v>7172</v>
      </c>
      <c r="L2520" t="s">
        <v>7208</v>
      </c>
      <c r="M2520">
        <v>6</v>
      </c>
      <c r="N2520">
        <v>14508.87</v>
      </c>
      <c r="O2520">
        <v>0</v>
      </c>
      <c r="P2520">
        <v>2972.87</v>
      </c>
    </row>
    <row r="2521" spans="1:16" x14ac:dyDescent="0.25">
      <c r="A2521" t="s">
        <v>2533</v>
      </c>
      <c r="B2521" t="s">
        <v>5146</v>
      </c>
      <c r="C2521" t="str">
        <f>TEXT(SalesData[[#This Row],[Order Date]],"mmm-yyyy")</f>
        <v>Mar-2023</v>
      </c>
      <c r="D2521">
        <f t="shared" si="39"/>
        <v>2023</v>
      </c>
      <c r="E2521" t="s">
        <v>6530</v>
      </c>
      <c r="F2521" t="s">
        <v>7031</v>
      </c>
      <c r="G2521" t="s">
        <v>7094</v>
      </c>
      <c r="H2521" t="s">
        <v>7100</v>
      </c>
      <c r="I2521" t="s">
        <v>7151</v>
      </c>
      <c r="J2521" t="s">
        <v>7163</v>
      </c>
      <c r="K2521" t="s">
        <v>7167</v>
      </c>
      <c r="L2521" t="s">
        <v>7207</v>
      </c>
      <c r="M2521">
        <v>1</v>
      </c>
      <c r="N2521">
        <v>673.82</v>
      </c>
      <c r="O2521">
        <v>0.15</v>
      </c>
      <c r="P2521">
        <v>203.01</v>
      </c>
    </row>
    <row r="2522" spans="1:16" x14ac:dyDescent="0.25">
      <c r="A2522" t="s">
        <v>2534</v>
      </c>
      <c r="B2522" t="s">
        <v>5591</v>
      </c>
      <c r="C2522" t="str">
        <f>TEXT(SalesData[[#This Row],[Order Date]],"mmm-yyyy")</f>
        <v>May-2025</v>
      </c>
      <c r="D2522">
        <f t="shared" si="39"/>
        <v>2025</v>
      </c>
      <c r="E2522" t="s">
        <v>6623</v>
      </c>
      <c r="F2522" t="s">
        <v>6932</v>
      </c>
      <c r="G2522" t="s">
        <v>7095</v>
      </c>
      <c r="H2522" t="s">
        <v>7106</v>
      </c>
      <c r="I2522" t="s">
        <v>7161</v>
      </c>
      <c r="J2522" t="s">
        <v>7162</v>
      </c>
      <c r="K2522" t="s">
        <v>7169</v>
      </c>
      <c r="L2522" t="s">
        <v>7193</v>
      </c>
      <c r="M2522">
        <v>6</v>
      </c>
      <c r="N2522">
        <v>56805.27</v>
      </c>
      <c r="O2522">
        <v>0.1</v>
      </c>
      <c r="P2522">
        <v>9719.23</v>
      </c>
    </row>
    <row r="2523" spans="1:16" x14ac:dyDescent="0.25">
      <c r="A2523" t="s">
        <v>2535</v>
      </c>
      <c r="B2523" t="s">
        <v>5723</v>
      </c>
      <c r="C2523" t="str">
        <f>TEXT(SalesData[[#This Row],[Order Date]],"mmm-yyyy")</f>
        <v>Dec-2025</v>
      </c>
      <c r="D2523">
        <f t="shared" si="39"/>
        <v>2025</v>
      </c>
      <c r="E2523" t="s">
        <v>6855</v>
      </c>
      <c r="F2523" t="s">
        <v>6968</v>
      </c>
      <c r="G2523" t="s">
        <v>7094</v>
      </c>
      <c r="H2523" t="s">
        <v>7099</v>
      </c>
      <c r="I2523" t="s">
        <v>7115</v>
      </c>
      <c r="J2523" t="s">
        <v>7165</v>
      </c>
      <c r="K2523" t="s">
        <v>7176</v>
      </c>
      <c r="L2523" t="s">
        <v>7202</v>
      </c>
      <c r="M2523">
        <v>8</v>
      </c>
      <c r="N2523">
        <v>148780.32</v>
      </c>
      <c r="O2523">
        <v>0</v>
      </c>
      <c r="P2523">
        <v>22257.22</v>
      </c>
    </row>
    <row r="2524" spans="1:16" x14ac:dyDescent="0.25">
      <c r="A2524" t="s">
        <v>2536</v>
      </c>
      <c r="B2524" t="s">
        <v>5925</v>
      </c>
      <c r="C2524" t="str">
        <f>TEXT(SalesData[[#This Row],[Order Date]],"mmm-yyyy")</f>
        <v>Jul-2025</v>
      </c>
      <c r="D2524">
        <f t="shared" si="39"/>
        <v>2025</v>
      </c>
      <c r="E2524" t="s">
        <v>6474</v>
      </c>
      <c r="F2524" t="s">
        <v>6935</v>
      </c>
      <c r="G2524" t="s">
        <v>7097</v>
      </c>
      <c r="H2524" t="s">
        <v>7110</v>
      </c>
      <c r="I2524" t="s">
        <v>7155</v>
      </c>
      <c r="J2524" t="s">
        <v>7165</v>
      </c>
      <c r="K2524" t="s">
        <v>7172</v>
      </c>
      <c r="L2524" t="s">
        <v>7185</v>
      </c>
      <c r="M2524">
        <v>7</v>
      </c>
      <c r="N2524">
        <v>28574.14</v>
      </c>
      <c r="O2524">
        <v>0.2</v>
      </c>
      <c r="P2524">
        <v>3191.78</v>
      </c>
    </row>
    <row r="2525" spans="1:16" x14ac:dyDescent="0.25">
      <c r="A2525" t="s">
        <v>2537</v>
      </c>
      <c r="B2525" t="s">
        <v>5498</v>
      </c>
      <c r="C2525" t="str">
        <f>TEXT(SalesData[[#This Row],[Order Date]],"mmm-yyyy")</f>
        <v>Apr-2024</v>
      </c>
      <c r="D2525">
        <f t="shared" si="39"/>
        <v>2024</v>
      </c>
      <c r="E2525" t="s">
        <v>6398</v>
      </c>
      <c r="F2525" t="s">
        <v>7031</v>
      </c>
      <c r="G2525" t="s">
        <v>7094</v>
      </c>
      <c r="H2525" t="s">
        <v>7099</v>
      </c>
      <c r="I2525" t="s">
        <v>7125</v>
      </c>
      <c r="J2525" t="s">
        <v>7165</v>
      </c>
      <c r="K2525" t="s">
        <v>7172</v>
      </c>
      <c r="L2525" t="s">
        <v>7185</v>
      </c>
      <c r="M2525">
        <v>4</v>
      </c>
      <c r="N2525">
        <v>19008.75</v>
      </c>
      <c r="O2525">
        <v>0.05</v>
      </c>
      <c r="P2525">
        <v>3256.82</v>
      </c>
    </row>
    <row r="2526" spans="1:16" x14ac:dyDescent="0.25">
      <c r="A2526" t="s">
        <v>2538</v>
      </c>
      <c r="B2526" t="s">
        <v>5742</v>
      </c>
      <c r="C2526" t="str">
        <f>TEXT(SalesData[[#This Row],[Order Date]],"mmm-yyyy")</f>
        <v>Jun-2025</v>
      </c>
      <c r="D2526">
        <f t="shared" si="39"/>
        <v>2025</v>
      </c>
      <c r="E2526" t="s">
        <v>6552</v>
      </c>
      <c r="F2526" t="s">
        <v>6948</v>
      </c>
      <c r="G2526" t="s">
        <v>7096</v>
      </c>
      <c r="H2526" t="s">
        <v>7113</v>
      </c>
      <c r="I2526" t="s">
        <v>7144</v>
      </c>
      <c r="J2526" t="s">
        <v>7163</v>
      </c>
      <c r="K2526" t="s">
        <v>7175</v>
      </c>
      <c r="L2526" t="s">
        <v>7205</v>
      </c>
      <c r="M2526">
        <v>3</v>
      </c>
      <c r="N2526">
        <v>8844.5400000000009</v>
      </c>
      <c r="O2526">
        <v>0.15</v>
      </c>
      <c r="P2526">
        <v>1310.7</v>
      </c>
    </row>
    <row r="2527" spans="1:16" x14ac:dyDescent="0.25">
      <c r="A2527" t="s">
        <v>2539</v>
      </c>
      <c r="B2527" t="s">
        <v>5994</v>
      </c>
      <c r="C2527" t="str">
        <f>TEXT(SalesData[[#This Row],[Order Date]],"mmm-yyyy")</f>
        <v>Jul-2024</v>
      </c>
      <c r="D2527">
        <f t="shared" si="39"/>
        <v>2024</v>
      </c>
      <c r="E2527" t="s">
        <v>6795</v>
      </c>
      <c r="F2527" t="s">
        <v>7044</v>
      </c>
      <c r="G2527" t="s">
        <v>7095</v>
      </c>
      <c r="H2527" t="s">
        <v>7102</v>
      </c>
      <c r="I2527" t="s">
        <v>7157</v>
      </c>
      <c r="J2527" t="s">
        <v>7163</v>
      </c>
      <c r="K2527" t="s">
        <v>7171</v>
      </c>
      <c r="L2527" t="s">
        <v>7184</v>
      </c>
      <c r="M2527">
        <v>8</v>
      </c>
      <c r="N2527">
        <v>56796.2</v>
      </c>
      <c r="O2527">
        <v>0.1</v>
      </c>
      <c r="P2527">
        <v>7425.03</v>
      </c>
    </row>
    <row r="2528" spans="1:16" x14ac:dyDescent="0.25">
      <c r="A2528" t="s">
        <v>2540</v>
      </c>
      <c r="B2528" t="s">
        <v>5398</v>
      </c>
      <c r="C2528" t="str">
        <f>TEXT(SalesData[[#This Row],[Order Date]],"mmm-yyyy")</f>
        <v>Nov-2023</v>
      </c>
      <c r="D2528">
        <f t="shared" si="39"/>
        <v>2023</v>
      </c>
      <c r="E2528" t="s">
        <v>6555</v>
      </c>
      <c r="F2528" t="s">
        <v>7008</v>
      </c>
      <c r="G2528" t="s">
        <v>7097</v>
      </c>
      <c r="H2528" t="s">
        <v>7105</v>
      </c>
      <c r="I2528" t="s">
        <v>7149</v>
      </c>
      <c r="J2528" t="s">
        <v>7164</v>
      </c>
      <c r="K2528" t="s">
        <v>7170</v>
      </c>
      <c r="L2528" t="s">
        <v>7189</v>
      </c>
      <c r="M2528">
        <v>6</v>
      </c>
      <c r="N2528">
        <v>9323.19</v>
      </c>
      <c r="O2528">
        <v>0</v>
      </c>
      <c r="P2528">
        <v>2625.69</v>
      </c>
    </row>
    <row r="2529" spans="1:16" x14ac:dyDescent="0.25">
      <c r="A2529" t="s">
        <v>2541</v>
      </c>
      <c r="B2529" t="s">
        <v>5995</v>
      </c>
      <c r="C2529" t="str">
        <f>TEXT(SalesData[[#This Row],[Order Date]],"mmm-yyyy")</f>
        <v>Sep-2023</v>
      </c>
      <c r="D2529">
        <f t="shared" si="39"/>
        <v>2023</v>
      </c>
      <c r="E2529" t="s">
        <v>6856</v>
      </c>
      <c r="F2529" t="s">
        <v>7080</v>
      </c>
      <c r="G2529" t="s">
        <v>7094</v>
      </c>
      <c r="H2529" t="s">
        <v>7099</v>
      </c>
      <c r="I2529" t="s">
        <v>7130</v>
      </c>
      <c r="J2529" t="s">
        <v>7163</v>
      </c>
      <c r="K2529" t="s">
        <v>7171</v>
      </c>
      <c r="L2529" t="s">
        <v>7184</v>
      </c>
      <c r="M2529">
        <v>4</v>
      </c>
      <c r="N2529">
        <v>31093.46</v>
      </c>
      <c r="O2529">
        <v>0</v>
      </c>
      <c r="P2529">
        <v>4864.45</v>
      </c>
    </row>
    <row r="2530" spans="1:16" x14ac:dyDescent="0.25">
      <c r="A2530" t="s">
        <v>2542</v>
      </c>
      <c r="B2530" t="s">
        <v>5622</v>
      </c>
      <c r="C2530" t="str">
        <f>TEXT(SalesData[[#This Row],[Order Date]],"mmm-yyyy")</f>
        <v>Dec-2024</v>
      </c>
      <c r="D2530">
        <f t="shared" si="39"/>
        <v>2024</v>
      </c>
      <c r="E2530" t="s">
        <v>6600</v>
      </c>
      <c r="F2530" t="s">
        <v>7010</v>
      </c>
      <c r="G2530" t="s">
        <v>7094</v>
      </c>
      <c r="H2530" t="s">
        <v>7098</v>
      </c>
      <c r="I2530" t="s">
        <v>7156</v>
      </c>
      <c r="J2530" t="s">
        <v>7162</v>
      </c>
      <c r="K2530" t="s">
        <v>7168</v>
      </c>
      <c r="L2530" t="s">
        <v>7191</v>
      </c>
      <c r="M2530">
        <v>1</v>
      </c>
      <c r="N2530">
        <v>5998.29</v>
      </c>
      <c r="O2530">
        <v>0.1</v>
      </c>
      <c r="P2530">
        <v>899.96</v>
      </c>
    </row>
    <row r="2531" spans="1:16" x14ac:dyDescent="0.25">
      <c r="A2531" t="s">
        <v>2543</v>
      </c>
      <c r="B2531" t="s">
        <v>5254</v>
      </c>
      <c r="C2531" t="str">
        <f>TEXT(SalesData[[#This Row],[Order Date]],"mmm-yyyy")</f>
        <v>Feb-2025</v>
      </c>
      <c r="D2531">
        <f t="shared" si="39"/>
        <v>2025</v>
      </c>
      <c r="E2531" t="s">
        <v>6111</v>
      </c>
      <c r="F2531" t="s">
        <v>6910</v>
      </c>
      <c r="G2531" t="s">
        <v>7094</v>
      </c>
      <c r="H2531" t="s">
        <v>7098</v>
      </c>
      <c r="I2531" t="s">
        <v>7114</v>
      </c>
      <c r="J2531" t="s">
        <v>7163</v>
      </c>
      <c r="K2531" t="s">
        <v>7167</v>
      </c>
      <c r="L2531" t="s">
        <v>7179</v>
      </c>
      <c r="M2531">
        <v>3</v>
      </c>
      <c r="N2531">
        <v>5789.09</v>
      </c>
      <c r="O2531">
        <v>0.2</v>
      </c>
      <c r="P2531">
        <v>1110.03</v>
      </c>
    </row>
    <row r="2532" spans="1:16" x14ac:dyDescent="0.25">
      <c r="A2532" t="s">
        <v>2544</v>
      </c>
      <c r="B2532" t="s">
        <v>5996</v>
      </c>
      <c r="C2532" t="str">
        <f>TEXT(SalesData[[#This Row],[Order Date]],"mmm-yyyy")</f>
        <v>Sep-2023</v>
      </c>
      <c r="D2532">
        <f t="shared" si="39"/>
        <v>2023</v>
      </c>
      <c r="E2532" t="s">
        <v>6652</v>
      </c>
      <c r="F2532" t="s">
        <v>6912</v>
      </c>
      <c r="G2532" t="s">
        <v>7094</v>
      </c>
      <c r="H2532" t="s">
        <v>7098</v>
      </c>
      <c r="I2532" t="s">
        <v>7138</v>
      </c>
      <c r="J2532" t="s">
        <v>7162</v>
      </c>
      <c r="K2532" t="s">
        <v>7166</v>
      </c>
      <c r="L2532" t="s">
        <v>7192</v>
      </c>
      <c r="M2532">
        <v>1</v>
      </c>
      <c r="N2532">
        <v>6132.07</v>
      </c>
      <c r="O2532">
        <v>0</v>
      </c>
      <c r="P2532">
        <v>1112.98</v>
      </c>
    </row>
    <row r="2533" spans="1:16" x14ac:dyDescent="0.25">
      <c r="A2533" t="s">
        <v>2545</v>
      </c>
      <c r="B2533" t="s">
        <v>5103</v>
      </c>
      <c r="C2533" t="str">
        <f>TEXT(SalesData[[#This Row],[Order Date]],"mmm-yyyy")</f>
        <v>Mar-2025</v>
      </c>
      <c r="D2533">
        <f t="shared" si="39"/>
        <v>2025</v>
      </c>
      <c r="E2533" t="s">
        <v>6643</v>
      </c>
      <c r="F2533" t="s">
        <v>7035</v>
      </c>
      <c r="G2533" t="s">
        <v>7096</v>
      </c>
      <c r="H2533" t="s">
        <v>7111</v>
      </c>
      <c r="I2533" t="s">
        <v>7131</v>
      </c>
      <c r="J2533" t="s">
        <v>7162</v>
      </c>
      <c r="K2533" t="s">
        <v>7166</v>
      </c>
      <c r="L2533" t="s">
        <v>7178</v>
      </c>
      <c r="M2533">
        <v>4</v>
      </c>
      <c r="N2533">
        <v>62957.46</v>
      </c>
      <c r="O2533">
        <v>0</v>
      </c>
      <c r="P2533">
        <v>13307.77</v>
      </c>
    </row>
    <row r="2534" spans="1:16" x14ac:dyDescent="0.25">
      <c r="A2534" t="s">
        <v>2546</v>
      </c>
      <c r="B2534" t="s">
        <v>5192</v>
      </c>
      <c r="C2534" t="str">
        <f>TEXT(SalesData[[#This Row],[Order Date]],"mmm-yyyy")</f>
        <v>Mar-2025</v>
      </c>
      <c r="D2534">
        <f t="shared" si="39"/>
        <v>2025</v>
      </c>
      <c r="E2534" t="s">
        <v>6576</v>
      </c>
      <c r="F2534" t="s">
        <v>7040</v>
      </c>
      <c r="G2534" t="s">
        <v>7094</v>
      </c>
      <c r="H2534" t="s">
        <v>7100</v>
      </c>
      <c r="I2534" t="s">
        <v>7151</v>
      </c>
      <c r="J2534" t="s">
        <v>7162</v>
      </c>
      <c r="K2534" t="s">
        <v>7168</v>
      </c>
      <c r="L2534" t="s">
        <v>7180</v>
      </c>
      <c r="M2534">
        <v>3</v>
      </c>
      <c r="N2534">
        <v>10328.870000000001</v>
      </c>
      <c r="O2534">
        <v>0</v>
      </c>
      <c r="P2534">
        <v>1711.21</v>
      </c>
    </row>
    <row r="2535" spans="1:16" x14ac:dyDescent="0.25">
      <c r="A2535" t="s">
        <v>2547</v>
      </c>
      <c r="B2535" t="s">
        <v>5775</v>
      </c>
      <c r="C2535" t="str">
        <f>TEXT(SalesData[[#This Row],[Order Date]],"mmm-yyyy")</f>
        <v>Apr-2024</v>
      </c>
      <c r="D2535">
        <f t="shared" si="39"/>
        <v>2024</v>
      </c>
      <c r="E2535" t="s">
        <v>6649</v>
      </c>
      <c r="F2535" t="s">
        <v>6977</v>
      </c>
      <c r="G2535" t="s">
        <v>7096</v>
      </c>
      <c r="H2535" t="s">
        <v>7112</v>
      </c>
      <c r="I2535" t="s">
        <v>7139</v>
      </c>
      <c r="J2535" t="s">
        <v>7164</v>
      </c>
      <c r="K2535" t="s">
        <v>7173</v>
      </c>
      <c r="L2535" t="s">
        <v>7186</v>
      </c>
      <c r="M2535">
        <v>4</v>
      </c>
      <c r="N2535">
        <v>17844.89</v>
      </c>
      <c r="O2535">
        <v>0.05</v>
      </c>
      <c r="P2535">
        <v>4992.83</v>
      </c>
    </row>
    <row r="2536" spans="1:16" x14ac:dyDescent="0.25">
      <c r="A2536" t="s">
        <v>2548</v>
      </c>
      <c r="B2536" t="s">
        <v>5086</v>
      </c>
      <c r="C2536" t="str">
        <f>TEXT(SalesData[[#This Row],[Order Date]],"mmm-yyyy")</f>
        <v>Jul-2024</v>
      </c>
      <c r="D2536">
        <f t="shared" si="39"/>
        <v>2024</v>
      </c>
      <c r="E2536" t="s">
        <v>6647</v>
      </c>
      <c r="F2536" t="s">
        <v>6899</v>
      </c>
      <c r="G2536" t="s">
        <v>7094</v>
      </c>
      <c r="H2536" t="s">
        <v>7100</v>
      </c>
      <c r="I2536" t="s">
        <v>7116</v>
      </c>
      <c r="J2536" t="s">
        <v>7162</v>
      </c>
      <c r="K2536" t="s">
        <v>7169</v>
      </c>
      <c r="L2536" t="s">
        <v>7182</v>
      </c>
      <c r="M2536">
        <v>4</v>
      </c>
      <c r="N2536">
        <v>29929.65</v>
      </c>
      <c r="O2536">
        <v>0.15</v>
      </c>
      <c r="P2536">
        <v>3737.98</v>
      </c>
    </row>
    <row r="2537" spans="1:16" x14ac:dyDescent="0.25">
      <c r="A2537" t="s">
        <v>2549</v>
      </c>
      <c r="B2537" t="s">
        <v>5793</v>
      </c>
      <c r="C2537" t="str">
        <f>TEXT(SalesData[[#This Row],[Order Date]],"mmm-yyyy")</f>
        <v>Sep-2023</v>
      </c>
      <c r="D2537">
        <f t="shared" si="39"/>
        <v>2023</v>
      </c>
      <c r="E2537" t="s">
        <v>6446</v>
      </c>
      <c r="F2537" t="s">
        <v>7015</v>
      </c>
      <c r="G2537" t="s">
        <v>7095</v>
      </c>
      <c r="H2537" t="s">
        <v>7102</v>
      </c>
      <c r="I2537" t="s">
        <v>7147</v>
      </c>
      <c r="J2537" t="s">
        <v>7165</v>
      </c>
      <c r="K2537" t="s">
        <v>7177</v>
      </c>
      <c r="L2537" t="s">
        <v>7201</v>
      </c>
      <c r="M2537">
        <v>4</v>
      </c>
      <c r="N2537">
        <v>179731.24</v>
      </c>
      <c r="O2537">
        <v>0.1</v>
      </c>
      <c r="P2537">
        <v>19489.599999999999</v>
      </c>
    </row>
    <row r="2538" spans="1:16" x14ac:dyDescent="0.25">
      <c r="A2538" t="s">
        <v>2550</v>
      </c>
      <c r="B2538" t="s">
        <v>5557</v>
      </c>
      <c r="C2538" t="str">
        <f>TEXT(SalesData[[#This Row],[Order Date]],"mmm-yyyy")</f>
        <v>Jan-2025</v>
      </c>
      <c r="D2538">
        <f t="shared" si="39"/>
        <v>2025</v>
      </c>
      <c r="E2538" t="s">
        <v>6604</v>
      </c>
      <c r="F2538" t="s">
        <v>6918</v>
      </c>
      <c r="G2538" t="s">
        <v>7097</v>
      </c>
      <c r="H2538" t="s">
        <v>7105</v>
      </c>
      <c r="I2538" t="s">
        <v>7128</v>
      </c>
      <c r="J2538" t="s">
        <v>7163</v>
      </c>
      <c r="K2538" t="s">
        <v>7167</v>
      </c>
      <c r="L2538" t="s">
        <v>7187</v>
      </c>
      <c r="M2538">
        <v>7</v>
      </c>
      <c r="N2538">
        <v>9844.86</v>
      </c>
      <c r="O2538">
        <v>0.05</v>
      </c>
      <c r="P2538">
        <v>2587.58</v>
      </c>
    </row>
    <row r="2539" spans="1:16" x14ac:dyDescent="0.25">
      <c r="A2539" t="s">
        <v>2551</v>
      </c>
      <c r="B2539" t="s">
        <v>5700</v>
      </c>
      <c r="C2539" t="str">
        <f>TEXT(SalesData[[#This Row],[Order Date]],"mmm-yyyy")</f>
        <v>Oct-2023</v>
      </c>
      <c r="D2539">
        <f t="shared" si="39"/>
        <v>2023</v>
      </c>
      <c r="E2539" t="s">
        <v>6620</v>
      </c>
      <c r="F2539" t="s">
        <v>7009</v>
      </c>
      <c r="G2539" t="s">
        <v>7097</v>
      </c>
      <c r="H2539" t="s">
        <v>7104</v>
      </c>
      <c r="I2539" t="s">
        <v>7132</v>
      </c>
      <c r="J2539" t="s">
        <v>7162</v>
      </c>
      <c r="K2539" t="s">
        <v>7166</v>
      </c>
      <c r="L2539" t="s">
        <v>7192</v>
      </c>
      <c r="M2539">
        <v>3</v>
      </c>
      <c r="N2539">
        <v>15858.77</v>
      </c>
      <c r="O2539">
        <v>0.1</v>
      </c>
      <c r="P2539">
        <v>2183.84</v>
      </c>
    </row>
    <row r="2540" spans="1:16" x14ac:dyDescent="0.25">
      <c r="A2540" t="s">
        <v>2552</v>
      </c>
      <c r="B2540" t="s">
        <v>5997</v>
      </c>
      <c r="C2540" t="str">
        <f>TEXT(SalesData[[#This Row],[Order Date]],"mmm-yyyy")</f>
        <v>Jul-2025</v>
      </c>
      <c r="D2540">
        <f t="shared" si="39"/>
        <v>2025</v>
      </c>
      <c r="E2540" t="s">
        <v>6190</v>
      </c>
      <c r="F2540" t="s">
        <v>6930</v>
      </c>
      <c r="G2540" t="s">
        <v>7094</v>
      </c>
      <c r="H2540" t="s">
        <v>7101</v>
      </c>
      <c r="I2540" t="s">
        <v>7124</v>
      </c>
      <c r="J2540" t="s">
        <v>7164</v>
      </c>
      <c r="K2540" t="s">
        <v>7174</v>
      </c>
      <c r="L2540" t="s">
        <v>7196</v>
      </c>
      <c r="M2540">
        <v>5</v>
      </c>
      <c r="N2540">
        <v>14646.17</v>
      </c>
      <c r="O2540">
        <v>0.2</v>
      </c>
      <c r="P2540">
        <v>2338.67</v>
      </c>
    </row>
    <row r="2541" spans="1:16" x14ac:dyDescent="0.25">
      <c r="A2541" t="s">
        <v>2553</v>
      </c>
      <c r="B2541" t="s">
        <v>5240</v>
      </c>
      <c r="C2541" t="str">
        <f>TEXT(SalesData[[#This Row],[Order Date]],"mmm-yyyy")</f>
        <v>Mar-2023</v>
      </c>
      <c r="D2541">
        <f t="shared" si="39"/>
        <v>2023</v>
      </c>
      <c r="E2541" t="s">
        <v>6509</v>
      </c>
      <c r="F2541" t="s">
        <v>6897</v>
      </c>
      <c r="G2541" t="s">
        <v>7094</v>
      </c>
      <c r="H2541" t="s">
        <v>7101</v>
      </c>
      <c r="I2541" t="s">
        <v>7124</v>
      </c>
      <c r="J2541" t="s">
        <v>7163</v>
      </c>
      <c r="K2541" t="s">
        <v>7167</v>
      </c>
      <c r="L2541" t="s">
        <v>7207</v>
      </c>
      <c r="M2541">
        <v>4</v>
      </c>
      <c r="N2541">
        <v>2486.0700000000002</v>
      </c>
      <c r="O2541">
        <v>0.2</v>
      </c>
      <c r="P2541">
        <v>549.9</v>
      </c>
    </row>
    <row r="2542" spans="1:16" x14ac:dyDescent="0.25">
      <c r="A2542" t="s">
        <v>2554</v>
      </c>
      <c r="B2542" t="s">
        <v>5634</v>
      </c>
      <c r="C2542" t="str">
        <f>TEXT(SalesData[[#This Row],[Order Date]],"mmm-yyyy")</f>
        <v>Jul-2023</v>
      </c>
      <c r="D2542">
        <f t="shared" si="39"/>
        <v>2023</v>
      </c>
      <c r="E2542" t="s">
        <v>6807</v>
      </c>
      <c r="F2542" t="s">
        <v>6917</v>
      </c>
      <c r="G2542" t="s">
        <v>7095</v>
      </c>
      <c r="H2542" t="s">
        <v>7102</v>
      </c>
      <c r="I2542" t="s">
        <v>7157</v>
      </c>
      <c r="J2542" t="s">
        <v>7164</v>
      </c>
      <c r="K2542" t="s">
        <v>7173</v>
      </c>
      <c r="L2542" t="s">
        <v>7186</v>
      </c>
      <c r="M2542">
        <v>1</v>
      </c>
      <c r="N2542">
        <v>4424.2299999999996</v>
      </c>
      <c r="O2542">
        <v>0</v>
      </c>
      <c r="P2542">
        <v>1222.53</v>
      </c>
    </row>
    <row r="2543" spans="1:16" x14ac:dyDescent="0.25">
      <c r="A2543" t="s">
        <v>2555</v>
      </c>
      <c r="B2543" t="s">
        <v>5083</v>
      </c>
      <c r="C2543" t="str">
        <f>TEXT(SalesData[[#This Row],[Order Date]],"mmm-yyyy")</f>
        <v>Dec-2025</v>
      </c>
      <c r="D2543">
        <f t="shared" si="39"/>
        <v>2025</v>
      </c>
      <c r="E2543" t="s">
        <v>6809</v>
      </c>
      <c r="F2543" t="s">
        <v>7043</v>
      </c>
      <c r="G2543" t="s">
        <v>7096</v>
      </c>
      <c r="H2543" t="s">
        <v>7112</v>
      </c>
      <c r="I2543" t="s">
        <v>7133</v>
      </c>
      <c r="J2543" t="s">
        <v>7163</v>
      </c>
      <c r="K2543" t="s">
        <v>7171</v>
      </c>
      <c r="L2543" t="s">
        <v>7184</v>
      </c>
      <c r="M2543">
        <v>8</v>
      </c>
      <c r="N2543">
        <v>57433.14</v>
      </c>
      <c r="O2543">
        <v>0.1</v>
      </c>
      <c r="P2543">
        <v>6131.24</v>
      </c>
    </row>
    <row r="2544" spans="1:16" x14ac:dyDescent="0.25">
      <c r="A2544" t="s">
        <v>2556</v>
      </c>
      <c r="B2544" t="s">
        <v>5998</v>
      </c>
      <c r="C2544" t="str">
        <f>TEXT(SalesData[[#This Row],[Order Date]],"mmm-yyyy")</f>
        <v>Dec-2025</v>
      </c>
      <c r="D2544">
        <f t="shared" si="39"/>
        <v>2025</v>
      </c>
      <c r="E2544" t="s">
        <v>6375</v>
      </c>
      <c r="F2544" t="s">
        <v>7048</v>
      </c>
      <c r="G2544" t="s">
        <v>7096</v>
      </c>
      <c r="H2544" t="s">
        <v>7111</v>
      </c>
      <c r="I2544" t="s">
        <v>7131</v>
      </c>
      <c r="J2544" t="s">
        <v>7164</v>
      </c>
      <c r="K2544" t="s">
        <v>7174</v>
      </c>
      <c r="L2544" t="s">
        <v>7199</v>
      </c>
      <c r="M2544">
        <v>2</v>
      </c>
      <c r="N2544">
        <v>2432.25</v>
      </c>
      <c r="O2544">
        <v>0.2</v>
      </c>
      <c r="P2544">
        <v>291.23</v>
      </c>
    </row>
    <row r="2545" spans="1:16" x14ac:dyDescent="0.25">
      <c r="A2545" t="s">
        <v>2557</v>
      </c>
      <c r="B2545" t="s">
        <v>5779</v>
      </c>
      <c r="C2545" t="str">
        <f>TEXT(SalesData[[#This Row],[Order Date]],"mmm-yyyy")</f>
        <v>Aug-2025</v>
      </c>
      <c r="D2545">
        <f t="shared" si="39"/>
        <v>2025</v>
      </c>
      <c r="E2545" t="s">
        <v>6195</v>
      </c>
      <c r="F2545" t="s">
        <v>6921</v>
      </c>
      <c r="G2545" t="s">
        <v>7096</v>
      </c>
      <c r="H2545" t="s">
        <v>7111</v>
      </c>
      <c r="I2545" t="s">
        <v>7131</v>
      </c>
      <c r="J2545" t="s">
        <v>7165</v>
      </c>
      <c r="K2545" t="s">
        <v>7177</v>
      </c>
      <c r="L2545" t="s">
        <v>7201</v>
      </c>
      <c r="M2545">
        <v>7</v>
      </c>
      <c r="N2545">
        <v>378834.61</v>
      </c>
      <c r="O2545">
        <v>0</v>
      </c>
      <c r="P2545">
        <v>53482.71</v>
      </c>
    </row>
    <row r="2546" spans="1:16" x14ac:dyDescent="0.25">
      <c r="A2546" t="s">
        <v>2558</v>
      </c>
      <c r="B2546" t="s">
        <v>5999</v>
      </c>
      <c r="C2546" t="str">
        <f>TEXT(SalesData[[#This Row],[Order Date]],"mmm-yyyy")</f>
        <v>Apr-2025</v>
      </c>
      <c r="D2546">
        <f t="shared" si="39"/>
        <v>2025</v>
      </c>
      <c r="E2546" t="s">
        <v>6141</v>
      </c>
      <c r="F2546" t="s">
        <v>6939</v>
      </c>
      <c r="G2546" t="s">
        <v>7094</v>
      </c>
      <c r="H2546" t="s">
        <v>7098</v>
      </c>
      <c r="I2546" t="s">
        <v>7138</v>
      </c>
      <c r="J2546" t="s">
        <v>7164</v>
      </c>
      <c r="K2546" t="s">
        <v>7174</v>
      </c>
      <c r="L2546" t="s">
        <v>7188</v>
      </c>
      <c r="M2546">
        <v>1</v>
      </c>
      <c r="N2546">
        <v>2815.77</v>
      </c>
      <c r="O2546">
        <v>0</v>
      </c>
      <c r="P2546">
        <v>714.69</v>
      </c>
    </row>
    <row r="2547" spans="1:16" x14ac:dyDescent="0.25">
      <c r="A2547" t="s">
        <v>2559</v>
      </c>
      <c r="B2547" t="s">
        <v>5999</v>
      </c>
      <c r="C2547" t="str">
        <f>TEXT(SalesData[[#This Row],[Order Date]],"mmm-yyyy")</f>
        <v>Apr-2025</v>
      </c>
      <c r="D2547">
        <f t="shared" si="39"/>
        <v>2025</v>
      </c>
      <c r="E2547" t="s">
        <v>6716</v>
      </c>
      <c r="F2547" t="s">
        <v>7028</v>
      </c>
      <c r="G2547" t="s">
        <v>7095</v>
      </c>
      <c r="H2547" t="s">
        <v>7102</v>
      </c>
      <c r="I2547" t="s">
        <v>7147</v>
      </c>
      <c r="J2547" t="s">
        <v>7164</v>
      </c>
      <c r="K2547" t="s">
        <v>7173</v>
      </c>
      <c r="L2547" t="s">
        <v>7200</v>
      </c>
      <c r="M2547">
        <v>8</v>
      </c>
      <c r="N2547">
        <v>9613.01</v>
      </c>
      <c r="O2547">
        <v>0</v>
      </c>
      <c r="P2547">
        <v>3064.15</v>
      </c>
    </row>
    <row r="2548" spans="1:16" x14ac:dyDescent="0.25">
      <c r="A2548" t="s">
        <v>2560</v>
      </c>
      <c r="B2548" t="s">
        <v>6000</v>
      </c>
      <c r="C2548" t="str">
        <f>TEXT(SalesData[[#This Row],[Order Date]],"mmm-yyyy")</f>
        <v>Jul-2023</v>
      </c>
      <c r="D2548">
        <f t="shared" si="39"/>
        <v>2023</v>
      </c>
      <c r="E2548" t="s">
        <v>6712</v>
      </c>
      <c r="F2548" t="s">
        <v>6916</v>
      </c>
      <c r="G2548" t="s">
        <v>7097</v>
      </c>
      <c r="H2548" t="s">
        <v>7110</v>
      </c>
      <c r="I2548" t="s">
        <v>7129</v>
      </c>
      <c r="J2548" t="s">
        <v>7163</v>
      </c>
      <c r="K2548" t="s">
        <v>7171</v>
      </c>
      <c r="L2548" t="s">
        <v>7184</v>
      </c>
      <c r="M2548">
        <v>7</v>
      </c>
      <c r="N2548">
        <v>57024.22</v>
      </c>
      <c r="O2548">
        <v>0</v>
      </c>
      <c r="P2548">
        <v>8851.85</v>
      </c>
    </row>
    <row r="2549" spans="1:16" x14ac:dyDescent="0.25">
      <c r="A2549" t="s">
        <v>2561</v>
      </c>
      <c r="B2549" t="s">
        <v>5465</v>
      </c>
      <c r="C2549" t="str">
        <f>TEXT(SalesData[[#This Row],[Order Date]],"mmm-yyyy")</f>
        <v>Aug-2025</v>
      </c>
      <c r="D2549">
        <f t="shared" si="39"/>
        <v>2025</v>
      </c>
      <c r="E2549" t="s">
        <v>6426</v>
      </c>
      <c r="F2549" t="s">
        <v>7038</v>
      </c>
      <c r="G2549" t="s">
        <v>7094</v>
      </c>
      <c r="H2549" t="s">
        <v>7100</v>
      </c>
      <c r="I2549" t="s">
        <v>7116</v>
      </c>
      <c r="J2549" t="s">
        <v>7162</v>
      </c>
      <c r="K2549" t="s">
        <v>7166</v>
      </c>
      <c r="L2549" t="s">
        <v>7192</v>
      </c>
      <c r="M2549">
        <v>8</v>
      </c>
      <c r="N2549">
        <v>45893.120000000003</v>
      </c>
      <c r="O2549">
        <v>0.05</v>
      </c>
      <c r="P2549">
        <v>6098.28</v>
      </c>
    </row>
    <row r="2550" spans="1:16" x14ac:dyDescent="0.25">
      <c r="A2550" t="s">
        <v>2562</v>
      </c>
      <c r="B2550" t="s">
        <v>6001</v>
      </c>
      <c r="C2550" t="str">
        <f>TEXT(SalesData[[#This Row],[Order Date]],"mmm-yyyy")</f>
        <v>Mar-2025</v>
      </c>
      <c r="D2550">
        <f t="shared" si="39"/>
        <v>2025</v>
      </c>
      <c r="E2550" t="s">
        <v>6264</v>
      </c>
      <c r="F2550" t="s">
        <v>6990</v>
      </c>
      <c r="G2550" t="s">
        <v>7097</v>
      </c>
      <c r="H2550" t="s">
        <v>7107</v>
      </c>
      <c r="I2550" t="s">
        <v>7152</v>
      </c>
      <c r="J2550" t="s">
        <v>7165</v>
      </c>
      <c r="K2550" t="s">
        <v>7176</v>
      </c>
      <c r="L2550" t="s">
        <v>7195</v>
      </c>
      <c r="M2550">
        <v>1</v>
      </c>
      <c r="N2550">
        <v>11455.54</v>
      </c>
      <c r="O2550">
        <v>0.05</v>
      </c>
      <c r="P2550">
        <v>1182.6099999999999</v>
      </c>
    </row>
    <row r="2551" spans="1:16" x14ac:dyDescent="0.25">
      <c r="A2551" t="s">
        <v>2563</v>
      </c>
      <c r="B2551" t="s">
        <v>5070</v>
      </c>
      <c r="C2551" t="str">
        <f>TEXT(SalesData[[#This Row],[Order Date]],"mmm-yyyy")</f>
        <v>Feb-2023</v>
      </c>
      <c r="D2551">
        <f t="shared" si="39"/>
        <v>2023</v>
      </c>
      <c r="E2551" t="s">
        <v>6677</v>
      </c>
      <c r="F2551" t="s">
        <v>7070</v>
      </c>
      <c r="G2551" t="s">
        <v>7096</v>
      </c>
      <c r="H2551" t="s">
        <v>7111</v>
      </c>
      <c r="I2551" t="s">
        <v>7142</v>
      </c>
      <c r="J2551" t="s">
        <v>7162</v>
      </c>
      <c r="K2551" t="s">
        <v>7166</v>
      </c>
      <c r="L2551" t="s">
        <v>7178</v>
      </c>
      <c r="M2551">
        <v>5</v>
      </c>
      <c r="N2551">
        <v>55953.42</v>
      </c>
      <c r="O2551">
        <v>0.25</v>
      </c>
      <c r="P2551">
        <v>4256.97</v>
      </c>
    </row>
    <row r="2552" spans="1:16" x14ac:dyDescent="0.25">
      <c r="A2552" t="s">
        <v>2564</v>
      </c>
      <c r="B2552" t="s">
        <v>5108</v>
      </c>
      <c r="C2552" t="str">
        <f>TEXT(SalesData[[#This Row],[Order Date]],"mmm-yyyy")</f>
        <v>Feb-2024</v>
      </c>
      <c r="D2552">
        <f t="shared" si="39"/>
        <v>2024</v>
      </c>
      <c r="E2552" t="s">
        <v>6546</v>
      </c>
      <c r="F2552" t="s">
        <v>7066</v>
      </c>
      <c r="G2552" t="s">
        <v>7096</v>
      </c>
      <c r="H2552" t="s">
        <v>7113</v>
      </c>
      <c r="I2552" t="s">
        <v>7144</v>
      </c>
      <c r="J2552" t="s">
        <v>7164</v>
      </c>
      <c r="K2552" t="s">
        <v>7174</v>
      </c>
      <c r="L2552" t="s">
        <v>7188</v>
      </c>
      <c r="M2552">
        <v>2</v>
      </c>
      <c r="N2552">
        <v>5287.83</v>
      </c>
      <c r="O2552">
        <v>0.1</v>
      </c>
      <c r="P2552">
        <v>1024.32</v>
      </c>
    </row>
    <row r="2553" spans="1:16" x14ac:dyDescent="0.25">
      <c r="A2553" t="s">
        <v>2565</v>
      </c>
      <c r="B2553" t="s">
        <v>5738</v>
      </c>
      <c r="C2553" t="str">
        <f>TEXT(SalesData[[#This Row],[Order Date]],"mmm-yyyy")</f>
        <v>Feb-2023</v>
      </c>
      <c r="D2553">
        <f t="shared" si="39"/>
        <v>2023</v>
      </c>
      <c r="E2553" t="s">
        <v>6366</v>
      </c>
      <c r="F2553" t="s">
        <v>7047</v>
      </c>
      <c r="G2553" t="s">
        <v>7094</v>
      </c>
      <c r="H2553" t="s">
        <v>7101</v>
      </c>
      <c r="I2553" t="s">
        <v>7117</v>
      </c>
      <c r="J2553" t="s">
        <v>7163</v>
      </c>
      <c r="K2553" t="s">
        <v>7175</v>
      </c>
      <c r="L2553" t="s">
        <v>7205</v>
      </c>
      <c r="M2553">
        <v>6</v>
      </c>
      <c r="N2553">
        <v>17555.310000000001</v>
      </c>
      <c r="O2553">
        <v>0.2</v>
      </c>
      <c r="P2553">
        <v>2207.91</v>
      </c>
    </row>
    <row r="2554" spans="1:16" x14ac:dyDescent="0.25">
      <c r="A2554" t="s">
        <v>2566</v>
      </c>
      <c r="B2554" t="s">
        <v>5099</v>
      </c>
      <c r="C2554" t="str">
        <f>TEXT(SalesData[[#This Row],[Order Date]],"mmm-yyyy")</f>
        <v>Oct-2025</v>
      </c>
      <c r="D2554">
        <f t="shared" si="39"/>
        <v>2025</v>
      </c>
      <c r="E2554" t="s">
        <v>6468</v>
      </c>
      <c r="F2554" t="s">
        <v>6990</v>
      </c>
      <c r="G2554" t="s">
        <v>7094</v>
      </c>
      <c r="H2554" t="s">
        <v>7098</v>
      </c>
      <c r="I2554" t="s">
        <v>7156</v>
      </c>
      <c r="J2554" t="s">
        <v>7163</v>
      </c>
      <c r="K2554" t="s">
        <v>7167</v>
      </c>
      <c r="L2554" t="s">
        <v>7179</v>
      </c>
      <c r="M2554">
        <v>5</v>
      </c>
      <c r="N2554">
        <v>11579.37</v>
      </c>
      <c r="O2554">
        <v>0.1</v>
      </c>
      <c r="P2554">
        <v>2753.92</v>
      </c>
    </row>
    <row r="2555" spans="1:16" x14ac:dyDescent="0.25">
      <c r="A2555" t="s">
        <v>2567</v>
      </c>
      <c r="B2555" t="s">
        <v>5473</v>
      </c>
      <c r="C2555" t="str">
        <f>TEXT(SalesData[[#This Row],[Order Date]],"mmm-yyyy")</f>
        <v>Jun-2025</v>
      </c>
      <c r="D2555">
        <f t="shared" si="39"/>
        <v>2025</v>
      </c>
      <c r="E2555" t="s">
        <v>6333</v>
      </c>
      <c r="F2555" t="s">
        <v>6898</v>
      </c>
      <c r="G2555" t="s">
        <v>7097</v>
      </c>
      <c r="H2555" t="s">
        <v>7104</v>
      </c>
      <c r="I2555" t="s">
        <v>7120</v>
      </c>
      <c r="J2555" t="s">
        <v>7165</v>
      </c>
      <c r="K2555" t="s">
        <v>7172</v>
      </c>
      <c r="L2555" t="s">
        <v>7212</v>
      </c>
      <c r="M2555">
        <v>7</v>
      </c>
      <c r="N2555">
        <v>21707.72</v>
      </c>
      <c r="O2555">
        <v>0.1</v>
      </c>
      <c r="P2555">
        <v>2972.77</v>
      </c>
    </row>
    <row r="2556" spans="1:16" x14ac:dyDescent="0.25">
      <c r="A2556" t="s">
        <v>2568</v>
      </c>
      <c r="B2556" t="s">
        <v>5383</v>
      </c>
      <c r="C2556" t="str">
        <f>TEXT(SalesData[[#This Row],[Order Date]],"mmm-yyyy")</f>
        <v>Sep-2024</v>
      </c>
      <c r="D2556">
        <f t="shared" si="39"/>
        <v>2024</v>
      </c>
      <c r="E2556" t="s">
        <v>6786</v>
      </c>
      <c r="F2556" t="s">
        <v>7057</v>
      </c>
      <c r="G2556" t="s">
        <v>7096</v>
      </c>
      <c r="H2556" t="s">
        <v>7103</v>
      </c>
      <c r="I2556" t="s">
        <v>7119</v>
      </c>
      <c r="J2556" t="s">
        <v>7162</v>
      </c>
      <c r="K2556" t="s">
        <v>7166</v>
      </c>
      <c r="L2556" t="s">
        <v>7178</v>
      </c>
      <c r="M2556">
        <v>4</v>
      </c>
      <c r="N2556">
        <v>43938.1</v>
      </c>
      <c r="O2556">
        <v>0.25</v>
      </c>
      <c r="P2556">
        <v>6692.03</v>
      </c>
    </row>
    <row r="2557" spans="1:16" x14ac:dyDescent="0.25">
      <c r="A2557" t="s">
        <v>2569</v>
      </c>
      <c r="B2557" t="s">
        <v>5073</v>
      </c>
      <c r="C2557" t="str">
        <f>TEXT(SalesData[[#This Row],[Order Date]],"mmm-yyyy")</f>
        <v>Oct-2024</v>
      </c>
      <c r="D2557">
        <f t="shared" si="39"/>
        <v>2024</v>
      </c>
      <c r="E2557" t="s">
        <v>6222</v>
      </c>
      <c r="F2557" t="s">
        <v>6990</v>
      </c>
      <c r="G2557" t="s">
        <v>7094</v>
      </c>
      <c r="H2557" t="s">
        <v>7099</v>
      </c>
      <c r="I2557" t="s">
        <v>7125</v>
      </c>
      <c r="J2557" t="s">
        <v>7162</v>
      </c>
      <c r="K2557" t="s">
        <v>7169</v>
      </c>
      <c r="L2557" t="s">
        <v>7203</v>
      </c>
      <c r="M2557">
        <v>1</v>
      </c>
      <c r="N2557">
        <v>21427.439999999999</v>
      </c>
      <c r="O2557">
        <v>0</v>
      </c>
      <c r="P2557">
        <v>3476.83</v>
      </c>
    </row>
    <row r="2558" spans="1:16" x14ac:dyDescent="0.25">
      <c r="A2558" t="s">
        <v>2570</v>
      </c>
      <c r="B2558" t="s">
        <v>5427</v>
      </c>
      <c r="C2558" t="str">
        <f>TEXT(SalesData[[#This Row],[Order Date]],"mmm-yyyy")</f>
        <v>Mar-2025</v>
      </c>
      <c r="D2558">
        <f t="shared" si="39"/>
        <v>2025</v>
      </c>
      <c r="E2558" t="s">
        <v>6837</v>
      </c>
      <c r="F2558" t="s">
        <v>6934</v>
      </c>
      <c r="G2558" t="s">
        <v>7095</v>
      </c>
      <c r="H2558" t="s">
        <v>7102</v>
      </c>
      <c r="I2558" t="s">
        <v>7147</v>
      </c>
      <c r="J2558" t="s">
        <v>7162</v>
      </c>
      <c r="K2558" t="s">
        <v>7166</v>
      </c>
      <c r="L2558" t="s">
        <v>7211</v>
      </c>
      <c r="M2558">
        <v>5</v>
      </c>
      <c r="N2558">
        <v>29179.31</v>
      </c>
      <c r="O2558">
        <v>0.25</v>
      </c>
      <c r="P2558">
        <v>2689.98</v>
      </c>
    </row>
    <row r="2559" spans="1:16" x14ac:dyDescent="0.25">
      <c r="A2559" t="s">
        <v>2571</v>
      </c>
      <c r="B2559" t="s">
        <v>5598</v>
      </c>
      <c r="C2559" t="str">
        <f>TEXT(SalesData[[#This Row],[Order Date]],"mmm-yyyy")</f>
        <v>Nov-2024</v>
      </c>
      <c r="D2559">
        <f t="shared" si="39"/>
        <v>2024</v>
      </c>
      <c r="E2559" t="s">
        <v>6538</v>
      </c>
      <c r="F2559" t="s">
        <v>7061</v>
      </c>
      <c r="G2559" t="s">
        <v>7094</v>
      </c>
      <c r="H2559" t="s">
        <v>7099</v>
      </c>
      <c r="I2559" t="s">
        <v>7130</v>
      </c>
      <c r="J2559" t="s">
        <v>7165</v>
      </c>
      <c r="K2559" t="s">
        <v>7172</v>
      </c>
      <c r="L2559" t="s">
        <v>7212</v>
      </c>
      <c r="M2559">
        <v>7</v>
      </c>
      <c r="N2559">
        <v>25290.23</v>
      </c>
      <c r="O2559">
        <v>0</v>
      </c>
      <c r="P2559">
        <v>4616.4799999999996</v>
      </c>
    </row>
    <row r="2560" spans="1:16" x14ac:dyDescent="0.25">
      <c r="A2560" t="s">
        <v>2572</v>
      </c>
      <c r="B2560" t="s">
        <v>5778</v>
      </c>
      <c r="C2560" t="str">
        <f>TEXT(SalesData[[#This Row],[Order Date]],"mmm-yyyy")</f>
        <v>Apr-2023</v>
      </c>
      <c r="D2560">
        <f t="shared" si="39"/>
        <v>2023</v>
      </c>
      <c r="E2560" t="s">
        <v>6857</v>
      </c>
      <c r="F2560" t="s">
        <v>6907</v>
      </c>
      <c r="G2560" t="s">
        <v>7094</v>
      </c>
      <c r="H2560" t="s">
        <v>7098</v>
      </c>
      <c r="I2560" t="s">
        <v>7156</v>
      </c>
      <c r="J2560" t="s">
        <v>7163</v>
      </c>
      <c r="K2560" t="s">
        <v>7167</v>
      </c>
      <c r="L2560" t="s">
        <v>7179</v>
      </c>
      <c r="M2560">
        <v>7</v>
      </c>
      <c r="N2560">
        <v>14963.59</v>
      </c>
      <c r="O2560">
        <v>0.1</v>
      </c>
      <c r="P2560">
        <v>3697.59</v>
      </c>
    </row>
    <row r="2561" spans="1:16" x14ac:dyDescent="0.25">
      <c r="A2561" t="s">
        <v>2573</v>
      </c>
      <c r="B2561" t="s">
        <v>5720</v>
      </c>
      <c r="C2561" t="str">
        <f>TEXT(SalesData[[#This Row],[Order Date]],"mmm-yyyy")</f>
        <v>Sep-2025</v>
      </c>
      <c r="D2561">
        <f t="shared" si="39"/>
        <v>2025</v>
      </c>
      <c r="E2561" t="s">
        <v>6325</v>
      </c>
      <c r="F2561" t="s">
        <v>7025</v>
      </c>
      <c r="G2561" t="s">
        <v>7096</v>
      </c>
      <c r="H2561" t="s">
        <v>7113</v>
      </c>
      <c r="I2561" t="s">
        <v>7143</v>
      </c>
      <c r="J2561" t="s">
        <v>7164</v>
      </c>
      <c r="K2561" t="s">
        <v>7170</v>
      </c>
      <c r="L2561" t="s">
        <v>7189</v>
      </c>
      <c r="M2561">
        <v>2</v>
      </c>
      <c r="N2561">
        <v>2458</v>
      </c>
      <c r="O2561">
        <v>0.2</v>
      </c>
      <c r="P2561">
        <v>548.25</v>
      </c>
    </row>
    <row r="2562" spans="1:16" x14ac:dyDescent="0.25">
      <c r="A2562" t="s">
        <v>2574</v>
      </c>
      <c r="B2562" t="s">
        <v>5311</v>
      </c>
      <c r="C2562" t="str">
        <f>TEXT(SalesData[[#This Row],[Order Date]],"mmm-yyyy")</f>
        <v>Aug-2023</v>
      </c>
      <c r="D2562">
        <f t="shared" ref="D2562:D2625" si="40">YEAR(B2562)</f>
        <v>2023</v>
      </c>
      <c r="E2562" t="s">
        <v>6311</v>
      </c>
      <c r="F2562" t="s">
        <v>6930</v>
      </c>
      <c r="G2562" t="s">
        <v>7095</v>
      </c>
      <c r="H2562" t="s">
        <v>7109</v>
      </c>
      <c r="I2562" t="s">
        <v>7140</v>
      </c>
      <c r="J2562" t="s">
        <v>7163</v>
      </c>
      <c r="K2562" t="s">
        <v>7167</v>
      </c>
      <c r="L2562" t="s">
        <v>7179</v>
      </c>
      <c r="M2562">
        <v>6</v>
      </c>
      <c r="N2562">
        <v>13118.03</v>
      </c>
      <c r="O2562">
        <v>0.15</v>
      </c>
      <c r="P2562">
        <v>2596.09</v>
      </c>
    </row>
    <row r="2563" spans="1:16" x14ac:dyDescent="0.25">
      <c r="A2563" t="s">
        <v>2575</v>
      </c>
      <c r="B2563" t="s">
        <v>5972</v>
      </c>
      <c r="C2563" t="str">
        <f>TEXT(SalesData[[#This Row],[Order Date]],"mmm-yyyy")</f>
        <v>May-2023</v>
      </c>
      <c r="D2563">
        <f t="shared" si="40"/>
        <v>2023</v>
      </c>
      <c r="E2563" t="s">
        <v>6373</v>
      </c>
      <c r="F2563" t="s">
        <v>7001</v>
      </c>
      <c r="G2563" t="s">
        <v>7097</v>
      </c>
      <c r="H2563" t="s">
        <v>7107</v>
      </c>
      <c r="I2563" t="s">
        <v>7123</v>
      </c>
      <c r="J2563" t="s">
        <v>7165</v>
      </c>
      <c r="K2563" t="s">
        <v>7177</v>
      </c>
      <c r="L2563" t="s">
        <v>7210</v>
      </c>
      <c r="M2563">
        <v>4</v>
      </c>
      <c r="N2563">
        <v>330366.95</v>
      </c>
      <c r="O2563">
        <v>0</v>
      </c>
      <c r="P2563">
        <v>43323.99</v>
      </c>
    </row>
    <row r="2564" spans="1:16" x14ac:dyDescent="0.25">
      <c r="A2564" t="s">
        <v>2576</v>
      </c>
      <c r="B2564" t="s">
        <v>5613</v>
      </c>
      <c r="C2564" t="str">
        <f>TEXT(SalesData[[#This Row],[Order Date]],"mmm-yyyy")</f>
        <v>Apr-2025</v>
      </c>
      <c r="D2564">
        <f t="shared" si="40"/>
        <v>2025</v>
      </c>
      <c r="E2564" t="s">
        <v>6858</v>
      </c>
      <c r="F2564" t="s">
        <v>6949</v>
      </c>
      <c r="G2564" t="s">
        <v>7097</v>
      </c>
      <c r="H2564" t="s">
        <v>7107</v>
      </c>
      <c r="I2564" t="s">
        <v>7153</v>
      </c>
      <c r="J2564" t="s">
        <v>7164</v>
      </c>
      <c r="K2564" t="s">
        <v>7170</v>
      </c>
      <c r="L2564" t="s">
        <v>7183</v>
      </c>
      <c r="M2564">
        <v>1</v>
      </c>
      <c r="N2564">
        <v>3885.98</v>
      </c>
      <c r="O2564">
        <v>0.25</v>
      </c>
      <c r="P2564">
        <v>717.4</v>
      </c>
    </row>
    <row r="2565" spans="1:16" x14ac:dyDescent="0.25">
      <c r="A2565" t="s">
        <v>2577</v>
      </c>
      <c r="B2565" t="s">
        <v>5062</v>
      </c>
      <c r="C2565" t="str">
        <f>TEXT(SalesData[[#This Row],[Order Date]],"mmm-yyyy")</f>
        <v>Jan-2024</v>
      </c>
      <c r="D2565">
        <f t="shared" si="40"/>
        <v>2024</v>
      </c>
      <c r="E2565" t="s">
        <v>6660</v>
      </c>
      <c r="F2565" t="s">
        <v>6993</v>
      </c>
      <c r="G2565" t="s">
        <v>7097</v>
      </c>
      <c r="H2565" t="s">
        <v>7107</v>
      </c>
      <c r="I2565" t="s">
        <v>7153</v>
      </c>
      <c r="J2565" t="s">
        <v>7165</v>
      </c>
      <c r="K2565" t="s">
        <v>7176</v>
      </c>
      <c r="L2565" t="s">
        <v>7194</v>
      </c>
      <c r="M2565">
        <v>6</v>
      </c>
      <c r="N2565">
        <v>112114.1</v>
      </c>
      <c r="O2565">
        <v>0.25</v>
      </c>
      <c r="P2565">
        <v>122.46</v>
      </c>
    </row>
    <row r="2566" spans="1:16" x14ac:dyDescent="0.25">
      <c r="A2566" t="s">
        <v>2578</v>
      </c>
      <c r="B2566" t="s">
        <v>5745</v>
      </c>
      <c r="C2566" t="str">
        <f>TEXT(SalesData[[#This Row],[Order Date]],"mmm-yyyy")</f>
        <v>Apr-2023</v>
      </c>
      <c r="D2566">
        <f t="shared" si="40"/>
        <v>2023</v>
      </c>
      <c r="E2566" t="s">
        <v>6294</v>
      </c>
      <c r="F2566" t="s">
        <v>7010</v>
      </c>
      <c r="G2566" t="s">
        <v>7096</v>
      </c>
      <c r="H2566" t="s">
        <v>7112</v>
      </c>
      <c r="I2566" t="s">
        <v>7154</v>
      </c>
      <c r="J2566" t="s">
        <v>7164</v>
      </c>
      <c r="K2566" t="s">
        <v>7174</v>
      </c>
      <c r="L2566" t="s">
        <v>7199</v>
      </c>
      <c r="M2566">
        <v>2</v>
      </c>
      <c r="N2566">
        <v>3332.27</v>
      </c>
      <c r="O2566">
        <v>0</v>
      </c>
      <c r="P2566">
        <v>765.95</v>
      </c>
    </row>
    <row r="2567" spans="1:16" x14ac:dyDescent="0.25">
      <c r="A2567" t="s">
        <v>2579</v>
      </c>
      <c r="B2567" t="s">
        <v>6002</v>
      </c>
      <c r="C2567" t="str">
        <f>TEXT(SalesData[[#This Row],[Order Date]],"mmm-yyyy")</f>
        <v>Dec-2024</v>
      </c>
      <c r="D2567">
        <f t="shared" si="40"/>
        <v>2024</v>
      </c>
      <c r="E2567" t="s">
        <v>6135</v>
      </c>
      <c r="F2567" t="s">
        <v>6933</v>
      </c>
      <c r="G2567" t="s">
        <v>7095</v>
      </c>
      <c r="H2567" t="s">
        <v>7109</v>
      </c>
      <c r="I2567" t="s">
        <v>7127</v>
      </c>
      <c r="J2567" t="s">
        <v>7165</v>
      </c>
      <c r="K2567" t="s">
        <v>7172</v>
      </c>
      <c r="L2567" t="s">
        <v>7185</v>
      </c>
      <c r="M2567">
        <v>4</v>
      </c>
      <c r="N2567">
        <v>15643.05</v>
      </c>
      <c r="O2567">
        <v>0.25</v>
      </c>
      <c r="P2567">
        <v>1333.59</v>
      </c>
    </row>
    <row r="2568" spans="1:16" x14ac:dyDescent="0.25">
      <c r="A2568" t="s">
        <v>2580</v>
      </c>
      <c r="B2568" t="s">
        <v>5390</v>
      </c>
      <c r="C2568" t="str">
        <f>TEXT(SalesData[[#This Row],[Order Date]],"mmm-yyyy")</f>
        <v>Jun-2025</v>
      </c>
      <c r="D2568">
        <f t="shared" si="40"/>
        <v>2025</v>
      </c>
      <c r="E2568" t="s">
        <v>6422</v>
      </c>
      <c r="F2568" t="s">
        <v>6981</v>
      </c>
      <c r="G2568" t="s">
        <v>7096</v>
      </c>
      <c r="H2568" t="s">
        <v>7112</v>
      </c>
      <c r="I2568" t="s">
        <v>7133</v>
      </c>
      <c r="J2568" t="s">
        <v>7165</v>
      </c>
      <c r="K2568" t="s">
        <v>7172</v>
      </c>
      <c r="L2568" t="s">
        <v>7208</v>
      </c>
      <c r="M2568">
        <v>5</v>
      </c>
      <c r="N2568">
        <v>11100.92</v>
      </c>
      <c r="O2568">
        <v>0.15</v>
      </c>
      <c r="P2568">
        <v>1531.61</v>
      </c>
    </row>
    <row r="2569" spans="1:16" x14ac:dyDescent="0.25">
      <c r="A2569" t="s">
        <v>2581</v>
      </c>
      <c r="B2569" t="s">
        <v>5807</v>
      </c>
      <c r="C2569" t="str">
        <f>TEXT(SalesData[[#This Row],[Order Date]],"mmm-yyyy")</f>
        <v>Jan-2025</v>
      </c>
      <c r="D2569">
        <f t="shared" si="40"/>
        <v>2025</v>
      </c>
      <c r="E2569" t="s">
        <v>6826</v>
      </c>
      <c r="F2569" t="s">
        <v>7091</v>
      </c>
      <c r="G2569" t="s">
        <v>7097</v>
      </c>
      <c r="H2569" t="s">
        <v>7105</v>
      </c>
      <c r="I2569" t="s">
        <v>7149</v>
      </c>
      <c r="J2569" t="s">
        <v>7165</v>
      </c>
      <c r="K2569" t="s">
        <v>7172</v>
      </c>
      <c r="L2569" t="s">
        <v>7212</v>
      </c>
      <c r="M2569">
        <v>2</v>
      </c>
      <c r="N2569">
        <v>7323.99</v>
      </c>
      <c r="O2569">
        <v>0</v>
      </c>
      <c r="P2569">
        <v>1556.43</v>
      </c>
    </row>
    <row r="2570" spans="1:16" x14ac:dyDescent="0.25">
      <c r="A2570" t="s">
        <v>2582</v>
      </c>
      <c r="B2570" t="s">
        <v>5048</v>
      </c>
      <c r="C2570" t="str">
        <f>TEXT(SalesData[[#This Row],[Order Date]],"mmm-yyyy")</f>
        <v>Feb-2024</v>
      </c>
      <c r="D2570">
        <f t="shared" si="40"/>
        <v>2024</v>
      </c>
      <c r="E2570" t="s">
        <v>6745</v>
      </c>
      <c r="F2570" t="s">
        <v>6938</v>
      </c>
      <c r="G2570" t="s">
        <v>7095</v>
      </c>
      <c r="H2570" t="s">
        <v>7108</v>
      </c>
      <c r="I2570" t="s">
        <v>7126</v>
      </c>
      <c r="J2570" t="s">
        <v>7162</v>
      </c>
      <c r="K2570" t="s">
        <v>7168</v>
      </c>
      <c r="L2570" t="s">
        <v>7181</v>
      </c>
      <c r="M2570">
        <v>5</v>
      </c>
      <c r="N2570">
        <v>60994.35</v>
      </c>
      <c r="O2570">
        <v>0</v>
      </c>
      <c r="P2570">
        <v>14295.92</v>
      </c>
    </row>
    <row r="2571" spans="1:16" x14ac:dyDescent="0.25">
      <c r="A2571" t="s">
        <v>2583</v>
      </c>
      <c r="B2571" t="s">
        <v>5632</v>
      </c>
      <c r="C2571" t="str">
        <f>TEXT(SalesData[[#This Row],[Order Date]],"mmm-yyyy")</f>
        <v>May-2023</v>
      </c>
      <c r="D2571">
        <f t="shared" si="40"/>
        <v>2023</v>
      </c>
      <c r="E2571" t="s">
        <v>6405</v>
      </c>
      <c r="F2571" t="s">
        <v>7027</v>
      </c>
      <c r="G2571" t="s">
        <v>7096</v>
      </c>
      <c r="H2571" t="s">
        <v>7103</v>
      </c>
      <c r="I2571" t="s">
        <v>7158</v>
      </c>
      <c r="J2571" t="s">
        <v>7164</v>
      </c>
      <c r="K2571" t="s">
        <v>7170</v>
      </c>
      <c r="L2571" t="s">
        <v>7213</v>
      </c>
      <c r="M2571">
        <v>8</v>
      </c>
      <c r="N2571">
        <v>21367.040000000001</v>
      </c>
      <c r="O2571">
        <v>0.05</v>
      </c>
      <c r="P2571">
        <v>6293.58</v>
      </c>
    </row>
    <row r="2572" spans="1:16" x14ac:dyDescent="0.25">
      <c r="A2572" t="s">
        <v>2584</v>
      </c>
      <c r="B2572" t="s">
        <v>5514</v>
      </c>
      <c r="C2572" t="str">
        <f>TEXT(SalesData[[#This Row],[Order Date]],"mmm-yyyy")</f>
        <v>Jan-2024</v>
      </c>
      <c r="D2572">
        <f t="shared" si="40"/>
        <v>2024</v>
      </c>
      <c r="E2572" t="s">
        <v>6202</v>
      </c>
      <c r="F2572" t="s">
        <v>6980</v>
      </c>
      <c r="G2572" t="s">
        <v>7096</v>
      </c>
      <c r="H2572" t="s">
        <v>7111</v>
      </c>
      <c r="I2572" t="s">
        <v>7142</v>
      </c>
      <c r="J2572" t="s">
        <v>7165</v>
      </c>
      <c r="K2572" t="s">
        <v>7172</v>
      </c>
      <c r="L2572" t="s">
        <v>7208</v>
      </c>
      <c r="M2572">
        <v>1</v>
      </c>
      <c r="N2572">
        <v>2270.6799999999998</v>
      </c>
      <c r="O2572">
        <v>0.1</v>
      </c>
      <c r="P2572">
        <v>399.94</v>
      </c>
    </row>
    <row r="2573" spans="1:16" x14ac:dyDescent="0.25">
      <c r="A2573" t="s">
        <v>2585</v>
      </c>
      <c r="B2573" t="s">
        <v>5477</v>
      </c>
      <c r="C2573" t="str">
        <f>TEXT(SalesData[[#This Row],[Order Date]],"mmm-yyyy")</f>
        <v>Oct-2024</v>
      </c>
      <c r="D2573">
        <f t="shared" si="40"/>
        <v>2024</v>
      </c>
      <c r="E2573" t="s">
        <v>6753</v>
      </c>
      <c r="F2573" t="s">
        <v>7036</v>
      </c>
      <c r="G2573" t="s">
        <v>7096</v>
      </c>
      <c r="H2573" t="s">
        <v>7112</v>
      </c>
      <c r="I2573" t="s">
        <v>7139</v>
      </c>
      <c r="J2573" t="s">
        <v>7165</v>
      </c>
      <c r="K2573" t="s">
        <v>7176</v>
      </c>
      <c r="L2573" t="s">
        <v>7195</v>
      </c>
      <c r="M2573">
        <v>7</v>
      </c>
      <c r="N2573">
        <v>86784.28</v>
      </c>
      <c r="O2573">
        <v>0</v>
      </c>
      <c r="P2573">
        <v>9543.2199999999993</v>
      </c>
    </row>
    <row r="2574" spans="1:16" x14ac:dyDescent="0.25">
      <c r="A2574" t="s">
        <v>2586</v>
      </c>
      <c r="B2574" t="s">
        <v>5830</v>
      </c>
      <c r="C2574" t="str">
        <f>TEXT(SalesData[[#This Row],[Order Date]],"mmm-yyyy")</f>
        <v>Sep-2023</v>
      </c>
      <c r="D2574">
        <f t="shared" si="40"/>
        <v>2023</v>
      </c>
      <c r="E2574" t="s">
        <v>6610</v>
      </c>
      <c r="F2574" t="s">
        <v>7081</v>
      </c>
      <c r="G2574" t="s">
        <v>7094</v>
      </c>
      <c r="H2574" t="s">
        <v>7100</v>
      </c>
      <c r="I2574" t="s">
        <v>7116</v>
      </c>
      <c r="J2574" t="s">
        <v>7165</v>
      </c>
      <c r="K2574" t="s">
        <v>7176</v>
      </c>
      <c r="L2574" t="s">
        <v>7194</v>
      </c>
      <c r="M2574">
        <v>6</v>
      </c>
      <c r="N2574">
        <v>132278.91</v>
      </c>
      <c r="O2574">
        <v>0.15</v>
      </c>
      <c r="P2574">
        <v>12161.17</v>
      </c>
    </row>
    <row r="2575" spans="1:16" x14ac:dyDescent="0.25">
      <c r="A2575" t="s">
        <v>2587</v>
      </c>
      <c r="B2575" t="s">
        <v>5758</v>
      </c>
      <c r="C2575" t="str">
        <f>TEXT(SalesData[[#This Row],[Order Date]],"mmm-yyyy")</f>
        <v>Oct-2023</v>
      </c>
      <c r="D2575">
        <f t="shared" si="40"/>
        <v>2023</v>
      </c>
      <c r="E2575" t="s">
        <v>6171</v>
      </c>
      <c r="F2575" t="s">
        <v>6961</v>
      </c>
      <c r="G2575" t="s">
        <v>7097</v>
      </c>
      <c r="H2575" t="s">
        <v>7105</v>
      </c>
      <c r="I2575" t="s">
        <v>7121</v>
      </c>
      <c r="J2575" t="s">
        <v>7162</v>
      </c>
      <c r="K2575" t="s">
        <v>7168</v>
      </c>
      <c r="L2575" t="s">
        <v>7180</v>
      </c>
      <c r="M2575">
        <v>6</v>
      </c>
      <c r="N2575">
        <v>17725.900000000001</v>
      </c>
      <c r="O2575">
        <v>0.15</v>
      </c>
      <c r="P2575">
        <v>1827.8</v>
      </c>
    </row>
    <row r="2576" spans="1:16" x14ac:dyDescent="0.25">
      <c r="A2576" t="s">
        <v>2588</v>
      </c>
      <c r="B2576" t="s">
        <v>5873</v>
      </c>
      <c r="C2576" t="str">
        <f>TEXT(SalesData[[#This Row],[Order Date]],"mmm-yyyy")</f>
        <v>Aug-2023</v>
      </c>
      <c r="D2576">
        <f t="shared" si="40"/>
        <v>2023</v>
      </c>
      <c r="E2576" t="s">
        <v>6560</v>
      </c>
      <c r="F2576" t="s">
        <v>6986</v>
      </c>
      <c r="G2576" t="s">
        <v>7097</v>
      </c>
      <c r="H2576" t="s">
        <v>7105</v>
      </c>
      <c r="I2576" t="s">
        <v>7149</v>
      </c>
      <c r="J2576" t="s">
        <v>7165</v>
      </c>
      <c r="K2576" t="s">
        <v>7172</v>
      </c>
      <c r="L2576" t="s">
        <v>7212</v>
      </c>
      <c r="M2576">
        <v>1</v>
      </c>
      <c r="N2576">
        <v>3278.22</v>
      </c>
      <c r="O2576">
        <v>0.05</v>
      </c>
      <c r="P2576">
        <v>543.46</v>
      </c>
    </row>
    <row r="2577" spans="1:16" x14ac:dyDescent="0.25">
      <c r="A2577" t="s">
        <v>2589</v>
      </c>
      <c r="B2577" t="s">
        <v>5643</v>
      </c>
      <c r="C2577" t="str">
        <f>TEXT(SalesData[[#This Row],[Order Date]],"mmm-yyyy")</f>
        <v>Apr-2023</v>
      </c>
      <c r="D2577">
        <f t="shared" si="40"/>
        <v>2023</v>
      </c>
      <c r="E2577" t="s">
        <v>6790</v>
      </c>
      <c r="F2577" t="s">
        <v>6905</v>
      </c>
      <c r="G2577" t="s">
        <v>7094</v>
      </c>
      <c r="H2577" t="s">
        <v>7101</v>
      </c>
      <c r="I2577" t="s">
        <v>7117</v>
      </c>
      <c r="J2577" t="s">
        <v>7165</v>
      </c>
      <c r="K2577" t="s">
        <v>7177</v>
      </c>
      <c r="L2577" t="s">
        <v>7201</v>
      </c>
      <c r="M2577">
        <v>2</v>
      </c>
      <c r="N2577">
        <v>86444.44</v>
      </c>
      <c r="O2577">
        <v>0.2</v>
      </c>
      <c r="P2577">
        <v>3164.28</v>
      </c>
    </row>
    <row r="2578" spans="1:16" x14ac:dyDescent="0.25">
      <c r="A2578" t="s">
        <v>2590</v>
      </c>
      <c r="B2578" t="s">
        <v>5505</v>
      </c>
      <c r="C2578" t="str">
        <f>TEXT(SalesData[[#This Row],[Order Date]],"mmm-yyyy")</f>
        <v>Apr-2025</v>
      </c>
      <c r="D2578">
        <f t="shared" si="40"/>
        <v>2025</v>
      </c>
      <c r="E2578" t="s">
        <v>6598</v>
      </c>
      <c r="F2578" t="s">
        <v>7012</v>
      </c>
      <c r="G2578" t="s">
        <v>7097</v>
      </c>
      <c r="H2578" t="s">
        <v>7107</v>
      </c>
      <c r="I2578" t="s">
        <v>7152</v>
      </c>
      <c r="J2578" t="s">
        <v>7163</v>
      </c>
      <c r="K2578" t="s">
        <v>7171</v>
      </c>
      <c r="L2578" t="s">
        <v>7184</v>
      </c>
      <c r="M2578">
        <v>1</v>
      </c>
      <c r="N2578">
        <v>6164.65</v>
      </c>
      <c r="O2578">
        <v>0.25</v>
      </c>
      <c r="P2578">
        <v>78.989999999999995</v>
      </c>
    </row>
    <row r="2579" spans="1:16" x14ac:dyDescent="0.25">
      <c r="A2579" t="s">
        <v>2591</v>
      </c>
      <c r="B2579" t="s">
        <v>5876</v>
      </c>
      <c r="C2579" t="str">
        <f>TEXT(SalesData[[#This Row],[Order Date]],"mmm-yyyy")</f>
        <v>Oct-2024</v>
      </c>
      <c r="D2579">
        <f t="shared" si="40"/>
        <v>2024</v>
      </c>
      <c r="E2579" t="s">
        <v>6135</v>
      </c>
      <c r="F2579" t="s">
        <v>6933</v>
      </c>
      <c r="G2579" t="s">
        <v>7095</v>
      </c>
      <c r="H2579" t="s">
        <v>7108</v>
      </c>
      <c r="I2579" t="s">
        <v>7141</v>
      </c>
      <c r="J2579" t="s">
        <v>7164</v>
      </c>
      <c r="K2579" t="s">
        <v>7173</v>
      </c>
      <c r="L2579" t="s">
        <v>7206</v>
      </c>
      <c r="M2579">
        <v>1</v>
      </c>
      <c r="N2579">
        <v>1903.68</v>
      </c>
      <c r="O2579">
        <v>0.15</v>
      </c>
      <c r="P2579">
        <v>425.97</v>
      </c>
    </row>
    <row r="2580" spans="1:16" x14ac:dyDescent="0.25">
      <c r="A2580" t="s">
        <v>2592</v>
      </c>
      <c r="B2580" t="s">
        <v>5980</v>
      </c>
      <c r="C2580" t="str">
        <f>TEXT(SalesData[[#This Row],[Order Date]],"mmm-yyyy")</f>
        <v>Mar-2023</v>
      </c>
      <c r="D2580">
        <f t="shared" si="40"/>
        <v>2023</v>
      </c>
      <c r="E2580" t="s">
        <v>6569</v>
      </c>
      <c r="F2580" t="s">
        <v>6941</v>
      </c>
      <c r="G2580" t="s">
        <v>7096</v>
      </c>
      <c r="H2580" t="s">
        <v>7111</v>
      </c>
      <c r="I2580" t="s">
        <v>7142</v>
      </c>
      <c r="J2580" t="s">
        <v>7163</v>
      </c>
      <c r="K2580" t="s">
        <v>7175</v>
      </c>
      <c r="L2580" t="s">
        <v>7190</v>
      </c>
      <c r="M2580">
        <v>7</v>
      </c>
      <c r="N2580">
        <v>13990.45</v>
      </c>
      <c r="O2580">
        <v>0.1</v>
      </c>
      <c r="P2580">
        <v>2666.37</v>
      </c>
    </row>
    <row r="2581" spans="1:16" x14ac:dyDescent="0.25">
      <c r="A2581" t="s">
        <v>2593</v>
      </c>
      <c r="B2581" t="s">
        <v>5528</v>
      </c>
      <c r="C2581" t="str">
        <f>TEXT(SalesData[[#This Row],[Order Date]],"mmm-yyyy")</f>
        <v>Dec-2024</v>
      </c>
      <c r="D2581">
        <f t="shared" si="40"/>
        <v>2024</v>
      </c>
      <c r="E2581" t="s">
        <v>6235</v>
      </c>
      <c r="F2581" t="s">
        <v>6995</v>
      </c>
      <c r="G2581" t="s">
        <v>7097</v>
      </c>
      <c r="H2581" t="s">
        <v>7105</v>
      </c>
      <c r="I2581" t="s">
        <v>7128</v>
      </c>
      <c r="J2581" t="s">
        <v>7162</v>
      </c>
      <c r="K2581" t="s">
        <v>7169</v>
      </c>
      <c r="L2581" t="s">
        <v>7203</v>
      </c>
      <c r="M2581">
        <v>2</v>
      </c>
      <c r="N2581">
        <v>40308.050000000003</v>
      </c>
      <c r="O2581">
        <v>0.05</v>
      </c>
      <c r="P2581">
        <v>4919.54</v>
      </c>
    </row>
    <row r="2582" spans="1:16" x14ac:dyDescent="0.25">
      <c r="A2582" t="s">
        <v>2594</v>
      </c>
      <c r="B2582" t="s">
        <v>5187</v>
      </c>
      <c r="C2582" t="str">
        <f>TEXT(SalesData[[#This Row],[Order Date]],"mmm-yyyy")</f>
        <v>Jan-2025</v>
      </c>
      <c r="D2582">
        <f t="shared" si="40"/>
        <v>2025</v>
      </c>
      <c r="E2582" t="s">
        <v>6341</v>
      </c>
      <c r="F2582" t="s">
        <v>7038</v>
      </c>
      <c r="G2582" t="s">
        <v>7096</v>
      </c>
      <c r="H2582" t="s">
        <v>7103</v>
      </c>
      <c r="I2582" t="s">
        <v>7158</v>
      </c>
      <c r="J2582" t="s">
        <v>7162</v>
      </c>
      <c r="K2582" t="s">
        <v>7166</v>
      </c>
      <c r="L2582" t="s">
        <v>7211</v>
      </c>
      <c r="M2582">
        <v>5</v>
      </c>
      <c r="N2582">
        <v>33433.550000000003</v>
      </c>
      <c r="O2582">
        <v>0.1</v>
      </c>
      <c r="P2582">
        <v>4580.3100000000004</v>
      </c>
    </row>
    <row r="2583" spans="1:16" x14ac:dyDescent="0.25">
      <c r="A2583" t="s">
        <v>2595</v>
      </c>
      <c r="B2583" t="s">
        <v>5622</v>
      </c>
      <c r="C2583" t="str">
        <f>TEXT(SalesData[[#This Row],[Order Date]],"mmm-yyyy")</f>
        <v>Dec-2024</v>
      </c>
      <c r="D2583">
        <f t="shared" si="40"/>
        <v>2024</v>
      </c>
      <c r="E2583" t="s">
        <v>6247</v>
      </c>
      <c r="F2583" t="s">
        <v>6935</v>
      </c>
      <c r="G2583" t="s">
        <v>7094</v>
      </c>
      <c r="H2583" t="s">
        <v>7099</v>
      </c>
      <c r="I2583" t="s">
        <v>7130</v>
      </c>
      <c r="J2583" t="s">
        <v>7163</v>
      </c>
      <c r="K2583" t="s">
        <v>7175</v>
      </c>
      <c r="L2583" t="s">
        <v>7190</v>
      </c>
      <c r="M2583">
        <v>3</v>
      </c>
      <c r="N2583">
        <v>5879.51</v>
      </c>
      <c r="O2583">
        <v>0.15</v>
      </c>
      <c r="P2583">
        <v>925.9</v>
      </c>
    </row>
    <row r="2584" spans="1:16" x14ac:dyDescent="0.25">
      <c r="A2584" t="s">
        <v>2596</v>
      </c>
      <c r="B2584" t="s">
        <v>5280</v>
      </c>
      <c r="C2584" t="str">
        <f>TEXT(SalesData[[#This Row],[Order Date]],"mmm-yyyy")</f>
        <v>Feb-2025</v>
      </c>
      <c r="D2584">
        <f t="shared" si="40"/>
        <v>2025</v>
      </c>
      <c r="E2584" t="s">
        <v>6100</v>
      </c>
      <c r="F2584" t="s">
        <v>6899</v>
      </c>
      <c r="G2584" t="s">
        <v>7095</v>
      </c>
      <c r="H2584" t="s">
        <v>7109</v>
      </c>
      <c r="I2584" t="s">
        <v>7140</v>
      </c>
      <c r="J2584" t="s">
        <v>7163</v>
      </c>
      <c r="K2584" t="s">
        <v>7171</v>
      </c>
      <c r="L2584" t="s">
        <v>7209</v>
      </c>
      <c r="M2584">
        <v>8</v>
      </c>
      <c r="N2584">
        <v>12421.9</v>
      </c>
      <c r="O2584">
        <v>0.1</v>
      </c>
      <c r="P2584">
        <v>1756.29</v>
      </c>
    </row>
    <row r="2585" spans="1:16" x14ac:dyDescent="0.25">
      <c r="A2585" t="s">
        <v>2597</v>
      </c>
      <c r="B2585" t="s">
        <v>5284</v>
      </c>
      <c r="C2585" t="str">
        <f>TEXT(SalesData[[#This Row],[Order Date]],"mmm-yyyy")</f>
        <v>Mar-2025</v>
      </c>
      <c r="D2585">
        <f t="shared" si="40"/>
        <v>2025</v>
      </c>
      <c r="E2585" t="s">
        <v>6635</v>
      </c>
      <c r="F2585" t="s">
        <v>7029</v>
      </c>
      <c r="G2585" t="s">
        <v>7096</v>
      </c>
      <c r="H2585" t="s">
        <v>7112</v>
      </c>
      <c r="I2585" t="s">
        <v>7139</v>
      </c>
      <c r="J2585" t="s">
        <v>7164</v>
      </c>
      <c r="K2585" t="s">
        <v>7174</v>
      </c>
      <c r="L2585" t="s">
        <v>7199</v>
      </c>
      <c r="M2585">
        <v>3</v>
      </c>
      <c r="N2585">
        <v>4700.41</v>
      </c>
      <c r="O2585">
        <v>0.05</v>
      </c>
      <c r="P2585">
        <v>946.81</v>
      </c>
    </row>
    <row r="2586" spans="1:16" x14ac:dyDescent="0.25">
      <c r="A2586" t="s">
        <v>2598</v>
      </c>
      <c r="B2586" t="s">
        <v>5412</v>
      </c>
      <c r="C2586" t="str">
        <f>TEXT(SalesData[[#This Row],[Order Date]],"mmm-yyyy")</f>
        <v>Apr-2025</v>
      </c>
      <c r="D2586">
        <f t="shared" si="40"/>
        <v>2025</v>
      </c>
      <c r="E2586" t="s">
        <v>6718</v>
      </c>
      <c r="F2586" t="s">
        <v>6964</v>
      </c>
      <c r="G2586" t="s">
        <v>7096</v>
      </c>
      <c r="H2586" t="s">
        <v>7112</v>
      </c>
      <c r="I2586" t="s">
        <v>7139</v>
      </c>
      <c r="J2586" t="s">
        <v>7163</v>
      </c>
      <c r="K2586" t="s">
        <v>7175</v>
      </c>
      <c r="L2586" t="s">
        <v>7190</v>
      </c>
      <c r="M2586">
        <v>3</v>
      </c>
      <c r="N2586">
        <v>4948.83</v>
      </c>
      <c r="O2586">
        <v>0.25</v>
      </c>
      <c r="P2586">
        <v>556.14</v>
      </c>
    </row>
    <row r="2587" spans="1:16" x14ac:dyDescent="0.25">
      <c r="A2587" t="s">
        <v>2599</v>
      </c>
      <c r="B2587" t="s">
        <v>5767</v>
      </c>
      <c r="C2587" t="str">
        <f>TEXT(SalesData[[#This Row],[Order Date]],"mmm-yyyy")</f>
        <v>Nov-2023</v>
      </c>
      <c r="D2587">
        <f t="shared" si="40"/>
        <v>2023</v>
      </c>
      <c r="E2587" t="s">
        <v>6330</v>
      </c>
      <c r="F2587" t="s">
        <v>7035</v>
      </c>
      <c r="G2587" t="s">
        <v>7097</v>
      </c>
      <c r="H2587" t="s">
        <v>7104</v>
      </c>
      <c r="I2587" t="s">
        <v>7132</v>
      </c>
      <c r="J2587" t="s">
        <v>7162</v>
      </c>
      <c r="K2587" t="s">
        <v>7168</v>
      </c>
      <c r="L2587" t="s">
        <v>7191</v>
      </c>
      <c r="M2587">
        <v>3</v>
      </c>
      <c r="N2587">
        <v>17872.84</v>
      </c>
      <c r="O2587">
        <v>0.05</v>
      </c>
      <c r="P2587">
        <v>3091.86</v>
      </c>
    </row>
    <row r="2588" spans="1:16" x14ac:dyDescent="0.25">
      <c r="A2588" t="s">
        <v>2600</v>
      </c>
      <c r="B2588" t="s">
        <v>5411</v>
      </c>
      <c r="C2588" t="str">
        <f>TEXT(SalesData[[#This Row],[Order Date]],"mmm-yyyy")</f>
        <v>Nov-2024</v>
      </c>
      <c r="D2588">
        <f t="shared" si="40"/>
        <v>2024</v>
      </c>
      <c r="E2588" t="s">
        <v>6114</v>
      </c>
      <c r="F2588" t="s">
        <v>6913</v>
      </c>
      <c r="G2588" t="s">
        <v>7096</v>
      </c>
      <c r="H2588" t="s">
        <v>7112</v>
      </c>
      <c r="I2588" t="s">
        <v>7139</v>
      </c>
      <c r="J2588" t="s">
        <v>7164</v>
      </c>
      <c r="K2588" t="s">
        <v>7174</v>
      </c>
      <c r="L2588" t="s">
        <v>7199</v>
      </c>
      <c r="M2588">
        <v>5</v>
      </c>
      <c r="N2588">
        <v>6725.53</v>
      </c>
      <c r="O2588">
        <v>0.15</v>
      </c>
      <c r="P2588">
        <v>1125.18</v>
      </c>
    </row>
    <row r="2589" spans="1:16" x14ac:dyDescent="0.25">
      <c r="A2589" t="s">
        <v>2601</v>
      </c>
      <c r="B2589" t="s">
        <v>5832</v>
      </c>
      <c r="C2589" t="str">
        <f>TEXT(SalesData[[#This Row],[Order Date]],"mmm-yyyy")</f>
        <v>Apr-2023</v>
      </c>
      <c r="D2589">
        <f t="shared" si="40"/>
        <v>2023</v>
      </c>
      <c r="E2589" t="s">
        <v>6698</v>
      </c>
      <c r="F2589" t="s">
        <v>7046</v>
      </c>
      <c r="G2589" t="s">
        <v>7095</v>
      </c>
      <c r="H2589" t="s">
        <v>7106</v>
      </c>
      <c r="I2589" t="s">
        <v>7122</v>
      </c>
      <c r="J2589" t="s">
        <v>7164</v>
      </c>
      <c r="K2589" t="s">
        <v>7174</v>
      </c>
      <c r="L2589" t="s">
        <v>7196</v>
      </c>
      <c r="M2589">
        <v>6</v>
      </c>
      <c r="N2589">
        <v>21561.84</v>
      </c>
      <c r="O2589">
        <v>0</v>
      </c>
      <c r="P2589">
        <v>4979.74</v>
      </c>
    </row>
    <row r="2590" spans="1:16" x14ac:dyDescent="0.25">
      <c r="A2590" t="s">
        <v>2602</v>
      </c>
      <c r="B2590" t="s">
        <v>5271</v>
      </c>
      <c r="C2590" t="str">
        <f>TEXT(SalesData[[#This Row],[Order Date]],"mmm-yyyy")</f>
        <v>Jan-2025</v>
      </c>
      <c r="D2590">
        <f t="shared" si="40"/>
        <v>2025</v>
      </c>
      <c r="E2590" t="s">
        <v>6144</v>
      </c>
      <c r="F2590" t="s">
        <v>6942</v>
      </c>
      <c r="G2590" t="s">
        <v>7096</v>
      </c>
      <c r="H2590" t="s">
        <v>7112</v>
      </c>
      <c r="I2590" t="s">
        <v>7133</v>
      </c>
      <c r="J2590" t="s">
        <v>7162</v>
      </c>
      <c r="K2590" t="s">
        <v>7166</v>
      </c>
      <c r="L2590" t="s">
        <v>7192</v>
      </c>
      <c r="M2590">
        <v>3</v>
      </c>
      <c r="N2590">
        <v>17368.96</v>
      </c>
      <c r="O2590">
        <v>0</v>
      </c>
      <c r="P2590">
        <v>3077.39</v>
      </c>
    </row>
    <row r="2591" spans="1:16" x14ac:dyDescent="0.25">
      <c r="A2591" t="s">
        <v>2603</v>
      </c>
      <c r="B2591" t="s">
        <v>5834</v>
      </c>
      <c r="C2591" t="str">
        <f>TEXT(SalesData[[#This Row],[Order Date]],"mmm-yyyy")</f>
        <v>Jun-2023</v>
      </c>
      <c r="D2591">
        <f t="shared" si="40"/>
        <v>2023</v>
      </c>
      <c r="E2591" t="s">
        <v>6139</v>
      </c>
      <c r="F2591" t="s">
        <v>6937</v>
      </c>
      <c r="G2591" t="s">
        <v>7094</v>
      </c>
      <c r="H2591" t="s">
        <v>7098</v>
      </c>
      <c r="I2591" t="s">
        <v>7156</v>
      </c>
      <c r="J2591" t="s">
        <v>7162</v>
      </c>
      <c r="K2591" t="s">
        <v>7169</v>
      </c>
      <c r="L2591" t="s">
        <v>7182</v>
      </c>
      <c r="M2591">
        <v>5</v>
      </c>
      <c r="N2591">
        <v>36506.43</v>
      </c>
      <c r="O2591">
        <v>0.2</v>
      </c>
      <c r="P2591">
        <v>4854.32</v>
      </c>
    </row>
    <row r="2592" spans="1:16" x14ac:dyDescent="0.25">
      <c r="A2592" t="s">
        <v>2604</v>
      </c>
      <c r="B2592" t="s">
        <v>5392</v>
      </c>
      <c r="C2592" t="str">
        <f>TEXT(SalesData[[#This Row],[Order Date]],"mmm-yyyy")</f>
        <v>Sep-2025</v>
      </c>
      <c r="D2592">
        <f t="shared" si="40"/>
        <v>2025</v>
      </c>
      <c r="E2592" t="s">
        <v>6269</v>
      </c>
      <c r="F2592" t="s">
        <v>7013</v>
      </c>
      <c r="G2592" t="s">
        <v>7094</v>
      </c>
      <c r="H2592" t="s">
        <v>7098</v>
      </c>
      <c r="I2592" t="s">
        <v>7138</v>
      </c>
      <c r="J2592" t="s">
        <v>7162</v>
      </c>
      <c r="K2592" t="s">
        <v>7169</v>
      </c>
      <c r="L2592" t="s">
        <v>7193</v>
      </c>
      <c r="M2592">
        <v>8</v>
      </c>
      <c r="N2592">
        <v>65879.31</v>
      </c>
      <c r="O2592">
        <v>0.25</v>
      </c>
      <c r="P2592">
        <v>3756.26</v>
      </c>
    </row>
    <row r="2593" spans="1:16" x14ac:dyDescent="0.25">
      <c r="A2593" t="s">
        <v>2605</v>
      </c>
      <c r="B2593" t="s">
        <v>5778</v>
      </c>
      <c r="C2593" t="str">
        <f>TEXT(SalesData[[#This Row],[Order Date]],"mmm-yyyy")</f>
        <v>Apr-2023</v>
      </c>
      <c r="D2593">
        <f t="shared" si="40"/>
        <v>2023</v>
      </c>
      <c r="E2593" t="s">
        <v>6238</v>
      </c>
      <c r="F2593" t="s">
        <v>6998</v>
      </c>
      <c r="G2593" t="s">
        <v>7094</v>
      </c>
      <c r="H2593" t="s">
        <v>7099</v>
      </c>
      <c r="I2593" t="s">
        <v>7130</v>
      </c>
      <c r="J2593" t="s">
        <v>7163</v>
      </c>
      <c r="K2593" t="s">
        <v>7167</v>
      </c>
      <c r="L2593" t="s">
        <v>7187</v>
      </c>
      <c r="M2593">
        <v>4</v>
      </c>
      <c r="N2593">
        <v>5830.21</v>
      </c>
      <c r="O2593">
        <v>0</v>
      </c>
      <c r="P2593">
        <v>1772.1</v>
      </c>
    </row>
    <row r="2594" spans="1:16" x14ac:dyDescent="0.25">
      <c r="A2594" t="s">
        <v>2606</v>
      </c>
      <c r="B2594" t="s">
        <v>5297</v>
      </c>
      <c r="C2594" t="str">
        <f>TEXT(SalesData[[#This Row],[Order Date]],"mmm-yyyy")</f>
        <v>Nov-2025</v>
      </c>
      <c r="D2594">
        <f t="shared" si="40"/>
        <v>2025</v>
      </c>
      <c r="E2594" t="s">
        <v>6617</v>
      </c>
      <c r="F2594" t="s">
        <v>7082</v>
      </c>
      <c r="G2594" t="s">
        <v>7097</v>
      </c>
      <c r="H2594" t="s">
        <v>7107</v>
      </c>
      <c r="I2594" t="s">
        <v>7152</v>
      </c>
      <c r="J2594" t="s">
        <v>7165</v>
      </c>
      <c r="K2594" t="s">
        <v>7176</v>
      </c>
      <c r="L2594" t="s">
        <v>7195</v>
      </c>
      <c r="M2594">
        <v>7</v>
      </c>
      <c r="N2594">
        <v>87036.73</v>
      </c>
      <c r="O2594">
        <v>0</v>
      </c>
      <c r="P2594">
        <v>10253.07</v>
      </c>
    </row>
    <row r="2595" spans="1:16" x14ac:dyDescent="0.25">
      <c r="A2595" t="s">
        <v>2607</v>
      </c>
      <c r="B2595" t="s">
        <v>5030</v>
      </c>
      <c r="C2595" t="str">
        <f>TEXT(SalesData[[#This Row],[Order Date]],"mmm-yyyy")</f>
        <v>Nov-2025</v>
      </c>
      <c r="D2595">
        <f t="shared" si="40"/>
        <v>2025</v>
      </c>
      <c r="E2595" t="s">
        <v>6485</v>
      </c>
      <c r="F2595" t="s">
        <v>6980</v>
      </c>
      <c r="G2595" t="s">
        <v>7096</v>
      </c>
      <c r="H2595" t="s">
        <v>7111</v>
      </c>
      <c r="I2595" t="s">
        <v>7142</v>
      </c>
      <c r="J2595" t="s">
        <v>7164</v>
      </c>
      <c r="K2595" t="s">
        <v>7170</v>
      </c>
      <c r="L2595" t="s">
        <v>7183</v>
      </c>
      <c r="M2595">
        <v>8</v>
      </c>
      <c r="N2595">
        <v>37700.65</v>
      </c>
      <c r="O2595">
        <v>0.1</v>
      </c>
      <c r="P2595">
        <v>8664.3799999999992</v>
      </c>
    </row>
    <row r="2596" spans="1:16" x14ac:dyDescent="0.25">
      <c r="A2596" t="s">
        <v>2608</v>
      </c>
      <c r="B2596" t="s">
        <v>6003</v>
      </c>
      <c r="C2596" t="str">
        <f>TEXT(SalesData[[#This Row],[Order Date]],"mmm-yyyy")</f>
        <v>May-2025</v>
      </c>
      <c r="D2596">
        <f t="shared" si="40"/>
        <v>2025</v>
      </c>
      <c r="E2596" t="s">
        <v>6621</v>
      </c>
      <c r="F2596" t="s">
        <v>6953</v>
      </c>
      <c r="G2596" t="s">
        <v>7094</v>
      </c>
      <c r="H2596" t="s">
        <v>7098</v>
      </c>
      <c r="I2596" t="s">
        <v>7138</v>
      </c>
      <c r="J2596" t="s">
        <v>7162</v>
      </c>
      <c r="K2596" t="s">
        <v>7168</v>
      </c>
      <c r="L2596" t="s">
        <v>7181</v>
      </c>
      <c r="M2596">
        <v>8</v>
      </c>
      <c r="N2596">
        <v>72910.559999999998</v>
      </c>
      <c r="O2596">
        <v>0.25</v>
      </c>
      <c r="P2596">
        <v>8813.89</v>
      </c>
    </row>
    <row r="2597" spans="1:16" x14ac:dyDescent="0.25">
      <c r="A2597" t="s">
        <v>2609</v>
      </c>
      <c r="B2597" t="s">
        <v>5202</v>
      </c>
      <c r="C2597" t="str">
        <f>TEXT(SalesData[[#This Row],[Order Date]],"mmm-yyyy")</f>
        <v>Sep-2023</v>
      </c>
      <c r="D2597">
        <f t="shared" si="40"/>
        <v>2023</v>
      </c>
      <c r="E2597" t="s">
        <v>6777</v>
      </c>
      <c r="F2597" t="s">
        <v>6899</v>
      </c>
      <c r="G2597" t="s">
        <v>7095</v>
      </c>
      <c r="H2597" t="s">
        <v>7106</v>
      </c>
      <c r="I2597" t="s">
        <v>7146</v>
      </c>
      <c r="J2597" t="s">
        <v>7165</v>
      </c>
      <c r="K2597" t="s">
        <v>7176</v>
      </c>
      <c r="L2597" t="s">
        <v>7194</v>
      </c>
      <c r="M2597">
        <v>3</v>
      </c>
      <c r="N2597">
        <v>60723.42</v>
      </c>
      <c r="O2597">
        <v>0.15</v>
      </c>
      <c r="P2597">
        <v>6906.57</v>
      </c>
    </row>
    <row r="2598" spans="1:16" x14ac:dyDescent="0.25">
      <c r="A2598" t="s">
        <v>2610</v>
      </c>
      <c r="B2598" t="s">
        <v>5807</v>
      </c>
      <c r="C2598" t="str">
        <f>TEXT(SalesData[[#This Row],[Order Date]],"mmm-yyyy")</f>
        <v>Jan-2025</v>
      </c>
      <c r="D2598">
        <f t="shared" si="40"/>
        <v>2025</v>
      </c>
      <c r="E2598" t="s">
        <v>6574</v>
      </c>
      <c r="F2598" t="s">
        <v>6976</v>
      </c>
      <c r="G2598" t="s">
        <v>7094</v>
      </c>
      <c r="H2598" t="s">
        <v>7100</v>
      </c>
      <c r="I2598" t="s">
        <v>7136</v>
      </c>
      <c r="J2598" t="s">
        <v>7163</v>
      </c>
      <c r="K2598" t="s">
        <v>7171</v>
      </c>
      <c r="L2598" t="s">
        <v>7204</v>
      </c>
      <c r="M2598">
        <v>5</v>
      </c>
      <c r="N2598">
        <v>20040.84</v>
      </c>
      <c r="O2598">
        <v>0.1</v>
      </c>
      <c r="P2598">
        <v>2986.42</v>
      </c>
    </row>
    <row r="2599" spans="1:16" x14ac:dyDescent="0.25">
      <c r="A2599" t="s">
        <v>2611</v>
      </c>
      <c r="B2599" t="s">
        <v>6004</v>
      </c>
      <c r="C2599" t="str">
        <f>TEXT(SalesData[[#This Row],[Order Date]],"mmm-yyyy")</f>
        <v>Apr-2023</v>
      </c>
      <c r="D2599">
        <f t="shared" si="40"/>
        <v>2023</v>
      </c>
      <c r="E2599" t="s">
        <v>6279</v>
      </c>
      <c r="F2599" t="s">
        <v>6953</v>
      </c>
      <c r="G2599" t="s">
        <v>7094</v>
      </c>
      <c r="H2599" t="s">
        <v>7101</v>
      </c>
      <c r="I2599" t="s">
        <v>7137</v>
      </c>
      <c r="J2599" t="s">
        <v>7164</v>
      </c>
      <c r="K2599" t="s">
        <v>7174</v>
      </c>
      <c r="L2599" t="s">
        <v>7199</v>
      </c>
      <c r="M2599">
        <v>8</v>
      </c>
      <c r="N2599">
        <v>13085.39</v>
      </c>
      <c r="O2599">
        <v>0</v>
      </c>
      <c r="P2599">
        <v>2951.2</v>
      </c>
    </row>
    <row r="2600" spans="1:16" x14ac:dyDescent="0.25">
      <c r="A2600" t="s">
        <v>2612</v>
      </c>
      <c r="B2600" t="s">
        <v>5303</v>
      </c>
      <c r="C2600" t="str">
        <f>TEXT(SalesData[[#This Row],[Order Date]],"mmm-yyyy")</f>
        <v>Mar-2024</v>
      </c>
      <c r="D2600">
        <f t="shared" si="40"/>
        <v>2024</v>
      </c>
      <c r="E2600" t="s">
        <v>6533</v>
      </c>
      <c r="F2600" t="s">
        <v>7073</v>
      </c>
      <c r="G2600" t="s">
        <v>7097</v>
      </c>
      <c r="H2600" t="s">
        <v>7110</v>
      </c>
      <c r="I2600" t="s">
        <v>7129</v>
      </c>
      <c r="J2600" t="s">
        <v>7163</v>
      </c>
      <c r="K2600" t="s">
        <v>7167</v>
      </c>
      <c r="L2600" t="s">
        <v>7179</v>
      </c>
      <c r="M2600">
        <v>4</v>
      </c>
      <c r="N2600">
        <v>9871.42</v>
      </c>
      <c r="O2600">
        <v>0</v>
      </c>
      <c r="P2600">
        <v>2471.39</v>
      </c>
    </row>
    <row r="2601" spans="1:16" x14ac:dyDescent="0.25">
      <c r="A2601" t="s">
        <v>2613</v>
      </c>
      <c r="B2601" t="s">
        <v>5343</v>
      </c>
      <c r="C2601" t="str">
        <f>TEXT(SalesData[[#This Row],[Order Date]],"mmm-yyyy")</f>
        <v>Jul-2023</v>
      </c>
      <c r="D2601">
        <f t="shared" si="40"/>
        <v>2023</v>
      </c>
      <c r="E2601" t="s">
        <v>6147</v>
      </c>
      <c r="F2601" t="s">
        <v>6945</v>
      </c>
      <c r="G2601" t="s">
        <v>7097</v>
      </c>
      <c r="H2601" t="s">
        <v>7105</v>
      </c>
      <c r="I2601" t="s">
        <v>7128</v>
      </c>
      <c r="J2601" t="s">
        <v>7165</v>
      </c>
      <c r="K2601" t="s">
        <v>7177</v>
      </c>
      <c r="L2601" t="s">
        <v>7201</v>
      </c>
      <c r="M2601">
        <v>4</v>
      </c>
      <c r="N2601">
        <v>210819.86</v>
      </c>
      <c r="O2601">
        <v>0</v>
      </c>
      <c r="P2601">
        <v>33553.68</v>
      </c>
    </row>
    <row r="2602" spans="1:16" x14ac:dyDescent="0.25">
      <c r="A2602" t="s">
        <v>2614</v>
      </c>
      <c r="B2602" t="s">
        <v>5438</v>
      </c>
      <c r="C2602" t="str">
        <f>TEXT(SalesData[[#This Row],[Order Date]],"mmm-yyyy")</f>
        <v>Jul-2024</v>
      </c>
      <c r="D2602">
        <f t="shared" si="40"/>
        <v>2024</v>
      </c>
      <c r="E2602" t="s">
        <v>6859</v>
      </c>
      <c r="F2602" t="s">
        <v>7090</v>
      </c>
      <c r="G2602" t="s">
        <v>7095</v>
      </c>
      <c r="H2602" t="s">
        <v>7108</v>
      </c>
      <c r="I2602" t="s">
        <v>7126</v>
      </c>
      <c r="J2602" t="s">
        <v>7163</v>
      </c>
      <c r="K2602" t="s">
        <v>7175</v>
      </c>
      <c r="L2602" t="s">
        <v>7190</v>
      </c>
      <c r="M2602">
        <v>8</v>
      </c>
      <c r="N2602">
        <v>16337.48</v>
      </c>
      <c r="O2602">
        <v>0.05</v>
      </c>
      <c r="P2602">
        <v>3036.76</v>
      </c>
    </row>
    <row r="2603" spans="1:16" x14ac:dyDescent="0.25">
      <c r="A2603" t="s">
        <v>2615</v>
      </c>
      <c r="B2603" t="s">
        <v>5038</v>
      </c>
      <c r="C2603" t="str">
        <f>TEXT(SalesData[[#This Row],[Order Date]],"mmm-yyyy")</f>
        <v>Sep-2025</v>
      </c>
      <c r="D2603">
        <f t="shared" si="40"/>
        <v>2025</v>
      </c>
      <c r="E2603" t="s">
        <v>6386</v>
      </c>
      <c r="F2603" t="s">
        <v>6961</v>
      </c>
      <c r="G2603" t="s">
        <v>7097</v>
      </c>
      <c r="H2603" t="s">
        <v>7107</v>
      </c>
      <c r="I2603" t="s">
        <v>7152</v>
      </c>
      <c r="J2603" t="s">
        <v>7164</v>
      </c>
      <c r="K2603" t="s">
        <v>7173</v>
      </c>
      <c r="L2603" t="s">
        <v>7200</v>
      </c>
      <c r="M2603">
        <v>4</v>
      </c>
      <c r="N2603">
        <v>4690.18</v>
      </c>
      <c r="O2603">
        <v>0.05</v>
      </c>
      <c r="P2603">
        <v>1395.13</v>
      </c>
    </row>
    <row r="2604" spans="1:16" x14ac:dyDescent="0.25">
      <c r="A2604" t="s">
        <v>2616</v>
      </c>
      <c r="B2604" t="s">
        <v>5585</v>
      </c>
      <c r="C2604" t="str">
        <f>TEXT(SalesData[[#This Row],[Order Date]],"mmm-yyyy")</f>
        <v>Aug-2025</v>
      </c>
      <c r="D2604">
        <f t="shared" si="40"/>
        <v>2025</v>
      </c>
      <c r="E2604" t="s">
        <v>6716</v>
      </c>
      <c r="F2604" t="s">
        <v>7028</v>
      </c>
      <c r="G2604" t="s">
        <v>7097</v>
      </c>
      <c r="H2604" t="s">
        <v>7107</v>
      </c>
      <c r="I2604" t="s">
        <v>7153</v>
      </c>
      <c r="J2604" t="s">
        <v>7165</v>
      </c>
      <c r="K2604" t="s">
        <v>7172</v>
      </c>
      <c r="L2604" t="s">
        <v>7208</v>
      </c>
      <c r="M2604">
        <v>5</v>
      </c>
      <c r="N2604">
        <v>12243.12</v>
      </c>
      <c r="O2604">
        <v>0</v>
      </c>
      <c r="P2604">
        <v>2691.51</v>
      </c>
    </row>
    <row r="2605" spans="1:16" x14ac:dyDescent="0.25">
      <c r="A2605" t="s">
        <v>2617</v>
      </c>
      <c r="B2605" t="s">
        <v>5920</v>
      </c>
      <c r="C2605" t="str">
        <f>TEXT(SalesData[[#This Row],[Order Date]],"mmm-yyyy")</f>
        <v>Dec-2024</v>
      </c>
      <c r="D2605">
        <f t="shared" si="40"/>
        <v>2024</v>
      </c>
      <c r="E2605" t="s">
        <v>6668</v>
      </c>
      <c r="F2605" t="s">
        <v>6997</v>
      </c>
      <c r="G2605" t="s">
        <v>7096</v>
      </c>
      <c r="H2605" t="s">
        <v>7112</v>
      </c>
      <c r="I2605" t="s">
        <v>7154</v>
      </c>
      <c r="J2605" t="s">
        <v>7165</v>
      </c>
      <c r="K2605" t="s">
        <v>7177</v>
      </c>
      <c r="L2605" t="s">
        <v>7210</v>
      </c>
      <c r="M2605">
        <v>7</v>
      </c>
      <c r="N2605">
        <v>621657.79</v>
      </c>
      <c r="O2605">
        <v>0</v>
      </c>
      <c r="P2605">
        <v>85809.88</v>
      </c>
    </row>
    <row r="2606" spans="1:16" x14ac:dyDescent="0.25">
      <c r="A2606" t="s">
        <v>2618</v>
      </c>
      <c r="B2606" t="s">
        <v>5137</v>
      </c>
      <c r="C2606" t="str">
        <f>TEXT(SalesData[[#This Row],[Order Date]],"mmm-yyyy")</f>
        <v>Aug-2023</v>
      </c>
      <c r="D2606">
        <f t="shared" si="40"/>
        <v>2023</v>
      </c>
      <c r="E2606" t="s">
        <v>6261</v>
      </c>
      <c r="F2606" t="s">
        <v>6987</v>
      </c>
      <c r="G2606" t="s">
        <v>7095</v>
      </c>
      <c r="H2606" t="s">
        <v>7106</v>
      </c>
      <c r="I2606" t="s">
        <v>7146</v>
      </c>
      <c r="J2606" t="s">
        <v>7164</v>
      </c>
      <c r="K2606" t="s">
        <v>7173</v>
      </c>
      <c r="L2606" t="s">
        <v>7206</v>
      </c>
      <c r="M2606">
        <v>7</v>
      </c>
      <c r="N2606">
        <v>15423.05</v>
      </c>
      <c r="O2606">
        <v>0</v>
      </c>
      <c r="P2606">
        <v>4726.58</v>
      </c>
    </row>
    <row r="2607" spans="1:16" x14ac:dyDescent="0.25">
      <c r="A2607" t="s">
        <v>2619</v>
      </c>
      <c r="B2607" t="s">
        <v>5042</v>
      </c>
      <c r="C2607" t="str">
        <f>TEXT(SalesData[[#This Row],[Order Date]],"mmm-yyyy")</f>
        <v>Mar-2024</v>
      </c>
      <c r="D2607">
        <f t="shared" si="40"/>
        <v>2024</v>
      </c>
      <c r="E2607" t="s">
        <v>6471</v>
      </c>
      <c r="F2607" t="s">
        <v>6951</v>
      </c>
      <c r="G2607" t="s">
        <v>7094</v>
      </c>
      <c r="H2607" t="s">
        <v>7099</v>
      </c>
      <c r="I2607" t="s">
        <v>7130</v>
      </c>
      <c r="J2607" t="s">
        <v>7162</v>
      </c>
      <c r="K2607" t="s">
        <v>7168</v>
      </c>
      <c r="L2607" t="s">
        <v>7191</v>
      </c>
      <c r="M2607">
        <v>6</v>
      </c>
      <c r="N2607">
        <v>37260.25</v>
      </c>
      <c r="O2607">
        <v>0.05</v>
      </c>
      <c r="P2607">
        <v>6216.9</v>
      </c>
    </row>
    <row r="2608" spans="1:16" x14ac:dyDescent="0.25">
      <c r="A2608" t="s">
        <v>2620</v>
      </c>
      <c r="B2608" t="s">
        <v>5997</v>
      </c>
      <c r="C2608" t="str">
        <f>TEXT(SalesData[[#This Row],[Order Date]],"mmm-yyyy")</f>
        <v>Jul-2025</v>
      </c>
      <c r="D2608">
        <f t="shared" si="40"/>
        <v>2025</v>
      </c>
      <c r="E2608" t="s">
        <v>6144</v>
      </c>
      <c r="F2608" t="s">
        <v>6942</v>
      </c>
      <c r="G2608" t="s">
        <v>7094</v>
      </c>
      <c r="H2608" t="s">
        <v>7099</v>
      </c>
      <c r="I2608" t="s">
        <v>7125</v>
      </c>
      <c r="J2608" t="s">
        <v>7162</v>
      </c>
      <c r="K2608" t="s">
        <v>7166</v>
      </c>
      <c r="L2608" t="s">
        <v>7192</v>
      </c>
      <c r="M2608">
        <v>8</v>
      </c>
      <c r="N2608">
        <v>45416.83</v>
      </c>
      <c r="O2608">
        <v>0.05</v>
      </c>
      <c r="P2608">
        <v>6491.65</v>
      </c>
    </row>
    <row r="2609" spans="1:16" x14ac:dyDescent="0.25">
      <c r="A2609" t="s">
        <v>2621</v>
      </c>
      <c r="B2609" t="s">
        <v>5552</v>
      </c>
      <c r="C2609" t="str">
        <f>TEXT(SalesData[[#This Row],[Order Date]],"mmm-yyyy")</f>
        <v>Jul-2025</v>
      </c>
      <c r="D2609">
        <f t="shared" si="40"/>
        <v>2025</v>
      </c>
      <c r="E2609" t="s">
        <v>6119</v>
      </c>
      <c r="F2609" t="s">
        <v>6918</v>
      </c>
      <c r="G2609" t="s">
        <v>7097</v>
      </c>
      <c r="H2609" t="s">
        <v>7110</v>
      </c>
      <c r="I2609" t="s">
        <v>7155</v>
      </c>
      <c r="J2609" t="s">
        <v>7163</v>
      </c>
      <c r="K2609" t="s">
        <v>7175</v>
      </c>
      <c r="L2609" t="s">
        <v>7190</v>
      </c>
      <c r="M2609">
        <v>7</v>
      </c>
      <c r="N2609">
        <v>14635.75</v>
      </c>
      <c r="O2609">
        <v>0</v>
      </c>
      <c r="P2609">
        <v>3141.06</v>
      </c>
    </row>
    <row r="2610" spans="1:16" x14ac:dyDescent="0.25">
      <c r="A2610" t="s">
        <v>2622</v>
      </c>
      <c r="B2610" t="s">
        <v>5364</v>
      </c>
      <c r="C2610" t="str">
        <f>TEXT(SalesData[[#This Row],[Order Date]],"mmm-yyyy")</f>
        <v>Oct-2023</v>
      </c>
      <c r="D2610">
        <f t="shared" si="40"/>
        <v>2023</v>
      </c>
      <c r="E2610" t="s">
        <v>6309</v>
      </c>
      <c r="F2610" t="s">
        <v>7012</v>
      </c>
      <c r="G2610" t="s">
        <v>7094</v>
      </c>
      <c r="H2610" t="s">
        <v>7100</v>
      </c>
      <c r="I2610" t="s">
        <v>7116</v>
      </c>
      <c r="J2610" t="s">
        <v>7162</v>
      </c>
      <c r="K2610" t="s">
        <v>7169</v>
      </c>
      <c r="L2610" t="s">
        <v>7193</v>
      </c>
      <c r="M2610">
        <v>3</v>
      </c>
      <c r="N2610">
        <v>33267.39</v>
      </c>
      <c r="O2610">
        <v>0</v>
      </c>
      <c r="P2610">
        <v>7130.82</v>
      </c>
    </row>
    <row r="2611" spans="1:16" x14ac:dyDescent="0.25">
      <c r="A2611" t="s">
        <v>2623</v>
      </c>
      <c r="B2611" t="s">
        <v>5740</v>
      </c>
      <c r="C2611" t="str">
        <f>TEXT(SalesData[[#This Row],[Order Date]],"mmm-yyyy")</f>
        <v>Apr-2025</v>
      </c>
      <c r="D2611">
        <f t="shared" si="40"/>
        <v>2025</v>
      </c>
      <c r="E2611" t="s">
        <v>6649</v>
      </c>
      <c r="F2611" t="s">
        <v>6977</v>
      </c>
      <c r="G2611" t="s">
        <v>7094</v>
      </c>
      <c r="H2611" t="s">
        <v>7101</v>
      </c>
      <c r="I2611" t="s">
        <v>7124</v>
      </c>
      <c r="J2611" t="s">
        <v>7164</v>
      </c>
      <c r="K2611" t="s">
        <v>7170</v>
      </c>
      <c r="L2611" t="s">
        <v>7213</v>
      </c>
      <c r="M2611">
        <v>7</v>
      </c>
      <c r="N2611">
        <v>19007.88</v>
      </c>
      <c r="O2611">
        <v>0.05</v>
      </c>
      <c r="P2611">
        <v>5781.93</v>
      </c>
    </row>
    <row r="2612" spans="1:16" x14ac:dyDescent="0.25">
      <c r="A2612" t="s">
        <v>2624</v>
      </c>
      <c r="B2612" t="s">
        <v>5466</v>
      </c>
      <c r="C2612" t="str">
        <f>TEXT(SalesData[[#This Row],[Order Date]],"mmm-yyyy")</f>
        <v>Sep-2024</v>
      </c>
      <c r="D2612">
        <f t="shared" si="40"/>
        <v>2024</v>
      </c>
      <c r="E2612" t="s">
        <v>6169</v>
      </c>
      <c r="F2612" t="s">
        <v>6939</v>
      </c>
      <c r="G2612" t="s">
        <v>7095</v>
      </c>
      <c r="H2612" t="s">
        <v>7102</v>
      </c>
      <c r="I2612" t="s">
        <v>7147</v>
      </c>
      <c r="J2612" t="s">
        <v>7162</v>
      </c>
      <c r="K2612" t="s">
        <v>7169</v>
      </c>
      <c r="L2612" t="s">
        <v>7182</v>
      </c>
      <c r="M2612">
        <v>7</v>
      </c>
      <c r="N2612">
        <v>57607.95</v>
      </c>
      <c r="O2612">
        <v>0.1</v>
      </c>
      <c r="P2612">
        <v>8635.2199999999993</v>
      </c>
    </row>
    <row r="2613" spans="1:16" x14ac:dyDescent="0.25">
      <c r="A2613" t="s">
        <v>2625</v>
      </c>
      <c r="B2613" t="s">
        <v>5922</v>
      </c>
      <c r="C2613" t="str">
        <f>TEXT(SalesData[[#This Row],[Order Date]],"mmm-yyyy")</f>
        <v>Dec-2024</v>
      </c>
      <c r="D2613">
        <f t="shared" si="40"/>
        <v>2024</v>
      </c>
      <c r="E2613" t="s">
        <v>6585</v>
      </c>
      <c r="F2613" t="s">
        <v>7038</v>
      </c>
      <c r="G2613" t="s">
        <v>7094</v>
      </c>
      <c r="H2613" t="s">
        <v>7099</v>
      </c>
      <c r="I2613" t="s">
        <v>7130</v>
      </c>
      <c r="J2613" t="s">
        <v>7162</v>
      </c>
      <c r="K2613" t="s">
        <v>7166</v>
      </c>
      <c r="L2613" t="s">
        <v>7192</v>
      </c>
      <c r="M2613">
        <v>5</v>
      </c>
      <c r="N2613">
        <v>31495.439999999999</v>
      </c>
      <c r="O2613">
        <v>0</v>
      </c>
      <c r="P2613">
        <v>5597.31</v>
      </c>
    </row>
    <row r="2614" spans="1:16" x14ac:dyDescent="0.25">
      <c r="A2614" t="s">
        <v>2626</v>
      </c>
      <c r="B2614" t="s">
        <v>6005</v>
      </c>
      <c r="C2614" t="str">
        <f>TEXT(SalesData[[#This Row],[Order Date]],"mmm-yyyy")</f>
        <v>Jul-2023</v>
      </c>
      <c r="D2614">
        <f t="shared" si="40"/>
        <v>2023</v>
      </c>
      <c r="E2614" t="s">
        <v>6725</v>
      </c>
      <c r="F2614" t="s">
        <v>6949</v>
      </c>
      <c r="G2614" t="s">
        <v>7097</v>
      </c>
      <c r="H2614" t="s">
        <v>7104</v>
      </c>
      <c r="I2614" t="s">
        <v>7132</v>
      </c>
      <c r="J2614" t="s">
        <v>7164</v>
      </c>
      <c r="K2614" t="s">
        <v>7173</v>
      </c>
      <c r="L2614" t="s">
        <v>7200</v>
      </c>
      <c r="M2614">
        <v>5</v>
      </c>
      <c r="N2614">
        <v>5771.01</v>
      </c>
      <c r="O2614">
        <v>0</v>
      </c>
      <c r="P2614">
        <v>2120.59</v>
      </c>
    </row>
    <row r="2615" spans="1:16" x14ac:dyDescent="0.25">
      <c r="A2615" t="s">
        <v>2627</v>
      </c>
      <c r="B2615" t="s">
        <v>5609</v>
      </c>
      <c r="C2615" t="str">
        <f>TEXT(SalesData[[#This Row],[Order Date]],"mmm-yyyy")</f>
        <v>Jun-2023</v>
      </c>
      <c r="D2615">
        <f t="shared" si="40"/>
        <v>2023</v>
      </c>
      <c r="E2615" t="s">
        <v>6114</v>
      </c>
      <c r="F2615" t="s">
        <v>6913</v>
      </c>
      <c r="G2615" t="s">
        <v>7096</v>
      </c>
      <c r="H2615" t="s">
        <v>7112</v>
      </c>
      <c r="I2615" t="s">
        <v>7133</v>
      </c>
      <c r="J2615" t="s">
        <v>7162</v>
      </c>
      <c r="K2615" t="s">
        <v>7166</v>
      </c>
      <c r="L2615" t="s">
        <v>7178</v>
      </c>
      <c r="M2615">
        <v>2</v>
      </c>
      <c r="N2615">
        <v>30567.89</v>
      </c>
      <c r="O2615">
        <v>0</v>
      </c>
      <c r="P2615">
        <v>6521.17</v>
      </c>
    </row>
    <row r="2616" spans="1:16" x14ac:dyDescent="0.25">
      <c r="A2616" t="s">
        <v>2628</v>
      </c>
      <c r="B2616" t="s">
        <v>5249</v>
      </c>
      <c r="C2616" t="str">
        <f>TEXT(SalesData[[#This Row],[Order Date]],"mmm-yyyy")</f>
        <v>Feb-2025</v>
      </c>
      <c r="D2616">
        <f t="shared" si="40"/>
        <v>2025</v>
      </c>
      <c r="E2616" t="s">
        <v>6860</v>
      </c>
      <c r="F2616" t="s">
        <v>6940</v>
      </c>
      <c r="G2616" t="s">
        <v>7095</v>
      </c>
      <c r="H2616" t="s">
        <v>7106</v>
      </c>
      <c r="I2616" t="s">
        <v>7122</v>
      </c>
      <c r="J2616" t="s">
        <v>7162</v>
      </c>
      <c r="K2616" t="s">
        <v>7166</v>
      </c>
      <c r="L2616" t="s">
        <v>7192</v>
      </c>
      <c r="M2616">
        <v>4</v>
      </c>
      <c r="N2616">
        <v>23300.58</v>
      </c>
      <c r="O2616">
        <v>0</v>
      </c>
      <c r="P2616">
        <v>3718.22</v>
      </c>
    </row>
    <row r="2617" spans="1:16" x14ac:dyDescent="0.25">
      <c r="A2617" t="s">
        <v>2629</v>
      </c>
      <c r="B2617" t="s">
        <v>5049</v>
      </c>
      <c r="C2617" t="str">
        <f>TEXT(SalesData[[#This Row],[Order Date]],"mmm-yyyy")</f>
        <v>Mar-2025</v>
      </c>
      <c r="D2617">
        <f t="shared" si="40"/>
        <v>2025</v>
      </c>
      <c r="E2617" t="s">
        <v>6241</v>
      </c>
      <c r="F2617" t="s">
        <v>6926</v>
      </c>
      <c r="G2617" t="s">
        <v>7095</v>
      </c>
      <c r="H2617" t="s">
        <v>7102</v>
      </c>
      <c r="I2617" t="s">
        <v>7118</v>
      </c>
      <c r="J2617" t="s">
        <v>7163</v>
      </c>
      <c r="K2617" t="s">
        <v>7175</v>
      </c>
      <c r="L2617" t="s">
        <v>7190</v>
      </c>
      <c r="M2617">
        <v>7</v>
      </c>
      <c r="N2617">
        <v>13080.01</v>
      </c>
      <c r="O2617">
        <v>0.15</v>
      </c>
      <c r="P2617">
        <v>2031.27</v>
      </c>
    </row>
    <row r="2618" spans="1:16" x14ac:dyDescent="0.25">
      <c r="A2618" t="s">
        <v>2630</v>
      </c>
      <c r="B2618" t="s">
        <v>6006</v>
      </c>
      <c r="C2618" t="str">
        <f>TEXT(SalesData[[#This Row],[Order Date]],"mmm-yyyy")</f>
        <v>May-2025</v>
      </c>
      <c r="D2618">
        <f t="shared" si="40"/>
        <v>2025</v>
      </c>
      <c r="E2618" t="s">
        <v>6483</v>
      </c>
      <c r="F2618" t="s">
        <v>6899</v>
      </c>
      <c r="G2618" t="s">
        <v>7097</v>
      </c>
      <c r="H2618" t="s">
        <v>7110</v>
      </c>
      <c r="I2618" t="s">
        <v>7155</v>
      </c>
      <c r="J2618" t="s">
        <v>7165</v>
      </c>
      <c r="K2618" t="s">
        <v>7177</v>
      </c>
      <c r="L2618" t="s">
        <v>7201</v>
      </c>
      <c r="M2618">
        <v>2</v>
      </c>
      <c r="N2618">
        <v>87039.05</v>
      </c>
      <c r="O2618">
        <v>0.15</v>
      </c>
      <c r="P2618">
        <v>6317.57</v>
      </c>
    </row>
    <row r="2619" spans="1:16" x14ac:dyDescent="0.25">
      <c r="A2619" t="s">
        <v>2631</v>
      </c>
      <c r="B2619" t="s">
        <v>5470</v>
      </c>
      <c r="C2619" t="str">
        <f>TEXT(SalesData[[#This Row],[Order Date]],"mmm-yyyy")</f>
        <v>Sep-2024</v>
      </c>
      <c r="D2619">
        <f t="shared" si="40"/>
        <v>2024</v>
      </c>
      <c r="E2619" t="s">
        <v>6819</v>
      </c>
      <c r="F2619" t="s">
        <v>6903</v>
      </c>
      <c r="G2619" t="s">
        <v>7094</v>
      </c>
      <c r="H2619" t="s">
        <v>7101</v>
      </c>
      <c r="I2619" t="s">
        <v>7137</v>
      </c>
      <c r="J2619" t="s">
        <v>7162</v>
      </c>
      <c r="K2619" t="s">
        <v>7168</v>
      </c>
      <c r="L2619" t="s">
        <v>7191</v>
      </c>
      <c r="M2619">
        <v>1</v>
      </c>
      <c r="N2619">
        <v>5361.93</v>
      </c>
      <c r="O2619">
        <v>0.2</v>
      </c>
      <c r="P2619">
        <v>406.01</v>
      </c>
    </row>
    <row r="2620" spans="1:16" x14ac:dyDescent="0.25">
      <c r="A2620" t="s">
        <v>2632</v>
      </c>
      <c r="B2620" t="s">
        <v>5089</v>
      </c>
      <c r="C2620" t="str">
        <f>TEXT(SalesData[[#This Row],[Order Date]],"mmm-yyyy")</f>
        <v>Mar-2023</v>
      </c>
      <c r="D2620">
        <f t="shared" si="40"/>
        <v>2023</v>
      </c>
      <c r="E2620" t="s">
        <v>6765</v>
      </c>
      <c r="F2620" t="s">
        <v>6961</v>
      </c>
      <c r="G2620" t="s">
        <v>7097</v>
      </c>
      <c r="H2620" t="s">
        <v>7107</v>
      </c>
      <c r="I2620" t="s">
        <v>7153</v>
      </c>
      <c r="J2620" t="s">
        <v>7162</v>
      </c>
      <c r="K2620" t="s">
        <v>7169</v>
      </c>
      <c r="L2620" t="s">
        <v>7182</v>
      </c>
      <c r="M2620">
        <v>6</v>
      </c>
      <c r="N2620">
        <v>51431.79</v>
      </c>
      <c r="O2620">
        <v>0.05</v>
      </c>
      <c r="P2620">
        <v>8240.82</v>
      </c>
    </row>
    <row r="2621" spans="1:16" x14ac:dyDescent="0.25">
      <c r="A2621" t="s">
        <v>2633</v>
      </c>
      <c r="B2621" t="s">
        <v>5173</v>
      </c>
      <c r="C2621" t="str">
        <f>TEXT(SalesData[[#This Row],[Order Date]],"mmm-yyyy")</f>
        <v>Feb-2024</v>
      </c>
      <c r="D2621">
        <f t="shared" si="40"/>
        <v>2024</v>
      </c>
      <c r="E2621" t="s">
        <v>6130</v>
      </c>
      <c r="F2621" t="s">
        <v>6929</v>
      </c>
      <c r="G2621" t="s">
        <v>7096</v>
      </c>
      <c r="H2621" t="s">
        <v>7113</v>
      </c>
      <c r="I2621" t="s">
        <v>7143</v>
      </c>
      <c r="J2621" t="s">
        <v>7162</v>
      </c>
      <c r="K2621" t="s">
        <v>7168</v>
      </c>
      <c r="L2621" t="s">
        <v>7180</v>
      </c>
      <c r="M2621">
        <v>1</v>
      </c>
      <c r="N2621">
        <v>3325.89</v>
      </c>
      <c r="O2621">
        <v>0</v>
      </c>
      <c r="P2621">
        <v>652.63</v>
      </c>
    </row>
    <row r="2622" spans="1:16" x14ac:dyDescent="0.25">
      <c r="A2622" t="s">
        <v>2634</v>
      </c>
      <c r="B2622" t="s">
        <v>6007</v>
      </c>
      <c r="C2622" t="str">
        <f>TEXT(SalesData[[#This Row],[Order Date]],"mmm-yyyy")</f>
        <v>Feb-2025</v>
      </c>
      <c r="D2622">
        <f t="shared" si="40"/>
        <v>2025</v>
      </c>
      <c r="E2622" t="s">
        <v>6459</v>
      </c>
      <c r="F2622" t="s">
        <v>7064</v>
      </c>
      <c r="G2622" t="s">
        <v>7095</v>
      </c>
      <c r="H2622" t="s">
        <v>7102</v>
      </c>
      <c r="I2622" t="s">
        <v>7147</v>
      </c>
      <c r="J2622" t="s">
        <v>7165</v>
      </c>
      <c r="K2622" t="s">
        <v>7177</v>
      </c>
      <c r="L2622" t="s">
        <v>7210</v>
      </c>
      <c r="M2622">
        <v>2</v>
      </c>
      <c r="N2622">
        <v>169272.04</v>
      </c>
      <c r="O2622">
        <v>0.05</v>
      </c>
      <c r="P2622">
        <v>18371.080000000002</v>
      </c>
    </row>
    <row r="2623" spans="1:16" x14ac:dyDescent="0.25">
      <c r="A2623" t="s">
        <v>2635</v>
      </c>
      <c r="B2623" t="s">
        <v>5410</v>
      </c>
      <c r="C2623" t="str">
        <f>TEXT(SalesData[[#This Row],[Order Date]],"mmm-yyyy")</f>
        <v>Feb-2025</v>
      </c>
      <c r="D2623">
        <f t="shared" si="40"/>
        <v>2025</v>
      </c>
      <c r="E2623" t="s">
        <v>6768</v>
      </c>
      <c r="F2623" t="s">
        <v>6952</v>
      </c>
      <c r="G2623" t="s">
        <v>7096</v>
      </c>
      <c r="H2623" t="s">
        <v>7103</v>
      </c>
      <c r="I2623" t="s">
        <v>7158</v>
      </c>
      <c r="J2623" t="s">
        <v>7162</v>
      </c>
      <c r="K2623" t="s">
        <v>7166</v>
      </c>
      <c r="L2623" t="s">
        <v>7178</v>
      </c>
      <c r="M2623">
        <v>3</v>
      </c>
      <c r="N2623">
        <v>45378.15</v>
      </c>
      <c r="O2623">
        <v>0</v>
      </c>
      <c r="P2623">
        <v>8662.34</v>
      </c>
    </row>
    <row r="2624" spans="1:16" x14ac:dyDescent="0.25">
      <c r="A2624" t="s">
        <v>2636</v>
      </c>
      <c r="B2624" t="s">
        <v>5210</v>
      </c>
      <c r="C2624" t="str">
        <f>TEXT(SalesData[[#This Row],[Order Date]],"mmm-yyyy")</f>
        <v>Feb-2024</v>
      </c>
      <c r="D2624">
        <f t="shared" si="40"/>
        <v>2024</v>
      </c>
      <c r="E2624" t="s">
        <v>6396</v>
      </c>
      <c r="F2624" t="s">
        <v>7027</v>
      </c>
      <c r="G2624" t="s">
        <v>7096</v>
      </c>
      <c r="H2624" t="s">
        <v>7111</v>
      </c>
      <c r="I2624" t="s">
        <v>7145</v>
      </c>
      <c r="J2624" t="s">
        <v>7164</v>
      </c>
      <c r="K2624" t="s">
        <v>7173</v>
      </c>
      <c r="L2624" t="s">
        <v>7186</v>
      </c>
      <c r="M2624">
        <v>3</v>
      </c>
      <c r="N2624">
        <v>13316.18</v>
      </c>
      <c r="O2624">
        <v>0</v>
      </c>
      <c r="P2624">
        <v>3778.95</v>
      </c>
    </row>
    <row r="2625" spans="1:16" x14ac:dyDescent="0.25">
      <c r="A2625" t="s">
        <v>2637</v>
      </c>
      <c r="B2625" t="s">
        <v>5667</v>
      </c>
      <c r="C2625" t="str">
        <f>TEXT(SalesData[[#This Row],[Order Date]],"mmm-yyyy")</f>
        <v>Nov-2023</v>
      </c>
      <c r="D2625">
        <f t="shared" si="40"/>
        <v>2023</v>
      </c>
      <c r="E2625" t="s">
        <v>6179</v>
      </c>
      <c r="F2625" t="s">
        <v>6969</v>
      </c>
      <c r="G2625" t="s">
        <v>7095</v>
      </c>
      <c r="H2625" t="s">
        <v>7108</v>
      </c>
      <c r="I2625" t="s">
        <v>7141</v>
      </c>
      <c r="J2625" t="s">
        <v>7163</v>
      </c>
      <c r="K2625" t="s">
        <v>7171</v>
      </c>
      <c r="L2625" t="s">
        <v>7209</v>
      </c>
      <c r="M2625">
        <v>6</v>
      </c>
      <c r="N2625">
        <v>10685.8</v>
      </c>
      <c r="O2625">
        <v>0.05</v>
      </c>
      <c r="P2625">
        <v>1792.46</v>
      </c>
    </row>
    <row r="2626" spans="1:16" x14ac:dyDescent="0.25">
      <c r="A2626" t="s">
        <v>2638</v>
      </c>
      <c r="B2626" t="s">
        <v>5673</v>
      </c>
      <c r="C2626" t="str">
        <f>TEXT(SalesData[[#This Row],[Order Date]],"mmm-yyyy")</f>
        <v>Sep-2025</v>
      </c>
      <c r="D2626">
        <f t="shared" ref="D2626:D2689" si="41">YEAR(B2626)</f>
        <v>2025</v>
      </c>
      <c r="E2626" t="s">
        <v>6590</v>
      </c>
      <c r="F2626" t="s">
        <v>6927</v>
      </c>
      <c r="G2626" t="s">
        <v>7096</v>
      </c>
      <c r="H2626" t="s">
        <v>7112</v>
      </c>
      <c r="I2626" t="s">
        <v>7139</v>
      </c>
      <c r="J2626" t="s">
        <v>7165</v>
      </c>
      <c r="K2626" t="s">
        <v>7172</v>
      </c>
      <c r="L2626" t="s">
        <v>7212</v>
      </c>
      <c r="M2626">
        <v>5</v>
      </c>
      <c r="N2626">
        <v>14166.01</v>
      </c>
      <c r="O2626">
        <v>0.2</v>
      </c>
      <c r="P2626">
        <v>1172.3699999999999</v>
      </c>
    </row>
    <row r="2627" spans="1:16" x14ac:dyDescent="0.25">
      <c r="A2627" t="s">
        <v>2639</v>
      </c>
      <c r="B2627" t="s">
        <v>5216</v>
      </c>
      <c r="C2627" t="str">
        <f>TEXT(SalesData[[#This Row],[Order Date]],"mmm-yyyy")</f>
        <v>Feb-2024</v>
      </c>
      <c r="D2627">
        <f t="shared" si="41"/>
        <v>2024</v>
      </c>
      <c r="E2627" t="s">
        <v>6267</v>
      </c>
      <c r="F2627" t="s">
        <v>7003</v>
      </c>
      <c r="G2627" t="s">
        <v>7094</v>
      </c>
      <c r="H2627" t="s">
        <v>7101</v>
      </c>
      <c r="I2627" t="s">
        <v>7117</v>
      </c>
      <c r="J2627" t="s">
        <v>7163</v>
      </c>
      <c r="K2627" t="s">
        <v>7167</v>
      </c>
      <c r="L2627" t="s">
        <v>7179</v>
      </c>
      <c r="M2627">
        <v>7</v>
      </c>
      <c r="N2627">
        <v>14952.09</v>
      </c>
      <c r="O2627">
        <v>0.15</v>
      </c>
      <c r="P2627">
        <v>3079.85</v>
      </c>
    </row>
    <row r="2628" spans="1:16" x14ac:dyDescent="0.25">
      <c r="A2628" t="s">
        <v>2640</v>
      </c>
      <c r="B2628" t="s">
        <v>5722</v>
      </c>
      <c r="C2628" t="str">
        <f>TEXT(SalesData[[#This Row],[Order Date]],"mmm-yyyy")</f>
        <v>May-2025</v>
      </c>
      <c r="D2628">
        <f t="shared" si="41"/>
        <v>2025</v>
      </c>
      <c r="E2628" t="s">
        <v>6299</v>
      </c>
      <c r="F2628" t="s">
        <v>7024</v>
      </c>
      <c r="G2628" t="s">
        <v>7097</v>
      </c>
      <c r="H2628" t="s">
        <v>7107</v>
      </c>
      <c r="I2628" t="s">
        <v>7152</v>
      </c>
      <c r="J2628" t="s">
        <v>7164</v>
      </c>
      <c r="K2628" t="s">
        <v>7174</v>
      </c>
      <c r="L2628" t="s">
        <v>7199</v>
      </c>
      <c r="M2628">
        <v>8</v>
      </c>
      <c r="N2628">
        <v>13365.46</v>
      </c>
      <c r="O2628">
        <v>0</v>
      </c>
      <c r="P2628">
        <v>3226.39</v>
      </c>
    </row>
    <row r="2629" spans="1:16" x14ac:dyDescent="0.25">
      <c r="A2629" t="s">
        <v>2641</v>
      </c>
      <c r="B2629" t="s">
        <v>5358</v>
      </c>
      <c r="C2629" t="str">
        <f>TEXT(SalesData[[#This Row],[Order Date]],"mmm-yyyy")</f>
        <v>Aug-2024</v>
      </c>
      <c r="D2629">
        <f t="shared" si="41"/>
        <v>2024</v>
      </c>
      <c r="E2629" t="s">
        <v>6176</v>
      </c>
      <c r="F2629" t="s">
        <v>6966</v>
      </c>
      <c r="G2629" t="s">
        <v>7094</v>
      </c>
      <c r="H2629" t="s">
        <v>7100</v>
      </c>
      <c r="I2629" t="s">
        <v>7151</v>
      </c>
      <c r="J2629" t="s">
        <v>7164</v>
      </c>
      <c r="K2629" t="s">
        <v>7170</v>
      </c>
      <c r="L2629" t="s">
        <v>7189</v>
      </c>
      <c r="M2629">
        <v>1</v>
      </c>
      <c r="N2629">
        <v>1482.4</v>
      </c>
      <c r="O2629">
        <v>0</v>
      </c>
      <c r="P2629">
        <v>435.44</v>
      </c>
    </row>
    <row r="2630" spans="1:16" x14ac:dyDescent="0.25">
      <c r="A2630" t="s">
        <v>2642</v>
      </c>
      <c r="B2630" t="s">
        <v>6008</v>
      </c>
      <c r="C2630" t="str">
        <f>TEXT(SalesData[[#This Row],[Order Date]],"mmm-yyyy")</f>
        <v>May-2025</v>
      </c>
      <c r="D2630">
        <f t="shared" si="41"/>
        <v>2025</v>
      </c>
      <c r="E2630" t="s">
        <v>6333</v>
      </c>
      <c r="F2630" t="s">
        <v>6898</v>
      </c>
      <c r="G2630" t="s">
        <v>7095</v>
      </c>
      <c r="H2630" t="s">
        <v>7102</v>
      </c>
      <c r="I2630" t="s">
        <v>7157</v>
      </c>
      <c r="J2630" t="s">
        <v>7164</v>
      </c>
      <c r="K2630" t="s">
        <v>7174</v>
      </c>
      <c r="L2630" t="s">
        <v>7188</v>
      </c>
      <c r="M2630">
        <v>7</v>
      </c>
      <c r="N2630">
        <v>17849.95</v>
      </c>
      <c r="O2630">
        <v>0.1</v>
      </c>
      <c r="P2630">
        <v>3339.32</v>
      </c>
    </row>
    <row r="2631" spans="1:16" x14ac:dyDescent="0.25">
      <c r="A2631" t="s">
        <v>2643</v>
      </c>
      <c r="B2631" t="s">
        <v>5282</v>
      </c>
      <c r="C2631" t="str">
        <f>TEXT(SalesData[[#This Row],[Order Date]],"mmm-yyyy")</f>
        <v>Jun-2023</v>
      </c>
      <c r="D2631">
        <f t="shared" si="41"/>
        <v>2023</v>
      </c>
      <c r="E2631" t="s">
        <v>6662</v>
      </c>
      <c r="F2631" t="s">
        <v>6924</v>
      </c>
      <c r="G2631" t="s">
        <v>7095</v>
      </c>
      <c r="H2631" t="s">
        <v>7108</v>
      </c>
      <c r="I2631" t="s">
        <v>7141</v>
      </c>
      <c r="J2631" t="s">
        <v>7162</v>
      </c>
      <c r="K2631" t="s">
        <v>7166</v>
      </c>
      <c r="L2631" t="s">
        <v>7178</v>
      </c>
      <c r="M2631">
        <v>5</v>
      </c>
      <c r="N2631">
        <v>55235.9</v>
      </c>
      <c r="O2631">
        <v>0.25</v>
      </c>
      <c r="P2631">
        <v>8168.21</v>
      </c>
    </row>
    <row r="2632" spans="1:16" x14ac:dyDescent="0.25">
      <c r="A2632" t="s">
        <v>2644</v>
      </c>
      <c r="B2632" t="s">
        <v>5964</v>
      </c>
      <c r="C2632" t="str">
        <f>TEXT(SalesData[[#This Row],[Order Date]],"mmm-yyyy")</f>
        <v>Feb-2023</v>
      </c>
      <c r="D2632">
        <f t="shared" si="41"/>
        <v>2023</v>
      </c>
      <c r="E2632" t="s">
        <v>6775</v>
      </c>
      <c r="F2632" t="s">
        <v>7010</v>
      </c>
      <c r="G2632" t="s">
        <v>7095</v>
      </c>
      <c r="H2632" t="s">
        <v>7106</v>
      </c>
      <c r="I2632" t="s">
        <v>7146</v>
      </c>
      <c r="J2632" t="s">
        <v>7163</v>
      </c>
      <c r="K2632" t="s">
        <v>7171</v>
      </c>
      <c r="L2632" t="s">
        <v>7209</v>
      </c>
      <c r="M2632">
        <v>1</v>
      </c>
      <c r="N2632">
        <v>1564.42</v>
      </c>
      <c r="O2632">
        <v>0.15</v>
      </c>
      <c r="P2632">
        <v>199.91</v>
      </c>
    </row>
    <row r="2633" spans="1:16" x14ac:dyDescent="0.25">
      <c r="A2633" t="s">
        <v>2645</v>
      </c>
      <c r="B2633" t="s">
        <v>5481</v>
      </c>
      <c r="C2633" t="str">
        <f>TEXT(SalesData[[#This Row],[Order Date]],"mmm-yyyy")</f>
        <v>Mar-2025</v>
      </c>
      <c r="D2633">
        <f t="shared" si="41"/>
        <v>2025</v>
      </c>
      <c r="E2633" t="s">
        <v>6820</v>
      </c>
      <c r="F2633" t="s">
        <v>7060</v>
      </c>
      <c r="G2633" t="s">
        <v>7095</v>
      </c>
      <c r="H2633" t="s">
        <v>7106</v>
      </c>
      <c r="I2633" t="s">
        <v>7161</v>
      </c>
      <c r="J2633" t="s">
        <v>7164</v>
      </c>
      <c r="K2633" t="s">
        <v>7170</v>
      </c>
      <c r="L2633" t="s">
        <v>7213</v>
      </c>
      <c r="M2633">
        <v>4</v>
      </c>
      <c r="N2633">
        <v>10387.17</v>
      </c>
      <c r="O2633">
        <v>0.1</v>
      </c>
      <c r="P2633">
        <v>3160.54</v>
      </c>
    </row>
    <row r="2634" spans="1:16" x14ac:dyDescent="0.25">
      <c r="A2634" t="s">
        <v>2646</v>
      </c>
      <c r="B2634" t="s">
        <v>5889</v>
      </c>
      <c r="C2634" t="str">
        <f>TEXT(SalesData[[#This Row],[Order Date]],"mmm-yyyy")</f>
        <v>Sep-2025</v>
      </c>
      <c r="D2634">
        <f t="shared" si="41"/>
        <v>2025</v>
      </c>
      <c r="E2634" t="s">
        <v>6221</v>
      </c>
      <c r="F2634" t="s">
        <v>6981</v>
      </c>
      <c r="G2634" t="s">
        <v>7097</v>
      </c>
      <c r="H2634" t="s">
        <v>7104</v>
      </c>
      <c r="I2634" t="s">
        <v>7120</v>
      </c>
      <c r="J2634" t="s">
        <v>7162</v>
      </c>
      <c r="K2634" t="s">
        <v>7168</v>
      </c>
      <c r="L2634" t="s">
        <v>7181</v>
      </c>
      <c r="M2634">
        <v>6</v>
      </c>
      <c r="N2634">
        <v>65320.639999999999</v>
      </c>
      <c r="O2634">
        <v>0.1</v>
      </c>
      <c r="P2634">
        <v>12512.71</v>
      </c>
    </row>
    <row r="2635" spans="1:16" x14ac:dyDescent="0.25">
      <c r="A2635" t="s">
        <v>2647</v>
      </c>
      <c r="B2635" t="s">
        <v>5505</v>
      </c>
      <c r="C2635" t="str">
        <f>TEXT(SalesData[[#This Row],[Order Date]],"mmm-yyyy")</f>
        <v>Apr-2025</v>
      </c>
      <c r="D2635">
        <f t="shared" si="41"/>
        <v>2025</v>
      </c>
      <c r="E2635" t="s">
        <v>6113</v>
      </c>
      <c r="F2635" t="s">
        <v>6912</v>
      </c>
      <c r="G2635" t="s">
        <v>7096</v>
      </c>
      <c r="H2635" t="s">
        <v>7113</v>
      </c>
      <c r="I2635" t="s">
        <v>7144</v>
      </c>
      <c r="J2635" t="s">
        <v>7165</v>
      </c>
      <c r="K2635" t="s">
        <v>7172</v>
      </c>
      <c r="L2635" t="s">
        <v>7212</v>
      </c>
      <c r="M2635">
        <v>1</v>
      </c>
      <c r="N2635">
        <v>3062.24</v>
      </c>
      <c r="O2635">
        <v>0.1</v>
      </c>
      <c r="P2635">
        <v>558.01</v>
      </c>
    </row>
    <row r="2636" spans="1:16" x14ac:dyDescent="0.25">
      <c r="A2636" t="s">
        <v>2648</v>
      </c>
      <c r="B2636" t="s">
        <v>5671</v>
      </c>
      <c r="C2636" t="str">
        <f>TEXT(SalesData[[#This Row],[Order Date]],"mmm-yyyy")</f>
        <v>Jun-2023</v>
      </c>
      <c r="D2636">
        <f t="shared" si="41"/>
        <v>2023</v>
      </c>
      <c r="E2636" t="s">
        <v>6560</v>
      </c>
      <c r="F2636" t="s">
        <v>6986</v>
      </c>
      <c r="G2636" t="s">
        <v>7095</v>
      </c>
      <c r="H2636" t="s">
        <v>7109</v>
      </c>
      <c r="I2636" t="s">
        <v>7127</v>
      </c>
      <c r="J2636" t="s">
        <v>7163</v>
      </c>
      <c r="K2636" t="s">
        <v>7171</v>
      </c>
      <c r="L2636" t="s">
        <v>7204</v>
      </c>
      <c r="M2636">
        <v>5</v>
      </c>
      <c r="N2636">
        <v>16080.72</v>
      </c>
      <c r="O2636">
        <v>0.25</v>
      </c>
      <c r="P2636">
        <v>1827.42</v>
      </c>
    </row>
    <row r="2637" spans="1:16" x14ac:dyDescent="0.25">
      <c r="A2637" t="s">
        <v>2649</v>
      </c>
      <c r="B2637" t="s">
        <v>5823</v>
      </c>
      <c r="C2637" t="str">
        <f>TEXT(SalesData[[#This Row],[Order Date]],"mmm-yyyy")</f>
        <v>Apr-2025</v>
      </c>
      <c r="D2637">
        <f t="shared" si="41"/>
        <v>2025</v>
      </c>
      <c r="E2637" t="s">
        <v>6522</v>
      </c>
      <c r="F2637" t="s">
        <v>7040</v>
      </c>
      <c r="G2637" t="s">
        <v>7095</v>
      </c>
      <c r="H2637" t="s">
        <v>7106</v>
      </c>
      <c r="I2637" t="s">
        <v>7161</v>
      </c>
      <c r="J2637" t="s">
        <v>7163</v>
      </c>
      <c r="K2637" t="s">
        <v>7167</v>
      </c>
      <c r="L2637" t="s">
        <v>7207</v>
      </c>
      <c r="M2637">
        <v>7</v>
      </c>
      <c r="N2637">
        <v>5433.17</v>
      </c>
      <c r="O2637">
        <v>0</v>
      </c>
      <c r="P2637">
        <v>1861.51</v>
      </c>
    </row>
    <row r="2638" spans="1:16" x14ac:dyDescent="0.25">
      <c r="A2638" t="s">
        <v>2650</v>
      </c>
      <c r="B2638" t="s">
        <v>5710</v>
      </c>
      <c r="C2638" t="str">
        <f>TEXT(SalesData[[#This Row],[Order Date]],"mmm-yyyy")</f>
        <v>May-2025</v>
      </c>
      <c r="D2638">
        <f t="shared" si="41"/>
        <v>2025</v>
      </c>
      <c r="E2638" t="s">
        <v>6260</v>
      </c>
      <c r="F2638" t="s">
        <v>7009</v>
      </c>
      <c r="G2638" t="s">
        <v>7095</v>
      </c>
      <c r="H2638" t="s">
        <v>7102</v>
      </c>
      <c r="I2638" t="s">
        <v>7157</v>
      </c>
      <c r="J2638" t="s">
        <v>7165</v>
      </c>
      <c r="K2638" t="s">
        <v>7176</v>
      </c>
      <c r="L2638" t="s">
        <v>7202</v>
      </c>
      <c r="M2638">
        <v>3</v>
      </c>
      <c r="N2638">
        <v>47125.31</v>
      </c>
      <c r="O2638">
        <v>0.1</v>
      </c>
      <c r="P2638">
        <v>4036.04</v>
      </c>
    </row>
    <row r="2639" spans="1:16" x14ac:dyDescent="0.25">
      <c r="A2639" t="s">
        <v>2651</v>
      </c>
      <c r="B2639" t="s">
        <v>5820</v>
      </c>
      <c r="C2639" t="str">
        <f>TEXT(SalesData[[#This Row],[Order Date]],"mmm-yyyy")</f>
        <v>Aug-2023</v>
      </c>
      <c r="D2639">
        <f t="shared" si="41"/>
        <v>2023</v>
      </c>
      <c r="E2639" t="s">
        <v>6371</v>
      </c>
      <c r="F2639" t="s">
        <v>7040</v>
      </c>
      <c r="G2639" t="s">
        <v>7095</v>
      </c>
      <c r="H2639" t="s">
        <v>7106</v>
      </c>
      <c r="I2639" t="s">
        <v>7122</v>
      </c>
      <c r="J2639" t="s">
        <v>7164</v>
      </c>
      <c r="K2639" t="s">
        <v>7173</v>
      </c>
      <c r="L2639" t="s">
        <v>7200</v>
      </c>
      <c r="M2639">
        <v>2</v>
      </c>
      <c r="N2639">
        <v>2322.9699999999998</v>
      </c>
      <c r="O2639">
        <v>0</v>
      </c>
      <c r="P2639">
        <v>739.04</v>
      </c>
    </row>
    <row r="2640" spans="1:16" x14ac:dyDescent="0.25">
      <c r="A2640" t="s">
        <v>2652</v>
      </c>
      <c r="B2640" t="s">
        <v>5880</v>
      </c>
      <c r="C2640" t="str">
        <f>TEXT(SalesData[[#This Row],[Order Date]],"mmm-yyyy")</f>
        <v>Aug-2023</v>
      </c>
      <c r="D2640">
        <f t="shared" si="41"/>
        <v>2023</v>
      </c>
      <c r="E2640" t="s">
        <v>6316</v>
      </c>
      <c r="F2640" t="s">
        <v>6920</v>
      </c>
      <c r="G2640" t="s">
        <v>7095</v>
      </c>
      <c r="H2640" t="s">
        <v>7109</v>
      </c>
      <c r="I2640" t="s">
        <v>7135</v>
      </c>
      <c r="J2640" t="s">
        <v>7164</v>
      </c>
      <c r="K2640" t="s">
        <v>7174</v>
      </c>
      <c r="L2640" t="s">
        <v>7188</v>
      </c>
      <c r="M2640">
        <v>8</v>
      </c>
      <c r="N2640">
        <v>20292.62</v>
      </c>
      <c r="O2640">
        <v>0.1</v>
      </c>
      <c r="P2640">
        <v>3996.58</v>
      </c>
    </row>
    <row r="2641" spans="1:16" x14ac:dyDescent="0.25">
      <c r="A2641" t="s">
        <v>2653</v>
      </c>
      <c r="B2641" t="s">
        <v>5289</v>
      </c>
      <c r="C2641" t="str">
        <f>TEXT(SalesData[[#This Row],[Order Date]],"mmm-yyyy")</f>
        <v>Feb-2023</v>
      </c>
      <c r="D2641">
        <f t="shared" si="41"/>
        <v>2023</v>
      </c>
      <c r="E2641" t="s">
        <v>6861</v>
      </c>
      <c r="F2641" t="s">
        <v>6971</v>
      </c>
      <c r="G2641" t="s">
        <v>7096</v>
      </c>
      <c r="H2641" t="s">
        <v>7112</v>
      </c>
      <c r="I2641" t="s">
        <v>7133</v>
      </c>
      <c r="J2641" t="s">
        <v>7164</v>
      </c>
      <c r="K2641" t="s">
        <v>7173</v>
      </c>
      <c r="L2641" t="s">
        <v>7206</v>
      </c>
      <c r="M2641">
        <v>8</v>
      </c>
      <c r="N2641">
        <v>13405</v>
      </c>
      <c r="O2641">
        <v>0.25</v>
      </c>
      <c r="P2641">
        <v>3366.36</v>
      </c>
    </row>
    <row r="2642" spans="1:16" x14ac:dyDescent="0.25">
      <c r="A2642" t="s">
        <v>2654</v>
      </c>
      <c r="B2642" t="s">
        <v>5220</v>
      </c>
      <c r="C2642" t="str">
        <f>TEXT(SalesData[[#This Row],[Order Date]],"mmm-yyyy")</f>
        <v>Mar-2024</v>
      </c>
      <c r="D2642">
        <f t="shared" si="41"/>
        <v>2024</v>
      </c>
      <c r="E2642" t="s">
        <v>6557</v>
      </c>
      <c r="F2642" t="s">
        <v>7003</v>
      </c>
      <c r="G2642" t="s">
        <v>7095</v>
      </c>
      <c r="H2642" t="s">
        <v>7109</v>
      </c>
      <c r="I2642" t="s">
        <v>7135</v>
      </c>
      <c r="J2642" t="s">
        <v>7162</v>
      </c>
      <c r="K2642" t="s">
        <v>7166</v>
      </c>
      <c r="L2642" t="s">
        <v>7211</v>
      </c>
      <c r="M2642">
        <v>3</v>
      </c>
      <c r="N2642">
        <v>16819.89</v>
      </c>
      <c r="O2642">
        <v>0.25</v>
      </c>
      <c r="P2642">
        <v>989.67</v>
      </c>
    </row>
    <row r="2643" spans="1:16" x14ac:dyDescent="0.25">
      <c r="A2643" t="s">
        <v>2655</v>
      </c>
      <c r="B2643" t="s">
        <v>5449</v>
      </c>
      <c r="C2643" t="str">
        <f>TEXT(SalesData[[#This Row],[Order Date]],"mmm-yyyy")</f>
        <v>Nov-2024</v>
      </c>
      <c r="D2643">
        <f t="shared" si="41"/>
        <v>2024</v>
      </c>
      <c r="E2643" t="s">
        <v>6439</v>
      </c>
      <c r="F2643" t="s">
        <v>6932</v>
      </c>
      <c r="G2643" t="s">
        <v>7096</v>
      </c>
      <c r="H2643" t="s">
        <v>7103</v>
      </c>
      <c r="I2643" t="s">
        <v>7119</v>
      </c>
      <c r="J2643" t="s">
        <v>7163</v>
      </c>
      <c r="K2643" t="s">
        <v>7171</v>
      </c>
      <c r="L2643" t="s">
        <v>7209</v>
      </c>
      <c r="M2643">
        <v>2</v>
      </c>
      <c r="N2643">
        <v>3635.9</v>
      </c>
      <c r="O2643">
        <v>0</v>
      </c>
      <c r="P2643">
        <v>759</v>
      </c>
    </row>
    <row r="2644" spans="1:16" x14ac:dyDescent="0.25">
      <c r="A2644" t="s">
        <v>2656</v>
      </c>
      <c r="B2644" t="s">
        <v>5334</v>
      </c>
      <c r="C2644" t="str">
        <f>TEXT(SalesData[[#This Row],[Order Date]],"mmm-yyyy")</f>
        <v>Mar-2024</v>
      </c>
      <c r="D2644">
        <f t="shared" si="41"/>
        <v>2024</v>
      </c>
      <c r="E2644" t="s">
        <v>6149</v>
      </c>
      <c r="F2644" t="s">
        <v>6947</v>
      </c>
      <c r="G2644" t="s">
        <v>7097</v>
      </c>
      <c r="H2644" t="s">
        <v>7110</v>
      </c>
      <c r="I2644" t="s">
        <v>7159</v>
      </c>
      <c r="J2644" t="s">
        <v>7163</v>
      </c>
      <c r="K2644" t="s">
        <v>7175</v>
      </c>
      <c r="L2644" t="s">
        <v>7190</v>
      </c>
      <c r="M2644">
        <v>6</v>
      </c>
      <c r="N2644">
        <v>11382.25</v>
      </c>
      <c r="O2644">
        <v>0.15</v>
      </c>
      <c r="P2644">
        <v>1651.82</v>
      </c>
    </row>
    <row r="2645" spans="1:16" x14ac:dyDescent="0.25">
      <c r="A2645" t="s">
        <v>2657</v>
      </c>
      <c r="B2645" t="s">
        <v>5370</v>
      </c>
      <c r="C2645" t="str">
        <f>TEXT(SalesData[[#This Row],[Order Date]],"mmm-yyyy")</f>
        <v>Jul-2023</v>
      </c>
      <c r="D2645">
        <f t="shared" si="41"/>
        <v>2023</v>
      </c>
      <c r="E2645" t="s">
        <v>6255</v>
      </c>
      <c r="F2645" t="s">
        <v>6946</v>
      </c>
      <c r="G2645" t="s">
        <v>7094</v>
      </c>
      <c r="H2645" t="s">
        <v>7100</v>
      </c>
      <c r="I2645" t="s">
        <v>7151</v>
      </c>
      <c r="J2645" t="s">
        <v>7163</v>
      </c>
      <c r="K2645" t="s">
        <v>7167</v>
      </c>
      <c r="L2645" t="s">
        <v>7179</v>
      </c>
      <c r="M2645">
        <v>1</v>
      </c>
      <c r="N2645">
        <v>2473.96</v>
      </c>
      <c r="O2645">
        <v>0.05</v>
      </c>
      <c r="P2645">
        <v>670.72</v>
      </c>
    </row>
    <row r="2646" spans="1:16" x14ac:dyDescent="0.25">
      <c r="A2646" t="s">
        <v>2658</v>
      </c>
      <c r="B2646" t="s">
        <v>5133</v>
      </c>
      <c r="C2646" t="str">
        <f>TEXT(SalesData[[#This Row],[Order Date]],"mmm-yyyy")</f>
        <v>May-2023</v>
      </c>
      <c r="D2646">
        <f t="shared" si="41"/>
        <v>2023</v>
      </c>
      <c r="E2646" t="s">
        <v>6355</v>
      </c>
      <c r="F2646" t="s">
        <v>6990</v>
      </c>
      <c r="G2646" t="s">
        <v>7097</v>
      </c>
      <c r="H2646" t="s">
        <v>7105</v>
      </c>
      <c r="I2646" t="s">
        <v>7149</v>
      </c>
      <c r="J2646" t="s">
        <v>7164</v>
      </c>
      <c r="K2646" t="s">
        <v>7173</v>
      </c>
      <c r="L2646" t="s">
        <v>7200</v>
      </c>
      <c r="M2646">
        <v>7</v>
      </c>
      <c r="N2646">
        <v>7613.58</v>
      </c>
      <c r="O2646">
        <v>0.05</v>
      </c>
      <c r="P2646">
        <v>2541.09</v>
      </c>
    </row>
    <row r="2647" spans="1:16" x14ac:dyDescent="0.25">
      <c r="A2647" t="s">
        <v>2659</v>
      </c>
      <c r="B2647" t="s">
        <v>6009</v>
      </c>
      <c r="C2647" t="str">
        <f>TEXT(SalesData[[#This Row],[Order Date]],"mmm-yyyy")</f>
        <v>Sep-2024</v>
      </c>
      <c r="D2647">
        <f t="shared" si="41"/>
        <v>2024</v>
      </c>
      <c r="E2647" t="s">
        <v>6506</v>
      </c>
      <c r="F2647" t="s">
        <v>7051</v>
      </c>
      <c r="G2647" t="s">
        <v>7096</v>
      </c>
      <c r="H2647" t="s">
        <v>7113</v>
      </c>
      <c r="I2647" t="s">
        <v>7144</v>
      </c>
      <c r="J2647" t="s">
        <v>7162</v>
      </c>
      <c r="K2647" t="s">
        <v>7168</v>
      </c>
      <c r="L2647" t="s">
        <v>7191</v>
      </c>
      <c r="M2647">
        <v>5</v>
      </c>
      <c r="N2647">
        <v>28568.19</v>
      </c>
      <c r="O2647">
        <v>0.15</v>
      </c>
      <c r="P2647">
        <v>3808.37</v>
      </c>
    </row>
    <row r="2648" spans="1:16" x14ac:dyDescent="0.25">
      <c r="A2648" t="s">
        <v>2660</v>
      </c>
      <c r="B2648" t="s">
        <v>5891</v>
      </c>
      <c r="C2648" t="str">
        <f>TEXT(SalesData[[#This Row],[Order Date]],"mmm-yyyy")</f>
        <v>Aug-2024</v>
      </c>
      <c r="D2648">
        <f t="shared" si="41"/>
        <v>2024</v>
      </c>
      <c r="E2648" t="s">
        <v>6673</v>
      </c>
      <c r="F2648" t="s">
        <v>6919</v>
      </c>
      <c r="G2648" t="s">
        <v>7097</v>
      </c>
      <c r="H2648" t="s">
        <v>7104</v>
      </c>
      <c r="I2648" t="s">
        <v>7132</v>
      </c>
      <c r="J2648" t="s">
        <v>7162</v>
      </c>
      <c r="K2648" t="s">
        <v>7166</v>
      </c>
      <c r="L2648" t="s">
        <v>7211</v>
      </c>
      <c r="M2648">
        <v>1</v>
      </c>
      <c r="N2648">
        <v>6062.56</v>
      </c>
      <c r="O2648">
        <v>0.15</v>
      </c>
      <c r="P2648">
        <v>873.21</v>
      </c>
    </row>
    <row r="2649" spans="1:16" x14ac:dyDescent="0.25">
      <c r="A2649" t="s">
        <v>2661</v>
      </c>
      <c r="B2649" t="s">
        <v>5072</v>
      </c>
      <c r="C2649" t="str">
        <f>TEXT(SalesData[[#This Row],[Order Date]],"mmm-yyyy")</f>
        <v>May-2024</v>
      </c>
      <c r="D2649">
        <f t="shared" si="41"/>
        <v>2024</v>
      </c>
      <c r="E2649" t="s">
        <v>6408</v>
      </c>
      <c r="F2649" t="s">
        <v>6991</v>
      </c>
      <c r="G2649" t="s">
        <v>7096</v>
      </c>
      <c r="H2649" t="s">
        <v>7113</v>
      </c>
      <c r="I2649" t="s">
        <v>7148</v>
      </c>
      <c r="J2649" t="s">
        <v>7165</v>
      </c>
      <c r="K2649" t="s">
        <v>7177</v>
      </c>
      <c r="L2649" t="s">
        <v>7201</v>
      </c>
      <c r="M2649">
        <v>6</v>
      </c>
      <c r="N2649">
        <v>252699.41</v>
      </c>
      <c r="O2649">
        <v>0.2</v>
      </c>
      <c r="P2649">
        <v>9281.93</v>
      </c>
    </row>
    <row r="2650" spans="1:16" x14ac:dyDescent="0.25">
      <c r="A2650" t="s">
        <v>2662</v>
      </c>
      <c r="B2650" t="s">
        <v>5421</v>
      </c>
      <c r="C2650" t="str">
        <f>TEXT(SalesData[[#This Row],[Order Date]],"mmm-yyyy")</f>
        <v>Mar-2023</v>
      </c>
      <c r="D2650">
        <f t="shared" si="41"/>
        <v>2023</v>
      </c>
      <c r="E2650" t="s">
        <v>6798</v>
      </c>
      <c r="F2650" t="s">
        <v>7086</v>
      </c>
      <c r="G2650" t="s">
        <v>7095</v>
      </c>
      <c r="H2650" t="s">
        <v>7106</v>
      </c>
      <c r="I2650" t="s">
        <v>7122</v>
      </c>
      <c r="J2650" t="s">
        <v>7162</v>
      </c>
      <c r="K2650" t="s">
        <v>7168</v>
      </c>
      <c r="L2650" t="s">
        <v>7181</v>
      </c>
      <c r="M2650">
        <v>1</v>
      </c>
      <c r="N2650">
        <v>10936.44</v>
      </c>
      <c r="O2650">
        <v>0.1</v>
      </c>
      <c r="P2650">
        <v>1774.99</v>
      </c>
    </row>
    <row r="2651" spans="1:16" x14ac:dyDescent="0.25">
      <c r="A2651" t="s">
        <v>2663</v>
      </c>
      <c r="B2651" t="s">
        <v>5266</v>
      </c>
      <c r="C2651" t="str">
        <f>TEXT(SalesData[[#This Row],[Order Date]],"mmm-yyyy")</f>
        <v>Dec-2024</v>
      </c>
      <c r="D2651">
        <f t="shared" si="41"/>
        <v>2024</v>
      </c>
      <c r="E2651" t="s">
        <v>6668</v>
      </c>
      <c r="F2651" t="s">
        <v>6997</v>
      </c>
      <c r="G2651" t="s">
        <v>7094</v>
      </c>
      <c r="H2651" t="s">
        <v>7101</v>
      </c>
      <c r="I2651" t="s">
        <v>7124</v>
      </c>
      <c r="J2651" t="s">
        <v>7165</v>
      </c>
      <c r="K2651" t="s">
        <v>7176</v>
      </c>
      <c r="L2651" t="s">
        <v>7195</v>
      </c>
      <c r="M2651">
        <v>6</v>
      </c>
      <c r="N2651">
        <v>69888.399999999994</v>
      </c>
      <c r="O2651">
        <v>0</v>
      </c>
      <c r="P2651">
        <v>7611.29</v>
      </c>
    </row>
    <row r="2652" spans="1:16" x14ac:dyDescent="0.25">
      <c r="A2652" t="s">
        <v>2664</v>
      </c>
      <c r="B2652" t="s">
        <v>5819</v>
      </c>
      <c r="C2652" t="str">
        <f>TEXT(SalesData[[#This Row],[Order Date]],"mmm-yyyy")</f>
        <v>Apr-2025</v>
      </c>
      <c r="D2652">
        <f t="shared" si="41"/>
        <v>2025</v>
      </c>
      <c r="E2652" t="s">
        <v>6862</v>
      </c>
      <c r="F2652" t="s">
        <v>6919</v>
      </c>
      <c r="G2652" t="s">
        <v>7096</v>
      </c>
      <c r="H2652" t="s">
        <v>7111</v>
      </c>
      <c r="I2652" t="s">
        <v>7131</v>
      </c>
      <c r="J2652" t="s">
        <v>7165</v>
      </c>
      <c r="K2652" t="s">
        <v>7172</v>
      </c>
      <c r="L2652" t="s">
        <v>7208</v>
      </c>
      <c r="M2652">
        <v>4</v>
      </c>
      <c r="N2652">
        <v>9832.2000000000007</v>
      </c>
      <c r="O2652">
        <v>0.05</v>
      </c>
      <c r="P2652">
        <v>1869.31</v>
      </c>
    </row>
    <row r="2653" spans="1:16" x14ac:dyDescent="0.25">
      <c r="A2653" t="s">
        <v>2665</v>
      </c>
      <c r="B2653" t="s">
        <v>5072</v>
      </c>
      <c r="C2653" t="str">
        <f>TEXT(SalesData[[#This Row],[Order Date]],"mmm-yyyy")</f>
        <v>May-2024</v>
      </c>
      <c r="D2653">
        <f t="shared" si="41"/>
        <v>2024</v>
      </c>
      <c r="E2653" t="s">
        <v>6641</v>
      </c>
      <c r="F2653" t="s">
        <v>7076</v>
      </c>
      <c r="G2653" t="s">
        <v>7097</v>
      </c>
      <c r="H2653" t="s">
        <v>7105</v>
      </c>
      <c r="I2653" t="s">
        <v>7149</v>
      </c>
      <c r="J2653" t="s">
        <v>7165</v>
      </c>
      <c r="K2653" t="s">
        <v>7177</v>
      </c>
      <c r="L2653" t="s">
        <v>7201</v>
      </c>
      <c r="M2653">
        <v>1</v>
      </c>
      <c r="N2653">
        <v>37752</v>
      </c>
      <c r="O2653">
        <v>0.25</v>
      </c>
      <c r="P2653">
        <v>1687.76</v>
      </c>
    </row>
    <row r="2654" spans="1:16" x14ac:dyDescent="0.25">
      <c r="A2654" t="s">
        <v>2666</v>
      </c>
      <c r="B2654" t="s">
        <v>5653</v>
      </c>
      <c r="C2654" t="str">
        <f>TEXT(SalesData[[#This Row],[Order Date]],"mmm-yyyy")</f>
        <v>Aug-2023</v>
      </c>
      <c r="D2654">
        <f t="shared" si="41"/>
        <v>2023</v>
      </c>
      <c r="E2654" t="s">
        <v>6409</v>
      </c>
      <c r="F2654" t="s">
        <v>7016</v>
      </c>
      <c r="G2654" t="s">
        <v>7094</v>
      </c>
      <c r="H2654" t="s">
        <v>7098</v>
      </c>
      <c r="I2654" t="s">
        <v>7114</v>
      </c>
      <c r="J2654" t="s">
        <v>7165</v>
      </c>
      <c r="K2654" t="s">
        <v>7172</v>
      </c>
      <c r="L2654" t="s">
        <v>7212</v>
      </c>
      <c r="M2654">
        <v>1</v>
      </c>
      <c r="N2654">
        <v>3427.27</v>
      </c>
      <c r="O2654">
        <v>0</v>
      </c>
      <c r="P2654">
        <v>707.98</v>
      </c>
    </row>
    <row r="2655" spans="1:16" x14ac:dyDescent="0.25">
      <c r="A2655" t="s">
        <v>2667</v>
      </c>
      <c r="B2655" t="s">
        <v>5533</v>
      </c>
      <c r="C2655" t="str">
        <f>TEXT(SalesData[[#This Row],[Order Date]],"mmm-yyyy")</f>
        <v>Oct-2023</v>
      </c>
      <c r="D2655">
        <f t="shared" si="41"/>
        <v>2023</v>
      </c>
      <c r="E2655" t="s">
        <v>6300</v>
      </c>
      <c r="F2655" t="s">
        <v>7025</v>
      </c>
      <c r="G2655" t="s">
        <v>7097</v>
      </c>
      <c r="H2655" t="s">
        <v>7105</v>
      </c>
      <c r="I2655" t="s">
        <v>7149</v>
      </c>
      <c r="J2655" t="s">
        <v>7162</v>
      </c>
      <c r="K2655" t="s">
        <v>7168</v>
      </c>
      <c r="L2655" t="s">
        <v>7180</v>
      </c>
      <c r="M2655">
        <v>2</v>
      </c>
      <c r="N2655">
        <v>5351.39</v>
      </c>
      <c r="O2655">
        <v>0.25</v>
      </c>
      <c r="P2655">
        <v>352.27</v>
      </c>
    </row>
    <row r="2656" spans="1:16" x14ac:dyDescent="0.25">
      <c r="A2656" t="s">
        <v>2668</v>
      </c>
      <c r="B2656" t="s">
        <v>6010</v>
      </c>
      <c r="C2656" t="str">
        <f>TEXT(SalesData[[#This Row],[Order Date]],"mmm-yyyy")</f>
        <v>Dec-2024</v>
      </c>
      <c r="D2656">
        <f t="shared" si="41"/>
        <v>2024</v>
      </c>
      <c r="E2656" t="s">
        <v>6355</v>
      </c>
      <c r="F2656" t="s">
        <v>6990</v>
      </c>
      <c r="G2656" t="s">
        <v>7095</v>
      </c>
      <c r="H2656" t="s">
        <v>7108</v>
      </c>
      <c r="I2656" t="s">
        <v>7141</v>
      </c>
      <c r="J2656" t="s">
        <v>7163</v>
      </c>
      <c r="K2656" t="s">
        <v>7171</v>
      </c>
      <c r="L2656" t="s">
        <v>7209</v>
      </c>
      <c r="M2656">
        <v>6</v>
      </c>
      <c r="N2656">
        <v>9969.31</v>
      </c>
      <c r="O2656">
        <v>0.1</v>
      </c>
      <c r="P2656">
        <v>1534.64</v>
      </c>
    </row>
    <row r="2657" spans="1:16" x14ac:dyDescent="0.25">
      <c r="A2657" t="s">
        <v>2669</v>
      </c>
      <c r="B2657" t="s">
        <v>5066</v>
      </c>
      <c r="C2657" t="str">
        <f>TEXT(SalesData[[#This Row],[Order Date]],"mmm-yyyy")</f>
        <v>Dec-2025</v>
      </c>
      <c r="D2657">
        <f t="shared" si="41"/>
        <v>2025</v>
      </c>
      <c r="E2657" t="s">
        <v>6237</v>
      </c>
      <c r="F2657" t="s">
        <v>6997</v>
      </c>
      <c r="G2657" t="s">
        <v>7094</v>
      </c>
      <c r="H2657" t="s">
        <v>7098</v>
      </c>
      <c r="I2657" t="s">
        <v>7138</v>
      </c>
      <c r="J2657" t="s">
        <v>7164</v>
      </c>
      <c r="K2657" t="s">
        <v>7174</v>
      </c>
      <c r="L2657" t="s">
        <v>7199</v>
      </c>
      <c r="M2657">
        <v>6</v>
      </c>
      <c r="N2657">
        <v>9625.2199999999993</v>
      </c>
      <c r="O2657">
        <v>0</v>
      </c>
      <c r="P2657">
        <v>2269.17</v>
      </c>
    </row>
    <row r="2658" spans="1:16" x14ac:dyDescent="0.25">
      <c r="A2658" t="s">
        <v>2670</v>
      </c>
      <c r="B2658" t="s">
        <v>5635</v>
      </c>
      <c r="C2658" t="str">
        <f>TEXT(SalesData[[#This Row],[Order Date]],"mmm-yyyy")</f>
        <v>Nov-2023</v>
      </c>
      <c r="D2658">
        <f t="shared" si="41"/>
        <v>2023</v>
      </c>
      <c r="E2658" t="s">
        <v>6797</v>
      </c>
      <c r="F2658" t="s">
        <v>7071</v>
      </c>
      <c r="G2658" t="s">
        <v>7096</v>
      </c>
      <c r="H2658" t="s">
        <v>7111</v>
      </c>
      <c r="I2658" t="s">
        <v>7142</v>
      </c>
      <c r="J2658" t="s">
        <v>7162</v>
      </c>
      <c r="K2658" t="s">
        <v>7169</v>
      </c>
      <c r="L2658" t="s">
        <v>7182</v>
      </c>
      <c r="M2658">
        <v>7</v>
      </c>
      <c r="N2658">
        <v>61956.43</v>
      </c>
      <c r="O2658">
        <v>0.05</v>
      </c>
      <c r="P2658">
        <v>10360.9</v>
      </c>
    </row>
    <row r="2659" spans="1:16" x14ac:dyDescent="0.25">
      <c r="A2659" t="s">
        <v>2671</v>
      </c>
      <c r="B2659" t="s">
        <v>5490</v>
      </c>
      <c r="C2659" t="str">
        <f>TEXT(SalesData[[#This Row],[Order Date]],"mmm-yyyy")</f>
        <v>Oct-2025</v>
      </c>
      <c r="D2659">
        <f t="shared" si="41"/>
        <v>2025</v>
      </c>
      <c r="E2659" t="s">
        <v>6777</v>
      </c>
      <c r="F2659" t="s">
        <v>6899</v>
      </c>
      <c r="G2659" t="s">
        <v>7095</v>
      </c>
      <c r="H2659" t="s">
        <v>7106</v>
      </c>
      <c r="I2659" t="s">
        <v>7146</v>
      </c>
      <c r="J2659" t="s">
        <v>7164</v>
      </c>
      <c r="K2659" t="s">
        <v>7174</v>
      </c>
      <c r="L2659" t="s">
        <v>7188</v>
      </c>
      <c r="M2659">
        <v>7</v>
      </c>
      <c r="N2659">
        <v>14740.96</v>
      </c>
      <c r="O2659">
        <v>0.25</v>
      </c>
      <c r="P2659">
        <v>1923.64</v>
      </c>
    </row>
    <row r="2660" spans="1:16" x14ac:dyDescent="0.25">
      <c r="A2660" t="s">
        <v>2672</v>
      </c>
      <c r="B2660" t="s">
        <v>5027</v>
      </c>
      <c r="C2660" t="str">
        <f>TEXT(SalesData[[#This Row],[Order Date]],"mmm-yyyy")</f>
        <v>Nov-2024</v>
      </c>
      <c r="D2660">
        <f t="shared" si="41"/>
        <v>2024</v>
      </c>
      <c r="E2660" t="s">
        <v>6101</v>
      </c>
      <c r="F2660" t="s">
        <v>6900</v>
      </c>
      <c r="G2660" t="s">
        <v>7097</v>
      </c>
      <c r="H2660" t="s">
        <v>7110</v>
      </c>
      <c r="I2660" t="s">
        <v>7159</v>
      </c>
      <c r="J2660" t="s">
        <v>7165</v>
      </c>
      <c r="K2660" t="s">
        <v>7172</v>
      </c>
      <c r="L2660" t="s">
        <v>7212</v>
      </c>
      <c r="M2660">
        <v>6</v>
      </c>
      <c r="N2660">
        <v>15440.25</v>
      </c>
      <c r="O2660">
        <v>0.25</v>
      </c>
      <c r="P2660">
        <v>968.67</v>
      </c>
    </row>
    <row r="2661" spans="1:16" x14ac:dyDescent="0.25">
      <c r="A2661" t="s">
        <v>2673</v>
      </c>
      <c r="B2661" t="s">
        <v>5027</v>
      </c>
      <c r="C2661" t="str">
        <f>TEXT(SalesData[[#This Row],[Order Date]],"mmm-yyyy")</f>
        <v>Nov-2024</v>
      </c>
      <c r="D2661">
        <f t="shared" si="41"/>
        <v>2024</v>
      </c>
      <c r="E2661" t="s">
        <v>6191</v>
      </c>
      <c r="F2661" t="s">
        <v>6927</v>
      </c>
      <c r="G2661" t="s">
        <v>7097</v>
      </c>
      <c r="H2661" t="s">
        <v>7104</v>
      </c>
      <c r="I2661" t="s">
        <v>7160</v>
      </c>
      <c r="J2661" t="s">
        <v>7164</v>
      </c>
      <c r="K2661" t="s">
        <v>7174</v>
      </c>
      <c r="L2661" t="s">
        <v>7199</v>
      </c>
      <c r="M2661">
        <v>2</v>
      </c>
      <c r="N2661">
        <v>2648.4</v>
      </c>
      <c r="O2661">
        <v>0.2</v>
      </c>
      <c r="P2661">
        <v>294.67</v>
      </c>
    </row>
    <row r="2662" spans="1:16" x14ac:dyDescent="0.25">
      <c r="A2662" t="s">
        <v>2674</v>
      </c>
      <c r="B2662" t="s">
        <v>5211</v>
      </c>
      <c r="C2662" t="str">
        <f>TEXT(SalesData[[#This Row],[Order Date]],"mmm-yyyy")</f>
        <v>Jun-2024</v>
      </c>
      <c r="D2662">
        <f t="shared" si="41"/>
        <v>2024</v>
      </c>
      <c r="E2662" t="s">
        <v>6241</v>
      </c>
      <c r="F2662" t="s">
        <v>6926</v>
      </c>
      <c r="G2662" t="s">
        <v>7095</v>
      </c>
      <c r="H2662" t="s">
        <v>7102</v>
      </c>
      <c r="I2662" t="s">
        <v>7147</v>
      </c>
      <c r="J2662" t="s">
        <v>7164</v>
      </c>
      <c r="K2662" t="s">
        <v>7173</v>
      </c>
      <c r="L2662" t="s">
        <v>7200</v>
      </c>
      <c r="M2662">
        <v>6</v>
      </c>
      <c r="N2662">
        <v>7159.41</v>
      </c>
      <c r="O2662">
        <v>0</v>
      </c>
      <c r="P2662">
        <v>2553.73</v>
      </c>
    </row>
    <row r="2663" spans="1:16" x14ac:dyDescent="0.25">
      <c r="A2663" t="s">
        <v>2675</v>
      </c>
      <c r="B2663" t="s">
        <v>6010</v>
      </c>
      <c r="C2663" t="str">
        <f>TEXT(SalesData[[#This Row],[Order Date]],"mmm-yyyy")</f>
        <v>Dec-2024</v>
      </c>
      <c r="D2663">
        <f t="shared" si="41"/>
        <v>2024</v>
      </c>
      <c r="E2663" t="s">
        <v>6146</v>
      </c>
      <c r="F2663" t="s">
        <v>6944</v>
      </c>
      <c r="G2663" t="s">
        <v>7095</v>
      </c>
      <c r="H2663" t="s">
        <v>7106</v>
      </c>
      <c r="I2663" t="s">
        <v>7146</v>
      </c>
      <c r="J2663" t="s">
        <v>7164</v>
      </c>
      <c r="K2663" t="s">
        <v>7174</v>
      </c>
      <c r="L2663" t="s">
        <v>7199</v>
      </c>
      <c r="M2663">
        <v>2</v>
      </c>
      <c r="N2663">
        <v>2294.88</v>
      </c>
      <c r="O2663">
        <v>0.25</v>
      </c>
      <c r="P2663">
        <v>174.06</v>
      </c>
    </row>
    <row r="2664" spans="1:16" x14ac:dyDescent="0.25">
      <c r="A2664" t="s">
        <v>2676</v>
      </c>
      <c r="B2664" t="s">
        <v>6011</v>
      </c>
      <c r="C2664" t="str">
        <f>TEXT(SalesData[[#This Row],[Order Date]],"mmm-yyyy")</f>
        <v>Jul-2025</v>
      </c>
      <c r="D2664">
        <f t="shared" si="41"/>
        <v>2025</v>
      </c>
      <c r="E2664" t="s">
        <v>6570</v>
      </c>
      <c r="F2664" t="s">
        <v>7078</v>
      </c>
      <c r="G2664" t="s">
        <v>7096</v>
      </c>
      <c r="H2664" t="s">
        <v>7113</v>
      </c>
      <c r="I2664" t="s">
        <v>7143</v>
      </c>
      <c r="J2664" t="s">
        <v>7163</v>
      </c>
      <c r="K2664" t="s">
        <v>7175</v>
      </c>
      <c r="L2664" t="s">
        <v>7205</v>
      </c>
      <c r="M2664">
        <v>8</v>
      </c>
      <c r="N2664">
        <v>24624.2</v>
      </c>
      <c r="O2664">
        <v>0.1</v>
      </c>
      <c r="P2664">
        <v>3273.33</v>
      </c>
    </row>
    <row r="2665" spans="1:16" x14ac:dyDescent="0.25">
      <c r="A2665" t="s">
        <v>2677</v>
      </c>
      <c r="B2665" t="s">
        <v>5653</v>
      </c>
      <c r="C2665" t="str">
        <f>TEXT(SalesData[[#This Row],[Order Date]],"mmm-yyyy")</f>
        <v>Aug-2023</v>
      </c>
      <c r="D2665">
        <f t="shared" si="41"/>
        <v>2023</v>
      </c>
      <c r="E2665" t="s">
        <v>6863</v>
      </c>
      <c r="F2665" t="s">
        <v>7046</v>
      </c>
      <c r="G2665" t="s">
        <v>7094</v>
      </c>
      <c r="H2665" t="s">
        <v>7100</v>
      </c>
      <c r="I2665" t="s">
        <v>7136</v>
      </c>
      <c r="J2665" t="s">
        <v>7163</v>
      </c>
      <c r="K2665" t="s">
        <v>7171</v>
      </c>
      <c r="L2665" t="s">
        <v>7184</v>
      </c>
      <c r="M2665">
        <v>4</v>
      </c>
      <c r="N2665">
        <v>29076.87</v>
      </c>
      <c r="O2665">
        <v>0.1</v>
      </c>
      <c r="P2665">
        <v>2899.28</v>
      </c>
    </row>
    <row r="2666" spans="1:16" x14ac:dyDescent="0.25">
      <c r="A2666" t="s">
        <v>2678</v>
      </c>
      <c r="B2666" t="s">
        <v>5891</v>
      </c>
      <c r="C2666" t="str">
        <f>TEXT(SalesData[[#This Row],[Order Date]],"mmm-yyyy")</f>
        <v>Aug-2024</v>
      </c>
      <c r="D2666">
        <f t="shared" si="41"/>
        <v>2024</v>
      </c>
      <c r="E2666" t="s">
        <v>6394</v>
      </c>
      <c r="F2666" t="s">
        <v>6900</v>
      </c>
      <c r="G2666" t="s">
        <v>7095</v>
      </c>
      <c r="H2666" t="s">
        <v>7108</v>
      </c>
      <c r="I2666" t="s">
        <v>7141</v>
      </c>
      <c r="J2666" t="s">
        <v>7164</v>
      </c>
      <c r="K2666" t="s">
        <v>7174</v>
      </c>
      <c r="L2666" t="s">
        <v>7188</v>
      </c>
      <c r="M2666">
        <v>7</v>
      </c>
      <c r="N2666">
        <v>18339.23</v>
      </c>
      <c r="O2666">
        <v>0.1</v>
      </c>
      <c r="P2666">
        <v>3492.26</v>
      </c>
    </row>
    <row r="2667" spans="1:16" x14ac:dyDescent="0.25">
      <c r="A2667" t="s">
        <v>2679</v>
      </c>
      <c r="B2667" t="s">
        <v>5751</v>
      </c>
      <c r="C2667" t="str">
        <f>TEXT(SalesData[[#This Row],[Order Date]],"mmm-yyyy")</f>
        <v>Jun-2025</v>
      </c>
      <c r="D2667">
        <f t="shared" si="41"/>
        <v>2025</v>
      </c>
      <c r="E2667" t="s">
        <v>6517</v>
      </c>
      <c r="F2667" t="s">
        <v>6902</v>
      </c>
      <c r="G2667" t="s">
        <v>7096</v>
      </c>
      <c r="H2667" t="s">
        <v>7111</v>
      </c>
      <c r="I2667" t="s">
        <v>7131</v>
      </c>
      <c r="J2667" t="s">
        <v>7164</v>
      </c>
      <c r="K2667" t="s">
        <v>7170</v>
      </c>
      <c r="L2667" t="s">
        <v>7183</v>
      </c>
      <c r="M2667">
        <v>8</v>
      </c>
      <c r="N2667">
        <v>38616.15</v>
      </c>
      <c r="O2667">
        <v>0</v>
      </c>
      <c r="P2667">
        <v>9844.56</v>
      </c>
    </row>
    <row r="2668" spans="1:16" x14ac:dyDescent="0.25">
      <c r="A2668" t="s">
        <v>2680</v>
      </c>
      <c r="B2668" t="s">
        <v>5041</v>
      </c>
      <c r="C2668" t="str">
        <f>TEXT(SalesData[[#This Row],[Order Date]],"mmm-yyyy")</f>
        <v>Dec-2023</v>
      </c>
      <c r="D2668">
        <f t="shared" si="41"/>
        <v>2023</v>
      </c>
      <c r="E2668" t="s">
        <v>6146</v>
      </c>
      <c r="F2668" t="s">
        <v>6944</v>
      </c>
      <c r="G2668" t="s">
        <v>7096</v>
      </c>
      <c r="H2668" t="s">
        <v>7103</v>
      </c>
      <c r="I2668" t="s">
        <v>7158</v>
      </c>
      <c r="J2668" t="s">
        <v>7164</v>
      </c>
      <c r="K2668" t="s">
        <v>7174</v>
      </c>
      <c r="L2668" t="s">
        <v>7199</v>
      </c>
      <c r="M2668">
        <v>1</v>
      </c>
      <c r="N2668">
        <v>1411.36</v>
      </c>
      <c r="O2668">
        <v>0.1</v>
      </c>
      <c r="P2668">
        <v>250.06</v>
      </c>
    </row>
    <row r="2669" spans="1:16" x14ac:dyDescent="0.25">
      <c r="A2669" t="s">
        <v>2681</v>
      </c>
      <c r="B2669" t="s">
        <v>5099</v>
      </c>
      <c r="C2669" t="str">
        <f>TEXT(SalesData[[#This Row],[Order Date]],"mmm-yyyy")</f>
        <v>Oct-2025</v>
      </c>
      <c r="D2669">
        <f t="shared" si="41"/>
        <v>2025</v>
      </c>
      <c r="E2669" t="s">
        <v>6307</v>
      </c>
      <c r="F2669" t="s">
        <v>6944</v>
      </c>
      <c r="G2669" t="s">
        <v>7094</v>
      </c>
      <c r="H2669" t="s">
        <v>7101</v>
      </c>
      <c r="I2669" t="s">
        <v>7137</v>
      </c>
      <c r="J2669" t="s">
        <v>7164</v>
      </c>
      <c r="K2669" t="s">
        <v>7173</v>
      </c>
      <c r="L2669" t="s">
        <v>7200</v>
      </c>
      <c r="M2669">
        <v>5</v>
      </c>
      <c r="N2669">
        <v>4440.5200000000004</v>
      </c>
      <c r="O2669">
        <v>0.25</v>
      </c>
      <c r="P2669">
        <v>1257.69</v>
      </c>
    </row>
    <row r="2670" spans="1:16" x14ac:dyDescent="0.25">
      <c r="A2670" t="s">
        <v>2682</v>
      </c>
      <c r="B2670" t="s">
        <v>5126</v>
      </c>
      <c r="C2670" t="str">
        <f>TEXT(SalesData[[#This Row],[Order Date]],"mmm-yyyy")</f>
        <v>Jul-2023</v>
      </c>
      <c r="D2670">
        <f t="shared" si="41"/>
        <v>2023</v>
      </c>
      <c r="E2670" t="s">
        <v>6777</v>
      </c>
      <c r="F2670" t="s">
        <v>6899</v>
      </c>
      <c r="G2670" t="s">
        <v>7096</v>
      </c>
      <c r="H2670" t="s">
        <v>7112</v>
      </c>
      <c r="I2670" t="s">
        <v>7139</v>
      </c>
      <c r="J2670" t="s">
        <v>7164</v>
      </c>
      <c r="K2670" t="s">
        <v>7170</v>
      </c>
      <c r="L2670" t="s">
        <v>7189</v>
      </c>
      <c r="M2670">
        <v>6</v>
      </c>
      <c r="N2670">
        <v>7451.6</v>
      </c>
      <c r="O2670">
        <v>0.15</v>
      </c>
      <c r="P2670">
        <v>1773.75</v>
      </c>
    </row>
    <row r="2671" spans="1:16" x14ac:dyDescent="0.25">
      <c r="A2671" t="s">
        <v>2683</v>
      </c>
      <c r="B2671" t="s">
        <v>5199</v>
      </c>
      <c r="C2671" t="str">
        <f>TEXT(SalesData[[#This Row],[Order Date]],"mmm-yyyy")</f>
        <v>Jan-2025</v>
      </c>
      <c r="D2671">
        <f t="shared" si="41"/>
        <v>2025</v>
      </c>
      <c r="E2671" t="s">
        <v>6640</v>
      </c>
      <c r="F2671" t="s">
        <v>7032</v>
      </c>
      <c r="G2671" t="s">
        <v>7096</v>
      </c>
      <c r="H2671" t="s">
        <v>7111</v>
      </c>
      <c r="I2671" t="s">
        <v>7131</v>
      </c>
      <c r="J2671" t="s">
        <v>7163</v>
      </c>
      <c r="K2671" t="s">
        <v>7167</v>
      </c>
      <c r="L2671" t="s">
        <v>7207</v>
      </c>
      <c r="M2671">
        <v>4</v>
      </c>
      <c r="N2671">
        <v>3159.36</v>
      </c>
      <c r="O2671">
        <v>0</v>
      </c>
      <c r="P2671">
        <v>1140.72</v>
      </c>
    </row>
    <row r="2672" spans="1:16" x14ac:dyDescent="0.25">
      <c r="A2672" t="s">
        <v>2684</v>
      </c>
      <c r="B2672" t="s">
        <v>5999</v>
      </c>
      <c r="C2672" t="str">
        <f>TEXT(SalesData[[#This Row],[Order Date]],"mmm-yyyy")</f>
        <v>Apr-2025</v>
      </c>
      <c r="D2672">
        <f t="shared" si="41"/>
        <v>2025</v>
      </c>
      <c r="E2672" t="s">
        <v>6250</v>
      </c>
      <c r="F2672" t="s">
        <v>6952</v>
      </c>
      <c r="G2672" t="s">
        <v>7096</v>
      </c>
      <c r="H2672" t="s">
        <v>7112</v>
      </c>
      <c r="I2672" t="s">
        <v>7154</v>
      </c>
      <c r="J2672" t="s">
        <v>7164</v>
      </c>
      <c r="K2672" t="s">
        <v>7173</v>
      </c>
      <c r="L2672" t="s">
        <v>7206</v>
      </c>
      <c r="M2672">
        <v>2</v>
      </c>
      <c r="N2672">
        <v>4401.21</v>
      </c>
      <c r="O2672">
        <v>0</v>
      </c>
      <c r="P2672">
        <v>1281.8599999999999</v>
      </c>
    </row>
    <row r="2673" spans="1:16" x14ac:dyDescent="0.25">
      <c r="A2673" t="s">
        <v>2685</v>
      </c>
      <c r="B2673" t="s">
        <v>5255</v>
      </c>
      <c r="C2673" t="str">
        <f>TEXT(SalesData[[#This Row],[Order Date]],"mmm-yyyy")</f>
        <v>Jun-2023</v>
      </c>
      <c r="D2673">
        <f t="shared" si="41"/>
        <v>2023</v>
      </c>
      <c r="E2673" t="s">
        <v>6823</v>
      </c>
      <c r="F2673" t="s">
        <v>6945</v>
      </c>
      <c r="G2673" t="s">
        <v>7096</v>
      </c>
      <c r="H2673" t="s">
        <v>7112</v>
      </c>
      <c r="I2673" t="s">
        <v>7133</v>
      </c>
      <c r="J2673" t="s">
        <v>7164</v>
      </c>
      <c r="K2673" t="s">
        <v>7174</v>
      </c>
      <c r="L2673" t="s">
        <v>7188</v>
      </c>
      <c r="M2673">
        <v>6</v>
      </c>
      <c r="N2673">
        <v>12169.93</v>
      </c>
      <c r="O2673">
        <v>0.25</v>
      </c>
      <c r="P2673">
        <v>1420.75</v>
      </c>
    </row>
    <row r="2674" spans="1:16" x14ac:dyDescent="0.25">
      <c r="A2674" t="s">
        <v>2686</v>
      </c>
      <c r="B2674" t="s">
        <v>5831</v>
      </c>
      <c r="C2674" t="str">
        <f>TEXT(SalesData[[#This Row],[Order Date]],"mmm-yyyy")</f>
        <v>Apr-2024</v>
      </c>
      <c r="D2674">
        <f t="shared" si="41"/>
        <v>2024</v>
      </c>
      <c r="E2674" t="s">
        <v>6523</v>
      </c>
      <c r="F2674" t="s">
        <v>7072</v>
      </c>
      <c r="G2674" t="s">
        <v>7094</v>
      </c>
      <c r="H2674" t="s">
        <v>7101</v>
      </c>
      <c r="I2674" t="s">
        <v>7124</v>
      </c>
      <c r="J2674" t="s">
        <v>7163</v>
      </c>
      <c r="K2674" t="s">
        <v>7171</v>
      </c>
      <c r="L2674" t="s">
        <v>7209</v>
      </c>
      <c r="M2674">
        <v>4</v>
      </c>
      <c r="N2674">
        <v>5167.03</v>
      </c>
      <c r="O2674">
        <v>0.25</v>
      </c>
      <c r="P2674">
        <v>325.8</v>
      </c>
    </row>
    <row r="2675" spans="1:16" x14ac:dyDescent="0.25">
      <c r="A2675" t="s">
        <v>2687</v>
      </c>
      <c r="B2675" t="s">
        <v>5590</v>
      </c>
      <c r="C2675" t="str">
        <f>TEXT(SalesData[[#This Row],[Order Date]],"mmm-yyyy")</f>
        <v>Nov-2025</v>
      </c>
      <c r="D2675">
        <f t="shared" si="41"/>
        <v>2025</v>
      </c>
      <c r="E2675" t="s">
        <v>6272</v>
      </c>
      <c r="F2675" t="s">
        <v>7016</v>
      </c>
      <c r="G2675" t="s">
        <v>7095</v>
      </c>
      <c r="H2675" t="s">
        <v>7109</v>
      </c>
      <c r="I2675" t="s">
        <v>7140</v>
      </c>
      <c r="J2675" t="s">
        <v>7165</v>
      </c>
      <c r="K2675" t="s">
        <v>7177</v>
      </c>
      <c r="L2675" t="s">
        <v>7201</v>
      </c>
      <c r="M2675">
        <v>4</v>
      </c>
      <c r="N2675">
        <v>169343.97</v>
      </c>
      <c r="O2675">
        <v>0.15</v>
      </c>
      <c r="P2675">
        <v>19178.79</v>
      </c>
    </row>
    <row r="2676" spans="1:16" x14ac:dyDescent="0.25">
      <c r="A2676" t="s">
        <v>2688</v>
      </c>
      <c r="B2676" t="s">
        <v>5028</v>
      </c>
      <c r="C2676" t="str">
        <f>TEXT(SalesData[[#This Row],[Order Date]],"mmm-yyyy")</f>
        <v>Mar-2023</v>
      </c>
      <c r="D2676">
        <f t="shared" si="41"/>
        <v>2023</v>
      </c>
      <c r="E2676" t="s">
        <v>6404</v>
      </c>
      <c r="F2676" t="s">
        <v>7040</v>
      </c>
      <c r="G2676" t="s">
        <v>7094</v>
      </c>
      <c r="H2676" t="s">
        <v>7101</v>
      </c>
      <c r="I2676" t="s">
        <v>7137</v>
      </c>
      <c r="J2676" t="s">
        <v>7165</v>
      </c>
      <c r="K2676" t="s">
        <v>7176</v>
      </c>
      <c r="L2676" t="s">
        <v>7195</v>
      </c>
      <c r="M2676">
        <v>4</v>
      </c>
      <c r="N2676">
        <v>39083</v>
      </c>
      <c r="O2676">
        <v>0.2</v>
      </c>
      <c r="P2676">
        <v>1880.87</v>
      </c>
    </row>
    <row r="2677" spans="1:16" x14ac:dyDescent="0.25">
      <c r="A2677" t="s">
        <v>2689</v>
      </c>
      <c r="B2677" t="s">
        <v>5620</v>
      </c>
      <c r="C2677" t="str">
        <f>TEXT(SalesData[[#This Row],[Order Date]],"mmm-yyyy")</f>
        <v>Jun-2025</v>
      </c>
      <c r="D2677">
        <f t="shared" si="41"/>
        <v>2025</v>
      </c>
      <c r="E2677" t="s">
        <v>6767</v>
      </c>
      <c r="F2677" t="s">
        <v>7088</v>
      </c>
      <c r="G2677" t="s">
        <v>7094</v>
      </c>
      <c r="H2677" t="s">
        <v>7101</v>
      </c>
      <c r="I2677" t="s">
        <v>7124</v>
      </c>
      <c r="J2677" t="s">
        <v>7165</v>
      </c>
      <c r="K2677" t="s">
        <v>7176</v>
      </c>
      <c r="L2677" t="s">
        <v>7202</v>
      </c>
      <c r="M2677">
        <v>4</v>
      </c>
      <c r="N2677">
        <v>61570.36</v>
      </c>
      <c r="O2677">
        <v>0.15</v>
      </c>
      <c r="P2677">
        <v>4349.8100000000004</v>
      </c>
    </row>
    <row r="2678" spans="1:16" x14ac:dyDescent="0.25">
      <c r="A2678" t="s">
        <v>2690</v>
      </c>
      <c r="B2678" t="s">
        <v>5757</v>
      </c>
      <c r="C2678" t="str">
        <f>TEXT(SalesData[[#This Row],[Order Date]],"mmm-yyyy")</f>
        <v>May-2023</v>
      </c>
      <c r="D2678">
        <f t="shared" si="41"/>
        <v>2023</v>
      </c>
      <c r="E2678" t="s">
        <v>6746</v>
      </c>
      <c r="F2678" t="s">
        <v>6900</v>
      </c>
      <c r="G2678" t="s">
        <v>7094</v>
      </c>
      <c r="H2678" t="s">
        <v>7098</v>
      </c>
      <c r="I2678" t="s">
        <v>7156</v>
      </c>
      <c r="J2678" t="s">
        <v>7163</v>
      </c>
      <c r="K2678" t="s">
        <v>7167</v>
      </c>
      <c r="L2678" t="s">
        <v>7187</v>
      </c>
      <c r="M2678">
        <v>7</v>
      </c>
      <c r="N2678">
        <v>7837.83</v>
      </c>
      <c r="O2678">
        <v>0.25</v>
      </c>
      <c r="P2678">
        <v>1621.23</v>
      </c>
    </row>
    <row r="2679" spans="1:16" x14ac:dyDescent="0.25">
      <c r="A2679" t="s">
        <v>2691</v>
      </c>
      <c r="B2679" t="s">
        <v>6012</v>
      </c>
      <c r="C2679" t="str">
        <f>TEXT(SalesData[[#This Row],[Order Date]],"mmm-yyyy")</f>
        <v>Oct-2023</v>
      </c>
      <c r="D2679">
        <f t="shared" si="41"/>
        <v>2023</v>
      </c>
      <c r="E2679" t="s">
        <v>6492</v>
      </c>
      <c r="F2679" t="s">
        <v>6971</v>
      </c>
      <c r="G2679" t="s">
        <v>7097</v>
      </c>
      <c r="H2679" t="s">
        <v>7110</v>
      </c>
      <c r="I2679" t="s">
        <v>7155</v>
      </c>
      <c r="J2679" t="s">
        <v>7165</v>
      </c>
      <c r="K2679" t="s">
        <v>7176</v>
      </c>
      <c r="L2679" t="s">
        <v>7194</v>
      </c>
      <c r="M2679">
        <v>3</v>
      </c>
      <c r="N2679">
        <v>61595.55</v>
      </c>
      <c r="O2679">
        <v>0.2</v>
      </c>
      <c r="P2679">
        <v>4614.3100000000004</v>
      </c>
    </row>
    <row r="2680" spans="1:16" x14ac:dyDescent="0.25">
      <c r="A2680" t="s">
        <v>2692</v>
      </c>
      <c r="B2680" t="s">
        <v>5412</v>
      </c>
      <c r="C2680" t="str">
        <f>TEXT(SalesData[[#This Row],[Order Date]],"mmm-yyyy")</f>
        <v>Apr-2025</v>
      </c>
      <c r="D2680">
        <f t="shared" si="41"/>
        <v>2025</v>
      </c>
      <c r="E2680" t="s">
        <v>6168</v>
      </c>
      <c r="F2680" t="s">
        <v>6909</v>
      </c>
      <c r="G2680" t="s">
        <v>7095</v>
      </c>
      <c r="H2680" t="s">
        <v>7108</v>
      </c>
      <c r="I2680" t="s">
        <v>7126</v>
      </c>
      <c r="J2680" t="s">
        <v>7164</v>
      </c>
      <c r="K2680" t="s">
        <v>7170</v>
      </c>
      <c r="L2680" t="s">
        <v>7183</v>
      </c>
      <c r="M2680">
        <v>4</v>
      </c>
      <c r="N2680">
        <v>15276.34</v>
      </c>
      <c r="O2680">
        <v>0.25</v>
      </c>
      <c r="P2680">
        <v>2912.59</v>
      </c>
    </row>
    <row r="2681" spans="1:16" x14ac:dyDescent="0.25">
      <c r="A2681" t="s">
        <v>2693</v>
      </c>
      <c r="B2681" t="s">
        <v>5350</v>
      </c>
      <c r="C2681" t="str">
        <f>TEXT(SalesData[[#This Row],[Order Date]],"mmm-yyyy")</f>
        <v>Apr-2025</v>
      </c>
      <c r="D2681">
        <f t="shared" si="41"/>
        <v>2025</v>
      </c>
      <c r="E2681" t="s">
        <v>6771</v>
      </c>
      <c r="F2681" t="s">
        <v>6974</v>
      </c>
      <c r="G2681" t="s">
        <v>7094</v>
      </c>
      <c r="H2681" t="s">
        <v>7101</v>
      </c>
      <c r="I2681" t="s">
        <v>7124</v>
      </c>
      <c r="J2681" t="s">
        <v>7164</v>
      </c>
      <c r="K2681" t="s">
        <v>7174</v>
      </c>
      <c r="L2681" t="s">
        <v>7196</v>
      </c>
      <c r="M2681">
        <v>8</v>
      </c>
      <c r="N2681">
        <v>26018.47</v>
      </c>
      <c r="O2681">
        <v>0.1</v>
      </c>
      <c r="P2681">
        <v>5660.67</v>
      </c>
    </row>
    <row r="2682" spans="1:16" x14ac:dyDescent="0.25">
      <c r="A2682" t="s">
        <v>2694</v>
      </c>
      <c r="B2682" t="s">
        <v>6013</v>
      </c>
      <c r="C2682" t="str">
        <f>TEXT(SalesData[[#This Row],[Order Date]],"mmm-yyyy")</f>
        <v>Sep-2024</v>
      </c>
      <c r="D2682">
        <f t="shared" si="41"/>
        <v>2024</v>
      </c>
      <c r="E2682" t="s">
        <v>6440</v>
      </c>
      <c r="F2682" t="s">
        <v>6913</v>
      </c>
      <c r="G2682" t="s">
        <v>7096</v>
      </c>
      <c r="H2682" t="s">
        <v>7103</v>
      </c>
      <c r="I2682" t="s">
        <v>7134</v>
      </c>
      <c r="J2682" t="s">
        <v>7165</v>
      </c>
      <c r="K2682" t="s">
        <v>7177</v>
      </c>
      <c r="L2682" t="s">
        <v>7201</v>
      </c>
      <c r="M2682">
        <v>7</v>
      </c>
      <c r="N2682">
        <v>275999.18</v>
      </c>
      <c r="O2682">
        <v>0.25</v>
      </c>
      <c r="P2682">
        <v>-3015.18</v>
      </c>
    </row>
    <row r="2683" spans="1:16" x14ac:dyDescent="0.25">
      <c r="A2683" t="s">
        <v>2695</v>
      </c>
      <c r="B2683" t="s">
        <v>5098</v>
      </c>
      <c r="C2683" t="str">
        <f>TEXT(SalesData[[#This Row],[Order Date]],"mmm-yyyy")</f>
        <v>Nov-2024</v>
      </c>
      <c r="D2683">
        <f t="shared" si="41"/>
        <v>2024</v>
      </c>
      <c r="E2683" t="s">
        <v>6146</v>
      </c>
      <c r="F2683" t="s">
        <v>6944</v>
      </c>
      <c r="G2683" t="s">
        <v>7094</v>
      </c>
      <c r="H2683" t="s">
        <v>7099</v>
      </c>
      <c r="I2683" t="s">
        <v>7125</v>
      </c>
      <c r="J2683" t="s">
        <v>7164</v>
      </c>
      <c r="K2683" t="s">
        <v>7170</v>
      </c>
      <c r="L2683" t="s">
        <v>7189</v>
      </c>
      <c r="M2683">
        <v>5</v>
      </c>
      <c r="N2683">
        <v>5786.5</v>
      </c>
      <c r="O2683">
        <v>0.2</v>
      </c>
      <c r="P2683">
        <v>1048.0899999999999</v>
      </c>
    </row>
    <row r="2684" spans="1:16" x14ac:dyDescent="0.25">
      <c r="A2684" t="s">
        <v>2696</v>
      </c>
      <c r="B2684" t="s">
        <v>5196</v>
      </c>
      <c r="C2684" t="str">
        <f>TEXT(SalesData[[#This Row],[Order Date]],"mmm-yyyy")</f>
        <v>Feb-2025</v>
      </c>
      <c r="D2684">
        <f t="shared" si="41"/>
        <v>2025</v>
      </c>
      <c r="E2684" t="s">
        <v>6809</v>
      </c>
      <c r="F2684" t="s">
        <v>7043</v>
      </c>
      <c r="G2684" t="s">
        <v>7097</v>
      </c>
      <c r="H2684" t="s">
        <v>7105</v>
      </c>
      <c r="I2684" t="s">
        <v>7128</v>
      </c>
      <c r="J2684" t="s">
        <v>7163</v>
      </c>
      <c r="K2684" t="s">
        <v>7175</v>
      </c>
      <c r="L2684" t="s">
        <v>7190</v>
      </c>
      <c r="M2684">
        <v>2</v>
      </c>
      <c r="N2684">
        <v>4470.97</v>
      </c>
      <c r="O2684">
        <v>0</v>
      </c>
      <c r="P2684">
        <v>1050.46</v>
      </c>
    </row>
    <row r="2685" spans="1:16" x14ac:dyDescent="0.25">
      <c r="A2685" t="s">
        <v>2697</v>
      </c>
      <c r="B2685" t="s">
        <v>5096</v>
      </c>
      <c r="C2685" t="str">
        <f>TEXT(SalesData[[#This Row],[Order Date]],"mmm-yyyy")</f>
        <v>Oct-2023</v>
      </c>
      <c r="D2685">
        <f t="shared" si="41"/>
        <v>2023</v>
      </c>
      <c r="E2685" t="s">
        <v>6849</v>
      </c>
      <c r="F2685" t="s">
        <v>7024</v>
      </c>
      <c r="G2685" t="s">
        <v>7094</v>
      </c>
      <c r="H2685" t="s">
        <v>7100</v>
      </c>
      <c r="I2685" t="s">
        <v>7151</v>
      </c>
      <c r="J2685" t="s">
        <v>7163</v>
      </c>
      <c r="K2685" t="s">
        <v>7167</v>
      </c>
      <c r="L2685" t="s">
        <v>7179</v>
      </c>
      <c r="M2685">
        <v>3</v>
      </c>
      <c r="N2685">
        <v>7802.49</v>
      </c>
      <c r="O2685">
        <v>0</v>
      </c>
      <c r="P2685">
        <v>1983.55</v>
      </c>
    </row>
    <row r="2686" spans="1:16" x14ac:dyDescent="0.25">
      <c r="A2686" t="s">
        <v>2698</v>
      </c>
      <c r="B2686" t="s">
        <v>5724</v>
      </c>
      <c r="C2686" t="str">
        <f>TEXT(SalesData[[#This Row],[Order Date]],"mmm-yyyy")</f>
        <v>Jul-2024</v>
      </c>
      <c r="D2686">
        <f t="shared" si="41"/>
        <v>2024</v>
      </c>
      <c r="E2686" t="s">
        <v>6594</v>
      </c>
      <c r="F2686" t="s">
        <v>7008</v>
      </c>
      <c r="G2686" t="s">
        <v>7097</v>
      </c>
      <c r="H2686" t="s">
        <v>7105</v>
      </c>
      <c r="I2686" t="s">
        <v>7149</v>
      </c>
      <c r="J2686" t="s">
        <v>7165</v>
      </c>
      <c r="K2686" t="s">
        <v>7176</v>
      </c>
      <c r="L2686" t="s">
        <v>7195</v>
      </c>
      <c r="M2686">
        <v>7</v>
      </c>
      <c r="N2686">
        <v>78774.58</v>
      </c>
      <c r="O2686">
        <v>0.1</v>
      </c>
      <c r="P2686">
        <v>5770.78</v>
      </c>
    </row>
    <row r="2687" spans="1:16" x14ac:dyDescent="0.25">
      <c r="A2687" t="s">
        <v>2699</v>
      </c>
      <c r="B2687" t="s">
        <v>5097</v>
      </c>
      <c r="C2687" t="str">
        <f>TEXT(SalesData[[#This Row],[Order Date]],"mmm-yyyy")</f>
        <v>Oct-2025</v>
      </c>
      <c r="D2687">
        <f t="shared" si="41"/>
        <v>2025</v>
      </c>
      <c r="E2687" t="s">
        <v>6214</v>
      </c>
      <c r="F2687" t="s">
        <v>6966</v>
      </c>
      <c r="G2687" t="s">
        <v>7094</v>
      </c>
      <c r="H2687" t="s">
        <v>7099</v>
      </c>
      <c r="I2687" t="s">
        <v>7125</v>
      </c>
      <c r="J2687" t="s">
        <v>7164</v>
      </c>
      <c r="K2687" t="s">
        <v>7170</v>
      </c>
      <c r="L2687" t="s">
        <v>7183</v>
      </c>
      <c r="M2687">
        <v>7</v>
      </c>
      <c r="N2687">
        <v>28840.23</v>
      </c>
      <c r="O2687">
        <v>0.2</v>
      </c>
      <c r="P2687">
        <v>4443.55</v>
      </c>
    </row>
    <row r="2688" spans="1:16" x14ac:dyDescent="0.25">
      <c r="A2688" t="s">
        <v>2700</v>
      </c>
      <c r="B2688" t="s">
        <v>5284</v>
      </c>
      <c r="C2688" t="str">
        <f>TEXT(SalesData[[#This Row],[Order Date]],"mmm-yyyy")</f>
        <v>Mar-2025</v>
      </c>
      <c r="D2688">
        <f t="shared" si="41"/>
        <v>2025</v>
      </c>
      <c r="E2688" t="s">
        <v>6864</v>
      </c>
      <c r="F2688" t="s">
        <v>6965</v>
      </c>
      <c r="G2688" t="s">
        <v>7095</v>
      </c>
      <c r="H2688" t="s">
        <v>7102</v>
      </c>
      <c r="I2688" t="s">
        <v>7147</v>
      </c>
      <c r="J2688" t="s">
        <v>7163</v>
      </c>
      <c r="K2688" t="s">
        <v>7167</v>
      </c>
      <c r="L2688" t="s">
        <v>7207</v>
      </c>
      <c r="M2688">
        <v>1</v>
      </c>
      <c r="N2688">
        <v>830.94</v>
      </c>
      <c r="O2688">
        <v>0</v>
      </c>
      <c r="P2688">
        <v>311.17</v>
      </c>
    </row>
    <row r="2689" spans="1:16" x14ac:dyDescent="0.25">
      <c r="A2689" t="s">
        <v>2701</v>
      </c>
      <c r="B2689" t="s">
        <v>5772</v>
      </c>
      <c r="C2689" t="str">
        <f>TEXT(SalesData[[#This Row],[Order Date]],"mmm-yyyy")</f>
        <v>Mar-2025</v>
      </c>
      <c r="D2689">
        <f t="shared" si="41"/>
        <v>2025</v>
      </c>
      <c r="E2689" t="s">
        <v>6851</v>
      </c>
      <c r="F2689" t="s">
        <v>7048</v>
      </c>
      <c r="G2689" t="s">
        <v>7096</v>
      </c>
      <c r="H2689" t="s">
        <v>7103</v>
      </c>
      <c r="I2689" t="s">
        <v>7158</v>
      </c>
      <c r="J2689" t="s">
        <v>7164</v>
      </c>
      <c r="K2689" t="s">
        <v>7174</v>
      </c>
      <c r="L2689" t="s">
        <v>7188</v>
      </c>
      <c r="M2689">
        <v>4</v>
      </c>
      <c r="N2689">
        <v>10498.81</v>
      </c>
      <c r="O2689">
        <v>0.1</v>
      </c>
      <c r="P2689">
        <v>1984.86</v>
      </c>
    </row>
    <row r="2690" spans="1:16" x14ac:dyDescent="0.25">
      <c r="A2690" t="s">
        <v>2702</v>
      </c>
      <c r="B2690" t="s">
        <v>5272</v>
      </c>
      <c r="C2690" t="str">
        <f>TEXT(SalesData[[#This Row],[Order Date]],"mmm-yyyy")</f>
        <v>Aug-2023</v>
      </c>
      <c r="D2690">
        <f t="shared" ref="D2690:D2753" si="42">YEAR(B2690)</f>
        <v>2023</v>
      </c>
      <c r="E2690" t="s">
        <v>6795</v>
      </c>
      <c r="F2690" t="s">
        <v>7044</v>
      </c>
      <c r="G2690" t="s">
        <v>7095</v>
      </c>
      <c r="H2690" t="s">
        <v>7102</v>
      </c>
      <c r="I2690" t="s">
        <v>7157</v>
      </c>
      <c r="J2690" t="s">
        <v>7162</v>
      </c>
      <c r="K2690" t="s">
        <v>7166</v>
      </c>
      <c r="L2690" t="s">
        <v>7178</v>
      </c>
      <c r="M2690">
        <v>3</v>
      </c>
      <c r="N2690">
        <v>43026.53</v>
      </c>
      <c r="O2690">
        <v>0</v>
      </c>
      <c r="P2690">
        <v>9904.2199999999993</v>
      </c>
    </row>
    <row r="2691" spans="1:16" x14ac:dyDescent="0.25">
      <c r="A2691" t="s">
        <v>2703</v>
      </c>
      <c r="B2691" t="s">
        <v>5763</v>
      </c>
      <c r="C2691" t="str">
        <f>TEXT(SalesData[[#This Row],[Order Date]],"mmm-yyyy")</f>
        <v>Jun-2025</v>
      </c>
      <c r="D2691">
        <f t="shared" si="42"/>
        <v>2025</v>
      </c>
      <c r="E2691" t="s">
        <v>6861</v>
      </c>
      <c r="F2691" t="s">
        <v>6971</v>
      </c>
      <c r="G2691" t="s">
        <v>7096</v>
      </c>
      <c r="H2691" t="s">
        <v>7113</v>
      </c>
      <c r="I2691" t="s">
        <v>7143</v>
      </c>
      <c r="J2691" t="s">
        <v>7165</v>
      </c>
      <c r="K2691" t="s">
        <v>7177</v>
      </c>
      <c r="L2691" t="s">
        <v>7198</v>
      </c>
      <c r="M2691">
        <v>1</v>
      </c>
      <c r="N2691">
        <v>63867.68</v>
      </c>
      <c r="O2691">
        <v>0</v>
      </c>
      <c r="P2691">
        <v>10559.68</v>
      </c>
    </row>
    <row r="2692" spans="1:16" x14ac:dyDescent="0.25">
      <c r="A2692" t="s">
        <v>2704</v>
      </c>
      <c r="B2692" t="s">
        <v>5036</v>
      </c>
      <c r="C2692" t="str">
        <f>TEXT(SalesData[[#This Row],[Order Date]],"mmm-yyyy")</f>
        <v>Dec-2024</v>
      </c>
      <c r="D2692">
        <f t="shared" si="42"/>
        <v>2024</v>
      </c>
      <c r="E2692" t="s">
        <v>6169</v>
      </c>
      <c r="F2692" t="s">
        <v>6939</v>
      </c>
      <c r="G2692" t="s">
        <v>7097</v>
      </c>
      <c r="H2692" t="s">
        <v>7104</v>
      </c>
      <c r="I2692" t="s">
        <v>7132</v>
      </c>
      <c r="J2692" t="s">
        <v>7164</v>
      </c>
      <c r="K2692" t="s">
        <v>7174</v>
      </c>
      <c r="L2692" t="s">
        <v>7196</v>
      </c>
      <c r="M2692">
        <v>4</v>
      </c>
      <c r="N2692">
        <v>13743.24</v>
      </c>
      <c r="O2692">
        <v>0</v>
      </c>
      <c r="P2692">
        <v>3311.78</v>
      </c>
    </row>
    <row r="2693" spans="1:16" x14ac:dyDescent="0.25">
      <c r="A2693" t="s">
        <v>2705</v>
      </c>
      <c r="B2693" t="s">
        <v>5363</v>
      </c>
      <c r="C2693" t="str">
        <f>TEXT(SalesData[[#This Row],[Order Date]],"mmm-yyyy")</f>
        <v>Jun-2023</v>
      </c>
      <c r="D2693">
        <f t="shared" si="42"/>
        <v>2023</v>
      </c>
      <c r="E2693" t="s">
        <v>6255</v>
      </c>
      <c r="F2693" t="s">
        <v>6946</v>
      </c>
      <c r="G2693" t="s">
        <v>7095</v>
      </c>
      <c r="H2693" t="s">
        <v>7106</v>
      </c>
      <c r="I2693" t="s">
        <v>7122</v>
      </c>
      <c r="J2693" t="s">
        <v>7162</v>
      </c>
      <c r="K2693" t="s">
        <v>7169</v>
      </c>
      <c r="L2693" t="s">
        <v>7193</v>
      </c>
      <c r="M2693">
        <v>8</v>
      </c>
      <c r="N2693">
        <v>78493.19</v>
      </c>
      <c r="O2693">
        <v>0.1</v>
      </c>
      <c r="P2693">
        <v>9945.8799999999992</v>
      </c>
    </row>
    <row r="2694" spans="1:16" x14ac:dyDescent="0.25">
      <c r="A2694" t="s">
        <v>2706</v>
      </c>
      <c r="B2694" t="s">
        <v>5029</v>
      </c>
      <c r="C2694" t="str">
        <f>TEXT(SalesData[[#This Row],[Order Date]],"mmm-yyyy")</f>
        <v>Apr-2023</v>
      </c>
      <c r="D2694">
        <f t="shared" si="42"/>
        <v>2023</v>
      </c>
      <c r="E2694" t="s">
        <v>6731</v>
      </c>
      <c r="F2694" t="s">
        <v>7074</v>
      </c>
      <c r="G2694" t="s">
        <v>7095</v>
      </c>
      <c r="H2694" t="s">
        <v>7106</v>
      </c>
      <c r="I2694" t="s">
        <v>7122</v>
      </c>
      <c r="J2694" t="s">
        <v>7162</v>
      </c>
      <c r="K2694" t="s">
        <v>7169</v>
      </c>
      <c r="L2694" t="s">
        <v>7182</v>
      </c>
      <c r="M2694">
        <v>1</v>
      </c>
      <c r="N2694">
        <v>7727.85</v>
      </c>
      <c r="O2694">
        <v>0.1</v>
      </c>
      <c r="P2694">
        <v>948.09</v>
      </c>
    </row>
    <row r="2695" spans="1:16" x14ac:dyDescent="0.25">
      <c r="A2695" t="s">
        <v>2707</v>
      </c>
      <c r="B2695" t="s">
        <v>5535</v>
      </c>
      <c r="C2695" t="str">
        <f>TEXT(SalesData[[#This Row],[Order Date]],"mmm-yyyy")</f>
        <v>Jun-2023</v>
      </c>
      <c r="D2695">
        <f t="shared" si="42"/>
        <v>2023</v>
      </c>
      <c r="E2695" t="s">
        <v>6671</v>
      </c>
      <c r="F2695" t="s">
        <v>7081</v>
      </c>
      <c r="G2695" t="s">
        <v>7096</v>
      </c>
      <c r="H2695" t="s">
        <v>7112</v>
      </c>
      <c r="I2695" t="s">
        <v>7139</v>
      </c>
      <c r="J2695" t="s">
        <v>7164</v>
      </c>
      <c r="K2695" t="s">
        <v>7173</v>
      </c>
      <c r="L2695" t="s">
        <v>7200</v>
      </c>
      <c r="M2695">
        <v>2</v>
      </c>
      <c r="N2695">
        <v>1992.52</v>
      </c>
      <c r="O2695">
        <v>0.15</v>
      </c>
      <c r="P2695">
        <v>606.22</v>
      </c>
    </row>
    <row r="2696" spans="1:16" x14ac:dyDescent="0.25">
      <c r="A2696" t="s">
        <v>2708</v>
      </c>
      <c r="B2696" t="s">
        <v>5986</v>
      </c>
      <c r="C2696" t="str">
        <f>TEXT(SalesData[[#This Row],[Order Date]],"mmm-yyyy")</f>
        <v>Aug-2024</v>
      </c>
      <c r="D2696">
        <f t="shared" si="42"/>
        <v>2024</v>
      </c>
      <c r="E2696" t="s">
        <v>6439</v>
      </c>
      <c r="F2696" t="s">
        <v>6932</v>
      </c>
      <c r="G2696" t="s">
        <v>7096</v>
      </c>
      <c r="H2696" t="s">
        <v>7113</v>
      </c>
      <c r="I2696" t="s">
        <v>7144</v>
      </c>
      <c r="J2696" t="s">
        <v>7165</v>
      </c>
      <c r="K2696" t="s">
        <v>7177</v>
      </c>
      <c r="L2696" t="s">
        <v>7198</v>
      </c>
      <c r="M2696">
        <v>8</v>
      </c>
      <c r="N2696">
        <v>530571.11</v>
      </c>
      <c r="O2696">
        <v>0</v>
      </c>
      <c r="P2696">
        <v>97803.21</v>
      </c>
    </row>
    <row r="2697" spans="1:16" x14ac:dyDescent="0.25">
      <c r="A2697" t="s">
        <v>2709</v>
      </c>
      <c r="B2697" t="s">
        <v>5071</v>
      </c>
      <c r="C2697" t="str">
        <f>TEXT(SalesData[[#This Row],[Order Date]],"mmm-yyyy")</f>
        <v>Aug-2023</v>
      </c>
      <c r="D2697">
        <f t="shared" si="42"/>
        <v>2023</v>
      </c>
      <c r="E2697" t="s">
        <v>6256</v>
      </c>
      <c r="F2697" t="s">
        <v>7007</v>
      </c>
      <c r="G2697" t="s">
        <v>7095</v>
      </c>
      <c r="H2697" t="s">
        <v>7106</v>
      </c>
      <c r="I2697" t="s">
        <v>7146</v>
      </c>
      <c r="J2697" t="s">
        <v>7162</v>
      </c>
      <c r="K2697" t="s">
        <v>7168</v>
      </c>
      <c r="L2697" t="s">
        <v>7180</v>
      </c>
      <c r="M2697">
        <v>1</v>
      </c>
      <c r="N2697">
        <v>2795.51</v>
      </c>
      <c r="O2697">
        <v>0.2</v>
      </c>
      <c r="P2697">
        <v>209.48</v>
      </c>
    </row>
    <row r="2698" spans="1:16" x14ac:dyDescent="0.25">
      <c r="A2698" t="s">
        <v>2710</v>
      </c>
      <c r="B2698" t="s">
        <v>5444</v>
      </c>
      <c r="C2698" t="str">
        <f>TEXT(SalesData[[#This Row],[Order Date]],"mmm-yyyy")</f>
        <v>Sep-2023</v>
      </c>
      <c r="D2698">
        <f t="shared" si="42"/>
        <v>2023</v>
      </c>
      <c r="E2698" t="s">
        <v>6806</v>
      </c>
      <c r="F2698" t="s">
        <v>6908</v>
      </c>
      <c r="G2698" t="s">
        <v>7094</v>
      </c>
      <c r="H2698" t="s">
        <v>7099</v>
      </c>
      <c r="I2698" t="s">
        <v>7125</v>
      </c>
      <c r="J2698" t="s">
        <v>7165</v>
      </c>
      <c r="K2698" t="s">
        <v>7176</v>
      </c>
      <c r="L2698" t="s">
        <v>7195</v>
      </c>
      <c r="M2698">
        <v>3</v>
      </c>
      <c r="N2698">
        <v>34591.449999999997</v>
      </c>
      <c r="O2698">
        <v>0</v>
      </c>
      <c r="P2698">
        <v>4114.26</v>
      </c>
    </row>
    <row r="2699" spans="1:16" x14ac:dyDescent="0.25">
      <c r="A2699" t="s">
        <v>2711</v>
      </c>
      <c r="B2699" t="s">
        <v>5660</v>
      </c>
      <c r="C2699" t="str">
        <f>TEXT(SalesData[[#This Row],[Order Date]],"mmm-yyyy")</f>
        <v>Feb-2024</v>
      </c>
      <c r="D2699">
        <f t="shared" si="42"/>
        <v>2024</v>
      </c>
      <c r="E2699" t="s">
        <v>6706</v>
      </c>
      <c r="F2699" t="s">
        <v>6976</v>
      </c>
      <c r="G2699" t="s">
        <v>7096</v>
      </c>
      <c r="H2699" t="s">
        <v>7112</v>
      </c>
      <c r="I2699" t="s">
        <v>7133</v>
      </c>
      <c r="J2699" t="s">
        <v>7163</v>
      </c>
      <c r="K2699" t="s">
        <v>7171</v>
      </c>
      <c r="L2699" t="s">
        <v>7204</v>
      </c>
      <c r="M2699">
        <v>1</v>
      </c>
      <c r="N2699">
        <v>4166.34</v>
      </c>
      <c r="O2699">
        <v>0.05</v>
      </c>
      <c r="P2699">
        <v>639.75</v>
      </c>
    </row>
    <row r="2700" spans="1:16" x14ac:dyDescent="0.25">
      <c r="A2700" t="s">
        <v>2712</v>
      </c>
      <c r="B2700" t="s">
        <v>5671</v>
      </c>
      <c r="C2700" t="str">
        <f>TEXT(SalesData[[#This Row],[Order Date]],"mmm-yyyy")</f>
        <v>Jun-2023</v>
      </c>
      <c r="D2700">
        <f t="shared" si="42"/>
        <v>2023</v>
      </c>
      <c r="E2700" t="s">
        <v>6741</v>
      </c>
      <c r="F2700" t="s">
        <v>7088</v>
      </c>
      <c r="G2700" t="s">
        <v>7094</v>
      </c>
      <c r="H2700" t="s">
        <v>7101</v>
      </c>
      <c r="I2700" t="s">
        <v>7137</v>
      </c>
      <c r="J2700" t="s">
        <v>7163</v>
      </c>
      <c r="K2700" t="s">
        <v>7175</v>
      </c>
      <c r="L2700" t="s">
        <v>7190</v>
      </c>
      <c r="M2700">
        <v>1</v>
      </c>
      <c r="N2700">
        <v>2138.77</v>
      </c>
      <c r="O2700">
        <v>0</v>
      </c>
      <c r="P2700">
        <v>508.58</v>
      </c>
    </row>
    <row r="2701" spans="1:16" x14ac:dyDescent="0.25">
      <c r="A2701" t="s">
        <v>2713</v>
      </c>
      <c r="B2701" t="s">
        <v>5243</v>
      </c>
      <c r="C2701" t="str">
        <f>TEXT(SalesData[[#This Row],[Order Date]],"mmm-yyyy")</f>
        <v>Nov-2024</v>
      </c>
      <c r="D2701">
        <f t="shared" si="42"/>
        <v>2024</v>
      </c>
      <c r="E2701" t="s">
        <v>6266</v>
      </c>
      <c r="F2701" t="s">
        <v>7012</v>
      </c>
      <c r="G2701" t="s">
        <v>7097</v>
      </c>
      <c r="H2701" t="s">
        <v>7105</v>
      </c>
      <c r="I2701" t="s">
        <v>7121</v>
      </c>
      <c r="J2701" t="s">
        <v>7164</v>
      </c>
      <c r="K2701" t="s">
        <v>7170</v>
      </c>
      <c r="L2701" t="s">
        <v>7189</v>
      </c>
      <c r="M2701">
        <v>6</v>
      </c>
      <c r="N2701">
        <v>8250.57</v>
      </c>
      <c r="O2701">
        <v>0.05</v>
      </c>
      <c r="P2701">
        <v>2130.7600000000002</v>
      </c>
    </row>
    <row r="2702" spans="1:16" x14ac:dyDescent="0.25">
      <c r="A2702" t="s">
        <v>2714</v>
      </c>
      <c r="B2702" t="s">
        <v>5897</v>
      </c>
      <c r="C2702" t="str">
        <f>TEXT(SalesData[[#This Row],[Order Date]],"mmm-yyyy")</f>
        <v>May-2024</v>
      </c>
      <c r="D2702">
        <f t="shared" si="42"/>
        <v>2024</v>
      </c>
      <c r="E2702" t="s">
        <v>6142</v>
      </c>
      <c r="F2702" t="s">
        <v>6940</v>
      </c>
      <c r="G2702" t="s">
        <v>7096</v>
      </c>
      <c r="H2702" t="s">
        <v>7103</v>
      </c>
      <c r="I2702" t="s">
        <v>7134</v>
      </c>
      <c r="J2702" t="s">
        <v>7165</v>
      </c>
      <c r="K2702" t="s">
        <v>7176</v>
      </c>
      <c r="L2702" t="s">
        <v>7194</v>
      </c>
      <c r="M2702">
        <v>6</v>
      </c>
      <c r="N2702">
        <v>142615.74</v>
      </c>
      <c r="O2702">
        <v>0</v>
      </c>
      <c r="P2702">
        <v>22162.47</v>
      </c>
    </row>
    <row r="2703" spans="1:16" x14ac:dyDescent="0.25">
      <c r="A2703" t="s">
        <v>2715</v>
      </c>
      <c r="B2703" t="s">
        <v>5155</v>
      </c>
      <c r="C2703" t="str">
        <f>TEXT(SalesData[[#This Row],[Order Date]],"mmm-yyyy")</f>
        <v>Jun-2025</v>
      </c>
      <c r="D2703">
        <f t="shared" si="42"/>
        <v>2025</v>
      </c>
      <c r="E2703" t="s">
        <v>6730</v>
      </c>
      <c r="F2703" t="s">
        <v>7030</v>
      </c>
      <c r="G2703" t="s">
        <v>7096</v>
      </c>
      <c r="H2703" t="s">
        <v>7112</v>
      </c>
      <c r="I2703" t="s">
        <v>7133</v>
      </c>
      <c r="J2703" t="s">
        <v>7165</v>
      </c>
      <c r="K2703" t="s">
        <v>7177</v>
      </c>
      <c r="L2703" t="s">
        <v>7201</v>
      </c>
      <c r="M2703">
        <v>2</v>
      </c>
      <c r="N2703">
        <v>74653.78</v>
      </c>
      <c r="O2703">
        <v>0.25</v>
      </c>
      <c r="P2703">
        <v>5410.55</v>
      </c>
    </row>
    <row r="2704" spans="1:16" x14ac:dyDescent="0.25">
      <c r="A2704" t="s">
        <v>2716</v>
      </c>
      <c r="B2704" t="s">
        <v>5033</v>
      </c>
      <c r="C2704" t="str">
        <f>TEXT(SalesData[[#This Row],[Order Date]],"mmm-yyyy")</f>
        <v>Feb-2025</v>
      </c>
      <c r="D2704">
        <f t="shared" si="42"/>
        <v>2025</v>
      </c>
      <c r="E2704" t="s">
        <v>6836</v>
      </c>
      <c r="F2704" t="s">
        <v>7055</v>
      </c>
      <c r="G2704" t="s">
        <v>7096</v>
      </c>
      <c r="H2704" t="s">
        <v>7111</v>
      </c>
      <c r="I2704" t="s">
        <v>7131</v>
      </c>
      <c r="J2704" t="s">
        <v>7162</v>
      </c>
      <c r="K2704" t="s">
        <v>7166</v>
      </c>
      <c r="L2704" t="s">
        <v>7211</v>
      </c>
      <c r="M2704">
        <v>4</v>
      </c>
      <c r="N2704">
        <v>22941.59</v>
      </c>
      <c r="O2704">
        <v>0.25</v>
      </c>
      <c r="P2704">
        <v>2456.39</v>
      </c>
    </row>
    <row r="2705" spans="1:16" x14ac:dyDescent="0.25">
      <c r="A2705" t="s">
        <v>2717</v>
      </c>
      <c r="B2705" t="s">
        <v>5329</v>
      </c>
      <c r="C2705" t="str">
        <f>TEXT(SalesData[[#This Row],[Order Date]],"mmm-yyyy")</f>
        <v>Jul-2024</v>
      </c>
      <c r="D2705">
        <f t="shared" si="42"/>
        <v>2024</v>
      </c>
      <c r="E2705" t="s">
        <v>6639</v>
      </c>
      <c r="F2705" t="s">
        <v>7048</v>
      </c>
      <c r="G2705" t="s">
        <v>7095</v>
      </c>
      <c r="H2705" t="s">
        <v>7108</v>
      </c>
      <c r="I2705" t="s">
        <v>7126</v>
      </c>
      <c r="J2705" t="s">
        <v>7163</v>
      </c>
      <c r="K2705" t="s">
        <v>7175</v>
      </c>
      <c r="L2705" t="s">
        <v>7190</v>
      </c>
      <c r="M2705">
        <v>1</v>
      </c>
      <c r="N2705">
        <v>1996.17</v>
      </c>
      <c r="O2705">
        <v>0.1</v>
      </c>
      <c r="P2705">
        <v>401.21</v>
      </c>
    </row>
    <row r="2706" spans="1:16" x14ac:dyDescent="0.25">
      <c r="A2706" t="s">
        <v>2718</v>
      </c>
      <c r="B2706" t="s">
        <v>5509</v>
      </c>
      <c r="C2706" t="str">
        <f>TEXT(SalesData[[#This Row],[Order Date]],"mmm-yyyy")</f>
        <v>Dec-2025</v>
      </c>
      <c r="D2706">
        <f t="shared" si="42"/>
        <v>2025</v>
      </c>
      <c r="E2706" t="s">
        <v>6536</v>
      </c>
      <c r="F2706" t="s">
        <v>7075</v>
      </c>
      <c r="G2706" t="s">
        <v>7094</v>
      </c>
      <c r="H2706" t="s">
        <v>7099</v>
      </c>
      <c r="I2706" t="s">
        <v>7130</v>
      </c>
      <c r="J2706" t="s">
        <v>7164</v>
      </c>
      <c r="K2706" t="s">
        <v>7173</v>
      </c>
      <c r="L2706" t="s">
        <v>7206</v>
      </c>
      <c r="M2706">
        <v>5</v>
      </c>
      <c r="N2706">
        <v>10147.379999999999</v>
      </c>
      <c r="O2706">
        <v>0.1</v>
      </c>
      <c r="P2706">
        <v>2743.73</v>
      </c>
    </row>
    <row r="2707" spans="1:16" x14ac:dyDescent="0.25">
      <c r="A2707" t="s">
        <v>2719</v>
      </c>
      <c r="B2707" t="s">
        <v>5672</v>
      </c>
      <c r="C2707" t="str">
        <f>TEXT(SalesData[[#This Row],[Order Date]],"mmm-yyyy")</f>
        <v>Nov-2024</v>
      </c>
      <c r="D2707">
        <f t="shared" si="42"/>
        <v>2024</v>
      </c>
      <c r="E2707" t="s">
        <v>6818</v>
      </c>
      <c r="F2707" t="s">
        <v>7079</v>
      </c>
      <c r="G2707" t="s">
        <v>7097</v>
      </c>
      <c r="H2707" t="s">
        <v>7107</v>
      </c>
      <c r="I2707" t="s">
        <v>7153</v>
      </c>
      <c r="J2707" t="s">
        <v>7165</v>
      </c>
      <c r="K2707" t="s">
        <v>7177</v>
      </c>
      <c r="L2707" t="s">
        <v>7198</v>
      </c>
      <c r="M2707">
        <v>2</v>
      </c>
      <c r="N2707">
        <v>126094.67</v>
      </c>
      <c r="O2707">
        <v>0.05</v>
      </c>
      <c r="P2707">
        <v>17902.66</v>
      </c>
    </row>
    <row r="2708" spans="1:16" x14ac:dyDescent="0.25">
      <c r="A2708" t="s">
        <v>2720</v>
      </c>
      <c r="B2708" t="s">
        <v>5934</v>
      </c>
      <c r="C2708" t="str">
        <f>TEXT(SalesData[[#This Row],[Order Date]],"mmm-yyyy")</f>
        <v>Jul-2023</v>
      </c>
      <c r="D2708">
        <f t="shared" si="42"/>
        <v>2023</v>
      </c>
      <c r="E2708" t="s">
        <v>6818</v>
      </c>
      <c r="F2708" t="s">
        <v>7079</v>
      </c>
      <c r="G2708" t="s">
        <v>7097</v>
      </c>
      <c r="H2708" t="s">
        <v>7110</v>
      </c>
      <c r="I2708" t="s">
        <v>7159</v>
      </c>
      <c r="J2708" t="s">
        <v>7164</v>
      </c>
      <c r="K2708" t="s">
        <v>7170</v>
      </c>
      <c r="L2708" t="s">
        <v>7189</v>
      </c>
      <c r="M2708">
        <v>4</v>
      </c>
      <c r="N2708">
        <v>6288.31</v>
      </c>
      <c r="O2708">
        <v>0</v>
      </c>
      <c r="P2708">
        <v>1787.68</v>
      </c>
    </row>
    <row r="2709" spans="1:16" x14ac:dyDescent="0.25">
      <c r="A2709" t="s">
        <v>2721</v>
      </c>
      <c r="B2709" t="s">
        <v>5889</v>
      </c>
      <c r="C2709" t="str">
        <f>TEXT(SalesData[[#This Row],[Order Date]],"mmm-yyyy")</f>
        <v>Sep-2025</v>
      </c>
      <c r="D2709">
        <f t="shared" si="42"/>
        <v>2025</v>
      </c>
      <c r="E2709" t="s">
        <v>6137</v>
      </c>
      <c r="F2709" t="s">
        <v>6935</v>
      </c>
      <c r="G2709" t="s">
        <v>7095</v>
      </c>
      <c r="H2709" t="s">
        <v>7108</v>
      </c>
      <c r="I2709" t="s">
        <v>7126</v>
      </c>
      <c r="J2709" t="s">
        <v>7163</v>
      </c>
      <c r="K2709" t="s">
        <v>7167</v>
      </c>
      <c r="L2709" t="s">
        <v>7187</v>
      </c>
      <c r="M2709">
        <v>1</v>
      </c>
      <c r="N2709">
        <v>1315.75</v>
      </c>
      <c r="O2709">
        <v>0.15</v>
      </c>
      <c r="P2709">
        <v>253.48</v>
      </c>
    </row>
    <row r="2710" spans="1:16" x14ac:dyDescent="0.25">
      <c r="A2710" t="s">
        <v>2722</v>
      </c>
      <c r="B2710" t="s">
        <v>5229</v>
      </c>
      <c r="C2710" t="str">
        <f>TEXT(SalesData[[#This Row],[Order Date]],"mmm-yyyy")</f>
        <v>Jun-2024</v>
      </c>
      <c r="D2710">
        <f t="shared" si="42"/>
        <v>2024</v>
      </c>
      <c r="E2710" t="s">
        <v>6683</v>
      </c>
      <c r="F2710" t="s">
        <v>7015</v>
      </c>
      <c r="G2710" t="s">
        <v>7094</v>
      </c>
      <c r="H2710" t="s">
        <v>7101</v>
      </c>
      <c r="I2710" t="s">
        <v>7137</v>
      </c>
      <c r="J2710" t="s">
        <v>7165</v>
      </c>
      <c r="K2710" t="s">
        <v>7172</v>
      </c>
      <c r="L2710" t="s">
        <v>7185</v>
      </c>
      <c r="M2710">
        <v>3</v>
      </c>
      <c r="N2710">
        <v>15429.43</v>
      </c>
      <c r="O2710">
        <v>0</v>
      </c>
      <c r="P2710">
        <v>3205.2</v>
      </c>
    </row>
    <row r="2711" spans="1:16" x14ac:dyDescent="0.25">
      <c r="A2711" t="s">
        <v>2723</v>
      </c>
      <c r="B2711" t="s">
        <v>5473</v>
      </c>
      <c r="C2711" t="str">
        <f>TEXT(SalesData[[#This Row],[Order Date]],"mmm-yyyy")</f>
        <v>Jun-2025</v>
      </c>
      <c r="D2711">
        <f t="shared" si="42"/>
        <v>2025</v>
      </c>
      <c r="E2711" t="s">
        <v>6857</v>
      </c>
      <c r="F2711" t="s">
        <v>6907</v>
      </c>
      <c r="G2711" t="s">
        <v>7097</v>
      </c>
      <c r="H2711" t="s">
        <v>7107</v>
      </c>
      <c r="I2711" t="s">
        <v>7153</v>
      </c>
      <c r="J2711" t="s">
        <v>7164</v>
      </c>
      <c r="K2711" t="s">
        <v>7174</v>
      </c>
      <c r="L2711" t="s">
        <v>7199</v>
      </c>
      <c r="M2711">
        <v>3</v>
      </c>
      <c r="N2711">
        <v>4242.6000000000004</v>
      </c>
      <c r="O2711">
        <v>0.15</v>
      </c>
      <c r="P2711">
        <v>530.79</v>
      </c>
    </row>
    <row r="2712" spans="1:16" x14ac:dyDescent="0.25">
      <c r="A2712" t="s">
        <v>2724</v>
      </c>
      <c r="B2712" t="s">
        <v>5047</v>
      </c>
      <c r="C2712" t="str">
        <f>TEXT(SalesData[[#This Row],[Order Date]],"mmm-yyyy")</f>
        <v>Aug-2025</v>
      </c>
      <c r="D2712">
        <f t="shared" si="42"/>
        <v>2025</v>
      </c>
      <c r="E2712" t="s">
        <v>6558</v>
      </c>
      <c r="F2712" t="s">
        <v>7064</v>
      </c>
      <c r="G2712" t="s">
        <v>7097</v>
      </c>
      <c r="H2712" t="s">
        <v>7105</v>
      </c>
      <c r="I2712" t="s">
        <v>7149</v>
      </c>
      <c r="J2712" t="s">
        <v>7164</v>
      </c>
      <c r="K2712" t="s">
        <v>7170</v>
      </c>
      <c r="L2712" t="s">
        <v>7183</v>
      </c>
      <c r="M2712">
        <v>2</v>
      </c>
      <c r="N2712">
        <v>8890.73</v>
      </c>
      <c r="O2712">
        <v>0.1</v>
      </c>
      <c r="P2712">
        <v>1833.03</v>
      </c>
    </row>
    <row r="2713" spans="1:16" x14ac:dyDescent="0.25">
      <c r="A2713" t="s">
        <v>2725</v>
      </c>
      <c r="B2713" t="s">
        <v>5634</v>
      </c>
      <c r="C2713" t="str">
        <f>TEXT(SalesData[[#This Row],[Order Date]],"mmm-yyyy")</f>
        <v>Jul-2023</v>
      </c>
      <c r="D2713">
        <f t="shared" si="42"/>
        <v>2023</v>
      </c>
      <c r="E2713" t="s">
        <v>6865</v>
      </c>
      <c r="F2713" t="s">
        <v>7023</v>
      </c>
      <c r="G2713" t="s">
        <v>7096</v>
      </c>
      <c r="H2713" t="s">
        <v>7111</v>
      </c>
      <c r="I2713" t="s">
        <v>7142</v>
      </c>
      <c r="J2713" t="s">
        <v>7162</v>
      </c>
      <c r="K2713" t="s">
        <v>7168</v>
      </c>
      <c r="L2713" t="s">
        <v>7181</v>
      </c>
      <c r="M2713">
        <v>2</v>
      </c>
      <c r="N2713">
        <v>24445.51</v>
      </c>
      <c r="O2713">
        <v>0</v>
      </c>
      <c r="P2713">
        <v>5800.16</v>
      </c>
    </row>
    <row r="2714" spans="1:16" x14ac:dyDescent="0.25">
      <c r="A2714" t="s">
        <v>2726</v>
      </c>
      <c r="B2714" t="s">
        <v>5601</v>
      </c>
      <c r="C2714" t="str">
        <f>TEXT(SalesData[[#This Row],[Order Date]],"mmm-yyyy")</f>
        <v>Jun-2023</v>
      </c>
      <c r="D2714">
        <f t="shared" si="42"/>
        <v>2023</v>
      </c>
      <c r="E2714" t="s">
        <v>6798</v>
      </c>
      <c r="F2714" t="s">
        <v>7086</v>
      </c>
      <c r="G2714" t="s">
        <v>7096</v>
      </c>
      <c r="H2714" t="s">
        <v>7111</v>
      </c>
      <c r="I2714" t="s">
        <v>7131</v>
      </c>
      <c r="J2714" t="s">
        <v>7165</v>
      </c>
      <c r="K2714" t="s">
        <v>7177</v>
      </c>
      <c r="L2714" t="s">
        <v>7210</v>
      </c>
      <c r="M2714">
        <v>4</v>
      </c>
      <c r="N2714">
        <v>299498.19</v>
      </c>
      <c r="O2714">
        <v>0.1</v>
      </c>
      <c r="P2714">
        <v>25559.96</v>
      </c>
    </row>
    <row r="2715" spans="1:16" x14ac:dyDescent="0.25">
      <c r="A2715" t="s">
        <v>2727</v>
      </c>
      <c r="B2715" t="s">
        <v>6014</v>
      </c>
      <c r="C2715" t="str">
        <f>TEXT(SalesData[[#This Row],[Order Date]],"mmm-yyyy")</f>
        <v>Jun-2024</v>
      </c>
      <c r="D2715">
        <f t="shared" si="42"/>
        <v>2024</v>
      </c>
      <c r="E2715" t="s">
        <v>6404</v>
      </c>
      <c r="F2715" t="s">
        <v>7040</v>
      </c>
      <c r="G2715" t="s">
        <v>7095</v>
      </c>
      <c r="H2715" t="s">
        <v>7109</v>
      </c>
      <c r="I2715" t="s">
        <v>7135</v>
      </c>
      <c r="J2715" t="s">
        <v>7164</v>
      </c>
      <c r="K2715" t="s">
        <v>7174</v>
      </c>
      <c r="L2715" t="s">
        <v>7199</v>
      </c>
      <c r="M2715">
        <v>5</v>
      </c>
      <c r="N2715">
        <v>5912.97</v>
      </c>
      <c r="O2715">
        <v>0.25</v>
      </c>
      <c r="P2715">
        <v>883.52</v>
      </c>
    </row>
    <row r="2716" spans="1:16" x14ac:dyDescent="0.25">
      <c r="A2716" t="s">
        <v>2728</v>
      </c>
      <c r="B2716" t="s">
        <v>5123</v>
      </c>
      <c r="C2716" t="str">
        <f>TEXT(SalesData[[#This Row],[Order Date]],"mmm-yyyy")</f>
        <v>Feb-2024</v>
      </c>
      <c r="D2716">
        <f t="shared" si="42"/>
        <v>2024</v>
      </c>
      <c r="E2716" t="s">
        <v>6497</v>
      </c>
      <c r="F2716" t="s">
        <v>6938</v>
      </c>
      <c r="G2716" t="s">
        <v>7095</v>
      </c>
      <c r="H2716" t="s">
        <v>7102</v>
      </c>
      <c r="I2716" t="s">
        <v>7118</v>
      </c>
      <c r="J2716" t="s">
        <v>7163</v>
      </c>
      <c r="K2716" t="s">
        <v>7175</v>
      </c>
      <c r="L2716" t="s">
        <v>7190</v>
      </c>
      <c r="M2716">
        <v>1</v>
      </c>
      <c r="N2716">
        <v>1825.3</v>
      </c>
      <c r="O2716">
        <v>0.15</v>
      </c>
      <c r="P2716">
        <v>282.83999999999997</v>
      </c>
    </row>
    <row r="2717" spans="1:16" x14ac:dyDescent="0.25">
      <c r="A2717" t="s">
        <v>2729</v>
      </c>
      <c r="B2717" t="s">
        <v>5385</v>
      </c>
      <c r="C2717" t="str">
        <f>TEXT(SalesData[[#This Row],[Order Date]],"mmm-yyyy")</f>
        <v>Oct-2024</v>
      </c>
      <c r="D2717">
        <f t="shared" si="42"/>
        <v>2024</v>
      </c>
      <c r="E2717" t="s">
        <v>6635</v>
      </c>
      <c r="F2717" t="s">
        <v>7029</v>
      </c>
      <c r="G2717" t="s">
        <v>7096</v>
      </c>
      <c r="H2717" t="s">
        <v>7111</v>
      </c>
      <c r="I2717" t="s">
        <v>7142</v>
      </c>
      <c r="J2717" t="s">
        <v>7162</v>
      </c>
      <c r="K2717" t="s">
        <v>7166</v>
      </c>
      <c r="L2717" t="s">
        <v>7211</v>
      </c>
      <c r="M2717">
        <v>3</v>
      </c>
      <c r="N2717">
        <v>19290.29</v>
      </c>
      <c r="O2717">
        <v>0.1</v>
      </c>
      <c r="P2717">
        <v>3350.24</v>
      </c>
    </row>
    <row r="2718" spans="1:16" x14ac:dyDescent="0.25">
      <c r="A2718" t="s">
        <v>2730</v>
      </c>
      <c r="B2718" t="s">
        <v>5033</v>
      </c>
      <c r="C2718" t="str">
        <f>TEXT(SalesData[[#This Row],[Order Date]],"mmm-yyyy")</f>
        <v>Feb-2025</v>
      </c>
      <c r="D2718">
        <f t="shared" si="42"/>
        <v>2025</v>
      </c>
      <c r="E2718" t="s">
        <v>6866</v>
      </c>
      <c r="F2718" t="s">
        <v>7015</v>
      </c>
      <c r="G2718" t="s">
        <v>7097</v>
      </c>
      <c r="H2718" t="s">
        <v>7107</v>
      </c>
      <c r="I2718" t="s">
        <v>7152</v>
      </c>
      <c r="J2718" t="s">
        <v>7163</v>
      </c>
      <c r="K2718" t="s">
        <v>7167</v>
      </c>
      <c r="L2718" t="s">
        <v>7187</v>
      </c>
      <c r="M2718">
        <v>2</v>
      </c>
      <c r="N2718">
        <v>3146.96</v>
      </c>
      <c r="O2718">
        <v>0</v>
      </c>
      <c r="P2718">
        <v>998.46</v>
      </c>
    </row>
    <row r="2719" spans="1:16" x14ac:dyDescent="0.25">
      <c r="A2719" t="s">
        <v>2731</v>
      </c>
      <c r="B2719" t="s">
        <v>5678</v>
      </c>
      <c r="C2719" t="str">
        <f>TEXT(SalesData[[#This Row],[Order Date]],"mmm-yyyy")</f>
        <v>Jan-2023</v>
      </c>
      <c r="D2719">
        <f t="shared" si="42"/>
        <v>2023</v>
      </c>
      <c r="E2719" t="s">
        <v>6356</v>
      </c>
      <c r="F2719" t="s">
        <v>7043</v>
      </c>
      <c r="G2719" t="s">
        <v>7097</v>
      </c>
      <c r="H2719" t="s">
        <v>7104</v>
      </c>
      <c r="I2719" t="s">
        <v>7160</v>
      </c>
      <c r="J2719" t="s">
        <v>7165</v>
      </c>
      <c r="K2719" t="s">
        <v>7172</v>
      </c>
      <c r="L2719" t="s">
        <v>7208</v>
      </c>
      <c r="M2719">
        <v>8</v>
      </c>
      <c r="N2719">
        <v>19097.98</v>
      </c>
      <c r="O2719">
        <v>0</v>
      </c>
      <c r="P2719">
        <v>3895.63</v>
      </c>
    </row>
    <row r="2720" spans="1:16" x14ac:dyDescent="0.25">
      <c r="A2720" t="s">
        <v>2732</v>
      </c>
      <c r="B2720" t="s">
        <v>5687</v>
      </c>
      <c r="C2720" t="str">
        <f>TEXT(SalesData[[#This Row],[Order Date]],"mmm-yyyy")</f>
        <v>Apr-2025</v>
      </c>
      <c r="D2720">
        <f t="shared" si="42"/>
        <v>2025</v>
      </c>
      <c r="E2720" t="s">
        <v>6292</v>
      </c>
      <c r="F2720" t="s">
        <v>6963</v>
      </c>
      <c r="G2720" t="s">
        <v>7094</v>
      </c>
      <c r="H2720" t="s">
        <v>7099</v>
      </c>
      <c r="I2720" t="s">
        <v>7125</v>
      </c>
      <c r="J2720" t="s">
        <v>7163</v>
      </c>
      <c r="K2720" t="s">
        <v>7175</v>
      </c>
      <c r="L2720" t="s">
        <v>7190</v>
      </c>
      <c r="M2720">
        <v>8</v>
      </c>
      <c r="N2720">
        <v>12605.67</v>
      </c>
      <c r="O2720">
        <v>0.25</v>
      </c>
      <c r="P2720">
        <v>1664.55</v>
      </c>
    </row>
    <row r="2721" spans="1:16" x14ac:dyDescent="0.25">
      <c r="A2721" t="s">
        <v>2733</v>
      </c>
      <c r="B2721" t="s">
        <v>5973</v>
      </c>
      <c r="C2721" t="str">
        <f>TEXT(SalesData[[#This Row],[Order Date]],"mmm-yyyy")</f>
        <v>Feb-2025</v>
      </c>
      <c r="D2721">
        <f t="shared" si="42"/>
        <v>2025</v>
      </c>
      <c r="E2721" t="s">
        <v>6190</v>
      </c>
      <c r="F2721" t="s">
        <v>6930</v>
      </c>
      <c r="G2721" t="s">
        <v>7094</v>
      </c>
      <c r="H2721" t="s">
        <v>7099</v>
      </c>
      <c r="I2721" t="s">
        <v>7130</v>
      </c>
      <c r="J2721" t="s">
        <v>7164</v>
      </c>
      <c r="K2721" t="s">
        <v>7170</v>
      </c>
      <c r="L2721" t="s">
        <v>7183</v>
      </c>
      <c r="M2721">
        <v>7</v>
      </c>
      <c r="N2721">
        <v>33030.6</v>
      </c>
      <c r="O2721">
        <v>0.05</v>
      </c>
      <c r="P2721">
        <v>7789.14</v>
      </c>
    </row>
    <row r="2722" spans="1:16" x14ac:dyDescent="0.25">
      <c r="A2722" t="s">
        <v>2734</v>
      </c>
      <c r="B2722" t="s">
        <v>5477</v>
      </c>
      <c r="C2722" t="str">
        <f>TEXT(SalesData[[#This Row],[Order Date]],"mmm-yyyy")</f>
        <v>Oct-2024</v>
      </c>
      <c r="D2722">
        <f t="shared" si="42"/>
        <v>2024</v>
      </c>
      <c r="E2722" t="s">
        <v>6355</v>
      </c>
      <c r="F2722" t="s">
        <v>6990</v>
      </c>
      <c r="G2722" t="s">
        <v>7095</v>
      </c>
      <c r="H2722" t="s">
        <v>7102</v>
      </c>
      <c r="I2722" t="s">
        <v>7147</v>
      </c>
      <c r="J2722" t="s">
        <v>7165</v>
      </c>
      <c r="K2722" t="s">
        <v>7172</v>
      </c>
      <c r="L2722" t="s">
        <v>7208</v>
      </c>
      <c r="M2722">
        <v>3</v>
      </c>
      <c r="N2722">
        <v>7390.58</v>
      </c>
      <c r="O2722">
        <v>0</v>
      </c>
      <c r="P2722">
        <v>1737.89</v>
      </c>
    </row>
    <row r="2723" spans="1:16" x14ac:dyDescent="0.25">
      <c r="A2723" t="s">
        <v>2735</v>
      </c>
      <c r="B2723" t="s">
        <v>5691</v>
      </c>
      <c r="C2723" t="str">
        <f>TEXT(SalesData[[#This Row],[Order Date]],"mmm-yyyy")</f>
        <v>Jan-2025</v>
      </c>
      <c r="D2723">
        <f t="shared" si="42"/>
        <v>2025</v>
      </c>
      <c r="E2723" t="s">
        <v>6725</v>
      </c>
      <c r="F2723" t="s">
        <v>6949</v>
      </c>
      <c r="G2723" t="s">
        <v>7096</v>
      </c>
      <c r="H2723" t="s">
        <v>7111</v>
      </c>
      <c r="I2723" t="s">
        <v>7142</v>
      </c>
      <c r="J2723" t="s">
        <v>7163</v>
      </c>
      <c r="K2723" t="s">
        <v>7175</v>
      </c>
      <c r="L2723" t="s">
        <v>7205</v>
      </c>
      <c r="M2723">
        <v>3</v>
      </c>
      <c r="N2723">
        <v>9521.02</v>
      </c>
      <c r="O2723">
        <v>0.05</v>
      </c>
      <c r="P2723">
        <v>1469.76</v>
      </c>
    </row>
    <row r="2724" spans="1:16" x14ac:dyDescent="0.25">
      <c r="A2724" t="s">
        <v>2736</v>
      </c>
      <c r="B2724" t="s">
        <v>5512</v>
      </c>
      <c r="C2724" t="str">
        <f>TEXT(SalesData[[#This Row],[Order Date]],"mmm-yyyy")</f>
        <v>Jun-2024</v>
      </c>
      <c r="D2724">
        <f t="shared" si="42"/>
        <v>2024</v>
      </c>
      <c r="E2724" t="s">
        <v>6214</v>
      </c>
      <c r="F2724" t="s">
        <v>6966</v>
      </c>
      <c r="G2724" t="s">
        <v>7096</v>
      </c>
      <c r="H2724" t="s">
        <v>7103</v>
      </c>
      <c r="I2724" t="s">
        <v>7119</v>
      </c>
      <c r="J2724" t="s">
        <v>7164</v>
      </c>
      <c r="K2724" t="s">
        <v>7174</v>
      </c>
      <c r="L2724" t="s">
        <v>7196</v>
      </c>
      <c r="M2724">
        <v>3</v>
      </c>
      <c r="N2724">
        <v>8074.92</v>
      </c>
      <c r="O2724">
        <v>0.2</v>
      </c>
      <c r="P2724">
        <v>1090.9000000000001</v>
      </c>
    </row>
    <row r="2725" spans="1:16" x14ac:dyDescent="0.25">
      <c r="A2725" t="s">
        <v>2737</v>
      </c>
      <c r="B2725" t="s">
        <v>5019</v>
      </c>
      <c r="C2725" t="str">
        <f>TEXT(SalesData[[#This Row],[Order Date]],"mmm-yyyy")</f>
        <v>Jul-2024</v>
      </c>
      <c r="D2725">
        <f t="shared" si="42"/>
        <v>2024</v>
      </c>
      <c r="E2725" t="s">
        <v>6351</v>
      </c>
      <c r="F2725" t="s">
        <v>6949</v>
      </c>
      <c r="G2725" t="s">
        <v>7096</v>
      </c>
      <c r="H2725" t="s">
        <v>7103</v>
      </c>
      <c r="I2725" t="s">
        <v>7134</v>
      </c>
      <c r="J2725" t="s">
        <v>7162</v>
      </c>
      <c r="K2725" t="s">
        <v>7166</v>
      </c>
      <c r="L2725" t="s">
        <v>7192</v>
      </c>
      <c r="M2725">
        <v>6</v>
      </c>
      <c r="N2725">
        <v>28944.19</v>
      </c>
      <c r="O2725">
        <v>0.2</v>
      </c>
      <c r="P2725">
        <v>2815.34</v>
      </c>
    </row>
    <row r="2726" spans="1:16" x14ac:dyDescent="0.25">
      <c r="A2726" t="s">
        <v>2738</v>
      </c>
      <c r="B2726" t="s">
        <v>5779</v>
      </c>
      <c r="C2726" t="str">
        <f>TEXT(SalesData[[#This Row],[Order Date]],"mmm-yyyy")</f>
        <v>Aug-2025</v>
      </c>
      <c r="D2726">
        <f t="shared" si="42"/>
        <v>2025</v>
      </c>
      <c r="E2726" t="s">
        <v>6228</v>
      </c>
      <c r="F2726" t="s">
        <v>6959</v>
      </c>
      <c r="G2726" t="s">
        <v>7097</v>
      </c>
      <c r="H2726" t="s">
        <v>7110</v>
      </c>
      <c r="I2726" t="s">
        <v>7155</v>
      </c>
      <c r="J2726" t="s">
        <v>7162</v>
      </c>
      <c r="K2726" t="s">
        <v>7168</v>
      </c>
      <c r="L2726" t="s">
        <v>7191</v>
      </c>
      <c r="M2726">
        <v>4</v>
      </c>
      <c r="N2726">
        <v>26512.27</v>
      </c>
      <c r="O2726">
        <v>0</v>
      </c>
      <c r="P2726">
        <v>5223.75</v>
      </c>
    </row>
    <row r="2727" spans="1:16" x14ac:dyDescent="0.25">
      <c r="A2727" t="s">
        <v>2739</v>
      </c>
      <c r="B2727" t="s">
        <v>5444</v>
      </c>
      <c r="C2727" t="str">
        <f>TEXT(SalesData[[#This Row],[Order Date]],"mmm-yyyy")</f>
        <v>Sep-2023</v>
      </c>
      <c r="D2727">
        <f t="shared" si="42"/>
        <v>2023</v>
      </c>
      <c r="E2727" t="s">
        <v>6098</v>
      </c>
      <c r="F2727" t="s">
        <v>6897</v>
      </c>
      <c r="G2727" t="s">
        <v>7094</v>
      </c>
      <c r="H2727" t="s">
        <v>7101</v>
      </c>
      <c r="I2727" t="s">
        <v>7137</v>
      </c>
      <c r="J2727" t="s">
        <v>7165</v>
      </c>
      <c r="K2727" t="s">
        <v>7172</v>
      </c>
      <c r="L2727" t="s">
        <v>7208</v>
      </c>
      <c r="M2727">
        <v>7</v>
      </c>
      <c r="N2727">
        <v>14986.85</v>
      </c>
      <c r="O2727">
        <v>0.15</v>
      </c>
      <c r="P2727">
        <v>2412.64</v>
      </c>
    </row>
    <row r="2728" spans="1:16" x14ac:dyDescent="0.25">
      <c r="A2728" t="s">
        <v>2740</v>
      </c>
      <c r="B2728" t="s">
        <v>5434</v>
      </c>
      <c r="C2728" t="str">
        <f>TEXT(SalesData[[#This Row],[Order Date]],"mmm-yyyy")</f>
        <v>Mar-2024</v>
      </c>
      <c r="D2728">
        <f t="shared" si="42"/>
        <v>2024</v>
      </c>
      <c r="E2728" t="s">
        <v>6362</v>
      </c>
      <c r="F2728" t="s">
        <v>7035</v>
      </c>
      <c r="G2728" t="s">
        <v>7097</v>
      </c>
      <c r="H2728" t="s">
        <v>7110</v>
      </c>
      <c r="I2728" t="s">
        <v>7129</v>
      </c>
      <c r="J2728" t="s">
        <v>7163</v>
      </c>
      <c r="K2728" t="s">
        <v>7167</v>
      </c>
      <c r="L2728" t="s">
        <v>7187</v>
      </c>
      <c r="M2728">
        <v>1</v>
      </c>
      <c r="N2728">
        <v>1445.15</v>
      </c>
      <c r="O2728">
        <v>0.05</v>
      </c>
      <c r="P2728">
        <v>401.4</v>
      </c>
    </row>
    <row r="2729" spans="1:16" x14ac:dyDescent="0.25">
      <c r="A2729" t="s">
        <v>2741</v>
      </c>
      <c r="B2729" t="s">
        <v>5768</v>
      </c>
      <c r="C2729" t="str">
        <f>TEXT(SalesData[[#This Row],[Order Date]],"mmm-yyyy")</f>
        <v>Sep-2025</v>
      </c>
      <c r="D2729">
        <f t="shared" si="42"/>
        <v>2025</v>
      </c>
      <c r="E2729" t="s">
        <v>6484</v>
      </c>
      <c r="F2729" t="s">
        <v>7051</v>
      </c>
      <c r="G2729" t="s">
        <v>7095</v>
      </c>
      <c r="H2729" t="s">
        <v>7106</v>
      </c>
      <c r="I2729" t="s">
        <v>7122</v>
      </c>
      <c r="J2729" t="s">
        <v>7164</v>
      </c>
      <c r="K2729" t="s">
        <v>7170</v>
      </c>
      <c r="L2729" t="s">
        <v>7213</v>
      </c>
      <c r="M2729">
        <v>7</v>
      </c>
      <c r="N2729">
        <v>15165.17</v>
      </c>
      <c r="O2729">
        <v>0.2</v>
      </c>
      <c r="P2729">
        <v>4381.82</v>
      </c>
    </row>
    <row r="2730" spans="1:16" x14ac:dyDescent="0.25">
      <c r="A2730" t="s">
        <v>2742</v>
      </c>
      <c r="B2730" t="s">
        <v>5099</v>
      </c>
      <c r="C2730" t="str">
        <f>TEXT(SalesData[[#This Row],[Order Date]],"mmm-yyyy")</f>
        <v>Oct-2025</v>
      </c>
      <c r="D2730">
        <f t="shared" si="42"/>
        <v>2025</v>
      </c>
      <c r="E2730" t="s">
        <v>6867</v>
      </c>
      <c r="F2730" t="s">
        <v>6946</v>
      </c>
      <c r="G2730" t="s">
        <v>7095</v>
      </c>
      <c r="H2730" t="s">
        <v>7102</v>
      </c>
      <c r="I2730" t="s">
        <v>7147</v>
      </c>
      <c r="J2730" t="s">
        <v>7165</v>
      </c>
      <c r="K2730" t="s">
        <v>7176</v>
      </c>
      <c r="L2730" t="s">
        <v>7202</v>
      </c>
      <c r="M2730">
        <v>3</v>
      </c>
      <c r="N2730">
        <v>49041.73</v>
      </c>
      <c r="O2730">
        <v>0.1</v>
      </c>
      <c r="P2730">
        <v>4073.55</v>
      </c>
    </row>
    <row r="2731" spans="1:16" x14ac:dyDescent="0.25">
      <c r="A2731" t="s">
        <v>2743</v>
      </c>
      <c r="B2731" t="s">
        <v>5691</v>
      </c>
      <c r="C2731" t="str">
        <f>TEXT(SalesData[[#This Row],[Order Date]],"mmm-yyyy")</f>
        <v>Jan-2025</v>
      </c>
      <c r="D2731">
        <f t="shared" si="42"/>
        <v>2025</v>
      </c>
      <c r="E2731" t="s">
        <v>6242</v>
      </c>
      <c r="F2731" t="s">
        <v>7000</v>
      </c>
      <c r="G2731" t="s">
        <v>7097</v>
      </c>
      <c r="H2731" t="s">
        <v>7105</v>
      </c>
      <c r="I2731" t="s">
        <v>7121</v>
      </c>
      <c r="J2731" t="s">
        <v>7162</v>
      </c>
      <c r="K2731" t="s">
        <v>7168</v>
      </c>
      <c r="L2731" t="s">
        <v>7191</v>
      </c>
      <c r="M2731">
        <v>4</v>
      </c>
      <c r="N2731">
        <v>25845.29</v>
      </c>
      <c r="O2731">
        <v>0</v>
      </c>
      <c r="P2731">
        <v>5098.24</v>
      </c>
    </row>
    <row r="2732" spans="1:16" x14ac:dyDescent="0.25">
      <c r="A2732" t="s">
        <v>2744</v>
      </c>
      <c r="B2732" t="s">
        <v>5933</v>
      </c>
      <c r="C2732" t="str">
        <f>TEXT(SalesData[[#This Row],[Order Date]],"mmm-yyyy")</f>
        <v>May-2024</v>
      </c>
      <c r="D2732">
        <f t="shared" si="42"/>
        <v>2024</v>
      </c>
      <c r="E2732" t="s">
        <v>6792</v>
      </c>
      <c r="F2732" t="s">
        <v>7053</v>
      </c>
      <c r="G2732" t="s">
        <v>7095</v>
      </c>
      <c r="H2732" t="s">
        <v>7102</v>
      </c>
      <c r="I2732" t="s">
        <v>7157</v>
      </c>
      <c r="J2732" t="s">
        <v>7165</v>
      </c>
      <c r="K2732" t="s">
        <v>7177</v>
      </c>
      <c r="L2732" t="s">
        <v>7201</v>
      </c>
      <c r="M2732">
        <v>8</v>
      </c>
      <c r="N2732">
        <v>338130.35</v>
      </c>
      <c r="O2732">
        <v>0.2</v>
      </c>
      <c r="P2732">
        <v>15006.08</v>
      </c>
    </row>
    <row r="2733" spans="1:16" x14ac:dyDescent="0.25">
      <c r="A2733" t="s">
        <v>2745</v>
      </c>
      <c r="B2733" t="s">
        <v>5550</v>
      </c>
      <c r="C2733" t="str">
        <f>TEXT(SalesData[[#This Row],[Order Date]],"mmm-yyyy")</f>
        <v>Jun-2023</v>
      </c>
      <c r="D2733">
        <f t="shared" si="42"/>
        <v>2023</v>
      </c>
      <c r="E2733" t="s">
        <v>6295</v>
      </c>
      <c r="F2733" t="s">
        <v>7021</v>
      </c>
      <c r="G2733" t="s">
        <v>7096</v>
      </c>
      <c r="H2733" t="s">
        <v>7113</v>
      </c>
      <c r="I2733" t="s">
        <v>7148</v>
      </c>
      <c r="J2733" t="s">
        <v>7165</v>
      </c>
      <c r="K2733" t="s">
        <v>7176</v>
      </c>
      <c r="L2733" t="s">
        <v>7195</v>
      </c>
      <c r="M2733">
        <v>5</v>
      </c>
      <c r="N2733">
        <v>58810.86</v>
      </c>
      <c r="O2733">
        <v>0</v>
      </c>
      <c r="P2733">
        <v>6845.22</v>
      </c>
    </row>
    <row r="2734" spans="1:16" x14ac:dyDescent="0.25">
      <c r="A2734" t="s">
        <v>2746</v>
      </c>
      <c r="B2734" t="s">
        <v>6015</v>
      </c>
      <c r="C2734" t="str">
        <f>TEXT(SalesData[[#This Row],[Order Date]],"mmm-yyyy")</f>
        <v>Jun-2023</v>
      </c>
      <c r="D2734">
        <f t="shared" si="42"/>
        <v>2023</v>
      </c>
      <c r="E2734" t="s">
        <v>6465</v>
      </c>
      <c r="F2734" t="s">
        <v>7067</v>
      </c>
      <c r="G2734" t="s">
        <v>7097</v>
      </c>
      <c r="H2734" t="s">
        <v>7104</v>
      </c>
      <c r="I2734" t="s">
        <v>7132</v>
      </c>
      <c r="J2734" t="s">
        <v>7164</v>
      </c>
      <c r="K2734" t="s">
        <v>7173</v>
      </c>
      <c r="L2734" t="s">
        <v>7186</v>
      </c>
      <c r="M2734">
        <v>3</v>
      </c>
      <c r="N2734">
        <v>11734.37</v>
      </c>
      <c r="O2734">
        <v>0.1</v>
      </c>
      <c r="P2734">
        <v>2710.18</v>
      </c>
    </row>
    <row r="2735" spans="1:16" x14ac:dyDescent="0.25">
      <c r="A2735" t="s">
        <v>2747</v>
      </c>
      <c r="B2735" t="s">
        <v>5679</v>
      </c>
      <c r="C2735" t="str">
        <f>TEXT(SalesData[[#This Row],[Order Date]],"mmm-yyyy")</f>
        <v>Jan-2024</v>
      </c>
      <c r="D2735">
        <f t="shared" si="42"/>
        <v>2024</v>
      </c>
      <c r="E2735" t="s">
        <v>6618</v>
      </c>
      <c r="F2735" t="s">
        <v>7006</v>
      </c>
      <c r="G2735" t="s">
        <v>7096</v>
      </c>
      <c r="H2735" t="s">
        <v>7113</v>
      </c>
      <c r="I2735" t="s">
        <v>7143</v>
      </c>
      <c r="J2735" t="s">
        <v>7164</v>
      </c>
      <c r="K2735" t="s">
        <v>7170</v>
      </c>
      <c r="L2735" t="s">
        <v>7213</v>
      </c>
      <c r="M2735">
        <v>5</v>
      </c>
      <c r="N2735">
        <v>13579.25</v>
      </c>
      <c r="O2735">
        <v>0</v>
      </c>
      <c r="P2735">
        <v>4650.04</v>
      </c>
    </row>
    <row r="2736" spans="1:16" x14ac:dyDescent="0.25">
      <c r="A2736" t="s">
        <v>2748</v>
      </c>
      <c r="B2736" t="s">
        <v>5183</v>
      </c>
      <c r="C2736" t="str">
        <f>TEXT(SalesData[[#This Row],[Order Date]],"mmm-yyyy")</f>
        <v>Jan-2023</v>
      </c>
      <c r="D2736">
        <f t="shared" si="42"/>
        <v>2023</v>
      </c>
      <c r="E2736" t="s">
        <v>6394</v>
      </c>
      <c r="F2736" t="s">
        <v>6900</v>
      </c>
      <c r="G2736" t="s">
        <v>7095</v>
      </c>
      <c r="H2736" t="s">
        <v>7108</v>
      </c>
      <c r="I2736" t="s">
        <v>7126</v>
      </c>
      <c r="J2736" t="s">
        <v>7163</v>
      </c>
      <c r="K2736" t="s">
        <v>7167</v>
      </c>
      <c r="L2736" t="s">
        <v>7179</v>
      </c>
      <c r="M2736">
        <v>4</v>
      </c>
      <c r="N2736">
        <v>7817.05</v>
      </c>
      <c r="O2736">
        <v>0.25</v>
      </c>
      <c r="P2736">
        <v>1068.33</v>
      </c>
    </row>
    <row r="2737" spans="1:16" x14ac:dyDescent="0.25">
      <c r="A2737" t="s">
        <v>2749</v>
      </c>
      <c r="B2737" t="s">
        <v>5798</v>
      </c>
      <c r="C2737" t="str">
        <f>TEXT(SalesData[[#This Row],[Order Date]],"mmm-yyyy")</f>
        <v>May-2023</v>
      </c>
      <c r="D2737">
        <f t="shared" si="42"/>
        <v>2023</v>
      </c>
      <c r="E2737" t="s">
        <v>6298</v>
      </c>
      <c r="F2737" t="s">
        <v>6932</v>
      </c>
      <c r="G2737" t="s">
        <v>7097</v>
      </c>
      <c r="H2737" t="s">
        <v>7107</v>
      </c>
      <c r="I2737" t="s">
        <v>7123</v>
      </c>
      <c r="J2737" t="s">
        <v>7162</v>
      </c>
      <c r="K2737" t="s">
        <v>7166</v>
      </c>
      <c r="L2737" t="s">
        <v>7192</v>
      </c>
      <c r="M2737">
        <v>8</v>
      </c>
      <c r="N2737">
        <v>46157.39</v>
      </c>
      <c r="O2737">
        <v>0.05</v>
      </c>
      <c r="P2737">
        <v>7422.31</v>
      </c>
    </row>
    <row r="2738" spans="1:16" x14ac:dyDescent="0.25">
      <c r="A2738" t="s">
        <v>2750</v>
      </c>
      <c r="B2738" t="s">
        <v>5313</v>
      </c>
      <c r="C2738" t="str">
        <f>TEXT(SalesData[[#This Row],[Order Date]],"mmm-yyyy")</f>
        <v>Aug-2023</v>
      </c>
      <c r="D2738">
        <f t="shared" si="42"/>
        <v>2023</v>
      </c>
      <c r="E2738" t="s">
        <v>6632</v>
      </c>
      <c r="F2738" t="s">
        <v>6895</v>
      </c>
      <c r="G2738" t="s">
        <v>7097</v>
      </c>
      <c r="H2738" t="s">
        <v>7107</v>
      </c>
      <c r="I2738" t="s">
        <v>7152</v>
      </c>
      <c r="J2738" t="s">
        <v>7165</v>
      </c>
      <c r="K2738" t="s">
        <v>7172</v>
      </c>
      <c r="L2738" t="s">
        <v>7185</v>
      </c>
      <c r="M2738">
        <v>7</v>
      </c>
      <c r="N2738">
        <v>30921.11</v>
      </c>
      <c r="O2738">
        <v>0.15</v>
      </c>
      <c r="P2738">
        <v>3285.51</v>
      </c>
    </row>
    <row r="2739" spans="1:16" x14ac:dyDescent="0.25">
      <c r="A2739" t="s">
        <v>2751</v>
      </c>
      <c r="B2739" t="s">
        <v>5551</v>
      </c>
      <c r="C2739" t="str">
        <f>TEXT(SalesData[[#This Row],[Order Date]],"mmm-yyyy")</f>
        <v>May-2024</v>
      </c>
      <c r="D2739">
        <f t="shared" si="42"/>
        <v>2024</v>
      </c>
      <c r="E2739" t="s">
        <v>6488</v>
      </c>
      <c r="F2739" t="s">
        <v>6989</v>
      </c>
      <c r="G2739" t="s">
        <v>7095</v>
      </c>
      <c r="H2739" t="s">
        <v>7102</v>
      </c>
      <c r="I2739" t="s">
        <v>7157</v>
      </c>
      <c r="J2739" t="s">
        <v>7162</v>
      </c>
      <c r="K2739" t="s">
        <v>7169</v>
      </c>
      <c r="L2739" t="s">
        <v>7203</v>
      </c>
      <c r="M2739">
        <v>2</v>
      </c>
      <c r="N2739">
        <v>42192.27</v>
      </c>
      <c r="O2739">
        <v>0</v>
      </c>
      <c r="P2739">
        <v>6126.43</v>
      </c>
    </row>
    <row r="2740" spans="1:16" x14ac:dyDescent="0.25">
      <c r="A2740" t="s">
        <v>2752</v>
      </c>
      <c r="B2740" t="s">
        <v>5466</v>
      </c>
      <c r="C2740" t="str">
        <f>TEXT(SalesData[[#This Row],[Order Date]],"mmm-yyyy")</f>
        <v>Sep-2024</v>
      </c>
      <c r="D2740">
        <f t="shared" si="42"/>
        <v>2024</v>
      </c>
      <c r="E2740" t="s">
        <v>6545</v>
      </c>
      <c r="F2740" t="s">
        <v>7076</v>
      </c>
      <c r="G2740" t="s">
        <v>7096</v>
      </c>
      <c r="H2740" t="s">
        <v>7113</v>
      </c>
      <c r="I2740" t="s">
        <v>7143</v>
      </c>
      <c r="J2740" t="s">
        <v>7165</v>
      </c>
      <c r="K2740" t="s">
        <v>7172</v>
      </c>
      <c r="L2740" t="s">
        <v>7208</v>
      </c>
      <c r="M2740">
        <v>7</v>
      </c>
      <c r="N2740">
        <v>17192.849999999999</v>
      </c>
      <c r="O2740">
        <v>0.05</v>
      </c>
      <c r="P2740">
        <v>3044.19</v>
      </c>
    </row>
    <row r="2741" spans="1:16" x14ac:dyDescent="0.25">
      <c r="A2741" t="s">
        <v>2753</v>
      </c>
      <c r="B2741" t="s">
        <v>5366</v>
      </c>
      <c r="C2741" t="str">
        <f>TEXT(SalesData[[#This Row],[Order Date]],"mmm-yyyy")</f>
        <v>Sep-2024</v>
      </c>
      <c r="D2741">
        <f t="shared" si="42"/>
        <v>2024</v>
      </c>
      <c r="E2741" t="s">
        <v>6170</v>
      </c>
      <c r="F2741" t="s">
        <v>6960</v>
      </c>
      <c r="G2741" t="s">
        <v>7095</v>
      </c>
      <c r="H2741" t="s">
        <v>7108</v>
      </c>
      <c r="I2741" t="s">
        <v>7150</v>
      </c>
      <c r="J2741" t="s">
        <v>7163</v>
      </c>
      <c r="K2741" t="s">
        <v>7171</v>
      </c>
      <c r="L2741" t="s">
        <v>7204</v>
      </c>
      <c r="M2741">
        <v>3</v>
      </c>
      <c r="N2741">
        <v>13946.21</v>
      </c>
      <c r="O2741">
        <v>0</v>
      </c>
      <c r="P2741">
        <v>2385.13</v>
      </c>
    </row>
    <row r="2742" spans="1:16" x14ac:dyDescent="0.25">
      <c r="A2742" t="s">
        <v>2754</v>
      </c>
      <c r="B2742" t="s">
        <v>5646</v>
      </c>
      <c r="C2742" t="str">
        <f>TEXT(SalesData[[#This Row],[Order Date]],"mmm-yyyy")</f>
        <v>Dec-2023</v>
      </c>
      <c r="D2742">
        <f t="shared" si="42"/>
        <v>2023</v>
      </c>
      <c r="E2742" t="s">
        <v>6631</v>
      </c>
      <c r="F2742" t="s">
        <v>7039</v>
      </c>
      <c r="G2742" t="s">
        <v>7094</v>
      </c>
      <c r="H2742" t="s">
        <v>7100</v>
      </c>
      <c r="I2742" t="s">
        <v>7136</v>
      </c>
      <c r="J2742" t="s">
        <v>7164</v>
      </c>
      <c r="K2742" t="s">
        <v>7173</v>
      </c>
      <c r="L2742" t="s">
        <v>7206</v>
      </c>
      <c r="M2742">
        <v>2</v>
      </c>
      <c r="N2742">
        <v>3281.79</v>
      </c>
      <c r="O2742">
        <v>0.25</v>
      </c>
      <c r="P2742">
        <v>592.41999999999996</v>
      </c>
    </row>
    <row r="2743" spans="1:16" x14ac:dyDescent="0.25">
      <c r="A2743" t="s">
        <v>2755</v>
      </c>
      <c r="B2743" t="s">
        <v>5033</v>
      </c>
      <c r="C2743" t="str">
        <f>TEXT(SalesData[[#This Row],[Order Date]],"mmm-yyyy")</f>
        <v>Feb-2025</v>
      </c>
      <c r="D2743">
        <f t="shared" si="42"/>
        <v>2025</v>
      </c>
      <c r="E2743" t="s">
        <v>6219</v>
      </c>
      <c r="F2743" t="s">
        <v>6989</v>
      </c>
      <c r="G2743" t="s">
        <v>7097</v>
      </c>
      <c r="H2743" t="s">
        <v>7104</v>
      </c>
      <c r="I2743" t="s">
        <v>7132</v>
      </c>
      <c r="J2743" t="s">
        <v>7163</v>
      </c>
      <c r="K2743" t="s">
        <v>7167</v>
      </c>
      <c r="L2743" t="s">
        <v>7187</v>
      </c>
      <c r="M2743">
        <v>1</v>
      </c>
      <c r="N2743">
        <v>1289.3499999999999</v>
      </c>
      <c r="O2743">
        <v>0.1</v>
      </c>
      <c r="P2743">
        <v>340.51</v>
      </c>
    </row>
    <row r="2744" spans="1:16" x14ac:dyDescent="0.25">
      <c r="A2744" t="s">
        <v>2756</v>
      </c>
      <c r="B2744" t="s">
        <v>5136</v>
      </c>
      <c r="C2744" t="str">
        <f>TEXT(SalesData[[#This Row],[Order Date]],"mmm-yyyy")</f>
        <v>Jun-2023</v>
      </c>
      <c r="D2744">
        <f t="shared" si="42"/>
        <v>2023</v>
      </c>
      <c r="E2744" t="s">
        <v>6737</v>
      </c>
      <c r="F2744" t="s">
        <v>6904</v>
      </c>
      <c r="G2744" t="s">
        <v>7097</v>
      </c>
      <c r="H2744" t="s">
        <v>7105</v>
      </c>
      <c r="I2744" t="s">
        <v>7149</v>
      </c>
      <c r="J2744" t="s">
        <v>7164</v>
      </c>
      <c r="K2744" t="s">
        <v>7173</v>
      </c>
      <c r="L2744" t="s">
        <v>7206</v>
      </c>
      <c r="M2744">
        <v>4</v>
      </c>
      <c r="N2744">
        <v>8053.57</v>
      </c>
      <c r="O2744">
        <v>0.05</v>
      </c>
      <c r="P2744">
        <v>2562.4699999999998</v>
      </c>
    </row>
    <row r="2745" spans="1:16" x14ac:dyDescent="0.25">
      <c r="A2745" t="s">
        <v>2757</v>
      </c>
      <c r="B2745" t="s">
        <v>5304</v>
      </c>
      <c r="C2745" t="str">
        <f>TEXT(SalesData[[#This Row],[Order Date]],"mmm-yyyy")</f>
        <v>Dec-2023</v>
      </c>
      <c r="D2745">
        <f t="shared" si="42"/>
        <v>2023</v>
      </c>
      <c r="E2745" t="s">
        <v>6575</v>
      </c>
      <c r="F2745" t="s">
        <v>7004</v>
      </c>
      <c r="G2745" t="s">
        <v>7097</v>
      </c>
      <c r="H2745" t="s">
        <v>7110</v>
      </c>
      <c r="I2745" t="s">
        <v>7159</v>
      </c>
      <c r="J2745" t="s">
        <v>7164</v>
      </c>
      <c r="K2745" t="s">
        <v>7174</v>
      </c>
      <c r="L2745" t="s">
        <v>7196</v>
      </c>
      <c r="M2745">
        <v>8</v>
      </c>
      <c r="N2745">
        <v>26332.3</v>
      </c>
      <c r="O2745">
        <v>0.05</v>
      </c>
      <c r="P2745">
        <v>5497.37</v>
      </c>
    </row>
    <row r="2746" spans="1:16" x14ac:dyDescent="0.25">
      <c r="A2746" t="s">
        <v>2758</v>
      </c>
      <c r="B2746" t="s">
        <v>5420</v>
      </c>
      <c r="C2746" t="str">
        <f>TEXT(SalesData[[#This Row],[Order Date]],"mmm-yyyy")</f>
        <v>Nov-2024</v>
      </c>
      <c r="D2746">
        <f t="shared" si="42"/>
        <v>2024</v>
      </c>
      <c r="E2746" t="s">
        <v>6188</v>
      </c>
      <c r="F2746" t="s">
        <v>6975</v>
      </c>
      <c r="G2746" t="s">
        <v>7096</v>
      </c>
      <c r="H2746" t="s">
        <v>7113</v>
      </c>
      <c r="I2746" t="s">
        <v>7144</v>
      </c>
      <c r="J2746" t="s">
        <v>7165</v>
      </c>
      <c r="K2746" t="s">
        <v>7172</v>
      </c>
      <c r="L2746" t="s">
        <v>7185</v>
      </c>
      <c r="M2746">
        <v>6</v>
      </c>
      <c r="N2746">
        <v>27422.26</v>
      </c>
      <c r="O2746">
        <v>0.05</v>
      </c>
      <c r="P2746">
        <v>4460.05</v>
      </c>
    </row>
    <row r="2747" spans="1:16" x14ac:dyDescent="0.25">
      <c r="A2747" t="s">
        <v>2759</v>
      </c>
      <c r="B2747" t="s">
        <v>6016</v>
      </c>
      <c r="C2747" t="str">
        <f>TEXT(SalesData[[#This Row],[Order Date]],"mmm-yyyy")</f>
        <v>Jan-2025</v>
      </c>
      <c r="D2747">
        <f t="shared" si="42"/>
        <v>2025</v>
      </c>
      <c r="E2747" t="s">
        <v>6396</v>
      </c>
      <c r="F2747" t="s">
        <v>7027</v>
      </c>
      <c r="G2747" t="s">
        <v>7097</v>
      </c>
      <c r="H2747" t="s">
        <v>7110</v>
      </c>
      <c r="I2747" t="s">
        <v>7129</v>
      </c>
      <c r="J2747" t="s">
        <v>7164</v>
      </c>
      <c r="K2747" t="s">
        <v>7174</v>
      </c>
      <c r="L2747" t="s">
        <v>7196</v>
      </c>
      <c r="M2747">
        <v>6</v>
      </c>
      <c r="N2747">
        <v>19271.650000000001</v>
      </c>
      <c r="O2747">
        <v>0.1</v>
      </c>
      <c r="P2747">
        <v>3696.31</v>
      </c>
    </row>
    <row r="2748" spans="1:16" x14ac:dyDescent="0.25">
      <c r="A2748" t="s">
        <v>2760</v>
      </c>
      <c r="B2748" t="s">
        <v>5859</v>
      </c>
      <c r="C2748" t="str">
        <f>TEXT(SalesData[[#This Row],[Order Date]],"mmm-yyyy")</f>
        <v>Jul-2023</v>
      </c>
      <c r="D2748">
        <f t="shared" si="42"/>
        <v>2023</v>
      </c>
      <c r="E2748" t="s">
        <v>6737</v>
      </c>
      <c r="F2748" t="s">
        <v>6904</v>
      </c>
      <c r="G2748" t="s">
        <v>7095</v>
      </c>
      <c r="H2748" t="s">
        <v>7102</v>
      </c>
      <c r="I2748" t="s">
        <v>7147</v>
      </c>
      <c r="J2748" t="s">
        <v>7162</v>
      </c>
      <c r="K2748" t="s">
        <v>7169</v>
      </c>
      <c r="L2748" t="s">
        <v>7182</v>
      </c>
      <c r="M2748">
        <v>6</v>
      </c>
      <c r="N2748">
        <v>55283.71</v>
      </c>
      <c r="O2748">
        <v>0</v>
      </c>
      <c r="P2748">
        <v>9310.7800000000007</v>
      </c>
    </row>
    <row r="2749" spans="1:16" x14ac:dyDescent="0.25">
      <c r="A2749" t="s">
        <v>2761</v>
      </c>
      <c r="B2749" t="s">
        <v>5311</v>
      </c>
      <c r="C2749" t="str">
        <f>TEXT(SalesData[[#This Row],[Order Date]],"mmm-yyyy")</f>
        <v>Aug-2023</v>
      </c>
      <c r="D2749">
        <f t="shared" si="42"/>
        <v>2023</v>
      </c>
      <c r="E2749" t="s">
        <v>6456</v>
      </c>
      <c r="F2749" t="s">
        <v>7065</v>
      </c>
      <c r="G2749" t="s">
        <v>7097</v>
      </c>
      <c r="H2749" t="s">
        <v>7104</v>
      </c>
      <c r="I2749" t="s">
        <v>7120</v>
      </c>
      <c r="J2749" t="s">
        <v>7164</v>
      </c>
      <c r="K2749" t="s">
        <v>7174</v>
      </c>
      <c r="L2749" t="s">
        <v>7196</v>
      </c>
      <c r="M2749">
        <v>5</v>
      </c>
      <c r="N2749">
        <v>17122.43</v>
      </c>
      <c r="O2749">
        <v>0</v>
      </c>
      <c r="P2749">
        <v>4037.81</v>
      </c>
    </row>
    <row r="2750" spans="1:16" x14ac:dyDescent="0.25">
      <c r="A2750" t="s">
        <v>2762</v>
      </c>
      <c r="B2750" t="s">
        <v>5587</v>
      </c>
      <c r="C2750" t="str">
        <f>TEXT(SalesData[[#This Row],[Order Date]],"mmm-yyyy")</f>
        <v>Jan-2025</v>
      </c>
      <c r="D2750">
        <f t="shared" si="42"/>
        <v>2025</v>
      </c>
      <c r="E2750" t="s">
        <v>6854</v>
      </c>
      <c r="F2750" t="s">
        <v>7067</v>
      </c>
      <c r="G2750" t="s">
        <v>7096</v>
      </c>
      <c r="H2750" t="s">
        <v>7111</v>
      </c>
      <c r="I2750" t="s">
        <v>7142</v>
      </c>
      <c r="J2750" t="s">
        <v>7165</v>
      </c>
      <c r="K2750" t="s">
        <v>7177</v>
      </c>
      <c r="L2750" t="s">
        <v>7198</v>
      </c>
      <c r="M2750">
        <v>7</v>
      </c>
      <c r="N2750">
        <v>417287.07</v>
      </c>
      <c r="O2750">
        <v>0.05</v>
      </c>
      <c r="P2750">
        <v>66436.149999999994</v>
      </c>
    </row>
    <row r="2751" spans="1:16" x14ac:dyDescent="0.25">
      <c r="A2751" t="s">
        <v>2763</v>
      </c>
      <c r="B2751" t="s">
        <v>5606</v>
      </c>
      <c r="C2751" t="str">
        <f>TEXT(SalesData[[#This Row],[Order Date]],"mmm-yyyy")</f>
        <v>Mar-2023</v>
      </c>
      <c r="D2751">
        <f t="shared" si="42"/>
        <v>2023</v>
      </c>
      <c r="E2751" t="s">
        <v>6538</v>
      </c>
      <c r="F2751" t="s">
        <v>7061</v>
      </c>
      <c r="G2751" t="s">
        <v>7097</v>
      </c>
      <c r="H2751" t="s">
        <v>7105</v>
      </c>
      <c r="I2751" t="s">
        <v>7128</v>
      </c>
      <c r="J2751" t="s">
        <v>7165</v>
      </c>
      <c r="K2751" t="s">
        <v>7176</v>
      </c>
      <c r="L2751" t="s">
        <v>7202</v>
      </c>
      <c r="M2751">
        <v>5</v>
      </c>
      <c r="N2751">
        <v>70612.009999999995</v>
      </c>
      <c r="O2751">
        <v>0.2</v>
      </c>
      <c r="P2751">
        <v>2864.32</v>
      </c>
    </row>
    <row r="2752" spans="1:16" x14ac:dyDescent="0.25">
      <c r="A2752" t="s">
        <v>2764</v>
      </c>
      <c r="B2752" t="s">
        <v>5692</v>
      </c>
      <c r="C2752" t="str">
        <f>TEXT(SalesData[[#This Row],[Order Date]],"mmm-yyyy")</f>
        <v>Mar-2025</v>
      </c>
      <c r="D2752">
        <f t="shared" si="42"/>
        <v>2025</v>
      </c>
      <c r="E2752" t="s">
        <v>6281</v>
      </c>
      <c r="F2752" t="s">
        <v>6932</v>
      </c>
      <c r="G2752" t="s">
        <v>7096</v>
      </c>
      <c r="H2752" t="s">
        <v>7113</v>
      </c>
      <c r="I2752" t="s">
        <v>7144</v>
      </c>
      <c r="J2752" t="s">
        <v>7164</v>
      </c>
      <c r="K2752" t="s">
        <v>7174</v>
      </c>
      <c r="L2752" t="s">
        <v>7196</v>
      </c>
      <c r="M2752">
        <v>3</v>
      </c>
      <c r="N2752">
        <v>9153.85</v>
      </c>
      <c r="O2752">
        <v>0.1</v>
      </c>
      <c r="P2752">
        <v>1634.3</v>
      </c>
    </row>
    <row r="2753" spans="1:16" x14ac:dyDescent="0.25">
      <c r="A2753" t="s">
        <v>2765</v>
      </c>
      <c r="B2753" t="s">
        <v>5973</v>
      </c>
      <c r="C2753" t="str">
        <f>TEXT(SalesData[[#This Row],[Order Date]],"mmm-yyyy")</f>
        <v>Feb-2025</v>
      </c>
      <c r="D2753">
        <f t="shared" si="42"/>
        <v>2025</v>
      </c>
      <c r="E2753" t="s">
        <v>6279</v>
      </c>
      <c r="F2753" t="s">
        <v>6953</v>
      </c>
      <c r="G2753" t="s">
        <v>7096</v>
      </c>
      <c r="H2753" t="s">
        <v>7113</v>
      </c>
      <c r="I2753" t="s">
        <v>7144</v>
      </c>
      <c r="J2753" t="s">
        <v>7165</v>
      </c>
      <c r="K2753" t="s">
        <v>7177</v>
      </c>
      <c r="L2753" t="s">
        <v>7201</v>
      </c>
      <c r="M2753">
        <v>5</v>
      </c>
      <c r="N2753">
        <v>210896.7</v>
      </c>
      <c r="O2753">
        <v>0.2</v>
      </c>
      <c r="P2753">
        <v>20555.53</v>
      </c>
    </row>
    <row r="2754" spans="1:16" x14ac:dyDescent="0.25">
      <c r="A2754" t="s">
        <v>2766</v>
      </c>
      <c r="B2754" t="s">
        <v>6017</v>
      </c>
      <c r="C2754" t="str">
        <f>TEXT(SalesData[[#This Row],[Order Date]],"mmm-yyyy")</f>
        <v>Jan-2024</v>
      </c>
      <c r="D2754">
        <f t="shared" ref="D2754:D2817" si="43">YEAR(B2754)</f>
        <v>2024</v>
      </c>
      <c r="E2754" t="s">
        <v>6392</v>
      </c>
      <c r="F2754" t="s">
        <v>7006</v>
      </c>
      <c r="G2754" t="s">
        <v>7094</v>
      </c>
      <c r="H2754" t="s">
        <v>7099</v>
      </c>
      <c r="I2754" t="s">
        <v>7115</v>
      </c>
      <c r="J2754" t="s">
        <v>7165</v>
      </c>
      <c r="K2754" t="s">
        <v>7176</v>
      </c>
      <c r="L2754" t="s">
        <v>7202</v>
      </c>
      <c r="M2754">
        <v>4</v>
      </c>
      <c r="N2754">
        <v>72125.149999999994</v>
      </c>
      <c r="O2754">
        <v>0</v>
      </c>
      <c r="P2754">
        <v>9527.4699999999993</v>
      </c>
    </row>
    <row r="2755" spans="1:16" x14ac:dyDescent="0.25">
      <c r="A2755" t="s">
        <v>2767</v>
      </c>
      <c r="B2755" t="s">
        <v>5506</v>
      </c>
      <c r="C2755" t="str">
        <f>TEXT(SalesData[[#This Row],[Order Date]],"mmm-yyyy")</f>
        <v>Apr-2025</v>
      </c>
      <c r="D2755">
        <f t="shared" si="43"/>
        <v>2025</v>
      </c>
      <c r="E2755" t="s">
        <v>6611</v>
      </c>
      <c r="F2755" t="s">
        <v>6935</v>
      </c>
      <c r="G2755" t="s">
        <v>7094</v>
      </c>
      <c r="H2755" t="s">
        <v>7100</v>
      </c>
      <c r="I2755" t="s">
        <v>7151</v>
      </c>
      <c r="J2755" t="s">
        <v>7162</v>
      </c>
      <c r="K2755" t="s">
        <v>7169</v>
      </c>
      <c r="L2755" t="s">
        <v>7203</v>
      </c>
      <c r="M2755">
        <v>1</v>
      </c>
      <c r="N2755">
        <v>16940.68</v>
      </c>
      <c r="O2755">
        <v>0.2</v>
      </c>
      <c r="P2755">
        <v>719.35</v>
      </c>
    </row>
    <row r="2756" spans="1:16" x14ac:dyDescent="0.25">
      <c r="A2756" t="s">
        <v>2768</v>
      </c>
      <c r="B2756" t="s">
        <v>5773</v>
      </c>
      <c r="C2756" t="str">
        <f>TEXT(SalesData[[#This Row],[Order Date]],"mmm-yyyy")</f>
        <v>Mar-2025</v>
      </c>
      <c r="D2756">
        <f t="shared" si="43"/>
        <v>2025</v>
      </c>
      <c r="E2756" t="s">
        <v>6661</v>
      </c>
      <c r="F2756" t="s">
        <v>7043</v>
      </c>
      <c r="G2756" t="s">
        <v>7094</v>
      </c>
      <c r="H2756" t="s">
        <v>7101</v>
      </c>
      <c r="I2756" t="s">
        <v>7137</v>
      </c>
      <c r="J2756" t="s">
        <v>7165</v>
      </c>
      <c r="K2756" t="s">
        <v>7172</v>
      </c>
      <c r="L2756" t="s">
        <v>7208</v>
      </c>
      <c r="M2756">
        <v>3</v>
      </c>
      <c r="N2756">
        <v>7871.24</v>
      </c>
      <c r="O2756">
        <v>0</v>
      </c>
      <c r="P2756">
        <v>1883.12</v>
      </c>
    </row>
    <row r="2757" spans="1:16" x14ac:dyDescent="0.25">
      <c r="A2757" t="s">
        <v>2769</v>
      </c>
      <c r="B2757" t="s">
        <v>5821</v>
      </c>
      <c r="C2757" t="str">
        <f>TEXT(SalesData[[#This Row],[Order Date]],"mmm-yyyy")</f>
        <v>Jun-2024</v>
      </c>
      <c r="D2757">
        <f t="shared" si="43"/>
        <v>2024</v>
      </c>
      <c r="E2757" t="s">
        <v>6155</v>
      </c>
      <c r="F2757" t="s">
        <v>6918</v>
      </c>
      <c r="G2757" t="s">
        <v>7094</v>
      </c>
      <c r="H2757" t="s">
        <v>7100</v>
      </c>
      <c r="I2757" t="s">
        <v>7136</v>
      </c>
      <c r="J2757" t="s">
        <v>7163</v>
      </c>
      <c r="K2757" t="s">
        <v>7175</v>
      </c>
      <c r="L2757" t="s">
        <v>7197</v>
      </c>
      <c r="M2757">
        <v>8</v>
      </c>
      <c r="N2757">
        <v>42702.62</v>
      </c>
      <c r="O2757">
        <v>0.1</v>
      </c>
      <c r="P2757">
        <v>8017.84</v>
      </c>
    </row>
    <row r="2758" spans="1:16" x14ac:dyDescent="0.25">
      <c r="A2758" t="s">
        <v>2770</v>
      </c>
      <c r="B2758" t="s">
        <v>5485</v>
      </c>
      <c r="C2758" t="str">
        <f>TEXT(SalesData[[#This Row],[Order Date]],"mmm-yyyy")</f>
        <v>Feb-2024</v>
      </c>
      <c r="D2758">
        <f t="shared" si="43"/>
        <v>2024</v>
      </c>
      <c r="E2758" t="s">
        <v>6292</v>
      </c>
      <c r="F2758" t="s">
        <v>6963</v>
      </c>
      <c r="G2758" t="s">
        <v>7096</v>
      </c>
      <c r="H2758" t="s">
        <v>7103</v>
      </c>
      <c r="I2758" t="s">
        <v>7134</v>
      </c>
      <c r="J2758" t="s">
        <v>7163</v>
      </c>
      <c r="K2758" t="s">
        <v>7175</v>
      </c>
      <c r="L2758" t="s">
        <v>7190</v>
      </c>
      <c r="M2758">
        <v>1</v>
      </c>
      <c r="N2758">
        <v>1907.55</v>
      </c>
      <c r="O2758">
        <v>0.15</v>
      </c>
      <c r="P2758">
        <v>245.57</v>
      </c>
    </row>
    <row r="2759" spans="1:16" x14ac:dyDescent="0.25">
      <c r="A2759" t="s">
        <v>2771</v>
      </c>
      <c r="B2759" t="s">
        <v>5538</v>
      </c>
      <c r="C2759" t="str">
        <f>TEXT(SalesData[[#This Row],[Order Date]],"mmm-yyyy")</f>
        <v>Jun-2023</v>
      </c>
      <c r="D2759">
        <f t="shared" si="43"/>
        <v>2023</v>
      </c>
      <c r="E2759" t="s">
        <v>6836</v>
      </c>
      <c r="F2759" t="s">
        <v>7055</v>
      </c>
      <c r="G2759" t="s">
        <v>7097</v>
      </c>
      <c r="H2759" t="s">
        <v>7105</v>
      </c>
      <c r="I2759" t="s">
        <v>7149</v>
      </c>
      <c r="J2759" t="s">
        <v>7164</v>
      </c>
      <c r="K2759" t="s">
        <v>7173</v>
      </c>
      <c r="L2759" t="s">
        <v>7206</v>
      </c>
      <c r="M2759">
        <v>1</v>
      </c>
      <c r="N2759">
        <v>2143.04</v>
      </c>
      <c r="O2759">
        <v>0</v>
      </c>
      <c r="P2759">
        <v>622.11</v>
      </c>
    </row>
    <row r="2760" spans="1:16" x14ac:dyDescent="0.25">
      <c r="A2760" t="s">
        <v>2772</v>
      </c>
      <c r="B2760" t="s">
        <v>5632</v>
      </c>
      <c r="C2760" t="str">
        <f>TEXT(SalesData[[#This Row],[Order Date]],"mmm-yyyy")</f>
        <v>May-2023</v>
      </c>
      <c r="D2760">
        <f t="shared" si="43"/>
        <v>2023</v>
      </c>
      <c r="E2760" t="s">
        <v>6868</v>
      </c>
      <c r="F2760" t="s">
        <v>7093</v>
      </c>
      <c r="G2760" t="s">
        <v>7097</v>
      </c>
      <c r="H2760" t="s">
        <v>7105</v>
      </c>
      <c r="I2760" t="s">
        <v>7121</v>
      </c>
      <c r="J2760" t="s">
        <v>7164</v>
      </c>
      <c r="K2760" t="s">
        <v>7170</v>
      </c>
      <c r="L2760" t="s">
        <v>7213</v>
      </c>
      <c r="M2760">
        <v>6</v>
      </c>
      <c r="N2760">
        <v>15453.82</v>
      </c>
      <c r="O2760">
        <v>0.05</v>
      </c>
      <c r="P2760">
        <v>5335.9</v>
      </c>
    </row>
    <row r="2761" spans="1:16" x14ac:dyDescent="0.25">
      <c r="A2761" t="s">
        <v>2773</v>
      </c>
      <c r="B2761" t="s">
        <v>5998</v>
      </c>
      <c r="C2761" t="str">
        <f>TEXT(SalesData[[#This Row],[Order Date]],"mmm-yyyy")</f>
        <v>Dec-2025</v>
      </c>
      <c r="D2761">
        <f t="shared" si="43"/>
        <v>2025</v>
      </c>
      <c r="E2761" t="s">
        <v>6534</v>
      </c>
      <c r="F2761" t="s">
        <v>7014</v>
      </c>
      <c r="G2761" t="s">
        <v>7094</v>
      </c>
      <c r="H2761" t="s">
        <v>7100</v>
      </c>
      <c r="I2761" t="s">
        <v>7151</v>
      </c>
      <c r="J2761" t="s">
        <v>7163</v>
      </c>
      <c r="K2761" t="s">
        <v>7167</v>
      </c>
      <c r="L2761" t="s">
        <v>7207</v>
      </c>
      <c r="M2761">
        <v>4</v>
      </c>
      <c r="N2761">
        <v>2733.85</v>
      </c>
      <c r="O2761">
        <v>0.15</v>
      </c>
      <c r="P2761">
        <v>698.13</v>
      </c>
    </row>
    <row r="2762" spans="1:16" x14ac:dyDescent="0.25">
      <c r="A2762" t="s">
        <v>2774</v>
      </c>
      <c r="B2762" t="s">
        <v>5126</v>
      </c>
      <c r="C2762" t="str">
        <f>TEXT(SalesData[[#This Row],[Order Date]],"mmm-yyyy")</f>
        <v>Jul-2023</v>
      </c>
      <c r="D2762">
        <f t="shared" si="43"/>
        <v>2023</v>
      </c>
      <c r="E2762" t="s">
        <v>6855</v>
      </c>
      <c r="F2762" t="s">
        <v>6968</v>
      </c>
      <c r="G2762" t="s">
        <v>7094</v>
      </c>
      <c r="H2762" t="s">
        <v>7100</v>
      </c>
      <c r="I2762" t="s">
        <v>7151</v>
      </c>
      <c r="J2762" t="s">
        <v>7162</v>
      </c>
      <c r="K2762" t="s">
        <v>7169</v>
      </c>
      <c r="L2762" t="s">
        <v>7193</v>
      </c>
      <c r="M2762">
        <v>3</v>
      </c>
      <c r="N2762">
        <v>25577.14</v>
      </c>
      <c r="O2762">
        <v>0.25</v>
      </c>
      <c r="P2762">
        <v>2080.9</v>
      </c>
    </row>
    <row r="2763" spans="1:16" x14ac:dyDescent="0.25">
      <c r="A2763" t="s">
        <v>2775</v>
      </c>
      <c r="B2763" t="s">
        <v>5336</v>
      </c>
      <c r="C2763" t="str">
        <f>TEXT(SalesData[[#This Row],[Order Date]],"mmm-yyyy")</f>
        <v>Sep-2025</v>
      </c>
      <c r="D2763">
        <f t="shared" si="43"/>
        <v>2025</v>
      </c>
      <c r="E2763" t="s">
        <v>6694</v>
      </c>
      <c r="F2763" t="s">
        <v>6938</v>
      </c>
      <c r="G2763" t="s">
        <v>7097</v>
      </c>
      <c r="H2763" t="s">
        <v>7104</v>
      </c>
      <c r="I2763" t="s">
        <v>7120</v>
      </c>
      <c r="J2763" t="s">
        <v>7162</v>
      </c>
      <c r="K2763" t="s">
        <v>7166</v>
      </c>
      <c r="L2763" t="s">
        <v>7178</v>
      </c>
      <c r="M2763">
        <v>4</v>
      </c>
      <c r="N2763">
        <v>60126.39</v>
      </c>
      <c r="O2763">
        <v>0</v>
      </c>
      <c r="P2763">
        <v>12825.57</v>
      </c>
    </row>
    <row r="2764" spans="1:16" x14ac:dyDescent="0.25">
      <c r="A2764" t="s">
        <v>2776</v>
      </c>
      <c r="B2764" t="s">
        <v>5939</v>
      </c>
      <c r="C2764" t="str">
        <f>TEXT(SalesData[[#This Row],[Order Date]],"mmm-yyyy")</f>
        <v>Jun-2023</v>
      </c>
      <c r="D2764">
        <f t="shared" si="43"/>
        <v>2023</v>
      </c>
      <c r="E2764" t="s">
        <v>6680</v>
      </c>
      <c r="F2764" t="s">
        <v>7034</v>
      </c>
      <c r="G2764" t="s">
        <v>7096</v>
      </c>
      <c r="H2764" t="s">
        <v>7111</v>
      </c>
      <c r="I2764" t="s">
        <v>7142</v>
      </c>
      <c r="J2764" t="s">
        <v>7165</v>
      </c>
      <c r="K2764" t="s">
        <v>7172</v>
      </c>
      <c r="L2764" t="s">
        <v>7208</v>
      </c>
      <c r="M2764">
        <v>6</v>
      </c>
      <c r="N2764">
        <v>14718.69</v>
      </c>
      <c r="O2764">
        <v>0</v>
      </c>
      <c r="P2764">
        <v>2951.23</v>
      </c>
    </row>
    <row r="2765" spans="1:16" x14ac:dyDescent="0.25">
      <c r="A2765" t="s">
        <v>2777</v>
      </c>
      <c r="B2765" t="s">
        <v>5779</v>
      </c>
      <c r="C2765" t="str">
        <f>TEXT(SalesData[[#This Row],[Order Date]],"mmm-yyyy")</f>
        <v>Aug-2025</v>
      </c>
      <c r="D2765">
        <f t="shared" si="43"/>
        <v>2025</v>
      </c>
      <c r="E2765" t="s">
        <v>6805</v>
      </c>
      <c r="F2765" t="s">
        <v>7074</v>
      </c>
      <c r="G2765" t="s">
        <v>7097</v>
      </c>
      <c r="H2765" t="s">
        <v>7105</v>
      </c>
      <c r="I2765" t="s">
        <v>7128</v>
      </c>
      <c r="J2765" t="s">
        <v>7164</v>
      </c>
      <c r="K2765" t="s">
        <v>7173</v>
      </c>
      <c r="L2765" t="s">
        <v>7186</v>
      </c>
      <c r="M2765">
        <v>5</v>
      </c>
      <c r="N2765">
        <v>18709.13</v>
      </c>
      <c r="O2765">
        <v>0.15</v>
      </c>
      <c r="P2765">
        <v>3975.34</v>
      </c>
    </row>
    <row r="2766" spans="1:16" x14ac:dyDescent="0.25">
      <c r="A2766" t="s">
        <v>2778</v>
      </c>
      <c r="B2766" t="s">
        <v>5485</v>
      </c>
      <c r="C2766" t="str">
        <f>TEXT(SalesData[[#This Row],[Order Date]],"mmm-yyyy")</f>
        <v>Feb-2024</v>
      </c>
      <c r="D2766">
        <f t="shared" si="43"/>
        <v>2024</v>
      </c>
      <c r="E2766" t="s">
        <v>6869</v>
      </c>
      <c r="F2766" t="s">
        <v>6974</v>
      </c>
      <c r="G2766" t="s">
        <v>7095</v>
      </c>
      <c r="H2766" t="s">
        <v>7102</v>
      </c>
      <c r="I2766" t="s">
        <v>7157</v>
      </c>
      <c r="J2766" t="s">
        <v>7163</v>
      </c>
      <c r="K2766" t="s">
        <v>7167</v>
      </c>
      <c r="L2766" t="s">
        <v>7179</v>
      </c>
      <c r="M2766">
        <v>3</v>
      </c>
      <c r="N2766">
        <v>5383.51</v>
      </c>
      <c r="O2766">
        <v>0.25</v>
      </c>
      <c r="P2766">
        <v>742.31</v>
      </c>
    </row>
    <row r="2767" spans="1:16" x14ac:dyDescent="0.25">
      <c r="A2767" t="s">
        <v>2779</v>
      </c>
      <c r="B2767" t="s">
        <v>5612</v>
      </c>
      <c r="C2767" t="str">
        <f>TEXT(SalesData[[#This Row],[Order Date]],"mmm-yyyy")</f>
        <v>Jan-2025</v>
      </c>
      <c r="D2767">
        <f t="shared" si="43"/>
        <v>2025</v>
      </c>
      <c r="E2767" t="s">
        <v>6777</v>
      </c>
      <c r="F2767" t="s">
        <v>6899</v>
      </c>
      <c r="G2767" t="s">
        <v>7097</v>
      </c>
      <c r="H2767" t="s">
        <v>7104</v>
      </c>
      <c r="I2767" t="s">
        <v>7160</v>
      </c>
      <c r="J2767" t="s">
        <v>7164</v>
      </c>
      <c r="K2767" t="s">
        <v>7174</v>
      </c>
      <c r="L2767" t="s">
        <v>7188</v>
      </c>
      <c r="M2767">
        <v>5</v>
      </c>
      <c r="N2767">
        <v>10831.87</v>
      </c>
      <c r="O2767">
        <v>0.2</v>
      </c>
      <c r="P2767">
        <v>1299.0999999999999</v>
      </c>
    </row>
    <row r="2768" spans="1:16" x14ac:dyDescent="0.25">
      <c r="A2768" t="s">
        <v>2780</v>
      </c>
      <c r="B2768" t="s">
        <v>5553</v>
      </c>
      <c r="C2768" t="str">
        <f>TEXT(SalesData[[#This Row],[Order Date]],"mmm-yyyy")</f>
        <v>Jul-2023</v>
      </c>
      <c r="D2768">
        <f t="shared" si="43"/>
        <v>2023</v>
      </c>
      <c r="E2768" t="s">
        <v>6860</v>
      </c>
      <c r="F2768" t="s">
        <v>6940</v>
      </c>
      <c r="G2768" t="s">
        <v>7094</v>
      </c>
      <c r="H2768" t="s">
        <v>7100</v>
      </c>
      <c r="I2768" t="s">
        <v>7136</v>
      </c>
      <c r="J2768" t="s">
        <v>7165</v>
      </c>
      <c r="K2768" t="s">
        <v>7172</v>
      </c>
      <c r="L2768" t="s">
        <v>7212</v>
      </c>
      <c r="M2768">
        <v>2</v>
      </c>
      <c r="N2768">
        <v>6513.11</v>
      </c>
      <c r="O2768">
        <v>0.05</v>
      </c>
      <c r="P2768">
        <v>1078.56</v>
      </c>
    </row>
    <row r="2769" spans="1:16" x14ac:dyDescent="0.25">
      <c r="A2769" t="s">
        <v>2781</v>
      </c>
      <c r="B2769" t="s">
        <v>5937</v>
      </c>
      <c r="C2769" t="str">
        <f>TEXT(SalesData[[#This Row],[Order Date]],"mmm-yyyy")</f>
        <v>Dec-2024</v>
      </c>
      <c r="D2769">
        <f t="shared" si="43"/>
        <v>2024</v>
      </c>
      <c r="E2769" t="s">
        <v>6202</v>
      </c>
      <c r="F2769" t="s">
        <v>6980</v>
      </c>
      <c r="G2769" t="s">
        <v>7097</v>
      </c>
      <c r="H2769" t="s">
        <v>7107</v>
      </c>
      <c r="I2769" t="s">
        <v>7153</v>
      </c>
      <c r="J2769" t="s">
        <v>7163</v>
      </c>
      <c r="K2769" t="s">
        <v>7175</v>
      </c>
      <c r="L2769" t="s">
        <v>7190</v>
      </c>
      <c r="M2769">
        <v>6</v>
      </c>
      <c r="N2769">
        <v>13427.73</v>
      </c>
      <c r="O2769">
        <v>0</v>
      </c>
      <c r="P2769">
        <v>3135.3</v>
      </c>
    </row>
    <row r="2770" spans="1:16" x14ac:dyDescent="0.25">
      <c r="A2770" t="s">
        <v>2782</v>
      </c>
      <c r="B2770" t="s">
        <v>5775</v>
      </c>
      <c r="C2770" t="str">
        <f>TEXT(SalesData[[#This Row],[Order Date]],"mmm-yyyy")</f>
        <v>Apr-2024</v>
      </c>
      <c r="D2770">
        <f t="shared" si="43"/>
        <v>2024</v>
      </c>
      <c r="E2770" t="s">
        <v>6870</v>
      </c>
      <c r="F2770" t="s">
        <v>6937</v>
      </c>
      <c r="G2770" t="s">
        <v>7096</v>
      </c>
      <c r="H2770" t="s">
        <v>7113</v>
      </c>
      <c r="I2770" t="s">
        <v>7144</v>
      </c>
      <c r="J2770" t="s">
        <v>7165</v>
      </c>
      <c r="K2770" t="s">
        <v>7177</v>
      </c>
      <c r="L2770" t="s">
        <v>7210</v>
      </c>
      <c r="M2770">
        <v>1</v>
      </c>
      <c r="N2770">
        <v>77236.45</v>
      </c>
      <c r="O2770">
        <v>0.05</v>
      </c>
      <c r="P2770">
        <v>9375.5499999999993</v>
      </c>
    </row>
    <row r="2771" spans="1:16" x14ac:dyDescent="0.25">
      <c r="A2771" t="s">
        <v>2783</v>
      </c>
      <c r="B2771" t="s">
        <v>5924</v>
      </c>
      <c r="C2771" t="str">
        <f>TEXT(SalesData[[#This Row],[Order Date]],"mmm-yyyy")</f>
        <v>Oct-2023</v>
      </c>
      <c r="D2771">
        <f t="shared" si="43"/>
        <v>2023</v>
      </c>
      <c r="E2771" t="s">
        <v>6475</v>
      </c>
      <c r="F2771" t="s">
        <v>6982</v>
      </c>
      <c r="G2771" t="s">
        <v>7094</v>
      </c>
      <c r="H2771" t="s">
        <v>7098</v>
      </c>
      <c r="I2771" t="s">
        <v>7114</v>
      </c>
      <c r="J2771" t="s">
        <v>7163</v>
      </c>
      <c r="K2771" t="s">
        <v>7167</v>
      </c>
      <c r="L2771" t="s">
        <v>7179</v>
      </c>
      <c r="M2771">
        <v>8</v>
      </c>
      <c r="N2771">
        <v>15690.81</v>
      </c>
      <c r="O2771">
        <v>0.25</v>
      </c>
      <c r="P2771">
        <v>3327.54</v>
      </c>
    </row>
    <row r="2772" spans="1:16" x14ac:dyDescent="0.25">
      <c r="A2772" t="s">
        <v>2784</v>
      </c>
      <c r="B2772" t="s">
        <v>6018</v>
      </c>
      <c r="C2772" t="str">
        <f>TEXT(SalesData[[#This Row],[Order Date]],"mmm-yyyy")</f>
        <v>Dec-2023</v>
      </c>
      <c r="D2772">
        <f t="shared" si="43"/>
        <v>2023</v>
      </c>
      <c r="E2772" t="s">
        <v>6710</v>
      </c>
      <c r="F2772" t="s">
        <v>7056</v>
      </c>
      <c r="G2772" t="s">
        <v>7094</v>
      </c>
      <c r="H2772" t="s">
        <v>7099</v>
      </c>
      <c r="I2772" t="s">
        <v>7130</v>
      </c>
      <c r="J2772" t="s">
        <v>7165</v>
      </c>
      <c r="K2772" t="s">
        <v>7177</v>
      </c>
      <c r="L2772" t="s">
        <v>7198</v>
      </c>
      <c r="M2772">
        <v>4</v>
      </c>
      <c r="N2772">
        <v>257979.99</v>
      </c>
      <c r="O2772">
        <v>0.05</v>
      </c>
      <c r="P2772">
        <v>41153.040000000001</v>
      </c>
    </row>
    <row r="2773" spans="1:16" x14ac:dyDescent="0.25">
      <c r="A2773" t="s">
        <v>2785</v>
      </c>
      <c r="B2773" t="s">
        <v>5657</v>
      </c>
      <c r="C2773" t="str">
        <f>TEXT(SalesData[[#This Row],[Order Date]],"mmm-yyyy")</f>
        <v>Oct-2024</v>
      </c>
      <c r="D2773">
        <f t="shared" si="43"/>
        <v>2024</v>
      </c>
      <c r="E2773" t="s">
        <v>6331</v>
      </c>
      <c r="F2773" t="s">
        <v>6901</v>
      </c>
      <c r="G2773" t="s">
        <v>7094</v>
      </c>
      <c r="H2773" t="s">
        <v>7099</v>
      </c>
      <c r="I2773" t="s">
        <v>7130</v>
      </c>
      <c r="J2773" t="s">
        <v>7162</v>
      </c>
      <c r="K2773" t="s">
        <v>7166</v>
      </c>
      <c r="L2773" t="s">
        <v>7192</v>
      </c>
      <c r="M2773">
        <v>6</v>
      </c>
      <c r="N2773">
        <v>30364.720000000001</v>
      </c>
      <c r="O2773">
        <v>0.15</v>
      </c>
      <c r="P2773">
        <v>2642.36</v>
      </c>
    </row>
    <row r="2774" spans="1:16" x14ac:dyDescent="0.25">
      <c r="A2774" t="s">
        <v>2786</v>
      </c>
      <c r="B2774" t="s">
        <v>5217</v>
      </c>
      <c r="C2774" t="str">
        <f>TEXT(SalesData[[#This Row],[Order Date]],"mmm-yyyy")</f>
        <v>May-2023</v>
      </c>
      <c r="D2774">
        <f t="shared" si="43"/>
        <v>2023</v>
      </c>
      <c r="E2774" t="s">
        <v>6386</v>
      </c>
      <c r="F2774" t="s">
        <v>6961</v>
      </c>
      <c r="G2774" t="s">
        <v>7097</v>
      </c>
      <c r="H2774" t="s">
        <v>7104</v>
      </c>
      <c r="I2774" t="s">
        <v>7160</v>
      </c>
      <c r="J2774" t="s">
        <v>7162</v>
      </c>
      <c r="K2774" t="s">
        <v>7168</v>
      </c>
      <c r="L2774" t="s">
        <v>7191</v>
      </c>
      <c r="M2774">
        <v>1</v>
      </c>
      <c r="N2774">
        <v>5527.14</v>
      </c>
      <c r="O2774">
        <v>0.15</v>
      </c>
      <c r="P2774">
        <v>800.66</v>
      </c>
    </row>
    <row r="2775" spans="1:16" x14ac:dyDescent="0.25">
      <c r="A2775" t="s">
        <v>2787</v>
      </c>
      <c r="B2775" t="s">
        <v>5449</v>
      </c>
      <c r="C2775" t="str">
        <f>TEXT(SalesData[[#This Row],[Order Date]],"mmm-yyyy")</f>
        <v>Nov-2024</v>
      </c>
      <c r="D2775">
        <f t="shared" si="43"/>
        <v>2024</v>
      </c>
      <c r="E2775" t="s">
        <v>6427</v>
      </c>
      <c r="F2775" t="s">
        <v>7023</v>
      </c>
      <c r="G2775" t="s">
        <v>7095</v>
      </c>
      <c r="H2775" t="s">
        <v>7109</v>
      </c>
      <c r="I2775" t="s">
        <v>7140</v>
      </c>
      <c r="J2775" t="s">
        <v>7162</v>
      </c>
      <c r="K2775" t="s">
        <v>7169</v>
      </c>
      <c r="L2775" t="s">
        <v>7182</v>
      </c>
      <c r="M2775">
        <v>1</v>
      </c>
      <c r="N2775">
        <v>9184.49</v>
      </c>
      <c r="O2775">
        <v>0</v>
      </c>
      <c r="P2775">
        <v>1802.6</v>
      </c>
    </row>
    <row r="2776" spans="1:16" x14ac:dyDescent="0.25">
      <c r="A2776" t="s">
        <v>2788</v>
      </c>
      <c r="B2776" t="s">
        <v>5712</v>
      </c>
      <c r="C2776" t="str">
        <f>TEXT(SalesData[[#This Row],[Order Date]],"mmm-yyyy")</f>
        <v>Jul-2023</v>
      </c>
      <c r="D2776">
        <f t="shared" si="43"/>
        <v>2023</v>
      </c>
      <c r="E2776" t="s">
        <v>6261</v>
      </c>
      <c r="F2776" t="s">
        <v>6987</v>
      </c>
      <c r="G2776" t="s">
        <v>7097</v>
      </c>
      <c r="H2776" t="s">
        <v>7107</v>
      </c>
      <c r="I2776" t="s">
        <v>7153</v>
      </c>
      <c r="J2776" t="s">
        <v>7165</v>
      </c>
      <c r="K2776" t="s">
        <v>7172</v>
      </c>
      <c r="L2776" t="s">
        <v>7208</v>
      </c>
      <c r="M2776">
        <v>5</v>
      </c>
      <c r="N2776">
        <v>12758.03</v>
      </c>
      <c r="O2776">
        <v>0</v>
      </c>
      <c r="P2776">
        <v>2575.06</v>
      </c>
    </row>
    <row r="2777" spans="1:16" x14ac:dyDescent="0.25">
      <c r="A2777" t="s">
        <v>2789</v>
      </c>
      <c r="B2777" t="s">
        <v>5321</v>
      </c>
      <c r="C2777" t="str">
        <f>TEXT(SalesData[[#This Row],[Order Date]],"mmm-yyyy")</f>
        <v>Oct-2023</v>
      </c>
      <c r="D2777">
        <f t="shared" si="43"/>
        <v>2023</v>
      </c>
      <c r="E2777" t="s">
        <v>6714</v>
      </c>
      <c r="F2777" t="s">
        <v>6921</v>
      </c>
      <c r="G2777" t="s">
        <v>7095</v>
      </c>
      <c r="H2777" t="s">
        <v>7102</v>
      </c>
      <c r="I2777" t="s">
        <v>7118</v>
      </c>
      <c r="J2777" t="s">
        <v>7163</v>
      </c>
      <c r="K2777" t="s">
        <v>7167</v>
      </c>
      <c r="L2777" t="s">
        <v>7207</v>
      </c>
      <c r="M2777">
        <v>8</v>
      </c>
      <c r="N2777">
        <v>5410.41</v>
      </c>
      <c r="O2777">
        <v>0.15</v>
      </c>
      <c r="P2777">
        <v>1345.05</v>
      </c>
    </row>
    <row r="2778" spans="1:16" x14ac:dyDescent="0.25">
      <c r="A2778" t="s">
        <v>2790</v>
      </c>
      <c r="B2778" t="s">
        <v>5901</v>
      </c>
      <c r="C2778" t="str">
        <f>TEXT(SalesData[[#This Row],[Order Date]],"mmm-yyyy")</f>
        <v>May-2023</v>
      </c>
      <c r="D2778">
        <f t="shared" si="43"/>
        <v>2023</v>
      </c>
      <c r="E2778" t="s">
        <v>6697</v>
      </c>
      <c r="F2778" t="s">
        <v>7068</v>
      </c>
      <c r="G2778" t="s">
        <v>7095</v>
      </c>
      <c r="H2778" t="s">
        <v>7102</v>
      </c>
      <c r="I2778" t="s">
        <v>7118</v>
      </c>
      <c r="J2778" t="s">
        <v>7162</v>
      </c>
      <c r="K2778" t="s">
        <v>7169</v>
      </c>
      <c r="L2778" t="s">
        <v>7182</v>
      </c>
      <c r="M2778">
        <v>1</v>
      </c>
      <c r="N2778">
        <v>8282.99</v>
      </c>
      <c r="O2778">
        <v>0.05</v>
      </c>
      <c r="P2778">
        <v>1334.63</v>
      </c>
    </row>
    <row r="2779" spans="1:16" x14ac:dyDescent="0.25">
      <c r="A2779" t="s">
        <v>2791</v>
      </c>
      <c r="B2779" t="s">
        <v>5354</v>
      </c>
      <c r="C2779" t="str">
        <f>TEXT(SalesData[[#This Row],[Order Date]],"mmm-yyyy")</f>
        <v>Feb-2024</v>
      </c>
      <c r="D2779">
        <f t="shared" si="43"/>
        <v>2024</v>
      </c>
      <c r="E2779" t="s">
        <v>6138</v>
      </c>
      <c r="F2779" t="s">
        <v>6936</v>
      </c>
      <c r="G2779" t="s">
        <v>7095</v>
      </c>
      <c r="H2779" t="s">
        <v>7108</v>
      </c>
      <c r="I2779" t="s">
        <v>7126</v>
      </c>
      <c r="J2779" t="s">
        <v>7165</v>
      </c>
      <c r="K2779" t="s">
        <v>7176</v>
      </c>
      <c r="L2779" t="s">
        <v>7194</v>
      </c>
      <c r="M2779">
        <v>6</v>
      </c>
      <c r="N2779">
        <v>155561.82999999999</v>
      </c>
      <c r="O2779">
        <v>0</v>
      </c>
      <c r="P2779">
        <v>23865.57</v>
      </c>
    </row>
    <row r="2780" spans="1:16" x14ac:dyDescent="0.25">
      <c r="A2780" t="s">
        <v>2792</v>
      </c>
      <c r="B2780" t="s">
        <v>5156</v>
      </c>
      <c r="C2780" t="str">
        <f>TEXT(SalesData[[#This Row],[Order Date]],"mmm-yyyy")</f>
        <v>Jan-2023</v>
      </c>
      <c r="D2780">
        <f t="shared" si="43"/>
        <v>2023</v>
      </c>
      <c r="E2780" t="s">
        <v>6404</v>
      </c>
      <c r="F2780" t="s">
        <v>7040</v>
      </c>
      <c r="G2780" t="s">
        <v>7097</v>
      </c>
      <c r="H2780" t="s">
        <v>7107</v>
      </c>
      <c r="I2780" t="s">
        <v>7152</v>
      </c>
      <c r="J2780" t="s">
        <v>7164</v>
      </c>
      <c r="K2780" t="s">
        <v>7173</v>
      </c>
      <c r="L2780" t="s">
        <v>7200</v>
      </c>
      <c r="M2780">
        <v>2</v>
      </c>
      <c r="N2780">
        <v>2360.69</v>
      </c>
      <c r="O2780">
        <v>0</v>
      </c>
      <c r="P2780">
        <v>866.76</v>
      </c>
    </row>
    <row r="2781" spans="1:16" x14ac:dyDescent="0.25">
      <c r="A2781" t="s">
        <v>2793</v>
      </c>
      <c r="B2781" t="s">
        <v>5694</v>
      </c>
      <c r="C2781" t="str">
        <f>TEXT(SalesData[[#This Row],[Order Date]],"mmm-yyyy")</f>
        <v>Sep-2024</v>
      </c>
      <c r="D2781">
        <f t="shared" si="43"/>
        <v>2024</v>
      </c>
      <c r="E2781" t="s">
        <v>6403</v>
      </c>
      <c r="F2781" t="s">
        <v>6980</v>
      </c>
      <c r="G2781" t="s">
        <v>7094</v>
      </c>
      <c r="H2781" t="s">
        <v>7099</v>
      </c>
      <c r="I2781" t="s">
        <v>7115</v>
      </c>
      <c r="J2781" t="s">
        <v>7163</v>
      </c>
      <c r="K2781" t="s">
        <v>7171</v>
      </c>
      <c r="L2781" t="s">
        <v>7209</v>
      </c>
      <c r="M2781">
        <v>3</v>
      </c>
      <c r="N2781">
        <v>4204.2299999999996</v>
      </c>
      <c r="O2781">
        <v>0.2</v>
      </c>
      <c r="P2781">
        <v>302.99</v>
      </c>
    </row>
    <row r="2782" spans="1:16" x14ac:dyDescent="0.25">
      <c r="A2782" t="s">
        <v>2794</v>
      </c>
      <c r="B2782" t="s">
        <v>5191</v>
      </c>
      <c r="C2782" t="str">
        <f>TEXT(SalesData[[#This Row],[Order Date]],"mmm-yyyy")</f>
        <v>Aug-2025</v>
      </c>
      <c r="D2782">
        <f t="shared" si="43"/>
        <v>2025</v>
      </c>
      <c r="E2782" t="s">
        <v>6871</v>
      </c>
      <c r="F2782" t="s">
        <v>6944</v>
      </c>
      <c r="G2782" t="s">
        <v>7094</v>
      </c>
      <c r="H2782" t="s">
        <v>7099</v>
      </c>
      <c r="I2782" t="s">
        <v>7125</v>
      </c>
      <c r="J2782" t="s">
        <v>7163</v>
      </c>
      <c r="K2782" t="s">
        <v>7171</v>
      </c>
      <c r="L2782" t="s">
        <v>7209</v>
      </c>
      <c r="M2782">
        <v>8</v>
      </c>
      <c r="N2782">
        <v>11581.89</v>
      </c>
      <c r="O2782">
        <v>0.2</v>
      </c>
      <c r="P2782">
        <v>941.89</v>
      </c>
    </row>
    <row r="2783" spans="1:16" x14ac:dyDescent="0.25">
      <c r="A2783" t="s">
        <v>2795</v>
      </c>
      <c r="B2783" t="s">
        <v>5252</v>
      </c>
      <c r="C2783" t="str">
        <f>TEXT(SalesData[[#This Row],[Order Date]],"mmm-yyyy")</f>
        <v>Sep-2025</v>
      </c>
      <c r="D2783">
        <f t="shared" si="43"/>
        <v>2025</v>
      </c>
      <c r="E2783" t="s">
        <v>6436</v>
      </c>
      <c r="F2783" t="s">
        <v>6913</v>
      </c>
      <c r="G2783" t="s">
        <v>7096</v>
      </c>
      <c r="H2783" t="s">
        <v>7113</v>
      </c>
      <c r="I2783" t="s">
        <v>7148</v>
      </c>
      <c r="J2783" t="s">
        <v>7162</v>
      </c>
      <c r="K2783" t="s">
        <v>7169</v>
      </c>
      <c r="L2783" t="s">
        <v>7203</v>
      </c>
      <c r="M2783">
        <v>8</v>
      </c>
      <c r="N2783">
        <v>134836.51</v>
      </c>
      <c r="O2783">
        <v>0.2</v>
      </c>
      <c r="P2783">
        <v>6446.55</v>
      </c>
    </row>
    <row r="2784" spans="1:16" x14ac:dyDescent="0.25">
      <c r="A2784" t="s">
        <v>2796</v>
      </c>
      <c r="B2784" t="s">
        <v>5356</v>
      </c>
      <c r="C2784" t="str">
        <f>TEXT(SalesData[[#This Row],[Order Date]],"mmm-yyyy")</f>
        <v>Dec-2025</v>
      </c>
      <c r="D2784">
        <f t="shared" si="43"/>
        <v>2025</v>
      </c>
      <c r="E2784" t="s">
        <v>6184</v>
      </c>
      <c r="F2784" t="s">
        <v>6972</v>
      </c>
      <c r="G2784" t="s">
        <v>7094</v>
      </c>
      <c r="H2784" t="s">
        <v>7101</v>
      </c>
      <c r="I2784" t="s">
        <v>7124</v>
      </c>
      <c r="J2784" t="s">
        <v>7162</v>
      </c>
      <c r="K2784" t="s">
        <v>7168</v>
      </c>
      <c r="L2784" t="s">
        <v>7180</v>
      </c>
      <c r="M2784">
        <v>8</v>
      </c>
      <c r="N2784">
        <v>26708.74</v>
      </c>
      <c r="O2784">
        <v>0</v>
      </c>
      <c r="P2784">
        <v>4891.16</v>
      </c>
    </row>
    <row r="2785" spans="1:16" x14ac:dyDescent="0.25">
      <c r="A2785" t="s">
        <v>2797</v>
      </c>
      <c r="B2785" t="s">
        <v>5411</v>
      </c>
      <c r="C2785" t="str">
        <f>TEXT(SalesData[[#This Row],[Order Date]],"mmm-yyyy")</f>
        <v>Nov-2024</v>
      </c>
      <c r="D2785">
        <f t="shared" si="43"/>
        <v>2024</v>
      </c>
      <c r="E2785" t="s">
        <v>6585</v>
      </c>
      <c r="F2785" t="s">
        <v>7038</v>
      </c>
      <c r="G2785" t="s">
        <v>7096</v>
      </c>
      <c r="H2785" t="s">
        <v>7112</v>
      </c>
      <c r="I2785" t="s">
        <v>7154</v>
      </c>
      <c r="J2785" t="s">
        <v>7163</v>
      </c>
      <c r="K2785" t="s">
        <v>7167</v>
      </c>
      <c r="L2785" t="s">
        <v>7187</v>
      </c>
      <c r="M2785">
        <v>5</v>
      </c>
      <c r="N2785">
        <v>7528.91</v>
      </c>
      <c r="O2785">
        <v>0</v>
      </c>
      <c r="P2785">
        <v>2046.64</v>
      </c>
    </row>
    <row r="2786" spans="1:16" x14ac:dyDescent="0.25">
      <c r="A2786" t="s">
        <v>2798</v>
      </c>
      <c r="B2786" t="s">
        <v>5506</v>
      </c>
      <c r="C2786" t="str">
        <f>TEXT(SalesData[[#This Row],[Order Date]],"mmm-yyyy")</f>
        <v>Apr-2025</v>
      </c>
      <c r="D2786">
        <f t="shared" si="43"/>
        <v>2025</v>
      </c>
      <c r="E2786" t="s">
        <v>6733</v>
      </c>
      <c r="F2786" t="s">
        <v>7087</v>
      </c>
      <c r="G2786" t="s">
        <v>7095</v>
      </c>
      <c r="H2786" t="s">
        <v>7109</v>
      </c>
      <c r="I2786" t="s">
        <v>7140</v>
      </c>
      <c r="J2786" t="s">
        <v>7165</v>
      </c>
      <c r="K2786" t="s">
        <v>7177</v>
      </c>
      <c r="L2786" t="s">
        <v>7201</v>
      </c>
      <c r="M2786">
        <v>6</v>
      </c>
      <c r="N2786">
        <v>260730.1</v>
      </c>
      <c r="O2786">
        <v>0.15</v>
      </c>
      <c r="P2786">
        <v>26679.23</v>
      </c>
    </row>
    <row r="2787" spans="1:16" x14ac:dyDescent="0.25">
      <c r="A2787" t="s">
        <v>2799</v>
      </c>
      <c r="B2787" t="s">
        <v>5876</v>
      </c>
      <c r="C2787" t="str">
        <f>TEXT(SalesData[[#This Row],[Order Date]],"mmm-yyyy")</f>
        <v>Oct-2024</v>
      </c>
      <c r="D2787">
        <f t="shared" si="43"/>
        <v>2024</v>
      </c>
      <c r="E2787" t="s">
        <v>6872</v>
      </c>
      <c r="F2787" t="s">
        <v>6965</v>
      </c>
      <c r="G2787" t="s">
        <v>7094</v>
      </c>
      <c r="H2787" t="s">
        <v>7101</v>
      </c>
      <c r="I2787" t="s">
        <v>7124</v>
      </c>
      <c r="J2787" t="s">
        <v>7162</v>
      </c>
      <c r="K2787" t="s">
        <v>7168</v>
      </c>
      <c r="L2787" t="s">
        <v>7180</v>
      </c>
      <c r="M2787">
        <v>5</v>
      </c>
      <c r="N2787">
        <v>12869.94</v>
      </c>
      <c r="O2787">
        <v>0.25</v>
      </c>
      <c r="P2787">
        <v>1199.1600000000001</v>
      </c>
    </row>
    <row r="2788" spans="1:16" x14ac:dyDescent="0.25">
      <c r="A2788" t="s">
        <v>2800</v>
      </c>
      <c r="B2788" t="s">
        <v>5785</v>
      </c>
      <c r="C2788" t="str">
        <f>TEXT(SalesData[[#This Row],[Order Date]],"mmm-yyyy")</f>
        <v>Jul-2025</v>
      </c>
      <c r="D2788">
        <f t="shared" si="43"/>
        <v>2025</v>
      </c>
      <c r="E2788" t="s">
        <v>6266</v>
      </c>
      <c r="F2788" t="s">
        <v>7012</v>
      </c>
      <c r="G2788" t="s">
        <v>7097</v>
      </c>
      <c r="H2788" t="s">
        <v>7104</v>
      </c>
      <c r="I2788" t="s">
        <v>7132</v>
      </c>
      <c r="J2788" t="s">
        <v>7165</v>
      </c>
      <c r="K2788" t="s">
        <v>7177</v>
      </c>
      <c r="L2788" t="s">
        <v>7198</v>
      </c>
      <c r="M2788">
        <v>6</v>
      </c>
      <c r="N2788">
        <v>290173.94</v>
      </c>
      <c r="O2788">
        <v>0.25</v>
      </c>
      <c r="P2788">
        <v>19360.14</v>
      </c>
    </row>
    <row r="2789" spans="1:16" x14ac:dyDescent="0.25">
      <c r="A2789" t="s">
        <v>2801</v>
      </c>
      <c r="B2789" t="s">
        <v>5061</v>
      </c>
      <c r="C2789" t="str">
        <f>TEXT(SalesData[[#This Row],[Order Date]],"mmm-yyyy")</f>
        <v>Aug-2025</v>
      </c>
      <c r="D2789">
        <f t="shared" si="43"/>
        <v>2025</v>
      </c>
      <c r="E2789" t="s">
        <v>6597</v>
      </c>
      <c r="F2789" t="s">
        <v>6911</v>
      </c>
      <c r="G2789" t="s">
        <v>7097</v>
      </c>
      <c r="H2789" t="s">
        <v>7104</v>
      </c>
      <c r="I2789" t="s">
        <v>7120</v>
      </c>
      <c r="J2789" t="s">
        <v>7163</v>
      </c>
      <c r="K2789" t="s">
        <v>7167</v>
      </c>
      <c r="L2789" t="s">
        <v>7207</v>
      </c>
      <c r="M2789">
        <v>5</v>
      </c>
      <c r="N2789">
        <v>3822.07</v>
      </c>
      <c r="O2789">
        <v>0</v>
      </c>
      <c r="P2789">
        <v>1300.01</v>
      </c>
    </row>
    <row r="2790" spans="1:16" x14ac:dyDescent="0.25">
      <c r="A2790" t="s">
        <v>2802</v>
      </c>
      <c r="B2790" t="s">
        <v>5528</v>
      </c>
      <c r="C2790" t="str">
        <f>TEXT(SalesData[[#This Row],[Order Date]],"mmm-yyyy")</f>
        <v>Dec-2024</v>
      </c>
      <c r="D2790">
        <f t="shared" si="43"/>
        <v>2024</v>
      </c>
      <c r="E2790" t="s">
        <v>6181</v>
      </c>
      <c r="F2790" t="s">
        <v>6953</v>
      </c>
      <c r="G2790" t="s">
        <v>7095</v>
      </c>
      <c r="H2790" t="s">
        <v>7106</v>
      </c>
      <c r="I2790" t="s">
        <v>7161</v>
      </c>
      <c r="J2790" t="s">
        <v>7164</v>
      </c>
      <c r="K2790" t="s">
        <v>7170</v>
      </c>
      <c r="L2790" t="s">
        <v>7189</v>
      </c>
      <c r="M2790">
        <v>1</v>
      </c>
      <c r="N2790">
        <v>1384.94</v>
      </c>
      <c r="O2790">
        <v>0.1</v>
      </c>
      <c r="P2790">
        <v>343.72</v>
      </c>
    </row>
    <row r="2791" spans="1:16" x14ac:dyDescent="0.25">
      <c r="A2791" t="s">
        <v>2803</v>
      </c>
      <c r="B2791" t="s">
        <v>5928</v>
      </c>
      <c r="C2791" t="str">
        <f>TEXT(SalesData[[#This Row],[Order Date]],"mmm-yyyy")</f>
        <v>Apr-2025</v>
      </c>
      <c r="D2791">
        <f t="shared" si="43"/>
        <v>2025</v>
      </c>
      <c r="E2791" t="s">
        <v>6582</v>
      </c>
      <c r="F2791" t="s">
        <v>6953</v>
      </c>
      <c r="G2791" t="s">
        <v>7096</v>
      </c>
      <c r="H2791" t="s">
        <v>7103</v>
      </c>
      <c r="I2791" t="s">
        <v>7134</v>
      </c>
      <c r="J2791" t="s">
        <v>7162</v>
      </c>
      <c r="K2791" t="s">
        <v>7169</v>
      </c>
      <c r="L2791" t="s">
        <v>7193</v>
      </c>
      <c r="M2791">
        <v>3</v>
      </c>
      <c r="N2791">
        <v>23774.49</v>
      </c>
      <c r="O2791">
        <v>0.25</v>
      </c>
      <c r="P2791">
        <v>1121.29</v>
      </c>
    </row>
    <row r="2792" spans="1:16" x14ac:dyDescent="0.25">
      <c r="A2792" t="s">
        <v>2804</v>
      </c>
      <c r="B2792" t="s">
        <v>5533</v>
      </c>
      <c r="C2792" t="str">
        <f>TEXT(SalesData[[#This Row],[Order Date]],"mmm-yyyy")</f>
        <v>Oct-2023</v>
      </c>
      <c r="D2792">
        <f t="shared" si="43"/>
        <v>2023</v>
      </c>
      <c r="E2792" t="s">
        <v>6256</v>
      </c>
      <c r="F2792" t="s">
        <v>7007</v>
      </c>
      <c r="G2792" t="s">
        <v>7097</v>
      </c>
      <c r="H2792" t="s">
        <v>7104</v>
      </c>
      <c r="I2792" t="s">
        <v>7120</v>
      </c>
      <c r="J2792" t="s">
        <v>7164</v>
      </c>
      <c r="K2792" t="s">
        <v>7170</v>
      </c>
      <c r="L2792" t="s">
        <v>7213</v>
      </c>
      <c r="M2792">
        <v>2</v>
      </c>
      <c r="N2792">
        <v>4062.99</v>
      </c>
      <c r="O2792">
        <v>0.25</v>
      </c>
      <c r="P2792">
        <v>1000.19</v>
      </c>
    </row>
    <row r="2793" spans="1:16" x14ac:dyDescent="0.25">
      <c r="A2793" t="s">
        <v>2805</v>
      </c>
      <c r="B2793" t="s">
        <v>5981</v>
      </c>
      <c r="C2793" t="str">
        <f>TEXT(SalesData[[#This Row],[Order Date]],"mmm-yyyy")</f>
        <v>Oct-2025</v>
      </c>
      <c r="D2793">
        <f t="shared" si="43"/>
        <v>2025</v>
      </c>
      <c r="E2793" t="s">
        <v>6746</v>
      </c>
      <c r="F2793" t="s">
        <v>6900</v>
      </c>
      <c r="G2793" t="s">
        <v>7097</v>
      </c>
      <c r="H2793" t="s">
        <v>7104</v>
      </c>
      <c r="I2793" t="s">
        <v>7120</v>
      </c>
      <c r="J2793" t="s">
        <v>7165</v>
      </c>
      <c r="K2793" t="s">
        <v>7172</v>
      </c>
      <c r="L2793" t="s">
        <v>7212</v>
      </c>
      <c r="M2793">
        <v>7</v>
      </c>
      <c r="N2793">
        <v>22013.56</v>
      </c>
      <c r="O2793">
        <v>0.1</v>
      </c>
      <c r="P2793">
        <v>3228.07</v>
      </c>
    </row>
    <row r="2794" spans="1:16" x14ac:dyDescent="0.25">
      <c r="A2794" t="s">
        <v>2806</v>
      </c>
      <c r="B2794" t="s">
        <v>5319</v>
      </c>
      <c r="C2794" t="str">
        <f>TEXT(SalesData[[#This Row],[Order Date]],"mmm-yyyy")</f>
        <v>Nov-2023</v>
      </c>
      <c r="D2794">
        <f t="shared" si="43"/>
        <v>2023</v>
      </c>
      <c r="E2794" t="s">
        <v>6549</v>
      </c>
      <c r="F2794" t="s">
        <v>7040</v>
      </c>
      <c r="G2794" t="s">
        <v>7096</v>
      </c>
      <c r="H2794" t="s">
        <v>7111</v>
      </c>
      <c r="I2794" t="s">
        <v>7145</v>
      </c>
      <c r="J2794" t="s">
        <v>7164</v>
      </c>
      <c r="K2794" t="s">
        <v>7170</v>
      </c>
      <c r="L2794" t="s">
        <v>7213</v>
      </c>
      <c r="M2794">
        <v>5</v>
      </c>
      <c r="N2794">
        <v>11957.85</v>
      </c>
      <c r="O2794">
        <v>0.15</v>
      </c>
      <c r="P2794">
        <v>3027.45</v>
      </c>
    </row>
    <row r="2795" spans="1:16" x14ac:dyDescent="0.25">
      <c r="A2795" t="s">
        <v>2807</v>
      </c>
      <c r="B2795" t="s">
        <v>5653</v>
      </c>
      <c r="C2795" t="str">
        <f>TEXT(SalesData[[#This Row],[Order Date]],"mmm-yyyy")</f>
        <v>Aug-2023</v>
      </c>
      <c r="D2795">
        <f t="shared" si="43"/>
        <v>2023</v>
      </c>
      <c r="E2795" t="s">
        <v>6372</v>
      </c>
      <c r="F2795" t="s">
        <v>6917</v>
      </c>
      <c r="G2795" t="s">
        <v>7096</v>
      </c>
      <c r="H2795" t="s">
        <v>7103</v>
      </c>
      <c r="I2795" t="s">
        <v>7119</v>
      </c>
      <c r="J2795" t="s">
        <v>7162</v>
      </c>
      <c r="K2795" t="s">
        <v>7168</v>
      </c>
      <c r="L2795" t="s">
        <v>7191</v>
      </c>
      <c r="M2795">
        <v>6</v>
      </c>
      <c r="N2795">
        <v>36070.720000000001</v>
      </c>
      <c r="O2795">
        <v>0.1</v>
      </c>
      <c r="P2795">
        <v>5482.18</v>
      </c>
    </row>
    <row r="2796" spans="1:16" x14ac:dyDescent="0.25">
      <c r="A2796" t="s">
        <v>2808</v>
      </c>
      <c r="B2796" t="s">
        <v>6019</v>
      </c>
      <c r="C2796" t="str">
        <f>TEXT(SalesData[[#This Row],[Order Date]],"mmm-yyyy")</f>
        <v>Mar-2023</v>
      </c>
      <c r="D2796">
        <f t="shared" si="43"/>
        <v>2023</v>
      </c>
      <c r="E2796" t="s">
        <v>6534</v>
      </c>
      <c r="F2796" t="s">
        <v>7014</v>
      </c>
      <c r="G2796" t="s">
        <v>7096</v>
      </c>
      <c r="H2796" t="s">
        <v>7111</v>
      </c>
      <c r="I2796" t="s">
        <v>7131</v>
      </c>
      <c r="J2796" t="s">
        <v>7164</v>
      </c>
      <c r="K2796" t="s">
        <v>7170</v>
      </c>
      <c r="L2796" t="s">
        <v>7183</v>
      </c>
      <c r="M2796">
        <v>7</v>
      </c>
      <c r="N2796">
        <v>26329.040000000001</v>
      </c>
      <c r="O2796">
        <v>0.25</v>
      </c>
      <c r="P2796">
        <v>3065.56</v>
      </c>
    </row>
    <row r="2797" spans="1:16" x14ac:dyDescent="0.25">
      <c r="A2797" t="s">
        <v>2809</v>
      </c>
      <c r="B2797" t="s">
        <v>5855</v>
      </c>
      <c r="C2797" t="str">
        <f>TEXT(SalesData[[#This Row],[Order Date]],"mmm-yyyy")</f>
        <v>Jun-2024</v>
      </c>
      <c r="D2797">
        <f t="shared" si="43"/>
        <v>2024</v>
      </c>
      <c r="E2797" t="s">
        <v>6724</v>
      </c>
      <c r="F2797" t="s">
        <v>6983</v>
      </c>
      <c r="G2797" t="s">
        <v>7097</v>
      </c>
      <c r="H2797" t="s">
        <v>7110</v>
      </c>
      <c r="I2797" t="s">
        <v>7129</v>
      </c>
      <c r="J2797" t="s">
        <v>7165</v>
      </c>
      <c r="K2797" t="s">
        <v>7177</v>
      </c>
      <c r="L2797" t="s">
        <v>7198</v>
      </c>
      <c r="M2797">
        <v>2</v>
      </c>
      <c r="N2797">
        <v>97149.37</v>
      </c>
      <c r="O2797">
        <v>0.25</v>
      </c>
      <c r="P2797">
        <v>5754.56</v>
      </c>
    </row>
    <row r="2798" spans="1:16" x14ac:dyDescent="0.25">
      <c r="A2798" t="s">
        <v>2810</v>
      </c>
      <c r="B2798" t="s">
        <v>5743</v>
      </c>
      <c r="C2798" t="str">
        <f>TEXT(SalesData[[#This Row],[Order Date]],"mmm-yyyy")</f>
        <v>Oct-2023</v>
      </c>
      <c r="D2798">
        <f t="shared" si="43"/>
        <v>2023</v>
      </c>
      <c r="E2798" t="s">
        <v>6201</v>
      </c>
      <c r="F2798" t="s">
        <v>6906</v>
      </c>
      <c r="G2798" t="s">
        <v>7095</v>
      </c>
      <c r="H2798" t="s">
        <v>7102</v>
      </c>
      <c r="I2798" t="s">
        <v>7147</v>
      </c>
      <c r="J2798" t="s">
        <v>7162</v>
      </c>
      <c r="K2798" t="s">
        <v>7166</v>
      </c>
      <c r="L2798" t="s">
        <v>7178</v>
      </c>
      <c r="M2798">
        <v>1</v>
      </c>
      <c r="N2798">
        <v>14755.98</v>
      </c>
      <c r="O2798">
        <v>0.05</v>
      </c>
      <c r="P2798">
        <v>3125.56</v>
      </c>
    </row>
    <row r="2799" spans="1:16" x14ac:dyDescent="0.25">
      <c r="A2799" t="s">
        <v>2811</v>
      </c>
      <c r="B2799" t="s">
        <v>5374</v>
      </c>
      <c r="C2799" t="str">
        <f>TEXT(SalesData[[#This Row],[Order Date]],"mmm-yyyy")</f>
        <v>Jan-2024</v>
      </c>
      <c r="D2799">
        <f t="shared" si="43"/>
        <v>2024</v>
      </c>
      <c r="E2799" t="s">
        <v>6873</v>
      </c>
      <c r="F2799" t="s">
        <v>7044</v>
      </c>
      <c r="G2799" t="s">
        <v>7097</v>
      </c>
      <c r="H2799" t="s">
        <v>7107</v>
      </c>
      <c r="I2799" t="s">
        <v>7152</v>
      </c>
      <c r="J2799" t="s">
        <v>7163</v>
      </c>
      <c r="K2799" t="s">
        <v>7175</v>
      </c>
      <c r="L2799" t="s">
        <v>7197</v>
      </c>
      <c r="M2799">
        <v>3</v>
      </c>
      <c r="N2799">
        <v>17250.73</v>
      </c>
      <c r="O2799">
        <v>0</v>
      </c>
      <c r="P2799">
        <v>4021.99</v>
      </c>
    </row>
    <row r="2800" spans="1:16" x14ac:dyDescent="0.25">
      <c r="A2800" t="s">
        <v>2812</v>
      </c>
      <c r="B2800" t="s">
        <v>5557</v>
      </c>
      <c r="C2800" t="str">
        <f>TEXT(SalesData[[#This Row],[Order Date]],"mmm-yyyy")</f>
        <v>Jan-2025</v>
      </c>
      <c r="D2800">
        <f t="shared" si="43"/>
        <v>2025</v>
      </c>
      <c r="E2800" t="s">
        <v>6714</v>
      </c>
      <c r="F2800" t="s">
        <v>6921</v>
      </c>
      <c r="G2800" t="s">
        <v>7097</v>
      </c>
      <c r="H2800" t="s">
        <v>7107</v>
      </c>
      <c r="I2800" t="s">
        <v>7153</v>
      </c>
      <c r="J2800" t="s">
        <v>7163</v>
      </c>
      <c r="K2800" t="s">
        <v>7175</v>
      </c>
      <c r="L2800" t="s">
        <v>7205</v>
      </c>
      <c r="M2800">
        <v>2</v>
      </c>
      <c r="N2800">
        <v>5236.68</v>
      </c>
      <c r="O2800">
        <v>0.25</v>
      </c>
      <c r="P2800">
        <v>626.35</v>
      </c>
    </row>
    <row r="2801" spans="1:16" x14ac:dyDescent="0.25">
      <c r="A2801" t="s">
        <v>2813</v>
      </c>
      <c r="B2801" t="s">
        <v>5572</v>
      </c>
      <c r="C2801" t="str">
        <f>TEXT(SalesData[[#This Row],[Order Date]],"mmm-yyyy")</f>
        <v>Jul-2025</v>
      </c>
      <c r="D2801">
        <f t="shared" si="43"/>
        <v>2025</v>
      </c>
      <c r="E2801" t="s">
        <v>6860</v>
      </c>
      <c r="F2801" t="s">
        <v>6940</v>
      </c>
      <c r="G2801" t="s">
        <v>7095</v>
      </c>
      <c r="H2801" t="s">
        <v>7106</v>
      </c>
      <c r="I2801" t="s">
        <v>7161</v>
      </c>
      <c r="J2801" t="s">
        <v>7162</v>
      </c>
      <c r="K2801" t="s">
        <v>7166</v>
      </c>
      <c r="L2801" t="s">
        <v>7178</v>
      </c>
      <c r="M2801">
        <v>8</v>
      </c>
      <c r="N2801">
        <v>108623.01</v>
      </c>
      <c r="O2801">
        <v>0.05</v>
      </c>
      <c r="P2801">
        <v>21528.71</v>
      </c>
    </row>
    <row r="2802" spans="1:16" x14ac:dyDescent="0.25">
      <c r="A2802" t="s">
        <v>2814</v>
      </c>
      <c r="B2802" t="s">
        <v>5672</v>
      </c>
      <c r="C2802" t="str">
        <f>TEXT(SalesData[[#This Row],[Order Date]],"mmm-yyyy")</f>
        <v>Nov-2024</v>
      </c>
      <c r="D2802">
        <f t="shared" si="43"/>
        <v>2024</v>
      </c>
      <c r="E2802" t="s">
        <v>6486</v>
      </c>
      <c r="F2802" t="s">
        <v>7014</v>
      </c>
      <c r="G2802" t="s">
        <v>7094</v>
      </c>
      <c r="H2802" t="s">
        <v>7101</v>
      </c>
      <c r="I2802" t="s">
        <v>7117</v>
      </c>
      <c r="J2802" t="s">
        <v>7164</v>
      </c>
      <c r="K2802" t="s">
        <v>7173</v>
      </c>
      <c r="L2802" t="s">
        <v>7186</v>
      </c>
      <c r="M2802">
        <v>3</v>
      </c>
      <c r="N2802">
        <v>12991.69</v>
      </c>
      <c r="O2802">
        <v>0</v>
      </c>
      <c r="P2802">
        <v>3461.49</v>
      </c>
    </row>
    <row r="2803" spans="1:16" x14ac:dyDescent="0.25">
      <c r="A2803" t="s">
        <v>2815</v>
      </c>
      <c r="B2803" t="s">
        <v>5662</v>
      </c>
      <c r="C2803" t="str">
        <f>TEXT(SalesData[[#This Row],[Order Date]],"mmm-yyyy")</f>
        <v>May-2023</v>
      </c>
      <c r="D2803">
        <f t="shared" si="43"/>
        <v>2023</v>
      </c>
      <c r="E2803" t="s">
        <v>6453</v>
      </c>
      <c r="F2803" t="s">
        <v>7063</v>
      </c>
      <c r="G2803" t="s">
        <v>7097</v>
      </c>
      <c r="H2803" t="s">
        <v>7107</v>
      </c>
      <c r="I2803" t="s">
        <v>7152</v>
      </c>
      <c r="J2803" t="s">
        <v>7162</v>
      </c>
      <c r="K2803" t="s">
        <v>7168</v>
      </c>
      <c r="L2803" t="s">
        <v>7180</v>
      </c>
      <c r="M2803">
        <v>1</v>
      </c>
      <c r="N2803">
        <v>3024.78</v>
      </c>
      <c r="O2803">
        <v>0.1</v>
      </c>
      <c r="P2803">
        <v>391.03</v>
      </c>
    </row>
    <row r="2804" spans="1:16" x14ac:dyDescent="0.25">
      <c r="A2804" t="s">
        <v>2816</v>
      </c>
      <c r="B2804" t="s">
        <v>5439</v>
      </c>
      <c r="C2804" t="str">
        <f>TEXT(SalesData[[#This Row],[Order Date]],"mmm-yyyy")</f>
        <v>Apr-2023</v>
      </c>
      <c r="D2804">
        <f t="shared" si="43"/>
        <v>2023</v>
      </c>
      <c r="E2804" t="s">
        <v>6655</v>
      </c>
      <c r="F2804" t="s">
        <v>7049</v>
      </c>
      <c r="G2804" t="s">
        <v>7097</v>
      </c>
      <c r="H2804" t="s">
        <v>7104</v>
      </c>
      <c r="I2804" t="s">
        <v>7120</v>
      </c>
      <c r="J2804" t="s">
        <v>7162</v>
      </c>
      <c r="K2804" t="s">
        <v>7168</v>
      </c>
      <c r="L2804" t="s">
        <v>7181</v>
      </c>
      <c r="M2804">
        <v>5</v>
      </c>
      <c r="N2804">
        <v>55084.52</v>
      </c>
      <c r="O2804">
        <v>0.05</v>
      </c>
      <c r="P2804">
        <v>11073</v>
      </c>
    </row>
    <row r="2805" spans="1:16" x14ac:dyDescent="0.25">
      <c r="A2805" t="s">
        <v>2817</v>
      </c>
      <c r="B2805" t="s">
        <v>5933</v>
      </c>
      <c r="C2805" t="str">
        <f>TEXT(SalesData[[#This Row],[Order Date]],"mmm-yyyy")</f>
        <v>May-2024</v>
      </c>
      <c r="D2805">
        <f t="shared" si="43"/>
        <v>2024</v>
      </c>
      <c r="E2805" t="s">
        <v>6421</v>
      </c>
      <c r="F2805" t="s">
        <v>7054</v>
      </c>
      <c r="G2805" t="s">
        <v>7095</v>
      </c>
      <c r="H2805" t="s">
        <v>7106</v>
      </c>
      <c r="I2805" t="s">
        <v>7161</v>
      </c>
      <c r="J2805" t="s">
        <v>7164</v>
      </c>
      <c r="K2805" t="s">
        <v>7174</v>
      </c>
      <c r="L2805" t="s">
        <v>7196</v>
      </c>
      <c r="M2805">
        <v>6</v>
      </c>
      <c r="N2805">
        <v>15630.96</v>
      </c>
      <c r="O2805">
        <v>0.25</v>
      </c>
      <c r="P2805">
        <v>2687.83</v>
      </c>
    </row>
    <row r="2806" spans="1:16" x14ac:dyDescent="0.25">
      <c r="A2806" t="s">
        <v>2818</v>
      </c>
      <c r="B2806" t="s">
        <v>5295</v>
      </c>
      <c r="C2806" t="str">
        <f>TEXT(SalesData[[#This Row],[Order Date]],"mmm-yyyy")</f>
        <v>Oct-2024</v>
      </c>
      <c r="D2806">
        <f t="shared" si="43"/>
        <v>2024</v>
      </c>
      <c r="E2806" t="s">
        <v>6396</v>
      </c>
      <c r="F2806" t="s">
        <v>7027</v>
      </c>
      <c r="G2806" t="s">
        <v>7095</v>
      </c>
      <c r="H2806" t="s">
        <v>7108</v>
      </c>
      <c r="I2806" t="s">
        <v>7141</v>
      </c>
      <c r="J2806" t="s">
        <v>7162</v>
      </c>
      <c r="K2806" t="s">
        <v>7166</v>
      </c>
      <c r="L2806" t="s">
        <v>7192</v>
      </c>
      <c r="M2806">
        <v>2</v>
      </c>
      <c r="N2806">
        <v>9970.7199999999993</v>
      </c>
      <c r="O2806">
        <v>0.15</v>
      </c>
      <c r="P2806">
        <v>795.71</v>
      </c>
    </row>
    <row r="2807" spans="1:16" x14ac:dyDescent="0.25">
      <c r="A2807" t="s">
        <v>2819</v>
      </c>
      <c r="B2807" t="s">
        <v>6020</v>
      </c>
      <c r="C2807" t="str">
        <f>TEXT(SalesData[[#This Row],[Order Date]],"mmm-yyyy")</f>
        <v>Oct-2024</v>
      </c>
      <c r="D2807">
        <f t="shared" si="43"/>
        <v>2024</v>
      </c>
      <c r="E2807" t="s">
        <v>6270</v>
      </c>
      <c r="F2807" t="s">
        <v>7014</v>
      </c>
      <c r="G2807" t="s">
        <v>7094</v>
      </c>
      <c r="H2807" t="s">
        <v>7101</v>
      </c>
      <c r="I2807" t="s">
        <v>7124</v>
      </c>
      <c r="J2807" t="s">
        <v>7162</v>
      </c>
      <c r="K2807" t="s">
        <v>7169</v>
      </c>
      <c r="L2807" t="s">
        <v>7193</v>
      </c>
      <c r="M2807">
        <v>6</v>
      </c>
      <c r="N2807">
        <v>66223.460000000006</v>
      </c>
      <c r="O2807">
        <v>0</v>
      </c>
      <c r="P2807">
        <v>13541.48</v>
      </c>
    </row>
    <row r="2808" spans="1:16" x14ac:dyDescent="0.25">
      <c r="A2808" t="s">
        <v>2820</v>
      </c>
      <c r="B2808" t="s">
        <v>5170</v>
      </c>
      <c r="C2808" t="str">
        <f>TEXT(SalesData[[#This Row],[Order Date]],"mmm-yyyy")</f>
        <v>Sep-2024</v>
      </c>
      <c r="D2808">
        <f t="shared" si="43"/>
        <v>2024</v>
      </c>
      <c r="E2808" t="s">
        <v>6667</v>
      </c>
      <c r="F2808" t="s">
        <v>6929</v>
      </c>
      <c r="G2808" t="s">
        <v>7097</v>
      </c>
      <c r="H2808" t="s">
        <v>7110</v>
      </c>
      <c r="I2808" t="s">
        <v>7159</v>
      </c>
      <c r="J2808" t="s">
        <v>7162</v>
      </c>
      <c r="K2808" t="s">
        <v>7168</v>
      </c>
      <c r="L2808" t="s">
        <v>7180</v>
      </c>
      <c r="M2808">
        <v>6</v>
      </c>
      <c r="N2808">
        <v>17368.03</v>
      </c>
      <c r="O2808">
        <v>0.15</v>
      </c>
      <c r="P2808">
        <v>1924.89</v>
      </c>
    </row>
    <row r="2809" spans="1:16" x14ac:dyDescent="0.25">
      <c r="A2809" t="s">
        <v>2821</v>
      </c>
      <c r="B2809" t="s">
        <v>5786</v>
      </c>
      <c r="C2809" t="str">
        <f>TEXT(SalesData[[#This Row],[Order Date]],"mmm-yyyy")</f>
        <v>Nov-2024</v>
      </c>
      <c r="D2809">
        <f t="shared" si="43"/>
        <v>2024</v>
      </c>
      <c r="E2809" t="s">
        <v>6215</v>
      </c>
      <c r="F2809" t="s">
        <v>6899</v>
      </c>
      <c r="G2809" t="s">
        <v>7094</v>
      </c>
      <c r="H2809" t="s">
        <v>7099</v>
      </c>
      <c r="I2809" t="s">
        <v>7125</v>
      </c>
      <c r="J2809" t="s">
        <v>7165</v>
      </c>
      <c r="K2809" t="s">
        <v>7177</v>
      </c>
      <c r="L2809" t="s">
        <v>7201</v>
      </c>
      <c r="M2809">
        <v>1</v>
      </c>
      <c r="N2809">
        <v>38988.589999999997</v>
      </c>
      <c r="O2809">
        <v>0.25</v>
      </c>
      <c r="P2809">
        <v>748.96</v>
      </c>
    </row>
    <row r="2810" spans="1:16" x14ac:dyDescent="0.25">
      <c r="A2810" t="s">
        <v>2822</v>
      </c>
      <c r="B2810" t="s">
        <v>5968</v>
      </c>
      <c r="C2810" t="str">
        <f>TEXT(SalesData[[#This Row],[Order Date]],"mmm-yyyy")</f>
        <v>Jul-2025</v>
      </c>
      <c r="D2810">
        <f t="shared" si="43"/>
        <v>2025</v>
      </c>
      <c r="E2810" t="s">
        <v>6662</v>
      </c>
      <c r="F2810" t="s">
        <v>6924</v>
      </c>
      <c r="G2810" t="s">
        <v>7094</v>
      </c>
      <c r="H2810" t="s">
        <v>7098</v>
      </c>
      <c r="I2810" t="s">
        <v>7156</v>
      </c>
      <c r="J2810" t="s">
        <v>7164</v>
      </c>
      <c r="K2810" t="s">
        <v>7173</v>
      </c>
      <c r="L2810" t="s">
        <v>7206</v>
      </c>
      <c r="M2810">
        <v>3</v>
      </c>
      <c r="N2810">
        <v>6397.75</v>
      </c>
      <c r="O2810">
        <v>0.05</v>
      </c>
      <c r="P2810">
        <v>1902.41</v>
      </c>
    </row>
    <row r="2811" spans="1:16" x14ac:dyDescent="0.25">
      <c r="A2811" t="s">
        <v>2823</v>
      </c>
      <c r="B2811" t="s">
        <v>5035</v>
      </c>
      <c r="C2811" t="str">
        <f>TEXT(SalesData[[#This Row],[Order Date]],"mmm-yyyy")</f>
        <v>Aug-2024</v>
      </c>
      <c r="D2811">
        <f t="shared" si="43"/>
        <v>2024</v>
      </c>
      <c r="E2811" t="s">
        <v>6659</v>
      </c>
      <c r="F2811" t="s">
        <v>7044</v>
      </c>
      <c r="G2811" t="s">
        <v>7095</v>
      </c>
      <c r="H2811" t="s">
        <v>7102</v>
      </c>
      <c r="I2811" t="s">
        <v>7157</v>
      </c>
      <c r="J2811" t="s">
        <v>7162</v>
      </c>
      <c r="K2811" t="s">
        <v>7168</v>
      </c>
      <c r="L2811" t="s">
        <v>7180</v>
      </c>
      <c r="M2811">
        <v>7</v>
      </c>
      <c r="N2811">
        <v>23988.92</v>
      </c>
      <c r="O2811">
        <v>0.05</v>
      </c>
      <c r="P2811">
        <v>3602.21</v>
      </c>
    </row>
    <row r="2812" spans="1:16" x14ac:dyDescent="0.25">
      <c r="A2812" t="s">
        <v>2824</v>
      </c>
      <c r="B2812" t="s">
        <v>5998</v>
      </c>
      <c r="C2812" t="str">
        <f>TEXT(SalesData[[#This Row],[Order Date]],"mmm-yyyy")</f>
        <v>Dec-2025</v>
      </c>
      <c r="D2812">
        <f t="shared" si="43"/>
        <v>2025</v>
      </c>
      <c r="E2812" t="s">
        <v>6132</v>
      </c>
      <c r="F2812" t="s">
        <v>6931</v>
      </c>
      <c r="G2812" t="s">
        <v>7094</v>
      </c>
      <c r="H2812" t="s">
        <v>7101</v>
      </c>
      <c r="I2812" t="s">
        <v>7137</v>
      </c>
      <c r="J2812" t="s">
        <v>7163</v>
      </c>
      <c r="K2812" t="s">
        <v>7171</v>
      </c>
      <c r="L2812" t="s">
        <v>7209</v>
      </c>
      <c r="M2812">
        <v>8</v>
      </c>
      <c r="N2812">
        <v>14098.92</v>
      </c>
      <c r="O2812">
        <v>0.05</v>
      </c>
      <c r="P2812">
        <v>2415.7800000000002</v>
      </c>
    </row>
    <row r="2813" spans="1:16" x14ac:dyDescent="0.25">
      <c r="A2813" t="s">
        <v>2825</v>
      </c>
      <c r="B2813" t="s">
        <v>5463</v>
      </c>
      <c r="C2813" t="str">
        <f>TEXT(SalesData[[#This Row],[Order Date]],"mmm-yyyy")</f>
        <v>Apr-2024</v>
      </c>
      <c r="D2813">
        <f t="shared" si="43"/>
        <v>2024</v>
      </c>
      <c r="E2813" t="s">
        <v>6496</v>
      </c>
      <c r="F2813" t="s">
        <v>6975</v>
      </c>
      <c r="G2813" t="s">
        <v>7095</v>
      </c>
      <c r="H2813" t="s">
        <v>7108</v>
      </c>
      <c r="I2813" t="s">
        <v>7141</v>
      </c>
      <c r="J2813" t="s">
        <v>7163</v>
      </c>
      <c r="K2813" t="s">
        <v>7171</v>
      </c>
      <c r="L2813" t="s">
        <v>7209</v>
      </c>
      <c r="M2813">
        <v>2</v>
      </c>
      <c r="N2813">
        <v>3463.66</v>
      </c>
      <c r="O2813">
        <v>0</v>
      </c>
      <c r="P2813">
        <v>658.67</v>
      </c>
    </row>
    <row r="2814" spans="1:16" x14ac:dyDescent="0.25">
      <c r="A2814" t="s">
        <v>2826</v>
      </c>
      <c r="B2814" t="s">
        <v>5635</v>
      </c>
      <c r="C2814" t="str">
        <f>TEXT(SalesData[[#This Row],[Order Date]],"mmm-yyyy")</f>
        <v>Nov-2023</v>
      </c>
      <c r="D2814">
        <f t="shared" si="43"/>
        <v>2023</v>
      </c>
      <c r="E2814" t="s">
        <v>6493</v>
      </c>
      <c r="F2814" t="s">
        <v>6898</v>
      </c>
      <c r="G2814" t="s">
        <v>7095</v>
      </c>
      <c r="H2814" t="s">
        <v>7108</v>
      </c>
      <c r="I2814" t="s">
        <v>7150</v>
      </c>
      <c r="J2814" t="s">
        <v>7162</v>
      </c>
      <c r="K2814" t="s">
        <v>7169</v>
      </c>
      <c r="L2814" t="s">
        <v>7203</v>
      </c>
      <c r="M2814">
        <v>1</v>
      </c>
      <c r="N2814">
        <v>22562.47</v>
      </c>
      <c r="O2814">
        <v>0</v>
      </c>
      <c r="P2814">
        <v>3851.04</v>
      </c>
    </row>
    <row r="2815" spans="1:16" x14ac:dyDescent="0.25">
      <c r="A2815" t="s">
        <v>2827</v>
      </c>
      <c r="B2815" t="s">
        <v>5147</v>
      </c>
      <c r="C2815" t="str">
        <f>TEXT(SalesData[[#This Row],[Order Date]],"mmm-yyyy")</f>
        <v>Mar-2024</v>
      </c>
      <c r="D2815">
        <f t="shared" si="43"/>
        <v>2024</v>
      </c>
      <c r="E2815" t="s">
        <v>6286</v>
      </c>
      <c r="F2815" t="s">
        <v>6949</v>
      </c>
      <c r="G2815" t="s">
        <v>7094</v>
      </c>
      <c r="H2815" t="s">
        <v>7098</v>
      </c>
      <c r="I2815" t="s">
        <v>7156</v>
      </c>
      <c r="J2815" t="s">
        <v>7165</v>
      </c>
      <c r="K2815" t="s">
        <v>7177</v>
      </c>
      <c r="L2815" t="s">
        <v>7210</v>
      </c>
      <c r="M2815">
        <v>3</v>
      </c>
      <c r="N2815">
        <v>239877.97</v>
      </c>
      <c r="O2815">
        <v>0.1</v>
      </c>
      <c r="P2815">
        <v>23631.14</v>
      </c>
    </row>
    <row r="2816" spans="1:16" x14ac:dyDescent="0.25">
      <c r="A2816" t="s">
        <v>2828</v>
      </c>
      <c r="B2816" t="s">
        <v>5720</v>
      </c>
      <c r="C2816" t="str">
        <f>TEXT(SalesData[[#This Row],[Order Date]],"mmm-yyyy")</f>
        <v>Sep-2025</v>
      </c>
      <c r="D2816">
        <f t="shared" si="43"/>
        <v>2025</v>
      </c>
      <c r="E2816" t="s">
        <v>6403</v>
      </c>
      <c r="F2816" t="s">
        <v>6980</v>
      </c>
      <c r="G2816" t="s">
        <v>7095</v>
      </c>
      <c r="H2816" t="s">
        <v>7106</v>
      </c>
      <c r="I2816" t="s">
        <v>7122</v>
      </c>
      <c r="J2816" t="s">
        <v>7163</v>
      </c>
      <c r="K2816" t="s">
        <v>7171</v>
      </c>
      <c r="L2816" t="s">
        <v>7204</v>
      </c>
      <c r="M2816">
        <v>3</v>
      </c>
      <c r="N2816">
        <v>12259.06</v>
      </c>
      <c r="O2816">
        <v>0.05</v>
      </c>
      <c r="P2816">
        <v>1943.44</v>
      </c>
    </row>
    <row r="2817" spans="1:16" x14ac:dyDescent="0.25">
      <c r="A2817" t="s">
        <v>2829</v>
      </c>
      <c r="B2817" t="s">
        <v>5545</v>
      </c>
      <c r="C2817" t="str">
        <f>TEXT(SalesData[[#This Row],[Order Date]],"mmm-yyyy")</f>
        <v>Aug-2024</v>
      </c>
      <c r="D2817">
        <f t="shared" si="43"/>
        <v>2024</v>
      </c>
      <c r="E2817" t="s">
        <v>6590</v>
      </c>
      <c r="F2817" t="s">
        <v>6927</v>
      </c>
      <c r="G2817" t="s">
        <v>7094</v>
      </c>
      <c r="H2817" t="s">
        <v>7098</v>
      </c>
      <c r="I2817" t="s">
        <v>7156</v>
      </c>
      <c r="J2817" t="s">
        <v>7162</v>
      </c>
      <c r="K2817" t="s">
        <v>7166</v>
      </c>
      <c r="L2817" t="s">
        <v>7192</v>
      </c>
      <c r="M2817">
        <v>6</v>
      </c>
      <c r="N2817">
        <v>36668.44</v>
      </c>
      <c r="O2817">
        <v>0</v>
      </c>
      <c r="P2817">
        <v>5723.48</v>
      </c>
    </row>
    <row r="2818" spans="1:16" x14ac:dyDescent="0.25">
      <c r="A2818" t="s">
        <v>2830</v>
      </c>
      <c r="B2818" t="s">
        <v>5233</v>
      </c>
      <c r="C2818" t="str">
        <f>TEXT(SalesData[[#This Row],[Order Date]],"mmm-yyyy")</f>
        <v>Jun-2024</v>
      </c>
      <c r="D2818">
        <f t="shared" ref="D2818:D2881" si="44">YEAR(B2818)</f>
        <v>2024</v>
      </c>
      <c r="E2818" t="s">
        <v>6691</v>
      </c>
      <c r="F2818" t="s">
        <v>7032</v>
      </c>
      <c r="G2818" t="s">
        <v>7096</v>
      </c>
      <c r="H2818" t="s">
        <v>7113</v>
      </c>
      <c r="I2818" t="s">
        <v>7143</v>
      </c>
      <c r="J2818" t="s">
        <v>7164</v>
      </c>
      <c r="K2818" t="s">
        <v>7174</v>
      </c>
      <c r="L2818" t="s">
        <v>7199</v>
      </c>
      <c r="M2818">
        <v>6</v>
      </c>
      <c r="N2818">
        <v>7774.6</v>
      </c>
      <c r="O2818">
        <v>0.2</v>
      </c>
      <c r="P2818">
        <v>834.71</v>
      </c>
    </row>
    <row r="2819" spans="1:16" x14ac:dyDescent="0.25">
      <c r="A2819" t="s">
        <v>2831</v>
      </c>
      <c r="B2819" t="s">
        <v>5112</v>
      </c>
      <c r="C2819" t="str">
        <f>TEXT(SalesData[[#This Row],[Order Date]],"mmm-yyyy")</f>
        <v>Dec-2023</v>
      </c>
      <c r="D2819">
        <f t="shared" si="44"/>
        <v>2023</v>
      </c>
      <c r="E2819" t="s">
        <v>6226</v>
      </c>
      <c r="F2819" t="s">
        <v>6992</v>
      </c>
      <c r="G2819" t="s">
        <v>7096</v>
      </c>
      <c r="H2819" t="s">
        <v>7111</v>
      </c>
      <c r="I2819" t="s">
        <v>7142</v>
      </c>
      <c r="J2819" t="s">
        <v>7165</v>
      </c>
      <c r="K2819" t="s">
        <v>7177</v>
      </c>
      <c r="L2819" t="s">
        <v>7210</v>
      </c>
      <c r="M2819">
        <v>5</v>
      </c>
      <c r="N2819">
        <v>347747.93</v>
      </c>
      <c r="O2819">
        <v>0.2</v>
      </c>
      <c r="P2819">
        <v>8817.1299999999992</v>
      </c>
    </row>
    <row r="2820" spans="1:16" x14ac:dyDescent="0.25">
      <c r="A2820" t="s">
        <v>2832</v>
      </c>
      <c r="B2820" t="s">
        <v>5396</v>
      </c>
      <c r="C2820" t="str">
        <f>TEXT(SalesData[[#This Row],[Order Date]],"mmm-yyyy")</f>
        <v>Aug-2023</v>
      </c>
      <c r="D2820">
        <f t="shared" si="44"/>
        <v>2023</v>
      </c>
      <c r="E2820" t="s">
        <v>6339</v>
      </c>
      <c r="F2820" t="s">
        <v>6909</v>
      </c>
      <c r="G2820" t="s">
        <v>7094</v>
      </c>
      <c r="H2820" t="s">
        <v>7100</v>
      </c>
      <c r="I2820" t="s">
        <v>7116</v>
      </c>
      <c r="J2820" t="s">
        <v>7164</v>
      </c>
      <c r="K2820" t="s">
        <v>7173</v>
      </c>
      <c r="L2820" t="s">
        <v>7200</v>
      </c>
      <c r="M2820">
        <v>4</v>
      </c>
      <c r="N2820">
        <v>4269.72</v>
      </c>
      <c r="O2820">
        <v>0.15</v>
      </c>
      <c r="P2820">
        <v>1274.18</v>
      </c>
    </row>
    <row r="2821" spans="1:16" x14ac:dyDescent="0.25">
      <c r="A2821" t="s">
        <v>2833</v>
      </c>
      <c r="B2821" t="s">
        <v>5456</v>
      </c>
      <c r="C2821" t="str">
        <f>TEXT(SalesData[[#This Row],[Order Date]],"mmm-yyyy")</f>
        <v>Sep-2025</v>
      </c>
      <c r="D2821">
        <f t="shared" si="44"/>
        <v>2025</v>
      </c>
      <c r="E2821" t="s">
        <v>6170</v>
      </c>
      <c r="F2821" t="s">
        <v>6960</v>
      </c>
      <c r="G2821" t="s">
        <v>7096</v>
      </c>
      <c r="H2821" t="s">
        <v>7112</v>
      </c>
      <c r="I2821" t="s">
        <v>7133</v>
      </c>
      <c r="J2821" t="s">
        <v>7163</v>
      </c>
      <c r="K2821" t="s">
        <v>7175</v>
      </c>
      <c r="L2821" t="s">
        <v>7205</v>
      </c>
      <c r="M2821">
        <v>1</v>
      </c>
      <c r="N2821">
        <v>2668.66</v>
      </c>
      <c r="O2821">
        <v>0.25</v>
      </c>
      <c r="P2821">
        <v>75.62</v>
      </c>
    </row>
    <row r="2822" spans="1:16" x14ac:dyDescent="0.25">
      <c r="A2822" t="s">
        <v>2834</v>
      </c>
      <c r="B2822" t="s">
        <v>5050</v>
      </c>
      <c r="C2822" t="str">
        <f>TEXT(SalesData[[#This Row],[Order Date]],"mmm-yyyy")</f>
        <v>Nov-2024</v>
      </c>
      <c r="D2822">
        <f t="shared" si="44"/>
        <v>2024</v>
      </c>
      <c r="E2822" t="s">
        <v>6144</v>
      </c>
      <c r="F2822" t="s">
        <v>6942</v>
      </c>
      <c r="G2822" t="s">
        <v>7095</v>
      </c>
      <c r="H2822" t="s">
        <v>7109</v>
      </c>
      <c r="I2822" t="s">
        <v>7140</v>
      </c>
      <c r="J2822" t="s">
        <v>7162</v>
      </c>
      <c r="K2822" t="s">
        <v>7169</v>
      </c>
      <c r="L2822" t="s">
        <v>7203</v>
      </c>
      <c r="M2822">
        <v>4</v>
      </c>
      <c r="N2822">
        <v>71654.320000000007</v>
      </c>
      <c r="O2822">
        <v>0.15</v>
      </c>
      <c r="P2822">
        <v>7451.1</v>
      </c>
    </row>
    <row r="2823" spans="1:16" x14ac:dyDescent="0.25">
      <c r="A2823" t="s">
        <v>2835</v>
      </c>
      <c r="B2823" t="s">
        <v>5705</v>
      </c>
      <c r="C2823" t="str">
        <f>TEXT(SalesData[[#This Row],[Order Date]],"mmm-yyyy")</f>
        <v>Oct-2023</v>
      </c>
      <c r="D2823">
        <f t="shared" si="44"/>
        <v>2023</v>
      </c>
      <c r="E2823" t="s">
        <v>6720</v>
      </c>
      <c r="F2823" t="s">
        <v>7049</v>
      </c>
      <c r="G2823" t="s">
        <v>7094</v>
      </c>
      <c r="H2823" t="s">
        <v>7100</v>
      </c>
      <c r="I2823" t="s">
        <v>7116</v>
      </c>
      <c r="J2823" t="s">
        <v>7163</v>
      </c>
      <c r="K2823" t="s">
        <v>7167</v>
      </c>
      <c r="L2823" t="s">
        <v>7179</v>
      </c>
      <c r="M2823">
        <v>6</v>
      </c>
      <c r="N2823">
        <v>12567.05</v>
      </c>
      <c r="O2823">
        <v>0.15</v>
      </c>
      <c r="P2823">
        <v>2524.6</v>
      </c>
    </row>
    <row r="2824" spans="1:16" x14ac:dyDescent="0.25">
      <c r="A2824" t="s">
        <v>2836</v>
      </c>
      <c r="B2824" t="s">
        <v>6012</v>
      </c>
      <c r="C2824" t="str">
        <f>TEXT(SalesData[[#This Row],[Order Date]],"mmm-yyyy")</f>
        <v>Oct-2023</v>
      </c>
      <c r="D2824">
        <f t="shared" si="44"/>
        <v>2023</v>
      </c>
      <c r="E2824" t="s">
        <v>6315</v>
      </c>
      <c r="F2824" t="s">
        <v>7008</v>
      </c>
      <c r="G2824" t="s">
        <v>7096</v>
      </c>
      <c r="H2824" t="s">
        <v>7103</v>
      </c>
      <c r="I2824" t="s">
        <v>7158</v>
      </c>
      <c r="J2824" t="s">
        <v>7163</v>
      </c>
      <c r="K2824" t="s">
        <v>7175</v>
      </c>
      <c r="L2824" t="s">
        <v>7197</v>
      </c>
      <c r="M2824">
        <v>4</v>
      </c>
      <c r="N2824">
        <v>19808.8</v>
      </c>
      <c r="O2824">
        <v>0.15</v>
      </c>
      <c r="P2824">
        <v>3000.26</v>
      </c>
    </row>
    <row r="2825" spans="1:16" x14ac:dyDescent="0.25">
      <c r="A2825" t="s">
        <v>2837</v>
      </c>
      <c r="B2825" t="s">
        <v>5775</v>
      </c>
      <c r="C2825" t="str">
        <f>TEXT(SalesData[[#This Row],[Order Date]],"mmm-yyyy")</f>
        <v>Apr-2024</v>
      </c>
      <c r="D2825">
        <f t="shared" si="44"/>
        <v>2024</v>
      </c>
      <c r="E2825" t="s">
        <v>6801</v>
      </c>
      <c r="F2825" t="s">
        <v>7078</v>
      </c>
      <c r="G2825" t="s">
        <v>7096</v>
      </c>
      <c r="H2825" t="s">
        <v>7111</v>
      </c>
      <c r="I2825" t="s">
        <v>7142</v>
      </c>
      <c r="J2825" t="s">
        <v>7162</v>
      </c>
      <c r="K2825" t="s">
        <v>7169</v>
      </c>
      <c r="L2825" t="s">
        <v>7203</v>
      </c>
      <c r="M2825">
        <v>4</v>
      </c>
      <c r="N2825">
        <v>74188.36</v>
      </c>
      <c r="O2825">
        <v>0.15</v>
      </c>
      <c r="P2825">
        <v>5405.73</v>
      </c>
    </row>
    <row r="2826" spans="1:16" x14ac:dyDescent="0.25">
      <c r="A2826" t="s">
        <v>2838</v>
      </c>
      <c r="B2826" t="s">
        <v>5592</v>
      </c>
      <c r="C2826" t="str">
        <f>TEXT(SalesData[[#This Row],[Order Date]],"mmm-yyyy")</f>
        <v>Sep-2023</v>
      </c>
      <c r="D2826">
        <f t="shared" si="44"/>
        <v>2023</v>
      </c>
      <c r="E2826" t="s">
        <v>6446</v>
      </c>
      <c r="F2826" t="s">
        <v>7015</v>
      </c>
      <c r="G2826" t="s">
        <v>7097</v>
      </c>
      <c r="H2826" t="s">
        <v>7107</v>
      </c>
      <c r="I2826" t="s">
        <v>7153</v>
      </c>
      <c r="J2826" t="s">
        <v>7163</v>
      </c>
      <c r="K2826" t="s">
        <v>7171</v>
      </c>
      <c r="L2826" t="s">
        <v>7184</v>
      </c>
      <c r="M2826">
        <v>8</v>
      </c>
      <c r="N2826">
        <v>46392.639999999999</v>
      </c>
      <c r="O2826">
        <v>0.25</v>
      </c>
      <c r="P2826">
        <v>3591.2</v>
      </c>
    </row>
    <row r="2827" spans="1:16" x14ac:dyDescent="0.25">
      <c r="A2827" t="s">
        <v>2839</v>
      </c>
      <c r="B2827" t="s">
        <v>5774</v>
      </c>
      <c r="C2827" t="str">
        <f>TEXT(SalesData[[#This Row],[Order Date]],"mmm-yyyy")</f>
        <v>May-2024</v>
      </c>
      <c r="D2827">
        <f t="shared" si="44"/>
        <v>2024</v>
      </c>
      <c r="E2827" t="s">
        <v>6768</v>
      </c>
      <c r="F2827" t="s">
        <v>6952</v>
      </c>
      <c r="G2827" t="s">
        <v>7096</v>
      </c>
      <c r="H2827" t="s">
        <v>7103</v>
      </c>
      <c r="I2827" t="s">
        <v>7158</v>
      </c>
      <c r="J2827" t="s">
        <v>7162</v>
      </c>
      <c r="K2827" t="s">
        <v>7166</v>
      </c>
      <c r="L2827" t="s">
        <v>7211</v>
      </c>
      <c r="M2827">
        <v>6</v>
      </c>
      <c r="N2827">
        <v>42649.120000000003</v>
      </c>
      <c r="O2827">
        <v>0.05</v>
      </c>
      <c r="P2827">
        <v>6767.07</v>
      </c>
    </row>
    <row r="2828" spans="1:16" x14ac:dyDescent="0.25">
      <c r="A2828" t="s">
        <v>2840</v>
      </c>
      <c r="B2828" t="s">
        <v>5716</v>
      </c>
      <c r="C2828" t="str">
        <f>TEXT(SalesData[[#This Row],[Order Date]],"mmm-yyyy")</f>
        <v>Jan-2023</v>
      </c>
      <c r="D2828">
        <f t="shared" si="44"/>
        <v>2023</v>
      </c>
      <c r="E2828" t="s">
        <v>6214</v>
      </c>
      <c r="F2828" t="s">
        <v>6966</v>
      </c>
      <c r="G2828" t="s">
        <v>7094</v>
      </c>
      <c r="H2828" t="s">
        <v>7099</v>
      </c>
      <c r="I2828" t="s">
        <v>7115</v>
      </c>
      <c r="J2828" t="s">
        <v>7163</v>
      </c>
      <c r="K2828" t="s">
        <v>7171</v>
      </c>
      <c r="L2828" t="s">
        <v>7204</v>
      </c>
      <c r="M2828">
        <v>6</v>
      </c>
      <c r="N2828">
        <v>26936.04</v>
      </c>
      <c r="O2828">
        <v>0</v>
      </c>
      <c r="P2828">
        <v>4589.5200000000004</v>
      </c>
    </row>
    <row r="2829" spans="1:16" x14ac:dyDescent="0.25">
      <c r="A2829" t="s">
        <v>2841</v>
      </c>
      <c r="B2829" t="s">
        <v>5463</v>
      </c>
      <c r="C2829" t="str">
        <f>TEXT(SalesData[[#This Row],[Order Date]],"mmm-yyyy")</f>
        <v>Apr-2024</v>
      </c>
      <c r="D2829">
        <f t="shared" si="44"/>
        <v>2024</v>
      </c>
      <c r="E2829" t="s">
        <v>6733</v>
      </c>
      <c r="F2829" t="s">
        <v>7087</v>
      </c>
      <c r="G2829" t="s">
        <v>7097</v>
      </c>
      <c r="H2829" t="s">
        <v>7110</v>
      </c>
      <c r="I2829" t="s">
        <v>7129</v>
      </c>
      <c r="J2829" t="s">
        <v>7163</v>
      </c>
      <c r="K2829" t="s">
        <v>7171</v>
      </c>
      <c r="L2829" t="s">
        <v>7184</v>
      </c>
      <c r="M2829">
        <v>2</v>
      </c>
      <c r="N2829">
        <v>12558.52</v>
      </c>
      <c r="O2829">
        <v>0.2</v>
      </c>
      <c r="P2829">
        <v>1121.8499999999999</v>
      </c>
    </row>
    <row r="2830" spans="1:16" x14ac:dyDescent="0.25">
      <c r="A2830" t="s">
        <v>2842</v>
      </c>
      <c r="B2830" t="s">
        <v>5300</v>
      </c>
      <c r="C2830" t="str">
        <f>TEXT(SalesData[[#This Row],[Order Date]],"mmm-yyyy")</f>
        <v>Nov-2023</v>
      </c>
      <c r="D2830">
        <f t="shared" si="44"/>
        <v>2023</v>
      </c>
      <c r="E2830" t="s">
        <v>6852</v>
      </c>
      <c r="F2830" t="s">
        <v>6956</v>
      </c>
      <c r="G2830" t="s">
        <v>7096</v>
      </c>
      <c r="H2830" t="s">
        <v>7113</v>
      </c>
      <c r="I2830" t="s">
        <v>7144</v>
      </c>
      <c r="J2830" t="s">
        <v>7165</v>
      </c>
      <c r="K2830" t="s">
        <v>7172</v>
      </c>
      <c r="L2830" t="s">
        <v>7208</v>
      </c>
      <c r="M2830">
        <v>7</v>
      </c>
      <c r="N2830">
        <v>15196.57</v>
      </c>
      <c r="O2830">
        <v>0.15</v>
      </c>
      <c r="P2830">
        <v>2528.4299999999998</v>
      </c>
    </row>
    <row r="2831" spans="1:16" x14ac:dyDescent="0.25">
      <c r="A2831" t="s">
        <v>2843</v>
      </c>
      <c r="B2831" t="s">
        <v>6018</v>
      </c>
      <c r="C2831" t="str">
        <f>TEXT(SalesData[[#This Row],[Order Date]],"mmm-yyyy")</f>
        <v>Dec-2023</v>
      </c>
      <c r="D2831">
        <f t="shared" si="44"/>
        <v>2023</v>
      </c>
      <c r="E2831" t="s">
        <v>6778</v>
      </c>
      <c r="F2831" t="s">
        <v>6921</v>
      </c>
      <c r="G2831" t="s">
        <v>7097</v>
      </c>
      <c r="H2831" t="s">
        <v>7105</v>
      </c>
      <c r="I2831" t="s">
        <v>7121</v>
      </c>
      <c r="J2831" t="s">
        <v>7162</v>
      </c>
      <c r="K2831" t="s">
        <v>7168</v>
      </c>
      <c r="L2831" t="s">
        <v>7181</v>
      </c>
      <c r="M2831">
        <v>5</v>
      </c>
      <c r="N2831">
        <v>55175.93</v>
      </c>
      <c r="O2831">
        <v>0.05</v>
      </c>
      <c r="P2831">
        <v>11100.09</v>
      </c>
    </row>
    <row r="2832" spans="1:16" x14ac:dyDescent="0.25">
      <c r="A2832" t="s">
        <v>2844</v>
      </c>
      <c r="B2832" t="s">
        <v>5928</v>
      </c>
      <c r="C2832" t="str">
        <f>TEXT(SalesData[[#This Row],[Order Date]],"mmm-yyyy")</f>
        <v>Apr-2025</v>
      </c>
      <c r="D2832">
        <f t="shared" si="44"/>
        <v>2025</v>
      </c>
      <c r="E2832" t="s">
        <v>6517</v>
      </c>
      <c r="F2832" t="s">
        <v>6902</v>
      </c>
      <c r="G2832" t="s">
        <v>7097</v>
      </c>
      <c r="H2832" t="s">
        <v>7110</v>
      </c>
      <c r="I2832" t="s">
        <v>7159</v>
      </c>
      <c r="J2832" t="s">
        <v>7162</v>
      </c>
      <c r="K2832" t="s">
        <v>7168</v>
      </c>
      <c r="L2832" t="s">
        <v>7180</v>
      </c>
      <c r="M2832">
        <v>8</v>
      </c>
      <c r="N2832">
        <v>25575.87</v>
      </c>
      <c r="O2832">
        <v>0.05</v>
      </c>
      <c r="P2832">
        <v>4336.82</v>
      </c>
    </row>
    <row r="2833" spans="1:16" x14ac:dyDescent="0.25">
      <c r="A2833" t="s">
        <v>2845</v>
      </c>
      <c r="B2833" t="s">
        <v>5108</v>
      </c>
      <c r="C2833" t="str">
        <f>TEXT(SalesData[[#This Row],[Order Date]],"mmm-yyyy")</f>
        <v>Feb-2024</v>
      </c>
      <c r="D2833">
        <f t="shared" si="44"/>
        <v>2024</v>
      </c>
      <c r="E2833" t="s">
        <v>6800</v>
      </c>
      <c r="F2833" t="s">
        <v>7090</v>
      </c>
      <c r="G2833" t="s">
        <v>7094</v>
      </c>
      <c r="H2833" t="s">
        <v>7100</v>
      </c>
      <c r="I2833" t="s">
        <v>7116</v>
      </c>
      <c r="J2833" t="s">
        <v>7165</v>
      </c>
      <c r="K2833" t="s">
        <v>7177</v>
      </c>
      <c r="L2833" t="s">
        <v>7198</v>
      </c>
      <c r="M2833">
        <v>5</v>
      </c>
      <c r="N2833">
        <v>323857.84999999998</v>
      </c>
      <c r="O2833">
        <v>0</v>
      </c>
      <c r="P2833">
        <v>63596.22</v>
      </c>
    </row>
    <row r="2834" spans="1:16" x14ac:dyDescent="0.25">
      <c r="A2834" t="s">
        <v>2846</v>
      </c>
      <c r="B2834" t="s">
        <v>5442</v>
      </c>
      <c r="C2834" t="str">
        <f>TEXT(SalesData[[#This Row],[Order Date]],"mmm-yyyy")</f>
        <v>Jul-2024</v>
      </c>
      <c r="D2834">
        <f t="shared" si="44"/>
        <v>2024</v>
      </c>
      <c r="E2834" t="s">
        <v>6874</v>
      </c>
      <c r="F2834" t="s">
        <v>6962</v>
      </c>
      <c r="G2834" t="s">
        <v>7097</v>
      </c>
      <c r="H2834" t="s">
        <v>7110</v>
      </c>
      <c r="I2834" t="s">
        <v>7159</v>
      </c>
      <c r="J2834" t="s">
        <v>7165</v>
      </c>
      <c r="K2834" t="s">
        <v>7177</v>
      </c>
      <c r="L2834" t="s">
        <v>7210</v>
      </c>
      <c r="M2834">
        <v>7</v>
      </c>
      <c r="N2834">
        <v>543512.47</v>
      </c>
      <c r="O2834">
        <v>0.1</v>
      </c>
      <c r="P2834">
        <v>48438.39</v>
      </c>
    </row>
    <row r="2835" spans="1:16" x14ac:dyDescent="0.25">
      <c r="A2835" t="s">
        <v>2847</v>
      </c>
      <c r="B2835" t="s">
        <v>5913</v>
      </c>
      <c r="C2835" t="str">
        <f>TEXT(SalesData[[#This Row],[Order Date]],"mmm-yyyy")</f>
        <v>Nov-2024</v>
      </c>
      <c r="D2835">
        <f t="shared" si="44"/>
        <v>2024</v>
      </c>
      <c r="E2835" t="s">
        <v>6550</v>
      </c>
      <c r="F2835" t="s">
        <v>7044</v>
      </c>
      <c r="G2835" t="s">
        <v>7095</v>
      </c>
      <c r="H2835" t="s">
        <v>7109</v>
      </c>
      <c r="I2835" t="s">
        <v>7127</v>
      </c>
      <c r="J2835" t="s">
        <v>7164</v>
      </c>
      <c r="K2835" t="s">
        <v>7174</v>
      </c>
      <c r="L2835" t="s">
        <v>7196</v>
      </c>
      <c r="M2835">
        <v>5</v>
      </c>
      <c r="N2835">
        <v>15865.39</v>
      </c>
      <c r="O2835">
        <v>0.05</v>
      </c>
      <c r="P2835">
        <v>3863.72</v>
      </c>
    </row>
    <row r="2836" spans="1:16" x14ac:dyDescent="0.25">
      <c r="A2836" t="s">
        <v>2848</v>
      </c>
      <c r="B2836" t="s">
        <v>5766</v>
      </c>
      <c r="C2836" t="str">
        <f>TEXT(SalesData[[#This Row],[Order Date]],"mmm-yyyy")</f>
        <v>May-2024</v>
      </c>
      <c r="D2836">
        <f t="shared" si="44"/>
        <v>2024</v>
      </c>
      <c r="E2836" t="s">
        <v>6521</v>
      </c>
      <c r="F2836" t="s">
        <v>6920</v>
      </c>
      <c r="G2836" t="s">
        <v>7096</v>
      </c>
      <c r="H2836" t="s">
        <v>7103</v>
      </c>
      <c r="I2836" t="s">
        <v>7134</v>
      </c>
      <c r="J2836" t="s">
        <v>7164</v>
      </c>
      <c r="K2836" t="s">
        <v>7174</v>
      </c>
      <c r="L2836" t="s">
        <v>7188</v>
      </c>
      <c r="M2836">
        <v>3</v>
      </c>
      <c r="N2836">
        <v>7316.55</v>
      </c>
      <c r="O2836">
        <v>0.1</v>
      </c>
      <c r="P2836">
        <v>1400.86</v>
      </c>
    </row>
    <row r="2837" spans="1:16" x14ac:dyDescent="0.25">
      <c r="A2837" t="s">
        <v>2849</v>
      </c>
      <c r="B2837" t="s">
        <v>5429</v>
      </c>
      <c r="C2837" t="str">
        <f>TEXT(SalesData[[#This Row],[Order Date]],"mmm-yyyy")</f>
        <v>Sep-2023</v>
      </c>
      <c r="D2837">
        <f t="shared" si="44"/>
        <v>2023</v>
      </c>
      <c r="E2837" t="s">
        <v>6860</v>
      </c>
      <c r="F2837" t="s">
        <v>6940</v>
      </c>
      <c r="G2837" t="s">
        <v>7095</v>
      </c>
      <c r="H2837" t="s">
        <v>7106</v>
      </c>
      <c r="I2837" t="s">
        <v>7122</v>
      </c>
      <c r="J2837" t="s">
        <v>7164</v>
      </c>
      <c r="K2837" t="s">
        <v>7173</v>
      </c>
      <c r="L2837" t="s">
        <v>7186</v>
      </c>
      <c r="M2837">
        <v>5</v>
      </c>
      <c r="N2837">
        <v>17148.59</v>
      </c>
      <c r="O2837">
        <v>0.25</v>
      </c>
      <c r="P2837">
        <v>2242.38</v>
      </c>
    </row>
    <row r="2838" spans="1:16" x14ac:dyDescent="0.25">
      <c r="A2838" t="s">
        <v>2850</v>
      </c>
      <c r="B2838" t="s">
        <v>5135</v>
      </c>
      <c r="C2838" t="str">
        <f>TEXT(SalesData[[#This Row],[Order Date]],"mmm-yyyy")</f>
        <v>Jun-2024</v>
      </c>
      <c r="D2838">
        <f t="shared" si="44"/>
        <v>2024</v>
      </c>
      <c r="E2838" t="s">
        <v>6552</v>
      </c>
      <c r="F2838" t="s">
        <v>6948</v>
      </c>
      <c r="G2838" t="s">
        <v>7096</v>
      </c>
      <c r="H2838" t="s">
        <v>7111</v>
      </c>
      <c r="I2838" t="s">
        <v>7131</v>
      </c>
      <c r="J2838" t="s">
        <v>7163</v>
      </c>
      <c r="K2838" t="s">
        <v>7175</v>
      </c>
      <c r="L2838" t="s">
        <v>7190</v>
      </c>
      <c r="M2838">
        <v>4</v>
      </c>
      <c r="N2838">
        <v>8447.59</v>
      </c>
      <c r="O2838">
        <v>0.05</v>
      </c>
      <c r="P2838">
        <v>1744.32</v>
      </c>
    </row>
    <row r="2839" spans="1:16" x14ac:dyDescent="0.25">
      <c r="A2839" t="s">
        <v>2851</v>
      </c>
      <c r="B2839" t="s">
        <v>5396</v>
      </c>
      <c r="C2839" t="str">
        <f>TEXT(SalesData[[#This Row],[Order Date]],"mmm-yyyy")</f>
        <v>Aug-2023</v>
      </c>
      <c r="D2839">
        <f t="shared" si="44"/>
        <v>2023</v>
      </c>
      <c r="E2839" t="s">
        <v>6510</v>
      </c>
      <c r="F2839" t="s">
        <v>7064</v>
      </c>
      <c r="G2839" t="s">
        <v>7096</v>
      </c>
      <c r="H2839" t="s">
        <v>7103</v>
      </c>
      <c r="I2839" t="s">
        <v>7158</v>
      </c>
      <c r="J2839" t="s">
        <v>7164</v>
      </c>
      <c r="K2839" t="s">
        <v>7173</v>
      </c>
      <c r="L2839" t="s">
        <v>7206</v>
      </c>
      <c r="M2839">
        <v>7</v>
      </c>
      <c r="N2839">
        <v>13104.06</v>
      </c>
      <c r="O2839">
        <v>0.15</v>
      </c>
      <c r="P2839">
        <v>3311.84</v>
      </c>
    </row>
    <row r="2840" spans="1:16" x14ac:dyDescent="0.25">
      <c r="A2840" t="s">
        <v>2852</v>
      </c>
      <c r="B2840" t="s">
        <v>5356</v>
      </c>
      <c r="C2840" t="str">
        <f>TEXT(SalesData[[#This Row],[Order Date]],"mmm-yyyy")</f>
        <v>Dec-2025</v>
      </c>
      <c r="D2840">
        <f t="shared" si="44"/>
        <v>2025</v>
      </c>
      <c r="E2840" t="s">
        <v>6202</v>
      </c>
      <c r="F2840" t="s">
        <v>6980</v>
      </c>
      <c r="G2840" t="s">
        <v>7095</v>
      </c>
      <c r="H2840" t="s">
        <v>7102</v>
      </c>
      <c r="I2840" t="s">
        <v>7157</v>
      </c>
      <c r="J2840" t="s">
        <v>7165</v>
      </c>
      <c r="K2840" t="s">
        <v>7176</v>
      </c>
      <c r="L2840" t="s">
        <v>7202</v>
      </c>
      <c r="M2840">
        <v>7</v>
      </c>
      <c r="N2840">
        <v>103935.35</v>
      </c>
      <c r="O2840">
        <v>0.2</v>
      </c>
      <c r="P2840">
        <v>5884.14</v>
      </c>
    </row>
    <row r="2841" spans="1:16" x14ac:dyDescent="0.25">
      <c r="A2841" t="s">
        <v>2853</v>
      </c>
      <c r="B2841" t="s">
        <v>5337</v>
      </c>
      <c r="C2841" t="str">
        <f>TEXT(SalesData[[#This Row],[Order Date]],"mmm-yyyy")</f>
        <v>Aug-2024</v>
      </c>
      <c r="D2841">
        <f t="shared" si="44"/>
        <v>2024</v>
      </c>
      <c r="E2841" t="s">
        <v>6200</v>
      </c>
      <c r="F2841" t="s">
        <v>6959</v>
      </c>
      <c r="G2841" t="s">
        <v>7097</v>
      </c>
      <c r="H2841" t="s">
        <v>7105</v>
      </c>
      <c r="I2841" t="s">
        <v>7149</v>
      </c>
      <c r="J2841" t="s">
        <v>7162</v>
      </c>
      <c r="K2841" t="s">
        <v>7169</v>
      </c>
      <c r="L2841" t="s">
        <v>7193</v>
      </c>
      <c r="M2841">
        <v>8</v>
      </c>
      <c r="N2841">
        <v>75631.399999999994</v>
      </c>
      <c r="O2841">
        <v>0.15</v>
      </c>
      <c r="P2841">
        <v>10752.73</v>
      </c>
    </row>
    <row r="2842" spans="1:16" x14ac:dyDescent="0.25">
      <c r="A2842" t="s">
        <v>2854</v>
      </c>
      <c r="B2842" t="s">
        <v>5754</v>
      </c>
      <c r="C2842" t="str">
        <f>TEXT(SalesData[[#This Row],[Order Date]],"mmm-yyyy")</f>
        <v>May-2023</v>
      </c>
      <c r="D2842">
        <f t="shared" si="44"/>
        <v>2023</v>
      </c>
      <c r="E2842" t="s">
        <v>6476</v>
      </c>
      <c r="F2842" t="s">
        <v>6908</v>
      </c>
      <c r="G2842" t="s">
        <v>7094</v>
      </c>
      <c r="H2842" t="s">
        <v>7098</v>
      </c>
      <c r="I2842" t="s">
        <v>7138</v>
      </c>
      <c r="J2842" t="s">
        <v>7162</v>
      </c>
      <c r="K2842" t="s">
        <v>7168</v>
      </c>
      <c r="L2842" t="s">
        <v>7180</v>
      </c>
      <c r="M2842">
        <v>5</v>
      </c>
      <c r="N2842">
        <v>16917.25</v>
      </c>
      <c r="O2842">
        <v>0.05</v>
      </c>
      <c r="P2842">
        <v>2893.7</v>
      </c>
    </row>
    <row r="2843" spans="1:16" x14ac:dyDescent="0.25">
      <c r="A2843" t="s">
        <v>2855</v>
      </c>
      <c r="B2843" t="s">
        <v>5484</v>
      </c>
      <c r="C2843" t="str">
        <f>TEXT(SalesData[[#This Row],[Order Date]],"mmm-yyyy")</f>
        <v>May-2024</v>
      </c>
      <c r="D2843">
        <f t="shared" si="44"/>
        <v>2024</v>
      </c>
      <c r="E2843" t="s">
        <v>6531</v>
      </c>
      <c r="F2843" t="s">
        <v>6979</v>
      </c>
      <c r="G2843" t="s">
        <v>7096</v>
      </c>
      <c r="H2843" t="s">
        <v>7112</v>
      </c>
      <c r="I2843" t="s">
        <v>7133</v>
      </c>
      <c r="J2843" t="s">
        <v>7163</v>
      </c>
      <c r="K2843" t="s">
        <v>7171</v>
      </c>
      <c r="L2843" t="s">
        <v>7184</v>
      </c>
      <c r="M2843">
        <v>1</v>
      </c>
      <c r="N2843">
        <v>7292.35</v>
      </c>
      <c r="O2843">
        <v>0.1</v>
      </c>
      <c r="P2843">
        <v>897.08</v>
      </c>
    </row>
    <row r="2844" spans="1:16" x14ac:dyDescent="0.25">
      <c r="A2844" t="s">
        <v>2856</v>
      </c>
      <c r="B2844" t="s">
        <v>5925</v>
      </c>
      <c r="C2844" t="str">
        <f>TEXT(SalesData[[#This Row],[Order Date]],"mmm-yyyy")</f>
        <v>Jul-2025</v>
      </c>
      <c r="D2844">
        <f t="shared" si="44"/>
        <v>2025</v>
      </c>
      <c r="E2844" t="s">
        <v>6192</v>
      </c>
      <c r="F2844" t="s">
        <v>6908</v>
      </c>
      <c r="G2844" t="s">
        <v>7095</v>
      </c>
      <c r="H2844" t="s">
        <v>7102</v>
      </c>
      <c r="I2844" t="s">
        <v>7147</v>
      </c>
      <c r="J2844" t="s">
        <v>7162</v>
      </c>
      <c r="K2844" t="s">
        <v>7166</v>
      </c>
      <c r="L2844" t="s">
        <v>7192</v>
      </c>
      <c r="M2844">
        <v>3</v>
      </c>
      <c r="N2844">
        <v>12892.74</v>
      </c>
      <c r="O2844">
        <v>0.25</v>
      </c>
      <c r="P2844">
        <v>141.85</v>
      </c>
    </row>
    <row r="2845" spans="1:16" x14ac:dyDescent="0.25">
      <c r="A2845" t="s">
        <v>2857</v>
      </c>
      <c r="B2845" t="s">
        <v>5469</v>
      </c>
      <c r="C2845" t="str">
        <f>TEXT(SalesData[[#This Row],[Order Date]],"mmm-yyyy")</f>
        <v>Nov-2023</v>
      </c>
      <c r="D2845">
        <f t="shared" si="44"/>
        <v>2023</v>
      </c>
      <c r="E2845" t="s">
        <v>6335</v>
      </c>
      <c r="F2845" t="s">
        <v>6975</v>
      </c>
      <c r="G2845" t="s">
        <v>7096</v>
      </c>
      <c r="H2845" t="s">
        <v>7111</v>
      </c>
      <c r="I2845" t="s">
        <v>7145</v>
      </c>
      <c r="J2845" t="s">
        <v>7163</v>
      </c>
      <c r="K2845" t="s">
        <v>7171</v>
      </c>
      <c r="L2845" t="s">
        <v>7204</v>
      </c>
      <c r="M2845">
        <v>6</v>
      </c>
      <c r="N2845">
        <v>25250.19</v>
      </c>
      <c r="O2845">
        <v>0.1</v>
      </c>
      <c r="P2845">
        <v>3198.6</v>
      </c>
    </row>
    <row r="2846" spans="1:16" x14ac:dyDescent="0.25">
      <c r="A2846" t="s">
        <v>2858</v>
      </c>
      <c r="B2846" t="s">
        <v>5150</v>
      </c>
      <c r="C2846" t="str">
        <f>TEXT(SalesData[[#This Row],[Order Date]],"mmm-yyyy")</f>
        <v>May-2024</v>
      </c>
      <c r="D2846">
        <f t="shared" si="44"/>
        <v>2024</v>
      </c>
      <c r="E2846" t="s">
        <v>6289</v>
      </c>
      <c r="F2846" t="s">
        <v>7020</v>
      </c>
      <c r="G2846" t="s">
        <v>7097</v>
      </c>
      <c r="H2846" t="s">
        <v>7107</v>
      </c>
      <c r="I2846" t="s">
        <v>7152</v>
      </c>
      <c r="J2846" t="s">
        <v>7164</v>
      </c>
      <c r="K2846" t="s">
        <v>7170</v>
      </c>
      <c r="L2846" t="s">
        <v>7183</v>
      </c>
      <c r="M2846">
        <v>6</v>
      </c>
      <c r="N2846">
        <v>22695.7</v>
      </c>
      <c r="O2846">
        <v>0.25</v>
      </c>
      <c r="P2846">
        <v>3597.9</v>
      </c>
    </row>
    <row r="2847" spans="1:16" x14ac:dyDescent="0.25">
      <c r="A2847" t="s">
        <v>2859</v>
      </c>
      <c r="B2847" t="s">
        <v>5514</v>
      </c>
      <c r="C2847" t="str">
        <f>TEXT(SalesData[[#This Row],[Order Date]],"mmm-yyyy")</f>
        <v>Jan-2024</v>
      </c>
      <c r="D2847">
        <f t="shared" si="44"/>
        <v>2024</v>
      </c>
      <c r="E2847" t="s">
        <v>6657</v>
      </c>
      <c r="F2847" t="s">
        <v>6997</v>
      </c>
      <c r="G2847" t="s">
        <v>7095</v>
      </c>
      <c r="H2847" t="s">
        <v>7102</v>
      </c>
      <c r="I2847" t="s">
        <v>7157</v>
      </c>
      <c r="J2847" t="s">
        <v>7165</v>
      </c>
      <c r="K2847" t="s">
        <v>7176</v>
      </c>
      <c r="L2847" t="s">
        <v>7195</v>
      </c>
      <c r="M2847">
        <v>1</v>
      </c>
      <c r="N2847">
        <v>8850.2800000000007</v>
      </c>
      <c r="O2847">
        <v>0.25</v>
      </c>
      <c r="P2847">
        <v>74.81</v>
      </c>
    </row>
    <row r="2848" spans="1:16" x14ac:dyDescent="0.25">
      <c r="A2848" t="s">
        <v>2860</v>
      </c>
      <c r="B2848" t="s">
        <v>5884</v>
      </c>
      <c r="C2848" t="str">
        <f>TEXT(SalesData[[#This Row],[Order Date]],"mmm-yyyy")</f>
        <v>Apr-2023</v>
      </c>
      <c r="D2848">
        <f t="shared" si="44"/>
        <v>2023</v>
      </c>
      <c r="E2848" t="s">
        <v>6168</v>
      </c>
      <c r="F2848" t="s">
        <v>6909</v>
      </c>
      <c r="G2848" t="s">
        <v>7094</v>
      </c>
      <c r="H2848" t="s">
        <v>7099</v>
      </c>
      <c r="I2848" t="s">
        <v>7130</v>
      </c>
      <c r="J2848" t="s">
        <v>7164</v>
      </c>
      <c r="K2848" t="s">
        <v>7173</v>
      </c>
      <c r="L2848" t="s">
        <v>7200</v>
      </c>
      <c r="M2848">
        <v>7</v>
      </c>
      <c r="N2848">
        <v>8103.08</v>
      </c>
      <c r="O2848">
        <v>0.05</v>
      </c>
      <c r="P2848">
        <v>2722.99</v>
      </c>
    </row>
    <row r="2849" spans="1:16" x14ac:dyDescent="0.25">
      <c r="A2849" t="s">
        <v>2861</v>
      </c>
      <c r="B2849" t="s">
        <v>5388</v>
      </c>
      <c r="C2849" t="str">
        <f>TEXT(SalesData[[#This Row],[Order Date]],"mmm-yyyy")</f>
        <v>Jun-2024</v>
      </c>
      <c r="D2849">
        <f t="shared" si="44"/>
        <v>2024</v>
      </c>
      <c r="E2849" t="s">
        <v>6360</v>
      </c>
      <c r="F2849" t="s">
        <v>7045</v>
      </c>
      <c r="G2849" t="s">
        <v>7096</v>
      </c>
      <c r="H2849" t="s">
        <v>7103</v>
      </c>
      <c r="I2849" t="s">
        <v>7119</v>
      </c>
      <c r="J2849" t="s">
        <v>7163</v>
      </c>
      <c r="K2849" t="s">
        <v>7171</v>
      </c>
      <c r="L2849" t="s">
        <v>7184</v>
      </c>
      <c r="M2849">
        <v>1</v>
      </c>
      <c r="N2849">
        <v>7998.98</v>
      </c>
      <c r="O2849">
        <v>0</v>
      </c>
      <c r="P2849">
        <v>1177.27</v>
      </c>
    </row>
    <row r="2850" spans="1:16" x14ac:dyDescent="0.25">
      <c r="A2850" t="s">
        <v>2862</v>
      </c>
      <c r="B2850" t="s">
        <v>5486</v>
      </c>
      <c r="C2850" t="str">
        <f>TEXT(SalesData[[#This Row],[Order Date]],"mmm-yyyy")</f>
        <v>May-2024</v>
      </c>
      <c r="D2850">
        <f t="shared" si="44"/>
        <v>2024</v>
      </c>
      <c r="E2850" t="s">
        <v>6570</v>
      </c>
      <c r="F2850" t="s">
        <v>7078</v>
      </c>
      <c r="G2850" t="s">
        <v>7094</v>
      </c>
      <c r="H2850" t="s">
        <v>7101</v>
      </c>
      <c r="I2850" t="s">
        <v>7117</v>
      </c>
      <c r="J2850" t="s">
        <v>7165</v>
      </c>
      <c r="K2850" t="s">
        <v>7177</v>
      </c>
      <c r="L2850" t="s">
        <v>7210</v>
      </c>
      <c r="M2850">
        <v>2</v>
      </c>
      <c r="N2850">
        <v>141000.51</v>
      </c>
      <c r="O2850">
        <v>0.2</v>
      </c>
      <c r="P2850">
        <v>5552.43</v>
      </c>
    </row>
    <row r="2851" spans="1:16" x14ac:dyDescent="0.25">
      <c r="A2851" t="s">
        <v>2863</v>
      </c>
      <c r="B2851" t="s">
        <v>5668</v>
      </c>
      <c r="C2851" t="str">
        <f>TEXT(SalesData[[#This Row],[Order Date]],"mmm-yyyy")</f>
        <v>Feb-2024</v>
      </c>
      <c r="D2851">
        <f t="shared" si="44"/>
        <v>2024</v>
      </c>
      <c r="E2851" t="s">
        <v>6745</v>
      </c>
      <c r="F2851" t="s">
        <v>6938</v>
      </c>
      <c r="G2851" t="s">
        <v>7096</v>
      </c>
      <c r="H2851" t="s">
        <v>7103</v>
      </c>
      <c r="I2851" t="s">
        <v>7119</v>
      </c>
      <c r="J2851" t="s">
        <v>7163</v>
      </c>
      <c r="K2851" t="s">
        <v>7171</v>
      </c>
      <c r="L2851" t="s">
        <v>7209</v>
      </c>
      <c r="M2851">
        <v>8</v>
      </c>
      <c r="N2851">
        <v>12553.65</v>
      </c>
      <c r="O2851">
        <v>0.1</v>
      </c>
      <c r="P2851">
        <v>2095.6999999999998</v>
      </c>
    </row>
    <row r="2852" spans="1:16" x14ac:dyDescent="0.25">
      <c r="A2852" t="s">
        <v>2864</v>
      </c>
      <c r="B2852" t="s">
        <v>6021</v>
      </c>
      <c r="C2852" t="str">
        <f>TEXT(SalesData[[#This Row],[Order Date]],"mmm-yyyy")</f>
        <v>Sep-2025</v>
      </c>
      <c r="D2852">
        <f t="shared" si="44"/>
        <v>2025</v>
      </c>
      <c r="E2852" t="s">
        <v>6665</v>
      </c>
      <c r="F2852" t="s">
        <v>6908</v>
      </c>
      <c r="G2852" t="s">
        <v>7095</v>
      </c>
      <c r="H2852" t="s">
        <v>7109</v>
      </c>
      <c r="I2852" t="s">
        <v>7127</v>
      </c>
      <c r="J2852" t="s">
        <v>7164</v>
      </c>
      <c r="K2852" t="s">
        <v>7170</v>
      </c>
      <c r="L2852" t="s">
        <v>7189</v>
      </c>
      <c r="M2852">
        <v>7</v>
      </c>
      <c r="N2852">
        <v>9092.73</v>
      </c>
      <c r="O2852">
        <v>0.1</v>
      </c>
      <c r="P2852">
        <v>2573.58</v>
      </c>
    </row>
    <row r="2853" spans="1:16" x14ac:dyDescent="0.25">
      <c r="A2853" t="s">
        <v>2865</v>
      </c>
      <c r="B2853" t="s">
        <v>5380</v>
      </c>
      <c r="C2853" t="str">
        <f>TEXT(SalesData[[#This Row],[Order Date]],"mmm-yyyy")</f>
        <v>Oct-2025</v>
      </c>
      <c r="D2853">
        <f t="shared" si="44"/>
        <v>2025</v>
      </c>
      <c r="E2853" t="s">
        <v>6558</v>
      </c>
      <c r="F2853" t="s">
        <v>7064</v>
      </c>
      <c r="G2853" t="s">
        <v>7095</v>
      </c>
      <c r="H2853" t="s">
        <v>7109</v>
      </c>
      <c r="I2853" t="s">
        <v>7135</v>
      </c>
      <c r="J2853" t="s">
        <v>7162</v>
      </c>
      <c r="K2853" t="s">
        <v>7166</v>
      </c>
      <c r="L2853" t="s">
        <v>7192</v>
      </c>
      <c r="M2853">
        <v>6</v>
      </c>
      <c r="N2853">
        <v>36459.96</v>
      </c>
      <c r="O2853">
        <v>0</v>
      </c>
      <c r="P2853">
        <v>6478.09</v>
      </c>
    </row>
    <row r="2854" spans="1:16" x14ac:dyDescent="0.25">
      <c r="A2854" t="s">
        <v>2866</v>
      </c>
      <c r="B2854" t="s">
        <v>5626</v>
      </c>
      <c r="C2854" t="str">
        <f>TEXT(SalesData[[#This Row],[Order Date]],"mmm-yyyy")</f>
        <v>Oct-2025</v>
      </c>
      <c r="D2854">
        <f t="shared" si="44"/>
        <v>2025</v>
      </c>
      <c r="E2854" t="s">
        <v>6809</v>
      </c>
      <c r="F2854" t="s">
        <v>7043</v>
      </c>
      <c r="G2854" t="s">
        <v>7096</v>
      </c>
      <c r="H2854" t="s">
        <v>7111</v>
      </c>
      <c r="I2854" t="s">
        <v>7145</v>
      </c>
      <c r="J2854" t="s">
        <v>7162</v>
      </c>
      <c r="K2854" t="s">
        <v>7169</v>
      </c>
      <c r="L2854" t="s">
        <v>7203</v>
      </c>
      <c r="M2854">
        <v>3</v>
      </c>
      <c r="N2854">
        <v>66877.75</v>
      </c>
      <c r="O2854">
        <v>0</v>
      </c>
      <c r="P2854">
        <v>11157.9</v>
      </c>
    </row>
    <row r="2855" spans="1:16" x14ac:dyDescent="0.25">
      <c r="A2855" t="s">
        <v>2867</v>
      </c>
      <c r="B2855" t="s">
        <v>5083</v>
      </c>
      <c r="C2855" t="str">
        <f>TEXT(SalesData[[#This Row],[Order Date]],"mmm-yyyy")</f>
        <v>Dec-2025</v>
      </c>
      <c r="D2855">
        <f t="shared" si="44"/>
        <v>2025</v>
      </c>
      <c r="E2855" t="s">
        <v>6471</v>
      </c>
      <c r="F2855" t="s">
        <v>6951</v>
      </c>
      <c r="G2855" t="s">
        <v>7094</v>
      </c>
      <c r="H2855" t="s">
        <v>7099</v>
      </c>
      <c r="I2855" t="s">
        <v>7125</v>
      </c>
      <c r="J2855" t="s">
        <v>7165</v>
      </c>
      <c r="K2855" t="s">
        <v>7176</v>
      </c>
      <c r="L2855" t="s">
        <v>7194</v>
      </c>
      <c r="M2855">
        <v>2</v>
      </c>
      <c r="N2855">
        <v>51805.83</v>
      </c>
      <c r="O2855">
        <v>0</v>
      </c>
      <c r="P2855">
        <v>8613.93</v>
      </c>
    </row>
    <row r="2856" spans="1:16" x14ac:dyDescent="0.25">
      <c r="A2856" t="s">
        <v>2868</v>
      </c>
      <c r="B2856" t="s">
        <v>6022</v>
      </c>
      <c r="C2856" t="str">
        <f>TEXT(SalesData[[#This Row],[Order Date]],"mmm-yyyy")</f>
        <v>Jul-2024</v>
      </c>
      <c r="D2856">
        <f t="shared" si="44"/>
        <v>2024</v>
      </c>
      <c r="E2856" t="s">
        <v>6442</v>
      </c>
      <c r="F2856" t="s">
        <v>7058</v>
      </c>
      <c r="G2856" t="s">
        <v>7095</v>
      </c>
      <c r="H2856" t="s">
        <v>7108</v>
      </c>
      <c r="I2856" t="s">
        <v>7150</v>
      </c>
      <c r="J2856" t="s">
        <v>7163</v>
      </c>
      <c r="K2856" t="s">
        <v>7175</v>
      </c>
      <c r="L2856" t="s">
        <v>7197</v>
      </c>
      <c r="M2856">
        <v>6</v>
      </c>
      <c r="N2856">
        <v>27884.6</v>
      </c>
      <c r="O2856">
        <v>0.25</v>
      </c>
      <c r="P2856">
        <v>4405.0200000000004</v>
      </c>
    </row>
    <row r="2857" spans="1:16" x14ac:dyDescent="0.25">
      <c r="A2857" t="s">
        <v>2869</v>
      </c>
      <c r="B2857" t="s">
        <v>5701</v>
      </c>
      <c r="C2857" t="str">
        <f>TEXT(SalesData[[#This Row],[Order Date]],"mmm-yyyy")</f>
        <v>Feb-2025</v>
      </c>
      <c r="D2857">
        <f t="shared" si="44"/>
        <v>2025</v>
      </c>
      <c r="E2857" t="s">
        <v>6716</v>
      </c>
      <c r="F2857" t="s">
        <v>7028</v>
      </c>
      <c r="G2857" t="s">
        <v>7096</v>
      </c>
      <c r="H2857" t="s">
        <v>7112</v>
      </c>
      <c r="I2857" t="s">
        <v>7133</v>
      </c>
      <c r="J2857" t="s">
        <v>7164</v>
      </c>
      <c r="K2857" t="s">
        <v>7170</v>
      </c>
      <c r="L2857" t="s">
        <v>7183</v>
      </c>
      <c r="M2857">
        <v>4</v>
      </c>
      <c r="N2857">
        <v>16293.68</v>
      </c>
      <c r="O2857">
        <v>0.15</v>
      </c>
      <c r="P2857">
        <v>3828.81</v>
      </c>
    </row>
    <row r="2858" spans="1:16" x14ac:dyDescent="0.25">
      <c r="A2858" t="s">
        <v>2870</v>
      </c>
      <c r="B2858" t="s">
        <v>6023</v>
      </c>
      <c r="C2858" t="str">
        <f>TEXT(SalesData[[#This Row],[Order Date]],"mmm-yyyy")</f>
        <v>Sep-2024</v>
      </c>
      <c r="D2858">
        <f t="shared" si="44"/>
        <v>2024</v>
      </c>
      <c r="E2858" t="s">
        <v>6822</v>
      </c>
      <c r="F2858" t="s">
        <v>7018</v>
      </c>
      <c r="G2858" t="s">
        <v>7095</v>
      </c>
      <c r="H2858" t="s">
        <v>7102</v>
      </c>
      <c r="I2858" t="s">
        <v>7147</v>
      </c>
      <c r="J2858" t="s">
        <v>7163</v>
      </c>
      <c r="K2858" t="s">
        <v>7175</v>
      </c>
      <c r="L2858" t="s">
        <v>7205</v>
      </c>
      <c r="M2858">
        <v>8</v>
      </c>
      <c r="N2858">
        <v>21660.639999999999</v>
      </c>
      <c r="O2858">
        <v>0.25</v>
      </c>
      <c r="P2858">
        <v>789.49</v>
      </c>
    </row>
    <row r="2859" spans="1:16" x14ac:dyDescent="0.25">
      <c r="A2859" t="s">
        <v>2871</v>
      </c>
      <c r="B2859" t="s">
        <v>5390</v>
      </c>
      <c r="C2859" t="str">
        <f>TEXT(SalesData[[#This Row],[Order Date]],"mmm-yyyy")</f>
        <v>Jun-2025</v>
      </c>
      <c r="D2859">
        <f t="shared" si="44"/>
        <v>2025</v>
      </c>
      <c r="E2859" t="s">
        <v>6122</v>
      </c>
      <c r="F2859" t="s">
        <v>6921</v>
      </c>
      <c r="G2859" t="s">
        <v>7096</v>
      </c>
      <c r="H2859" t="s">
        <v>7103</v>
      </c>
      <c r="I2859" t="s">
        <v>7158</v>
      </c>
      <c r="J2859" t="s">
        <v>7163</v>
      </c>
      <c r="K2859" t="s">
        <v>7175</v>
      </c>
      <c r="L2859" t="s">
        <v>7197</v>
      </c>
      <c r="M2859">
        <v>6</v>
      </c>
      <c r="N2859">
        <v>34230.31</v>
      </c>
      <c r="O2859">
        <v>0</v>
      </c>
      <c r="P2859">
        <v>8919.0400000000009</v>
      </c>
    </row>
    <row r="2860" spans="1:16" x14ac:dyDescent="0.25">
      <c r="A2860" t="s">
        <v>2872</v>
      </c>
      <c r="B2860" t="s">
        <v>5533</v>
      </c>
      <c r="C2860" t="str">
        <f>TEXT(SalesData[[#This Row],[Order Date]],"mmm-yyyy")</f>
        <v>Oct-2023</v>
      </c>
      <c r="D2860">
        <f t="shared" si="44"/>
        <v>2023</v>
      </c>
      <c r="E2860" t="s">
        <v>6452</v>
      </c>
      <c r="F2860" t="s">
        <v>7062</v>
      </c>
      <c r="G2860" t="s">
        <v>7096</v>
      </c>
      <c r="H2860" t="s">
        <v>7113</v>
      </c>
      <c r="I2860" t="s">
        <v>7143</v>
      </c>
      <c r="J2860" t="s">
        <v>7164</v>
      </c>
      <c r="K2860" t="s">
        <v>7173</v>
      </c>
      <c r="L2860" t="s">
        <v>7200</v>
      </c>
      <c r="M2860">
        <v>8</v>
      </c>
      <c r="N2860">
        <v>8720.57</v>
      </c>
      <c r="O2860">
        <v>0.05</v>
      </c>
      <c r="P2860">
        <v>2864.42</v>
      </c>
    </row>
    <row r="2861" spans="1:16" x14ac:dyDescent="0.25">
      <c r="A2861" t="s">
        <v>2873</v>
      </c>
      <c r="B2861" t="s">
        <v>5306</v>
      </c>
      <c r="C2861" t="str">
        <f>TEXT(SalesData[[#This Row],[Order Date]],"mmm-yyyy")</f>
        <v>Dec-2025</v>
      </c>
      <c r="D2861">
        <f t="shared" si="44"/>
        <v>2025</v>
      </c>
      <c r="E2861" t="s">
        <v>6433</v>
      </c>
      <c r="F2861" t="s">
        <v>6914</v>
      </c>
      <c r="G2861" t="s">
        <v>7094</v>
      </c>
      <c r="H2861" t="s">
        <v>7101</v>
      </c>
      <c r="I2861" t="s">
        <v>7117</v>
      </c>
      <c r="J2861" t="s">
        <v>7163</v>
      </c>
      <c r="K2861" t="s">
        <v>7175</v>
      </c>
      <c r="L2861" t="s">
        <v>7190</v>
      </c>
      <c r="M2861">
        <v>5</v>
      </c>
      <c r="N2861">
        <v>10633.27</v>
      </c>
      <c r="O2861">
        <v>0</v>
      </c>
      <c r="P2861">
        <v>2426.7800000000002</v>
      </c>
    </row>
    <row r="2862" spans="1:16" x14ac:dyDescent="0.25">
      <c r="A2862" t="s">
        <v>2874</v>
      </c>
      <c r="B2862" t="s">
        <v>5368</v>
      </c>
      <c r="C2862" t="str">
        <f>TEXT(SalesData[[#This Row],[Order Date]],"mmm-yyyy")</f>
        <v>Jan-2025</v>
      </c>
      <c r="D2862">
        <f t="shared" si="44"/>
        <v>2025</v>
      </c>
      <c r="E2862" t="s">
        <v>6215</v>
      </c>
      <c r="F2862" t="s">
        <v>6899</v>
      </c>
      <c r="G2862" t="s">
        <v>7097</v>
      </c>
      <c r="H2862" t="s">
        <v>7105</v>
      </c>
      <c r="I2862" t="s">
        <v>7149</v>
      </c>
      <c r="J2862" t="s">
        <v>7162</v>
      </c>
      <c r="K2862" t="s">
        <v>7169</v>
      </c>
      <c r="L2862" t="s">
        <v>7193</v>
      </c>
      <c r="M2862">
        <v>8</v>
      </c>
      <c r="N2862">
        <v>67184.289999999994</v>
      </c>
      <c r="O2862">
        <v>0.25</v>
      </c>
      <c r="P2862">
        <v>4835.2</v>
      </c>
    </row>
    <row r="2863" spans="1:16" x14ac:dyDescent="0.25">
      <c r="A2863" t="s">
        <v>2875</v>
      </c>
      <c r="B2863" t="s">
        <v>5709</v>
      </c>
      <c r="C2863" t="str">
        <f>TEXT(SalesData[[#This Row],[Order Date]],"mmm-yyyy")</f>
        <v>Jul-2024</v>
      </c>
      <c r="D2863">
        <f t="shared" si="44"/>
        <v>2024</v>
      </c>
      <c r="E2863" t="s">
        <v>6422</v>
      </c>
      <c r="F2863" t="s">
        <v>6981</v>
      </c>
      <c r="G2863" t="s">
        <v>7097</v>
      </c>
      <c r="H2863" t="s">
        <v>7107</v>
      </c>
      <c r="I2863" t="s">
        <v>7123</v>
      </c>
      <c r="J2863" t="s">
        <v>7163</v>
      </c>
      <c r="K2863" t="s">
        <v>7171</v>
      </c>
      <c r="L2863" t="s">
        <v>7184</v>
      </c>
      <c r="M2863">
        <v>7</v>
      </c>
      <c r="N2863">
        <v>43932.39</v>
      </c>
      <c r="O2863">
        <v>0.25</v>
      </c>
      <c r="P2863">
        <v>3081.12</v>
      </c>
    </row>
    <row r="2864" spans="1:16" x14ac:dyDescent="0.25">
      <c r="A2864" t="s">
        <v>2876</v>
      </c>
      <c r="B2864" t="s">
        <v>5363</v>
      </c>
      <c r="C2864" t="str">
        <f>TEXT(SalesData[[#This Row],[Order Date]],"mmm-yyyy")</f>
        <v>Jun-2023</v>
      </c>
      <c r="D2864">
        <f t="shared" si="44"/>
        <v>2023</v>
      </c>
      <c r="E2864" t="s">
        <v>6320</v>
      </c>
      <c r="F2864" t="s">
        <v>6976</v>
      </c>
      <c r="G2864" t="s">
        <v>7095</v>
      </c>
      <c r="H2864" t="s">
        <v>7106</v>
      </c>
      <c r="I2864" t="s">
        <v>7122</v>
      </c>
      <c r="J2864" t="s">
        <v>7162</v>
      </c>
      <c r="K2864" t="s">
        <v>7168</v>
      </c>
      <c r="L2864" t="s">
        <v>7181</v>
      </c>
      <c r="M2864">
        <v>4</v>
      </c>
      <c r="N2864">
        <v>42108.71</v>
      </c>
      <c r="O2864">
        <v>0.15</v>
      </c>
      <c r="P2864">
        <v>7535.14</v>
      </c>
    </row>
    <row r="2865" spans="1:16" x14ac:dyDescent="0.25">
      <c r="A2865" t="s">
        <v>2877</v>
      </c>
      <c r="B2865" t="s">
        <v>5731</v>
      </c>
      <c r="C2865" t="str">
        <f>TEXT(SalesData[[#This Row],[Order Date]],"mmm-yyyy")</f>
        <v>Aug-2023</v>
      </c>
      <c r="D2865">
        <f t="shared" si="44"/>
        <v>2023</v>
      </c>
      <c r="E2865" t="s">
        <v>6684</v>
      </c>
      <c r="F2865" t="s">
        <v>6947</v>
      </c>
      <c r="G2865" t="s">
        <v>7097</v>
      </c>
      <c r="H2865" t="s">
        <v>7104</v>
      </c>
      <c r="I2865" t="s">
        <v>7160</v>
      </c>
      <c r="J2865" t="s">
        <v>7165</v>
      </c>
      <c r="K2865" t="s">
        <v>7177</v>
      </c>
      <c r="L2865" t="s">
        <v>7201</v>
      </c>
      <c r="M2865">
        <v>5</v>
      </c>
      <c r="N2865">
        <v>221702.27</v>
      </c>
      <c r="O2865">
        <v>0.15</v>
      </c>
      <c r="P2865">
        <v>20369.509999999998</v>
      </c>
    </row>
    <row r="2866" spans="1:16" x14ac:dyDescent="0.25">
      <c r="A2866" t="s">
        <v>2878</v>
      </c>
      <c r="B2866" t="s">
        <v>5522</v>
      </c>
      <c r="C2866" t="str">
        <f>TEXT(SalesData[[#This Row],[Order Date]],"mmm-yyyy")</f>
        <v>Oct-2023</v>
      </c>
      <c r="D2866">
        <f t="shared" si="44"/>
        <v>2023</v>
      </c>
      <c r="E2866" t="s">
        <v>6121</v>
      </c>
      <c r="F2866" t="s">
        <v>6920</v>
      </c>
      <c r="G2866" t="s">
        <v>7095</v>
      </c>
      <c r="H2866" t="s">
        <v>7108</v>
      </c>
      <c r="I2866" t="s">
        <v>7126</v>
      </c>
      <c r="J2866" t="s">
        <v>7163</v>
      </c>
      <c r="K2866" t="s">
        <v>7171</v>
      </c>
      <c r="L2866" t="s">
        <v>7184</v>
      </c>
      <c r="M2866">
        <v>2</v>
      </c>
      <c r="N2866">
        <v>14733.14</v>
      </c>
      <c r="O2866">
        <v>0.05</v>
      </c>
      <c r="P2866">
        <v>2167.8200000000002</v>
      </c>
    </row>
    <row r="2867" spans="1:16" x14ac:dyDescent="0.25">
      <c r="A2867" t="s">
        <v>2879</v>
      </c>
      <c r="B2867" t="s">
        <v>5065</v>
      </c>
      <c r="C2867" t="str">
        <f>TEXT(SalesData[[#This Row],[Order Date]],"mmm-yyyy")</f>
        <v>Jul-2025</v>
      </c>
      <c r="D2867">
        <f t="shared" si="44"/>
        <v>2025</v>
      </c>
      <c r="E2867" t="s">
        <v>6687</v>
      </c>
      <c r="F2867" t="s">
        <v>7085</v>
      </c>
      <c r="G2867" t="s">
        <v>7094</v>
      </c>
      <c r="H2867" t="s">
        <v>7098</v>
      </c>
      <c r="I2867" t="s">
        <v>7114</v>
      </c>
      <c r="J2867" t="s">
        <v>7163</v>
      </c>
      <c r="K2867" t="s">
        <v>7167</v>
      </c>
      <c r="L2867" t="s">
        <v>7207</v>
      </c>
      <c r="M2867">
        <v>4</v>
      </c>
      <c r="N2867">
        <v>2560.4299999999998</v>
      </c>
      <c r="O2867">
        <v>0.2</v>
      </c>
      <c r="P2867">
        <v>571.02</v>
      </c>
    </row>
    <row r="2868" spans="1:16" x14ac:dyDescent="0.25">
      <c r="A2868" t="s">
        <v>2880</v>
      </c>
      <c r="B2868" t="s">
        <v>5015</v>
      </c>
      <c r="C2868" t="str">
        <f>TEXT(SalesData[[#This Row],[Order Date]],"mmm-yyyy")</f>
        <v>Nov-2024</v>
      </c>
      <c r="D2868">
        <f t="shared" si="44"/>
        <v>2024</v>
      </c>
      <c r="E2868" t="s">
        <v>6854</v>
      </c>
      <c r="F2868" t="s">
        <v>7067</v>
      </c>
      <c r="G2868" t="s">
        <v>7095</v>
      </c>
      <c r="H2868" t="s">
        <v>7102</v>
      </c>
      <c r="I2868" t="s">
        <v>7157</v>
      </c>
      <c r="J2868" t="s">
        <v>7163</v>
      </c>
      <c r="K2868" t="s">
        <v>7171</v>
      </c>
      <c r="L2868" t="s">
        <v>7209</v>
      </c>
      <c r="M2868">
        <v>4</v>
      </c>
      <c r="N2868">
        <v>5584.12</v>
      </c>
      <c r="O2868">
        <v>0.25</v>
      </c>
      <c r="P2868">
        <v>375.77</v>
      </c>
    </row>
    <row r="2869" spans="1:16" x14ac:dyDescent="0.25">
      <c r="A2869" t="s">
        <v>2881</v>
      </c>
      <c r="B2869" t="s">
        <v>5875</v>
      </c>
      <c r="C2869" t="str">
        <f>TEXT(SalesData[[#This Row],[Order Date]],"mmm-yyyy")</f>
        <v>Jun-2025</v>
      </c>
      <c r="D2869">
        <f t="shared" si="44"/>
        <v>2025</v>
      </c>
      <c r="E2869" t="s">
        <v>6349</v>
      </c>
      <c r="F2869" t="s">
        <v>6911</v>
      </c>
      <c r="G2869" t="s">
        <v>7095</v>
      </c>
      <c r="H2869" t="s">
        <v>7109</v>
      </c>
      <c r="I2869" t="s">
        <v>7135</v>
      </c>
      <c r="J2869" t="s">
        <v>7162</v>
      </c>
      <c r="K2869" t="s">
        <v>7166</v>
      </c>
      <c r="L2869" t="s">
        <v>7192</v>
      </c>
      <c r="M2869">
        <v>7</v>
      </c>
      <c r="N2869">
        <v>42808.5</v>
      </c>
      <c r="O2869">
        <v>0</v>
      </c>
      <c r="P2869">
        <v>7641.28</v>
      </c>
    </row>
    <row r="2870" spans="1:16" x14ac:dyDescent="0.25">
      <c r="A2870" t="s">
        <v>2882</v>
      </c>
      <c r="B2870" t="s">
        <v>5250</v>
      </c>
      <c r="C2870" t="str">
        <f>TEXT(SalesData[[#This Row],[Order Date]],"mmm-yyyy")</f>
        <v>Jun-2025</v>
      </c>
      <c r="D2870">
        <f t="shared" si="44"/>
        <v>2025</v>
      </c>
      <c r="E2870" t="s">
        <v>6536</v>
      </c>
      <c r="F2870" t="s">
        <v>7075</v>
      </c>
      <c r="G2870" t="s">
        <v>7094</v>
      </c>
      <c r="H2870" t="s">
        <v>7098</v>
      </c>
      <c r="I2870" t="s">
        <v>7156</v>
      </c>
      <c r="J2870" t="s">
        <v>7164</v>
      </c>
      <c r="K2870" t="s">
        <v>7174</v>
      </c>
      <c r="L2870" t="s">
        <v>7188</v>
      </c>
      <c r="M2870">
        <v>7</v>
      </c>
      <c r="N2870">
        <v>16384</v>
      </c>
      <c r="O2870">
        <v>0.2</v>
      </c>
      <c r="P2870">
        <v>2287.27</v>
      </c>
    </row>
    <row r="2871" spans="1:16" x14ac:dyDescent="0.25">
      <c r="A2871" t="s">
        <v>2883</v>
      </c>
      <c r="B2871" t="s">
        <v>5342</v>
      </c>
      <c r="C2871" t="str">
        <f>TEXT(SalesData[[#This Row],[Order Date]],"mmm-yyyy")</f>
        <v>Aug-2024</v>
      </c>
      <c r="D2871">
        <f t="shared" si="44"/>
        <v>2024</v>
      </c>
      <c r="E2871" t="s">
        <v>6154</v>
      </c>
      <c r="F2871" t="s">
        <v>6952</v>
      </c>
      <c r="G2871" t="s">
        <v>7094</v>
      </c>
      <c r="H2871" t="s">
        <v>7101</v>
      </c>
      <c r="I2871" t="s">
        <v>7124</v>
      </c>
      <c r="J2871" t="s">
        <v>7164</v>
      </c>
      <c r="K2871" t="s">
        <v>7173</v>
      </c>
      <c r="L2871" t="s">
        <v>7206</v>
      </c>
      <c r="M2871">
        <v>8</v>
      </c>
      <c r="N2871">
        <v>17484.03</v>
      </c>
      <c r="O2871">
        <v>0</v>
      </c>
      <c r="P2871">
        <v>5973.62</v>
      </c>
    </row>
    <row r="2872" spans="1:16" x14ac:dyDescent="0.25">
      <c r="A2872" t="s">
        <v>2884</v>
      </c>
      <c r="B2872" t="s">
        <v>5838</v>
      </c>
      <c r="C2872" t="str">
        <f>TEXT(SalesData[[#This Row],[Order Date]],"mmm-yyyy")</f>
        <v>Jul-2023</v>
      </c>
      <c r="D2872">
        <f t="shared" si="44"/>
        <v>2023</v>
      </c>
      <c r="E2872" t="s">
        <v>6702</v>
      </c>
      <c r="F2872" t="s">
        <v>6999</v>
      </c>
      <c r="G2872" t="s">
        <v>7097</v>
      </c>
      <c r="H2872" t="s">
        <v>7110</v>
      </c>
      <c r="I2872" t="s">
        <v>7129</v>
      </c>
      <c r="J2872" t="s">
        <v>7163</v>
      </c>
      <c r="K2872" t="s">
        <v>7171</v>
      </c>
      <c r="L2872" t="s">
        <v>7209</v>
      </c>
      <c r="M2872">
        <v>1</v>
      </c>
      <c r="N2872">
        <v>1481.27</v>
      </c>
      <c r="O2872">
        <v>0.2</v>
      </c>
      <c r="P2872">
        <v>159.29</v>
      </c>
    </row>
    <row r="2873" spans="1:16" x14ac:dyDescent="0.25">
      <c r="A2873" t="s">
        <v>2885</v>
      </c>
      <c r="B2873" t="s">
        <v>5794</v>
      </c>
      <c r="C2873" t="str">
        <f>TEXT(SalesData[[#This Row],[Order Date]],"mmm-yyyy")</f>
        <v>Sep-2023</v>
      </c>
      <c r="D2873">
        <f t="shared" si="44"/>
        <v>2023</v>
      </c>
      <c r="E2873" t="s">
        <v>6246</v>
      </c>
      <c r="F2873" t="s">
        <v>7001</v>
      </c>
      <c r="G2873" t="s">
        <v>7097</v>
      </c>
      <c r="H2873" t="s">
        <v>7110</v>
      </c>
      <c r="I2873" t="s">
        <v>7129</v>
      </c>
      <c r="J2873" t="s">
        <v>7163</v>
      </c>
      <c r="K2873" t="s">
        <v>7171</v>
      </c>
      <c r="L2873" t="s">
        <v>7204</v>
      </c>
      <c r="M2873">
        <v>3</v>
      </c>
      <c r="N2873">
        <v>13872.39</v>
      </c>
      <c r="O2873">
        <v>0</v>
      </c>
      <c r="P2873">
        <v>2565.42</v>
      </c>
    </row>
    <row r="2874" spans="1:16" x14ac:dyDescent="0.25">
      <c r="A2874" t="s">
        <v>2886</v>
      </c>
      <c r="B2874" t="s">
        <v>5405</v>
      </c>
      <c r="C2874" t="str">
        <f>TEXT(SalesData[[#This Row],[Order Date]],"mmm-yyyy")</f>
        <v>Mar-2023</v>
      </c>
      <c r="D2874">
        <f t="shared" si="44"/>
        <v>2023</v>
      </c>
      <c r="E2874" t="s">
        <v>6777</v>
      </c>
      <c r="F2874" t="s">
        <v>6899</v>
      </c>
      <c r="G2874" t="s">
        <v>7095</v>
      </c>
      <c r="H2874" t="s">
        <v>7108</v>
      </c>
      <c r="I2874" t="s">
        <v>7141</v>
      </c>
      <c r="J2874" t="s">
        <v>7163</v>
      </c>
      <c r="K2874" t="s">
        <v>7171</v>
      </c>
      <c r="L2874" t="s">
        <v>7184</v>
      </c>
      <c r="M2874">
        <v>5</v>
      </c>
      <c r="N2874">
        <v>36679.06</v>
      </c>
      <c r="O2874">
        <v>0.1</v>
      </c>
      <c r="P2874">
        <v>4346.57</v>
      </c>
    </row>
    <row r="2875" spans="1:16" x14ac:dyDescent="0.25">
      <c r="A2875" t="s">
        <v>2887</v>
      </c>
      <c r="B2875" t="s">
        <v>6006</v>
      </c>
      <c r="C2875" t="str">
        <f>TEXT(SalesData[[#This Row],[Order Date]],"mmm-yyyy")</f>
        <v>May-2025</v>
      </c>
      <c r="D2875">
        <f t="shared" si="44"/>
        <v>2025</v>
      </c>
      <c r="E2875" t="s">
        <v>6688</v>
      </c>
      <c r="F2875" t="s">
        <v>6976</v>
      </c>
      <c r="G2875" t="s">
        <v>7096</v>
      </c>
      <c r="H2875" t="s">
        <v>7111</v>
      </c>
      <c r="I2875" t="s">
        <v>7142</v>
      </c>
      <c r="J2875" t="s">
        <v>7162</v>
      </c>
      <c r="K2875" t="s">
        <v>7169</v>
      </c>
      <c r="L2875" t="s">
        <v>7182</v>
      </c>
      <c r="M2875">
        <v>6</v>
      </c>
      <c r="N2875">
        <v>54118.39</v>
      </c>
      <c r="O2875">
        <v>0</v>
      </c>
      <c r="P2875">
        <v>10192.9</v>
      </c>
    </row>
    <row r="2876" spans="1:16" x14ac:dyDescent="0.25">
      <c r="A2876" t="s">
        <v>2888</v>
      </c>
      <c r="B2876" t="s">
        <v>5202</v>
      </c>
      <c r="C2876" t="str">
        <f>TEXT(SalesData[[#This Row],[Order Date]],"mmm-yyyy")</f>
        <v>Sep-2023</v>
      </c>
      <c r="D2876">
        <f t="shared" si="44"/>
        <v>2023</v>
      </c>
      <c r="E2876" t="s">
        <v>6837</v>
      </c>
      <c r="F2876" t="s">
        <v>6934</v>
      </c>
      <c r="G2876" t="s">
        <v>7095</v>
      </c>
      <c r="H2876" t="s">
        <v>7106</v>
      </c>
      <c r="I2876" t="s">
        <v>7161</v>
      </c>
      <c r="J2876" t="s">
        <v>7165</v>
      </c>
      <c r="K2876" t="s">
        <v>7177</v>
      </c>
      <c r="L2876" t="s">
        <v>7198</v>
      </c>
      <c r="M2876">
        <v>4</v>
      </c>
      <c r="N2876">
        <v>263723.33</v>
      </c>
      <c r="O2876">
        <v>0</v>
      </c>
      <c r="P2876">
        <v>51689.35</v>
      </c>
    </row>
    <row r="2877" spans="1:16" x14ac:dyDescent="0.25">
      <c r="A2877" t="s">
        <v>2889</v>
      </c>
      <c r="B2877" t="s">
        <v>5565</v>
      </c>
      <c r="C2877" t="str">
        <f>TEXT(SalesData[[#This Row],[Order Date]],"mmm-yyyy")</f>
        <v>Dec-2025</v>
      </c>
      <c r="D2877">
        <f t="shared" si="44"/>
        <v>2025</v>
      </c>
      <c r="E2877" t="s">
        <v>6579</v>
      </c>
      <c r="F2877" t="s">
        <v>7023</v>
      </c>
      <c r="G2877" t="s">
        <v>7095</v>
      </c>
      <c r="H2877" t="s">
        <v>7109</v>
      </c>
      <c r="I2877" t="s">
        <v>7127</v>
      </c>
      <c r="J2877" t="s">
        <v>7164</v>
      </c>
      <c r="K2877" t="s">
        <v>7173</v>
      </c>
      <c r="L2877" t="s">
        <v>7200</v>
      </c>
      <c r="M2877">
        <v>3</v>
      </c>
      <c r="N2877">
        <v>3429.99</v>
      </c>
      <c r="O2877">
        <v>0.05</v>
      </c>
      <c r="P2877">
        <v>1247.19</v>
      </c>
    </row>
    <row r="2878" spans="1:16" x14ac:dyDescent="0.25">
      <c r="A2878" t="s">
        <v>2890</v>
      </c>
      <c r="B2878" t="s">
        <v>5416</v>
      </c>
      <c r="C2878" t="str">
        <f>TEXT(SalesData[[#This Row],[Order Date]],"mmm-yyyy")</f>
        <v>Sep-2025</v>
      </c>
      <c r="D2878">
        <f t="shared" si="44"/>
        <v>2025</v>
      </c>
      <c r="E2878" t="s">
        <v>6755</v>
      </c>
      <c r="F2878" t="s">
        <v>6996</v>
      </c>
      <c r="G2878" t="s">
        <v>7095</v>
      </c>
      <c r="H2878" t="s">
        <v>7108</v>
      </c>
      <c r="I2878" t="s">
        <v>7126</v>
      </c>
      <c r="J2878" t="s">
        <v>7162</v>
      </c>
      <c r="K2878" t="s">
        <v>7169</v>
      </c>
      <c r="L2878" t="s">
        <v>7182</v>
      </c>
      <c r="M2878">
        <v>3</v>
      </c>
      <c r="N2878">
        <v>21926.68</v>
      </c>
      <c r="O2878">
        <v>0.15</v>
      </c>
      <c r="P2878">
        <v>2563.34</v>
      </c>
    </row>
    <row r="2879" spans="1:16" x14ac:dyDescent="0.25">
      <c r="A2879" t="s">
        <v>2891</v>
      </c>
      <c r="B2879" t="s">
        <v>5064</v>
      </c>
      <c r="C2879" t="str">
        <f>TEXT(SalesData[[#This Row],[Order Date]],"mmm-yyyy")</f>
        <v>Aug-2025</v>
      </c>
      <c r="D2879">
        <f t="shared" si="44"/>
        <v>2025</v>
      </c>
      <c r="E2879" t="s">
        <v>6764</v>
      </c>
      <c r="F2879" t="s">
        <v>6995</v>
      </c>
      <c r="G2879" t="s">
        <v>7097</v>
      </c>
      <c r="H2879" t="s">
        <v>7110</v>
      </c>
      <c r="I2879" t="s">
        <v>7155</v>
      </c>
      <c r="J2879" t="s">
        <v>7164</v>
      </c>
      <c r="K2879" t="s">
        <v>7173</v>
      </c>
      <c r="L2879" t="s">
        <v>7206</v>
      </c>
      <c r="M2879">
        <v>4</v>
      </c>
      <c r="N2879">
        <v>8381.16</v>
      </c>
      <c r="O2879">
        <v>0</v>
      </c>
      <c r="P2879">
        <v>2664.84</v>
      </c>
    </row>
    <row r="2880" spans="1:16" x14ac:dyDescent="0.25">
      <c r="A2880" t="s">
        <v>2892</v>
      </c>
      <c r="B2880" t="s">
        <v>5746</v>
      </c>
      <c r="C2880" t="str">
        <f>TEXT(SalesData[[#This Row],[Order Date]],"mmm-yyyy")</f>
        <v>Dec-2023</v>
      </c>
      <c r="D2880">
        <f t="shared" si="44"/>
        <v>2023</v>
      </c>
      <c r="E2880" t="s">
        <v>6875</v>
      </c>
      <c r="F2880" t="s">
        <v>7054</v>
      </c>
      <c r="G2880" t="s">
        <v>7094</v>
      </c>
      <c r="H2880" t="s">
        <v>7098</v>
      </c>
      <c r="I2880" t="s">
        <v>7138</v>
      </c>
      <c r="J2880" t="s">
        <v>7162</v>
      </c>
      <c r="K2880" t="s">
        <v>7168</v>
      </c>
      <c r="L2880" t="s">
        <v>7180</v>
      </c>
      <c r="M2880">
        <v>8</v>
      </c>
      <c r="N2880">
        <v>22720.48</v>
      </c>
      <c r="O2880">
        <v>0.2</v>
      </c>
      <c r="P2880">
        <v>2003.88</v>
      </c>
    </row>
    <row r="2881" spans="1:16" x14ac:dyDescent="0.25">
      <c r="A2881" t="s">
        <v>2893</v>
      </c>
      <c r="B2881" t="s">
        <v>5473</v>
      </c>
      <c r="C2881" t="str">
        <f>TEXT(SalesData[[#This Row],[Order Date]],"mmm-yyyy")</f>
        <v>Jun-2025</v>
      </c>
      <c r="D2881">
        <f t="shared" si="44"/>
        <v>2025</v>
      </c>
      <c r="E2881" t="s">
        <v>6599</v>
      </c>
      <c r="F2881" t="s">
        <v>7080</v>
      </c>
      <c r="G2881" t="s">
        <v>7096</v>
      </c>
      <c r="H2881" t="s">
        <v>7112</v>
      </c>
      <c r="I2881" t="s">
        <v>7133</v>
      </c>
      <c r="J2881" t="s">
        <v>7162</v>
      </c>
      <c r="K2881" t="s">
        <v>7166</v>
      </c>
      <c r="L2881" t="s">
        <v>7178</v>
      </c>
      <c r="M2881">
        <v>8</v>
      </c>
      <c r="N2881">
        <v>118050.64</v>
      </c>
      <c r="O2881">
        <v>0</v>
      </c>
      <c r="P2881">
        <v>26906.53</v>
      </c>
    </row>
    <row r="2882" spans="1:16" x14ac:dyDescent="0.25">
      <c r="A2882" t="s">
        <v>2894</v>
      </c>
      <c r="B2882" t="s">
        <v>5061</v>
      </c>
      <c r="C2882" t="str">
        <f>TEXT(SalesData[[#This Row],[Order Date]],"mmm-yyyy")</f>
        <v>Aug-2025</v>
      </c>
      <c r="D2882">
        <f t="shared" ref="D2882:D2945" si="45">YEAR(B2882)</f>
        <v>2025</v>
      </c>
      <c r="E2882" t="s">
        <v>6601</v>
      </c>
      <c r="F2882" t="s">
        <v>7015</v>
      </c>
      <c r="G2882" t="s">
        <v>7097</v>
      </c>
      <c r="H2882" t="s">
        <v>7110</v>
      </c>
      <c r="I2882" t="s">
        <v>7155</v>
      </c>
      <c r="J2882" t="s">
        <v>7163</v>
      </c>
      <c r="K2882" t="s">
        <v>7175</v>
      </c>
      <c r="L2882" t="s">
        <v>7197</v>
      </c>
      <c r="M2882">
        <v>6</v>
      </c>
      <c r="N2882">
        <v>28071.54</v>
      </c>
      <c r="O2882">
        <v>0.2</v>
      </c>
      <c r="P2882">
        <v>5109.4399999999996</v>
      </c>
    </row>
    <row r="2883" spans="1:16" x14ac:dyDescent="0.25">
      <c r="A2883" t="s">
        <v>2895</v>
      </c>
      <c r="B2883" t="s">
        <v>5793</v>
      </c>
      <c r="C2883" t="str">
        <f>TEXT(SalesData[[#This Row],[Order Date]],"mmm-yyyy")</f>
        <v>Sep-2023</v>
      </c>
      <c r="D2883">
        <f t="shared" si="45"/>
        <v>2023</v>
      </c>
      <c r="E2883" t="s">
        <v>6424</v>
      </c>
      <c r="F2883" t="s">
        <v>6968</v>
      </c>
      <c r="G2883" t="s">
        <v>7095</v>
      </c>
      <c r="H2883" t="s">
        <v>7106</v>
      </c>
      <c r="I2883" t="s">
        <v>7146</v>
      </c>
      <c r="J2883" t="s">
        <v>7165</v>
      </c>
      <c r="K2883" t="s">
        <v>7176</v>
      </c>
      <c r="L2883" t="s">
        <v>7202</v>
      </c>
      <c r="M2883">
        <v>6</v>
      </c>
      <c r="N2883">
        <v>112684.36</v>
      </c>
      <c r="O2883">
        <v>0</v>
      </c>
      <c r="P2883">
        <v>16989.61</v>
      </c>
    </row>
    <row r="2884" spans="1:16" x14ac:dyDescent="0.25">
      <c r="A2884" t="s">
        <v>2896</v>
      </c>
      <c r="B2884" t="s">
        <v>6024</v>
      </c>
      <c r="C2884" t="str">
        <f>TEXT(SalesData[[#This Row],[Order Date]],"mmm-yyyy")</f>
        <v>May-2024</v>
      </c>
      <c r="D2884">
        <f t="shared" si="45"/>
        <v>2024</v>
      </c>
      <c r="E2884" t="s">
        <v>6488</v>
      </c>
      <c r="F2884" t="s">
        <v>6989</v>
      </c>
      <c r="G2884" t="s">
        <v>7097</v>
      </c>
      <c r="H2884" t="s">
        <v>7105</v>
      </c>
      <c r="I2884" t="s">
        <v>7121</v>
      </c>
      <c r="J2884" t="s">
        <v>7163</v>
      </c>
      <c r="K2884" t="s">
        <v>7167</v>
      </c>
      <c r="L2884" t="s">
        <v>7207</v>
      </c>
      <c r="M2884">
        <v>6</v>
      </c>
      <c r="N2884">
        <v>3949.82</v>
      </c>
      <c r="O2884">
        <v>0.15</v>
      </c>
      <c r="P2884">
        <v>1153.58</v>
      </c>
    </row>
    <row r="2885" spans="1:16" x14ac:dyDescent="0.25">
      <c r="A2885" t="s">
        <v>2897</v>
      </c>
      <c r="B2885" t="s">
        <v>6025</v>
      </c>
      <c r="C2885" t="str">
        <f>TEXT(SalesData[[#This Row],[Order Date]],"mmm-yyyy")</f>
        <v>Mar-2024</v>
      </c>
      <c r="D2885">
        <f t="shared" si="45"/>
        <v>2024</v>
      </c>
      <c r="E2885" t="s">
        <v>6389</v>
      </c>
      <c r="F2885" t="s">
        <v>7050</v>
      </c>
      <c r="G2885" t="s">
        <v>7097</v>
      </c>
      <c r="H2885" t="s">
        <v>7110</v>
      </c>
      <c r="I2885" t="s">
        <v>7129</v>
      </c>
      <c r="J2885" t="s">
        <v>7165</v>
      </c>
      <c r="K2885" t="s">
        <v>7176</v>
      </c>
      <c r="L2885" t="s">
        <v>7194</v>
      </c>
      <c r="M2885">
        <v>2</v>
      </c>
      <c r="N2885">
        <v>40402.06</v>
      </c>
      <c r="O2885">
        <v>0.2</v>
      </c>
      <c r="P2885">
        <v>3919.43</v>
      </c>
    </row>
    <row r="2886" spans="1:16" x14ac:dyDescent="0.25">
      <c r="A2886" t="s">
        <v>2898</v>
      </c>
      <c r="B2886" t="s">
        <v>5944</v>
      </c>
      <c r="C2886" t="str">
        <f>TEXT(SalesData[[#This Row],[Order Date]],"mmm-yyyy")</f>
        <v>May-2024</v>
      </c>
      <c r="D2886">
        <f t="shared" si="45"/>
        <v>2024</v>
      </c>
      <c r="E2886" t="s">
        <v>6325</v>
      </c>
      <c r="F2886" t="s">
        <v>7025</v>
      </c>
      <c r="G2886" t="s">
        <v>7095</v>
      </c>
      <c r="H2886" t="s">
        <v>7108</v>
      </c>
      <c r="I2886" t="s">
        <v>7150</v>
      </c>
      <c r="J2886" t="s">
        <v>7165</v>
      </c>
      <c r="K2886" t="s">
        <v>7177</v>
      </c>
      <c r="L2886" t="s">
        <v>7198</v>
      </c>
      <c r="M2886">
        <v>2</v>
      </c>
      <c r="N2886">
        <v>99834.1</v>
      </c>
      <c r="O2886">
        <v>0.25</v>
      </c>
      <c r="P2886">
        <v>7784.09</v>
      </c>
    </row>
    <row r="2887" spans="1:16" x14ac:dyDescent="0.25">
      <c r="A2887" t="s">
        <v>2899</v>
      </c>
      <c r="B2887" t="s">
        <v>5881</v>
      </c>
      <c r="C2887" t="str">
        <f>TEXT(SalesData[[#This Row],[Order Date]],"mmm-yyyy")</f>
        <v>Mar-2023</v>
      </c>
      <c r="D2887">
        <f t="shared" si="45"/>
        <v>2023</v>
      </c>
      <c r="E2887" t="s">
        <v>6188</v>
      </c>
      <c r="F2887" t="s">
        <v>6975</v>
      </c>
      <c r="G2887" t="s">
        <v>7096</v>
      </c>
      <c r="H2887" t="s">
        <v>7113</v>
      </c>
      <c r="I2887" t="s">
        <v>7144</v>
      </c>
      <c r="J2887" t="s">
        <v>7165</v>
      </c>
      <c r="K2887" t="s">
        <v>7176</v>
      </c>
      <c r="L2887" t="s">
        <v>7202</v>
      </c>
      <c r="M2887">
        <v>5</v>
      </c>
      <c r="N2887">
        <v>65822.14</v>
      </c>
      <c r="O2887">
        <v>0.25</v>
      </c>
      <c r="P2887">
        <v>2697.58</v>
      </c>
    </row>
    <row r="2888" spans="1:16" x14ac:dyDescent="0.25">
      <c r="A2888" t="s">
        <v>2900</v>
      </c>
      <c r="B2888" t="s">
        <v>5388</v>
      </c>
      <c r="C2888" t="str">
        <f>TEXT(SalesData[[#This Row],[Order Date]],"mmm-yyyy")</f>
        <v>Jun-2024</v>
      </c>
      <c r="D2888">
        <f t="shared" si="45"/>
        <v>2024</v>
      </c>
      <c r="E2888" t="s">
        <v>6572</v>
      </c>
      <c r="F2888" t="s">
        <v>7079</v>
      </c>
      <c r="G2888" t="s">
        <v>7095</v>
      </c>
      <c r="H2888" t="s">
        <v>7108</v>
      </c>
      <c r="I2888" t="s">
        <v>7126</v>
      </c>
      <c r="J2888" t="s">
        <v>7162</v>
      </c>
      <c r="K2888" t="s">
        <v>7169</v>
      </c>
      <c r="L2888" t="s">
        <v>7193</v>
      </c>
      <c r="M2888">
        <v>7</v>
      </c>
      <c r="N2888">
        <v>62785.56</v>
      </c>
      <c r="O2888">
        <v>0.15</v>
      </c>
      <c r="P2888">
        <v>10014.19</v>
      </c>
    </row>
    <row r="2889" spans="1:16" x14ac:dyDescent="0.25">
      <c r="A2889" t="s">
        <v>2901</v>
      </c>
      <c r="B2889" t="s">
        <v>5322</v>
      </c>
      <c r="C2889" t="str">
        <f>TEXT(SalesData[[#This Row],[Order Date]],"mmm-yyyy")</f>
        <v>Jan-2023</v>
      </c>
      <c r="D2889">
        <f t="shared" si="45"/>
        <v>2023</v>
      </c>
      <c r="E2889" t="s">
        <v>6469</v>
      </c>
      <c r="F2889" t="s">
        <v>7061</v>
      </c>
      <c r="G2889" t="s">
        <v>7097</v>
      </c>
      <c r="H2889" t="s">
        <v>7105</v>
      </c>
      <c r="I2889" t="s">
        <v>7149</v>
      </c>
      <c r="J2889" t="s">
        <v>7162</v>
      </c>
      <c r="K2889" t="s">
        <v>7168</v>
      </c>
      <c r="L2889" t="s">
        <v>7180</v>
      </c>
      <c r="M2889">
        <v>7</v>
      </c>
      <c r="N2889">
        <v>19600.439999999999</v>
      </c>
      <c r="O2889">
        <v>0.2</v>
      </c>
      <c r="P2889">
        <v>2032</v>
      </c>
    </row>
    <row r="2890" spans="1:16" x14ac:dyDescent="0.25">
      <c r="A2890" t="s">
        <v>2902</v>
      </c>
      <c r="B2890" t="s">
        <v>5644</v>
      </c>
      <c r="C2890" t="str">
        <f>TEXT(SalesData[[#This Row],[Order Date]],"mmm-yyyy")</f>
        <v>Nov-2025</v>
      </c>
      <c r="D2890">
        <f t="shared" si="45"/>
        <v>2025</v>
      </c>
      <c r="E2890" t="s">
        <v>6715</v>
      </c>
      <c r="F2890" t="s">
        <v>7059</v>
      </c>
      <c r="G2890" t="s">
        <v>7096</v>
      </c>
      <c r="H2890" t="s">
        <v>7113</v>
      </c>
      <c r="I2890" t="s">
        <v>7144</v>
      </c>
      <c r="J2890" t="s">
        <v>7163</v>
      </c>
      <c r="K2890" t="s">
        <v>7171</v>
      </c>
      <c r="L2890" t="s">
        <v>7204</v>
      </c>
      <c r="M2890">
        <v>4</v>
      </c>
      <c r="N2890">
        <v>18072.73</v>
      </c>
      <c r="O2890">
        <v>0</v>
      </c>
      <c r="P2890">
        <v>2953.48</v>
      </c>
    </row>
    <row r="2891" spans="1:16" x14ac:dyDescent="0.25">
      <c r="A2891" t="s">
        <v>2903</v>
      </c>
      <c r="B2891" t="s">
        <v>5527</v>
      </c>
      <c r="C2891" t="str">
        <f>TEXT(SalesData[[#This Row],[Order Date]],"mmm-yyyy")</f>
        <v>Mar-2023</v>
      </c>
      <c r="D2891">
        <f t="shared" si="45"/>
        <v>2023</v>
      </c>
      <c r="E2891" t="s">
        <v>6570</v>
      </c>
      <c r="F2891" t="s">
        <v>7078</v>
      </c>
      <c r="G2891" t="s">
        <v>7097</v>
      </c>
      <c r="H2891" t="s">
        <v>7105</v>
      </c>
      <c r="I2891" t="s">
        <v>7121</v>
      </c>
      <c r="J2891" t="s">
        <v>7162</v>
      </c>
      <c r="K2891" t="s">
        <v>7166</v>
      </c>
      <c r="L2891" t="s">
        <v>7192</v>
      </c>
      <c r="M2891">
        <v>7</v>
      </c>
      <c r="N2891">
        <v>35136.660000000003</v>
      </c>
      <c r="O2891">
        <v>0.2</v>
      </c>
      <c r="P2891">
        <v>1719.98</v>
      </c>
    </row>
    <row r="2892" spans="1:16" x14ac:dyDescent="0.25">
      <c r="A2892" t="s">
        <v>2904</v>
      </c>
      <c r="B2892" t="s">
        <v>5506</v>
      </c>
      <c r="C2892" t="str">
        <f>TEXT(SalesData[[#This Row],[Order Date]],"mmm-yyyy")</f>
        <v>Apr-2025</v>
      </c>
      <c r="D2892">
        <f t="shared" si="45"/>
        <v>2025</v>
      </c>
      <c r="E2892" t="s">
        <v>6437</v>
      </c>
      <c r="F2892" t="s">
        <v>7047</v>
      </c>
      <c r="G2892" t="s">
        <v>7095</v>
      </c>
      <c r="H2892" t="s">
        <v>7102</v>
      </c>
      <c r="I2892" t="s">
        <v>7118</v>
      </c>
      <c r="J2892" t="s">
        <v>7163</v>
      </c>
      <c r="K2892" t="s">
        <v>7171</v>
      </c>
      <c r="L2892" t="s">
        <v>7209</v>
      </c>
      <c r="M2892">
        <v>5</v>
      </c>
      <c r="N2892">
        <v>8224.92</v>
      </c>
      <c r="O2892">
        <v>0.1</v>
      </c>
      <c r="P2892">
        <v>1298.55</v>
      </c>
    </row>
    <row r="2893" spans="1:16" x14ac:dyDescent="0.25">
      <c r="A2893" t="s">
        <v>2905</v>
      </c>
      <c r="B2893" t="s">
        <v>5894</v>
      </c>
      <c r="C2893" t="str">
        <f>TEXT(SalesData[[#This Row],[Order Date]],"mmm-yyyy")</f>
        <v>Mar-2024</v>
      </c>
      <c r="D2893">
        <f t="shared" si="45"/>
        <v>2024</v>
      </c>
      <c r="E2893" t="s">
        <v>6217</v>
      </c>
      <c r="F2893" t="s">
        <v>6895</v>
      </c>
      <c r="G2893" t="s">
        <v>7094</v>
      </c>
      <c r="H2893" t="s">
        <v>7100</v>
      </c>
      <c r="I2893" t="s">
        <v>7136</v>
      </c>
      <c r="J2893" t="s">
        <v>7164</v>
      </c>
      <c r="K2893" t="s">
        <v>7170</v>
      </c>
      <c r="L2893" t="s">
        <v>7189</v>
      </c>
      <c r="M2893">
        <v>7</v>
      </c>
      <c r="N2893">
        <v>8161.54</v>
      </c>
      <c r="O2893">
        <v>0.25</v>
      </c>
      <c r="P2893">
        <v>1815.68</v>
      </c>
    </row>
    <row r="2894" spans="1:16" x14ac:dyDescent="0.25">
      <c r="A2894" t="s">
        <v>2906</v>
      </c>
      <c r="B2894" t="s">
        <v>5449</v>
      </c>
      <c r="C2894" t="str">
        <f>TEXT(SalesData[[#This Row],[Order Date]],"mmm-yyyy")</f>
        <v>Nov-2024</v>
      </c>
      <c r="D2894">
        <f t="shared" si="45"/>
        <v>2024</v>
      </c>
      <c r="E2894" t="s">
        <v>6363</v>
      </c>
      <c r="F2894" t="s">
        <v>6898</v>
      </c>
      <c r="G2894" t="s">
        <v>7095</v>
      </c>
      <c r="H2894" t="s">
        <v>7102</v>
      </c>
      <c r="I2894" t="s">
        <v>7147</v>
      </c>
      <c r="J2894" t="s">
        <v>7162</v>
      </c>
      <c r="K2894" t="s">
        <v>7166</v>
      </c>
      <c r="L2894" t="s">
        <v>7211</v>
      </c>
      <c r="M2894">
        <v>8</v>
      </c>
      <c r="N2894">
        <v>56971.96</v>
      </c>
      <c r="O2894">
        <v>0.05</v>
      </c>
      <c r="P2894">
        <v>10707.54</v>
      </c>
    </row>
    <row r="2895" spans="1:16" x14ac:dyDescent="0.25">
      <c r="A2895" t="s">
        <v>2907</v>
      </c>
      <c r="B2895" t="s">
        <v>5353</v>
      </c>
      <c r="C2895" t="str">
        <f>TEXT(SalesData[[#This Row],[Order Date]],"mmm-yyyy")</f>
        <v>Nov-2025</v>
      </c>
      <c r="D2895">
        <f t="shared" si="45"/>
        <v>2025</v>
      </c>
      <c r="E2895" t="s">
        <v>6447</v>
      </c>
      <c r="F2895" t="s">
        <v>6959</v>
      </c>
      <c r="G2895" t="s">
        <v>7095</v>
      </c>
      <c r="H2895" t="s">
        <v>7109</v>
      </c>
      <c r="I2895" t="s">
        <v>7127</v>
      </c>
      <c r="J2895" t="s">
        <v>7163</v>
      </c>
      <c r="K2895" t="s">
        <v>7175</v>
      </c>
      <c r="L2895" t="s">
        <v>7205</v>
      </c>
      <c r="M2895">
        <v>7</v>
      </c>
      <c r="N2895">
        <v>23748.959999999999</v>
      </c>
      <c r="O2895">
        <v>0.05</v>
      </c>
      <c r="P2895">
        <v>4272.5200000000004</v>
      </c>
    </row>
    <row r="2896" spans="1:16" x14ac:dyDescent="0.25">
      <c r="A2896" t="s">
        <v>2908</v>
      </c>
      <c r="B2896" t="s">
        <v>5726</v>
      </c>
      <c r="C2896" t="str">
        <f>TEXT(SalesData[[#This Row],[Order Date]],"mmm-yyyy")</f>
        <v>Nov-2024</v>
      </c>
      <c r="D2896">
        <f t="shared" si="45"/>
        <v>2024</v>
      </c>
      <c r="E2896" t="s">
        <v>6807</v>
      </c>
      <c r="F2896" t="s">
        <v>6917</v>
      </c>
      <c r="G2896" t="s">
        <v>7096</v>
      </c>
      <c r="H2896" t="s">
        <v>7112</v>
      </c>
      <c r="I2896" t="s">
        <v>7139</v>
      </c>
      <c r="J2896" t="s">
        <v>7162</v>
      </c>
      <c r="K2896" t="s">
        <v>7169</v>
      </c>
      <c r="L2896" t="s">
        <v>7182</v>
      </c>
      <c r="M2896">
        <v>8</v>
      </c>
      <c r="N2896">
        <v>56533.11</v>
      </c>
      <c r="O2896">
        <v>0.2</v>
      </c>
      <c r="P2896">
        <v>6972.25</v>
      </c>
    </row>
    <row r="2897" spans="1:16" x14ac:dyDescent="0.25">
      <c r="A2897" t="s">
        <v>2909</v>
      </c>
      <c r="B2897" t="s">
        <v>5703</v>
      </c>
      <c r="C2897" t="str">
        <f>TEXT(SalesData[[#This Row],[Order Date]],"mmm-yyyy")</f>
        <v>Jul-2024</v>
      </c>
      <c r="D2897">
        <f t="shared" si="45"/>
        <v>2024</v>
      </c>
      <c r="E2897" t="s">
        <v>6783</v>
      </c>
      <c r="F2897" t="s">
        <v>7015</v>
      </c>
      <c r="G2897" t="s">
        <v>7095</v>
      </c>
      <c r="H2897" t="s">
        <v>7106</v>
      </c>
      <c r="I2897" t="s">
        <v>7122</v>
      </c>
      <c r="J2897" t="s">
        <v>7165</v>
      </c>
      <c r="K2897" t="s">
        <v>7172</v>
      </c>
      <c r="L2897" t="s">
        <v>7208</v>
      </c>
      <c r="M2897">
        <v>3</v>
      </c>
      <c r="N2897">
        <v>7369.55</v>
      </c>
      <c r="O2897">
        <v>0</v>
      </c>
      <c r="P2897">
        <v>1568.94</v>
      </c>
    </row>
    <row r="2898" spans="1:16" x14ac:dyDescent="0.25">
      <c r="A2898" t="s">
        <v>2910</v>
      </c>
      <c r="B2898" t="s">
        <v>5691</v>
      </c>
      <c r="C2898" t="str">
        <f>TEXT(SalesData[[#This Row],[Order Date]],"mmm-yyyy")</f>
        <v>Jan-2025</v>
      </c>
      <c r="D2898">
        <f t="shared" si="45"/>
        <v>2025</v>
      </c>
      <c r="E2898" t="s">
        <v>6202</v>
      </c>
      <c r="F2898" t="s">
        <v>6980</v>
      </c>
      <c r="G2898" t="s">
        <v>7094</v>
      </c>
      <c r="H2898" t="s">
        <v>7101</v>
      </c>
      <c r="I2898" t="s">
        <v>7124</v>
      </c>
      <c r="J2898" t="s">
        <v>7162</v>
      </c>
      <c r="K2898" t="s">
        <v>7168</v>
      </c>
      <c r="L2898" t="s">
        <v>7180</v>
      </c>
      <c r="M2898">
        <v>7</v>
      </c>
      <c r="N2898">
        <v>21046.89</v>
      </c>
      <c r="O2898">
        <v>0.1</v>
      </c>
      <c r="P2898">
        <v>2975.14</v>
      </c>
    </row>
    <row r="2899" spans="1:16" x14ac:dyDescent="0.25">
      <c r="A2899" t="s">
        <v>2911</v>
      </c>
      <c r="B2899" t="s">
        <v>5181</v>
      </c>
      <c r="C2899" t="str">
        <f>TEXT(SalesData[[#This Row],[Order Date]],"mmm-yyyy")</f>
        <v>Sep-2024</v>
      </c>
      <c r="D2899">
        <f t="shared" si="45"/>
        <v>2024</v>
      </c>
      <c r="E2899" t="s">
        <v>6551</v>
      </c>
      <c r="F2899" t="s">
        <v>7031</v>
      </c>
      <c r="G2899" t="s">
        <v>7094</v>
      </c>
      <c r="H2899" t="s">
        <v>7099</v>
      </c>
      <c r="I2899" t="s">
        <v>7130</v>
      </c>
      <c r="J2899" t="s">
        <v>7163</v>
      </c>
      <c r="K2899" t="s">
        <v>7171</v>
      </c>
      <c r="L2899" t="s">
        <v>7209</v>
      </c>
      <c r="M2899">
        <v>2</v>
      </c>
      <c r="N2899">
        <v>3704.43</v>
      </c>
      <c r="O2899">
        <v>0</v>
      </c>
      <c r="P2899">
        <v>754.27</v>
      </c>
    </row>
    <row r="2900" spans="1:16" x14ac:dyDescent="0.25">
      <c r="A2900" t="s">
        <v>2912</v>
      </c>
      <c r="B2900" t="s">
        <v>5331</v>
      </c>
      <c r="C2900" t="str">
        <f>TEXT(SalesData[[#This Row],[Order Date]],"mmm-yyyy")</f>
        <v>Sep-2023</v>
      </c>
      <c r="D2900">
        <f t="shared" si="45"/>
        <v>2023</v>
      </c>
      <c r="E2900" t="s">
        <v>6193</v>
      </c>
      <c r="F2900" t="s">
        <v>6977</v>
      </c>
      <c r="G2900" t="s">
        <v>7097</v>
      </c>
      <c r="H2900" t="s">
        <v>7110</v>
      </c>
      <c r="I2900" t="s">
        <v>7155</v>
      </c>
      <c r="J2900" t="s">
        <v>7162</v>
      </c>
      <c r="K2900" t="s">
        <v>7166</v>
      </c>
      <c r="L2900" t="s">
        <v>7192</v>
      </c>
      <c r="M2900">
        <v>4</v>
      </c>
      <c r="N2900">
        <v>19691.77</v>
      </c>
      <c r="O2900">
        <v>0.15</v>
      </c>
      <c r="P2900">
        <v>1842.11</v>
      </c>
    </row>
    <row r="2901" spans="1:16" x14ac:dyDescent="0.25">
      <c r="A2901" t="s">
        <v>2913</v>
      </c>
      <c r="B2901" t="s">
        <v>5111</v>
      </c>
      <c r="C2901" t="str">
        <f>TEXT(SalesData[[#This Row],[Order Date]],"mmm-yyyy")</f>
        <v>Sep-2024</v>
      </c>
      <c r="D2901">
        <f t="shared" si="45"/>
        <v>2024</v>
      </c>
      <c r="E2901" t="s">
        <v>6876</v>
      </c>
      <c r="F2901" t="s">
        <v>6909</v>
      </c>
      <c r="G2901" t="s">
        <v>7096</v>
      </c>
      <c r="H2901" t="s">
        <v>7111</v>
      </c>
      <c r="I2901" t="s">
        <v>7142</v>
      </c>
      <c r="J2901" t="s">
        <v>7164</v>
      </c>
      <c r="K2901" t="s">
        <v>7173</v>
      </c>
      <c r="L2901" t="s">
        <v>7206</v>
      </c>
      <c r="M2901">
        <v>7</v>
      </c>
      <c r="N2901">
        <v>12500.38</v>
      </c>
      <c r="O2901">
        <v>0.2</v>
      </c>
      <c r="P2901">
        <v>2687.92</v>
      </c>
    </row>
    <row r="2902" spans="1:16" x14ac:dyDescent="0.25">
      <c r="A2902" t="s">
        <v>2914</v>
      </c>
      <c r="B2902" t="s">
        <v>5221</v>
      </c>
      <c r="C2902" t="str">
        <f>TEXT(SalesData[[#This Row],[Order Date]],"mmm-yyyy")</f>
        <v>Apr-2023</v>
      </c>
      <c r="D2902">
        <f t="shared" si="45"/>
        <v>2023</v>
      </c>
      <c r="E2902" t="s">
        <v>6616</v>
      </c>
      <c r="F2902" t="s">
        <v>7072</v>
      </c>
      <c r="G2902" t="s">
        <v>7096</v>
      </c>
      <c r="H2902" t="s">
        <v>7111</v>
      </c>
      <c r="I2902" t="s">
        <v>7142</v>
      </c>
      <c r="J2902" t="s">
        <v>7164</v>
      </c>
      <c r="K2902" t="s">
        <v>7170</v>
      </c>
      <c r="L2902" t="s">
        <v>7189</v>
      </c>
      <c r="M2902">
        <v>8</v>
      </c>
      <c r="N2902">
        <v>9718.75</v>
      </c>
      <c r="O2902">
        <v>0.2</v>
      </c>
      <c r="P2902">
        <v>2618.64</v>
      </c>
    </row>
    <row r="2903" spans="1:16" x14ac:dyDescent="0.25">
      <c r="A2903" t="s">
        <v>2915</v>
      </c>
      <c r="B2903" t="s">
        <v>5285</v>
      </c>
      <c r="C2903" t="str">
        <f>TEXT(SalesData[[#This Row],[Order Date]],"mmm-yyyy")</f>
        <v>Nov-2023</v>
      </c>
      <c r="D2903">
        <f t="shared" si="45"/>
        <v>2023</v>
      </c>
      <c r="E2903" t="s">
        <v>6846</v>
      </c>
      <c r="F2903" t="s">
        <v>7093</v>
      </c>
      <c r="G2903" t="s">
        <v>7095</v>
      </c>
      <c r="H2903" t="s">
        <v>7108</v>
      </c>
      <c r="I2903" t="s">
        <v>7150</v>
      </c>
      <c r="J2903" t="s">
        <v>7163</v>
      </c>
      <c r="K2903" t="s">
        <v>7175</v>
      </c>
      <c r="L2903" t="s">
        <v>7190</v>
      </c>
      <c r="M2903">
        <v>5</v>
      </c>
      <c r="N2903">
        <v>8854.57</v>
      </c>
      <c r="O2903">
        <v>0.2</v>
      </c>
      <c r="P2903">
        <v>1243.8800000000001</v>
      </c>
    </row>
    <row r="2904" spans="1:16" x14ac:dyDescent="0.25">
      <c r="A2904" t="s">
        <v>2916</v>
      </c>
      <c r="B2904" t="s">
        <v>5853</v>
      </c>
      <c r="C2904" t="str">
        <f>TEXT(SalesData[[#This Row],[Order Date]],"mmm-yyyy")</f>
        <v>Sep-2024</v>
      </c>
      <c r="D2904">
        <f t="shared" si="45"/>
        <v>2024</v>
      </c>
      <c r="E2904" t="s">
        <v>6467</v>
      </c>
      <c r="F2904" t="s">
        <v>6996</v>
      </c>
      <c r="G2904" t="s">
        <v>7094</v>
      </c>
      <c r="H2904" t="s">
        <v>7101</v>
      </c>
      <c r="I2904" t="s">
        <v>7124</v>
      </c>
      <c r="J2904" t="s">
        <v>7162</v>
      </c>
      <c r="K2904" t="s">
        <v>7169</v>
      </c>
      <c r="L2904" t="s">
        <v>7193</v>
      </c>
      <c r="M2904">
        <v>6</v>
      </c>
      <c r="N2904">
        <v>50246.59</v>
      </c>
      <c r="O2904">
        <v>0.2</v>
      </c>
      <c r="P2904">
        <v>6321.29</v>
      </c>
    </row>
    <row r="2905" spans="1:16" x14ac:dyDescent="0.25">
      <c r="A2905" t="s">
        <v>2917</v>
      </c>
      <c r="B2905" t="s">
        <v>5710</v>
      </c>
      <c r="C2905" t="str">
        <f>TEXT(SalesData[[#This Row],[Order Date]],"mmm-yyyy")</f>
        <v>May-2025</v>
      </c>
      <c r="D2905">
        <f t="shared" si="45"/>
        <v>2025</v>
      </c>
      <c r="E2905" t="s">
        <v>6156</v>
      </c>
      <c r="F2905" t="s">
        <v>6937</v>
      </c>
      <c r="G2905" t="s">
        <v>7094</v>
      </c>
      <c r="H2905" t="s">
        <v>7101</v>
      </c>
      <c r="I2905" t="s">
        <v>7117</v>
      </c>
      <c r="J2905" t="s">
        <v>7163</v>
      </c>
      <c r="K2905" t="s">
        <v>7175</v>
      </c>
      <c r="L2905" t="s">
        <v>7205</v>
      </c>
      <c r="M2905">
        <v>3</v>
      </c>
      <c r="N2905">
        <v>10822.55</v>
      </c>
      <c r="O2905">
        <v>0</v>
      </c>
      <c r="P2905">
        <v>1985.3</v>
      </c>
    </row>
    <row r="2906" spans="1:16" x14ac:dyDescent="0.25">
      <c r="A2906" t="s">
        <v>2918</v>
      </c>
      <c r="B2906" t="s">
        <v>5469</v>
      </c>
      <c r="C2906" t="str">
        <f>TEXT(SalesData[[#This Row],[Order Date]],"mmm-yyyy")</f>
        <v>Nov-2023</v>
      </c>
      <c r="D2906">
        <f t="shared" si="45"/>
        <v>2023</v>
      </c>
      <c r="E2906" t="s">
        <v>6325</v>
      </c>
      <c r="F2906" t="s">
        <v>7025</v>
      </c>
      <c r="G2906" t="s">
        <v>7096</v>
      </c>
      <c r="H2906" t="s">
        <v>7111</v>
      </c>
      <c r="I2906" t="s">
        <v>7142</v>
      </c>
      <c r="J2906" t="s">
        <v>7164</v>
      </c>
      <c r="K2906" t="s">
        <v>7174</v>
      </c>
      <c r="L2906" t="s">
        <v>7188</v>
      </c>
      <c r="M2906">
        <v>3</v>
      </c>
      <c r="N2906">
        <v>7908.47</v>
      </c>
      <c r="O2906">
        <v>0.1</v>
      </c>
      <c r="P2906">
        <v>1402.65</v>
      </c>
    </row>
    <row r="2907" spans="1:16" x14ac:dyDescent="0.25">
      <c r="A2907" t="s">
        <v>2919</v>
      </c>
      <c r="B2907" t="s">
        <v>5431</v>
      </c>
      <c r="C2907" t="str">
        <f>TEXT(SalesData[[#This Row],[Order Date]],"mmm-yyyy")</f>
        <v>Jan-2024</v>
      </c>
      <c r="D2907">
        <f t="shared" si="45"/>
        <v>2024</v>
      </c>
      <c r="E2907" t="s">
        <v>6389</v>
      </c>
      <c r="F2907" t="s">
        <v>7050</v>
      </c>
      <c r="G2907" t="s">
        <v>7094</v>
      </c>
      <c r="H2907" t="s">
        <v>7098</v>
      </c>
      <c r="I2907" t="s">
        <v>7138</v>
      </c>
      <c r="J2907" t="s">
        <v>7164</v>
      </c>
      <c r="K2907" t="s">
        <v>7170</v>
      </c>
      <c r="L2907" t="s">
        <v>7189</v>
      </c>
      <c r="M2907">
        <v>7</v>
      </c>
      <c r="N2907">
        <v>10023.27</v>
      </c>
      <c r="O2907">
        <v>0</v>
      </c>
      <c r="P2907">
        <v>3281.47</v>
      </c>
    </row>
    <row r="2908" spans="1:16" x14ac:dyDescent="0.25">
      <c r="A2908" t="s">
        <v>2920</v>
      </c>
      <c r="B2908" t="s">
        <v>5568</v>
      </c>
      <c r="C2908" t="str">
        <f>TEXT(SalesData[[#This Row],[Order Date]],"mmm-yyyy")</f>
        <v>Mar-2025</v>
      </c>
      <c r="D2908">
        <f t="shared" si="45"/>
        <v>2025</v>
      </c>
      <c r="E2908" t="s">
        <v>6844</v>
      </c>
      <c r="F2908" t="s">
        <v>6972</v>
      </c>
      <c r="G2908" t="s">
        <v>7097</v>
      </c>
      <c r="H2908" t="s">
        <v>7107</v>
      </c>
      <c r="I2908" t="s">
        <v>7123</v>
      </c>
      <c r="J2908" t="s">
        <v>7163</v>
      </c>
      <c r="K2908" t="s">
        <v>7171</v>
      </c>
      <c r="L2908" t="s">
        <v>7209</v>
      </c>
      <c r="M2908">
        <v>7</v>
      </c>
      <c r="N2908">
        <v>9675.69</v>
      </c>
      <c r="O2908">
        <v>0.25</v>
      </c>
      <c r="P2908">
        <v>830.92</v>
      </c>
    </row>
    <row r="2909" spans="1:16" x14ac:dyDescent="0.25">
      <c r="A2909" t="s">
        <v>2921</v>
      </c>
      <c r="B2909" t="s">
        <v>5440</v>
      </c>
      <c r="C2909" t="str">
        <f>TEXT(SalesData[[#This Row],[Order Date]],"mmm-yyyy")</f>
        <v>Dec-2023</v>
      </c>
      <c r="D2909">
        <f t="shared" si="45"/>
        <v>2023</v>
      </c>
      <c r="E2909" t="s">
        <v>6161</v>
      </c>
      <c r="F2909" t="s">
        <v>6957</v>
      </c>
      <c r="G2909" t="s">
        <v>7095</v>
      </c>
      <c r="H2909" t="s">
        <v>7108</v>
      </c>
      <c r="I2909" t="s">
        <v>7141</v>
      </c>
      <c r="J2909" t="s">
        <v>7164</v>
      </c>
      <c r="K2909" t="s">
        <v>7173</v>
      </c>
      <c r="L2909" t="s">
        <v>7200</v>
      </c>
      <c r="M2909">
        <v>6</v>
      </c>
      <c r="N2909">
        <v>7214.5</v>
      </c>
      <c r="O2909">
        <v>0</v>
      </c>
      <c r="P2909">
        <v>2629.75</v>
      </c>
    </row>
    <row r="2910" spans="1:16" x14ac:dyDescent="0.25">
      <c r="A2910" t="s">
        <v>2922</v>
      </c>
      <c r="B2910" t="s">
        <v>5784</v>
      </c>
      <c r="C2910" t="str">
        <f>TEXT(SalesData[[#This Row],[Order Date]],"mmm-yyyy")</f>
        <v>Jun-2023</v>
      </c>
      <c r="D2910">
        <f t="shared" si="45"/>
        <v>2023</v>
      </c>
      <c r="E2910" t="s">
        <v>6877</v>
      </c>
      <c r="F2910" t="s">
        <v>6916</v>
      </c>
      <c r="G2910" t="s">
        <v>7094</v>
      </c>
      <c r="H2910" t="s">
        <v>7098</v>
      </c>
      <c r="I2910" t="s">
        <v>7156</v>
      </c>
      <c r="J2910" t="s">
        <v>7165</v>
      </c>
      <c r="K2910" t="s">
        <v>7172</v>
      </c>
      <c r="L2910" t="s">
        <v>7185</v>
      </c>
      <c r="M2910">
        <v>4</v>
      </c>
      <c r="N2910">
        <v>16249.24</v>
      </c>
      <c r="O2910">
        <v>0.2</v>
      </c>
      <c r="P2910">
        <v>1155.6600000000001</v>
      </c>
    </row>
    <row r="2911" spans="1:16" x14ac:dyDescent="0.25">
      <c r="A2911" t="s">
        <v>2923</v>
      </c>
      <c r="B2911" t="s">
        <v>6026</v>
      </c>
      <c r="C2911" t="str">
        <f>TEXT(SalesData[[#This Row],[Order Date]],"mmm-yyyy")</f>
        <v>Feb-2023</v>
      </c>
      <c r="D2911">
        <f t="shared" si="45"/>
        <v>2023</v>
      </c>
      <c r="E2911" t="s">
        <v>6453</v>
      </c>
      <c r="F2911" t="s">
        <v>7063</v>
      </c>
      <c r="G2911" t="s">
        <v>7097</v>
      </c>
      <c r="H2911" t="s">
        <v>7105</v>
      </c>
      <c r="I2911" t="s">
        <v>7149</v>
      </c>
      <c r="J2911" t="s">
        <v>7162</v>
      </c>
      <c r="K2911" t="s">
        <v>7166</v>
      </c>
      <c r="L2911" t="s">
        <v>7178</v>
      </c>
      <c r="M2911">
        <v>7</v>
      </c>
      <c r="N2911">
        <v>85395.44</v>
      </c>
      <c r="O2911">
        <v>0.15</v>
      </c>
      <c r="P2911">
        <v>14971.62</v>
      </c>
    </row>
    <row r="2912" spans="1:16" x14ac:dyDescent="0.25">
      <c r="A2912" t="s">
        <v>2924</v>
      </c>
      <c r="B2912" t="s">
        <v>5943</v>
      </c>
      <c r="C2912" t="str">
        <f>TEXT(SalesData[[#This Row],[Order Date]],"mmm-yyyy")</f>
        <v>Oct-2025</v>
      </c>
      <c r="D2912">
        <f t="shared" si="45"/>
        <v>2025</v>
      </c>
      <c r="E2912" t="s">
        <v>6764</v>
      </c>
      <c r="F2912" t="s">
        <v>6995</v>
      </c>
      <c r="G2912" t="s">
        <v>7096</v>
      </c>
      <c r="H2912" t="s">
        <v>7111</v>
      </c>
      <c r="I2912" t="s">
        <v>7142</v>
      </c>
      <c r="J2912" t="s">
        <v>7165</v>
      </c>
      <c r="K2912" t="s">
        <v>7176</v>
      </c>
      <c r="L2912" t="s">
        <v>7195</v>
      </c>
      <c r="M2912">
        <v>3</v>
      </c>
      <c r="N2912">
        <v>37549.370000000003</v>
      </c>
      <c r="O2912">
        <v>0</v>
      </c>
      <c r="P2912">
        <v>4402.79</v>
      </c>
    </row>
    <row r="2913" spans="1:16" x14ac:dyDescent="0.25">
      <c r="A2913" t="s">
        <v>2925</v>
      </c>
      <c r="B2913" t="s">
        <v>5630</v>
      </c>
      <c r="C2913" t="str">
        <f>TEXT(SalesData[[#This Row],[Order Date]],"mmm-yyyy")</f>
        <v>Oct-2025</v>
      </c>
      <c r="D2913">
        <f t="shared" si="45"/>
        <v>2025</v>
      </c>
      <c r="E2913" t="s">
        <v>6490</v>
      </c>
      <c r="F2913" t="s">
        <v>6971</v>
      </c>
      <c r="G2913" t="s">
        <v>7095</v>
      </c>
      <c r="H2913" t="s">
        <v>7106</v>
      </c>
      <c r="I2913" t="s">
        <v>7122</v>
      </c>
      <c r="J2913" t="s">
        <v>7165</v>
      </c>
      <c r="K2913" t="s">
        <v>7172</v>
      </c>
      <c r="L2913" t="s">
        <v>7208</v>
      </c>
      <c r="M2913">
        <v>4</v>
      </c>
      <c r="N2913">
        <v>8159.5</v>
      </c>
      <c r="O2913">
        <v>0.15</v>
      </c>
      <c r="P2913">
        <v>1293.98</v>
      </c>
    </row>
    <row r="2914" spans="1:16" x14ac:dyDescent="0.25">
      <c r="A2914" t="s">
        <v>2926</v>
      </c>
      <c r="B2914" t="s">
        <v>5944</v>
      </c>
      <c r="C2914" t="str">
        <f>TEXT(SalesData[[#This Row],[Order Date]],"mmm-yyyy")</f>
        <v>May-2024</v>
      </c>
      <c r="D2914">
        <f t="shared" si="45"/>
        <v>2024</v>
      </c>
      <c r="E2914" t="s">
        <v>6878</v>
      </c>
      <c r="F2914" t="s">
        <v>6909</v>
      </c>
      <c r="G2914" t="s">
        <v>7096</v>
      </c>
      <c r="H2914" t="s">
        <v>7111</v>
      </c>
      <c r="I2914" t="s">
        <v>7142</v>
      </c>
      <c r="J2914" t="s">
        <v>7165</v>
      </c>
      <c r="K2914" t="s">
        <v>7177</v>
      </c>
      <c r="L2914" t="s">
        <v>7198</v>
      </c>
      <c r="M2914">
        <v>3</v>
      </c>
      <c r="N2914">
        <v>188525.25</v>
      </c>
      <c r="O2914">
        <v>0</v>
      </c>
      <c r="P2914">
        <v>32199.85</v>
      </c>
    </row>
    <row r="2915" spans="1:16" x14ac:dyDescent="0.25">
      <c r="A2915" t="s">
        <v>2927</v>
      </c>
      <c r="B2915" t="s">
        <v>5314</v>
      </c>
      <c r="C2915" t="str">
        <f>TEXT(SalesData[[#This Row],[Order Date]],"mmm-yyyy")</f>
        <v>May-2025</v>
      </c>
      <c r="D2915">
        <f t="shared" si="45"/>
        <v>2025</v>
      </c>
      <c r="E2915" t="s">
        <v>6314</v>
      </c>
      <c r="F2915" t="s">
        <v>6908</v>
      </c>
      <c r="G2915" t="s">
        <v>7096</v>
      </c>
      <c r="H2915" t="s">
        <v>7111</v>
      </c>
      <c r="I2915" t="s">
        <v>7131</v>
      </c>
      <c r="J2915" t="s">
        <v>7165</v>
      </c>
      <c r="K2915" t="s">
        <v>7176</v>
      </c>
      <c r="L2915" t="s">
        <v>7195</v>
      </c>
      <c r="M2915">
        <v>6</v>
      </c>
      <c r="N2915">
        <v>58251.19</v>
      </c>
      <c r="O2915">
        <v>0.15</v>
      </c>
      <c r="P2915">
        <v>1747.36</v>
      </c>
    </row>
    <row r="2916" spans="1:16" x14ac:dyDescent="0.25">
      <c r="A2916" t="s">
        <v>2928</v>
      </c>
      <c r="B2916" t="s">
        <v>5631</v>
      </c>
      <c r="C2916" t="str">
        <f>TEXT(SalesData[[#This Row],[Order Date]],"mmm-yyyy")</f>
        <v>Jul-2025</v>
      </c>
      <c r="D2916">
        <f t="shared" si="45"/>
        <v>2025</v>
      </c>
      <c r="E2916" t="s">
        <v>6142</v>
      </c>
      <c r="F2916" t="s">
        <v>6940</v>
      </c>
      <c r="G2916" t="s">
        <v>7096</v>
      </c>
      <c r="H2916" t="s">
        <v>7113</v>
      </c>
      <c r="I2916" t="s">
        <v>7143</v>
      </c>
      <c r="J2916" t="s">
        <v>7165</v>
      </c>
      <c r="K2916" t="s">
        <v>7176</v>
      </c>
      <c r="L2916" t="s">
        <v>7195</v>
      </c>
      <c r="M2916">
        <v>1</v>
      </c>
      <c r="N2916">
        <v>9220.99</v>
      </c>
      <c r="O2916">
        <v>0.2</v>
      </c>
      <c r="P2916">
        <v>237.79</v>
      </c>
    </row>
    <row r="2917" spans="1:16" x14ac:dyDescent="0.25">
      <c r="A2917" t="s">
        <v>2929</v>
      </c>
      <c r="B2917" t="s">
        <v>5255</v>
      </c>
      <c r="C2917" t="str">
        <f>TEXT(SalesData[[#This Row],[Order Date]],"mmm-yyyy")</f>
        <v>Jun-2023</v>
      </c>
      <c r="D2917">
        <f t="shared" si="45"/>
        <v>2023</v>
      </c>
      <c r="E2917" t="s">
        <v>6795</v>
      </c>
      <c r="F2917" t="s">
        <v>7044</v>
      </c>
      <c r="G2917" t="s">
        <v>7096</v>
      </c>
      <c r="H2917" t="s">
        <v>7103</v>
      </c>
      <c r="I2917" t="s">
        <v>7158</v>
      </c>
      <c r="J2917" t="s">
        <v>7162</v>
      </c>
      <c r="K2917" t="s">
        <v>7168</v>
      </c>
      <c r="L2917" t="s">
        <v>7180</v>
      </c>
      <c r="M2917">
        <v>5</v>
      </c>
      <c r="N2917">
        <v>14485.96</v>
      </c>
      <c r="O2917">
        <v>0.15</v>
      </c>
      <c r="P2917">
        <v>1271.1099999999999</v>
      </c>
    </row>
    <row r="2918" spans="1:16" x14ac:dyDescent="0.25">
      <c r="A2918" t="s">
        <v>2930</v>
      </c>
      <c r="B2918" t="s">
        <v>5595</v>
      </c>
      <c r="C2918" t="str">
        <f>TEXT(SalesData[[#This Row],[Order Date]],"mmm-yyyy")</f>
        <v>Sep-2025</v>
      </c>
      <c r="D2918">
        <f t="shared" si="45"/>
        <v>2025</v>
      </c>
      <c r="E2918" t="s">
        <v>6446</v>
      </c>
      <c r="F2918" t="s">
        <v>7015</v>
      </c>
      <c r="G2918" t="s">
        <v>7097</v>
      </c>
      <c r="H2918" t="s">
        <v>7104</v>
      </c>
      <c r="I2918" t="s">
        <v>7120</v>
      </c>
      <c r="J2918" t="s">
        <v>7164</v>
      </c>
      <c r="K2918" t="s">
        <v>7170</v>
      </c>
      <c r="L2918" t="s">
        <v>7183</v>
      </c>
      <c r="M2918">
        <v>8</v>
      </c>
      <c r="N2918">
        <v>37754.379999999997</v>
      </c>
      <c r="O2918">
        <v>0.05</v>
      </c>
      <c r="P2918">
        <v>9567.65</v>
      </c>
    </row>
    <row r="2919" spans="1:16" x14ac:dyDescent="0.25">
      <c r="A2919" t="s">
        <v>2931</v>
      </c>
      <c r="B2919" t="s">
        <v>5369</v>
      </c>
      <c r="C2919" t="str">
        <f>TEXT(SalesData[[#This Row],[Order Date]],"mmm-yyyy")</f>
        <v>Apr-2023</v>
      </c>
      <c r="D2919">
        <f t="shared" si="45"/>
        <v>2023</v>
      </c>
      <c r="E2919" t="s">
        <v>6270</v>
      </c>
      <c r="F2919" t="s">
        <v>7014</v>
      </c>
      <c r="G2919" t="s">
        <v>7096</v>
      </c>
      <c r="H2919" t="s">
        <v>7112</v>
      </c>
      <c r="I2919" t="s">
        <v>7139</v>
      </c>
      <c r="J2919" t="s">
        <v>7163</v>
      </c>
      <c r="K2919" t="s">
        <v>7171</v>
      </c>
      <c r="L2919" t="s">
        <v>7209</v>
      </c>
      <c r="M2919">
        <v>3</v>
      </c>
      <c r="N2919">
        <v>5585.63</v>
      </c>
      <c r="O2919">
        <v>0</v>
      </c>
      <c r="P2919">
        <v>1144.6600000000001</v>
      </c>
    </row>
    <row r="2920" spans="1:16" x14ac:dyDescent="0.25">
      <c r="A2920" t="s">
        <v>2932</v>
      </c>
      <c r="B2920" t="s">
        <v>5376</v>
      </c>
      <c r="C2920" t="str">
        <f>TEXT(SalesData[[#This Row],[Order Date]],"mmm-yyyy")</f>
        <v>Nov-2025</v>
      </c>
      <c r="D2920">
        <f t="shared" si="45"/>
        <v>2025</v>
      </c>
      <c r="E2920" t="s">
        <v>6341</v>
      </c>
      <c r="F2920" t="s">
        <v>7038</v>
      </c>
      <c r="G2920" t="s">
        <v>7097</v>
      </c>
      <c r="H2920" t="s">
        <v>7110</v>
      </c>
      <c r="I2920" t="s">
        <v>7155</v>
      </c>
      <c r="J2920" t="s">
        <v>7165</v>
      </c>
      <c r="K2920" t="s">
        <v>7176</v>
      </c>
      <c r="L2920" t="s">
        <v>7202</v>
      </c>
      <c r="M2920">
        <v>3</v>
      </c>
      <c r="N2920">
        <v>53354.37</v>
      </c>
      <c r="O2920">
        <v>0</v>
      </c>
      <c r="P2920">
        <v>6760.01</v>
      </c>
    </row>
    <row r="2921" spans="1:16" x14ac:dyDescent="0.25">
      <c r="A2921" t="s">
        <v>2933</v>
      </c>
      <c r="B2921" t="s">
        <v>5847</v>
      </c>
      <c r="C2921" t="str">
        <f>TEXT(SalesData[[#This Row],[Order Date]],"mmm-yyyy")</f>
        <v>Mar-2024</v>
      </c>
      <c r="D2921">
        <f t="shared" si="45"/>
        <v>2024</v>
      </c>
      <c r="E2921" t="s">
        <v>6374</v>
      </c>
      <c r="F2921" t="s">
        <v>7028</v>
      </c>
      <c r="G2921" t="s">
        <v>7094</v>
      </c>
      <c r="H2921" t="s">
        <v>7098</v>
      </c>
      <c r="I2921" t="s">
        <v>7138</v>
      </c>
      <c r="J2921" t="s">
        <v>7165</v>
      </c>
      <c r="K2921" t="s">
        <v>7172</v>
      </c>
      <c r="L2921" t="s">
        <v>7208</v>
      </c>
      <c r="M2921">
        <v>3</v>
      </c>
      <c r="N2921">
        <v>6141.62</v>
      </c>
      <c r="O2921">
        <v>0.2</v>
      </c>
      <c r="P2921">
        <v>908.83</v>
      </c>
    </row>
    <row r="2922" spans="1:16" x14ac:dyDescent="0.25">
      <c r="A2922" t="s">
        <v>2934</v>
      </c>
      <c r="B2922" t="s">
        <v>5398</v>
      </c>
      <c r="C2922" t="str">
        <f>TEXT(SalesData[[#This Row],[Order Date]],"mmm-yyyy")</f>
        <v>Nov-2023</v>
      </c>
      <c r="D2922">
        <f t="shared" si="45"/>
        <v>2023</v>
      </c>
      <c r="E2922" t="s">
        <v>6126</v>
      </c>
      <c r="F2922" t="s">
        <v>6925</v>
      </c>
      <c r="G2922" t="s">
        <v>7095</v>
      </c>
      <c r="H2922" t="s">
        <v>7106</v>
      </c>
      <c r="I2922" t="s">
        <v>7161</v>
      </c>
      <c r="J2922" t="s">
        <v>7165</v>
      </c>
      <c r="K2922" t="s">
        <v>7176</v>
      </c>
      <c r="L2922" t="s">
        <v>7202</v>
      </c>
      <c r="M2922">
        <v>4</v>
      </c>
      <c r="N2922">
        <v>69110.84</v>
      </c>
      <c r="O2922">
        <v>0</v>
      </c>
      <c r="P2922">
        <v>9378.14</v>
      </c>
    </row>
    <row r="2923" spans="1:16" x14ac:dyDescent="0.25">
      <c r="A2923" t="s">
        <v>2935</v>
      </c>
      <c r="B2923" t="s">
        <v>5965</v>
      </c>
      <c r="C2923" t="str">
        <f>TEXT(SalesData[[#This Row],[Order Date]],"mmm-yyyy")</f>
        <v>Dec-2023</v>
      </c>
      <c r="D2923">
        <f t="shared" si="45"/>
        <v>2023</v>
      </c>
      <c r="E2923" t="s">
        <v>6382</v>
      </c>
      <c r="F2923" t="s">
        <v>7049</v>
      </c>
      <c r="G2923" t="s">
        <v>7094</v>
      </c>
      <c r="H2923" t="s">
        <v>7100</v>
      </c>
      <c r="I2923" t="s">
        <v>7151</v>
      </c>
      <c r="J2923" t="s">
        <v>7163</v>
      </c>
      <c r="K2923" t="s">
        <v>7167</v>
      </c>
      <c r="L2923" t="s">
        <v>7187</v>
      </c>
      <c r="M2923">
        <v>2</v>
      </c>
      <c r="N2923">
        <v>2461.79</v>
      </c>
      <c r="O2923">
        <v>0.2</v>
      </c>
      <c r="P2923">
        <v>537.09</v>
      </c>
    </row>
    <row r="2924" spans="1:16" x14ac:dyDescent="0.25">
      <c r="A2924" t="s">
        <v>2936</v>
      </c>
      <c r="B2924" t="s">
        <v>5390</v>
      </c>
      <c r="C2924" t="str">
        <f>TEXT(SalesData[[#This Row],[Order Date]],"mmm-yyyy")</f>
        <v>Jun-2025</v>
      </c>
      <c r="D2924">
        <f t="shared" si="45"/>
        <v>2025</v>
      </c>
      <c r="E2924" t="s">
        <v>6879</v>
      </c>
      <c r="F2924" t="s">
        <v>7007</v>
      </c>
      <c r="G2924" t="s">
        <v>7096</v>
      </c>
      <c r="H2924" t="s">
        <v>7103</v>
      </c>
      <c r="I2924" t="s">
        <v>7134</v>
      </c>
      <c r="J2924" t="s">
        <v>7162</v>
      </c>
      <c r="K2924" t="s">
        <v>7169</v>
      </c>
      <c r="L2924" t="s">
        <v>7182</v>
      </c>
      <c r="M2924">
        <v>3</v>
      </c>
      <c r="N2924">
        <v>24613.360000000001</v>
      </c>
      <c r="O2924">
        <v>0.05</v>
      </c>
      <c r="P2924">
        <v>3946.76</v>
      </c>
    </row>
    <row r="2925" spans="1:16" x14ac:dyDescent="0.25">
      <c r="A2925" t="s">
        <v>2937</v>
      </c>
      <c r="B2925" t="s">
        <v>5440</v>
      </c>
      <c r="C2925" t="str">
        <f>TEXT(SalesData[[#This Row],[Order Date]],"mmm-yyyy")</f>
        <v>Dec-2023</v>
      </c>
      <c r="D2925">
        <f t="shared" si="45"/>
        <v>2023</v>
      </c>
      <c r="E2925" t="s">
        <v>6678</v>
      </c>
      <c r="F2925" t="s">
        <v>6911</v>
      </c>
      <c r="G2925" t="s">
        <v>7096</v>
      </c>
      <c r="H2925" t="s">
        <v>7103</v>
      </c>
      <c r="I2925" t="s">
        <v>7119</v>
      </c>
      <c r="J2925" t="s">
        <v>7165</v>
      </c>
      <c r="K2925" t="s">
        <v>7176</v>
      </c>
      <c r="L2925" t="s">
        <v>7202</v>
      </c>
      <c r="M2925">
        <v>1</v>
      </c>
      <c r="N2925">
        <v>15412.26</v>
      </c>
      <c r="O2925">
        <v>0.15</v>
      </c>
      <c r="P2925">
        <v>1558.2</v>
      </c>
    </row>
    <row r="2926" spans="1:16" x14ac:dyDescent="0.25">
      <c r="A2926" t="s">
        <v>2938</v>
      </c>
      <c r="B2926" t="s">
        <v>5927</v>
      </c>
      <c r="C2926" t="str">
        <f>TEXT(SalesData[[#This Row],[Order Date]],"mmm-yyyy")</f>
        <v>Mar-2024</v>
      </c>
      <c r="D2926">
        <f t="shared" si="45"/>
        <v>2024</v>
      </c>
      <c r="E2926" t="s">
        <v>6544</v>
      </c>
      <c r="F2926" t="s">
        <v>7037</v>
      </c>
      <c r="G2926" t="s">
        <v>7097</v>
      </c>
      <c r="H2926" t="s">
        <v>7104</v>
      </c>
      <c r="I2926" t="s">
        <v>7160</v>
      </c>
      <c r="J2926" t="s">
        <v>7165</v>
      </c>
      <c r="K2926" t="s">
        <v>7177</v>
      </c>
      <c r="L2926" t="s">
        <v>7198</v>
      </c>
      <c r="M2926">
        <v>2</v>
      </c>
      <c r="N2926">
        <v>110742.06</v>
      </c>
      <c r="O2926">
        <v>0.15</v>
      </c>
      <c r="P2926">
        <v>9670.9699999999993</v>
      </c>
    </row>
    <row r="2927" spans="1:16" x14ac:dyDescent="0.25">
      <c r="A2927" t="s">
        <v>2939</v>
      </c>
      <c r="B2927" t="s">
        <v>6026</v>
      </c>
      <c r="C2927" t="str">
        <f>TEXT(SalesData[[#This Row],[Order Date]],"mmm-yyyy")</f>
        <v>Feb-2023</v>
      </c>
      <c r="D2927">
        <f t="shared" si="45"/>
        <v>2023</v>
      </c>
      <c r="E2927" t="s">
        <v>6863</v>
      </c>
      <c r="F2927" t="s">
        <v>7046</v>
      </c>
      <c r="G2927" t="s">
        <v>7096</v>
      </c>
      <c r="H2927" t="s">
        <v>7113</v>
      </c>
      <c r="I2927" t="s">
        <v>7143</v>
      </c>
      <c r="J2927" t="s">
        <v>7165</v>
      </c>
      <c r="K2927" t="s">
        <v>7172</v>
      </c>
      <c r="L2927" t="s">
        <v>7212</v>
      </c>
      <c r="M2927">
        <v>6</v>
      </c>
      <c r="N2927">
        <v>21100.27</v>
      </c>
      <c r="O2927">
        <v>0</v>
      </c>
      <c r="P2927">
        <v>4211.1000000000004</v>
      </c>
    </row>
    <row r="2928" spans="1:16" x14ac:dyDescent="0.25">
      <c r="A2928" t="s">
        <v>2940</v>
      </c>
      <c r="B2928" t="s">
        <v>5602</v>
      </c>
      <c r="C2928" t="str">
        <f>TEXT(SalesData[[#This Row],[Order Date]],"mmm-yyyy")</f>
        <v>Apr-2024</v>
      </c>
      <c r="D2928">
        <f t="shared" si="45"/>
        <v>2024</v>
      </c>
      <c r="E2928" t="s">
        <v>6483</v>
      </c>
      <c r="F2928" t="s">
        <v>6899</v>
      </c>
      <c r="G2928" t="s">
        <v>7096</v>
      </c>
      <c r="H2928" t="s">
        <v>7113</v>
      </c>
      <c r="I2928" t="s">
        <v>7143</v>
      </c>
      <c r="J2928" t="s">
        <v>7163</v>
      </c>
      <c r="K2928" t="s">
        <v>7167</v>
      </c>
      <c r="L2928" t="s">
        <v>7179</v>
      </c>
      <c r="M2928">
        <v>1</v>
      </c>
      <c r="N2928">
        <v>1901.39</v>
      </c>
      <c r="O2928">
        <v>0.2</v>
      </c>
      <c r="P2928">
        <v>301.27999999999997</v>
      </c>
    </row>
    <row r="2929" spans="1:16" x14ac:dyDescent="0.25">
      <c r="A2929" t="s">
        <v>2941</v>
      </c>
      <c r="B2929" t="s">
        <v>5882</v>
      </c>
      <c r="C2929" t="str">
        <f>TEXT(SalesData[[#This Row],[Order Date]],"mmm-yyyy")</f>
        <v>Jul-2025</v>
      </c>
      <c r="D2929">
        <f t="shared" si="45"/>
        <v>2025</v>
      </c>
      <c r="E2929" t="s">
        <v>6817</v>
      </c>
      <c r="F2929" t="s">
        <v>7043</v>
      </c>
      <c r="G2929" t="s">
        <v>7096</v>
      </c>
      <c r="H2929" t="s">
        <v>7113</v>
      </c>
      <c r="I2929" t="s">
        <v>7144</v>
      </c>
      <c r="J2929" t="s">
        <v>7164</v>
      </c>
      <c r="K2929" t="s">
        <v>7173</v>
      </c>
      <c r="L2929" t="s">
        <v>7206</v>
      </c>
      <c r="M2929">
        <v>4</v>
      </c>
      <c r="N2929">
        <v>8215.93</v>
      </c>
      <c r="O2929">
        <v>0.05</v>
      </c>
      <c r="P2929">
        <v>2181.35</v>
      </c>
    </row>
    <row r="2930" spans="1:16" x14ac:dyDescent="0.25">
      <c r="A2930" t="s">
        <v>2942</v>
      </c>
      <c r="B2930" t="s">
        <v>5462</v>
      </c>
      <c r="C2930" t="str">
        <f>TEXT(SalesData[[#This Row],[Order Date]],"mmm-yyyy")</f>
        <v>Jun-2025</v>
      </c>
      <c r="D2930">
        <f t="shared" si="45"/>
        <v>2025</v>
      </c>
      <c r="E2930" t="s">
        <v>6841</v>
      </c>
      <c r="F2930" t="s">
        <v>6920</v>
      </c>
      <c r="G2930" t="s">
        <v>7094</v>
      </c>
      <c r="H2930" t="s">
        <v>7101</v>
      </c>
      <c r="I2930" t="s">
        <v>7124</v>
      </c>
      <c r="J2930" t="s">
        <v>7163</v>
      </c>
      <c r="K2930" t="s">
        <v>7171</v>
      </c>
      <c r="L2930" t="s">
        <v>7209</v>
      </c>
      <c r="M2930">
        <v>3</v>
      </c>
      <c r="N2930">
        <v>4446.5200000000004</v>
      </c>
      <c r="O2930">
        <v>0.15</v>
      </c>
      <c r="P2930">
        <v>765.31</v>
      </c>
    </row>
    <row r="2931" spans="1:16" x14ac:dyDescent="0.25">
      <c r="A2931" t="s">
        <v>2943</v>
      </c>
      <c r="B2931" t="s">
        <v>5327</v>
      </c>
      <c r="C2931" t="str">
        <f>TEXT(SalesData[[#This Row],[Order Date]],"mmm-yyyy")</f>
        <v>Apr-2024</v>
      </c>
      <c r="D2931">
        <f t="shared" si="45"/>
        <v>2024</v>
      </c>
      <c r="E2931" t="s">
        <v>6688</v>
      </c>
      <c r="F2931" t="s">
        <v>6976</v>
      </c>
      <c r="G2931" t="s">
        <v>7094</v>
      </c>
      <c r="H2931" t="s">
        <v>7099</v>
      </c>
      <c r="I2931" t="s">
        <v>7125</v>
      </c>
      <c r="J2931" t="s">
        <v>7165</v>
      </c>
      <c r="K2931" t="s">
        <v>7176</v>
      </c>
      <c r="L2931" t="s">
        <v>7202</v>
      </c>
      <c r="M2931">
        <v>2</v>
      </c>
      <c r="N2931">
        <v>26171.85</v>
      </c>
      <c r="O2931">
        <v>0.25</v>
      </c>
      <c r="P2931">
        <v>2110.52</v>
      </c>
    </row>
    <row r="2932" spans="1:16" x14ac:dyDescent="0.25">
      <c r="A2932" t="s">
        <v>2944</v>
      </c>
      <c r="B2932" t="s">
        <v>5251</v>
      </c>
      <c r="C2932" t="str">
        <f>TEXT(SalesData[[#This Row],[Order Date]],"mmm-yyyy")</f>
        <v>Dec-2025</v>
      </c>
      <c r="D2932">
        <f t="shared" si="45"/>
        <v>2025</v>
      </c>
      <c r="E2932" t="s">
        <v>6448</v>
      </c>
      <c r="F2932" t="s">
        <v>6916</v>
      </c>
      <c r="G2932" t="s">
        <v>7097</v>
      </c>
      <c r="H2932" t="s">
        <v>7107</v>
      </c>
      <c r="I2932" t="s">
        <v>7152</v>
      </c>
      <c r="J2932" t="s">
        <v>7165</v>
      </c>
      <c r="K2932" t="s">
        <v>7177</v>
      </c>
      <c r="L2932" t="s">
        <v>7198</v>
      </c>
      <c r="M2932">
        <v>3</v>
      </c>
      <c r="N2932">
        <v>176755.5</v>
      </c>
      <c r="O2932">
        <v>0.05</v>
      </c>
      <c r="P2932">
        <v>26021.26</v>
      </c>
    </row>
    <row r="2933" spans="1:16" x14ac:dyDescent="0.25">
      <c r="A2933" t="s">
        <v>2945</v>
      </c>
      <c r="B2933" t="s">
        <v>6022</v>
      </c>
      <c r="C2933" t="str">
        <f>TEXT(SalesData[[#This Row],[Order Date]],"mmm-yyyy")</f>
        <v>Jul-2024</v>
      </c>
      <c r="D2933">
        <f t="shared" si="45"/>
        <v>2024</v>
      </c>
      <c r="E2933" t="s">
        <v>6290</v>
      </c>
      <c r="F2933" t="s">
        <v>6904</v>
      </c>
      <c r="G2933" t="s">
        <v>7096</v>
      </c>
      <c r="H2933" t="s">
        <v>7112</v>
      </c>
      <c r="I2933" t="s">
        <v>7154</v>
      </c>
      <c r="J2933" t="s">
        <v>7165</v>
      </c>
      <c r="K2933" t="s">
        <v>7177</v>
      </c>
      <c r="L2933" t="s">
        <v>7198</v>
      </c>
      <c r="M2933">
        <v>7</v>
      </c>
      <c r="N2933">
        <v>434012.25</v>
      </c>
      <c r="O2933">
        <v>0.05</v>
      </c>
      <c r="P2933">
        <v>69163.839999999997</v>
      </c>
    </row>
    <row r="2934" spans="1:16" x14ac:dyDescent="0.25">
      <c r="A2934" t="s">
        <v>2946</v>
      </c>
      <c r="B2934" t="s">
        <v>5454</v>
      </c>
      <c r="C2934" t="str">
        <f>TEXT(SalesData[[#This Row],[Order Date]],"mmm-yyyy")</f>
        <v>Jun-2025</v>
      </c>
      <c r="D2934">
        <f t="shared" si="45"/>
        <v>2025</v>
      </c>
      <c r="E2934" t="s">
        <v>6880</v>
      </c>
      <c r="F2934" t="s">
        <v>6928</v>
      </c>
      <c r="G2934" t="s">
        <v>7096</v>
      </c>
      <c r="H2934" t="s">
        <v>7111</v>
      </c>
      <c r="I2934" t="s">
        <v>7142</v>
      </c>
      <c r="J2934" t="s">
        <v>7165</v>
      </c>
      <c r="K2934" t="s">
        <v>7176</v>
      </c>
      <c r="L2934" t="s">
        <v>7194</v>
      </c>
      <c r="M2934">
        <v>1</v>
      </c>
      <c r="N2934">
        <v>23036.12</v>
      </c>
      <c r="O2934">
        <v>0.1</v>
      </c>
      <c r="P2934">
        <v>2455.08</v>
      </c>
    </row>
    <row r="2935" spans="1:16" x14ac:dyDescent="0.25">
      <c r="A2935" t="s">
        <v>2947</v>
      </c>
      <c r="B2935" t="s">
        <v>5733</v>
      </c>
      <c r="C2935" t="str">
        <f>TEXT(SalesData[[#This Row],[Order Date]],"mmm-yyyy")</f>
        <v>Jun-2023</v>
      </c>
      <c r="D2935">
        <f t="shared" si="45"/>
        <v>2023</v>
      </c>
      <c r="E2935" t="s">
        <v>6470</v>
      </c>
      <c r="F2935" t="s">
        <v>7025</v>
      </c>
      <c r="G2935" t="s">
        <v>7094</v>
      </c>
      <c r="H2935" t="s">
        <v>7099</v>
      </c>
      <c r="I2935" t="s">
        <v>7115</v>
      </c>
      <c r="J2935" t="s">
        <v>7165</v>
      </c>
      <c r="K2935" t="s">
        <v>7176</v>
      </c>
      <c r="L2935" t="s">
        <v>7202</v>
      </c>
      <c r="M2935">
        <v>5</v>
      </c>
      <c r="N2935">
        <v>70259.3</v>
      </c>
      <c r="O2935">
        <v>0.25</v>
      </c>
      <c r="P2935">
        <v>536.05999999999995</v>
      </c>
    </row>
    <row r="2936" spans="1:16" x14ac:dyDescent="0.25">
      <c r="A2936" t="s">
        <v>2948</v>
      </c>
      <c r="B2936" t="s">
        <v>5819</v>
      </c>
      <c r="C2936" t="str">
        <f>TEXT(SalesData[[#This Row],[Order Date]],"mmm-yyyy")</f>
        <v>Apr-2025</v>
      </c>
      <c r="D2936">
        <f t="shared" si="45"/>
        <v>2025</v>
      </c>
      <c r="E2936" t="s">
        <v>6565</v>
      </c>
      <c r="F2936" t="s">
        <v>6909</v>
      </c>
      <c r="G2936" t="s">
        <v>7096</v>
      </c>
      <c r="H2936" t="s">
        <v>7103</v>
      </c>
      <c r="I2936" t="s">
        <v>7158</v>
      </c>
      <c r="J2936" t="s">
        <v>7165</v>
      </c>
      <c r="K2936" t="s">
        <v>7172</v>
      </c>
      <c r="L2936" t="s">
        <v>7212</v>
      </c>
      <c r="M2936">
        <v>3</v>
      </c>
      <c r="N2936">
        <v>10039.33</v>
      </c>
      <c r="O2936">
        <v>0.05</v>
      </c>
      <c r="P2936">
        <v>1594.26</v>
      </c>
    </row>
    <row r="2937" spans="1:16" x14ac:dyDescent="0.25">
      <c r="A2937" t="s">
        <v>2949</v>
      </c>
      <c r="B2937" t="s">
        <v>5770</v>
      </c>
      <c r="C2937" t="str">
        <f>TEXT(SalesData[[#This Row],[Order Date]],"mmm-yyyy")</f>
        <v>Nov-2023</v>
      </c>
      <c r="D2937">
        <f t="shared" si="45"/>
        <v>2023</v>
      </c>
      <c r="E2937" t="s">
        <v>6146</v>
      </c>
      <c r="F2937" t="s">
        <v>6944</v>
      </c>
      <c r="G2937" t="s">
        <v>7097</v>
      </c>
      <c r="H2937" t="s">
        <v>7105</v>
      </c>
      <c r="I2937" t="s">
        <v>7128</v>
      </c>
      <c r="J2937" t="s">
        <v>7164</v>
      </c>
      <c r="K2937" t="s">
        <v>7170</v>
      </c>
      <c r="L2937" t="s">
        <v>7213</v>
      </c>
      <c r="M2937">
        <v>8</v>
      </c>
      <c r="N2937">
        <v>17552.02</v>
      </c>
      <c r="O2937">
        <v>0.25</v>
      </c>
      <c r="P2937">
        <v>3214.02</v>
      </c>
    </row>
    <row r="2938" spans="1:16" x14ac:dyDescent="0.25">
      <c r="A2938" t="s">
        <v>2950</v>
      </c>
      <c r="B2938" t="s">
        <v>5216</v>
      </c>
      <c r="C2938" t="str">
        <f>TEXT(SalesData[[#This Row],[Order Date]],"mmm-yyyy")</f>
        <v>Feb-2024</v>
      </c>
      <c r="D2938">
        <f t="shared" si="45"/>
        <v>2024</v>
      </c>
      <c r="E2938" t="s">
        <v>6881</v>
      </c>
      <c r="F2938" t="s">
        <v>7028</v>
      </c>
      <c r="G2938" t="s">
        <v>7097</v>
      </c>
      <c r="H2938" t="s">
        <v>7104</v>
      </c>
      <c r="I2938" t="s">
        <v>7160</v>
      </c>
      <c r="J2938" t="s">
        <v>7164</v>
      </c>
      <c r="K2938" t="s">
        <v>7173</v>
      </c>
      <c r="L2938" t="s">
        <v>7206</v>
      </c>
      <c r="M2938">
        <v>8</v>
      </c>
      <c r="N2938">
        <v>15519.47</v>
      </c>
      <c r="O2938">
        <v>0.15</v>
      </c>
      <c r="P2938">
        <v>4099.0200000000004</v>
      </c>
    </row>
    <row r="2939" spans="1:16" x14ac:dyDescent="0.25">
      <c r="A2939" t="s">
        <v>2951</v>
      </c>
      <c r="B2939" t="s">
        <v>5179</v>
      </c>
      <c r="C2939" t="str">
        <f>TEXT(SalesData[[#This Row],[Order Date]],"mmm-yyyy")</f>
        <v>Jan-2024</v>
      </c>
      <c r="D2939">
        <f t="shared" si="45"/>
        <v>2024</v>
      </c>
      <c r="E2939" t="s">
        <v>6316</v>
      </c>
      <c r="F2939" t="s">
        <v>6920</v>
      </c>
      <c r="G2939" t="s">
        <v>7094</v>
      </c>
      <c r="H2939" t="s">
        <v>7099</v>
      </c>
      <c r="I2939" t="s">
        <v>7115</v>
      </c>
      <c r="J2939" t="s">
        <v>7164</v>
      </c>
      <c r="K2939" t="s">
        <v>7174</v>
      </c>
      <c r="L2939" t="s">
        <v>7199</v>
      </c>
      <c r="M2939">
        <v>3</v>
      </c>
      <c r="N2939">
        <v>3985.25</v>
      </c>
      <c r="O2939">
        <v>0.15</v>
      </c>
      <c r="P2939">
        <v>589.4</v>
      </c>
    </row>
    <row r="2940" spans="1:16" x14ac:dyDescent="0.25">
      <c r="A2940" t="s">
        <v>2952</v>
      </c>
      <c r="B2940" t="s">
        <v>5093</v>
      </c>
      <c r="C2940" t="str">
        <f>TEXT(SalesData[[#This Row],[Order Date]],"mmm-yyyy")</f>
        <v>Jan-2025</v>
      </c>
      <c r="D2940">
        <f t="shared" si="45"/>
        <v>2025</v>
      </c>
      <c r="E2940" t="s">
        <v>6536</v>
      </c>
      <c r="F2940" t="s">
        <v>7075</v>
      </c>
      <c r="G2940" t="s">
        <v>7096</v>
      </c>
      <c r="H2940" t="s">
        <v>7111</v>
      </c>
      <c r="I2940" t="s">
        <v>7145</v>
      </c>
      <c r="J2940" t="s">
        <v>7162</v>
      </c>
      <c r="K2940" t="s">
        <v>7169</v>
      </c>
      <c r="L2940" t="s">
        <v>7193</v>
      </c>
      <c r="M2940">
        <v>4</v>
      </c>
      <c r="N2940">
        <v>44565.93</v>
      </c>
      <c r="O2940">
        <v>0</v>
      </c>
      <c r="P2940">
        <v>8864.34</v>
      </c>
    </row>
    <row r="2941" spans="1:16" x14ac:dyDescent="0.25">
      <c r="A2941" t="s">
        <v>2953</v>
      </c>
      <c r="B2941" t="s">
        <v>5851</v>
      </c>
      <c r="C2941" t="str">
        <f>TEXT(SalesData[[#This Row],[Order Date]],"mmm-yyyy")</f>
        <v>Feb-2023</v>
      </c>
      <c r="D2941">
        <f t="shared" si="45"/>
        <v>2023</v>
      </c>
      <c r="E2941" t="s">
        <v>6515</v>
      </c>
      <c r="F2941" t="s">
        <v>6990</v>
      </c>
      <c r="G2941" t="s">
        <v>7094</v>
      </c>
      <c r="H2941" t="s">
        <v>7098</v>
      </c>
      <c r="I2941" t="s">
        <v>7114</v>
      </c>
      <c r="J2941" t="s">
        <v>7162</v>
      </c>
      <c r="K2941" t="s">
        <v>7169</v>
      </c>
      <c r="L2941" t="s">
        <v>7193</v>
      </c>
      <c r="M2941">
        <v>7</v>
      </c>
      <c r="N2941">
        <v>61129.919999999998</v>
      </c>
      <c r="O2941">
        <v>0.2</v>
      </c>
      <c r="P2941">
        <v>6019</v>
      </c>
    </row>
    <row r="2942" spans="1:16" x14ac:dyDescent="0.25">
      <c r="A2942" t="s">
        <v>2954</v>
      </c>
      <c r="B2942" t="s">
        <v>5045</v>
      </c>
      <c r="C2942" t="str">
        <f>TEXT(SalesData[[#This Row],[Order Date]],"mmm-yyyy")</f>
        <v>Feb-2025</v>
      </c>
      <c r="D2942">
        <f t="shared" si="45"/>
        <v>2025</v>
      </c>
      <c r="E2942" t="s">
        <v>6181</v>
      </c>
      <c r="F2942" t="s">
        <v>6953</v>
      </c>
      <c r="G2942" t="s">
        <v>7095</v>
      </c>
      <c r="H2942" t="s">
        <v>7108</v>
      </c>
      <c r="I2942" t="s">
        <v>7150</v>
      </c>
      <c r="J2942" t="s">
        <v>7162</v>
      </c>
      <c r="K2942" t="s">
        <v>7169</v>
      </c>
      <c r="L2942" t="s">
        <v>7203</v>
      </c>
      <c r="M2942">
        <v>4</v>
      </c>
      <c r="N2942">
        <v>75228.13</v>
      </c>
      <c r="O2942">
        <v>0.15</v>
      </c>
      <c r="P2942">
        <v>8177.59</v>
      </c>
    </row>
    <row r="2943" spans="1:16" x14ac:dyDescent="0.25">
      <c r="A2943" t="s">
        <v>2955</v>
      </c>
      <c r="B2943" t="s">
        <v>6027</v>
      </c>
      <c r="C2943" t="str">
        <f>TEXT(SalesData[[#This Row],[Order Date]],"mmm-yyyy")</f>
        <v>Dec-2024</v>
      </c>
      <c r="D2943">
        <f t="shared" si="45"/>
        <v>2024</v>
      </c>
      <c r="E2943" t="s">
        <v>6461</v>
      </c>
      <c r="F2943" t="s">
        <v>7006</v>
      </c>
      <c r="G2943" t="s">
        <v>7094</v>
      </c>
      <c r="H2943" t="s">
        <v>7100</v>
      </c>
      <c r="I2943" t="s">
        <v>7136</v>
      </c>
      <c r="J2943" t="s">
        <v>7165</v>
      </c>
      <c r="K2943" t="s">
        <v>7172</v>
      </c>
      <c r="L2943" t="s">
        <v>7185</v>
      </c>
      <c r="M2943">
        <v>7</v>
      </c>
      <c r="N2943">
        <v>27871.13</v>
      </c>
      <c r="O2943">
        <v>0.2</v>
      </c>
      <c r="P2943">
        <v>3864.63</v>
      </c>
    </row>
    <row r="2944" spans="1:16" x14ac:dyDescent="0.25">
      <c r="A2944" t="s">
        <v>2956</v>
      </c>
      <c r="B2944" t="s">
        <v>5521</v>
      </c>
      <c r="C2944" t="str">
        <f>TEXT(SalesData[[#This Row],[Order Date]],"mmm-yyyy")</f>
        <v>May-2024</v>
      </c>
      <c r="D2944">
        <f t="shared" si="45"/>
        <v>2024</v>
      </c>
      <c r="E2944" t="s">
        <v>6683</v>
      </c>
      <c r="F2944" t="s">
        <v>7015</v>
      </c>
      <c r="G2944" t="s">
        <v>7095</v>
      </c>
      <c r="H2944" t="s">
        <v>7106</v>
      </c>
      <c r="I2944" t="s">
        <v>7122</v>
      </c>
      <c r="J2944" t="s">
        <v>7164</v>
      </c>
      <c r="K2944" t="s">
        <v>7173</v>
      </c>
      <c r="L2944" t="s">
        <v>7206</v>
      </c>
      <c r="M2944">
        <v>3</v>
      </c>
      <c r="N2944">
        <v>6832.39</v>
      </c>
      <c r="O2944">
        <v>0</v>
      </c>
      <c r="P2944">
        <v>2052.75</v>
      </c>
    </row>
    <row r="2945" spans="1:16" x14ac:dyDescent="0.25">
      <c r="A2945" t="s">
        <v>2957</v>
      </c>
      <c r="B2945" t="s">
        <v>5059</v>
      </c>
      <c r="C2945" t="str">
        <f>TEXT(SalesData[[#This Row],[Order Date]],"mmm-yyyy")</f>
        <v>May-2023</v>
      </c>
      <c r="D2945">
        <f t="shared" si="45"/>
        <v>2023</v>
      </c>
      <c r="E2945" t="s">
        <v>6325</v>
      </c>
      <c r="F2945" t="s">
        <v>7025</v>
      </c>
      <c r="G2945" t="s">
        <v>7097</v>
      </c>
      <c r="H2945" t="s">
        <v>7104</v>
      </c>
      <c r="I2945" t="s">
        <v>7160</v>
      </c>
      <c r="J2945" t="s">
        <v>7162</v>
      </c>
      <c r="K2945" t="s">
        <v>7168</v>
      </c>
      <c r="L2945" t="s">
        <v>7180</v>
      </c>
      <c r="M2945">
        <v>7</v>
      </c>
      <c r="N2945">
        <v>19004.64</v>
      </c>
      <c r="O2945">
        <v>0.2</v>
      </c>
      <c r="P2945">
        <v>1238.8</v>
      </c>
    </row>
    <row r="2946" spans="1:16" x14ac:dyDescent="0.25">
      <c r="A2946" t="s">
        <v>2958</v>
      </c>
      <c r="B2946" t="s">
        <v>5276</v>
      </c>
      <c r="C2946" t="str">
        <f>TEXT(SalesData[[#This Row],[Order Date]],"mmm-yyyy")</f>
        <v>May-2025</v>
      </c>
      <c r="D2946">
        <f t="shared" ref="D2946:D3009" si="46">YEAR(B2946)</f>
        <v>2025</v>
      </c>
      <c r="E2946" t="s">
        <v>6481</v>
      </c>
      <c r="F2946" t="s">
        <v>6935</v>
      </c>
      <c r="G2946" t="s">
        <v>7094</v>
      </c>
      <c r="H2946" t="s">
        <v>7101</v>
      </c>
      <c r="I2946" t="s">
        <v>7117</v>
      </c>
      <c r="J2946" t="s">
        <v>7163</v>
      </c>
      <c r="K2946" t="s">
        <v>7171</v>
      </c>
      <c r="L2946" t="s">
        <v>7204</v>
      </c>
      <c r="M2946">
        <v>4</v>
      </c>
      <c r="N2946">
        <v>17030.52</v>
      </c>
      <c r="O2946">
        <v>0.05</v>
      </c>
      <c r="P2946">
        <v>2627.32</v>
      </c>
    </row>
    <row r="2947" spans="1:16" x14ac:dyDescent="0.25">
      <c r="A2947" t="s">
        <v>2959</v>
      </c>
      <c r="B2947" t="s">
        <v>5653</v>
      </c>
      <c r="C2947" t="str">
        <f>TEXT(SalesData[[#This Row],[Order Date]],"mmm-yyyy")</f>
        <v>Aug-2023</v>
      </c>
      <c r="D2947">
        <f t="shared" si="46"/>
        <v>2023</v>
      </c>
      <c r="E2947" t="s">
        <v>6247</v>
      </c>
      <c r="F2947" t="s">
        <v>6935</v>
      </c>
      <c r="G2947" t="s">
        <v>7095</v>
      </c>
      <c r="H2947" t="s">
        <v>7106</v>
      </c>
      <c r="I2947" t="s">
        <v>7146</v>
      </c>
      <c r="J2947" t="s">
        <v>7164</v>
      </c>
      <c r="K2947" t="s">
        <v>7173</v>
      </c>
      <c r="L2947" t="s">
        <v>7200</v>
      </c>
      <c r="M2947">
        <v>2</v>
      </c>
      <c r="N2947">
        <v>2392.13</v>
      </c>
      <c r="O2947">
        <v>0</v>
      </c>
      <c r="P2947">
        <v>849.95</v>
      </c>
    </row>
    <row r="2948" spans="1:16" x14ac:dyDescent="0.25">
      <c r="A2948" t="s">
        <v>2960</v>
      </c>
      <c r="B2948" t="s">
        <v>5715</v>
      </c>
      <c r="C2948" t="str">
        <f>TEXT(SalesData[[#This Row],[Order Date]],"mmm-yyyy")</f>
        <v>Nov-2024</v>
      </c>
      <c r="D2948">
        <f t="shared" si="46"/>
        <v>2024</v>
      </c>
      <c r="E2948" t="s">
        <v>6616</v>
      </c>
      <c r="F2948" t="s">
        <v>7072</v>
      </c>
      <c r="G2948" t="s">
        <v>7096</v>
      </c>
      <c r="H2948" t="s">
        <v>7113</v>
      </c>
      <c r="I2948" t="s">
        <v>7148</v>
      </c>
      <c r="J2948" t="s">
        <v>7165</v>
      </c>
      <c r="K2948" t="s">
        <v>7172</v>
      </c>
      <c r="L2948" t="s">
        <v>7185</v>
      </c>
      <c r="M2948">
        <v>5</v>
      </c>
      <c r="N2948">
        <v>25890.73</v>
      </c>
      <c r="O2948">
        <v>0</v>
      </c>
      <c r="P2948">
        <v>4799.7700000000004</v>
      </c>
    </row>
    <row r="2949" spans="1:16" x14ac:dyDescent="0.25">
      <c r="A2949" t="s">
        <v>2961</v>
      </c>
      <c r="B2949" t="s">
        <v>5760</v>
      </c>
      <c r="C2949" t="str">
        <f>TEXT(SalesData[[#This Row],[Order Date]],"mmm-yyyy")</f>
        <v>Aug-2023</v>
      </c>
      <c r="D2949">
        <f t="shared" si="46"/>
        <v>2023</v>
      </c>
      <c r="E2949" t="s">
        <v>6245</v>
      </c>
      <c r="F2949" t="s">
        <v>6953</v>
      </c>
      <c r="G2949" t="s">
        <v>7095</v>
      </c>
      <c r="H2949" t="s">
        <v>7109</v>
      </c>
      <c r="I2949" t="s">
        <v>7140</v>
      </c>
      <c r="J2949" t="s">
        <v>7165</v>
      </c>
      <c r="K2949" t="s">
        <v>7176</v>
      </c>
      <c r="L2949" t="s">
        <v>7194</v>
      </c>
      <c r="M2949">
        <v>5</v>
      </c>
      <c r="N2949">
        <v>93666.74</v>
      </c>
      <c r="O2949">
        <v>0.25</v>
      </c>
      <c r="P2949">
        <v>3689.2</v>
      </c>
    </row>
    <row r="2950" spans="1:16" x14ac:dyDescent="0.25">
      <c r="A2950" t="s">
        <v>2962</v>
      </c>
      <c r="B2950" t="s">
        <v>5296</v>
      </c>
      <c r="C2950" t="str">
        <f>TEXT(SalesData[[#This Row],[Order Date]],"mmm-yyyy")</f>
        <v>Mar-2025</v>
      </c>
      <c r="D2950">
        <f t="shared" si="46"/>
        <v>2025</v>
      </c>
      <c r="E2950" t="s">
        <v>6473</v>
      </c>
      <c r="F2950" t="s">
        <v>7056</v>
      </c>
      <c r="G2950" t="s">
        <v>7095</v>
      </c>
      <c r="H2950" t="s">
        <v>7106</v>
      </c>
      <c r="I2950" t="s">
        <v>7161</v>
      </c>
      <c r="J2950" t="s">
        <v>7163</v>
      </c>
      <c r="K2950" t="s">
        <v>7171</v>
      </c>
      <c r="L2950" t="s">
        <v>7184</v>
      </c>
      <c r="M2950">
        <v>8</v>
      </c>
      <c r="N2950">
        <v>49686</v>
      </c>
      <c r="O2950">
        <v>0.2</v>
      </c>
      <c r="P2950">
        <v>4989.1099999999997</v>
      </c>
    </row>
    <row r="2951" spans="1:16" x14ac:dyDescent="0.25">
      <c r="A2951" t="s">
        <v>2963</v>
      </c>
      <c r="B2951" t="s">
        <v>5509</v>
      </c>
      <c r="C2951" t="str">
        <f>TEXT(SalesData[[#This Row],[Order Date]],"mmm-yyyy")</f>
        <v>Dec-2025</v>
      </c>
      <c r="D2951">
        <f t="shared" si="46"/>
        <v>2025</v>
      </c>
      <c r="E2951" t="s">
        <v>6123</v>
      </c>
      <c r="F2951" t="s">
        <v>6922</v>
      </c>
      <c r="G2951" t="s">
        <v>7096</v>
      </c>
      <c r="H2951" t="s">
        <v>7113</v>
      </c>
      <c r="I2951" t="s">
        <v>7144</v>
      </c>
      <c r="J2951" t="s">
        <v>7165</v>
      </c>
      <c r="K2951" t="s">
        <v>7177</v>
      </c>
      <c r="L2951" t="s">
        <v>7198</v>
      </c>
      <c r="M2951">
        <v>1</v>
      </c>
      <c r="N2951">
        <v>64770.67</v>
      </c>
      <c r="O2951">
        <v>0</v>
      </c>
      <c r="P2951">
        <v>11101.64</v>
      </c>
    </row>
    <row r="2952" spans="1:16" x14ac:dyDescent="0.25">
      <c r="A2952" t="s">
        <v>2964</v>
      </c>
      <c r="B2952" t="s">
        <v>5641</v>
      </c>
      <c r="C2952" t="str">
        <f>TEXT(SalesData[[#This Row],[Order Date]],"mmm-yyyy")</f>
        <v>Jun-2023</v>
      </c>
      <c r="D2952">
        <f t="shared" si="46"/>
        <v>2023</v>
      </c>
      <c r="E2952" t="s">
        <v>6700</v>
      </c>
      <c r="F2952" t="s">
        <v>7030</v>
      </c>
      <c r="G2952" t="s">
        <v>7094</v>
      </c>
      <c r="H2952" t="s">
        <v>7098</v>
      </c>
      <c r="I2952" t="s">
        <v>7156</v>
      </c>
      <c r="J2952" t="s">
        <v>7162</v>
      </c>
      <c r="K2952" t="s">
        <v>7169</v>
      </c>
      <c r="L2952" t="s">
        <v>7182</v>
      </c>
      <c r="M2952">
        <v>1</v>
      </c>
      <c r="N2952">
        <v>8941.4699999999993</v>
      </c>
      <c r="O2952">
        <v>0.05</v>
      </c>
      <c r="P2952">
        <v>1367.96</v>
      </c>
    </row>
    <row r="2953" spans="1:16" x14ac:dyDescent="0.25">
      <c r="A2953" t="s">
        <v>2965</v>
      </c>
      <c r="B2953" t="s">
        <v>5270</v>
      </c>
      <c r="C2953" t="str">
        <f>TEXT(SalesData[[#This Row],[Order Date]],"mmm-yyyy")</f>
        <v>Oct-2024</v>
      </c>
      <c r="D2953">
        <f t="shared" si="46"/>
        <v>2024</v>
      </c>
      <c r="E2953" t="s">
        <v>6816</v>
      </c>
      <c r="F2953" t="s">
        <v>6999</v>
      </c>
      <c r="G2953" t="s">
        <v>7094</v>
      </c>
      <c r="H2953" t="s">
        <v>7099</v>
      </c>
      <c r="I2953" t="s">
        <v>7130</v>
      </c>
      <c r="J2953" t="s">
        <v>7165</v>
      </c>
      <c r="K2953" t="s">
        <v>7176</v>
      </c>
      <c r="L2953" t="s">
        <v>7194</v>
      </c>
      <c r="M2953">
        <v>7</v>
      </c>
      <c r="N2953">
        <v>172967.98</v>
      </c>
      <c r="O2953">
        <v>0.05</v>
      </c>
      <c r="P2953">
        <v>24580.69</v>
      </c>
    </row>
    <row r="2954" spans="1:16" x14ac:dyDescent="0.25">
      <c r="A2954" t="s">
        <v>2966</v>
      </c>
      <c r="B2954" t="s">
        <v>5045</v>
      </c>
      <c r="C2954" t="str">
        <f>TEXT(SalesData[[#This Row],[Order Date]],"mmm-yyyy")</f>
        <v>Feb-2025</v>
      </c>
      <c r="D2954">
        <f t="shared" si="46"/>
        <v>2025</v>
      </c>
      <c r="E2954" t="s">
        <v>6813</v>
      </c>
      <c r="F2954" t="s">
        <v>7057</v>
      </c>
      <c r="G2954" t="s">
        <v>7094</v>
      </c>
      <c r="H2954" t="s">
        <v>7098</v>
      </c>
      <c r="I2954" t="s">
        <v>7114</v>
      </c>
      <c r="J2954" t="s">
        <v>7165</v>
      </c>
      <c r="K2954" t="s">
        <v>7172</v>
      </c>
      <c r="L2954" t="s">
        <v>7208</v>
      </c>
      <c r="M2954">
        <v>5</v>
      </c>
      <c r="N2954">
        <v>9915.76</v>
      </c>
      <c r="O2954">
        <v>0.2</v>
      </c>
      <c r="P2954">
        <v>1411.65</v>
      </c>
    </row>
    <row r="2955" spans="1:16" x14ac:dyDescent="0.25">
      <c r="A2955" t="s">
        <v>2967</v>
      </c>
      <c r="B2955" t="s">
        <v>5627</v>
      </c>
      <c r="C2955" t="str">
        <f>TEXT(SalesData[[#This Row],[Order Date]],"mmm-yyyy")</f>
        <v>Mar-2025</v>
      </c>
      <c r="D2955">
        <f t="shared" si="46"/>
        <v>2025</v>
      </c>
      <c r="E2955" t="s">
        <v>6463</v>
      </c>
      <c r="F2955" t="s">
        <v>7066</v>
      </c>
      <c r="G2955" t="s">
        <v>7097</v>
      </c>
      <c r="H2955" t="s">
        <v>7107</v>
      </c>
      <c r="I2955" t="s">
        <v>7123</v>
      </c>
      <c r="J2955" t="s">
        <v>7163</v>
      </c>
      <c r="K2955" t="s">
        <v>7171</v>
      </c>
      <c r="L2955" t="s">
        <v>7209</v>
      </c>
      <c r="M2955">
        <v>8</v>
      </c>
      <c r="N2955">
        <v>13826.56</v>
      </c>
      <c r="O2955">
        <v>0.05</v>
      </c>
      <c r="P2955">
        <v>2183.06</v>
      </c>
    </row>
    <row r="2956" spans="1:16" x14ac:dyDescent="0.25">
      <c r="A2956" t="s">
        <v>2968</v>
      </c>
      <c r="B2956" t="s">
        <v>5040</v>
      </c>
      <c r="C2956" t="str">
        <f>TEXT(SalesData[[#This Row],[Order Date]],"mmm-yyyy")</f>
        <v>Nov-2025</v>
      </c>
      <c r="D2956">
        <f t="shared" si="46"/>
        <v>2025</v>
      </c>
      <c r="E2956" t="s">
        <v>6480</v>
      </c>
      <c r="F2956" t="s">
        <v>7006</v>
      </c>
      <c r="G2956" t="s">
        <v>7096</v>
      </c>
      <c r="H2956" t="s">
        <v>7112</v>
      </c>
      <c r="I2956" t="s">
        <v>7133</v>
      </c>
      <c r="J2956" t="s">
        <v>7164</v>
      </c>
      <c r="K2956" t="s">
        <v>7173</v>
      </c>
      <c r="L2956" t="s">
        <v>7206</v>
      </c>
      <c r="M2956">
        <v>2</v>
      </c>
      <c r="N2956">
        <v>3390.01</v>
      </c>
      <c r="O2956">
        <v>0.25</v>
      </c>
      <c r="P2956">
        <v>702.79</v>
      </c>
    </row>
    <row r="2957" spans="1:16" x14ac:dyDescent="0.25">
      <c r="A2957" t="s">
        <v>2969</v>
      </c>
      <c r="B2957" t="s">
        <v>5370</v>
      </c>
      <c r="C2957" t="str">
        <f>TEXT(SalesData[[#This Row],[Order Date]],"mmm-yyyy")</f>
        <v>Jul-2023</v>
      </c>
      <c r="D2957">
        <f t="shared" si="46"/>
        <v>2023</v>
      </c>
      <c r="E2957" t="s">
        <v>6200</v>
      </c>
      <c r="F2957" t="s">
        <v>6959</v>
      </c>
      <c r="G2957" t="s">
        <v>7097</v>
      </c>
      <c r="H2957" t="s">
        <v>7110</v>
      </c>
      <c r="I2957" t="s">
        <v>7155</v>
      </c>
      <c r="J2957" t="s">
        <v>7165</v>
      </c>
      <c r="K2957" t="s">
        <v>7176</v>
      </c>
      <c r="L2957" t="s">
        <v>7195</v>
      </c>
      <c r="M2957">
        <v>4</v>
      </c>
      <c r="N2957">
        <v>47593.51</v>
      </c>
      <c r="O2957">
        <v>0</v>
      </c>
      <c r="P2957">
        <v>5430.59</v>
      </c>
    </row>
    <row r="2958" spans="1:16" x14ac:dyDescent="0.25">
      <c r="A2958" t="s">
        <v>2970</v>
      </c>
      <c r="B2958" t="s">
        <v>6028</v>
      </c>
      <c r="C2958" t="str">
        <f>TEXT(SalesData[[#This Row],[Order Date]],"mmm-yyyy")</f>
        <v>Jan-2024</v>
      </c>
      <c r="D2958">
        <f t="shared" si="46"/>
        <v>2024</v>
      </c>
      <c r="E2958" t="s">
        <v>6104</v>
      </c>
      <c r="F2958" t="s">
        <v>6903</v>
      </c>
      <c r="G2958" t="s">
        <v>7096</v>
      </c>
      <c r="H2958" t="s">
        <v>7111</v>
      </c>
      <c r="I2958" t="s">
        <v>7142</v>
      </c>
      <c r="J2958" t="s">
        <v>7163</v>
      </c>
      <c r="K2958" t="s">
        <v>7167</v>
      </c>
      <c r="L2958" t="s">
        <v>7187</v>
      </c>
      <c r="M2958">
        <v>3</v>
      </c>
      <c r="N2958">
        <v>4691.4799999999996</v>
      </c>
      <c r="O2958">
        <v>0</v>
      </c>
      <c r="P2958">
        <v>1376.79</v>
      </c>
    </row>
    <row r="2959" spans="1:16" x14ac:dyDescent="0.25">
      <c r="A2959" t="s">
        <v>2971</v>
      </c>
      <c r="B2959" t="s">
        <v>5233</v>
      </c>
      <c r="C2959" t="str">
        <f>TEXT(SalesData[[#This Row],[Order Date]],"mmm-yyyy")</f>
        <v>Jun-2024</v>
      </c>
      <c r="D2959">
        <f t="shared" si="46"/>
        <v>2024</v>
      </c>
      <c r="E2959" t="s">
        <v>6707</v>
      </c>
      <c r="F2959" t="s">
        <v>7060</v>
      </c>
      <c r="G2959" t="s">
        <v>7095</v>
      </c>
      <c r="H2959" t="s">
        <v>7106</v>
      </c>
      <c r="I2959" t="s">
        <v>7146</v>
      </c>
      <c r="J2959" t="s">
        <v>7165</v>
      </c>
      <c r="K2959" t="s">
        <v>7177</v>
      </c>
      <c r="L2959" t="s">
        <v>7210</v>
      </c>
      <c r="M2959">
        <v>7</v>
      </c>
      <c r="N2959">
        <v>440927.43</v>
      </c>
      <c r="O2959">
        <v>0.25</v>
      </c>
      <c r="P2959">
        <v>3193</v>
      </c>
    </row>
    <row r="2960" spans="1:16" x14ac:dyDescent="0.25">
      <c r="A2960" t="s">
        <v>2972</v>
      </c>
      <c r="B2960" t="s">
        <v>5858</v>
      </c>
      <c r="C2960" t="str">
        <f>TEXT(SalesData[[#This Row],[Order Date]],"mmm-yyyy")</f>
        <v>Oct-2025</v>
      </c>
      <c r="D2960">
        <f t="shared" si="46"/>
        <v>2025</v>
      </c>
      <c r="E2960" t="s">
        <v>6839</v>
      </c>
      <c r="F2960" t="s">
        <v>7069</v>
      </c>
      <c r="G2960" t="s">
        <v>7095</v>
      </c>
      <c r="H2960" t="s">
        <v>7106</v>
      </c>
      <c r="I2960" t="s">
        <v>7122</v>
      </c>
      <c r="J2960" t="s">
        <v>7165</v>
      </c>
      <c r="K2960" t="s">
        <v>7172</v>
      </c>
      <c r="L2960" t="s">
        <v>7208</v>
      </c>
      <c r="M2960">
        <v>5</v>
      </c>
      <c r="N2960">
        <v>12222.83</v>
      </c>
      <c r="O2960">
        <v>0</v>
      </c>
      <c r="P2960">
        <v>2558.54</v>
      </c>
    </row>
    <row r="2961" spans="1:16" x14ac:dyDescent="0.25">
      <c r="A2961" t="s">
        <v>2973</v>
      </c>
      <c r="B2961" t="s">
        <v>5456</v>
      </c>
      <c r="C2961" t="str">
        <f>TEXT(SalesData[[#This Row],[Order Date]],"mmm-yyyy")</f>
        <v>Sep-2025</v>
      </c>
      <c r="D2961">
        <f t="shared" si="46"/>
        <v>2025</v>
      </c>
      <c r="E2961" t="s">
        <v>6605</v>
      </c>
      <c r="F2961" t="s">
        <v>6918</v>
      </c>
      <c r="G2961" t="s">
        <v>7094</v>
      </c>
      <c r="H2961" t="s">
        <v>7101</v>
      </c>
      <c r="I2961" t="s">
        <v>7117</v>
      </c>
      <c r="J2961" t="s">
        <v>7162</v>
      </c>
      <c r="K2961" t="s">
        <v>7169</v>
      </c>
      <c r="L2961" t="s">
        <v>7193</v>
      </c>
      <c r="M2961">
        <v>7</v>
      </c>
      <c r="N2961">
        <v>78681.7</v>
      </c>
      <c r="O2961">
        <v>0</v>
      </c>
      <c r="P2961">
        <v>15321.57</v>
      </c>
    </row>
    <row r="2962" spans="1:16" x14ac:dyDescent="0.25">
      <c r="A2962" t="s">
        <v>2974</v>
      </c>
      <c r="B2962" t="s">
        <v>5559</v>
      </c>
      <c r="C2962" t="str">
        <f>TEXT(SalesData[[#This Row],[Order Date]],"mmm-yyyy")</f>
        <v>Oct-2024</v>
      </c>
      <c r="D2962">
        <f t="shared" si="46"/>
        <v>2024</v>
      </c>
      <c r="E2962" t="s">
        <v>6324</v>
      </c>
      <c r="F2962" t="s">
        <v>6967</v>
      </c>
      <c r="G2962" t="s">
        <v>7095</v>
      </c>
      <c r="H2962" t="s">
        <v>7102</v>
      </c>
      <c r="I2962" t="s">
        <v>7157</v>
      </c>
      <c r="J2962" t="s">
        <v>7163</v>
      </c>
      <c r="K2962" t="s">
        <v>7167</v>
      </c>
      <c r="L2962" t="s">
        <v>7179</v>
      </c>
      <c r="M2962">
        <v>4</v>
      </c>
      <c r="N2962">
        <v>7798.25</v>
      </c>
      <c r="O2962">
        <v>0.25</v>
      </c>
      <c r="P2962">
        <v>1093.74</v>
      </c>
    </row>
    <row r="2963" spans="1:16" x14ac:dyDescent="0.25">
      <c r="A2963" t="s">
        <v>2975</v>
      </c>
      <c r="B2963" t="s">
        <v>5244</v>
      </c>
      <c r="C2963" t="str">
        <f>TEXT(SalesData[[#This Row],[Order Date]],"mmm-yyyy")</f>
        <v>Apr-2024</v>
      </c>
      <c r="D2963">
        <f t="shared" si="46"/>
        <v>2024</v>
      </c>
      <c r="E2963" t="s">
        <v>6561</v>
      </c>
      <c r="F2963" t="s">
        <v>6956</v>
      </c>
      <c r="G2963" t="s">
        <v>7097</v>
      </c>
      <c r="H2963" t="s">
        <v>7104</v>
      </c>
      <c r="I2963" t="s">
        <v>7132</v>
      </c>
      <c r="J2963" t="s">
        <v>7163</v>
      </c>
      <c r="K2963" t="s">
        <v>7175</v>
      </c>
      <c r="L2963" t="s">
        <v>7205</v>
      </c>
      <c r="M2963">
        <v>8</v>
      </c>
      <c r="N2963">
        <v>23118.58</v>
      </c>
      <c r="O2963">
        <v>0.2</v>
      </c>
      <c r="P2963">
        <v>2193.4699999999998</v>
      </c>
    </row>
    <row r="2964" spans="1:16" x14ac:dyDescent="0.25">
      <c r="A2964" t="s">
        <v>2976</v>
      </c>
      <c r="B2964" t="s">
        <v>5427</v>
      </c>
      <c r="C2964" t="str">
        <f>TEXT(SalesData[[#This Row],[Order Date]],"mmm-yyyy")</f>
        <v>Mar-2025</v>
      </c>
      <c r="D2964">
        <f t="shared" si="46"/>
        <v>2025</v>
      </c>
      <c r="E2964" t="s">
        <v>6149</v>
      </c>
      <c r="F2964" t="s">
        <v>6947</v>
      </c>
      <c r="G2964" t="s">
        <v>7096</v>
      </c>
      <c r="H2964" t="s">
        <v>7103</v>
      </c>
      <c r="I2964" t="s">
        <v>7119</v>
      </c>
      <c r="J2964" t="s">
        <v>7163</v>
      </c>
      <c r="K2964" t="s">
        <v>7175</v>
      </c>
      <c r="L2964" t="s">
        <v>7205</v>
      </c>
      <c r="M2964">
        <v>2</v>
      </c>
      <c r="N2964">
        <v>6908.28</v>
      </c>
      <c r="O2964">
        <v>0</v>
      </c>
      <c r="P2964">
        <v>1252.8800000000001</v>
      </c>
    </row>
    <row r="2965" spans="1:16" x14ac:dyDescent="0.25">
      <c r="A2965" t="s">
        <v>2977</v>
      </c>
      <c r="B2965" t="s">
        <v>5126</v>
      </c>
      <c r="C2965" t="str">
        <f>TEXT(SalesData[[#This Row],[Order Date]],"mmm-yyyy")</f>
        <v>Jul-2023</v>
      </c>
      <c r="D2965">
        <f t="shared" si="46"/>
        <v>2023</v>
      </c>
      <c r="E2965" t="s">
        <v>6212</v>
      </c>
      <c r="F2965" t="s">
        <v>6985</v>
      </c>
      <c r="G2965" t="s">
        <v>7095</v>
      </c>
      <c r="H2965" t="s">
        <v>7109</v>
      </c>
      <c r="I2965" t="s">
        <v>7135</v>
      </c>
      <c r="J2965" t="s">
        <v>7162</v>
      </c>
      <c r="K2965" t="s">
        <v>7169</v>
      </c>
      <c r="L2965" t="s">
        <v>7182</v>
      </c>
      <c r="M2965">
        <v>4</v>
      </c>
      <c r="N2965">
        <v>35817.949999999997</v>
      </c>
      <c r="O2965">
        <v>0.05</v>
      </c>
      <c r="P2965">
        <v>5148.8900000000003</v>
      </c>
    </row>
    <row r="2966" spans="1:16" x14ac:dyDescent="0.25">
      <c r="A2966" t="s">
        <v>2978</v>
      </c>
      <c r="B2966" t="s">
        <v>5883</v>
      </c>
      <c r="C2966" t="str">
        <f>TEXT(SalesData[[#This Row],[Order Date]],"mmm-yyyy")</f>
        <v>Dec-2025</v>
      </c>
      <c r="D2966">
        <f t="shared" si="46"/>
        <v>2025</v>
      </c>
      <c r="E2966" t="s">
        <v>6496</v>
      </c>
      <c r="F2966" t="s">
        <v>6975</v>
      </c>
      <c r="G2966" t="s">
        <v>7095</v>
      </c>
      <c r="H2966" t="s">
        <v>7102</v>
      </c>
      <c r="I2966" t="s">
        <v>7147</v>
      </c>
      <c r="J2966" t="s">
        <v>7163</v>
      </c>
      <c r="K2966" t="s">
        <v>7175</v>
      </c>
      <c r="L2966" t="s">
        <v>7205</v>
      </c>
      <c r="M2966">
        <v>1</v>
      </c>
      <c r="N2966">
        <v>2655.82</v>
      </c>
      <c r="O2966">
        <v>0.25</v>
      </c>
      <c r="P2966">
        <v>271.56</v>
      </c>
    </row>
    <row r="2967" spans="1:16" x14ac:dyDescent="0.25">
      <c r="A2967" t="s">
        <v>2979</v>
      </c>
      <c r="B2967" t="s">
        <v>5119</v>
      </c>
      <c r="C2967" t="str">
        <f>TEXT(SalesData[[#This Row],[Order Date]],"mmm-yyyy")</f>
        <v>Mar-2025</v>
      </c>
      <c r="D2967">
        <f t="shared" si="46"/>
        <v>2025</v>
      </c>
      <c r="E2967" t="s">
        <v>6751</v>
      </c>
      <c r="F2967" t="s">
        <v>6950</v>
      </c>
      <c r="G2967" t="s">
        <v>7097</v>
      </c>
      <c r="H2967" t="s">
        <v>7105</v>
      </c>
      <c r="I2967" t="s">
        <v>7128</v>
      </c>
      <c r="J2967" t="s">
        <v>7165</v>
      </c>
      <c r="K2967" t="s">
        <v>7176</v>
      </c>
      <c r="L2967" t="s">
        <v>7202</v>
      </c>
      <c r="M2967">
        <v>1</v>
      </c>
      <c r="N2967">
        <v>18000.740000000002</v>
      </c>
      <c r="O2967">
        <v>0</v>
      </c>
      <c r="P2967">
        <v>2351.35</v>
      </c>
    </row>
    <row r="2968" spans="1:16" x14ac:dyDescent="0.25">
      <c r="A2968" t="s">
        <v>2980</v>
      </c>
      <c r="B2968" t="s">
        <v>5701</v>
      </c>
      <c r="C2968" t="str">
        <f>TEXT(SalesData[[#This Row],[Order Date]],"mmm-yyyy")</f>
        <v>Feb-2025</v>
      </c>
      <c r="D2968">
        <f t="shared" si="46"/>
        <v>2025</v>
      </c>
      <c r="E2968" t="s">
        <v>6575</v>
      </c>
      <c r="F2968" t="s">
        <v>7004</v>
      </c>
      <c r="G2968" t="s">
        <v>7095</v>
      </c>
      <c r="H2968" t="s">
        <v>7108</v>
      </c>
      <c r="I2968" t="s">
        <v>7126</v>
      </c>
      <c r="J2968" t="s">
        <v>7165</v>
      </c>
      <c r="K2968" t="s">
        <v>7176</v>
      </c>
      <c r="L2968" t="s">
        <v>7194</v>
      </c>
      <c r="M2968">
        <v>6</v>
      </c>
      <c r="N2968">
        <v>124865.78</v>
      </c>
      <c r="O2968">
        <v>0.15</v>
      </c>
      <c r="P2968">
        <v>12651.01</v>
      </c>
    </row>
    <row r="2969" spans="1:16" x14ac:dyDescent="0.25">
      <c r="A2969" t="s">
        <v>2981</v>
      </c>
      <c r="B2969" t="s">
        <v>6029</v>
      </c>
      <c r="C2969" t="str">
        <f>TEXT(SalesData[[#This Row],[Order Date]],"mmm-yyyy")</f>
        <v>Apr-2024</v>
      </c>
      <c r="D2969">
        <f t="shared" si="46"/>
        <v>2024</v>
      </c>
      <c r="E2969" t="s">
        <v>6813</v>
      </c>
      <c r="F2969" t="s">
        <v>7057</v>
      </c>
      <c r="G2969" t="s">
        <v>7095</v>
      </c>
      <c r="H2969" t="s">
        <v>7102</v>
      </c>
      <c r="I2969" t="s">
        <v>7157</v>
      </c>
      <c r="J2969" t="s">
        <v>7162</v>
      </c>
      <c r="K2969" t="s">
        <v>7166</v>
      </c>
      <c r="L2969" t="s">
        <v>7211</v>
      </c>
      <c r="M2969">
        <v>5</v>
      </c>
      <c r="N2969">
        <v>29232.52</v>
      </c>
      <c r="O2969">
        <v>0.2</v>
      </c>
      <c r="P2969">
        <v>2405.64</v>
      </c>
    </row>
    <row r="2970" spans="1:16" x14ac:dyDescent="0.25">
      <c r="A2970" t="s">
        <v>2982</v>
      </c>
      <c r="B2970" t="s">
        <v>5672</v>
      </c>
      <c r="C2970" t="str">
        <f>TEXT(SalesData[[#This Row],[Order Date]],"mmm-yyyy")</f>
        <v>Nov-2024</v>
      </c>
      <c r="D2970">
        <f t="shared" si="46"/>
        <v>2024</v>
      </c>
      <c r="E2970" t="s">
        <v>6377</v>
      </c>
      <c r="F2970" t="s">
        <v>7028</v>
      </c>
      <c r="G2970" t="s">
        <v>7097</v>
      </c>
      <c r="H2970" t="s">
        <v>7105</v>
      </c>
      <c r="I2970" t="s">
        <v>7149</v>
      </c>
      <c r="J2970" t="s">
        <v>7163</v>
      </c>
      <c r="K2970" t="s">
        <v>7167</v>
      </c>
      <c r="L2970" t="s">
        <v>7179</v>
      </c>
      <c r="M2970">
        <v>6</v>
      </c>
      <c r="N2970">
        <v>14034.67</v>
      </c>
      <c r="O2970">
        <v>0.1</v>
      </c>
      <c r="P2970">
        <v>3393.5</v>
      </c>
    </row>
    <row r="2971" spans="1:16" x14ac:dyDescent="0.25">
      <c r="A2971" t="s">
        <v>2983</v>
      </c>
      <c r="B2971" t="s">
        <v>5230</v>
      </c>
      <c r="C2971" t="str">
        <f>TEXT(SalesData[[#This Row],[Order Date]],"mmm-yyyy")</f>
        <v>Dec-2024</v>
      </c>
      <c r="D2971">
        <f t="shared" si="46"/>
        <v>2024</v>
      </c>
      <c r="E2971" t="s">
        <v>6647</v>
      </c>
      <c r="F2971" t="s">
        <v>6899</v>
      </c>
      <c r="G2971" t="s">
        <v>7094</v>
      </c>
      <c r="H2971" t="s">
        <v>7098</v>
      </c>
      <c r="I2971" t="s">
        <v>7114</v>
      </c>
      <c r="J2971" t="s">
        <v>7162</v>
      </c>
      <c r="K2971" t="s">
        <v>7168</v>
      </c>
      <c r="L2971" t="s">
        <v>7180</v>
      </c>
      <c r="M2971">
        <v>5</v>
      </c>
      <c r="N2971">
        <v>15683.8</v>
      </c>
      <c r="O2971">
        <v>0.1</v>
      </c>
      <c r="P2971">
        <v>2116.9899999999998</v>
      </c>
    </row>
    <row r="2972" spans="1:16" x14ac:dyDescent="0.25">
      <c r="A2972" t="s">
        <v>2984</v>
      </c>
      <c r="B2972" t="s">
        <v>5981</v>
      </c>
      <c r="C2972" t="str">
        <f>TEXT(SalesData[[#This Row],[Order Date]],"mmm-yyyy")</f>
        <v>Oct-2025</v>
      </c>
      <c r="D2972">
        <f t="shared" si="46"/>
        <v>2025</v>
      </c>
      <c r="E2972" t="s">
        <v>6199</v>
      </c>
      <c r="F2972" t="s">
        <v>6979</v>
      </c>
      <c r="G2972" t="s">
        <v>7095</v>
      </c>
      <c r="H2972" t="s">
        <v>7106</v>
      </c>
      <c r="I2972" t="s">
        <v>7122</v>
      </c>
      <c r="J2972" t="s">
        <v>7163</v>
      </c>
      <c r="K2972" t="s">
        <v>7167</v>
      </c>
      <c r="L2972" t="s">
        <v>7207</v>
      </c>
      <c r="M2972">
        <v>3</v>
      </c>
      <c r="N2972">
        <v>1993.85</v>
      </c>
      <c r="O2972">
        <v>0.15</v>
      </c>
      <c r="P2972">
        <v>578.66</v>
      </c>
    </row>
    <row r="2973" spans="1:16" x14ac:dyDescent="0.25">
      <c r="A2973" t="s">
        <v>2985</v>
      </c>
      <c r="B2973" t="s">
        <v>5459</v>
      </c>
      <c r="C2973" t="str">
        <f>TEXT(SalesData[[#This Row],[Order Date]],"mmm-yyyy")</f>
        <v>Nov-2024</v>
      </c>
      <c r="D2973">
        <f t="shared" si="46"/>
        <v>2024</v>
      </c>
      <c r="E2973" t="s">
        <v>6477</v>
      </c>
      <c r="F2973" t="s">
        <v>7061</v>
      </c>
      <c r="G2973" t="s">
        <v>7094</v>
      </c>
      <c r="H2973" t="s">
        <v>7100</v>
      </c>
      <c r="I2973" t="s">
        <v>7136</v>
      </c>
      <c r="J2973" t="s">
        <v>7163</v>
      </c>
      <c r="K2973" t="s">
        <v>7175</v>
      </c>
      <c r="L2973" t="s">
        <v>7190</v>
      </c>
      <c r="M2973">
        <v>1</v>
      </c>
      <c r="N2973">
        <v>2103.25</v>
      </c>
      <c r="O2973">
        <v>0</v>
      </c>
      <c r="P2973">
        <v>464.29</v>
      </c>
    </row>
    <row r="2974" spans="1:16" x14ac:dyDescent="0.25">
      <c r="A2974" t="s">
        <v>2986</v>
      </c>
      <c r="B2974" t="s">
        <v>5240</v>
      </c>
      <c r="C2974" t="str">
        <f>TEXT(SalesData[[#This Row],[Order Date]],"mmm-yyyy")</f>
        <v>Mar-2023</v>
      </c>
      <c r="D2974">
        <f t="shared" si="46"/>
        <v>2023</v>
      </c>
      <c r="E2974" t="s">
        <v>6557</v>
      </c>
      <c r="F2974" t="s">
        <v>7003</v>
      </c>
      <c r="G2974" t="s">
        <v>7096</v>
      </c>
      <c r="H2974" t="s">
        <v>7112</v>
      </c>
      <c r="I2974" t="s">
        <v>7139</v>
      </c>
      <c r="J2974" t="s">
        <v>7164</v>
      </c>
      <c r="K2974" t="s">
        <v>7173</v>
      </c>
      <c r="L2974" t="s">
        <v>7206</v>
      </c>
      <c r="M2974">
        <v>2</v>
      </c>
      <c r="N2974">
        <v>4304.46</v>
      </c>
      <c r="O2974">
        <v>0</v>
      </c>
      <c r="P2974">
        <v>1443.49</v>
      </c>
    </row>
    <row r="2975" spans="1:16" x14ac:dyDescent="0.25">
      <c r="A2975" t="s">
        <v>2987</v>
      </c>
      <c r="B2975" t="s">
        <v>5657</v>
      </c>
      <c r="C2975" t="str">
        <f>TEXT(SalesData[[#This Row],[Order Date]],"mmm-yyyy")</f>
        <v>Oct-2024</v>
      </c>
      <c r="D2975">
        <f t="shared" si="46"/>
        <v>2024</v>
      </c>
      <c r="E2975" t="s">
        <v>6161</v>
      </c>
      <c r="F2975" t="s">
        <v>6957</v>
      </c>
      <c r="G2975" t="s">
        <v>7094</v>
      </c>
      <c r="H2975" t="s">
        <v>7098</v>
      </c>
      <c r="I2975" t="s">
        <v>7114</v>
      </c>
      <c r="J2975" t="s">
        <v>7162</v>
      </c>
      <c r="K2975" t="s">
        <v>7169</v>
      </c>
      <c r="L2975" t="s">
        <v>7193</v>
      </c>
      <c r="M2975">
        <v>8</v>
      </c>
      <c r="N2975">
        <v>80827.03</v>
      </c>
      <c r="O2975">
        <v>0.1</v>
      </c>
      <c r="P2975">
        <v>13366.41</v>
      </c>
    </row>
    <row r="2976" spans="1:16" x14ac:dyDescent="0.25">
      <c r="A2976" t="s">
        <v>2988</v>
      </c>
      <c r="B2976" t="s">
        <v>5217</v>
      </c>
      <c r="C2976" t="str">
        <f>TEXT(SalesData[[#This Row],[Order Date]],"mmm-yyyy")</f>
        <v>May-2023</v>
      </c>
      <c r="D2976">
        <f t="shared" si="46"/>
        <v>2023</v>
      </c>
      <c r="E2976" t="s">
        <v>6478</v>
      </c>
      <c r="F2976" t="s">
        <v>6938</v>
      </c>
      <c r="G2976" t="s">
        <v>7095</v>
      </c>
      <c r="H2976" t="s">
        <v>7106</v>
      </c>
      <c r="I2976" t="s">
        <v>7161</v>
      </c>
      <c r="J2976" t="s">
        <v>7163</v>
      </c>
      <c r="K2976" t="s">
        <v>7167</v>
      </c>
      <c r="L2976" t="s">
        <v>7187</v>
      </c>
      <c r="M2976">
        <v>1</v>
      </c>
      <c r="N2976">
        <v>1362.24</v>
      </c>
      <c r="O2976">
        <v>0.05</v>
      </c>
      <c r="P2976">
        <v>345.51</v>
      </c>
    </row>
    <row r="2977" spans="1:16" x14ac:dyDescent="0.25">
      <c r="A2977" t="s">
        <v>2989</v>
      </c>
      <c r="B2977" t="s">
        <v>5923</v>
      </c>
      <c r="C2977" t="str">
        <f>TEXT(SalesData[[#This Row],[Order Date]],"mmm-yyyy")</f>
        <v>Feb-2024</v>
      </c>
      <c r="D2977">
        <f t="shared" si="46"/>
        <v>2024</v>
      </c>
      <c r="E2977" t="s">
        <v>6123</v>
      </c>
      <c r="F2977" t="s">
        <v>6922</v>
      </c>
      <c r="G2977" t="s">
        <v>7095</v>
      </c>
      <c r="H2977" t="s">
        <v>7102</v>
      </c>
      <c r="I2977" t="s">
        <v>7118</v>
      </c>
      <c r="J2977" t="s">
        <v>7165</v>
      </c>
      <c r="K2977" t="s">
        <v>7172</v>
      </c>
      <c r="L2977" t="s">
        <v>7185</v>
      </c>
      <c r="M2977">
        <v>8</v>
      </c>
      <c r="N2977">
        <v>33986.49</v>
      </c>
      <c r="O2977">
        <v>0.15</v>
      </c>
      <c r="P2977">
        <v>4285.87</v>
      </c>
    </row>
    <row r="2978" spans="1:16" x14ac:dyDescent="0.25">
      <c r="A2978" t="s">
        <v>2990</v>
      </c>
      <c r="B2978" t="s">
        <v>5283</v>
      </c>
      <c r="C2978" t="str">
        <f>TEXT(SalesData[[#This Row],[Order Date]],"mmm-yyyy")</f>
        <v>Feb-2025</v>
      </c>
      <c r="D2978">
        <f t="shared" si="46"/>
        <v>2025</v>
      </c>
      <c r="E2978" t="s">
        <v>6737</v>
      </c>
      <c r="F2978" t="s">
        <v>6904</v>
      </c>
      <c r="G2978" t="s">
        <v>7095</v>
      </c>
      <c r="H2978" t="s">
        <v>7106</v>
      </c>
      <c r="I2978" t="s">
        <v>7161</v>
      </c>
      <c r="J2978" t="s">
        <v>7162</v>
      </c>
      <c r="K2978" t="s">
        <v>7169</v>
      </c>
      <c r="L2978" t="s">
        <v>7193</v>
      </c>
      <c r="M2978">
        <v>1</v>
      </c>
      <c r="N2978">
        <v>10034.52</v>
      </c>
      <c r="O2978">
        <v>0.05</v>
      </c>
      <c r="P2978">
        <v>1543.22</v>
      </c>
    </row>
    <row r="2979" spans="1:16" x14ac:dyDescent="0.25">
      <c r="A2979" t="s">
        <v>2991</v>
      </c>
      <c r="B2979" t="s">
        <v>6007</v>
      </c>
      <c r="C2979" t="str">
        <f>TEXT(SalesData[[#This Row],[Order Date]],"mmm-yyyy")</f>
        <v>Feb-2025</v>
      </c>
      <c r="D2979">
        <f t="shared" si="46"/>
        <v>2025</v>
      </c>
      <c r="E2979" t="s">
        <v>6359</v>
      </c>
      <c r="F2979" t="s">
        <v>7044</v>
      </c>
      <c r="G2979" t="s">
        <v>7097</v>
      </c>
      <c r="H2979" t="s">
        <v>7110</v>
      </c>
      <c r="I2979" t="s">
        <v>7159</v>
      </c>
      <c r="J2979" t="s">
        <v>7162</v>
      </c>
      <c r="K2979" t="s">
        <v>7168</v>
      </c>
      <c r="L2979" t="s">
        <v>7181</v>
      </c>
      <c r="M2979">
        <v>6</v>
      </c>
      <c r="N2979">
        <v>66904.58</v>
      </c>
      <c r="O2979">
        <v>0.05</v>
      </c>
      <c r="P2979">
        <v>12651.26</v>
      </c>
    </row>
    <row r="2980" spans="1:16" x14ac:dyDescent="0.25">
      <c r="A2980" t="s">
        <v>2992</v>
      </c>
      <c r="B2980" t="s">
        <v>5580</v>
      </c>
      <c r="C2980" t="str">
        <f>TEXT(SalesData[[#This Row],[Order Date]],"mmm-yyyy")</f>
        <v>May-2025</v>
      </c>
      <c r="D2980">
        <f t="shared" si="46"/>
        <v>2025</v>
      </c>
      <c r="E2980" t="s">
        <v>6666</v>
      </c>
      <c r="F2980" t="s">
        <v>7001</v>
      </c>
      <c r="G2980" t="s">
        <v>7097</v>
      </c>
      <c r="H2980" t="s">
        <v>7110</v>
      </c>
      <c r="I2980" t="s">
        <v>7129</v>
      </c>
      <c r="J2980" t="s">
        <v>7165</v>
      </c>
      <c r="K2980" t="s">
        <v>7172</v>
      </c>
      <c r="L2980" t="s">
        <v>7185</v>
      </c>
      <c r="M2980">
        <v>4</v>
      </c>
      <c r="N2980">
        <v>19445.04</v>
      </c>
      <c r="O2980">
        <v>0</v>
      </c>
      <c r="P2980">
        <v>3724.33</v>
      </c>
    </row>
    <row r="2981" spans="1:16" x14ac:dyDescent="0.25">
      <c r="A2981" t="s">
        <v>2993</v>
      </c>
      <c r="B2981" t="s">
        <v>5667</v>
      </c>
      <c r="C2981" t="str">
        <f>TEXT(SalesData[[#This Row],[Order Date]],"mmm-yyyy")</f>
        <v>Nov-2023</v>
      </c>
      <c r="D2981">
        <f t="shared" si="46"/>
        <v>2023</v>
      </c>
      <c r="E2981" t="s">
        <v>6158</v>
      </c>
      <c r="F2981" t="s">
        <v>6954</v>
      </c>
      <c r="G2981" t="s">
        <v>7097</v>
      </c>
      <c r="H2981" t="s">
        <v>7107</v>
      </c>
      <c r="I2981" t="s">
        <v>7152</v>
      </c>
      <c r="J2981" t="s">
        <v>7162</v>
      </c>
      <c r="K2981" t="s">
        <v>7166</v>
      </c>
      <c r="L2981" t="s">
        <v>7178</v>
      </c>
      <c r="M2981">
        <v>7</v>
      </c>
      <c r="N2981">
        <v>98653.68</v>
      </c>
      <c r="O2981">
        <v>0.1</v>
      </c>
      <c r="P2981">
        <v>15023.92</v>
      </c>
    </row>
    <row r="2982" spans="1:16" x14ac:dyDescent="0.25">
      <c r="A2982" t="s">
        <v>2994</v>
      </c>
      <c r="B2982" t="s">
        <v>5266</v>
      </c>
      <c r="C2982" t="str">
        <f>TEXT(SalesData[[#This Row],[Order Date]],"mmm-yyyy")</f>
        <v>Dec-2024</v>
      </c>
      <c r="D2982">
        <f t="shared" si="46"/>
        <v>2024</v>
      </c>
      <c r="E2982" t="s">
        <v>6143</v>
      </c>
      <c r="F2982" t="s">
        <v>6941</v>
      </c>
      <c r="G2982" t="s">
        <v>7096</v>
      </c>
      <c r="H2982" t="s">
        <v>7103</v>
      </c>
      <c r="I2982" t="s">
        <v>7158</v>
      </c>
      <c r="J2982" t="s">
        <v>7164</v>
      </c>
      <c r="K2982" t="s">
        <v>7170</v>
      </c>
      <c r="L2982" t="s">
        <v>7189</v>
      </c>
      <c r="M2982">
        <v>6</v>
      </c>
      <c r="N2982">
        <v>7945</v>
      </c>
      <c r="O2982">
        <v>0.15</v>
      </c>
      <c r="P2982">
        <v>2145.11</v>
      </c>
    </row>
    <row r="2983" spans="1:16" x14ac:dyDescent="0.25">
      <c r="A2983" t="s">
        <v>2995</v>
      </c>
      <c r="B2983" t="s">
        <v>5511</v>
      </c>
      <c r="C2983" t="str">
        <f>TEXT(SalesData[[#This Row],[Order Date]],"mmm-yyyy")</f>
        <v>Aug-2023</v>
      </c>
      <c r="D2983">
        <f t="shared" si="46"/>
        <v>2023</v>
      </c>
      <c r="E2983" t="s">
        <v>6776</v>
      </c>
      <c r="F2983" t="s">
        <v>7073</v>
      </c>
      <c r="G2983" t="s">
        <v>7095</v>
      </c>
      <c r="H2983" t="s">
        <v>7108</v>
      </c>
      <c r="I2983" t="s">
        <v>7126</v>
      </c>
      <c r="J2983" t="s">
        <v>7164</v>
      </c>
      <c r="K2983" t="s">
        <v>7174</v>
      </c>
      <c r="L2983" t="s">
        <v>7199</v>
      </c>
      <c r="M2983">
        <v>2</v>
      </c>
      <c r="N2983">
        <v>3328.56</v>
      </c>
      <c r="O2983">
        <v>0</v>
      </c>
      <c r="P2983">
        <v>750.48</v>
      </c>
    </row>
    <row r="2984" spans="1:16" x14ac:dyDescent="0.25">
      <c r="A2984" t="s">
        <v>2996</v>
      </c>
      <c r="B2984" t="s">
        <v>5739</v>
      </c>
      <c r="C2984" t="str">
        <f>TEXT(SalesData[[#This Row],[Order Date]],"mmm-yyyy")</f>
        <v>Oct-2024</v>
      </c>
      <c r="D2984">
        <f t="shared" si="46"/>
        <v>2024</v>
      </c>
      <c r="E2984" t="s">
        <v>6647</v>
      </c>
      <c r="F2984" t="s">
        <v>6899</v>
      </c>
      <c r="G2984" t="s">
        <v>7095</v>
      </c>
      <c r="H2984" t="s">
        <v>7106</v>
      </c>
      <c r="I2984" t="s">
        <v>7122</v>
      </c>
      <c r="J2984" t="s">
        <v>7165</v>
      </c>
      <c r="K2984" t="s">
        <v>7172</v>
      </c>
      <c r="L2984" t="s">
        <v>7185</v>
      </c>
      <c r="M2984">
        <v>3</v>
      </c>
      <c r="N2984">
        <v>15286.72</v>
      </c>
      <c r="O2984">
        <v>0</v>
      </c>
      <c r="P2984">
        <v>3163.67</v>
      </c>
    </row>
    <row r="2985" spans="1:16" x14ac:dyDescent="0.25">
      <c r="A2985" t="s">
        <v>2997</v>
      </c>
      <c r="B2985" t="s">
        <v>5216</v>
      </c>
      <c r="C2985" t="str">
        <f>TEXT(SalesData[[#This Row],[Order Date]],"mmm-yyyy")</f>
        <v>Feb-2024</v>
      </c>
      <c r="D2985">
        <f t="shared" si="46"/>
        <v>2024</v>
      </c>
      <c r="E2985" t="s">
        <v>6630</v>
      </c>
      <c r="F2985" t="s">
        <v>7084</v>
      </c>
      <c r="G2985" t="s">
        <v>7095</v>
      </c>
      <c r="H2985" t="s">
        <v>7109</v>
      </c>
      <c r="I2985" t="s">
        <v>7135</v>
      </c>
      <c r="J2985" t="s">
        <v>7164</v>
      </c>
      <c r="K2985" t="s">
        <v>7170</v>
      </c>
      <c r="L2985" t="s">
        <v>7183</v>
      </c>
      <c r="M2985">
        <v>1</v>
      </c>
      <c r="N2985">
        <v>4285.28</v>
      </c>
      <c r="O2985">
        <v>0.1</v>
      </c>
      <c r="P2985">
        <v>890.24</v>
      </c>
    </row>
    <row r="2986" spans="1:16" x14ac:dyDescent="0.25">
      <c r="A2986" t="s">
        <v>2998</v>
      </c>
      <c r="B2986" t="s">
        <v>5950</v>
      </c>
      <c r="C2986" t="str">
        <f>TEXT(SalesData[[#This Row],[Order Date]],"mmm-yyyy")</f>
        <v>May-2025</v>
      </c>
      <c r="D2986">
        <f t="shared" si="46"/>
        <v>2025</v>
      </c>
      <c r="E2986" t="s">
        <v>6654</v>
      </c>
      <c r="F2986" t="s">
        <v>7041</v>
      </c>
      <c r="G2986" t="s">
        <v>7097</v>
      </c>
      <c r="H2986" t="s">
        <v>7105</v>
      </c>
      <c r="I2986" t="s">
        <v>7128</v>
      </c>
      <c r="J2986" t="s">
        <v>7164</v>
      </c>
      <c r="K2986" t="s">
        <v>7174</v>
      </c>
      <c r="L2986" t="s">
        <v>7196</v>
      </c>
      <c r="M2986">
        <v>6</v>
      </c>
      <c r="N2986">
        <v>17638.45</v>
      </c>
      <c r="O2986">
        <v>0.2</v>
      </c>
      <c r="P2986">
        <v>2374.04</v>
      </c>
    </row>
    <row r="2987" spans="1:16" x14ac:dyDescent="0.25">
      <c r="A2987" t="s">
        <v>2999</v>
      </c>
      <c r="B2987" t="s">
        <v>5768</v>
      </c>
      <c r="C2987" t="str">
        <f>TEXT(SalesData[[#This Row],[Order Date]],"mmm-yyyy")</f>
        <v>Sep-2025</v>
      </c>
      <c r="D2987">
        <f t="shared" si="46"/>
        <v>2025</v>
      </c>
      <c r="E2987" t="s">
        <v>6585</v>
      </c>
      <c r="F2987" t="s">
        <v>7038</v>
      </c>
      <c r="G2987" t="s">
        <v>7096</v>
      </c>
      <c r="H2987" t="s">
        <v>7111</v>
      </c>
      <c r="I2987" t="s">
        <v>7131</v>
      </c>
      <c r="J2987" t="s">
        <v>7163</v>
      </c>
      <c r="K2987" t="s">
        <v>7175</v>
      </c>
      <c r="L2987" t="s">
        <v>7205</v>
      </c>
      <c r="M2987">
        <v>4</v>
      </c>
      <c r="N2987">
        <v>11747.4</v>
      </c>
      <c r="O2987">
        <v>0.2</v>
      </c>
      <c r="P2987">
        <v>1013.94</v>
      </c>
    </row>
    <row r="2988" spans="1:16" x14ac:dyDescent="0.25">
      <c r="A2988" t="s">
        <v>3000</v>
      </c>
      <c r="B2988" t="s">
        <v>5332</v>
      </c>
      <c r="C2988" t="str">
        <f>TEXT(SalesData[[#This Row],[Order Date]],"mmm-yyyy")</f>
        <v>Jul-2025</v>
      </c>
      <c r="D2988">
        <f t="shared" si="46"/>
        <v>2025</v>
      </c>
      <c r="E2988" t="s">
        <v>6729</v>
      </c>
      <c r="F2988" t="s">
        <v>6914</v>
      </c>
      <c r="G2988" t="s">
        <v>7094</v>
      </c>
      <c r="H2988" t="s">
        <v>7099</v>
      </c>
      <c r="I2988" t="s">
        <v>7130</v>
      </c>
      <c r="J2988" t="s">
        <v>7164</v>
      </c>
      <c r="K2988" t="s">
        <v>7173</v>
      </c>
      <c r="L2988" t="s">
        <v>7206</v>
      </c>
      <c r="M2988">
        <v>6</v>
      </c>
      <c r="N2988">
        <v>9878.2099999999991</v>
      </c>
      <c r="O2988">
        <v>0.25</v>
      </c>
      <c r="P2988">
        <v>2218.87</v>
      </c>
    </row>
    <row r="2989" spans="1:16" x14ac:dyDescent="0.25">
      <c r="A2989" t="s">
        <v>3001</v>
      </c>
      <c r="B2989" t="s">
        <v>5714</v>
      </c>
      <c r="C2989" t="str">
        <f>TEXT(SalesData[[#This Row],[Order Date]],"mmm-yyyy")</f>
        <v>Nov-2023</v>
      </c>
      <c r="D2989">
        <f t="shared" si="46"/>
        <v>2023</v>
      </c>
      <c r="E2989" t="s">
        <v>6097</v>
      </c>
      <c r="F2989" t="s">
        <v>6896</v>
      </c>
      <c r="G2989" t="s">
        <v>7094</v>
      </c>
      <c r="H2989" t="s">
        <v>7098</v>
      </c>
      <c r="I2989" t="s">
        <v>7138</v>
      </c>
      <c r="J2989" t="s">
        <v>7162</v>
      </c>
      <c r="K2989" t="s">
        <v>7166</v>
      </c>
      <c r="L2989" t="s">
        <v>7178</v>
      </c>
      <c r="M2989">
        <v>2</v>
      </c>
      <c r="N2989">
        <v>29622.720000000001</v>
      </c>
      <c r="O2989">
        <v>0</v>
      </c>
      <c r="P2989">
        <v>5927.73</v>
      </c>
    </row>
    <row r="2990" spans="1:16" x14ac:dyDescent="0.25">
      <c r="A2990" t="s">
        <v>3002</v>
      </c>
      <c r="B2990" t="s">
        <v>5508</v>
      </c>
      <c r="C2990" t="str">
        <f>TEXT(SalesData[[#This Row],[Order Date]],"mmm-yyyy")</f>
        <v>Jun-2023</v>
      </c>
      <c r="D2990">
        <f t="shared" si="46"/>
        <v>2023</v>
      </c>
      <c r="E2990" t="s">
        <v>6307</v>
      </c>
      <c r="F2990" t="s">
        <v>6944</v>
      </c>
      <c r="G2990" t="s">
        <v>7095</v>
      </c>
      <c r="H2990" t="s">
        <v>7108</v>
      </c>
      <c r="I2990" t="s">
        <v>7126</v>
      </c>
      <c r="J2990" t="s">
        <v>7163</v>
      </c>
      <c r="K2990" t="s">
        <v>7167</v>
      </c>
      <c r="L2990" t="s">
        <v>7207</v>
      </c>
      <c r="M2990">
        <v>6</v>
      </c>
      <c r="N2990">
        <v>4113.6099999999997</v>
      </c>
      <c r="O2990">
        <v>0.15</v>
      </c>
      <c r="P2990">
        <v>1144.71</v>
      </c>
    </row>
    <row r="2991" spans="1:16" x14ac:dyDescent="0.25">
      <c r="A2991" t="s">
        <v>3003</v>
      </c>
      <c r="B2991" t="s">
        <v>5541</v>
      </c>
      <c r="C2991" t="str">
        <f>TEXT(SalesData[[#This Row],[Order Date]],"mmm-yyyy")</f>
        <v>Oct-2024</v>
      </c>
      <c r="D2991">
        <f t="shared" si="46"/>
        <v>2024</v>
      </c>
      <c r="E2991" t="s">
        <v>6836</v>
      </c>
      <c r="F2991" t="s">
        <v>7055</v>
      </c>
      <c r="G2991" t="s">
        <v>7096</v>
      </c>
      <c r="H2991" t="s">
        <v>7113</v>
      </c>
      <c r="I2991" t="s">
        <v>7143</v>
      </c>
      <c r="J2991" t="s">
        <v>7163</v>
      </c>
      <c r="K2991" t="s">
        <v>7175</v>
      </c>
      <c r="L2991" t="s">
        <v>7190</v>
      </c>
      <c r="M2991">
        <v>3</v>
      </c>
      <c r="N2991">
        <v>6814.28</v>
      </c>
      <c r="O2991">
        <v>0</v>
      </c>
      <c r="P2991">
        <v>1426.53</v>
      </c>
    </row>
    <row r="2992" spans="1:16" x14ac:dyDescent="0.25">
      <c r="A2992" t="s">
        <v>3004</v>
      </c>
      <c r="B2992" t="s">
        <v>5646</v>
      </c>
      <c r="C2992" t="str">
        <f>TEXT(SalesData[[#This Row],[Order Date]],"mmm-yyyy")</f>
        <v>Dec-2023</v>
      </c>
      <c r="D2992">
        <f t="shared" si="46"/>
        <v>2023</v>
      </c>
      <c r="E2992" t="s">
        <v>6295</v>
      </c>
      <c r="F2992" t="s">
        <v>7021</v>
      </c>
      <c r="G2992" t="s">
        <v>7095</v>
      </c>
      <c r="H2992" t="s">
        <v>7106</v>
      </c>
      <c r="I2992" t="s">
        <v>7161</v>
      </c>
      <c r="J2992" t="s">
        <v>7163</v>
      </c>
      <c r="K2992" t="s">
        <v>7175</v>
      </c>
      <c r="L2992" t="s">
        <v>7205</v>
      </c>
      <c r="M2992">
        <v>6</v>
      </c>
      <c r="N2992">
        <v>19462.509999999998</v>
      </c>
      <c r="O2992">
        <v>0.05</v>
      </c>
      <c r="P2992">
        <v>3286.62</v>
      </c>
    </row>
    <row r="2993" spans="1:16" x14ac:dyDescent="0.25">
      <c r="A2993" t="s">
        <v>3005</v>
      </c>
      <c r="B2993" t="s">
        <v>5384</v>
      </c>
      <c r="C2993" t="str">
        <f>TEXT(SalesData[[#This Row],[Order Date]],"mmm-yyyy")</f>
        <v>Aug-2025</v>
      </c>
      <c r="D2993">
        <f t="shared" si="46"/>
        <v>2025</v>
      </c>
      <c r="E2993" t="s">
        <v>6568</v>
      </c>
      <c r="F2993" t="s">
        <v>6996</v>
      </c>
      <c r="G2993" t="s">
        <v>7096</v>
      </c>
      <c r="H2993" t="s">
        <v>7113</v>
      </c>
      <c r="I2993" t="s">
        <v>7148</v>
      </c>
      <c r="J2993" t="s">
        <v>7165</v>
      </c>
      <c r="K2993" t="s">
        <v>7172</v>
      </c>
      <c r="L2993" t="s">
        <v>7212</v>
      </c>
      <c r="M2993">
        <v>7</v>
      </c>
      <c r="N2993">
        <v>23017.74</v>
      </c>
      <c r="O2993">
        <v>0.1</v>
      </c>
      <c r="P2993">
        <v>3416.36</v>
      </c>
    </row>
    <row r="2994" spans="1:16" x14ac:dyDescent="0.25">
      <c r="A2994" t="s">
        <v>3006</v>
      </c>
      <c r="B2994" t="s">
        <v>6030</v>
      </c>
      <c r="C2994" t="str">
        <f>TEXT(SalesData[[#This Row],[Order Date]],"mmm-yyyy")</f>
        <v>Apr-2024</v>
      </c>
      <c r="D2994">
        <f t="shared" si="46"/>
        <v>2024</v>
      </c>
      <c r="E2994" t="s">
        <v>6207</v>
      </c>
      <c r="F2994" t="s">
        <v>6982</v>
      </c>
      <c r="G2994" t="s">
        <v>7096</v>
      </c>
      <c r="H2994" t="s">
        <v>7103</v>
      </c>
      <c r="I2994" t="s">
        <v>7119</v>
      </c>
      <c r="J2994" t="s">
        <v>7164</v>
      </c>
      <c r="K2994" t="s">
        <v>7173</v>
      </c>
      <c r="L2994" t="s">
        <v>7186</v>
      </c>
      <c r="M2994">
        <v>3</v>
      </c>
      <c r="N2994">
        <v>11701.84</v>
      </c>
      <c r="O2994">
        <v>0.15</v>
      </c>
      <c r="P2994">
        <v>2904.44</v>
      </c>
    </row>
    <row r="2995" spans="1:16" x14ac:dyDescent="0.25">
      <c r="A2995" t="s">
        <v>3007</v>
      </c>
      <c r="B2995" t="s">
        <v>5136</v>
      </c>
      <c r="C2995" t="str">
        <f>TEXT(SalesData[[#This Row],[Order Date]],"mmm-yyyy")</f>
        <v>Jun-2023</v>
      </c>
      <c r="D2995">
        <f t="shared" si="46"/>
        <v>2023</v>
      </c>
      <c r="E2995" t="s">
        <v>6394</v>
      </c>
      <c r="F2995" t="s">
        <v>6900</v>
      </c>
      <c r="G2995" t="s">
        <v>7096</v>
      </c>
      <c r="H2995" t="s">
        <v>7103</v>
      </c>
      <c r="I2995" t="s">
        <v>7134</v>
      </c>
      <c r="J2995" t="s">
        <v>7165</v>
      </c>
      <c r="K2995" t="s">
        <v>7172</v>
      </c>
      <c r="L2995" t="s">
        <v>7212</v>
      </c>
      <c r="M2995">
        <v>4</v>
      </c>
      <c r="N2995">
        <v>13567.4</v>
      </c>
      <c r="O2995">
        <v>0.05</v>
      </c>
      <c r="P2995">
        <v>2513.02</v>
      </c>
    </row>
    <row r="2996" spans="1:16" x14ac:dyDescent="0.25">
      <c r="A2996" t="s">
        <v>3008</v>
      </c>
      <c r="B2996" t="s">
        <v>5095</v>
      </c>
      <c r="C2996" t="str">
        <f>TEXT(SalesData[[#This Row],[Order Date]],"mmm-yyyy")</f>
        <v>Apr-2025</v>
      </c>
      <c r="D2996">
        <f t="shared" si="46"/>
        <v>2025</v>
      </c>
      <c r="E2996" t="s">
        <v>6631</v>
      </c>
      <c r="F2996" t="s">
        <v>7039</v>
      </c>
      <c r="G2996" t="s">
        <v>7097</v>
      </c>
      <c r="H2996" t="s">
        <v>7110</v>
      </c>
      <c r="I2996" t="s">
        <v>7129</v>
      </c>
      <c r="J2996" t="s">
        <v>7164</v>
      </c>
      <c r="K2996" t="s">
        <v>7173</v>
      </c>
      <c r="L2996" t="s">
        <v>7186</v>
      </c>
      <c r="M2996">
        <v>8</v>
      </c>
      <c r="N2996">
        <v>30961.33</v>
      </c>
      <c r="O2996">
        <v>0.15</v>
      </c>
      <c r="P2996">
        <v>6314.28</v>
      </c>
    </row>
    <row r="2997" spans="1:16" x14ac:dyDescent="0.25">
      <c r="A2997" t="s">
        <v>3009</v>
      </c>
      <c r="B2997" t="s">
        <v>5750</v>
      </c>
      <c r="C2997" t="str">
        <f>TEXT(SalesData[[#This Row],[Order Date]],"mmm-yyyy")</f>
        <v>Jul-2024</v>
      </c>
      <c r="D2997">
        <f t="shared" si="46"/>
        <v>2024</v>
      </c>
      <c r="E2997" t="s">
        <v>6109</v>
      </c>
      <c r="F2997" t="s">
        <v>6908</v>
      </c>
      <c r="G2997" t="s">
        <v>7095</v>
      </c>
      <c r="H2997" t="s">
        <v>7102</v>
      </c>
      <c r="I2997" t="s">
        <v>7157</v>
      </c>
      <c r="J2997" t="s">
        <v>7162</v>
      </c>
      <c r="K2997" t="s">
        <v>7166</v>
      </c>
      <c r="L2997" t="s">
        <v>7178</v>
      </c>
      <c r="M2997">
        <v>5</v>
      </c>
      <c r="N2997">
        <v>58075.09</v>
      </c>
      <c r="O2997">
        <v>0.2</v>
      </c>
      <c r="P2997">
        <v>7542.33</v>
      </c>
    </row>
    <row r="2998" spans="1:16" x14ac:dyDescent="0.25">
      <c r="A2998" t="s">
        <v>3010</v>
      </c>
      <c r="B2998" t="s">
        <v>5809</v>
      </c>
      <c r="C2998" t="str">
        <f>TEXT(SalesData[[#This Row],[Order Date]],"mmm-yyyy")</f>
        <v>Sep-2023</v>
      </c>
      <c r="D2998">
        <f t="shared" si="46"/>
        <v>2023</v>
      </c>
      <c r="E2998" t="s">
        <v>6508</v>
      </c>
      <c r="F2998" t="s">
        <v>6986</v>
      </c>
      <c r="G2998" t="s">
        <v>7096</v>
      </c>
      <c r="H2998" t="s">
        <v>7103</v>
      </c>
      <c r="I2998" t="s">
        <v>7134</v>
      </c>
      <c r="J2998" t="s">
        <v>7164</v>
      </c>
      <c r="K2998" t="s">
        <v>7173</v>
      </c>
      <c r="L2998" t="s">
        <v>7206</v>
      </c>
      <c r="M2998">
        <v>1</v>
      </c>
      <c r="N2998">
        <v>2060.64</v>
      </c>
      <c r="O2998">
        <v>0.1</v>
      </c>
      <c r="P2998">
        <v>625.78</v>
      </c>
    </row>
    <row r="2999" spans="1:16" x14ac:dyDescent="0.25">
      <c r="A2999" t="s">
        <v>3011</v>
      </c>
      <c r="B2999" t="s">
        <v>5036</v>
      </c>
      <c r="C2999" t="str">
        <f>TEXT(SalesData[[#This Row],[Order Date]],"mmm-yyyy")</f>
        <v>Dec-2024</v>
      </c>
      <c r="D2999">
        <f t="shared" si="46"/>
        <v>2024</v>
      </c>
      <c r="E2999" t="s">
        <v>6203</v>
      </c>
      <c r="F2999" t="s">
        <v>6948</v>
      </c>
      <c r="G2999" t="s">
        <v>7095</v>
      </c>
      <c r="H2999" t="s">
        <v>7102</v>
      </c>
      <c r="I2999" t="s">
        <v>7118</v>
      </c>
      <c r="J2999" t="s">
        <v>7164</v>
      </c>
      <c r="K2999" t="s">
        <v>7170</v>
      </c>
      <c r="L2999" t="s">
        <v>7189</v>
      </c>
      <c r="M2999">
        <v>7</v>
      </c>
      <c r="N2999">
        <v>10877.58</v>
      </c>
      <c r="O2999">
        <v>0</v>
      </c>
      <c r="P2999">
        <v>3580.31</v>
      </c>
    </row>
    <row r="3000" spans="1:16" x14ac:dyDescent="0.25">
      <c r="A3000" t="s">
        <v>3012</v>
      </c>
      <c r="B3000" t="s">
        <v>5527</v>
      </c>
      <c r="C3000" t="str">
        <f>TEXT(SalesData[[#This Row],[Order Date]],"mmm-yyyy")</f>
        <v>Mar-2023</v>
      </c>
      <c r="D3000">
        <f t="shared" si="46"/>
        <v>2023</v>
      </c>
      <c r="E3000" t="s">
        <v>6577</v>
      </c>
      <c r="F3000" t="s">
        <v>6902</v>
      </c>
      <c r="G3000" t="s">
        <v>7094</v>
      </c>
      <c r="H3000" t="s">
        <v>7101</v>
      </c>
      <c r="I3000" t="s">
        <v>7124</v>
      </c>
      <c r="J3000" t="s">
        <v>7162</v>
      </c>
      <c r="K3000" t="s">
        <v>7166</v>
      </c>
      <c r="L3000" t="s">
        <v>7178</v>
      </c>
      <c r="M3000">
        <v>7</v>
      </c>
      <c r="N3000">
        <v>79918.87</v>
      </c>
      <c r="O3000">
        <v>0.2</v>
      </c>
      <c r="P3000">
        <v>8914.17</v>
      </c>
    </row>
    <row r="3001" spans="1:16" x14ac:dyDescent="0.25">
      <c r="A3001" t="s">
        <v>3013</v>
      </c>
      <c r="B3001" t="s">
        <v>5928</v>
      </c>
      <c r="C3001" t="str">
        <f>TEXT(SalesData[[#This Row],[Order Date]],"mmm-yyyy")</f>
        <v>Apr-2025</v>
      </c>
      <c r="D3001">
        <f t="shared" si="46"/>
        <v>2025</v>
      </c>
      <c r="E3001" t="s">
        <v>6826</v>
      </c>
      <c r="F3001" t="s">
        <v>7091</v>
      </c>
      <c r="G3001" t="s">
        <v>7097</v>
      </c>
      <c r="H3001" t="s">
        <v>7107</v>
      </c>
      <c r="I3001" t="s">
        <v>7153</v>
      </c>
      <c r="J3001" t="s">
        <v>7162</v>
      </c>
      <c r="K3001" t="s">
        <v>7169</v>
      </c>
      <c r="L3001" t="s">
        <v>7203</v>
      </c>
      <c r="M3001">
        <v>7</v>
      </c>
      <c r="N3001">
        <v>149185.43</v>
      </c>
      <c r="O3001">
        <v>0</v>
      </c>
      <c r="P3001">
        <v>23255.98</v>
      </c>
    </row>
    <row r="3002" spans="1:16" x14ac:dyDescent="0.25">
      <c r="A3002" t="s">
        <v>3014</v>
      </c>
      <c r="B3002" t="s">
        <v>5586</v>
      </c>
      <c r="C3002" t="str">
        <f>TEXT(SalesData[[#This Row],[Order Date]],"mmm-yyyy")</f>
        <v>Nov-2025</v>
      </c>
      <c r="D3002">
        <f t="shared" si="46"/>
        <v>2025</v>
      </c>
      <c r="E3002" t="s">
        <v>6659</v>
      </c>
      <c r="F3002" t="s">
        <v>7044</v>
      </c>
      <c r="G3002" t="s">
        <v>7094</v>
      </c>
      <c r="H3002" t="s">
        <v>7098</v>
      </c>
      <c r="I3002" t="s">
        <v>7156</v>
      </c>
      <c r="J3002" t="s">
        <v>7163</v>
      </c>
      <c r="K3002" t="s">
        <v>7171</v>
      </c>
      <c r="L3002" t="s">
        <v>7209</v>
      </c>
      <c r="M3002">
        <v>3</v>
      </c>
      <c r="N3002">
        <v>5642.35</v>
      </c>
      <c r="O3002">
        <v>0</v>
      </c>
      <c r="P3002">
        <v>1112.5899999999999</v>
      </c>
    </row>
    <row r="3003" spans="1:16" x14ac:dyDescent="0.25">
      <c r="A3003" t="s">
        <v>3015</v>
      </c>
      <c r="B3003" t="s">
        <v>5968</v>
      </c>
      <c r="C3003" t="str">
        <f>TEXT(SalesData[[#This Row],[Order Date]],"mmm-yyyy")</f>
        <v>Jul-2025</v>
      </c>
      <c r="D3003">
        <f t="shared" si="46"/>
        <v>2025</v>
      </c>
      <c r="E3003" t="s">
        <v>6447</v>
      </c>
      <c r="F3003" t="s">
        <v>6959</v>
      </c>
      <c r="G3003" t="s">
        <v>7095</v>
      </c>
      <c r="H3003" t="s">
        <v>7102</v>
      </c>
      <c r="I3003" t="s">
        <v>7147</v>
      </c>
      <c r="J3003" t="s">
        <v>7163</v>
      </c>
      <c r="K3003" t="s">
        <v>7167</v>
      </c>
      <c r="L3003" t="s">
        <v>7179</v>
      </c>
      <c r="M3003">
        <v>8</v>
      </c>
      <c r="N3003">
        <v>17431.23</v>
      </c>
      <c r="O3003">
        <v>0.15</v>
      </c>
      <c r="P3003">
        <v>3597.04</v>
      </c>
    </row>
    <row r="3004" spans="1:16" x14ac:dyDescent="0.25">
      <c r="A3004" t="s">
        <v>3016</v>
      </c>
      <c r="B3004" t="s">
        <v>5485</v>
      </c>
      <c r="C3004" t="str">
        <f>TEXT(SalesData[[#This Row],[Order Date]],"mmm-yyyy")</f>
        <v>Feb-2024</v>
      </c>
      <c r="D3004">
        <f t="shared" si="46"/>
        <v>2024</v>
      </c>
      <c r="E3004" t="s">
        <v>6872</v>
      </c>
      <c r="F3004" t="s">
        <v>6965</v>
      </c>
      <c r="G3004" t="s">
        <v>7097</v>
      </c>
      <c r="H3004" t="s">
        <v>7105</v>
      </c>
      <c r="I3004" t="s">
        <v>7121</v>
      </c>
      <c r="J3004" t="s">
        <v>7165</v>
      </c>
      <c r="K3004" t="s">
        <v>7177</v>
      </c>
      <c r="L3004" t="s">
        <v>7198</v>
      </c>
      <c r="M3004">
        <v>8</v>
      </c>
      <c r="N3004">
        <v>397319.53</v>
      </c>
      <c r="O3004">
        <v>0.2</v>
      </c>
      <c r="P3004">
        <v>28479.119999999999</v>
      </c>
    </row>
    <row r="3005" spans="1:16" x14ac:dyDescent="0.25">
      <c r="A3005" t="s">
        <v>3017</v>
      </c>
      <c r="B3005" t="s">
        <v>6031</v>
      </c>
      <c r="C3005" t="str">
        <f>TEXT(SalesData[[#This Row],[Order Date]],"mmm-yyyy")</f>
        <v>Jan-2024</v>
      </c>
      <c r="D3005">
        <f t="shared" si="46"/>
        <v>2024</v>
      </c>
      <c r="E3005" t="s">
        <v>6720</v>
      </c>
      <c r="F3005" t="s">
        <v>7049</v>
      </c>
      <c r="G3005" t="s">
        <v>7095</v>
      </c>
      <c r="H3005" t="s">
        <v>7109</v>
      </c>
      <c r="I3005" t="s">
        <v>7135</v>
      </c>
      <c r="J3005" t="s">
        <v>7164</v>
      </c>
      <c r="K3005" t="s">
        <v>7173</v>
      </c>
      <c r="L3005" t="s">
        <v>7200</v>
      </c>
      <c r="M3005">
        <v>1</v>
      </c>
      <c r="N3005">
        <v>1156.0999999999999</v>
      </c>
      <c r="O3005">
        <v>0</v>
      </c>
      <c r="P3005">
        <v>411.63</v>
      </c>
    </row>
    <row r="3006" spans="1:16" x14ac:dyDescent="0.25">
      <c r="A3006" t="s">
        <v>3018</v>
      </c>
      <c r="B3006" t="s">
        <v>5872</v>
      </c>
      <c r="C3006" t="str">
        <f>TEXT(SalesData[[#This Row],[Order Date]],"mmm-yyyy")</f>
        <v>Jan-2023</v>
      </c>
      <c r="D3006">
        <f t="shared" si="46"/>
        <v>2023</v>
      </c>
      <c r="E3006" t="s">
        <v>6710</v>
      </c>
      <c r="F3006" t="s">
        <v>7056</v>
      </c>
      <c r="G3006" t="s">
        <v>7097</v>
      </c>
      <c r="H3006" t="s">
        <v>7105</v>
      </c>
      <c r="I3006" t="s">
        <v>7128</v>
      </c>
      <c r="J3006" t="s">
        <v>7162</v>
      </c>
      <c r="K3006" t="s">
        <v>7168</v>
      </c>
      <c r="L3006" t="s">
        <v>7181</v>
      </c>
      <c r="M3006">
        <v>2</v>
      </c>
      <c r="N3006">
        <v>21064.01</v>
      </c>
      <c r="O3006">
        <v>0.15</v>
      </c>
      <c r="P3006">
        <v>2613.2399999999998</v>
      </c>
    </row>
    <row r="3007" spans="1:16" x14ac:dyDescent="0.25">
      <c r="A3007" t="s">
        <v>3019</v>
      </c>
      <c r="B3007" t="s">
        <v>5488</v>
      </c>
      <c r="C3007" t="str">
        <f>TEXT(SalesData[[#This Row],[Order Date]],"mmm-yyyy")</f>
        <v>Feb-2023</v>
      </c>
      <c r="D3007">
        <f t="shared" si="46"/>
        <v>2023</v>
      </c>
      <c r="E3007" t="s">
        <v>6557</v>
      </c>
      <c r="F3007" t="s">
        <v>7003</v>
      </c>
      <c r="G3007" t="s">
        <v>7095</v>
      </c>
      <c r="H3007" t="s">
        <v>7108</v>
      </c>
      <c r="I3007" t="s">
        <v>7126</v>
      </c>
      <c r="J3007" t="s">
        <v>7163</v>
      </c>
      <c r="K3007" t="s">
        <v>7171</v>
      </c>
      <c r="L3007" t="s">
        <v>7184</v>
      </c>
      <c r="M3007">
        <v>3</v>
      </c>
      <c r="N3007">
        <v>23262.36</v>
      </c>
      <c r="O3007">
        <v>0</v>
      </c>
      <c r="P3007">
        <v>3609.05</v>
      </c>
    </row>
    <row r="3008" spans="1:16" x14ac:dyDescent="0.25">
      <c r="A3008" t="s">
        <v>3020</v>
      </c>
      <c r="B3008" t="s">
        <v>5500</v>
      </c>
      <c r="C3008" t="str">
        <f>TEXT(SalesData[[#This Row],[Order Date]],"mmm-yyyy")</f>
        <v>Feb-2024</v>
      </c>
      <c r="D3008">
        <f t="shared" si="46"/>
        <v>2024</v>
      </c>
      <c r="E3008" t="s">
        <v>6227</v>
      </c>
      <c r="F3008" t="s">
        <v>6993</v>
      </c>
      <c r="G3008" t="s">
        <v>7095</v>
      </c>
      <c r="H3008" t="s">
        <v>7102</v>
      </c>
      <c r="I3008" t="s">
        <v>7157</v>
      </c>
      <c r="J3008" t="s">
        <v>7164</v>
      </c>
      <c r="K3008" t="s">
        <v>7170</v>
      </c>
      <c r="L3008" t="s">
        <v>7183</v>
      </c>
      <c r="M3008">
        <v>5</v>
      </c>
      <c r="N3008">
        <v>25665.88</v>
      </c>
      <c r="O3008">
        <v>0</v>
      </c>
      <c r="P3008">
        <v>7346.11</v>
      </c>
    </row>
    <row r="3009" spans="1:16" x14ac:dyDescent="0.25">
      <c r="A3009" t="s">
        <v>3021</v>
      </c>
      <c r="B3009" t="s">
        <v>5219</v>
      </c>
      <c r="C3009" t="str">
        <f>TEXT(SalesData[[#This Row],[Order Date]],"mmm-yyyy")</f>
        <v>Sep-2024</v>
      </c>
      <c r="D3009">
        <f t="shared" si="46"/>
        <v>2024</v>
      </c>
      <c r="E3009" t="s">
        <v>6240</v>
      </c>
      <c r="F3009" t="s">
        <v>6999</v>
      </c>
      <c r="G3009" t="s">
        <v>7097</v>
      </c>
      <c r="H3009" t="s">
        <v>7107</v>
      </c>
      <c r="I3009" t="s">
        <v>7153</v>
      </c>
      <c r="J3009" t="s">
        <v>7162</v>
      </c>
      <c r="K3009" t="s">
        <v>7166</v>
      </c>
      <c r="L3009" t="s">
        <v>7211</v>
      </c>
      <c r="M3009">
        <v>1</v>
      </c>
      <c r="N3009">
        <v>7689.3</v>
      </c>
      <c r="O3009">
        <v>0</v>
      </c>
      <c r="P3009">
        <v>1467.91</v>
      </c>
    </row>
    <row r="3010" spans="1:16" x14ac:dyDescent="0.25">
      <c r="A3010" t="s">
        <v>3022</v>
      </c>
      <c r="B3010" t="s">
        <v>5345</v>
      </c>
      <c r="C3010" t="str">
        <f>TEXT(SalesData[[#This Row],[Order Date]],"mmm-yyyy")</f>
        <v>Jun-2025</v>
      </c>
      <c r="D3010">
        <f t="shared" ref="D3010:D3073" si="47">YEAR(B3010)</f>
        <v>2025</v>
      </c>
      <c r="E3010" t="s">
        <v>6794</v>
      </c>
      <c r="F3010" t="s">
        <v>6913</v>
      </c>
      <c r="G3010" t="s">
        <v>7095</v>
      </c>
      <c r="H3010" t="s">
        <v>7102</v>
      </c>
      <c r="I3010" t="s">
        <v>7118</v>
      </c>
      <c r="J3010" t="s">
        <v>7164</v>
      </c>
      <c r="K3010" t="s">
        <v>7173</v>
      </c>
      <c r="L3010" t="s">
        <v>7186</v>
      </c>
      <c r="M3010">
        <v>4</v>
      </c>
      <c r="N3010">
        <v>13286.08</v>
      </c>
      <c r="O3010">
        <v>0.25</v>
      </c>
      <c r="P3010">
        <v>2160.9899999999998</v>
      </c>
    </row>
    <row r="3011" spans="1:16" x14ac:dyDescent="0.25">
      <c r="A3011" t="s">
        <v>3023</v>
      </c>
      <c r="B3011" t="s">
        <v>5888</v>
      </c>
      <c r="C3011" t="str">
        <f>TEXT(SalesData[[#This Row],[Order Date]],"mmm-yyyy")</f>
        <v>Nov-2023</v>
      </c>
      <c r="D3011">
        <f t="shared" si="47"/>
        <v>2023</v>
      </c>
      <c r="E3011" t="s">
        <v>6419</v>
      </c>
      <c r="F3011" t="s">
        <v>6897</v>
      </c>
      <c r="G3011" t="s">
        <v>7097</v>
      </c>
      <c r="H3011" t="s">
        <v>7110</v>
      </c>
      <c r="I3011" t="s">
        <v>7129</v>
      </c>
      <c r="J3011" t="s">
        <v>7165</v>
      </c>
      <c r="K3011" t="s">
        <v>7172</v>
      </c>
      <c r="L3011" t="s">
        <v>7212</v>
      </c>
      <c r="M3011">
        <v>6</v>
      </c>
      <c r="N3011">
        <v>18146.66</v>
      </c>
      <c r="O3011">
        <v>0.15</v>
      </c>
      <c r="P3011">
        <v>2318.5100000000002</v>
      </c>
    </row>
    <row r="3012" spans="1:16" x14ac:dyDescent="0.25">
      <c r="A3012" t="s">
        <v>3024</v>
      </c>
      <c r="B3012" t="s">
        <v>5098</v>
      </c>
      <c r="C3012" t="str">
        <f>TEXT(SalesData[[#This Row],[Order Date]],"mmm-yyyy")</f>
        <v>Nov-2024</v>
      </c>
      <c r="D3012">
        <f t="shared" si="47"/>
        <v>2024</v>
      </c>
      <c r="E3012" t="s">
        <v>6517</v>
      </c>
      <c r="F3012" t="s">
        <v>6902</v>
      </c>
      <c r="G3012" t="s">
        <v>7094</v>
      </c>
      <c r="H3012" t="s">
        <v>7099</v>
      </c>
      <c r="I3012" t="s">
        <v>7115</v>
      </c>
      <c r="J3012" t="s">
        <v>7165</v>
      </c>
      <c r="K3012" t="s">
        <v>7176</v>
      </c>
      <c r="L3012" t="s">
        <v>7195</v>
      </c>
      <c r="M3012">
        <v>3</v>
      </c>
      <c r="N3012">
        <v>31402.05</v>
      </c>
      <c r="O3012">
        <v>0.15</v>
      </c>
      <c r="P3012">
        <v>1812.51</v>
      </c>
    </row>
    <row r="3013" spans="1:16" x14ac:dyDescent="0.25">
      <c r="A3013" t="s">
        <v>3025</v>
      </c>
      <c r="B3013" t="s">
        <v>5414</v>
      </c>
      <c r="C3013" t="str">
        <f>TEXT(SalesData[[#This Row],[Order Date]],"mmm-yyyy")</f>
        <v>Mar-2024</v>
      </c>
      <c r="D3013">
        <f t="shared" si="47"/>
        <v>2024</v>
      </c>
      <c r="E3013" t="s">
        <v>6417</v>
      </c>
      <c r="F3013" t="s">
        <v>7053</v>
      </c>
      <c r="G3013" t="s">
        <v>7096</v>
      </c>
      <c r="H3013" t="s">
        <v>7103</v>
      </c>
      <c r="I3013" t="s">
        <v>7158</v>
      </c>
      <c r="J3013" t="s">
        <v>7163</v>
      </c>
      <c r="K3013" t="s">
        <v>7171</v>
      </c>
      <c r="L3013" t="s">
        <v>7184</v>
      </c>
      <c r="M3013">
        <v>5</v>
      </c>
      <c r="N3013">
        <v>34830.67</v>
      </c>
      <c r="O3013">
        <v>0.1</v>
      </c>
      <c r="P3013">
        <v>4366.13</v>
      </c>
    </row>
    <row r="3014" spans="1:16" x14ac:dyDescent="0.25">
      <c r="A3014" t="s">
        <v>3026</v>
      </c>
      <c r="B3014" t="s">
        <v>5144</v>
      </c>
      <c r="C3014" t="str">
        <f>TEXT(SalesData[[#This Row],[Order Date]],"mmm-yyyy")</f>
        <v>Oct-2024</v>
      </c>
      <c r="D3014">
        <f t="shared" si="47"/>
        <v>2024</v>
      </c>
      <c r="E3014" t="s">
        <v>6360</v>
      </c>
      <c r="F3014" t="s">
        <v>7045</v>
      </c>
      <c r="G3014" t="s">
        <v>7095</v>
      </c>
      <c r="H3014" t="s">
        <v>7108</v>
      </c>
      <c r="I3014" t="s">
        <v>7126</v>
      </c>
      <c r="J3014" t="s">
        <v>7162</v>
      </c>
      <c r="K3014" t="s">
        <v>7168</v>
      </c>
      <c r="L3014" t="s">
        <v>7181</v>
      </c>
      <c r="M3014">
        <v>8</v>
      </c>
      <c r="N3014">
        <v>77921.87</v>
      </c>
      <c r="O3014">
        <v>0.15</v>
      </c>
      <c r="P3014">
        <v>13851.72</v>
      </c>
    </row>
    <row r="3015" spans="1:16" x14ac:dyDescent="0.25">
      <c r="A3015" t="s">
        <v>3027</v>
      </c>
      <c r="B3015" t="s">
        <v>5146</v>
      </c>
      <c r="C3015" t="str">
        <f>TEXT(SalesData[[#This Row],[Order Date]],"mmm-yyyy")</f>
        <v>Mar-2023</v>
      </c>
      <c r="D3015">
        <f t="shared" si="47"/>
        <v>2023</v>
      </c>
      <c r="E3015" t="s">
        <v>6479</v>
      </c>
      <c r="F3015" t="s">
        <v>7004</v>
      </c>
      <c r="G3015" t="s">
        <v>7094</v>
      </c>
      <c r="H3015" t="s">
        <v>7101</v>
      </c>
      <c r="I3015" t="s">
        <v>7137</v>
      </c>
      <c r="J3015" t="s">
        <v>7162</v>
      </c>
      <c r="K3015" t="s">
        <v>7166</v>
      </c>
      <c r="L3015" t="s">
        <v>7192</v>
      </c>
      <c r="M3015">
        <v>4</v>
      </c>
      <c r="N3015">
        <v>19665.150000000001</v>
      </c>
      <c r="O3015">
        <v>0.2</v>
      </c>
      <c r="P3015">
        <v>1230.17</v>
      </c>
    </row>
    <row r="3016" spans="1:16" x14ac:dyDescent="0.25">
      <c r="A3016" t="s">
        <v>3028</v>
      </c>
      <c r="B3016" t="s">
        <v>6032</v>
      </c>
      <c r="C3016" t="str">
        <f>TEXT(SalesData[[#This Row],[Order Date]],"mmm-yyyy")</f>
        <v>Dec-2024</v>
      </c>
      <c r="D3016">
        <f t="shared" si="47"/>
        <v>2024</v>
      </c>
      <c r="E3016" t="s">
        <v>6155</v>
      </c>
      <c r="F3016" t="s">
        <v>6918</v>
      </c>
      <c r="G3016" t="s">
        <v>7094</v>
      </c>
      <c r="H3016" t="s">
        <v>7101</v>
      </c>
      <c r="I3016" t="s">
        <v>7124</v>
      </c>
      <c r="J3016" t="s">
        <v>7164</v>
      </c>
      <c r="K3016" t="s">
        <v>7170</v>
      </c>
      <c r="L3016" t="s">
        <v>7189</v>
      </c>
      <c r="M3016">
        <v>2</v>
      </c>
      <c r="N3016">
        <v>2583.5</v>
      </c>
      <c r="O3016">
        <v>0.15</v>
      </c>
      <c r="P3016">
        <v>711.9</v>
      </c>
    </row>
    <row r="3017" spans="1:16" x14ac:dyDescent="0.25">
      <c r="A3017" t="s">
        <v>3029</v>
      </c>
      <c r="B3017" t="s">
        <v>6024</v>
      </c>
      <c r="C3017" t="str">
        <f>TEXT(SalesData[[#This Row],[Order Date]],"mmm-yyyy")</f>
        <v>May-2024</v>
      </c>
      <c r="D3017">
        <f t="shared" si="47"/>
        <v>2024</v>
      </c>
      <c r="E3017" t="s">
        <v>6454</v>
      </c>
      <c r="F3017" t="s">
        <v>7064</v>
      </c>
      <c r="G3017" t="s">
        <v>7097</v>
      </c>
      <c r="H3017" t="s">
        <v>7104</v>
      </c>
      <c r="I3017" t="s">
        <v>7132</v>
      </c>
      <c r="J3017" t="s">
        <v>7163</v>
      </c>
      <c r="K3017" t="s">
        <v>7167</v>
      </c>
      <c r="L3017" t="s">
        <v>7187</v>
      </c>
      <c r="M3017">
        <v>8</v>
      </c>
      <c r="N3017">
        <v>8610.35</v>
      </c>
      <c r="O3017">
        <v>0.25</v>
      </c>
      <c r="P3017">
        <v>1520.03</v>
      </c>
    </row>
    <row r="3018" spans="1:16" x14ac:dyDescent="0.25">
      <c r="A3018" t="s">
        <v>3030</v>
      </c>
      <c r="B3018" t="s">
        <v>5650</v>
      </c>
      <c r="C3018" t="str">
        <f>TEXT(SalesData[[#This Row],[Order Date]],"mmm-yyyy")</f>
        <v>Nov-2023</v>
      </c>
      <c r="D3018">
        <f t="shared" si="47"/>
        <v>2023</v>
      </c>
      <c r="E3018" t="s">
        <v>6295</v>
      </c>
      <c r="F3018" t="s">
        <v>7021</v>
      </c>
      <c r="G3018" t="s">
        <v>7095</v>
      </c>
      <c r="H3018" t="s">
        <v>7108</v>
      </c>
      <c r="I3018" t="s">
        <v>7141</v>
      </c>
      <c r="J3018" t="s">
        <v>7165</v>
      </c>
      <c r="K3018" t="s">
        <v>7172</v>
      </c>
      <c r="L3018" t="s">
        <v>7212</v>
      </c>
      <c r="M3018">
        <v>3</v>
      </c>
      <c r="N3018">
        <v>8050.79</v>
      </c>
      <c r="O3018">
        <v>0.25</v>
      </c>
      <c r="P3018">
        <v>319.5</v>
      </c>
    </row>
    <row r="3019" spans="1:16" x14ac:dyDescent="0.25">
      <c r="A3019" t="s">
        <v>3031</v>
      </c>
      <c r="B3019" t="s">
        <v>5440</v>
      </c>
      <c r="C3019" t="str">
        <f>TEXT(SalesData[[#This Row],[Order Date]],"mmm-yyyy")</f>
        <v>Dec-2023</v>
      </c>
      <c r="D3019">
        <f t="shared" si="47"/>
        <v>2023</v>
      </c>
      <c r="E3019" t="s">
        <v>6805</v>
      </c>
      <c r="F3019" t="s">
        <v>7074</v>
      </c>
      <c r="G3019" t="s">
        <v>7097</v>
      </c>
      <c r="H3019" t="s">
        <v>7107</v>
      </c>
      <c r="I3019" t="s">
        <v>7123</v>
      </c>
      <c r="J3019" t="s">
        <v>7165</v>
      </c>
      <c r="K3019" t="s">
        <v>7177</v>
      </c>
      <c r="L3019" t="s">
        <v>7210</v>
      </c>
      <c r="M3019">
        <v>8</v>
      </c>
      <c r="N3019">
        <v>611795.09</v>
      </c>
      <c r="O3019">
        <v>0.1</v>
      </c>
      <c r="P3019">
        <v>52936.13</v>
      </c>
    </row>
    <row r="3020" spans="1:16" x14ac:dyDescent="0.25">
      <c r="A3020" t="s">
        <v>3032</v>
      </c>
      <c r="B3020" t="s">
        <v>5508</v>
      </c>
      <c r="C3020" t="str">
        <f>TEXT(SalesData[[#This Row],[Order Date]],"mmm-yyyy")</f>
        <v>Jun-2023</v>
      </c>
      <c r="D3020">
        <f t="shared" si="47"/>
        <v>2023</v>
      </c>
      <c r="E3020" t="s">
        <v>6659</v>
      </c>
      <c r="F3020" t="s">
        <v>7044</v>
      </c>
      <c r="G3020" t="s">
        <v>7096</v>
      </c>
      <c r="H3020" t="s">
        <v>7113</v>
      </c>
      <c r="I3020" t="s">
        <v>7143</v>
      </c>
      <c r="J3020" t="s">
        <v>7163</v>
      </c>
      <c r="K3020" t="s">
        <v>7175</v>
      </c>
      <c r="L3020" t="s">
        <v>7197</v>
      </c>
      <c r="M3020">
        <v>3</v>
      </c>
      <c r="N3020">
        <v>18365.650000000001</v>
      </c>
      <c r="O3020">
        <v>0</v>
      </c>
      <c r="P3020">
        <v>4307.8999999999996</v>
      </c>
    </row>
    <row r="3021" spans="1:16" x14ac:dyDescent="0.25">
      <c r="A3021" t="s">
        <v>3033</v>
      </c>
      <c r="B3021" t="s">
        <v>5459</v>
      </c>
      <c r="C3021" t="str">
        <f>TEXT(SalesData[[#This Row],[Order Date]],"mmm-yyyy")</f>
        <v>Nov-2024</v>
      </c>
      <c r="D3021">
        <f t="shared" si="47"/>
        <v>2024</v>
      </c>
      <c r="E3021" t="s">
        <v>6117</v>
      </c>
      <c r="F3021" t="s">
        <v>6916</v>
      </c>
      <c r="G3021" t="s">
        <v>7095</v>
      </c>
      <c r="H3021" t="s">
        <v>7109</v>
      </c>
      <c r="I3021" t="s">
        <v>7140</v>
      </c>
      <c r="J3021" t="s">
        <v>7164</v>
      </c>
      <c r="K3021" t="s">
        <v>7174</v>
      </c>
      <c r="L3021" t="s">
        <v>7188</v>
      </c>
      <c r="M3021">
        <v>5</v>
      </c>
      <c r="N3021">
        <v>14239.26</v>
      </c>
      <c r="O3021">
        <v>0</v>
      </c>
      <c r="P3021">
        <v>3250.67</v>
      </c>
    </row>
    <row r="3022" spans="1:16" x14ac:dyDescent="0.25">
      <c r="A3022" t="s">
        <v>3034</v>
      </c>
      <c r="B3022" t="s">
        <v>5984</v>
      </c>
      <c r="C3022" t="str">
        <f>TEXT(SalesData[[#This Row],[Order Date]],"mmm-yyyy")</f>
        <v>Jul-2025</v>
      </c>
      <c r="D3022">
        <f t="shared" si="47"/>
        <v>2025</v>
      </c>
      <c r="E3022" t="s">
        <v>6729</v>
      </c>
      <c r="F3022" t="s">
        <v>6914</v>
      </c>
      <c r="G3022" t="s">
        <v>7096</v>
      </c>
      <c r="H3022" t="s">
        <v>7103</v>
      </c>
      <c r="I3022" t="s">
        <v>7158</v>
      </c>
      <c r="J3022" t="s">
        <v>7165</v>
      </c>
      <c r="K3022" t="s">
        <v>7172</v>
      </c>
      <c r="L3022" t="s">
        <v>7208</v>
      </c>
      <c r="M3022">
        <v>7</v>
      </c>
      <c r="N3022">
        <v>16833.37</v>
      </c>
      <c r="O3022">
        <v>0.05</v>
      </c>
      <c r="P3022">
        <v>3652.55</v>
      </c>
    </row>
    <row r="3023" spans="1:16" x14ac:dyDescent="0.25">
      <c r="A3023" t="s">
        <v>3035</v>
      </c>
      <c r="B3023" t="s">
        <v>5838</v>
      </c>
      <c r="C3023" t="str">
        <f>TEXT(SalesData[[#This Row],[Order Date]],"mmm-yyyy")</f>
        <v>Jul-2023</v>
      </c>
      <c r="D3023">
        <f t="shared" si="47"/>
        <v>2023</v>
      </c>
      <c r="E3023" t="s">
        <v>6296</v>
      </c>
      <c r="F3023" t="s">
        <v>7022</v>
      </c>
      <c r="G3023" t="s">
        <v>7095</v>
      </c>
      <c r="H3023" t="s">
        <v>7108</v>
      </c>
      <c r="I3023" t="s">
        <v>7141</v>
      </c>
      <c r="J3023" t="s">
        <v>7163</v>
      </c>
      <c r="K3023" t="s">
        <v>7167</v>
      </c>
      <c r="L3023" t="s">
        <v>7179</v>
      </c>
      <c r="M3023">
        <v>4</v>
      </c>
      <c r="N3023">
        <v>10446.09</v>
      </c>
      <c r="O3023">
        <v>0</v>
      </c>
      <c r="P3023">
        <v>2905.72</v>
      </c>
    </row>
    <row r="3024" spans="1:16" x14ac:dyDescent="0.25">
      <c r="A3024" t="s">
        <v>3036</v>
      </c>
      <c r="B3024" t="s">
        <v>5223</v>
      </c>
      <c r="C3024" t="str">
        <f>TEXT(SalesData[[#This Row],[Order Date]],"mmm-yyyy")</f>
        <v>Jan-2025</v>
      </c>
      <c r="D3024">
        <f t="shared" si="47"/>
        <v>2025</v>
      </c>
      <c r="E3024" t="s">
        <v>6129</v>
      </c>
      <c r="F3024" t="s">
        <v>6928</v>
      </c>
      <c r="G3024" t="s">
        <v>7094</v>
      </c>
      <c r="H3024" t="s">
        <v>7101</v>
      </c>
      <c r="I3024" t="s">
        <v>7117</v>
      </c>
      <c r="J3024" t="s">
        <v>7165</v>
      </c>
      <c r="K3024" t="s">
        <v>7172</v>
      </c>
      <c r="L3024" t="s">
        <v>7212</v>
      </c>
      <c r="M3024">
        <v>2</v>
      </c>
      <c r="N3024">
        <v>7095.98</v>
      </c>
      <c r="O3024">
        <v>0</v>
      </c>
      <c r="P3024">
        <v>1385.95</v>
      </c>
    </row>
    <row r="3025" spans="1:16" x14ac:dyDescent="0.25">
      <c r="A3025" t="s">
        <v>3037</v>
      </c>
      <c r="B3025" t="s">
        <v>5726</v>
      </c>
      <c r="C3025" t="str">
        <f>TEXT(SalesData[[#This Row],[Order Date]],"mmm-yyyy")</f>
        <v>Nov-2024</v>
      </c>
      <c r="D3025">
        <f t="shared" si="47"/>
        <v>2024</v>
      </c>
      <c r="E3025" t="s">
        <v>6248</v>
      </c>
      <c r="F3025" t="s">
        <v>7002</v>
      </c>
      <c r="G3025" t="s">
        <v>7094</v>
      </c>
      <c r="H3025" t="s">
        <v>7101</v>
      </c>
      <c r="I3025" t="s">
        <v>7117</v>
      </c>
      <c r="J3025" t="s">
        <v>7163</v>
      </c>
      <c r="K3025" t="s">
        <v>7167</v>
      </c>
      <c r="L3025" t="s">
        <v>7187</v>
      </c>
      <c r="M3025">
        <v>8</v>
      </c>
      <c r="N3025">
        <v>11400.86</v>
      </c>
      <c r="O3025">
        <v>0</v>
      </c>
      <c r="P3025">
        <v>3695.51</v>
      </c>
    </row>
    <row r="3026" spans="1:16" x14ac:dyDescent="0.25">
      <c r="A3026" t="s">
        <v>3038</v>
      </c>
      <c r="B3026" t="s">
        <v>5847</v>
      </c>
      <c r="C3026" t="str">
        <f>TEXT(SalesData[[#This Row],[Order Date]],"mmm-yyyy")</f>
        <v>Mar-2024</v>
      </c>
      <c r="D3026">
        <f t="shared" si="47"/>
        <v>2024</v>
      </c>
      <c r="E3026" t="s">
        <v>6817</v>
      </c>
      <c r="F3026" t="s">
        <v>7043</v>
      </c>
      <c r="G3026" t="s">
        <v>7097</v>
      </c>
      <c r="H3026" t="s">
        <v>7107</v>
      </c>
      <c r="I3026" t="s">
        <v>7153</v>
      </c>
      <c r="J3026" t="s">
        <v>7165</v>
      </c>
      <c r="K3026" t="s">
        <v>7172</v>
      </c>
      <c r="L3026" t="s">
        <v>7185</v>
      </c>
      <c r="M3026">
        <v>7</v>
      </c>
      <c r="N3026">
        <v>32610.15</v>
      </c>
      <c r="O3026">
        <v>0.1</v>
      </c>
      <c r="P3026">
        <v>4551.43</v>
      </c>
    </row>
    <row r="3027" spans="1:16" x14ac:dyDescent="0.25">
      <c r="A3027" t="s">
        <v>3039</v>
      </c>
      <c r="B3027" t="s">
        <v>5699</v>
      </c>
      <c r="C3027" t="str">
        <f>TEXT(SalesData[[#This Row],[Order Date]],"mmm-yyyy")</f>
        <v>Feb-2023</v>
      </c>
      <c r="D3027">
        <f t="shared" si="47"/>
        <v>2023</v>
      </c>
      <c r="E3027" t="s">
        <v>6230</v>
      </c>
      <c r="F3027" t="s">
        <v>6899</v>
      </c>
      <c r="G3027" t="s">
        <v>7094</v>
      </c>
      <c r="H3027" t="s">
        <v>7101</v>
      </c>
      <c r="I3027" t="s">
        <v>7117</v>
      </c>
      <c r="J3027" t="s">
        <v>7164</v>
      </c>
      <c r="K3027" t="s">
        <v>7170</v>
      </c>
      <c r="L3027" t="s">
        <v>7183</v>
      </c>
      <c r="M3027">
        <v>4</v>
      </c>
      <c r="N3027">
        <v>17750.88</v>
      </c>
      <c r="O3027">
        <v>0.1</v>
      </c>
      <c r="P3027">
        <v>3973.96</v>
      </c>
    </row>
    <row r="3028" spans="1:16" x14ac:dyDescent="0.25">
      <c r="A3028" t="s">
        <v>3040</v>
      </c>
      <c r="B3028" t="s">
        <v>5795</v>
      </c>
      <c r="C3028" t="str">
        <f>TEXT(SalesData[[#This Row],[Order Date]],"mmm-yyyy")</f>
        <v>Jan-2023</v>
      </c>
      <c r="D3028">
        <f t="shared" si="47"/>
        <v>2023</v>
      </c>
      <c r="E3028" t="s">
        <v>6498</v>
      </c>
      <c r="F3028" t="s">
        <v>7003</v>
      </c>
      <c r="G3028" t="s">
        <v>7095</v>
      </c>
      <c r="H3028" t="s">
        <v>7102</v>
      </c>
      <c r="I3028" t="s">
        <v>7147</v>
      </c>
      <c r="J3028" t="s">
        <v>7164</v>
      </c>
      <c r="K3028" t="s">
        <v>7170</v>
      </c>
      <c r="L3028" t="s">
        <v>7189</v>
      </c>
      <c r="M3028">
        <v>4</v>
      </c>
      <c r="N3028">
        <v>5053.1000000000004</v>
      </c>
      <c r="O3028">
        <v>0.15</v>
      </c>
      <c r="P3028">
        <v>1138.33</v>
      </c>
    </row>
    <row r="3029" spans="1:16" x14ac:dyDescent="0.25">
      <c r="A3029" t="s">
        <v>3041</v>
      </c>
      <c r="B3029" t="s">
        <v>5997</v>
      </c>
      <c r="C3029" t="str">
        <f>TEXT(SalesData[[#This Row],[Order Date]],"mmm-yyyy")</f>
        <v>Jul-2025</v>
      </c>
      <c r="D3029">
        <f t="shared" si="47"/>
        <v>2025</v>
      </c>
      <c r="E3029" t="s">
        <v>6457</v>
      </c>
      <c r="F3029" t="s">
        <v>6930</v>
      </c>
      <c r="G3029" t="s">
        <v>7094</v>
      </c>
      <c r="H3029" t="s">
        <v>7100</v>
      </c>
      <c r="I3029" t="s">
        <v>7116</v>
      </c>
      <c r="J3029" t="s">
        <v>7163</v>
      </c>
      <c r="K3029" t="s">
        <v>7175</v>
      </c>
      <c r="L3029" t="s">
        <v>7205</v>
      </c>
      <c r="M3029">
        <v>1</v>
      </c>
      <c r="N3029">
        <v>3107.77</v>
      </c>
      <c r="O3029">
        <v>0.15</v>
      </c>
      <c r="P3029">
        <v>275.24</v>
      </c>
    </row>
    <row r="3030" spans="1:16" x14ac:dyDescent="0.25">
      <c r="A3030" t="s">
        <v>3042</v>
      </c>
      <c r="B3030" t="s">
        <v>5956</v>
      </c>
      <c r="C3030" t="str">
        <f>TEXT(SalesData[[#This Row],[Order Date]],"mmm-yyyy")</f>
        <v>Dec-2025</v>
      </c>
      <c r="D3030">
        <f t="shared" si="47"/>
        <v>2025</v>
      </c>
      <c r="E3030" t="s">
        <v>6343</v>
      </c>
      <c r="F3030" t="s">
        <v>6907</v>
      </c>
      <c r="G3030" t="s">
        <v>7096</v>
      </c>
      <c r="H3030" t="s">
        <v>7111</v>
      </c>
      <c r="I3030" t="s">
        <v>7142</v>
      </c>
      <c r="J3030" t="s">
        <v>7165</v>
      </c>
      <c r="K3030" t="s">
        <v>7177</v>
      </c>
      <c r="L3030" t="s">
        <v>7210</v>
      </c>
      <c r="M3030">
        <v>7</v>
      </c>
      <c r="N3030">
        <v>486759.69</v>
      </c>
      <c r="O3030">
        <v>0.15</v>
      </c>
      <c r="P3030">
        <v>19520.45</v>
      </c>
    </row>
    <row r="3031" spans="1:16" x14ac:dyDescent="0.25">
      <c r="A3031" t="s">
        <v>3043</v>
      </c>
      <c r="B3031" t="s">
        <v>5833</v>
      </c>
      <c r="C3031" t="str">
        <f>TEXT(SalesData[[#This Row],[Order Date]],"mmm-yyyy")</f>
        <v>Oct-2023</v>
      </c>
      <c r="D3031">
        <f t="shared" si="47"/>
        <v>2023</v>
      </c>
      <c r="E3031" t="s">
        <v>6727</v>
      </c>
      <c r="F3031" t="s">
        <v>6910</v>
      </c>
      <c r="G3031" t="s">
        <v>7094</v>
      </c>
      <c r="H3031" t="s">
        <v>7101</v>
      </c>
      <c r="I3031" t="s">
        <v>7137</v>
      </c>
      <c r="J3031" t="s">
        <v>7162</v>
      </c>
      <c r="K3031" t="s">
        <v>7166</v>
      </c>
      <c r="L3031" t="s">
        <v>7178</v>
      </c>
      <c r="M3031">
        <v>8</v>
      </c>
      <c r="N3031">
        <v>90075.520000000004</v>
      </c>
      <c r="O3031">
        <v>0.25</v>
      </c>
      <c r="P3031">
        <v>11646.63</v>
      </c>
    </row>
    <row r="3032" spans="1:16" x14ac:dyDescent="0.25">
      <c r="A3032" t="s">
        <v>3044</v>
      </c>
      <c r="B3032" t="s">
        <v>5020</v>
      </c>
      <c r="C3032" t="str">
        <f>TEXT(SalesData[[#This Row],[Order Date]],"mmm-yyyy")</f>
        <v>Nov-2025</v>
      </c>
      <c r="D3032">
        <f t="shared" si="47"/>
        <v>2025</v>
      </c>
      <c r="E3032" t="s">
        <v>6259</v>
      </c>
      <c r="F3032" t="s">
        <v>6968</v>
      </c>
      <c r="G3032" t="s">
        <v>7097</v>
      </c>
      <c r="H3032" t="s">
        <v>7104</v>
      </c>
      <c r="I3032" t="s">
        <v>7120</v>
      </c>
      <c r="J3032" t="s">
        <v>7165</v>
      </c>
      <c r="K3032" t="s">
        <v>7177</v>
      </c>
      <c r="L3032" t="s">
        <v>7201</v>
      </c>
      <c r="M3032">
        <v>2</v>
      </c>
      <c r="N3032">
        <v>76560.77</v>
      </c>
      <c r="O3032">
        <v>0.25</v>
      </c>
      <c r="P3032">
        <v>706.2</v>
      </c>
    </row>
    <row r="3033" spans="1:16" x14ac:dyDescent="0.25">
      <c r="A3033" t="s">
        <v>3045</v>
      </c>
      <c r="B3033" t="s">
        <v>5408</v>
      </c>
      <c r="C3033" t="str">
        <f>TEXT(SalesData[[#This Row],[Order Date]],"mmm-yyyy")</f>
        <v>Mar-2023</v>
      </c>
      <c r="D3033">
        <f t="shared" si="47"/>
        <v>2023</v>
      </c>
      <c r="E3033" t="s">
        <v>6400</v>
      </c>
      <c r="F3033" t="s">
        <v>7014</v>
      </c>
      <c r="G3033" t="s">
        <v>7097</v>
      </c>
      <c r="H3033" t="s">
        <v>7107</v>
      </c>
      <c r="I3033" t="s">
        <v>7152</v>
      </c>
      <c r="J3033" t="s">
        <v>7165</v>
      </c>
      <c r="K3033" t="s">
        <v>7176</v>
      </c>
      <c r="L3033" t="s">
        <v>7194</v>
      </c>
      <c r="M3033">
        <v>4</v>
      </c>
      <c r="N3033">
        <v>85054.98</v>
      </c>
      <c r="O3033">
        <v>0.15</v>
      </c>
      <c r="P3033">
        <v>8596.1299999999992</v>
      </c>
    </row>
    <row r="3034" spans="1:16" x14ac:dyDescent="0.25">
      <c r="A3034" t="s">
        <v>3046</v>
      </c>
      <c r="B3034" t="s">
        <v>5831</v>
      </c>
      <c r="C3034" t="str">
        <f>TEXT(SalesData[[#This Row],[Order Date]],"mmm-yyyy")</f>
        <v>Apr-2024</v>
      </c>
      <c r="D3034">
        <f t="shared" si="47"/>
        <v>2024</v>
      </c>
      <c r="E3034" t="s">
        <v>6307</v>
      </c>
      <c r="F3034" t="s">
        <v>6944</v>
      </c>
      <c r="G3034" t="s">
        <v>7095</v>
      </c>
      <c r="H3034" t="s">
        <v>7102</v>
      </c>
      <c r="I3034" t="s">
        <v>7157</v>
      </c>
      <c r="J3034" t="s">
        <v>7162</v>
      </c>
      <c r="K3034" t="s">
        <v>7166</v>
      </c>
      <c r="L3034" t="s">
        <v>7192</v>
      </c>
      <c r="M3034">
        <v>4</v>
      </c>
      <c r="N3034">
        <v>18132.73</v>
      </c>
      <c r="O3034">
        <v>0.25</v>
      </c>
      <c r="P3034">
        <v>193.54</v>
      </c>
    </row>
    <row r="3035" spans="1:16" x14ac:dyDescent="0.25">
      <c r="A3035" t="s">
        <v>3047</v>
      </c>
      <c r="B3035" t="s">
        <v>5806</v>
      </c>
      <c r="C3035" t="str">
        <f>TEXT(SalesData[[#This Row],[Order Date]],"mmm-yyyy")</f>
        <v>Aug-2023</v>
      </c>
      <c r="D3035">
        <f t="shared" si="47"/>
        <v>2023</v>
      </c>
      <c r="E3035" t="s">
        <v>6259</v>
      </c>
      <c r="F3035" t="s">
        <v>6968</v>
      </c>
      <c r="G3035" t="s">
        <v>7094</v>
      </c>
      <c r="H3035" t="s">
        <v>7099</v>
      </c>
      <c r="I3035" t="s">
        <v>7115</v>
      </c>
      <c r="J3035" t="s">
        <v>7164</v>
      </c>
      <c r="K3035" t="s">
        <v>7174</v>
      </c>
      <c r="L3035" t="s">
        <v>7188</v>
      </c>
      <c r="M3035">
        <v>8</v>
      </c>
      <c r="N3035">
        <v>22453.03</v>
      </c>
      <c r="O3035">
        <v>0</v>
      </c>
      <c r="P3035">
        <v>5066.62</v>
      </c>
    </row>
    <row r="3036" spans="1:16" x14ac:dyDescent="0.25">
      <c r="A3036" t="s">
        <v>3048</v>
      </c>
      <c r="B3036" t="s">
        <v>6033</v>
      </c>
      <c r="C3036" t="str">
        <f>TEXT(SalesData[[#This Row],[Order Date]],"mmm-yyyy")</f>
        <v>Dec-2024</v>
      </c>
      <c r="D3036">
        <f t="shared" si="47"/>
        <v>2024</v>
      </c>
      <c r="E3036" t="s">
        <v>6308</v>
      </c>
      <c r="F3036" t="s">
        <v>7016</v>
      </c>
      <c r="G3036" t="s">
        <v>7095</v>
      </c>
      <c r="H3036" t="s">
        <v>7106</v>
      </c>
      <c r="I3036" t="s">
        <v>7161</v>
      </c>
      <c r="J3036" t="s">
        <v>7164</v>
      </c>
      <c r="K3036" t="s">
        <v>7174</v>
      </c>
      <c r="L3036" t="s">
        <v>7199</v>
      </c>
      <c r="M3036">
        <v>3</v>
      </c>
      <c r="N3036">
        <v>4619.3999999999996</v>
      </c>
      <c r="O3036">
        <v>0.05</v>
      </c>
      <c r="P3036">
        <v>1037.49</v>
      </c>
    </row>
    <row r="3037" spans="1:16" x14ac:dyDescent="0.25">
      <c r="A3037" t="s">
        <v>3049</v>
      </c>
      <c r="B3037" t="s">
        <v>5421</v>
      </c>
      <c r="C3037" t="str">
        <f>TEXT(SalesData[[#This Row],[Order Date]],"mmm-yyyy")</f>
        <v>Mar-2023</v>
      </c>
      <c r="D3037">
        <f t="shared" si="47"/>
        <v>2023</v>
      </c>
      <c r="E3037" t="s">
        <v>6115</v>
      </c>
      <c r="F3037" t="s">
        <v>6914</v>
      </c>
      <c r="G3037" t="s">
        <v>7094</v>
      </c>
      <c r="H3037" t="s">
        <v>7098</v>
      </c>
      <c r="I3037" t="s">
        <v>7138</v>
      </c>
      <c r="J3037" t="s">
        <v>7164</v>
      </c>
      <c r="K3037" t="s">
        <v>7174</v>
      </c>
      <c r="L3037" t="s">
        <v>7196</v>
      </c>
      <c r="M3037">
        <v>5</v>
      </c>
      <c r="N3037">
        <v>17783.21</v>
      </c>
      <c r="O3037">
        <v>0</v>
      </c>
      <c r="P3037">
        <v>4735.3900000000003</v>
      </c>
    </row>
    <row r="3038" spans="1:16" x14ac:dyDescent="0.25">
      <c r="A3038" t="s">
        <v>3050</v>
      </c>
      <c r="B3038" t="s">
        <v>5518</v>
      </c>
      <c r="C3038" t="str">
        <f>TEXT(SalesData[[#This Row],[Order Date]],"mmm-yyyy")</f>
        <v>Jul-2025</v>
      </c>
      <c r="D3038">
        <f t="shared" si="47"/>
        <v>2025</v>
      </c>
      <c r="E3038" t="s">
        <v>6294</v>
      </c>
      <c r="F3038" t="s">
        <v>7010</v>
      </c>
      <c r="G3038" t="s">
        <v>7097</v>
      </c>
      <c r="H3038" t="s">
        <v>7110</v>
      </c>
      <c r="I3038" t="s">
        <v>7159</v>
      </c>
      <c r="J3038" t="s">
        <v>7162</v>
      </c>
      <c r="K3038" t="s">
        <v>7169</v>
      </c>
      <c r="L3038" t="s">
        <v>7193</v>
      </c>
      <c r="M3038">
        <v>8</v>
      </c>
      <c r="N3038">
        <v>69827.91</v>
      </c>
      <c r="O3038">
        <v>0.2</v>
      </c>
      <c r="P3038">
        <v>8412.52</v>
      </c>
    </row>
    <row r="3039" spans="1:16" x14ac:dyDescent="0.25">
      <c r="A3039" t="s">
        <v>3051</v>
      </c>
      <c r="B3039" t="s">
        <v>5296</v>
      </c>
      <c r="C3039" t="str">
        <f>TEXT(SalesData[[#This Row],[Order Date]],"mmm-yyyy")</f>
        <v>Mar-2025</v>
      </c>
      <c r="D3039">
        <f t="shared" si="47"/>
        <v>2025</v>
      </c>
      <c r="E3039" t="s">
        <v>6371</v>
      </c>
      <c r="F3039" t="s">
        <v>7040</v>
      </c>
      <c r="G3039" t="s">
        <v>7094</v>
      </c>
      <c r="H3039" t="s">
        <v>7098</v>
      </c>
      <c r="I3039" t="s">
        <v>7114</v>
      </c>
      <c r="J3039" t="s">
        <v>7162</v>
      </c>
      <c r="K3039" t="s">
        <v>7166</v>
      </c>
      <c r="L3039" t="s">
        <v>7211</v>
      </c>
      <c r="M3039">
        <v>4</v>
      </c>
      <c r="N3039">
        <v>25785.33</v>
      </c>
      <c r="O3039">
        <v>0.15</v>
      </c>
      <c r="P3039">
        <v>2450.0300000000002</v>
      </c>
    </row>
    <row r="3040" spans="1:16" x14ac:dyDescent="0.25">
      <c r="A3040" t="s">
        <v>3052</v>
      </c>
      <c r="B3040" t="s">
        <v>5465</v>
      </c>
      <c r="C3040" t="str">
        <f>TEXT(SalesData[[#This Row],[Order Date]],"mmm-yyyy")</f>
        <v>Aug-2025</v>
      </c>
      <c r="D3040">
        <f t="shared" si="47"/>
        <v>2025</v>
      </c>
      <c r="E3040" t="s">
        <v>6344</v>
      </c>
      <c r="F3040" t="s">
        <v>6895</v>
      </c>
      <c r="G3040" t="s">
        <v>7095</v>
      </c>
      <c r="H3040" t="s">
        <v>7108</v>
      </c>
      <c r="I3040" t="s">
        <v>7141</v>
      </c>
      <c r="J3040" t="s">
        <v>7162</v>
      </c>
      <c r="K3040" t="s">
        <v>7168</v>
      </c>
      <c r="L3040" t="s">
        <v>7181</v>
      </c>
      <c r="M3040">
        <v>2</v>
      </c>
      <c r="N3040">
        <v>19780.97</v>
      </c>
      <c r="O3040">
        <v>0.15</v>
      </c>
      <c r="P3040">
        <v>3453.38</v>
      </c>
    </row>
    <row r="3041" spans="1:16" x14ac:dyDescent="0.25">
      <c r="A3041" t="s">
        <v>3053</v>
      </c>
      <c r="B3041" t="s">
        <v>5923</v>
      </c>
      <c r="C3041" t="str">
        <f>TEXT(SalesData[[#This Row],[Order Date]],"mmm-yyyy")</f>
        <v>Feb-2024</v>
      </c>
      <c r="D3041">
        <f t="shared" si="47"/>
        <v>2024</v>
      </c>
      <c r="E3041" t="s">
        <v>6104</v>
      </c>
      <c r="F3041" t="s">
        <v>6903</v>
      </c>
      <c r="G3041" t="s">
        <v>7096</v>
      </c>
      <c r="H3041" t="s">
        <v>7112</v>
      </c>
      <c r="I3041" t="s">
        <v>7139</v>
      </c>
      <c r="J3041" t="s">
        <v>7163</v>
      </c>
      <c r="K3041" t="s">
        <v>7175</v>
      </c>
      <c r="L3041" t="s">
        <v>7197</v>
      </c>
      <c r="M3041">
        <v>3</v>
      </c>
      <c r="N3041">
        <v>17949.46</v>
      </c>
      <c r="O3041">
        <v>0</v>
      </c>
      <c r="P3041">
        <v>4143.24</v>
      </c>
    </row>
    <row r="3042" spans="1:16" x14ac:dyDescent="0.25">
      <c r="A3042" t="s">
        <v>3054</v>
      </c>
      <c r="B3042" t="s">
        <v>5848</v>
      </c>
      <c r="C3042" t="str">
        <f>TEXT(SalesData[[#This Row],[Order Date]],"mmm-yyyy")</f>
        <v>Oct-2024</v>
      </c>
      <c r="D3042">
        <f t="shared" si="47"/>
        <v>2024</v>
      </c>
      <c r="E3042" t="s">
        <v>6707</v>
      </c>
      <c r="F3042" t="s">
        <v>7060</v>
      </c>
      <c r="G3042" t="s">
        <v>7097</v>
      </c>
      <c r="H3042" t="s">
        <v>7110</v>
      </c>
      <c r="I3042" t="s">
        <v>7159</v>
      </c>
      <c r="J3042" t="s">
        <v>7165</v>
      </c>
      <c r="K3042" t="s">
        <v>7176</v>
      </c>
      <c r="L3042" t="s">
        <v>7194</v>
      </c>
      <c r="M3042">
        <v>7</v>
      </c>
      <c r="N3042">
        <v>172219.6</v>
      </c>
      <c r="O3042">
        <v>0</v>
      </c>
      <c r="P3042">
        <v>27037.05</v>
      </c>
    </row>
    <row r="3043" spans="1:16" x14ac:dyDescent="0.25">
      <c r="A3043" t="s">
        <v>3055</v>
      </c>
      <c r="B3043" t="s">
        <v>5471</v>
      </c>
      <c r="C3043" t="str">
        <f>TEXT(SalesData[[#This Row],[Order Date]],"mmm-yyyy")</f>
        <v>Oct-2025</v>
      </c>
      <c r="D3043">
        <f t="shared" si="47"/>
        <v>2025</v>
      </c>
      <c r="E3043" t="s">
        <v>6655</v>
      </c>
      <c r="F3043" t="s">
        <v>7049</v>
      </c>
      <c r="G3043" t="s">
        <v>7097</v>
      </c>
      <c r="H3043" t="s">
        <v>7110</v>
      </c>
      <c r="I3043" t="s">
        <v>7129</v>
      </c>
      <c r="J3043" t="s">
        <v>7162</v>
      </c>
      <c r="K3043" t="s">
        <v>7168</v>
      </c>
      <c r="L3043" t="s">
        <v>7191</v>
      </c>
      <c r="M3043">
        <v>1</v>
      </c>
      <c r="N3043">
        <v>6519.93</v>
      </c>
      <c r="O3043">
        <v>0</v>
      </c>
      <c r="P3043">
        <v>1289.3599999999999</v>
      </c>
    </row>
    <row r="3044" spans="1:16" x14ac:dyDescent="0.25">
      <c r="A3044" t="s">
        <v>3056</v>
      </c>
      <c r="B3044" t="s">
        <v>5724</v>
      </c>
      <c r="C3044" t="str">
        <f>TEXT(SalesData[[#This Row],[Order Date]],"mmm-yyyy")</f>
        <v>Jul-2024</v>
      </c>
      <c r="D3044">
        <f t="shared" si="47"/>
        <v>2024</v>
      </c>
      <c r="E3044" t="s">
        <v>6858</v>
      </c>
      <c r="F3044" t="s">
        <v>6949</v>
      </c>
      <c r="G3044" t="s">
        <v>7097</v>
      </c>
      <c r="H3044" t="s">
        <v>7104</v>
      </c>
      <c r="I3044" t="s">
        <v>7160</v>
      </c>
      <c r="J3044" t="s">
        <v>7162</v>
      </c>
      <c r="K3044" t="s">
        <v>7168</v>
      </c>
      <c r="L3044" t="s">
        <v>7181</v>
      </c>
      <c r="M3044">
        <v>1</v>
      </c>
      <c r="N3044">
        <v>11901.17</v>
      </c>
      <c r="O3044">
        <v>0</v>
      </c>
      <c r="P3044">
        <v>2612.39</v>
      </c>
    </row>
    <row r="3045" spans="1:16" x14ac:dyDescent="0.25">
      <c r="A3045" t="s">
        <v>3057</v>
      </c>
      <c r="B3045" t="s">
        <v>5511</v>
      </c>
      <c r="C3045" t="str">
        <f>TEXT(SalesData[[#This Row],[Order Date]],"mmm-yyyy")</f>
        <v>Aug-2023</v>
      </c>
      <c r="D3045">
        <f t="shared" si="47"/>
        <v>2023</v>
      </c>
      <c r="E3045" t="s">
        <v>6567</v>
      </c>
      <c r="F3045" t="s">
        <v>6921</v>
      </c>
      <c r="G3045" t="s">
        <v>7094</v>
      </c>
      <c r="H3045" t="s">
        <v>7098</v>
      </c>
      <c r="I3045" t="s">
        <v>7138</v>
      </c>
      <c r="J3045" t="s">
        <v>7163</v>
      </c>
      <c r="K3045" t="s">
        <v>7167</v>
      </c>
      <c r="L3045" t="s">
        <v>7187</v>
      </c>
      <c r="M3045">
        <v>7</v>
      </c>
      <c r="N3045">
        <v>9817</v>
      </c>
      <c r="O3045">
        <v>0.05</v>
      </c>
      <c r="P3045">
        <v>2418.56</v>
      </c>
    </row>
    <row r="3046" spans="1:16" x14ac:dyDescent="0.25">
      <c r="A3046" t="s">
        <v>3058</v>
      </c>
      <c r="B3046" t="s">
        <v>5019</v>
      </c>
      <c r="C3046" t="str">
        <f>TEXT(SalesData[[#This Row],[Order Date]],"mmm-yyyy")</f>
        <v>Jul-2024</v>
      </c>
      <c r="D3046">
        <f t="shared" si="47"/>
        <v>2024</v>
      </c>
      <c r="E3046" t="s">
        <v>6257</v>
      </c>
      <c r="F3046" t="s">
        <v>7008</v>
      </c>
      <c r="G3046" t="s">
        <v>7096</v>
      </c>
      <c r="H3046" t="s">
        <v>7103</v>
      </c>
      <c r="I3046" t="s">
        <v>7158</v>
      </c>
      <c r="J3046" t="s">
        <v>7164</v>
      </c>
      <c r="K3046" t="s">
        <v>7173</v>
      </c>
      <c r="L3046" t="s">
        <v>7186</v>
      </c>
      <c r="M3046">
        <v>5</v>
      </c>
      <c r="N3046">
        <v>20795.48</v>
      </c>
      <c r="O3046">
        <v>0.05</v>
      </c>
      <c r="P3046">
        <v>5065.54</v>
      </c>
    </row>
    <row r="3047" spans="1:16" x14ac:dyDescent="0.25">
      <c r="A3047" t="s">
        <v>3059</v>
      </c>
      <c r="B3047" t="s">
        <v>5711</v>
      </c>
      <c r="C3047" t="str">
        <f>TEXT(SalesData[[#This Row],[Order Date]],"mmm-yyyy")</f>
        <v>Sep-2024</v>
      </c>
      <c r="D3047">
        <f t="shared" si="47"/>
        <v>2024</v>
      </c>
      <c r="E3047" t="s">
        <v>6511</v>
      </c>
      <c r="F3047" t="s">
        <v>6953</v>
      </c>
      <c r="G3047" t="s">
        <v>7095</v>
      </c>
      <c r="H3047" t="s">
        <v>7106</v>
      </c>
      <c r="I3047" t="s">
        <v>7146</v>
      </c>
      <c r="J3047" t="s">
        <v>7162</v>
      </c>
      <c r="K3047" t="s">
        <v>7169</v>
      </c>
      <c r="L3047" t="s">
        <v>7203</v>
      </c>
      <c r="M3047">
        <v>1</v>
      </c>
      <c r="N3047">
        <v>16918</v>
      </c>
      <c r="O3047">
        <v>0.2</v>
      </c>
      <c r="P3047">
        <v>1260.02</v>
      </c>
    </row>
    <row r="3048" spans="1:16" x14ac:dyDescent="0.25">
      <c r="A3048" t="s">
        <v>3060</v>
      </c>
      <c r="B3048" t="s">
        <v>5474</v>
      </c>
      <c r="C3048" t="str">
        <f>TEXT(SalesData[[#This Row],[Order Date]],"mmm-yyyy")</f>
        <v>Jul-2023</v>
      </c>
      <c r="D3048">
        <f t="shared" si="47"/>
        <v>2023</v>
      </c>
      <c r="E3048" t="s">
        <v>6552</v>
      </c>
      <c r="F3048" t="s">
        <v>6948</v>
      </c>
      <c r="G3048" t="s">
        <v>7097</v>
      </c>
      <c r="H3048" t="s">
        <v>7104</v>
      </c>
      <c r="I3048" t="s">
        <v>7160</v>
      </c>
      <c r="J3048" t="s">
        <v>7163</v>
      </c>
      <c r="K3048" t="s">
        <v>7175</v>
      </c>
      <c r="L3048" t="s">
        <v>7197</v>
      </c>
      <c r="M3048">
        <v>4</v>
      </c>
      <c r="N3048">
        <v>21143.79</v>
      </c>
      <c r="O3048">
        <v>0.15</v>
      </c>
      <c r="P3048">
        <v>4153.4799999999996</v>
      </c>
    </row>
    <row r="3049" spans="1:16" x14ac:dyDescent="0.25">
      <c r="A3049" t="s">
        <v>3061</v>
      </c>
      <c r="B3049" t="s">
        <v>6034</v>
      </c>
      <c r="C3049" t="str">
        <f>TEXT(SalesData[[#This Row],[Order Date]],"mmm-yyyy")</f>
        <v>May-2025</v>
      </c>
      <c r="D3049">
        <f t="shared" si="47"/>
        <v>2025</v>
      </c>
      <c r="E3049" t="s">
        <v>6709</v>
      </c>
      <c r="F3049" t="s">
        <v>6988</v>
      </c>
      <c r="G3049" t="s">
        <v>7096</v>
      </c>
      <c r="H3049" t="s">
        <v>7112</v>
      </c>
      <c r="I3049" t="s">
        <v>7154</v>
      </c>
      <c r="J3049" t="s">
        <v>7164</v>
      </c>
      <c r="K3049" t="s">
        <v>7173</v>
      </c>
      <c r="L3049" t="s">
        <v>7186</v>
      </c>
      <c r="M3049">
        <v>7</v>
      </c>
      <c r="N3049">
        <v>24488.87</v>
      </c>
      <c r="O3049">
        <v>0.25</v>
      </c>
      <c r="P3049">
        <v>2617.31</v>
      </c>
    </row>
    <row r="3050" spans="1:16" x14ac:dyDescent="0.25">
      <c r="A3050" t="s">
        <v>3062</v>
      </c>
      <c r="B3050" t="s">
        <v>5123</v>
      </c>
      <c r="C3050" t="str">
        <f>TEXT(SalesData[[#This Row],[Order Date]],"mmm-yyyy")</f>
        <v>Feb-2024</v>
      </c>
      <c r="D3050">
        <f t="shared" si="47"/>
        <v>2024</v>
      </c>
      <c r="E3050" t="s">
        <v>6199</v>
      </c>
      <c r="F3050" t="s">
        <v>6979</v>
      </c>
      <c r="G3050" t="s">
        <v>7094</v>
      </c>
      <c r="H3050" t="s">
        <v>7099</v>
      </c>
      <c r="I3050" t="s">
        <v>7115</v>
      </c>
      <c r="J3050" t="s">
        <v>7162</v>
      </c>
      <c r="K3050" t="s">
        <v>7166</v>
      </c>
      <c r="L3050" t="s">
        <v>7178</v>
      </c>
      <c r="M3050">
        <v>6</v>
      </c>
      <c r="N3050">
        <v>68835.83</v>
      </c>
      <c r="O3050">
        <v>0.2</v>
      </c>
      <c r="P3050">
        <v>6585.91</v>
      </c>
    </row>
    <row r="3051" spans="1:16" x14ac:dyDescent="0.25">
      <c r="A3051" t="s">
        <v>3063</v>
      </c>
      <c r="B3051" t="s">
        <v>5077</v>
      </c>
      <c r="C3051" t="str">
        <f>TEXT(SalesData[[#This Row],[Order Date]],"mmm-yyyy")</f>
        <v>Apr-2023</v>
      </c>
      <c r="D3051">
        <f t="shared" si="47"/>
        <v>2023</v>
      </c>
      <c r="E3051" t="s">
        <v>6157</v>
      </c>
      <c r="F3051" t="s">
        <v>6953</v>
      </c>
      <c r="G3051" t="s">
        <v>7094</v>
      </c>
      <c r="H3051" t="s">
        <v>7098</v>
      </c>
      <c r="I3051" t="s">
        <v>7138</v>
      </c>
      <c r="J3051" t="s">
        <v>7164</v>
      </c>
      <c r="K3051" t="s">
        <v>7170</v>
      </c>
      <c r="L3051" t="s">
        <v>7213</v>
      </c>
      <c r="M3051">
        <v>4</v>
      </c>
      <c r="N3051">
        <v>8153.52</v>
      </c>
      <c r="O3051">
        <v>0.25</v>
      </c>
      <c r="P3051">
        <v>1694.65</v>
      </c>
    </row>
    <row r="3052" spans="1:16" x14ac:dyDescent="0.25">
      <c r="A3052" t="s">
        <v>3064</v>
      </c>
      <c r="B3052" t="s">
        <v>6016</v>
      </c>
      <c r="C3052" t="str">
        <f>TEXT(SalesData[[#This Row],[Order Date]],"mmm-yyyy")</f>
        <v>Jan-2025</v>
      </c>
      <c r="D3052">
        <f t="shared" si="47"/>
        <v>2025</v>
      </c>
      <c r="E3052" t="s">
        <v>6253</v>
      </c>
      <c r="F3052" t="s">
        <v>7005</v>
      </c>
      <c r="G3052" t="s">
        <v>7094</v>
      </c>
      <c r="H3052" t="s">
        <v>7098</v>
      </c>
      <c r="I3052" t="s">
        <v>7156</v>
      </c>
      <c r="J3052" t="s">
        <v>7163</v>
      </c>
      <c r="K3052" t="s">
        <v>7171</v>
      </c>
      <c r="L3052" t="s">
        <v>7184</v>
      </c>
      <c r="M3052">
        <v>2</v>
      </c>
      <c r="N3052">
        <v>15752.63</v>
      </c>
      <c r="O3052">
        <v>0.05</v>
      </c>
      <c r="P3052">
        <v>2139.36</v>
      </c>
    </row>
    <row r="3053" spans="1:16" x14ac:dyDescent="0.25">
      <c r="A3053" t="s">
        <v>3065</v>
      </c>
      <c r="B3053" t="s">
        <v>5522</v>
      </c>
      <c r="C3053" t="str">
        <f>TEXT(SalesData[[#This Row],[Order Date]],"mmm-yyyy")</f>
        <v>Oct-2023</v>
      </c>
      <c r="D3053">
        <f t="shared" si="47"/>
        <v>2023</v>
      </c>
      <c r="E3053" t="s">
        <v>6442</v>
      </c>
      <c r="F3053" t="s">
        <v>7058</v>
      </c>
      <c r="G3053" t="s">
        <v>7096</v>
      </c>
      <c r="H3053" t="s">
        <v>7111</v>
      </c>
      <c r="I3053" t="s">
        <v>7142</v>
      </c>
      <c r="J3053" t="s">
        <v>7165</v>
      </c>
      <c r="K3053" t="s">
        <v>7172</v>
      </c>
      <c r="L3053" t="s">
        <v>7208</v>
      </c>
      <c r="M3053">
        <v>3</v>
      </c>
      <c r="N3053">
        <v>7477.95</v>
      </c>
      <c r="O3053">
        <v>0.05</v>
      </c>
      <c r="P3053">
        <v>1558.75</v>
      </c>
    </row>
    <row r="3054" spans="1:16" x14ac:dyDescent="0.25">
      <c r="A3054" t="s">
        <v>3066</v>
      </c>
      <c r="B3054" t="s">
        <v>5788</v>
      </c>
      <c r="C3054" t="str">
        <f>TEXT(SalesData[[#This Row],[Order Date]],"mmm-yyyy")</f>
        <v>Jul-2023</v>
      </c>
      <c r="D3054">
        <f t="shared" si="47"/>
        <v>2023</v>
      </c>
      <c r="E3054" t="s">
        <v>6161</v>
      </c>
      <c r="F3054" t="s">
        <v>6957</v>
      </c>
      <c r="G3054" t="s">
        <v>7096</v>
      </c>
      <c r="H3054" t="s">
        <v>7112</v>
      </c>
      <c r="I3054" t="s">
        <v>7154</v>
      </c>
      <c r="J3054" t="s">
        <v>7163</v>
      </c>
      <c r="K3054" t="s">
        <v>7171</v>
      </c>
      <c r="L3054" t="s">
        <v>7209</v>
      </c>
      <c r="M3054">
        <v>7</v>
      </c>
      <c r="N3054">
        <v>11176.45</v>
      </c>
      <c r="O3054">
        <v>0.15</v>
      </c>
      <c r="P3054">
        <v>1114.9100000000001</v>
      </c>
    </row>
    <row r="3055" spans="1:16" x14ac:dyDescent="0.25">
      <c r="A3055" t="s">
        <v>3067</v>
      </c>
      <c r="B3055" t="s">
        <v>5616</v>
      </c>
      <c r="C3055" t="str">
        <f>TEXT(SalesData[[#This Row],[Order Date]],"mmm-yyyy")</f>
        <v>Jan-2024</v>
      </c>
      <c r="D3055">
        <f t="shared" si="47"/>
        <v>2024</v>
      </c>
      <c r="E3055" t="s">
        <v>6315</v>
      </c>
      <c r="F3055" t="s">
        <v>7008</v>
      </c>
      <c r="G3055" t="s">
        <v>7094</v>
      </c>
      <c r="H3055" t="s">
        <v>7101</v>
      </c>
      <c r="I3055" t="s">
        <v>7117</v>
      </c>
      <c r="J3055" t="s">
        <v>7162</v>
      </c>
      <c r="K3055" t="s">
        <v>7169</v>
      </c>
      <c r="L3055" t="s">
        <v>7193</v>
      </c>
      <c r="M3055">
        <v>6</v>
      </c>
      <c r="N3055">
        <v>55406.080000000002</v>
      </c>
      <c r="O3055">
        <v>0.2</v>
      </c>
      <c r="P3055">
        <v>6550.21</v>
      </c>
    </row>
    <row r="3056" spans="1:16" x14ac:dyDescent="0.25">
      <c r="A3056" t="s">
        <v>3068</v>
      </c>
      <c r="B3056" t="s">
        <v>5845</v>
      </c>
      <c r="C3056" t="str">
        <f>TEXT(SalesData[[#This Row],[Order Date]],"mmm-yyyy")</f>
        <v>Jan-2024</v>
      </c>
      <c r="D3056">
        <f t="shared" si="47"/>
        <v>2024</v>
      </c>
      <c r="E3056" t="s">
        <v>6209</v>
      </c>
      <c r="F3056" t="s">
        <v>6983</v>
      </c>
      <c r="G3056" t="s">
        <v>7096</v>
      </c>
      <c r="H3056" t="s">
        <v>7112</v>
      </c>
      <c r="I3056" t="s">
        <v>7154</v>
      </c>
      <c r="J3056" t="s">
        <v>7162</v>
      </c>
      <c r="K3056" t="s">
        <v>7168</v>
      </c>
      <c r="L3056" t="s">
        <v>7181</v>
      </c>
      <c r="M3056">
        <v>3</v>
      </c>
      <c r="N3056">
        <v>36806.050000000003</v>
      </c>
      <c r="O3056">
        <v>0</v>
      </c>
      <c r="P3056">
        <v>7433.8</v>
      </c>
    </row>
    <row r="3057" spans="1:16" x14ac:dyDescent="0.25">
      <c r="A3057" t="s">
        <v>3069</v>
      </c>
      <c r="B3057" t="s">
        <v>5134</v>
      </c>
      <c r="C3057" t="str">
        <f>TEXT(SalesData[[#This Row],[Order Date]],"mmm-yyyy")</f>
        <v>Dec-2023</v>
      </c>
      <c r="D3057">
        <f t="shared" si="47"/>
        <v>2023</v>
      </c>
      <c r="E3057" t="s">
        <v>6135</v>
      </c>
      <c r="F3057" t="s">
        <v>6933</v>
      </c>
      <c r="G3057" t="s">
        <v>7094</v>
      </c>
      <c r="H3057" t="s">
        <v>7100</v>
      </c>
      <c r="I3057" t="s">
        <v>7136</v>
      </c>
      <c r="J3057" t="s">
        <v>7165</v>
      </c>
      <c r="K3057" t="s">
        <v>7177</v>
      </c>
      <c r="L3057" t="s">
        <v>7198</v>
      </c>
      <c r="M3057">
        <v>6</v>
      </c>
      <c r="N3057">
        <v>397222.92</v>
      </c>
      <c r="O3057">
        <v>0</v>
      </c>
      <c r="P3057">
        <v>74822.66</v>
      </c>
    </row>
    <row r="3058" spans="1:16" x14ac:dyDescent="0.25">
      <c r="A3058" t="s">
        <v>3070</v>
      </c>
      <c r="B3058" t="s">
        <v>5093</v>
      </c>
      <c r="C3058" t="str">
        <f>TEXT(SalesData[[#This Row],[Order Date]],"mmm-yyyy")</f>
        <v>Jan-2025</v>
      </c>
      <c r="D3058">
        <f t="shared" si="47"/>
        <v>2025</v>
      </c>
      <c r="E3058" t="s">
        <v>6189</v>
      </c>
      <c r="F3058" t="s">
        <v>6976</v>
      </c>
      <c r="G3058" t="s">
        <v>7095</v>
      </c>
      <c r="H3058" t="s">
        <v>7108</v>
      </c>
      <c r="I3058" t="s">
        <v>7150</v>
      </c>
      <c r="J3058" t="s">
        <v>7164</v>
      </c>
      <c r="K3058" t="s">
        <v>7173</v>
      </c>
      <c r="L3058" t="s">
        <v>7186</v>
      </c>
      <c r="M3058">
        <v>3</v>
      </c>
      <c r="N3058">
        <v>12874.73</v>
      </c>
      <c r="O3058">
        <v>0.05</v>
      </c>
      <c r="P3058">
        <v>3587.02</v>
      </c>
    </row>
    <row r="3059" spans="1:16" x14ac:dyDescent="0.25">
      <c r="A3059" t="s">
        <v>3071</v>
      </c>
      <c r="B3059" t="s">
        <v>5979</v>
      </c>
      <c r="C3059" t="str">
        <f>TEXT(SalesData[[#This Row],[Order Date]],"mmm-yyyy")</f>
        <v>Jun-2023</v>
      </c>
      <c r="D3059">
        <f t="shared" si="47"/>
        <v>2023</v>
      </c>
      <c r="E3059" t="s">
        <v>6390</v>
      </c>
      <c r="F3059" t="s">
        <v>6920</v>
      </c>
      <c r="G3059" t="s">
        <v>7095</v>
      </c>
      <c r="H3059" t="s">
        <v>7109</v>
      </c>
      <c r="I3059" t="s">
        <v>7140</v>
      </c>
      <c r="J3059" t="s">
        <v>7162</v>
      </c>
      <c r="K3059" t="s">
        <v>7166</v>
      </c>
      <c r="L3059" t="s">
        <v>7178</v>
      </c>
      <c r="M3059">
        <v>4</v>
      </c>
      <c r="N3059">
        <v>58218.15</v>
      </c>
      <c r="O3059">
        <v>0</v>
      </c>
      <c r="P3059">
        <v>12238.25</v>
      </c>
    </row>
    <row r="3060" spans="1:16" x14ac:dyDescent="0.25">
      <c r="A3060" t="s">
        <v>3072</v>
      </c>
      <c r="B3060" t="s">
        <v>5165</v>
      </c>
      <c r="C3060" t="str">
        <f>TEXT(SalesData[[#This Row],[Order Date]],"mmm-yyyy")</f>
        <v>Aug-2025</v>
      </c>
      <c r="D3060">
        <f t="shared" si="47"/>
        <v>2025</v>
      </c>
      <c r="E3060" t="s">
        <v>6510</v>
      </c>
      <c r="F3060" t="s">
        <v>7064</v>
      </c>
      <c r="G3060" t="s">
        <v>7094</v>
      </c>
      <c r="H3060" t="s">
        <v>7098</v>
      </c>
      <c r="I3060" t="s">
        <v>7138</v>
      </c>
      <c r="J3060" t="s">
        <v>7164</v>
      </c>
      <c r="K3060" t="s">
        <v>7174</v>
      </c>
      <c r="L3060" t="s">
        <v>7196</v>
      </c>
      <c r="M3060">
        <v>5</v>
      </c>
      <c r="N3060">
        <v>15875.33</v>
      </c>
      <c r="O3060">
        <v>0.1</v>
      </c>
      <c r="P3060">
        <v>3371.59</v>
      </c>
    </row>
    <row r="3061" spans="1:16" x14ac:dyDescent="0.25">
      <c r="A3061" t="s">
        <v>3073</v>
      </c>
      <c r="B3061" t="s">
        <v>5279</v>
      </c>
      <c r="C3061" t="str">
        <f>TEXT(SalesData[[#This Row],[Order Date]],"mmm-yyyy")</f>
        <v>Jun-2025</v>
      </c>
      <c r="D3061">
        <f t="shared" si="47"/>
        <v>2025</v>
      </c>
      <c r="E3061" t="s">
        <v>6265</v>
      </c>
      <c r="F3061" t="s">
        <v>7011</v>
      </c>
      <c r="G3061" t="s">
        <v>7097</v>
      </c>
      <c r="H3061" t="s">
        <v>7105</v>
      </c>
      <c r="I3061" t="s">
        <v>7149</v>
      </c>
      <c r="J3061" t="s">
        <v>7163</v>
      </c>
      <c r="K3061" t="s">
        <v>7167</v>
      </c>
      <c r="L3061" t="s">
        <v>7187</v>
      </c>
      <c r="M3061">
        <v>2</v>
      </c>
      <c r="N3061">
        <v>2894.33</v>
      </c>
      <c r="O3061">
        <v>0</v>
      </c>
      <c r="P3061">
        <v>845.15</v>
      </c>
    </row>
    <row r="3062" spans="1:16" x14ac:dyDescent="0.25">
      <c r="A3062" t="s">
        <v>3074</v>
      </c>
      <c r="B3062" t="s">
        <v>5797</v>
      </c>
      <c r="C3062" t="str">
        <f>TEXT(SalesData[[#This Row],[Order Date]],"mmm-yyyy")</f>
        <v>May-2025</v>
      </c>
      <c r="D3062">
        <f t="shared" si="47"/>
        <v>2025</v>
      </c>
      <c r="E3062" t="s">
        <v>6139</v>
      </c>
      <c r="F3062" t="s">
        <v>6937</v>
      </c>
      <c r="G3062" t="s">
        <v>7094</v>
      </c>
      <c r="H3062" t="s">
        <v>7101</v>
      </c>
      <c r="I3062" t="s">
        <v>7124</v>
      </c>
      <c r="J3062" t="s">
        <v>7164</v>
      </c>
      <c r="K3062" t="s">
        <v>7170</v>
      </c>
      <c r="L3062" t="s">
        <v>7189</v>
      </c>
      <c r="M3062">
        <v>4</v>
      </c>
      <c r="N3062">
        <v>5664.8</v>
      </c>
      <c r="O3062">
        <v>0.05</v>
      </c>
      <c r="P3062">
        <v>1681.36</v>
      </c>
    </row>
    <row r="3063" spans="1:16" x14ac:dyDescent="0.25">
      <c r="A3063" t="s">
        <v>3075</v>
      </c>
      <c r="B3063" t="s">
        <v>5074</v>
      </c>
      <c r="C3063" t="str">
        <f>TEXT(SalesData[[#This Row],[Order Date]],"mmm-yyyy")</f>
        <v>Dec-2023</v>
      </c>
      <c r="D3063">
        <f t="shared" si="47"/>
        <v>2023</v>
      </c>
      <c r="E3063" t="s">
        <v>6138</v>
      </c>
      <c r="F3063" t="s">
        <v>6936</v>
      </c>
      <c r="G3063" t="s">
        <v>7094</v>
      </c>
      <c r="H3063" t="s">
        <v>7099</v>
      </c>
      <c r="I3063" t="s">
        <v>7115</v>
      </c>
      <c r="J3063" t="s">
        <v>7162</v>
      </c>
      <c r="K3063" t="s">
        <v>7166</v>
      </c>
      <c r="L3063" t="s">
        <v>7192</v>
      </c>
      <c r="M3063">
        <v>8</v>
      </c>
      <c r="N3063">
        <v>48099.19</v>
      </c>
      <c r="O3063">
        <v>0</v>
      </c>
      <c r="P3063">
        <v>8405.6</v>
      </c>
    </row>
    <row r="3064" spans="1:16" x14ac:dyDescent="0.25">
      <c r="A3064" t="s">
        <v>3076</v>
      </c>
      <c r="B3064" t="s">
        <v>6035</v>
      </c>
      <c r="C3064" t="str">
        <f>TEXT(SalesData[[#This Row],[Order Date]],"mmm-yyyy")</f>
        <v>Aug-2025</v>
      </c>
      <c r="D3064">
        <f t="shared" si="47"/>
        <v>2025</v>
      </c>
      <c r="E3064" t="s">
        <v>6448</v>
      </c>
      <c r="F3064" t="s">
        <v>6916</v>
      </c>
      <c r="G3064" t="s">
        <v>7094</v>
      </c>
      <c r="H3064" t="s">
        <v>7101</v>
      </c>
      <c r="I3064" t="s">
        <v>7117</v>
      </c>
      <c r="J3064" t="s">
        <v>7165</v>
      </c>
      <c r="K3064" t="s">
        <v>7177</v>
      </c>
      <c r="L3064" t="s">
        <v>7198</v>
      </c>
      <c r="M3064">
        <v>4</v>
      </c>
      <c r="N3064">
        <v>269150.18</v>
      </c>
      <c r="O3064">
        <v>0</v>
      </c>
      <c r="P3064">
        <v>44008.13</v>
      </c>
    </row>
    <row r="3065" spans="1:16" x14ac:dyDescent="0.25">
      <c r="A3065" t="s">
        <v>3077</v>
      </c>
      <c r="B3065" t="s">
        <v>5714</v>
      </c>
      <c r="C3065" t="str">
        <f>TEXT(SalesData[[#This Row],[Order Date]],"mmm-yyyy")</f>
        <v>Nov-2023</v>
      </c>
      <c r="D3065">
        <f t="shared" si="47"/>
        <v>2023</v>
      </c>
      <c r="E3065" t="s">
        <v>6426</v>
      </c>
      <c r="F3065" t="s">
        <v>7038</v>
      </c>
      <c r="G3065" t="s">
        <v>7096</v>
      </c>
      <c r="H3065" t="s">
        <v>7111</v>
      </c>
      <c r="I3065" t="s">
        <v>7142</v>
      </c>
      <c r="J3065" t="s">
        <v>7165</v>
      </c>
      <c r="K3065" t="s">
        <v>7176</v>
      </c>
      <c r="L3065" t="s">
        <v>7202</v>
      </c>
      <c r="M3065">
        <v>7</v>
      </c>
      <c r="N3065">
        <v>121000.72</v>
      </c>
      <c r="O3065">
        <v>0.05</v>
      </c>
      <c r="P3065">
        <v>15058.9</v>
      </c>
    </row>
    <row r="3066" spans="1:16" x14ac:dyDescent="0.25">
      <c r="A3066" t="s">
        <v>3078</v>
      </c>
      <c r="B3066" t="s">
        <v>5982</v>
      </c>
      <c r="C3066" t="str">
        <f>TEXT(SalesData[[#This Row],[Order Date]],"mmm-yyyy")</f>
        <v>Oct-2025</v>
      </c>
      <c r="D3066">
        <f t="shared" si="47"/>
        <v>2025</v>
      </c>
      <c r="E3066" t="s">
        <v>6443</v>
      </c>
      <c r="F3066" t="s">
        <v>7059</v>
      </c>
      <c r="G3066" t="s">
        <v>7095</v>
      </c>
      <c r="H3066" t="s">
        <v>7109</v>
      </c>
      <c r="I3066" t="s">
        <v>7127</v>
      </c>
      <c r="J3066" t="s">
        <v>7165</v>
      </c>
      <c r="K3066" t="s">
        <v>7177</v>
      </c>
      <c r="L3066" t="s">
        <v>7198</v>
      </c>
      <c r="M3066">
        <v>5</v>
      </c>
      <c r="N3066">
        <v>247454.95</v>
      </c>
      <c r="O3066">
        <v>0.25</v>
      </c>
      <c r="P3066">
        <v>25912.12</v>
      </c>
    </row>
    <row r="3067" spans="1:16" x14ac:dyDescent="0.25">
      <c r="A3067" t="s">
        <v>3079</v>
      </c>
      <c r="B3067" t="s">
        <v>5401</v>
      </c>
      <c r="C3067" t="str">
        <f>TEXT(SalesData[[#This Row],[Order Date]],"mmm-yyyy")</f>
        <v>Apr-2024</v>
      </c>
      <c r="D3067">
        <f t="shared" si="47"/>
        <v>2024</v>
      </c>
      <c r="E3067" t="s">
        <v>6288</v>
      </c>
      <c r="F3067" t="s">
        <v>6926</v>
      </c>
      <c r="G3067" t="s">
        <v>7097</v>
      </c>
      <c r="H3067" t="s">
        <v>7107</v>
      </c>
      <c r="I3067" t="s">
        <v>7152</v>
      </c>
      <c r="J3067" t="s">
        <v>7165</v>
      </c>
      <c r="K3067" t="s">
        <v>7177</v>
      </c>
      <c r="L3067" t="s">
        <v>7201</v>
      </c>
      <c r="M3067">
        <v>4</v>
      </c>
      <c r="N3067">
        <v>154055.39000000001</v>
      </c>
      <c r="O3067">
        <v>0.25</v>
      </c>
      <c r="P3067">
        <v>11263.33</v>
      </c>
    </row>
    <row r="3068" spans="1:16" x14ac:dyDescent="0.25">
      <c r="A3068" t="s">
        <v>3080</v>
      </c>
      <c r="B3068" t="s">
        <v>5083</v>
      </c>
      <c r="C3068" t="str">
        <f>TEXT(SalesData[[#This Row],[Order Date]],"mmm-yyyy")</f>
        <v>Dec-2025</v>
      </c>
      <c r="D3068">
        <f t="shared" si="47"/>
        <v>2025</v>
      </c>
      <c r="E3068" t="s">
        <v>6328</v>
      </c>
      <c r="F3068" t="s">
        <v>7034</v>
      </c>
      <c r="G3068" t="s">
        <v>7095</v>
      </c>
      <c r="H3068" t="s">
        <v>7108</v>
      </c>
      <c r="I3068" t="s">
        <v>7150</v>
      </c>
      <c r="J3068" t="s">
        <v>7164</v>
      </c>
      <c r="K3068" t="s">
        <v>7173</v>
      </c>
      <c r="L3068" t="s">
        <v>7206</v>
      </c>
      <c r="M3068">
        <v>1</v>
      </c>
      <c r="N3068">
        <v>1895.37</v>
      </c>
      <c r="O3068">
        <v>0.15</v>
      </c>
      <c r="P3068">
        <v>523.89</v>
      </c>
    </row>
    <row r="3069" spans="1:16" x14ac:dyDescent="0.25">
      <c r="A3069" t="s">
        <v>3081</v>
      </c>
      <c r="B3069" t="s">
        <v>5293</v>
      </c>
      <c r="C3069" t="str">
        <f>TEXT(SalesData[[#This Row],[Order Date]],"mmm-yyyy")</f>
        <v>Nov-2023</v>
      </c>
      <c r="D3069">
        <f t="shared" si="47"/>
        <v>2023</v>
      </c>
      <c r="E3069" t="s">
        <v>6796</v>
      </c>
      <c r="F3069" t="s">
        <v>7060</v>
      </c>
      <c r="G3069" t="s">
        <v>7094</v>
      </c>
      <c r="H3069" t="s">
        <v>7098</v>
      </c>
      <c r="I3069" t="s">
        <v>7114</v>
      </c>
      <c r="J3069" t="s">
        <v>7165</v>
      </c>
      <c r="K3069" t="s">
        <v>7172</v>
      </c>
      <c r="L3069" t="s">
        <v>7208</v>
      </c>
      <c r="M3069">
        <v>5</v>
      </c>
      <c r="N3069">
        <v>10547.43</v>
      </c>
      <c r="O3069">
        <v>0.15</v>
      </c>
      <c r="P3069">
        <v>1989.79</v>
      </c>
    </row>
    <row r="3070" spans="1:16" x14ac:dyDescent="0.25">
      <c r="A3070" t="s">
        <v>3082</v>
      </c>
      <c r="B3070" t="s">
        <v>5999</v>
      </c>
      <c r="C3070" t="str">
        <f>TEXT(SalesData[[#This Row],[Order Date]],"mmm-yyyy")</f>
        <v>Apr-2025</v>
      </c>
      <c r="D3070">
        <f t="shared" si="47"/>
        <v>2025</v>
      </c>
      <c r="E3070" t="s">
        <v>6303</v>
      </c>
      <c r="F3070" t="s">
        <v>7028</v>
      </c>
      <c r="G3070" t="s">
        <v>7097</v>
      </c>
      <c r="H3070" t="s">
        <v>7107</v>
      </c>
      <c r="I3070" t="s">
        <v>7153</v>
      </c>
      <c r="J3070" t="s">
        <v>7163</v>
      </c>
      <c r="K3070" t="s">
        <v>7171</v>
      </c>
      <c r="L3070" t="s">
        <v>7184</v>
      </c>
      <c r="M3070">
        <v>7</v>
      </c>
      <c r="N3070">
        <v>45303.72</v>
      </c>
      <c r="O3070">
        <v>0.15</v>
      </c>
      <c r="P3070">
        <v>5016.3900000000003</v>
      </c>
    </row>
    <row r="3071" spans="1:16" x14ac:dyDescent="0.25">
      <c r="A3071" t="s">
        <v>3083</v>
      </c>
      <c r="B3071" t="s">
        <v>5359</v>
      </c>
      <c r="C3071" t="str">
        <f>TEXT(SalesData[[#This Row],[Order Date]],"mmm-yyyy")</f>
        <v>Nov-2024</v>
      </c>
      <c r="D3071">
        <f t="shared" si="47"/>
        <v>2024</v>
      </c>
      <c r="E3071" t="s">
        <v>6378</v>
      </c>
      <c r="F3071" t="s">
        <v>6926</v>
      </c>
      <c r="G3071" t="s">
        <v>7094</v>
      </c>
      <c r="H3071" t="s">
        <v>7099</v>
      </c>
      <c r="I3071" t="s">
        <v>7115</v>
      </c>
      <c r="J3071" t="s">
        <v>7163</v>
      </c>
      <c r="K3071" t="s">
        <v>7171</v>
      </c>
      <c r="L3071" t="s">
        <v>7184</v>
      </c>
      <c r="M3071">
        <v>5</v>
      </c>
      <c r="N3071">
        <v>41857.620000000003</v>
      </c>
      <c r="O3071">
        <v>0</v>
      </c>
      <c r="P3071">
        <v>6866.64</v>
      </c>
    </row>
    <row r="3072" spans="1:16" x14ac:dyDescent="0.25">
      <c r="A3072" t="s">
        <v>3084</v>
      </c>
      <c r="B3072" t="s">
        <v>5403</v>
      </c>
      <c r="C3072" t="str">
        <f>TEXT(SalesData[[#This Row],[Order Date]],"mmm-yyyy")</f>
        <v>Aug-2024</v>
      </c>
      <c r="D3072">
        <f t="shared" si="47"/>
        <v>2024</v>
      </c>
      <c r="E3072" t="s">
        <v>6770</v>
      </c>
      <c r="F3072" t="s">
        <v>7001</v>
      </c>
      <c r="G3072" t="s">
        <v>7095</v>
      </c>
      <c r="H3072" t="s">
        <v>7102</v>
      </c>
      <c r="I3072" t="s">
        <v>7118</v>
      </c>
      <c r="J3072" t="s">
        <v>7162</v>
      </c>
      <c r="K3072" t="s">
        <v>7168</v>
      </c>
      <c r="L3072" t="s">
        <v>7180</v>
      </c>
      <c r="M3072">
        <v>6</v>
      </c>
      <c r="N3072">
        <v>21787.19</v>
      </c>
      <c r="O3072">
        <v>0</v>
      </c>
      <c r="P3072">
        <v>3744.28</v>
      </c>
    </row>
    <row r="3073" spans="1:16" x14ac:dyDescent="0.25">
      <c r="A3073" t="s">
        <v>3085</v>
      </c>
      <c r="B3073" t="s">
        <v>5792</v>
      </c>
      <c r="C3073" t="str">
        <f>TEXT(SalesData[[#This Row],[Order Date]],"mmm-yyyy")</f>
        <v>Dec-2025</v>
      </c>
      <c r="D3073">
        <f t="shared" si="47"/>
        <v>2025</v>
      </c>
      <c r="E3073" t="s">
        <v>6152</v>
      </c>
      <c r="F3073" t="s">
        <v>6950</v>
      </c>
      <c r="G3073" t="s">
        <v>7094</v>
      </c>
      <c r="H3073" t="s">
        <v>7098</v>
      </c>
      <c r="I3073" t="s">
        <v>7156</v>
      </c>
      <c r="J3073" t="s">
        <v>7164</v>
      </c>
      <c r="K3073" t="s">
        <v>7173</v>
      </c>
      <c r="L3073" t="s">
        <v>7206</v>
      </c>
      <c r="M3073">
        <v>2</v>
      </c>
      <c r="N3073">
        <v>3157.33</v>
      </c>
      <c r="O3073">
        <v>0.25</v>
      </c>
      <c r="P3073">
        <v>540.44000000000005</v>
      </c>
    </row>
    <row r="3074" spans="1:16" x14ac:dyDescent="0.25">
      <c r="A3074" t="s">
        <v>3086</v>
      </c>
      <c r="B3074" t="s">
        <v>5467</v>
      </c>
      <c r="C3074" t="str">
        <f>TEXT(SalesData[[#This Row],[Order Date]],"mmm-yyyy")</f>
        <v>Dec-2023</v>
      </c>
      <c r="D3074">
        <f t="shared" ref="D3074:D3137" si="48">YEAR(B3074)</f>
        <v>2023</v>
      </c>
      <c r="E3074" t="s">
        <v>6168</v>
      </c>
      <c r="F3074" t="s">
        <v>6909</v>
      </c>
      <c r="G3074" t="s">
        <v>7095</v>
      </c>
      <c r="H3074" t="s">
        <v>7109</v>
      </c>
      <c r="I3074" t="s">
        <v>7140</v>
      </c>
      <c r="J3074" t="s">
        <v>7162</v>
      </c>
      <c r="K3074" t="s">
        <v>7169</v>
      </c>
      <c r="L3074" t="s">
        <v>7193</v>
      </c>
      <c r="M3074">
        <v>1</v>
      </c>
      <c r="N3074">
        <v>10594.94</v>
      </c>
      <c r="O3074">
        <v>0.05</v>
      </c>
      <c r="P3074">
        <v>1952.32</v>
      </c>
    </row>
    <row r="3075" spans="1:16" x14ac:dyDescent="0.25">
      <c r="A3075" t="s">
        <v>3087</v>
      </c>
      <c r="B3075" t="s">
        <v>5345</v>
      </c>
      <c r="C3075" t="str">
        <f>TEXT(SalesData[[#This Row],[Order Date]],"mmm-yyyy")</f>
        <v>Jun-2025</v>
      </c>
      <c r="D3075">
        <f t="shared" si="48"/>
        <v>2025</v>
      </c>
      <c r="E3075" t="s">
        <v>6466</v>
      </c>
      <c r="F3075" t="s">
        <v>7046</v>
      </c>
      <c r="G3075" t="s">
        <v>7097</v>
      </c>
      <c r="H3075" t="s">
        <v>7104</v>
      </c>
      <c r="I3075" t="s">
        <v>7160</v>
      </c>
      <c r="J3075" t="s">
        <v>7164</v>
      </c>
      <c r="K3075" t="s">
        <v>7173</v>
      </c>
      <c r="L3075" t="s">
        <v>7200</v>
      </c>
      <c r="M3075">
        <v>4</v>
      </c>
      <c r="N3075">
        <v>3463.94</v>
      </c>
      <c r="O3075">
        <v>0.25</v>
      </c>
      <c r="P3075">
        <v>695.38</v>
      </c>
    </row>
    <row r="3076" spans="1:16" x14ac:dyDescent="0.25">
      <c r="A3076" t="s">
        <v>3088</v>
      </c>
      <c r="B3076" t="s">
        <v>6020</v>
      </c>
      <c r="C3076" t="str">
        <f>TEXT(SalesData[[#This Row],[Order Date]],"mmm-yyyy")</f>
        <v>Oct-2024</v>
      </c>
      <c r="D3076">
        <f t="shared" si="48"/>
        <v>2024</v>
      </c>
      <c r="E3076" t="s">
        <v>6220</v>
      </c>
      <c r="F3076" t="s">
        <v>6940</v>
      </c>
      <c r="G3076" t="s">
        <v>7095</v>
      </c>
      <c r="H3076" t="s">
        <v>7108</v>
      </c>
      <c r="I3076" t="s">
        <v>7141</v>
      </c>
      <c r="J3076" t="s">
        <v>7165</v>
      </c>
      <c r="K3076" t="s">
        <v>7176</v>
      </c>
      <c r="L3076" t="s">
        <v>7195</v>
      </c>
      <c r="M3076">
        <v>3</v>
      </c>
      <c r="N3076">
        <v>35067.800000000003</v>
      </c>
      <c r="O3076">
        <v>0.05</v>
      </c>
      <c r="P3076">
        <v>3132.7</v>
      </c>
    </row>
    <row r="3077" spans="1:16" x14ac:dyDescent="0.25">
      <c r="A3077" t="s">
        <v>3089</v>
      </c>
      <c r="B3077" t="s">
        <v>6036</v>
      </c>
      <c r="C3077" t="str">
        <f>TEXT(SalesData[[#This Row],[Order Date]],"mmm-yyyy")</f>
        <v>Nov-2025</v>
      </c>
      <c r="D3077">
        <f t="shared" si="48"/>
        <v>2025</v>
      </c>
      <c r="E3077" t="s">
        <v>6862</v>
      </c>
      <c r="F3077" t="s">
        <v>6919</v>
      </c>
      <c r="G3077" t="s">
        <v>7097</v>
      </c>
      <c r="H3077" t="s">
        <v>7104</v>
      </c>
      <c r="I3077" t="s">
        <v>7160</v>
      </c>
      <c r="J3077" t="s">
        <v>7162</v>
      </c>
      <c r="K3077" t="s">
        <v>7168</v>
      </c>
      <c r="L3077" t="s">
        <v>7181</v>
      </c>
      <c r="M3077">
        <v>6</v>
      </c>
      <c r="N3077">
        <v>69196.77</v>
      </c>
      <c r="O3077">
        <v>0</v>
      </c>
      <c r="P3077">
        <v>14895.92</v>
      </c>
    </row>
    <row r="3078" spans="1:16" x14ac:dyDescent="0.25">
      <c r="A3078" t="s">
        <v>3090</v>
      </c>
      <c r="B3078" t="s">
        <v>5685</v>
      </c>
      <c r="C3078" t="str">
        <f>TEXT(SalesData[[#This Row],[Order Date]],"mmm-yyyy")</f>
        <v>Sep-2023</v>
      </c>
      <c r="D3078">
        <f t="shared" si="48"/>
        <v>2023</v>
      </c>
      <c r="E3078" t="s">
        <v>6209</v>
      </c>
      <c r="F3078" t="s">
        <v>6983</v>
      </c>
      <c r="G3078" t="s">
        <v>7094</v>
      </c>
      <c r="H3078" t="s">
        <v>7101</v>
      </c>
      <c r="I3078" t="s">
        <v>7124</v>
      </c>
      <c r="J3078" t="s">
        <v>7163</v>
      </c>
      <c r="K3078" t="s">
        <v>7171</v>
      </c>
      <c r="L3078" t="s">
        <v>7184</v>
      </c>
      <c r="M3078">
        <v>1</v>
      </c>
      <c r="N3078">
        <v>5896.57</v>
      </c>
      <c r="O3078">
        <v>0.25</v>
      </c>
      <c r="P3078">
        <v>566.9</v>
      </c>
    </row>
    <row r="3079" spans="1:16" x14ac:dyDescent="0.25">
      <c r="A3079" t="s">
        <v>3091</v>
      </c>
      <c r="B3079" t="s">
        <v>5705</v>
      </c>
      <c r="C3079" t="str">
        <f>TEXT(SalesData[[#This Row],[Order Date]],"mmm-yyyy")</f>
        <v>Oct-2023</v>
      </c>
      <c r="D3079">
        <f t="shared" si="48"/>
        <v>2023</v>
      </c>
      <c r="E3079" t="s">
        <v>6296</v>
      </c>
      <c r="F3079" t="s">
        <v>7022</v>
      </c>
      <c r="G3079" t="s">
        <v>7095</v>
      </c>
      <c r="H3079" t="s">
        <v>7109</v>
      </c>
      <c r="I3079" t="s">
        <v>7140</v>
      </c>
      <c r="J3079" t="s">
        <v>7164</v>
      </c>
      <c r="K3079" t="s">
        <v>7173</v>
      </c>
      <c r="L3079" t="s">
        <v>7200</v>
      </c>
      <c r="M3079">
        <v>4</v>
      </c>
      <c r="N3079">
        <v>3767.12</v>
      </c>
      <c r="O3079">
        <v>0.25</v>
      </c>
      <c r="P3079">
        <v>778.81</v>
      </c>
    </row>
    <row r="3080" spans="1:16" x14ac:dyDescent="0.25">
      <c r="A3080" t="s">
        <v>3092</v>
      </c>
      <c r="B3080" t="s">
        <v>5789</v>
      </c>
      <c r="C3080" t="str">
        <f>TEXT(SalesData[[#This Row],[Order Date]],"mmm-yyyy")</f>
        <v>Dec-2023</v>
      </c>
      <c r="D3080">
        <f t="shared" si="48"/>
        <v>2023</v>
      </c>
      <c r="E3080" t="s">
        <v>6430</v>
      </c>
      <c r="F3080" t="s">
        <v>7056</v>
      </c>
      <c r="G3080" t="s">
        <v>7096</v>
      </c>
      <c r="H3080" t="s">
        <v>7113</v>
      </c>
      <c r="I3080" t="s">
        <v>7144</v>
      </c>
      <c r="J3080" t="s">
        <v>7163</v>
      </c>
      <c r="K3080" t="s">
        <v>7171</v>
      </c>
      <c r="L3080" t="s">
        <v>7204</v>
      </c>
      <c r="M3080">
        <v>4</v>
      </c>
      <c r="N3080">
        <v>16004.23</v>
      </c>
      <c r="O3080">
        <v>0.15</v>
      </c>
      <c r="P3080">
        <v>2099.9699999999998</v>
      </c>
    </row>
    <row r="3081" spans="1:16" x14ac:dyDescent="0.25">
      <c r="A3081" t="s">
        <v>3093</v>
      </c>
      <c r="B3081" t="s">
        <v>5476</v>
      </c>
      <c r="C3081" t="str">
        <f>TEXT(SalesData[[#This Row],[Order Date]],"mmm-yyyy")</f>
        <v>Apr-2024</v>
      </c>
      <c r="D3081">
        <f t="shared" si="48"/>
        <v>2024</v>
      </c>
      <c r="E3081" t="s">
        <v>6265</v>
      </c>
      <c r="F3081" t="s">
        <v>7011</v>
      </c>
      <c r="G3081" t="s">
        <v>7096</v>
      </c>
      <c r="H3081" t="s">
        <v>7103</v>
      </c>
      <c r="I3081" t="s">
        <v>7158</v>
      </c>
      <c r="J3081" t="s">
        <v>7164</v>
      </c>
      <c r="K3081" t="s">
        <v>7173</v>
      </c>
      <c r="L3081" t="s">
        <v>7186</v>
      </c>
      <c r="M3081">
        <v>5</v>
      </c>
      <c r="N3081">
        <v>23271.7</v>
      </c>
      <c r="O3081">
        <v>0</v>
      </c>
      <c r="P3081">
        <v>6328.89</v>
      </c>
    </row>
    <row r="3082" spans="1:16" x14ac:dyDescent="0.25">
      <c r="A3082" t="s">
        <v>3094</v>
      </c>
      <c r="B3082" t="s">
        <v>5670</v>
      </c>
      <c r="C3082" t="str">
        <f>TEXT(SalesData[[#This Row],[Order Date]],"mmm-yyyy")</f>
        <v>Feb-2023</v>
      </c>
      <c r="D3082">
        <f t="shared" si="48"/>
        <v>2023</v>
      </c>
      <c r="E3082" t="s">
        <v>6813</v>
      </c>
      <c r="F3082" t="s">
        <v>7057</v>
      </c>
      <c r="G3082" t="s">
        <v>7094</v>
      </c>
      <c r="H3082" t="s">
        <v>7100</v>
      </c>
      <c r="I3082" t="s">
        <v>7116</v>
      </c>
      <c r="J3082" t="s">
        <v>7163</v>
      </c>
      <c r="K3082" t="s">
        <v>7167</v>
      </c>
      <c r="L3082" t="s">
        <v>7179</v>
      </c>
      <c r="M3082">
        <v>2</v>
      </c>
      <c r="N3082">
        <v>4776.8999999999996</v>
      </c>
      <c r="O3082">
        <v>0.05</v>
      </c>
      <c r="P3082">
        <v>1244.3699999999999</v>
      </c>
    </row>
    <row r="3083" spans="1:16" x14ac:dyDescent="0.25">
      <c r="A3083" t="s">
        <v>3095</v>
      </c>
      <c r="B3083" t="s">
        <v>5863</v>
      </c>
      <c r="C3083" t="str">
        <f>TEXT(SalesData[[#This Row],[Order Date]],"mmm-yyyy")</f>
        <v>Apr-2023</v>
      </c>
      <c r="D3083">
        <f t="shared" si="48"/>
        <v>2023</v>
      </c>
      <c r="E3083" t="s">
        <v>6556</v>
      </c>
      <c r="F3083" t="s">
        <v>6989</v>
      </c>
      <c r="G3083" t="s">
        <v>7095</v>
      </c>
      <c r="H3083" t="s">
        <v>7109</v>
      </c>
      <c r="I3083" t="s">
        <v>7135</v>
      </c>
      <c r="J3083" t="s">
        <v>7165</v>
      </c>
      <c r="K3083" t="s">
        <v>7177</v>
      </c>
      <c r="L3083" t="s">
        <v>7210</v>
      </c>
      <c r="M3083">
        <v>8</v>
      </c>
      <c r="N3083">
        <v>522555.94</v>
      </c>
      <c r="O3083">
        <v>0.2</v>
      </c>
      <c r="P3083">
        <v>18535.650000000001</v>
      </c>
    </row>
    <row r="3084" spans="1:16" x14ac:dyDescent="0.25">
      <c r="A3084" t="s">
        <v>3096</v>
      </c>
      <c r="B3084" t="s">
        <v>5906</v>
      </c>
      <c r="C3084" t="str">
        <f>TEXT(SalesData[[#This Row],[Order Date]],"mmm-yyyy")</f>
        <v>Sep-2023</v>
      </c>
      <c r="D3084">
        <f t="shared" si="48"/>
        <v>2023</v>
      </c>
      <c r="E3084" t="s">
        <v>6593</v>
      </c>
      <c r="F3084" t="s">
        <v>6938</v>
      </c>
      <c r="G3084" t="s">
        <v>7094</v>
      </c>
      <c r="H3084" t="s">
        <v>7101</v>
      </c>
      <c r="I3084" t="s">
        <v>7137</v>
      </c>
      <c r="J3084" t="s">
        <v>7162</v>
      </c>
      <c r="K3084" t="s">
        <v>7168</v>
      </c>
      <c r="L3084" t="s">
        <v>7191</v>
      </c>
      <c r="M3084">
        <v>1</v>
      </c>
      <c r="N3084">
        <v>5705.58</v>
      </c>
      <c r="O3084">
        <v>0.1</v>
      </c>
      <c r="P3084">
        <v>953.39</v>
      </c>
    </row>
    <row r="3085" spans="1:16" x14ac:dyDescent="0.25">
      <c r="A3085" t="s">
        <v>3097</v>
      </c>
      <c r="B3085" t="s">
        <v>5272</v>
      </c>
      <c r="C3085" t="str">
        <f>TEXT(SalesData[[#This Row],[Order Date]],"mmm-yyyy")</f>
        <v>Aug-2023</v>
      </c>
      <c r="D3085">
        <f t="shared" si="48"/>
        <v>2023</v>
      </c>
      <c r="E3085" t="s">
        <v>6430</v>
      </c>
      <c r="F3085" t="s">
        <v>7056</v>
      </c>
      <c r="G3085" t="s">
        <v>7097</v>
      </c>
      <c r="H3085" t="s">
        <v>7105</v>
      </c>
      <c r="I3085" t="s">
        <v>7121</v>
      </c>
      <c r="J3085" t="s">
        <v>7163</v>
      </c>
      <c r="K3085" t="s">
        <v>7175</v>
      </c>
      <c r="L3085" t="s">
        <v>7205</v>
      </c>
      <c r="M3085">
        <v>1</v>
      </c>
      <c r="N3085">
        <v>3395.14</v>
      </c>
      <c r="O3085">
        <v>0</v>
      </c>
      <c r="P3085">
        <v>631.46</v>
      </c>
    </row>
    <row r="3086" spans="1:16" x14ac:dyDescent="0.25">
      <c r="A3086" t="s">
        <v>3098</v>
      </c>
      <c r="B3086" t="s">
        <v>5349</v>
      </c>
      <c r="C3086" t="str">
        <f>TEXT(SalesData[[#This Row],[Order Date]],"mmm-yyyy")</f>
        <v>Oct-2025</v>
      </c>
      <c r="D3086">
        <f t="shared" si="48"/>
        <v>2025</v>
      </c>
      <c r="E3086" t="s">
        <v>6612</v>
      </c>
      <c r="F3086" t="s">
        <v>7002</v>
      </c>
      <c r="G3086" t="s">
        <v>7095</v>
      </c>
      <c r="H3086" t="s">
        <v>7102</v>
      </c>
      <c r="I3086" t="s">
        <v>7157</v>
      </c>
      <c r="J3086" t="s">
        <v>7163</v>
      </c>
      <c r="K3086" t="s">
        <v>7171</v>
      </c>
      <c r="L3086" t="s">
        <v>7184</v>
      </c>
      <c r="M3086">
        <v>5</v>
      </c>
      <c r="N3086">
        <v>29334.41</v>
      </c>
      <c r="O3086">
        <v>0.25</v>
      </c>
      <c r="P3086">
        <v>1707.16</v>
      </c>
    </row>
    <row r="3087" spans="1:16" x14ac:dyDescent="0.25">
      <c r="A3087" t="s">
        <v>3099</v>
      </c>
      <c r="B3087" t="s">
        <v>5919</v>
      </c>
      <c r="C3087" t="str">
        <f>TEXT(SalesData[[#This Row],[Order Date]],"mmm-yyyy")</f>
        <v>Jun-2025</v>
      </c>
      <c r="D3087">
        <f t="shared" si="48"/>
        <v>2025</v>
      </c>
      <c r="E3087" t="s">
        <v>6144</v>
      </c>
      <c r="F3087" t="s">
        <v>6942</v>
      </c>
      <c r="G3087" t="s">
        <v>7094</v>
      </c>
      <c r="H3087" t="s">
        <v>7100</v>
      </c>
      <c r="I3087" t="s">
        <v>7151</v>
      </c>
      <c r="J3087" t="s">
        <v>7163</v>
      </c>
      <c r="K3087" t="s">
        <v>7167</v>
      </c>
      <c r="L3087" t="s">
        <v>7187</v>
      </c>
      <c r="M3087">
        <v>5</v>
      </c>
      <c r="N3087">
        <v>5839.68</v>
      </c>
      <c r="O3087">
        <v>0.25</v>
      </c>
      <c r="P3087">
        <v>1024.27</v>
      </c>
    </row>
    <row r="3088" spans="1:16" x14ac:dyDescent="0.25">
      <c r="A3088" t="s">
        <v>3100</v>
      </c>
      <c r="B3088" t="s">
        <v>5278</v>
      </c>
      <c r="C3088" t="str">
        <f>TEXT(SalesData[[#This Row],[Order Date]],"mmm-yyyy")</f>
        <v>Aug-2023</v>
      </c>
      <c r="D3088">
        <f t="shared" si="48"/>
        <v>2023</v>
      </c>
      <c r="E3088" t="s">
        <v>6172</v>
      </c>
      <c r="F3088" t="s">
        <v>6962</v>
      </c>
      <c r="G3088" t="s">
        <v>7097</v>
      </c>
      <c r="H3088" t="s">
        <v>7110</v>
      </c>
      <c r="I3088" t="s">
        <v>7155</v>
      </c>
      <c r="J3088" t="s">
        <v>7162</v>
      </c>
      <c r="K3088" t="s">
        <v>7169</v>
      </c>
      <c r="L3088" t="s">
        <v>7193</v>
      </c>
      <c r="M3088">
        <v>3</v>
      </c>
      <c r="N3088">
        <v>32416.51</v>
      </c>
      <c r="O3088">
        <v>0.05</v>
      </c>
      <c r="P3088">
        <v>6032.14</v>
      </c>
    </row>
    <row r="3089" spans="1:16" x14ac:dyDescent="0.25">
      <c r="A3089" t="s">
        <v>3101</v>
      </c>
      <c r="B3089" t="s">
        <v>5019</v>
      </c>
      <c r="C3089" t="str">
        <f>TEXT(SalesData[[#This Row],[Order Date]],"mmm-yyyy")</f>
        <v>Jul-2024</v>
      </c>
      <c r="D3089">
        <f t="shared" si="48"/>
        <v>2024</v>
      </c>
      <c r="E3089" t="s">
        <v>6529</v>
      </c>
      <c r="F3089" t="s">
        <v>7007</v>
      </c>
      <c r="G3089" t="s">
        <v>7097</v>
      </c>
      <c r="H3089" t="s">
        <v>7104</v>
      </c>
      <c r="I3089" t="s">
        <v>7120</v>
      </c>
      <c r="J3089" t="s">
        <v>7162</v>
      </c>
      <c r="K3089" t="s">
        <v>7166</v>
      </c>
      <c r="L3089" t="s">
        <v>7211</v>
      </c>
      <c r="M3089">
        <v>7</v>
      </c>
      <c r="N3089">
        <v>50592.84</v>
      </c>
      <c r="O3089">
        <v>0</v>
      </c>
      <c r="P3089">
        <v>10013.59</v>
      </c>
    </row>
    <row r="3090" spans="1:16" x14ac:dyDescent="0.25">
      <c r="A3090" t="s">
        <v>3102</v>
      </c>
      <c r="B3090" t="s">
        <v>5896</v>
      </c>
      <c r="C3090" t="str">
        <f>TEXT(SalesData[[#This Row],[Order Date]],"mmm-yyyy")</f>
        <v>Jun-2025</v>
      </c>
      <c r="D3090">
        <f t="shared" si="48"/>
        <v>2025</v>
      </c>
      <c r="E3090" t="s">
        <v>6586</v>
      </c>
      <c r="F3090" t="s">
        <v>6999</v>
      </c>
      <c r="G3090" t="s">
        <v>7095</v>
      </c>
      <c r="H3090" t="s">
        <v>7106</v>
      </c>
      <c r="I3090" t="s">
        <v>7161</v>
      </c>
      <c r="J3090" t="s">
        <v>7163</v>
      </c>
      <c r="K3090" t="s">
        <v>7175</v>
      </c>
      <c r="L3090" t="s">
        <v>7205</v>
      </c>
      <c r="M3090">
        <v>5</v>
      </c>
      <c r="N3090">
        <v>15522.54</v>
      </c>
      <c r="O3090">
        <v>0.15</v>
      </c>
      <c r="P3090">
        <v>2269.2199999999998</v>
      </c>
    </row>
    <row r="3091" spans="1:16" x14ac:dyDescent="0.25">
      <c r="A3091" t="s">
        <v>3103</v>
      </c>
      <c r="B3091" t="s">
        <v>5224</v>
      </c>
      <c r="C3091" t="str">
        <f>TEXT(SalesData[[#This Row],[Order Date]],"mmm-yyyy")</f>
        <v>Feb-2024</v>
      </c>
      <c r="D3091">
        <f t="shared" si="48"/>
        <v>2024</v>
      </c>
      <c r="E3091" t="s">
        <v>6310</v>
      </c>
      <c r="F3091" t="s">
        <v>7030</v>
      </c>
      <c r="G3091" t="s">
        <v>7096</v>
      </c>
      <c r="H3091" t="s">
        <v>7103</v>
      </c>
      <c r="I3091" t="s">
        <v>7134</v>
      </c>
      <c r="J3091" t="s">
        <v>7165</v>
      </c>
      <c r="K3091" t="s">
        <v>7177</v>
      </c>
      <c r="L3091" t="s">
        <v>7201</v>
      </c>
      <c r="M3091">
        <v>3</v>
      </c>
      <c r="N3091">
        <v>153153.25</v>
      </c>
      <c r="O3091">
        <v>0.05</v>
      </c>
      <c r="P3091">
        <v>18389.240000000002</v>
      </c>
    </row>
    <row r="3092" spans="1:16" x14ac:dyDescent="0.25">
      <c r="A3092" t="s">
        <v>3104</v>
      </c>
      <c r="B3092" t="s">
        <v>5813</v>
      </c>
      <c r="C3092" t="str">
        <f>TEXT(SalesData[[#This Row],[Order Date]],"mmm-yyyy")</f>
        <v>Sep-2025</v>
      </c>
      <c r="D3092">
        <f t="shared" si="48"/>
        <v>2025</v>
      </c>
      <c r="E3092" t="s">
        <v>6389</v>
      </c>
      <c r="F3092" t="s">
        <v>7050</v>
      </c>
      <c r="G3092" t="s">
        <v>7096</v>
      </c>
      <c r="H3092" t="s">
        <v>7113</v>
      </c>
      <c r="I3092" t="s">
        <v>7148</v>
      </c>
      <c r="J3092" t="s">
        <v>7162</v>
      </c>
      <c r="K3092" t="s">
        <v>7169</v>
      </c>
      <c r="L3092" t="s">
        <v>7182</v>
      </c>
      <c r="M3092">
        <v>1</v>
      </c>
      <c r="N3092">
        <v>9410.69</v>
      </c>
      <c r="O3092">
        <v>0</v>
      </c>
      <c r="P3092">
        <v>1645.78</v>
      </c>
    </row>
    <row r="3093" spans="1:16" x14ac:dyDescent="0.25">
      <c r="A3093" t="s">
        <v>3105</v>
      </c>
      <c r="B3093" t="s">
        <v>5783</v>
      </c>
      <c r="C3093" t="str">
        <f>TEXT(SalesData[[#This Row],[Order Date]],"mmm-yyyy")</f>
        <v>Jan-2025</v>
      </c>
      <c r="D3093">
        <f t="shared" si="48"/>
        <v>2025</v>
      </c>
      <c r="E3093" t="s">
        <v>6318</v>
      </c>
      <c r="F3093" t="s">
        <v>6970</v>
      </c>
      <c r="G3093" t="s">
        <v>7094</v>
      </c>
      <c r="H3093" t="s">
        <v>7101</v>
      </c>
      <c r="I3093" t="s">
        <v>7117</v>
      </c>
      <c r="J3093" t="s">
        <v>7164</v>
      </c>
      <c r="K3093" t="s">
        <v>7173</v>
      </c>
      <c r="L3093" t="s">
        <v>7200</v>
      </c>
      <c r="M3093">
        <v>8</v>
      </c>
      <c r="N3093">
        <v>9398.67</v>
      </c>
      <c r="O3093">
        <v>0</v>
      </c>
      <c r="P3093">
        <v>3021.76</v>
      </c>
    </row>
    <row r="3094" spans="1:16" x14ac:dyDescent="0.25">
      <c r="A3094" t="s">
        <v>3106</v>
      </c>
      <c r="B3094" t="s">
        <v>5673</v>
      </c>
      <c r="C3094" t="str">
        <f>TEXT(SalesData[[#This Row],[Order Date]],"mmm-yyyy")</f>
        <v>Sep-2025</v>
      </c>
      <c r="D3094">
        <f t="shared" si="48"/>
        <v>2025</v>
      </c>
      <c r="E3094" t="s">
        <v>6307</v>
      </c>
      <c r="F3094" t="s">
        <v>6944</v>
      </c>
      <c r="G3094" t="s">
        <v>7095</v>
      </c>
      <c r="H3094" t="s">
        <v>7102</v>
      </c>
      <c r="I3094" t="s">
        <v>7157</v>
      </c>
      <c r="J3094" t="s">
        <v>7164</v>
      </c>
      <c r="K3094" t="s">
        <v>7174</v>
      </c>
      <c r="L3094" t="s">
        <v>7188</v>
      </c>
      <c r="M3094">
        <v>4</v>
      </c>
      <c r="N3094">
        <v>9291.01</v>
      </c>
      <c r="O3094">
        <v>0.2</v>
      </c>
      <c r="P3094">
        <v>1420.64</v>
      </c>
    </row>
    <row r="3095" spans="1:16" x14ac:dyDescent="0.25">
      <c r="A3095" t="s">
        <v>3107</v>
      </c>
      <c r="B3095" t="s">
        <v>5628</v>
      </c>
      <c r="C3095" t="str">
        <f>TEXT(SalesData[[#This Row],[Order Date]],"mmm-yyyy")</f>
        <v>Mar-2023</v>
      </c>
      <c r="D3095">
        <f t="shared" si="48"/>
        <v>2023</v>
      </c>
      <c r="E3095" t="s">
        <v>6299</v>
      </c>
      <c r="F3095" t="s">
        <v>7024</v>
      </c>
      <c r="G3095" t="s">
        <v>7096</v>
      </c>
      <c r="H3095" t="s">
        <v>7103</v>
      </c>
      <c r="I3095" t="s">
        <v>7134</v>
      </c>
      <c r="J3095" t="s">
        <v>7165</v>
      </c>
      <c r="K3095" t="s">
        <v>7172</v>
      </c>
      <c r="L3095" t="s">
        <v>7212</v>
      </c>
      <c r="M3095">
        <v>6</v>
      </c>
      <c r="N3095">
        <v>16209.67</v>
      </c>
      <c r="O3095">
        <v>0.25</v>
      </c>
      <c r="P3095">
        <v>624.55999999999995</v>
      </c>
    </row>
    <row r="3096" spans="1:16" x14ac:dyDescent="0.25">
      <c r="A3096" t="s">
        <v>3108</v>
      </c>
      <c r="B3096" t="s">
        <v>5968</v>
      </c>
      <c r="C3096" t="str">
        <f>TEXT(SalesData[[#This Row],[Order Date]],"mmm-yyyy")</f>
        <v>Jul-2025</v>
      </c>
      <c r="D3096">
        <f t="shared" si="48"/>
        <v>2025</v>
      </c>
      <c r="E3096" t="s">
        <v>6352</v>
      </c>
      <c r="F3096" t="s">
        <v>7042</v>
      </c>
      <c r="G3096" t="s">
        <v>7094</v>
      </c>
      <c r="H3096" t="s">
        <v>7101</v>
      </c>
      <c r="I3096" t="s">
        <v>7117</v>
      </c>
      <c r="J3096" t="s">
        <v>7165</v>
      </c>
      <c r="K3096" t="s">
        <v>7172</v>
      </c>
      <c r="L3096" t="s">
        <v>7208</v>
      </c>
      <c r="M3096">
        <v>5</v>
      </c>
      <c r="N3096">
        <v>12303.9</v>
      </c>
      <c r="O3096">
        <v>0</v>
      </c>
      <c r="P3096">
        <v>2921.79</v>
      </c>
    </row>
    <row r="3097" spans="1:16" x14ac:dyDescent="0.25">
      <c r="A3097" t="s">
        <v>3109</v>
      </c>
      <c r="B3097" t="s">
        <v>5648</v>
      </c>
      <c r="C3097" t="str">
        <f>TEXT(SalesData[[#This Row],[Order Date]],"mmm-yyyy")</f>
        <v>Jul-2023</v>
      </c>
      <c r="D3097">
        <f t="shared" si="48"/>
        <v>2023</v>
      </c>
      <c r="E3097" t="s">
        <v>6882</v>
      </c>
      <c r="F3097" t="s">
        <v>6990</v>
      </c>
      <c r="G3097" t="s">
        <v>7097</v>
      </c>
      <c r="H3097" t="s">
        <v>7107</v>
      </c>
      <c r="I3097" t="s">
        <v>7123</v>
      </c>
      <c r="J3097" t="s">
        <v>7165</v>
      </c>
      <c r="K3097" t="s">
        <v>7172</v>
      </c>
      <c r="L3097" t="s">
        <v>7185</v>
      </c>
      <c r="M3097">
        <v>8</v>
      </c>
      <c r="N3097">
        <v>37731.4</v>
      </c>
      <c r="O3097">
        <v>0.05</v>
      </c>
      <c r="P3097">
        <v>6700.3</v>
      </c>
    </row>
    <row r="3098" spans="1:16" x14ac:dyDescent="0.25">
      <c r="A3098" t="s">
        <v>3110</v>
      </c>
      <c r="B3098" t="s">
        <v>5562</v>
      </c>
      <c r="C3098" t="str">
        <f>TEXT(SalesData[[#This Row],[Order Date]],"mmm-yyyy")</f>
        <v>Aug-2025</v>
      </c>
      <c r="D3098">
        <f t="shared" si="48"/>
        <v>2025</v>
      </c>
      <c r="E3098" t="s">
        <v>6230</v>
      </c>
      <c r="F3098" t="s">
        <v>6899</v>
      </c>
      <c r="G3098" t="s">
        <v>7094</v>
      </c>
      <c r="H3098" t="s">
        <v>7099</v>
      </c>
      <c r="I3098" t="s">
        <v>7115</v>
      </c>
      <c r="J3098" t="s">
        <v>7163</v>
      </c>
      <c r="K3098" t="s">
        <v>7167</v>
      </c>
      <c r="L3098" t="s">
        <v>7179</v>
      </c>
      <c r="M3098">
        <v>2</v>
      </c>
      <c r="N3098">
        <v>4087.56</v>
      </c>
      <c r="O3098">
        <v>0.2</v>
      </c>
      <c r="P3098">
        <v>596.62</v>
      </c>
    </row>
    <row r="3099" spans="1:16" x14ac:dyDescent="0.25">
      <c r="A3099" t="s">
        <v>3111</v>
      </c>
      <c r="B3099" t="s">
        <v>5796</v>
      </c>
      <c r="C3099" t="str">
        <f>TEXT(SalesData[[#This Row],[Order Date]],"mmm-yyyy")</f>
        <v>Mar-2025</v>
      </c>
      <c r="D3099">
        <f t="shared" si="48"/>
        <v>2025</v>
      </c>
      <c r="E3099" t="s">
        <v>6489</v>
      </c>
      <c r="F3099" t="s">
        <v>7068</v>
      </c>
      <c r="G3099" t="s">
        <v>7095</v>
      </c>
      <c r="H3099" t="s">
        <v>7102</v>
      </c>
      <c r="I3099" t="s">
        <v>7118</v>
      </c>
      <c r="J3099" t="s">
        <v>7162</v>
      </c>
      <c r="K3099" t="s">
        <v>7166</v>
      </c>
      <c r="L3099" t="s">
        <v>7211</v>
      </c>
      <c r="M3099">
        <v>5</v>
      </c>
      <c r="N3099">
        <v>26916.03</v>
      </c>
      <c r="O3099">
        <v>0.25</v>
      </c>
      <c r="P3099">
        <v>3370.97</v>
      </c>
    </row>
    <row r="3100" spans="1:16" x14ac:dyDescent="0.25">
      <c r="A3100" t="s">
        <v>3112</v>
      </c>
      <c r="B3100" t="s">
        <v>5375</v>
      </c>
      <c r="C3100" t="str">
        <f>TEXT(SalesData[[#This Row],[Order Date]],"mmm-yyyy")</f>
        <v>Jun-2025</v>
      </c>
      <c r="D3100">
        <f t="shared" si="48"/>
        <v>2025</v>
      </c>
      <c r="E3100" t="s">
        <v>6288</v>
      </c>
      <c r="F3100" t="s">
        <v>6926</v>
      </c>
      <c r="G3100" t="s">
        <v>7096</v>
      </c>
      <c r="H3100" t="s">
        <v>7103</v>
      </c>
      <c r="I3100" t="s">
        <v>7119</v>
      </c>
      <c r="J3100" t="s">
        <v>7162</v>
      </c>
      <c r="K3100" t="s">
        <v>7166</v>
      </c>
      <c r="L3100" t="s">
        <v>7178</v>
      </c>
      <c r="M3100">
        <v>8</v>
      </c>
      <c r="N3100">
        <v>92734.2</v>
      </c>
      <c r="O3100">
        <v>0.2</v>
      </c>
      <c r="P3100">
        <v>8757.9599999999991</v>
      </c>
    </row>
    <row r="3101" spans="1:16" x14ac:dyDescent="0.25">
      <c r="A3101" t="s">
        <v>3113</v>
      </c>
      <c r="B3101" t="s">
        <v>5653</v>
      </c>
      <c r="C3101" t="str">
        <f>TEXT(SalesData[[#This Row],[Order Date]],"mmm-yyyy")</f>
        <v>Aug-2023</v>
      </c>
      <c r="D3101">
        <f t="shared" si="48"/>
        <v>2023</v>
      </c>
      <c r="E3101" t="s">
        <v>6567</v>
      </c>
      <c r="F3101" t="s">
        <v>6921</v>
      </c>
      <c r="G3101" t="s">
        <v>7094</v>
      </c>
      <c r="H3101" t="s">
        <v>7101</v>
      </c>
      <c r="I3101" t="s">
        <v>7124</v>
      </c>
      <c r="J3101" t="s">
        <v>7164</v>
      </c>
      <c r="K3101" t="s">
        <v>7174</v>
      </c>
      <c r="L3101" t="s">
        <v>7196</v>
      </c>
      <c r="M3101">
        <v>5</v>
      </c>
      <c r="N3101">
        <v>15552.23</v>
      </c>
      <c r="O3101">
        <v>0.15</v>
      </c>
      <c r="P3101">
        <v>2830.07</v>
      </c>
    </row>
    <row r="3102" spans="1:16" x14ac:dyDescent="0.25">
      <c r="A3102" t="s">
        <v>3114</v>
      </c>
      <c r="B3102" t="s">
        <v>5487</v>
      </c>
      <c r="C3102" t="str">
        <f>TEXT(SalesData[[#This Row],[Order Date]],"mmm-yyyy")</f>
        <v>Feb-2023</v>
      </c>
      <c r="D3102">
        <f t="shared" si="48"/>
        <v>2023</v>
      </c>
      <c r="E3102" t="s">
        <v>6360</v>
      </c>
      <c r="F3102" t="s">
        <v>7045</v>
      </c>
      <c r="G3102" t="s">
        <v>7095</v>
      </c>
      <c r="H3102" t="s">
        <v>7109</v>
      </c>
      <c r="I3102" t="s">
        <v>7127</v>
      </c>
      <c r="J3102" t="s">
        <v>7164</v>
      </c>
      <c r="K3102" t="s">
        <v>7174</v>
      </c>
      <c r="L3102" t="s">
        <v>7199</v>
      </c>
      <c r="M3102">
        <v>6</v>
      </c>
      <c r="N3102">
        <v>8840.2900000000009</v>
      </c>
      <c r="O3102">
        <v>0.05</v>
      </c>
      <c r="P3102">
        <v>1558.51</v>
      </c>
    </row>
    <row r="3103" spans="1:16" x14ac:dyDescent="0.25">
      <c r="A3103" t="s">
        <v>3115</v>
      </c>
      <c r="B3103" t="s">
        <v>5847</v>
      </c>
      <c r="C3103" t="str">
        <f>TEXT(SalesData[[#This Row],[Order Date]],"mmm-yyyy")</f>
        <v>Mar-2024</v>
      </c>
      <c r="D3103">
        <f t="shared" si="48"/>
        <v>2024</v>
      </c>
      <c r="E3103" t="s">
        <v>6628</v>
      </c>
      <c r="F3103" t="s">
        <v>6981</v>
      </c>
      <c r="G3103" t="s">
        <v>7096</v>
      </c>
      <c r="H3103" t="s">
        <v>7103</v>
      </c>
      <c r="I3103" t="s">
        <v>7119</v>
      </c>
      <c r="J3103" t="s">
        <v>7165</v>
      </c>
      <c r="K3103" t="s">
        <v>7172</v>
      </c>
      <c r="L3103" t="s">
        <v>7212</v>
      </c>
      <c r="M3103">
        <v>6</v>
      </c>
      <c r="N3103">
        <v>17677.849999999999</v>
      </c>
      <c r="O3103">
        <v>0.15</v>
      </c>
      <c r="P3103">
        <v>2345.39</v>
      </c>
    </row>
    <row r="3104" spans="1:16" x14ac:dyDescent="0.25">
      <c r="A3104" t="s">
        <v>3116</v>
      </c>
      <c r="B3104" t="s">
        <v>5742</v>
      </c>
      <c r="C3104" t="str">
        <f>TEXT(SalesData[[#This Row],[Order Date]],"mmm-yyyy")</f>
        <v>Jun-2025</v>
      </c>
      <c r="D3104">
        <f t="shared" si="48"/>
        <v>2025</v>
      </c>
      <c r="E3104" t="s">
        <v>6322</v>
      </c>
      <c r="F3104" t="s">
        <v>6897</v>
      </c>
      <c r="G3104" t="s">
        <v>7095</v>
      </c>
      <c r="H3104" t="s">
        <v>7108</v>
      </c>
      <c r="I3104" t="s">
        <v>7141</v>
      </c>
      <c r="J3104" t="s">
        <v>7165</v>
      </c>
      <c r="K3104" t="s">
        <v>7177</v>
      </c>
      <c r="L3104" t="s">
        <v>7210</v>
      </c>
      <c r="M3104">
        <v>5</v>
      </c>
      <c r="N3104">
        <v>403953.06</v>
      </c>
      <c r="O3104">
        <v>0</v>
      </c>
      <c r="P3104">
        <v>50116.41</v>
      </c>
    </row>
    <row r="3105" spans="1:16" x14ac:dyDescent="0.25">
      <c r="A3105" t="s">
        <v>3117</v>
      </c>
      <c r="B3105" t="s">
        <v>5163</v>
      </c>
      <c r="C3105" t="str">
        <f>TEXT(SalesData[[#This Row],[Order Date]],"mmm-yyyy")</f>
        <v>Jan-2025</v>
      </c>
      <c r="D3105">
        <f t="shared" si="48"/>
        <v>2025</v>
      </c>
      <c r="E3105" t="s">
        <v>6575</v>
      </c>
      <c r="F3105" t="s">
        <v>7004</v>
      </c>
      <c r="G3105" t="s">
        <v>7096</v>
      </c>
      <c r="H3105" t="s">
        <v>7112</v>
      </c>
      <c r="I3105" t="s">
        <v>7139</v>
      </c>
      <c r="J3105" t="s">
        <v>7162</v>
      </c>
      <c r="K3105" t="s">
        <v>7168</v>
      </c>
      <c r="L3105" t="s">
        <v>7191</v>
      </c>
      <c r="M3105">
        <v>7</v>
      </c>
      <c r="N3105">
        <v>45252.21</v>
      </c>
      <c r="O3105">
        <v>0.05</v>
      </c>
      <c r="P3105">
        <v>8902.33</v>
      </c>
    </row>
    <row r="3106" spans="1:16" x14ac:dyDescent="0.25">
      <c r="A3106" t="s">
        <v>3118</v>
      </c>
      <c r="B3106" t="s">
        <v>5016</v>
      </c>
      <c r="C3106" t="str">
        <f>TEXT(SalesData[[#This Row],[Order Date]],"mmm-yyyy")</f>
        <v>Sep-2025</v>
      </c>
      <c r="D3106">
        <f t="shared" si="48"/>
        <v>2025</v>
      </c>
      <c r="E3106" t="s">
        <v>6696</v>
      </c>
      <c r="F3106" t="s">
        <v>6984</v>
      </c>
      <c r="G3106" t="s">
        <v>7094</v>
      </c>
      <c r="H3106" t="s">
        <v>7101</v>
      </c>
      <c r="I3106" t="s">
        <v>7124</v>
      </c>
      <c r="J3106" t="s">
        <v>7162</v>
      </c>
      <c r="K3106" t="s">
        <v>7168</v>
      </c>
      <c r="L3106" t="s">
        <v>7181</v>
      </c>
      <c r="M3106">
        <v>6</v>
      </c>
      <c r="N3106">
        <v>59282.09</v>
      </c>
      <c r="O3106">
        <v>0.2</v>
      </c>
      <c r="P3106">
        <v>10140.82</v>
      </c>
    </row>
    <row r="3107" spans="1:16" x14ac:dyDescent="0.25">
      <c r="A3107" t="s">
        <v>3119</v>
      </c>
      <c r="B3107" t="s">
        <v>5086</v>
      </c>
      <c r="C3107" t="str">
        <f>TEXT(SalesData[[#This Row],[Order Date]],"mmm-yyyy")</f>
        <v>Jul-2024</v>
      </c>
      <c r="D3107">
        <f t="shared" si="48"/>
        <v>2024</v>
      </c>
      <c r="E3107" t="s">
        <v>6395</v>
      </c>
      <c r="F3107" t="s">
        <v>6997</v>
      </c>
      <c r="G3107" t="s">
        <v>7095</v>
      </c>
      <c r="H3107" t="s">
        <v>7102</v>
      </c>
      <c r="I3107" t="s">
        <v>7147</v>
      </c>
      <c r="J3107" t="s">
        <v>7162</v>
      </c>
      <c r="K3107" t="s">
        <v>7166</v>
      </c>
      <c r="L3107" t="s">
        <v>7211</v>
      </c>
      <c r="M3107">
        <v>8</v>
      </c>
      <c r="N3107">
        <v>46535.55</v>
      </c>
      <c r="O3107">
        <v>0.2</v>
      </c>
      <c r="P3107">
        <v>5115.38</v>
      </c>
    </row>
    <row r="3108" spans="1:16" x14ac:dyDescent="0.25">
      <c r="A3108" t="s">
        <v>3120</v>
      </c>
      <c r="B3108" t="s">
        <v>5709</v>
      </c>
      <c r="C3108" t="str">
        <f>TEXT(SalesData[[#This Row],[Order Date]],"mmm-yyyy")</f>
        <v>Jul-2024</v>
      </c>
      <c r="D3108">
        <f t="shared" si="48"/>
        <v>2024</v>
      </c>
      <c r="E3108" t="s">
        <v>6384</v>
      </c>
      <c r="F3108" t="s">
        <v>6969</v>
      </c>
      <c r="G3108" t="s">
        <v>7096</v>
      </c>
      <c r="H3108" t="s">
        <v>7113</v>
      </c>
      <c r="I3108" t="s">
        <v>7144</v>
      </c>
      <c r="J3108" t="s">
        <v>7163</v>
      </c>
      <c r="K3108" t="s">
        <v>7167</v>
      </c>
      <c r="L3108" t="s">
        <v>7207</v>
      </c>
      <c r="M3108">
        <v>4</v>
      </c>
      <c r="N3108">
        <v>2555.98</v>
      </c>
      <c r="O3108">
        <v>0.2</v>
      </c>
      <c r="P3108">
        <v>686.81</v>
      </c>
    </row>
    <row r="3109" spans="1:16" x14ac:dyDescent="0.25">
      <c r="A3109" t="s">
        <v>3121</v>
      </c>
      <c r="B3109" t="s">
        <v>5205</v>
      </c>
      <c r="C3109" t="str">
        <f>TEXT(SalesData[[#This Row],[Order Date]],"mmm-yyyy")</f>
        <v>Oct-2024</v>
      </c>
      <c r="D3109">
        <f t="shared" si="48"/>
        <v>2024</v>
      </c>
      <c r="E3109" t="s">
        <v>6814</v>
      </c>
      <c r="F3109" t="s">
        <v>6972</v>
      </c>
      <c r="G3109" t="s">
        <v>7094</v>
      </c>
      <c r="H3109" t="s">
        <v>7100</v>
      </c>
      <c r="I3109" t="s">
        <v>7151</v>
      </c>
      <c r="J3109" t="s">
        <v>7165</v>
      </c>
      <c r="K3109" t="s">
        <v>7177</v>
      </c>
      <c r="L3109" t="s">
        <v>7210</v>
      </c>
      <c r="M3109">
        <v>8</v>
      </c>
      <c r="N3109">
        <v>588766.78</v>
      </c>
      <c r="O3109">
        <v>0.1</v>
      </c>
      <c r="P3109">
        <v>56521.79</v>
      </c>
    </row>
    <row r="3110" spans="1:16" x14ac:dyDescent="0.25">
      <c r="A3110" t="s">
        <v>3122</v>
      </c>
      <c r="B3110" t="s">
        <v>5396</v>
      </c>
      <c r="C3110" t="str">
        <f>TEXT(SalesData[[#This Row],[Order Date]],"mmm-yyyy")</f>
        <v>Aug-2023</v>
      </c>
      <c r="D3110">
        <f t="shared" si="48"/>
        <v>2023</v>
      </c>
      <c r="E3110" t="s">
        <v>6503</v>
      </c>
      <c r="F3110" t="s">
        <v>7009</v>
      </c>
      <c r="G3110" t="s">
        <v>7096</v>
      </c>
      <c r="H3110" t="s">
        <v>7113</v>
      </c>
      <c r="I3110" t="s">
        <v>7148</v>
      </c>
      <c r="J3110" t="s">
        <v>7165</v>
      </c>
      <c r="K3110" t="s">
        <v>7177</v>
      </c>
      <c r="L3110" t="s">
        <v>7198</v>
      </c>
      <c r="M3110">
        <v>3</v>
      </c>
      <c r="N3110">
        <v>182971.81</v>
      </c>
      <c r="O3110">
        <v>0.05</v>
      </c>
      <c r="P3110">
        <v>25229.75</v>
      </c>
    </row>
    <row r="3111" spans="1:16" x14ac:dyDescent="0.25">
      <c r="A3111" t="s">
        <v>3123</v>
      </c>
      <c r="B3111" t="s">
        <v>5660</v>
      </c>
      <c r="C3111" t="str">
        <f>TEXT(SalesData[[#This Row],[Order Date]],"mmm-yyyy")</f>
        <v>Feb-2024</v>
      </c>
      <c r="D3111">
        <f t="shared" si="48"/>
        <v>2024</v>
      </c>
      <c r="E3111" t="s">
        <v>6632</v>
      </c>
      <c r="F3111" t="s">
        <v>6895</v>
      </c>
      <c r="G3111" t="s">
        <v>7097</v>
      </c>
      <c r="H3111" t="s">
        <v>7105</v>
      </c>
      <c r="I3111" t="s">
        <v>7149</v>
      </c>
      <c r="J3111" t="s">
        <v>7163</v>
      </c>
      <c r="K3111" t="s">
        <v>7175</v>
      </c>
      <c r="L3111" t="s">
        <v>7190</v>
      </c>
      <c r="M3111">
        <v>6</v>
      </c>
      <c r="N3111">
        <v>13173.99</v>
      </c>
      <c r="O3111">
        <v>0</v>
      </c>
      <c r="P3111">
        <v>2862.23</v>
      </c>
    </row>
    <row r="3112" spans="1:16" x14ac:dyDescent="0.25">
      <c r="A3112" t="s">
        <v>3124</v>
      </c>
      <c r="B3112" t="s">
        <v>5785</v>
      </c>
      <c r="C3112" t="str">
        <f>TEXT(SalesData[[#This Row],[Order Date]],"mmm-yyyy")</f>
        <v>Jul-2025</v>
      </c>
      <c r="D3112">
        <f t="shared" si="48"/>
        <v>2025</v>
      </c>
      <c r="E3112" t="s">
        <v>6233</v>
      </c>
      <c r="F3112" t="s">
        <v>6911</v>
      </c>
      <c r="G3112" t="s">
        <v>7096</v>
      </c>
      <c r="H3112" t="s">
        <v>7112</v>
      </c>
      <c r="I3112" t="s">
        <v>7133</v>
      </c>
      <c r="J3112" t="s">
        <v>7163</v>
      </c>
      <c r="K3112" t="s">
        <v>7171</v>
      </c>
      <c r="L3112" t="s">
        <v>7209</v>
      </c>
      <c r="M3112">
        <v>6</v>
      </c>
      <c r="N3112">
        <v>10703.27</v>
      </c>
      <c r="O3112">
        <v>0</v>
      </c>
      <c r="P3112">
        <v>2053.16</v>
      </c>
    </row>
    <row r="3113" spans="1:16" x14ac:dyDescent="0.25">
      <c r="A3113" t="s">
        <v>3125</v>
      </c>
      <c r="B3113" t="s">
        <v>5347</v>
      </c>
      <c r="C3113" t="str">
        <f>TEXT(SalesData[[#This Row],[Order Date]],"mmm-yyyy")</f>
        <v>Jul-2025</v>
      </c>
      <c r="D3113">
        <f t="shared" si="48"/>
        <v>2025</v>
      </c>
      <c r="E3113" t="s">
        <v>6254</v>
      </c>
      <c r="F3113" t="s">
        <v>7006</v>
      </c>
      <c r="G3113" t="s">
        <v>7094</v>
      </c>
      <c r="H3113" t="s">
        <v>7099</v>
      </c>
      <c r="I3113" t="s">
        <v>7115</v>
      </c>
      <c r="J3113" t="s">
        <v>7164</v>
      </c>
      <c r="K3113" t="s">
        <v>7173</v>
      </c>
      <c r="L3113" t="s">
        <v>7186</v>
      </c>
      <c r="M3113">
        <v>2</v>
      </c>
      <c r="N3113">
        <v>8430.84</v>
      </c>
      <c r="O3113">
        <v>0.1</v>
      </c>
      <c r="P3113">
        <v>1971.34</v>
      </c>
    </row>
    <row r="3114" spans="1:16" x14ac:dyDescent="0.25">
      <c r="A3114" t="s">
        <v>3126</v>
      </c>
      <c r="B3114" t="s">
        <v>6037</v>
      </c>
      <c r="C3114" t="str">
        <f>TEXT(SalesData[[#This Row],[Order Date]],"mmm-yyyy")</f>
        <v>Jun-2025</v>
      </c>
      <c r="D3114">
        <f t="shared" si="48"/>
        <v>2025</v>
      </c>
      <c r="E3114" t="s">
        <v>6184</v>
      </c>
      <c r="F3114" t="s">
        <v>6972</v>
      </c>
      <c r="G3114" t="s">
        <v>7097</v>
      </c>
      <c r="H3114" t="s">
        <v>7110</v>
      </c>
      <c r="I3114" t="s">
        <v>7129</v>
      </c>
      <c r="J3114" t="s">
        <v>7164</v>
      </c>
      <c r="K3114" t="s">
        <v>7170</v>
      </c>
      <c r="L3114" t="s">
        <v>7213</v>
      </c>
      <c r="M3114">
        <v>2</v>
      </c>
      <c r="N3114">
        <v>5110.74</v>
      </c>
      <c r="O3114">
        <v>0.1</v>
      </c>
      <c r="P3114">
        <v>1428.21</v>
      </c>
    </row>
    <row r="3115" spans="1:16" x14ac:dyDescent="0.25">
      <c r="A3115" t="s">
        <v>3127</v>
      </c>
      <c r="B3115" t="s">
        <v>5501</v>
      </c>
      <c r="C3115" t="str">
        <f>TEXT(SalesData[[#This Row],[Order Date]],"mmm-yyyy")</f>
        <v>Nov-2025</v>
      </c>
      <c r="D3115">
        <f t="shared" si="48"/>
        <v>2025</v>
      </c>
      <c r="E3115" t="s">
        <v>6562</v>
      </c>
      <c r="F3115" t="s">
        <v>7075</v>
      </c>
      <c r="G3115" t="s">
        <v>7095</v>
      </c>
      <c r="H3115" t="s">
        <v>7102</v>
      </c>
      <c r="I3115" t="s">
        <v>7157</v>
      </c>
      <c r="J3115" t="s">
        <v>7163</v>
      </c>
      <c r="K3115" t="s">
        <v>7171</v>
      </c>
      <c r="L3115" t="s">
        <v>7184</v>
      </c>
      <c r="M3115">
        <v>7</v>
      </c>
      <c r="N3115">
        <v>57826.5</v>
      </c>
      <c r="O3115">
        <v>0</v>
      </c>
      <c r="P3115">
        <v>9191.9</v>
      </c>
    </row>
    <row r="3116" spans="1:16" x14ac:dyDescent="0.25">
      <c r="A3116" t="s">
        <v>3128</v>
      </c>
      <c r="B3116" t="s">
        <v>5714</v>
      </c>
      <c r="C3116" t="str">
        <f>TEXT(SalesData[[#This Row],[Order Date]],"mmm-yyyy")</f>
        <v>Nov-2023</v>
      </c>
      <c r="D3116">
        <f t="shared" si="48"/>
        <v>2023</v>
      </c>
      <c r="E3116" t="s">
        <v>6428</v>
      </c>
      <c r="F3116" t="s">
        <v>6954</v>
      </c>
      <c r="G3116" t="s">
        <v>7097</v>
      </c>
      <c r="H3116" t="s">
        <v>7110</v>
      </c>
      <c r="I3116" t="s">
        <v>7155</v>
      </c>
      <c r="J3116" t="s">
        <v>7165</v>
      </c>
      <c r="K3116" t="s">
        <v>7177</v>
      </c>
      <c r="L3116" t="s">
        <v>7210</v>
      </c>
      <c r="M3116">
        <v>2</v>
      </c>
      <c r="N3116">
        <v>164891.97</v>
      </c>
      <c r="O3116">
        <v>0.05</v>
      </c>
      <c r="P3116">
        <v>15462.91</v>
      </c>
    </row>
    <row r="3117" spans="1:16" x14ac:dyDescent="0.25">
      <c r="A3117" t="s">
        <v>3129</v>
      </c>
      <c r="B3117" t="s">
        <v>5119</v>
      </c>
      <c r="C3117" t="str">
        <f>TEXT(SalesData[[#This Row],[Order Date]],"mmm-yyyy")</f>
        <v>Mar-2025</v>
      </c>
      <c r="D3117">
        <f t="shared" si="48"/>
        <v>2025</v>
      </c>
      <c r="E3117" t="s">
        <v>6149</v>
      </c>
      <c r="F3117" t="s">
        <v>6947</v>
      </c>
      <c r="G3117" t="s">
        <v>7097</v>
      </c>
      <c r="H3117" t="s">
        <v>7110</v>
      </c>
      <c r="I3117" t="s">
        <v>7155</v>
      </c>
      <c r="J3117" t="s">
        <v>7165</v>
      </c>
      <c r="K3117" t="s">
        <v>7172</v>
      </c>
      <c r="L3117" t="s">
        <v>7185</v>
      </c>
      <c r="M3117">
        <v>8</v>
      </c>
      <c r="N3117">
        <v>38374.39</v>
      </c>
      <c r="O3117">
        <v>0</v>
      </c>
      <c r="P3117">
        <v>7718.34</v>
      </c>
    </row>
    <row r="3118" spans="1:16" x14ac:dyDescent="0.25">
      <c r="A3118" t="s">
        <v>3130</v>
      </c>
      <c r="B3118" t="s">
        <v>5636</v>
      </c>
      <c r="C3118" t="str">
        <f>TEXT(SalesData[[#This Row],[Order Date]],"mmm-yyyy")</f>
        <v>Apr-2023</v>
      </c>
      <c r="D3118">
        <f t="shared" si="48"/>
        <v>2023</v>
      </c>
      <c r="E3118" t="s">
        <v>6360</v>
      </c>
      <c r="F3118" t="s">
        <v>7045</v>
      </c>
      <c r="G3118" t="s">
        <v>7096</v>
      </c>
      <c r="H3118" t="s">
        <v>7103</v>
      </c>
      <c r="I3118" t="s">
        <v>7158</v>
      </c>
      <c r="J3118" t="s">
        <v>7163</v>
      </c>
      <c r="K3118" t="s">
        <v>7175</v>
      </c>
      <c r="L3118" t="s">
        <v>7190</v>
      </c>
      <c r="M3118">
        <v>5</v>
      </c>
      <c r="N3118">
        <v>8363.74</v>
      </c>
      <c r="O3118">
        <v>0.2</v>
      </c>
      <c r="P3118">
        <v>1299.2</v>
      </c>
    </row>
    <row r="3119" spans="1:16" x14ac:dyDescent="0.25">
      <c r="A3119" t="s">
        <v>3131</v>
      </c>
      <c r="B3119" t="s">
        <v>5635</v>
      </c>
      <c r="C3119" t="str">
        <f>TEXT(SalesData[[#This Row],[Order Date]],"mmm-yyyy")</f>
        <v>Nov-2023</v>
      </c>
      <c r="D3119">
        <f t="shared" si="48"/>
        <v>2023</v>
      </c>
      <c r="E3119" t="s">
        <v>6825</v>
      </c>
      <c r="F3119" t="s">
        <v>7037</v>
      </c>
      <c r="G3119" t="s">
        <v>7097</v>
      </c>
      <c r="H3119" t="s">
        <v>7105</v>
      </c>
      <c r="I3119" t="s">
        <v>7149</v>
      </c>
      <c r="J3119" t="s">
        <v>7164</v>
      </c>
      <c r="K3119" t="s">
        <v>7173</v>
      </c>
      <c r="L3119" t="s">
        <v>7206</v>
      </c>
      <c r="M3119">
        <v>4</v>
      </c>
      <c r="N3119">
        <v>6805.33</v>
      </c>
      <c r="O3119">
        <v>0.2</v>
      </c>
      <c r="P3119">
        <v>1375.72</v>
      </c>
    </row>
    <row r="3120" spans="1:16" x14ac:dyDescent="0.25">
      <c r="A3120" t="s">
        <v>3132</v>
      </c>
      <c r="B3120" t="s">
        <v>5570</v>
      </c>
      <c r="C3120" t="str">
        <f>TEXT(SalesData[[#This Row],[Order Date]],"mmm-yyyy")</f>
        <v>Aug-2025</v>
      </c>
      <c r="D3120">
        <f t="shared" si="48"/>
        <v>2025</v>
      </c>
      <c r="E3120" t="s">
        <v>6484</v>
      </c>
      <c r="F3120" t="s">
        <v>7051</v>
      </c>
      <c r="G3120" t="s">
        <v>7097</v>
      </c>
      <c r="H3120" t="s">
        <v>7104</v>
      </c>
      <c r="I3120" t="s">
        <v>7160</v>
      </c>
      <c r="J3120" t="s">
        <v>7165</v>
      </c>
      <c r="K3120" t="s">
        <v>7176</v>
      </c>
      <c r="L3120" t="s">
        <v>7195</v>
      </c>
      <c r="M3120">
        <v>1</v>
      </c>
      <c r="N3120">
        <v>11346.52</v>
      </c>
      <c r="O3120">
        <v>0.05</v>
      </c>
      <c r="P3120">
        <v>1112.27</v>
      </c>
    </row>
    <row r="3121" spans="1:16" x14ac:dyDescent="0.25">
      <c r="A3121" t="s">
        <v>3133</v>
      </c>
      <c r="B3121" t="s">
        <v>5399</v>
      </c>
      <c r="C3121" t="str">
        <f>TEXT(SalesData[[#This Row],[Order Date]],"mmm-yyyy")</f>
        <v>Jun-2025</v>
      </c>
      <c r="D3121">
        <f t="shared" si="48"/>
        <v>2025</v>
      </c>
      <c r="E3121" t="s">
        <v>6156</v>
      </c>
      <c r="F3121" t="s">
        <v>6937</v>
      </c>
      <c r="G3121" t="s">
        <v>7096</v>
      </c>
      <c r="H3121" t="s">
        <v>7113</v>
      </c>
      <c r="I3121" t="s">
        <v>7143</v>
      </c>
      <c r="J3121" t="s">
        <v>7164</v>
      </c>
      <c r="K3121" t="s">
        <v>7170</v>
      </c>
      <c r="L3121" t="s">
        <v>7213</v>
      </c>
      <c r="M3121">
        <v>7</v>
      </c>
      <c r="N3121">
        <v>19237.990000000002</v>
      </c>
      <c r="O3121">
        <v>0</v>
      </c>
      <c r="P3121">
        <v>5901.39</v>
      </c>
    </row>
    <row r="3122" spans="1:16" x14ac:dyDescent="0.25">
      <c r="A3122" t="s">
        <v>3134</v>
      </c>
      <c r="B3122" t="s">
        <v>5242</v>
      </c>
      <c r="C3122" t="str">
        <f>TEXT(SalesData[[#This Row],[Order Date]],"mmm-yyyy")</f>
        <v>Dec-2024</v>
      </c>
      <c r="D3122">
        <f t="shared" si="48"/>
        <v>2024</v>
      </c>
      <c r="E3122" t="s">
        <v>6408</v>
      </c>
      <c r="F3122" t="s">
        <v>6991</v>
      </c>
      <c r="G3122" t="s">
        <v>7095</v>
      </c>
      <c r="H3122" t="s">
        <v>7102</v>
      </c>
      <c r="I3122" t="s">
        <v>7118</v>
      </c>
      <c r="J3122" t="s">
        <v>7164</v>
      </c>
      <c r="K3122" t="s">
        <v>7173</v>
      </c>
      <c r="L3122" t="s">
        <v>7186</v>
      </c>
      <c r="M3122">
        <v>6</v>
      </c>
      <c r="N3122">
        <v>27167.75</v>
      </c>
      <c r="O3122">
        <v>0</v>
      </c>
      <c r="P3122">
        <v>8199.5300000000007</v>
      </c>
    </row>
    <row r="3123" spans="1:16" x14ac:dyDescent="0.25">
      <c r="A3123" t="s">
        <v>3135</v>
      </c>
      <c r="B3123" t="s">
        <v>5060</v>
      </c>
      <c r="C3123" t="str">
        <f>TEXT(SalesData[[#This Row],[Order Date]],"mmm-yyyy")</f>
        <v>Aug-2024</v>
      </c>
      <c r="D3123">
        <f t="shared" si="48"/>
        <v>2024</v>
      </c>
      <c r="E3123" t="s">
        <v>6128</v>
      </c>
      <c r="F3123" t="s">
        <v>6927</v>
      </c>
      <c r="G3123" t="s">
        <v>7097</v>
      </c>
      <c r="H3123" t="s">
        <v>7110</v>
      </c>
      <c r="I3123" t="s">
        <v>7159</v>
      </c>
      <c r="J3123" t="s">
        <v>7164</v>
      </c>
      <c r="K3123" t="s">
        <v>7174</v>
      </c>
      <c r="L3123" t="s">
        <v>7199</v>
      </c>
      <c r="M3123">
        <v>7</v>
      </c>
      <c r="N3123">
        <v>8667.31</v>
      </c>
      <c r="O3123">
        <v>0.2</v>
      </c>
      <c r="P3123">
        <v>836.18</v>
      </c>
    </row>
    <row r="3124" spans="1:16" x14ac:dyDescent="0.25">
      <c r="A3124" t="s">
        <v>3136</v>
      </c>
      <c r="B3124" t="s">
        <v>5826</v>
      </c>
      <c r="C3124" t="str">
        <f>TEXT(SalesData[[#This Row],[Order Date]],"mmm-yyyy")</f>
        <v>Nov-2023</v>
      </c>
      <c r="D3124">
        <f t="shared" si="48"/>
        <v>2023</v>
      </c>
      <c r="E3124" t="s">
        <v>6193</v>
      </c>
      <c r="F3124" t="s">
        <v>6977</v>
      </c>
      <c r="G3124" t="s">
        <v>7096</v>
      </c>
      <c r="H3124" t="s">
        <v>7111</v>
      </c>
      <c r="I3124" t="s">
        <v>7145</v>
      </c>
      <c r="J3124" t="s">
        <v>7163</v>
      </c>
      <c r="K3124" t="s">
        <v>7171</v>
      </c>
      <c r="L3124" t="s">
        <v>7204</v>
      </c>
      <c r="M3124">
        <v>7</v>
      </c>
      <c r="N3124">
        <v>24411.46</v>
      </c>
      <c r="O3124">
        <v>0.2</v>
      </c>
      <c r="P3124">
        <v>1710</v>
      </c>
    </row>
    <row r="3125" spans="1:16" x14ac:dyDescent="0.25">
      <c r="A3125" t="s">
        <v>3137</v>
      </c>
      <c r="B3125" t="s">
        <v>6038</v>
      </c>
      <c r="C3125" t="str">
        <f>TEXT(SalesData[[#This Row],[Order Date]],"mmm-yyyy")</f>
        <v>Sep-2025</v>
      </c>
      <c r="D3125">
        <f t="shared" si="48"/>
        <v>2025</v>
      </c>
      <c r="E3125" t="s">
        <v>6578</v>
      </c>
      <c r="F3125" t="s">
        <v>6925</v>
      </c>
      <c r="G3125" t="s">
        <v>7096</v>
      </c>
      <c r="H3125" t="s">
        <v>7113</v>
      </c>
      <c r="I3125" t="s">
        <v>7148</v>
      </c>
      <c r="J3125" t="s">
        <v>7162</v>
      </c>
      <c r="K3125" t="s">
        <v>7166</v>
      </c>
      <c r="L3125" t="s">
        <v>7192</v>
      </c>
      <c r="M3125">
        <v>5</v>
      </c>
      <c r="N3125">
        <v>25078.17</v>
      </c>
      <c r="O3125">
        <v>0.15</v>
      </c>
      <c r="P3125">
        <v>3531.02</v>
      </c>
    </row>
    <row r="3126" spans="1:16" x14ac:dyDescent="0.25">
      <c r="A3126" t="s">
        <v>3138</v>
      </c>
      <c r="B3126" t="s">
        <v>5485</v>
      </c>
      <c r="C3126" t="str">
        <f>TEXT(SalesData[[#This Row],[Order Date]],"mmm-yyyy")</f>
        <v>Feb-2024</v>
      </c>
      <c r="D3126">
        <f t="shared" si="48"/>
        <v>2024</v>
      </c>
      <c r="E3126" t="s">
        <v>6158</v>
      </c>
      <c r="F3126" t="s">
        <v>6954</v>
      </c>
      <c r="G3126" t="s">
        <v>7095</v>
      </c>
      <c r="H3126" t="s">
        <v>7108</v>
      </c>
      <c r="I3126" t="s">
        <v>7150</v>
      </c>
      <c r="J3126" t="s">
        <v>7165</v>
      </c>
      <c r="K3126" t="s">
        <v>7172</v>
      </c>
      <c r="L3126" t="s">
        <v>7208</v>
      </c>
      <c r="M3126">
        <v>8</v>
      </c>
      <c r="N3126">
        <v>18337.89</v>
      </c>
      <c r="O3126">
        <v>0.1</v>
      </c>
      <c r="P3126">
        <v>3799.73</v>
      </c>
    </row>
    <row r="3127" spans="1:16" x14ac:dyDescent="0.25">
      <c r="A3127" t="s">
        <v>3139</v>
      </c>
      <c r="B3127" t="s">
        <v>5171</v>
      </c>
      <c r="C3127" t="str">
        <f>TEXT(SalesData[[#This Row],[Order Date]],"mmm-yyyy")</f>
        <v>Jul-2023</v>
      </c>
      <c r="D3127">
        <f t="shared" si="48"/>
        <v>2023</v>
      </c>
      <c r="E3127" t="s">
        <v>6852</v>
      </c>
      <c r="F3127" t="s">
        <v>6956</v>
      </c>
      <c r="G3127" t="s">
        <v>7096</v>
      </c>
      <c r="H3127" t="s">
        <v>7113</v>
      </c>
      <c r="I3127" t="s">
        <v>7144</v>
      </c>
      <c r="J3127" t="s">
        <v>7163</v>
      </c>
      <c r="K3127" t="s">
        <v>7171</v>
      </c>
      <c r="L3127" t="s">
        <v>7184</v>
      </c>
      <c r="M3127">
        <v>3</v>
      </c>
      <c r="N3127">
        <v>19784.7</v>
      </c>
      <c r="O3127">
        <v>0.2</v>
      </c>
      <c r="P3127">
        <v>1444.14</v>
      </c>
    </row>
    <row r="3128" spans="1:16" x14ac:dyDescent="0.25">
      <c r="A3128" t="s">
        <v>3140</v>
      </c>
      <c r="B3128" t="s">
        <v>5287</v>
      </c>
      <c r="C3128" t="str">
        <f>TEXT(SalesData[[#This Row],[Order Date]],"mmm-yyyy")</f>
        <v>Oct-2023</v>
      </c>
      <c r="D3128">
        <f t="shared" si="48"/>
        <v>2023</v>
      </c>
      <c r="E3128" t="s">
        <v>6308</v>
      </c>
      <c r="F3128" t="s">
        <v>7016</v>
      </c>
      <c r="G3128" t="s">
        <v>7094</v>
      </c>
      <c r="H3128" t="s">
        <v>7098</v>
      </c>
      <c r="I3128" t="s">
        <v>7156</v>
      </c>
      <c r="J3128" t="s">
        <v>7165</v>
      </c>
      <c r="K3128" t="s">
        <v>7172</v>
      </c>
      <c r="L3128" t="s">
        <v>7185</v>
      </c>
      <c r="M3128">
        <v>2</v>
      </c>
      <c r="N3128">
        <v>9607.2099999999991</v>
      </c>
      <c r="O3128">
        <v>0</v>
      </c>
      <c r="P3128">
        <v>1682.31</v>
      </c>
    </row>
    <row r="3129" spans="1:16" x14ac:dyDescent="0.25">
      <c r="A3129" t="s">
        <v>3141</v>
      </c>
      <c r="B3129" t="s">
        <v>5919</v>
      </c>
      <c r="C3129" t="str">
        <f>TEXT(SalesData[[#This Row],[Order Date]],"mmm-yyyy")</f>
        <v>Jun-2025</v>
      </c>
      <c r="D3129">
        <f t="shared" si="48"/>
        <v>2025</v>
      </c>
      <c r="E3129" t="s">
        <v>6465</v>
      </c>
      <c r="F3129" t="s">
        <v>7067</v>
      </c>
      <c r="G3129" t="s">
        <v>7097</v>
      </c>
      <c r="H3129" t="s">
        <v>7104</v>
      </c>
      <c r="I3129" t="s">
        <v>7120</v>
      </c>
      <c r="J3129" t="s">
        <v>7164</v>
      </c>
      <c r="K3129" t="s">
        <v>7173</v>
      </c>
      <c r="L3129" t="s">
        <v>7206</v>
      </c>
      <c r="M3129">
        <v>5</v>
      </c>
      <c r="N3129">
        <v>9505.23</v>
      </c>
      <c r="O3129">
        <v>0.15</v>
      </c>
      <c r="P3129">
        <v>2226.02</v>
      </c>
    </row>
    <row r="3130" spans="1:16" x14ac:dyDescent="0.25">
      <c r="A3130" t="s">
        <v>3142</v>
      </c>
      <c r="B3130" t="s">
        <v>5663</v>
      </c>
      <c r="C3130" t="str">
        <f>TEXT(SalesData[[#This Row],[Order Date]],"mmm-yyyy")</f>
        <v>Sep-2023</v>
      </c>
      <c r="D3130">
        <f t="shared" si="48"/>
        <v>2023</v>
      </c>
      <c r="E3130" t="s">
        <v>6794</v>
      </c>
      <c r="F3130" t="s">
        <v>6913</v>
      </c>
      <c r="G3130" t="s">
        <v>7094</v>
      </c>
      <c r="H3130" t="s">
        <v>7101</v>
      </c>
      <c r="I3130" t="s">
        <v>7124</v>
      </c>
      <c r="J3130" t="s">
        <v>7165</v>
      </c>
      <c r="K3130" t="s">
        <v>7177</v>
      </c>
      <c r="L3130" t="s">
        <v>7210</v>
      </c>
      <c r="M3130">
        <v>4</v>
      </c>
      <c r="N3130">
        <v>347746.16</v>
      </c>
      <c r="O3130">
        <v>0</v>
      </c>
      <c r="P3130">
        <v>40850.11</v>
      </c>
    </row>
    <row r="3131" spans="1:16" x14ac:dyDescent="0.25">
      <c r="A3131" t="s">
        <v>3143</v>
      </c>
      <c r="B3131" t="s">
        <v>5464</v>
      </c>
      <c r="C3131" t="str">
        <f>TEXT(SalesData[[#This Row],[Order Date]],"mmm-yyyy")</f>
        <v>Jan-2023</v>
      </c>
      <c r="D3131">
        <f t="shared" si="48"/>
        <v>2023</v>
      </c>
      <c r="E3131" t="s">
        <v>6729</v>
      </c>
      <c r="F3131" t="s">
        <v>6914</v>
      </c>
      <c r="G3131" t="s">
        <v>7095</v>
      </c>
      <c r="H3131" t="s">
        <v>7109</v>
      </c>
      <c r="I3131" t="s">
        <v>7127</v>
      </c>
      <c r="J3131" t="s">
        <v>7165</v>
      </c>
      <c r="K3131" t="s">
        <v>7177</v>
      </c>
      <c r="L3131" t="s">
        <v>7198</v>
      </c>
      <c r="M3131">
        <v>4</v>
      </c>
      <c r="N3131">
        <v>254348.11</v>
      </c>
      <c r="O3131">
        <v>0</v>
      </c>
      <c r="P3131">
        <v>44316.85</v>
      </c>
    </row>
    <row r="3132" spans="1:16" x14ac:dyDescent="0.25">
      <c r="A3132" t="s">
        <v>3144</v>
      </c>
      <c r="B3132" t="s">
        <v>5526</v>
      </c>
      <c r="C3132" t="str">
        <f>TEXT(SalesData[[#This Row],[Order Date]],"mmm-yyyy")</f>
        <v>Aug-2023</v>
      </c>
      <c r="D3132">
        <f t="shared" si="48"/>
        <v>2023</v>
      </c>
      <c r="E3132" t="s">
        <v>6394</v>
      </c>
      <c r="F3132" t="s">
        <v>6900</v>
      </c>
      <c r="G3132" t="s">
        <v>7097</v>
      </c>
      <c r="H3132" t="s">
        <v>7104</v>
      </c>
      <c r="I3132" t="s">
        <v>7132</v>
      </c>
      <c r="J3132" t="s">
        <v>7162</v>
      </c>
      <c r="K3132" t="s">
        <v>7166</v>
      </c>
      <c r="L3132" t="s">
        <v>7192</v>
      </c>
      <c r="M3132">
        <v>7</v>
      </c>
      <c r="N3132">
        <v>32451.34</v>
      </c>
      <c r="O3132">
        <v>0.25</v>
      </c>
      <c r="P3132">
        <v>1615.31</v>
      </c>
    </row>
    <row r="3133" spans="1:16" x14ac:dyDescent="0.25">
      <c r="A3133" t="s">
        <v>3145</v>
      </c>
      <c r="B3133" t="s">
        <v>5327</v>
      </c>
      <c r="C3133" t="str">
        <f>TEXT(SalesData[[#This Row],[Order Date]],"mmm-yyyy")</f>
        <v>Apr-2024</v>
      </c>
      <c r="D3133">
        <f t="shared" si="48"/>
        <v>2024</v>
      </c>
      <c r="E3133" t="s">
        <v>6126</v>
      </c>
      <c r="F3133" t="s">
        <v>6925</v>
      </c>
      <c r="G3133" t="s">
        <v>7097</v>
      </c>
      <c r="H3133" t="s">
        <v>7107</v>
      </c>
      <c r="I3133" t="s">
        <v>7123</v>
      </c>
      <c r="J3133" t="s">
        <v>7163</v>
      </c>
      <c r="K3133" t="s">
        <v>7167</v>
      </c>
      <c r="L3133" t="s">
        <v>7179</v>
      </c>
      <c r="M3133">
        <v>7</v>
      </c>
      <c r="N3133">
        <v>18181.990000000002</v>
      </c>
      <c r="O3133">
        <v>0</v>
      </c>
      <c r="P3133">
        <v>4491.95</v>
      </c>
    </row>
    <row r="3134" spans="1:16" x14ac:dyDescent="0.25">
      <c r="A3134" t="s">
        <v>3146</v>
      </c>
      <c r="B3134" t="s">
        <v>5580</v>
      </c>
      <c r="C3134" t="str">
        <f>TEXT(SalesData[[#This Row],[Order Date]],"mmm-yyyy")</f>
        <v>May-2025</v>
      </c>
      <c r="D3134">
        <f t="shared" si="48"/>
        <v>2025</v>
      </c>
      <c r="E3134" t="s">
        <v>6338</v>
      </c>
      <c r="F3134" t="s">
        <v>6936</v>
      </c>
      <c r="G3134" t="s">
        <v>7096</v>
      </c>
      <c r="H3134" t="s">
        <v>7103</v>
      </c>
      <c r="I3134" t="s">
        <v>7158</v>
      </c>
      <c r="J3134" t="s">
        <v>7162</v>
      </c>
      <c r="K3134" t="s">
        <v>7169</v>
      </c>
      <c r="L3134" t="s">
        <v>7182</v>
      </c>
      <c r="M3134">
        <v>3</v>
      </c>
      <c r="N3134">
        <v>22000.51</v>
      </c>
      <c r="O3134">
        <v>0.2</v>
      </c>
      <c r="P3134">
        <v>1600.96</v>
      </c>
    </row>
    <row r="3135" spans="1:16" x14ac:dyDescent="0.25">
      <c r="A3135" t="s">
        <v>3147</v>
      </c>
      <c r="B3135" t="s">
        <v>5091</v>
      </c>
      <c r="C3135" t="str">
        <f>TEXT(SalesData[[#This Row],[Order Date]],"mmm-yyyy")</f>
        <v>Mar-2025</v>
      </c>
      <c r="D3135">
        <f t="shared" si="48"/>
        <v>2025</v>
      </c>
      <c r="E3135" t="s">
        <v>6883</v>
      </c>
      <c r="F3135" t="s">
        <v>6906</v>
      </c>
      <c r="G3135" t="s">
        <v>7094</v>
      </c>
      <c r="H3135" t="s">
        <v>7099</v>
      </c>
      <c r="I3135" t="s">
        <v>7125</v>
      </c>
      <c r="J3135" t="s">
        <v>7164</v>
      </c>
      <c r="K3135" t="s">
        <v>7174</v>
      </c>
      <c r="L3135" t="s">
        <v>7199</v>
      </c>
      <c r="M3135">
        <v>5</v>
      </c>
      <c r="N3135">
        <v>7072.99</v>
      </c>
      <c r="O3135">
        <v>0.15</v>
      </c>
      <c r="P3135">
        <v>1002.84</v>
      </c>
    </row>
    <row r="3136" spans="1:16" x14ac:dyDescent="0.25">
      <c r="A3136" t="s">
        <v>3148</v>
      </c>
      <c r="B3136" t="s">
        <v>5513</v>
      </c>
      <c r="C3136" t="str">
        <f>TEXT(SalesData[[#This Row],[Order Date]],"mmm-yyyy")</f>
        <v>Mar-2025</v>
      </c>
      <c r="D3136">
        <f t="shared" si="48"/>
        <v>2025</v>
      </c>
      <c r="E3136" t="s">
        <v>6540</v>
      </c>
      <c r="F3136" t="s">
        <v>6990</v>
      </c>
      <c r="G3136" t="s">
        <v>7097</v>
      </c>
      <c r="H3136" t="s">
        <v>7110</v>
      </c>
      <c r="I3136" t="s">
        <v>7159</v>
      </c>
      <c r="J3136" t="s">
        <v>7162</v>
      </c>
      <c r="K3136" t="s">
        <v>7168</v>
      </c>
      <c r="L3136" t="s">
        <v>7191</v>
      </c>
      <c r="M3136">
        <v>5</v>
      </c>
      <c r="N3136">
        <v>25825.11</v>
      </c>
      <c r="O3136">
        <v>0.2</v>
      </c>
      <c r="P3136">
        <v>3124.27</v>
      </c>
    </row>
    <row r="3137" spans="1:16" x14ac:dyDescent="0.25">
      <c r="A3137" t="s">
        <v>3149</v>
      </c>
      <c r="B3137" t="s">
        <v>5592</v>
      </c>
      <c r="C3137" t="str">
        <f>TEXT(SalesData[[#This Row],[Order Date]],"mmm-yyyy")</f>
        <v>Sep-2023</v>
      </c>
      <c r="D3137">
        <f t="shared" si="48"/>
        <v>2023</v>
      </c>
      <c r="E3137" t="s">
        <v>6539</v>
      </c>
      <c r="F3137" t="s">
        <v>7074</v>
      </c>
      <c r="G3137" t="s">
        <v>7096</v>
      </c>
      <c r="H3137" t="s">
        <v>7103</v>
      </c>
      <c r="I3137" t="s">
        <v>7158</v>
      </c>
      <c r="J3137" t="s">
        <v>7163</v>
      </c>
      <c r="K3137" t="s">
        <v>7167</v>
      </c>
      <c r="L3137" t="s">
        <v>7207</v>
      </c>
      <c r="M3137">
        <v>2</v>
      </c>
      <c r="N3137">
        <v>1523.63</v>
      </c>
      <c r="O3137">
        <v>0</v>
      </c>
      <c r="P3137">
        <v>546.46</v>
      </c>
    </row>
    <row r="3138" spans="1:16" x14ac:dyDescent="0.25">
      <c r="A3138" t="s">
        <v>3150</v>
      </c>
      <c r="B3138" t="s">
        <v>5383</v>
      </c>
      <c r="C3138" t="str">
        <f>TEXT(SalesData[[#This Row],[Order Date]],"mmm-yyyy")</f>
        <v>Sep-2024</v>
      </c>
      <c r="D3138">
        <f t="shared" ref="D3138:D3201" si="49">YEAR(B3138)</f>
        <v>2024</v>
      </c>
      <c r="E3138" t="s">
        <v>6598</v>
      </c>
      <c r="F3138" t="s">
        <v>7012</v>
      </c>
      <c r="G3138" t="s">
        <v>7094</v>
      </c>
      <c r="H3138" t="s">
        <v>7101</v>
      </c>
      <c r="I3138" t="s">
        <v>7137</v>
      </c>
      <c r="J3138" t="s">
        <v>7165</v>
      </c>
      <c r="K3138" t="s">
        <v>7177</v>
      </c>
      <c r="L3138" t="s">
        <v>7201</v>
      </c>
      <c r="M3138">
        <v>6</v>
      </c>
      <c r="N3138">
        <v>312884.93</v>
      </c>
      <c r="O3138">
        <v>0</v>
      </c>
      <c r="P3138">
        <v>49036.36</v>
      </c>
    </row>
    <row r="3139" spans="1:16" x14ac:dyDescent="0.25">
      <c r="A3139" t="s">
        <v>3151</v>
      </c>
      <c r="B3139" t="s">
        <v>5446</v>
      </c>
      <c r="C3139" t="str">
        <f>TEXT(SalesData[[#This Row],[Order Date]],"mmm-yyyy")</f>
        <v>Oct-2024</v>
      </c>
      <c r="D3139">
        <f t="shared" si="49"/>
        <v>2024</v>
      </c>
      <c r="E3139" t="s">
        <v>6532</v>
      </c>
      <c r="F3139" t="s">
        <v>7047</v>
      </c>
      <c r="G3139" t="s">
        <v>7094</v>
      </c>
      <c r="H3139" t="s">
        <v>7100</v>
      </c>
      <c r="I3139" t="s">
        <v>7116</v>
      </c>
      <c r="J3139" t="s">
        <v>7162</v>
      </c>
      <c r="K3139" t="s">
        <v>7168</v>
      </c>
      <c r="L3139" t="s">
        <v>7180</v>
      </c>
      <c r="M3139">
        <v>3</v>
      </c>
      <c r="N3139">
        <v>10367.36</v>
      </c>
      <c r="O3139">
        <v>0.05</v>
      </c>
      <c r="P3139">
        <v>1549.67</v>
      </c>
    </row>
    <row r="3140" spans="1:16" x14ac:dyDescent="0.25">
      <c r="A3140" t="s">
        <v>3152</v>
      </c>
      <c r="B3140" t="s">
        <v>5973</v>
      </c>
      <c r="C3140" t="str">
        <f>TEXT(SalesData[[#This Row],[Order Date]],"mmm-yyyy")</f>
        <v>Feb-2025</v>
      </c>
      <c r="D3140">
        <f t="shared" si="49"/>
        <v>2025</v>
      </c>
      <c r="E3140" t="s">
        <v>6348</v>
      </c>
      <c r="F3140" t="s">
        <v>6970</v>
      </c>
      <c r="G3140" t="s">
        <v>7095</v>
      </c>
      <c r="H3140" t="s">
        <v>7109</v>
      </c>
      <c r="I3140" t="s">
        <v>7140</v>
      </c>
      <c r="J3140" t="s">
        <v>7163</v>
      </c>
      <c r="K3140" t="s">
        <v>7171</v>
      </c>
      <c r="L3140" t="s">
        <v>7204</v>
      </c>
      <c r="M3140">
        <v>6</v>
      </c>
      <c r="N3140">
        <v>20938.060000000001</v>
      </c>
      <c r="O3140">
        <v>0.25</v>
      </c>
      <c r="P3140">
        <v>826.91</v>
      </c>
    </row>
    <row r="3141" spans="1:16" x14ac:dyDescent="0.25">
      <c r="A3141" t="s">
        <v>3153</v>
      </c>
      <c r="B3141" t="s">
        <v>5091</v>
      </c>
      <c r="C3141" t="str">
        <f>TEXT(SalesData[[#This Row],[Order Date]],"mmm-yyyy")</f>
        <v>Mar-2025</v>
      </c>
      <c r="D3141">
        <f t="shared" si="49"/>
        <v>2025</v>
      </c>
      <c r="E3141" t="s">
        <v>6642</v>
      </c>
      <c r="F3141" t="s">
        <v>6993</v>
      </c>
      <c r="G3141" t="s">
        <v>7097</v>
      </c>
      <c r="H3141" t="s">
        <v>7107</v>
      </c>
      <c r="I3141" t="s">
        <v>7152</v>
      </c>
      <c r="J3141" t="s">
        <v>7164</v>
      </c>
      <c r="K3141" t="s">
        <v>7174</v>
      </c>
      <c r="L3141" t="s">
        <v>7196</v>
      </c>
      <c r="M3141">
        <v>4</v>
      </c>
      <c r="N3141">
        <v>13811.4</v>
      </c>
      <c r="O3141">
        <v>0.05</v>
      </c>
      <c r="P3141">
        <v>3086.6</v>
      </c>
    </row>
    <row r="3142" spans="1:16" x14ac:dyDescent="0.25">
      <c r="A3142" t="s">
        <v>3154</v>
      </c>
      <c r="B3142" t="s">
        <v>5704</v>
      </c>
      <c r="C3142" t="str">
        <f>TEXT(SalesData[[#This Row],[Order Date]],"mmm-yyyy")</f>
        <v>Jul-2024</v>
      </c>
      <c r="D3142">
        <f t="shared" si="49"/>
        <v>2024</v>
      </c>
      <c r="E3142" t="s">
        <v>6232</v>
      </c>
      <c r="F3142" t="s">
        <v>6982</v>
      </c>
      <c r="G3142" t="s">
        <v>7094</v>
      </c>
      <c r="H3142" t="s">
        <v>7101</v>
      </c>
      <c r="I3142" t="s">
        <v>7124</v>
      </c>
      <c r="J3142" t="s">
        <v>7164</v>
      </c>
      <c r="K3142" t="s">
        <v>7174</v>
      </c>
      <c r="L3142" t="s">
        <v>7199</v>
      </c>
      <c r="M3142">
        <v>2</v>
      </c>
      <c r="N3142">
        <v>2630.78</v>
      </c>
      <c r="O3142">
        <v>0.15</v>
      </c>
      <c r="P3142">
        <v>402.08</v>
      </c>
    </row>
    <row r="3143" spans="1:16" x14ac:dyDescent="0.25">
      <c r="A3143" t="s">
        <v>3155</v>
      </c>
      <c r="B3143" t="s">
        <v>5458</v>
      </c>
      <c r="C3143" t="str">
        <f>TEXT(SalesData[[#This Row],[Order Date]],"mmm-yyyy")</f>
        <v>Feb-2024</v>
      </c>
      <c r="D3143">
        <f t="shared" si="49"/>
        <v>2024</v>
      </c>
      <c r="E3143" t="s">
        <v>6647</v>
      </c>
      <c r="F3143" t="s">
        <v>6899</v>
      </c>
      <c r="G3143" t="s">
        <v>7094</v>
      </c>
      <c r="H3143" t="s">
        <v>7098</v>
      </c>
      <c r="I3143" t="s">
        <v>7138</v>
      </c>
      <c r="J3143" t="s">
        <v>7163</v>
      </c>
      <c r="K3143" t="s">
        <v>7171</v>
      </c>
      <c r="L3143" t="s">
        <v>7184</v>
      </c>
      <c r="M3143">
        <v>7</v>
      </c>
      <c r="N3143">
        <v>43291.28</v>
      </c>
      <c r="O3143">
        <v>0.2</v>
      </c>
      <c r="P3143">
        <v>3961.43</v>
      </c>
    </row>
    <row r="3144" spans="1:16" x14ac:dyDescent="0.25">
      <c r="A3144" t="s">
        <v>3156</v>
      </c>
      <c r="B3144" t="s">
        <v>5746</v>
      </c>
      <c r="C3144" t="str">
        <f>TEXT(SalesData[[#This Row],[Order Date]],"mmm-yyyy")</f>
        <v>Dec-2023</v>
      </c>
      <c r="D3144">
        <f t="shared" si="49"/>
        <v>2023</v>
      </c>
      <c r="E3144" t="s">
        <v>6806</v>
      </c>
      <c r="F3144" t="s">
        <v>6908</v>
      </c>
      <c r="G3144" t="s">
        <v>7096</v>
      </c>
      <c r="H3144" t="s">
        <v>7113</v>
      </c>
      <c r="I3144" t="s">
        <v>7148</v>
      </c>
      <c r="J3144" t="s">
        <v>7164</v>
      </c>
      <c r="K3144" t="s">
        <v>7173</v>
      </c>
      <c r="L3144" t="s">
        <v>7186</v>
      </c>
      <c r="M3144">
        <v>4</v>
      </c>
      <c r="N3144">
        <v>15666.48</v>
      </c>
      <c r="O3144">
        <v>0.15</v>
      </c>
      <c r="P3144">
        <v>3451.06</v>
      </c>
    </row>
    <row r="3145" spans="1:16" x14ac:dyDescent="0.25">
      <c r="A3145" t="s">
        <v>3157</v>
      </c>
      <c r="B3145" t="s">
        <v>5047</v>
      </c>
      <c r="C3145" t="str">
        <f>TEXT(SalesData[[#This Row],[Order Date]],"mmm-yyyy")</f>
        <v>Aug-2025</v>
      </c>
      <c r="D3145">
        <f t="shared" si="49"/>
        <v>2025</v>
      </c>
      <c r="E3145" t="s">
        <v>6815</v>
      </c>
      <c r="F3145" t="s">
        <v>6957</v>
      </c>
      <c r="G3145" t="s">
        <v>7097</v>
      </c>
      <c r="H3145" t="s">
        <v>7110</v>
      </c>
      <c r="I3145" t="s">
        <v>7159</v>
      </c>
      <c r="J3145" t="s">
        <v>7165</v>
      </c>
      <c r="K3145" t="s">
        <v>7176</v>
      </c>
      <c r="L3145" t="s">
        <v>7194</v>
      </c>
      <c r="M3145">
        <v>8</v>
      </c>
      <c r="N3145">
        <v>203558.88</v>
      </c>
      <c r="O3145">
        <v>0</v>
      </c>
      <c r="P3145">
        <v>30158.92</v>
      </c>
    </row>
    <row r="3146" spans="1:16" x14ac:dyDescent="0.25">
      <c r="A3146" t="s">
        <v>3158</v>
      </c>
      <c r="B3146" t="s">
        <v>5256</v>
      </c>
      <c r="C3146" t="str">
        <f>TEXT(SalesData[[#This Row],[Order Date]],"mmm-yyyy")</f>
        <v>Jan-2025</v>
      </c>
      <c r="D3146">
        <f t="shared" si="49"/>
        <v>2025</v>
      </c>
      <c r="E3146" t="s">
        <v>6360</v>
      </c>
      <c r="F3146" t="s">
        <v>7045</v>
      </c>
      <c r="G3146" t="s">
        <v>7097</v>
      </c>
      <c r="H3146" t="s">
        <v>7110</v>
      </c>
      <c r="I3146" t="s">
        <v>7129</v>
      </c>
      <c r="J3146" t="s">
        <v>7163</v>
      </c>
      <c r="K3146" t="s">
        <v>7167</v>
      </c>
      <c r="L3146" t="s">
        <v>7207</v>
      </c>
      <c r="M3146">
        <v>5</v>
      </c>
      <c r="N3146">
        <v>3782.84</v>
      </c>
      <c r="O3146">
        <v>0.05</v>
      </c>
      <c r="P3146">
        <v>1258.5899999999999</v>
      </c>
    </row>
    <row r="3147" spans="1:16" x14ac:dyDescent="0.25">
      <c r="A3147" t="s">
        <v>3159</v>
      </c>
      <c r="B3147" t="s">
        <v>5343</v>
      </c>
      <c r="C3147" t="str">
        <f>TEXT(SalesData[[#This Row],[Order Date]],"mmm-yyyy")</f>
        <v>Jul-2023</v>
      </c>
      <c r="D3147">
        <f t="shared" si="49"/>
        <v>2023</v>
      </c>
      <c r="E3147" t="s">
        <v>6721</v>
      </c>
      <c r="F3147" t="s">
        <v>7086</v>
      </c>
      <c r="G3147" t="s">
        <v>7095</v>
      </c>
      <c r="H3147" t="s">
        <v>7106</v>
      </c>
      <c r="I3147" t="s">
        <v>7161</v>
      </c>
      <c r="J3147" t="s">
        <v>7165</v>
      </c>
      <c r="K3147" t="s">
        <v>7176</v>
      </c>
      <c r="L3147" t="s">
        <v>7195</v>
      </c>
      <c r="M3147">
        <v>4</v>
      </c>
      <c r="N3147">
        <v>50158.95</v>
      </c>
      <c r="O3147">
        <v>0</v>
      </c>
      <c r="P3147">
        <v>5566.07</v>
      </c>
    </row>
    <row r="3148" spans="1:16" x14ac:dyDescent="0.25">
      <c r="A3148" t="s">
        <v>3160</v>
      </c>
      <c r="B3148" t="s">
        <v>5763</v>
      </c>
      <c r="C3148" t="str">
        <f>TEXT(SalesData[[#This Row],[Order Date]],"mmm-yyyy")</f>
        <v>Jun-2025</v>
      </c>
      <c r="D3148">
        <f t="shared" si="49"/>
        <v>2025</v>
      </c>
      <c r="E3148" t="s">
        <v>6366</v>
      </c>
      <c r="F3148" t="s">
        <v>7047</v>
      </c>
      <c r="G3148" t="s">
        <v>7096</v>
      </c>
      <c r="H3148" t="s">
        <v>7103</v>
      </c>
      <c r="I3148" t="s">
        <v>7134</v>
      </c>
      <c r="J3148" t="s">
        <v>7165</v>
      </c>
      <c r="K3148" t="s">
        <v>7177</v>
      </c>
      <c r="L3148" t="s">
        <v>7201</v>
      </c>
      <c r="M3148">
        <v>8</v>
      </c>
      <c r="N3148">
        <v>324713.21000000002</v>
      </c>
      <c r="O3148">
        <v>0.2</v>
      </c>
      <c r="P3148">
        <v>20486.16</v>
      </c>
    </row>
    <row r="3149" spans="1:16" x14ac:dyDescent="0.25">
      <c r="A3149" t="s">
        <v>3161</v>
      </c>
      <c r="B3149" t="s">
        <v>5077</v>
      </c>
      <c r="C3149" t="str">
        <f>TEXT(SalesData[[#This Row],[Order Date]],"mmm-yyyy")</f>
        <v>Apr-2023</v>
      </c>
      <c r="D3149">
        <f t="shared" si="49"/>
        <v>2023</v>
      </c>
      <c r="E3149" t="s">
        <v>6272</v>
      </c>
      <c r="F3149" t="s">
        <v>7016</v>
      </c>
      <c r="G3149" t="s">
        <v>7097</v>
      </c>
      <c r="H3149" t="s">
        <v>7107</v>
      </c>
      <c r="I3149" t="s">
        <v>7152</v>
      </c>
      <c r="J3149" t="s">
        <v>7165</v>
      </c>
      <c r="K3149" t="s">
        <v>7177</v>
      </c>
      <c r="L3149" t="s">
        <v>7198</v>
      </c>
      <c r="M3149">
        <v>4</v>
      </c>
      <c r="N3149">
        <v>215482.13</v>
      </c>
      <c r="O3149">
        <v>0.15</v>
      </c>
      <c r="P3149">
        <v>22579.17</v>
      </c>
    </row>
    <row r="3150" spans="1:16" x14ac:dyDescent="0.25">
      <c r="A3150" t="s">
        <v>3162</v>
      </c>
      <c r="B3150" t="s">
        <v>5143</v>
      </c>
      <c r="C3150" t="str">
        <f>TEXT(SalesData[[#This Row],[Order Date]],"mmm-yyyy")</f>
        <v>Mar-2025</v>
      </c>
      <c r="D3150">
        <f t="shared" si="49"/>
        <v>2025</v>
      </c>
      <c r="E3150" t="s">
        <v>6693</v>
      </c>
      <c r="F3150" t="s">
        <v>6958</v>
      </c>
      <c r="G3150" t="s">
        <v>7097</v>
      </c>
      <c r="H3150" t="s">
        <v>7107</v>
      </c>
      <c r="I3150" t="s">
        <v>7152</v>
      </c>
      <c r="J3150" t="s">
        <v>7163</v>
      </c>
      <c r="K3150" t="s">
        <v>7175</v>
      </c>
      <c r="L3150" t="s">
        <v>7205</v>
      </c>
      <c r="M3150">
        <v>8</v>
      </c>
      <c r="N3150">
        <v>21253.83</v>
      </c>
      <c r="O3150">
        <v>0.25</v>
      </c>
      <c r="P3150">
        <v>1864.99</v>
      </c>
    </row>
    <row r="3151" spans="1:16" x14ac:dyDescent="0.25">
      <c r="A3151" t="s">
        <v>3163</v>
      </c>
      <c r="B3151" t="s">
        <v>5419</v>
      </c>
      <c r="C3151" t="str">
        <f>TEXT(SalesData[[#This Row],[Order Date]],"mmm-yyyy")</f>
        <v>Aug-2024</v>
      </c>
      <c r="D3151">
        <f t="shared" si="49"/>
        <v>2024</v>
      </c>
      <c r="E3151" t="s">
        <v>6675</v>
      </c>
      <c r="F3151" t="s">
        <v>7013</v>
      </c>
      <c r="G3151" t="s">
        <v>7094</v>
      </c>
      <c r="H3151" t="s">
        <v>7100</v>
      </c>
      <c r="I3151" t="s">
        <v>7151</v>
      </c>
      <c r="J3151" t="s">
        <v>7162</v>
      </c>
      <c r="K3151" t="s">
        <v>7169</v>
      </c>
      <c r="L3151" t="s">
        <v>7182</v>
      </c>
      <c r="M3151">
        <v>3</v>
      </c>
      <c r="N3151">
        <v>26361.93</v>
      </c>
      <c r="O3151">
        <v>0</v>
      </c>
      <c r="P3151">
        <v>4995.8599999999997</v>
      </c>
    </row>
    <row r="3152" spans="1:16" x14ac:dyDescent="0.25">
      <c r="A3152" t="s">
        <v>3164</v>
      </c>
      <c r="B3152" t="s">
        <v>5968</v>
      </c>
      <c r="C3152" t="str">
        <f>TEXT(SalesData[[#This Row],[Order Date]],"mmm-yyyy")</f>
        <v>Jul-2025</v>
      </c>
      <c r="D3152">
        <f t="shared" si="49"/>
        <v>2025</v>
      </c>
      <c r="E3152" t="s">
        <v>6219</v>
      </c>
      <c r="F3152" t="s">
        <v>6989</v>
      </c>
      <c r="G3152" t="s">
        <v>7094</v>
      </c>
      <c r="H3152" t="s">
        <v>7101</v>
      </c>
      <c r="I3152" t="s">
        <v>7137</v>
      </c>
      <c r="J3152" t="s">
        <v>7164</v>
      </c>
      <c r="K3152" t="s">
        <v>7170</v>
      </c>
      <c r="L3152" t="s">
        <v>7189</v>
      </c>
      <c r="M3152">
        <v>6</v>
      </c>
      <c r="N3152">
        <v>8698.3700000000008</v>
      </c>
      <c r="O3152">
        <v>0</v>
      </c>
      <c r="P3152">
        <v>2768.44</v>
      </c>
    </row>
    <row r="3153" spans="1:16" x14ac:dyDescent="0.25">
      <c r="A3153" t="s">
        <v>3165</v>
      </c>
      <c r="B3153" t="s">
        <v>5239</v>
      </c>
      <c r="C3153" t="str">
        <f>TEXT(SalesData[[#This Row],[Order Date]],"mmm-yyyy")</f>
        <v>Dec-2024</v>
      </c>
      <c r="D3153">
        <f t="shared" si="49"/>
        <v>2024</v>
      </c>
      <c r="E3153" t="s">
        <v>6308</v>
      </c>
      <c r="F3153" t="s">
        <v>7016</v>
      </c>
      <c r="G3153" t="s">
        <v>7094</v>
      </c>
      <c r="H3153" t="s">
        <v>7099</v>
      </c>
      <c r="I3153" t="s">
        <v>7130</v>
      </c>
      <c r="J3153" t="s">
        <v>7164</v>
      </c>
      <c r="K3153" t="s">
        <v>7174</v>
      </c>
      <c r="L3153" t="s">
        <v>7188</v>
      </c>
      <c r="M3153">
        <v>7</v>
      </c>
      <c r="N3153">
        <v>19065.46</v>
      </c>
      <c r="O3153">
        <v>0</v>
      </c>
      <c r="P3153">
        <v>4604.3</v>
      </c>
    </row>
    <row r="3154" spans="1:16" x14ac:dyDescent="0.25">
      <c r="A3154" t="s">
        <v>3166</v>
      </c>
      <c r="B3154" t="s">
        <v>5124</v>
      </c>
      <c r="C3154" t="str">
        <f>TEXT(SalesData[[#This Row],[Order Date]],"mmm-yyyy")</f>
        <v>Mar-2025</v>
      </c>
      <c r="D3154">
        <f t="shared" si="49"/>
        <v>2025</v>
      </c>
      <c r="E3154" t="s">
        <v>6205</v>
      </c>
      <c r="F3154" t="s">
        <v>6975</v>
      </c>
      <c r="G3154" t="s">
        <v>7096</v>
      </c>
      <c r="H3154" t="s">
        <v>7113</v>
      </c>
      <c r="I3154" t="s">
        <v>7148</v>
      </c>
      <c r="J3154" t="s">
        <v>7165</v>
      </c>
      <c r="K3154" t="s">
        <v>7172</v>
      </c>
      <c r="L3154" t="s">
        <v>7185</v>
      </c>
      <c r="M3154">
        <v>5</v>
      </c>
      <c r="N3154">
        <v>22120.26</v>
      </c>
      <c r="O3154">
        <v>0.1</v>
      </c>
      <c r="P3154">
        <v>3157.78</v>
      </c>
    </row>
    <row r="3155" spans="1:16" x14ac:dyDescent="0.25">
      <c r="A3155" t="s">
        <v>3167</v>
      </c>
      <c r="B3155" t="s">
        <v>5484</v>
      </c>
      <c r="C3155" t="str">
        <f>TEXT(SalesData[[#This Row],[Order Date]],"mmm-yyyy")</f>
        <v>May-2024</v>
      </c>
      <c r="D3155">
        <f t="shared" si="49"/>
        <v>2024</v>
      </c>
      <c r="E3155" t="s">
        <v>6810</v>
      </c>
      <c r="F3155" t="s">
        <v>7009</v>
      </c>
      <c r="G3155" t="s">
        <v>7095</v>
      </c>
      <c r="H3155" t="s">
        <v>7108</v>
      </c>
      <c r="I3155" t="s">
        <v>7150</v>
      </c>
      <c r="J3155" t="s">
        <v>7163</v>
      </c>
      <c r="K3155" t="s">
        <v>7171</v>
      </c>
      <c r="L3155" t="s">
        <v>7184</v>
      </c>
      <c r="M3155">
        <v>4</v>
      </c>
      <c r="N3155">
        <v>25829.74</v>
      </c>
      <c r="O3155">
        <v>0.2</v>
      </c>
      <c r="P3155">
        <v>1663.16</v>
      </c>
    </row>
    <row r="3156" spans="1:16" x14ac:dyDescent="0.25">
      <c r="A3156" t="s">
        <v>3168</v>
      </c>
      <c r="B3156" t="s">
        <v>5221</v>
      </c>
      <c r="C3156" t="str">
        <f>TEXT(SalesData[[#This Row],[Order Date]],"mmm-yyyy")</f>
        <v>Apr-2023</v>
      </c>
      <c r="D3156">
        <f t="shared" si="49"/>
        <v>2023</v>
      </c>
      <c r="E3156" t="s">
        <v>6810</v>
      </c>
      <c r="F3156" t="s">
        <v>7009</v>
      </c>
      <c r="G3156" t="s">
        <v>7094</v>
      </c>
      <c r="H3156" t="s">
        <v>7098</v>
      </c>
      <c r="I3156" t="s">
        <v>7156</v>
      </c>
      <c r="J3156" t="s">
        <v>7163</v>
      </c>
      <c r="K3156" t="s">
        <v>7171</v>
      </c>
      <c r="L3156" t="s">
        <v>7184</v>
      </c>
      <c r="M3156">
        <v>8</v>
      </c>
      <c r="N3156">
        <v>56849.39</v>
      </c>
      <c r="O3156">
        <v>0.15</v>
      </c>
      <c r="P3156">
        <v>6102.17</v>
      </c>
    </row>
    <row r="3157" spans="1:16" x14ac:dyDescent="0.25">
      <c r="A3157" t="s">
        <v>3169</v>
      </c>
      <c r="B3157" t="s">
        <v>5600</v>
      </c>
      <c r="C3157" t="str">
        <f>TEXT(SalesData[[#This Row],[Order Date]],"mmm-yyyy")</f>
        <v>Jul-2025</v>
      </c>
      <c r="D3157">
        <f t="shared" si="49"/>
        <v>2025</v>
      </c>
      <c r="E3157" t="s">
        <v>6486</v>
      </c>
      <c r="F3157" t="s">
        <v>7014</v>
      </c>
      <c r="G3157" t="s">
        <v>7097</v>
      </c>
      <c r="H3157" t="s">
        <v>7105</v>
      </c>
      <c r="I3157" t="s">
        <v>7121</v>
      </c>
      <c r="J3157" t="s">
        <v>7163</v>
      </c>
      <c r="K3157" t="s">
        <v>7167</v>
      </c>
      <c r="L3157" t="s">
        <v>7187</v>
      </c>
      <c r="M3157">
        <v>4</v>
      </c>
      <c r="N3157">
        <v>4533.3900000000003</v>
      </c>
      <c r="O3157">
        <v>0.25</v>
      </c>
      <c r="P3157">
        <v>762.98</v>
      </c>
    </row>
    <row r="3158" spans="1:16" x14ac:dyDescent="0.25">
      <c r="A3158" t="s">
        <v>3170</v>
      </c>
      <c r="B3158" t="s">
        <v>5459</v>
      </c>
      <c r="C3158" t="str">
        <f>TEXT(SalesData[[#This Row],[Order Date]],"mmm-yyyy")</f>
        <v>Nov-2024</v>
      </c>
      <c r="D3158">
        <f t="shared" si="49"/>
        <v>2024</v>
      </c>
      <c r="E3158" t="s">
        <v>6193</v>
      </c>
      <c r="F3158" t="s">
        <v>6977</v>
      </c>
      <c r="G3158" t="s">
        <v>7094</v>
      </c>
      <c r="H3158" t="s">
        <v>7099</v>
      </c>
      <c r="I3158" t="s">
        <v>7130</v>
      </c>
      <c r="J3158" t="s">
        <v>7164</v>
      </c>
      <c r="K3158" t="s">
        <v>7174</v>
      </c>
      <c r="L3158" t="s">
        <v>7188</v>
      </c>
      <c r="M3158">
        <v>3</v>
      </c>
      <c r="N3158">
        <v>8780.4</v>
      </c>
      <c r="O3158">
        <v>0</v>
      </c>
      <c r="P3158">
        <v>2162.2399999999998</v>
      </c>
    </row>
    <row r="3159" spans="1:16" x14ac:dyDescent="0.25">
      <c r="A3159" t="s">
        <v>3171</v>
      </c>
      <c r="B3159" t="s">
        <v>5801</v>
      </c>
      <c r="C3159" t="str">
        <f>TEXT(SalesData[[#This Row],[Order Date]],"mmm-yyyy")</f>
        <v>Jul-2024</v>
      </c>
      <c r="D3159">
        <f t="shared" si="49"/>
        <v>2024</v>
      </c>
      <c r="E3159" t="s">
        <v>6873</v>
      </c>
      <c r="F3159" t="s">
        <v>7044</v>
      </c>
      <c r="G3159" t="s">
        <v>7096</v>
      </c>
      <c r="H3159" t="s">
        <v>7111</v>
      </c>
      <c r="I3159" t="s">
        <v>7145</v>
      </c>
      <c r="J3159" t="s">
        <v>7163</v>
      </c>
      <c r="K3159" t="s">
        <v>7167</v>
      </c>
      <c r="L3159" t="s">
        <v>7179</v>
      </c>
      <c r="M3159">
        <v>3</v>
      </c>
      <c r="N3159">
        <v>6867.91</v>
      </c>
      <c r="O3159">
        <v>0.1</v>
      </c>
      <c r="P3159">
        <v>1630.91</v>
      </c>
    </row>
    <row r="3160" spans="1:16" x14ac:dyDescent="0.25">
      <c r="A3160" t="s">
        <v>3172</v>
      </c>
      <c r="B3160" t="s">
        <v>5717</v>
      </c>
      <c r="C3160" t="str">
        <f>TEXT(SalesData[[#This Row],[Order Date]],"mmm-yyyy")</f>
        <v>Dec-2024</v>
      </c>
      <c r="D3160">
        <f t="shared" si="49"/>
        <v>2024</v>
      </c>
      <c r="E3160" t="s">
        <v>6194</v>
      </c>
      <c r="F3160" t="s">
        <v>6932</v>
      </c>
      <c r="G3160" t="s">
        <v>7095</v>
      </c>
      <c r="H3160" t="s">
        <v>7102</v>
      </c>
      <c r="I3160" t="s">
        <v>7147</v>
      </c>
      <c r="J3160" t="s">
        <v>7163</v>
      </c>
      <c r="K3160" t="s">
        <v>7167</v>
      </c>
      <c r="L3160" t="s">
        <v>7187</v>
      </c>
      <c r="M3160">
        <v>8</v>
      </c>
      <c r="N3160">
        <v>10329.59</v>
      </c>
      <c r="O3160">
        <v>0.15</v>
      </c>
      <c r="P3160">
        <v>2807.31</v>
      </c>
    </row>
    <row r="3161" spans="1:16" x14ac:dyDescent="0.25">
      <c r="A3161" t="s">
        <v>3173</v>
      </c>
      <c r="B3161" t="s">
        <v>5725</v>
      </c>
      <c r="C3161" t="str">
        <f>TEXT(SalesData[[#This Row],[Order Date]],"mmm-yyyy")</f>
        <v>Feb-2023</v>
      </c>
      <c r="D3161">
        <f t="shared" si="49"/>
        <v>2023</v>
      </c>
      <c r="E3161" t="s">
        <v>6251</v>
      </c>
      <c r="F3161" t="s">
        <v>6971</v>
      </c>
      <c r="G3161" t="s">
        <v>7097</v>
      </c>
      <c r="H3161" t="s">
        <v>7107</v>
      </c>
      <c r="I3161" t="s">
        <v>7153</v>
      </c>
      <c r="J3161" t="s">
        <v>7165</v>
      </c>
      <c r="K3161" t="s">
        <v>7176</v>
      </c>
      <c r="L3161" t="s">
        <v>7195</v>
      </c>
      <c r="M3161">
        <v>5</v>
      </c>
      <c r="N3161">
        <v>60027.66</v>
      </c>
      <c r="O3161">
        <v>0</v>
      </c>
      <c r="P3161">
        <v>7082.62</v>
      </c>
    </row>
    <row r="3162" spans="1:16" x14ac:dyDescent="0.25">
      <c r="A3162" t="s">
        <v>3174</v>
      </c>
      <c r="B3162" t="s">
        <v>5861</v>
      </c>
      <c r="C3162" t="str">
        <f>TEXT(SalesData[[#This Row],[Order Date]],"mmm-yyyy")</f>
        <v>Mar-2025</v>
      </c>
      <c r="D3162">
        <f t="shared" si="49"/>
        <v>2025</v>
      </c>
      <c r="E3162" t="s">
        <v>6418</v>
      </c>
      <c r="F3162" t="s">
        <v>6928</v>
      </c>
      <c r="G3162" t="s">
        <v>7094</v>
      </c>
      <c r="H3162" t="s">
        <v>7098</v>
      </c>
      <c r="I3162" t="s">
        <v>7114</v>
      </c>
      <c r="J3162" t="s">
        <v>7164</v>
      </c>
      <c r="K3162" t="s">
        <v>7170</v>
      </c>
      <c r="L3162" t="s">
        <v>7189</v>
      </c>
      <c r="M3162">
        <v>6</v>
      </c>
      <c r="N3162">
        <v>8778.02</v>
      </c>
      <c r="O3162">
        <v>0</v>
      </c>
      <c r="P3162">
        <v>2767.58</v>
      </c>
    </row>
    <row r="3163" spans="1:16" x14ac:dyDescent="0.25">
      <c r="A3163" t="s">
        <v>3175</v>
      </c>
      <c r="B3163" t="s">
        <v>5917</v>
      </c>
      <c r="C3163" t="str">
        <f>TEXT(SalesData[[#This Row],[Order Date]],"mmm-yyyy")</f>
        <v>Mar-2025</v>
      </c>
      <c r="D3163">
        <f t="shared" si="49"/>
        <v>2025</v>
      </c>
      <c r="E3163" t="s">
        <v>6470</v>
      </c>
      <c r="F3163" t="s">
        <v>7025</v>
      </c>
      <c r="G3163" t="s">
        <v>7096</v>
      </c>
      <c r="H3163" t="s">
        <v>7112</v>
      </c>
      <c r="I3163" t="s">
        <v>7154</v>
      </c>
      <c r="J3163" t="s">
        <v>7165</v>
      </c>
      <c r="K3163" t="s">
        <v>7172</v>
      </c>
      <c r="L3163" t="s">
        <v>7185</v>
      </c>
      <c r="M3163">
        <v>1</v>
      </c>
      <c r="N3163">
        <v>5106.59</v>
      </c>
      <c r="O3163">
        <v>0</v>
      </c>
      <c r="P3163">
        <v>941.73</v>
      </c>
    </row>
    <row r="3164" spans="1:16" x14ac:dyDescent="0.25">
      <c r="A3164" t="s">
        <v>3176</v>
      </c>
      <c r="B3164" t="s">
        <v>5227</v>
      </c>
      <c r="C3164" t="str">
        <f>TEXT(SalesData[[#This Row],[Order Date]],"mmm-yyyy")</f>
        <v>Sep-2025</v>
      </c>
      <c r="D3164">
        <f t="shared" si="49"/>
        <v>2025</v>
      </c>
      <c r="E3164" t="s">
        <v>6440</v>
      </c>
      <c r="F3164" t="s">
        <v>6913</v>
      </c>
      <c r="G3164" t="s">
        <v>7094</v>
      </c>
      <c r="H3164" t="s">
        <v>7098</v>
      </c>
      <c r="I3164" t="s">
        <v>7114</v>
      </c>
      <c r="J3164" t="s">
        <v>7162</v>
      </c>
      <c r="K3164" t="s">
        <v>7166</v>
      </c>
      <c r="L3164" t="s">
        <v>7192</v>
      </c>
      <c r="M3164">
        <v>5</v>
      </c>
      <c r="N3164">
        <v>24461.43</v>
      </c>
      <c r="O3164">
        <v>0.2</v>
      </c>
      <c r="P3164">
        <v>1043.26</v>
      </c>
    </row>
    <row r="3165" spans="1:16" x14ac:dyDescent="0.25">
      <c r="A3165" t="s">
        <v>3177</v>
      </c>
      <c r="B3165" t="s">
        <v>5372</v>
      </c>
      <c r="C3165" t="str">
        <f>TEXT(SalesData[[#This Row],[Order Date]],"mmm-yyyy")</f>
        <v>Sep-2023</v>
      </c>
      <c r="D3165">
        <f t="shared" si="49"/>
        <v>2023</v>
      </c>
      <c r="E3165" t="s">
        <v>6734</v>
      </c>
      <c r="F3165" t="s">
        <v>6969</v>
      </c>
      <c r="G3165" t="s">
        <v>7095</v>
      </c>
      <c r="H3165" t="s">
        <v>7106</v>
      </c>
      <c r="I3165" t="s">
        <v>7122</v>
      </c>
      <c r="J3165" t="s">
        <v>7164</v>
      </c>
      <c r="K3165" t="s">
        <v>7173</v>
      </c>
      <c r="L3165" t="s">
        <v>7206</v>
      </c>
      <c r="M3165">
        <v>2</v>
      </c>
      <c r="N3165">
        <v>3726.82</v>
      </c>
      <c r="O3165">
        <v>0.15</v>
      </c>
      <c r="P3165">
        <v>809.37</v>
      </c>
    </row>
    <row r="3166" spans="1:16" x14ac:dyDescent="0.25">
      <c r="A3166" t="s">
        <v>3178</v>
      </c>
      <c r="B3166" t="s">
        <v>5555</v>
      </c>
      <c r="C3166" t="str">
        <f>TEXT(SalesData[[#This Row],[Order Date]],"mmm-yyyy")</f>
        <v>Mar-2024</v>
      </c>
      <c r="D3166">
        <f t="shared" si="49"/>
        <v>2024</v>
      </c>
      <c r="E3166" t="s">
        <v>6857</v>
      </c>
      <c r="F3166" t="s">
        <v>6907</v>
      </c>
      <c r="G3166" t="s">
        <v>7095</v>
      </c>
      <c r="H3166" t="s">
        <v>7106</v>
      </c>
      <c r="I3166" t="s">
        <v>7122</v>
      </c>
      <c r="J3166" t="s">
        <v>7164</v>
      </c>
      <c r="K3166" t="s">
        <v>7173</v>
      </c>
      <c r="L3166" t="s">
        <v>7206</v>
      </c>
      <c r="M3166">
        <v>8</v>
      </c>
      <c r="N3166">
        <v>17013.46</v>
      </c>
      <c r="O3166">
        <v>0.05</v>
      </c>
      <c r="P3166">
        <v>4998.01</v>
      </c>
    </row>
    <row r="3167" spans="1:16" x14ac:dyDescent="0.25">
      <c r="A3167" t="s">
        <v>3179</v>
      </c>
      <c r="B3167" t="s">
        <v>5207</v>
      </c>
      <c r="C3167" t="str">
        <f>TEXT(SalesData[[#This Row],[Order Date]],"mmm-yyyy")</f>
        <v>May-2024</v>
      </c>
      <c r="D3167">
        <f t="shared" si="49"/>
        <v>2024</v>
      </c>
      <c r="E3167" t="s">
        <v>6655</v>
      </c>
      <c r="F3167" t="s">
        <v>7049</v>
      </c>
      <c r="G3167" t="s">
        <v>7094</v>
      </c>
      <c r="H3167" t="s">
        <v>7101</v>
      </c>
      <c r="I3167" t="s">
        <v>7137</v>
      </c>
      <c r="J3167" t="s">
        <v>7163</v>
      </c>
      <c r="K3167" t="s">
        <v>7175</v>
      </c>
      <c r="L3167" t="s">
        <v>7197</v>
      </c>
      <c r="M3167">
        <v>4</v>
      </c>
      <c r="N3167">
        <v>18373.63</v>
      </c>
      <c r="O3167">
        <v>0.2</v>
      </c>
      <c r="P3167">
        <v>3140.4</v>
      </c>
    </row>
    <row r="3168" spans="1:16" x14ac:dyDescent="0.25">
      <c r="A3168" t="s">
        <v>3180</v>
      </c>
      <c r="B3168" t="s">
        <v>5581</v>
      </c>
      <c r="C3168" t="str">
        <f>TEXT(SalesData[[#This Row],[Order Date]],"mmm-yyyy")</f>
        <v>Jul-2023</v>
      </c>
      <c r="D3168">
        <f t="shared" si="49"/>
        <v>2023</v>
      </c>
      <c r="E3168" t="s">
        <v>6245</v>
      </c>
      <c r="F3168" t="s">
        <v>6953</v>
      </c>
      <c r="G3168" t="s">
        <v>7095</v>
      </c>
      <c r="H3168" t="s">
        <v>7109</v>
      </c>
      <c r="I3168" t="s">
        <v>7135</v>
      </c>
      <c r="J3168" t="s">
        <v>7163</v>
      </c>
      <c r="K3168" t="s">
        <v>7171</v>
      </c>
      <c r="L3168" t="s">
        <v>7209</v>
      </c>
      <c r="M3168">
        <v>3</v>
      </c>
      <c r="N3168">
        <v>4054.05</v>
      </c>
      <c r="O3168">
        <v>0.25</v>
      </c>
      <c r="P3168">
        <v>167.08</v>
      </c>
    </row>
    <row r="3169" spans="1:16" x14ac:dyDescent="0.25">
      <c r="A3169" t="s">
        <v>3181</v>
      </c>
      <c r="B3169" t="s">
        <v>5978</v>
      </c>
      <c r="C3169" t="str">
        <f>TEXT(SalesData[[#This Row],[Order Date]],"mmm-yyyy")</f>
        <v>Mar-2023</v>
      </c>
      <c r="D3169">
        <f t="shared" si="49"/>
        <v>2023</v>
      </c>
      <c r="E3169" t="s">
        <v>6765</v>
      </c>
      <c r="F3169" t="s">
        <v>6961</v>
      </c>
      <c r="G3169" t="s">
        <v>7096</v>
      </c>
      <c r="H3169" t="s">
        <v>7113</v>
      </c>
      <c r="I3169" t="s">
        <v>7143</v>
      </c>
      <c r="J3169" t="s">
        <v>7163</v>
      </c>
      <c r="K3169" t="s">
        <v>7167</v>
      </c>
      <c r="L3169" t="s">
        <v>7179</v>
      </c>
      <c r="M3169">
        <v>8</v>
      </c>
      <c r="N3169">
        <v>15252.76</v>
      </c>
      <c r="O3169">
        <v>0.25</v>
      </c>
      <c r="P3169">
        <v>2584.4699999999998</v>
      </c>
    </row>
    <row r="3170" spans="1:16" x14ac:dyDescent="0.25">
      <c r="A3170" t="s">
        <v>3182</v>
      </c>
      <c r="B3170" t="s">
        <v>5394</v>
      </c>
      <c r="C3170" t="str">
        <f>TEXT(SalesData[[#This Row],[Order Date]],"mmm-yyyy")</f>
        <v>Jul-2023</v>
      </c>
      <c r="D3170">
        <f t="shared" si="49"/>
        <v>2023</v>
      </c>
      <c r="E3170" t="s">
        <v>6156</v>
      </c>
      <c r="F3170" t="s">
        <v>6937</v>
      </c>
      <c r="G3170" t="s">
        <v>7096</v>
      </c>
      <c r="H3170" t="s">
        <v>7112</v>
      </c>
      <c r="I3170" t="s">
        <v>7139</v>
      </c>
      <c r="J3170" t="s">
        <v>7164</v>
      </c>
      <c r="K3170" t="s">
        <v>7173</v>
      </c>
      <c r="L3170" t="s">
        <v>7206</v>
      </c>
      <c r="M3170">
        <v>7</v>
      </c>
      <c r="N3170">
        <v>13860.63</v>
      </c>
      <c r="O3170">
        <v>0.1</v>
      </c>
      <c r="P3170">
        <v>3845.74</v>
      </c>
    </row>
    <row r="3171" spans="1:16" x14ac:dyDescent="0.25">
      <c r="A3171" t="s">
        <v>3183</v>
      </c>
      <c r="B3171" t="s">
        <v>5931</v>
      </c>
      <c r="C3171" t="str">
        <f>TEXT(SalesData[[#This Row],[Order Date]],"mmm-yyyy")</f>
        <v>Apr-2023</v>
      </c>
      <c r="D3171">
        <f t="shared" si="49"/>
        <v>2023</v>
      </c>
      <c r="E3171" t="s">
        <v>6604</v>
      </c>
      <c r="F3171" t="s">
        <v>6918</v>
      </c>
      <c r="G3171" t="s">
        <v>7094</v>
      </c>
      <c r="H3171" t="s">
        <v>7100</v>
      </c>
      <c r="I3171" t="s">
        <v>7151</v>
      </c>
      <c r="J3171" t="s">
        <v>7162</v>
      </c>
      <c r="K3171" t="s">
        <v>7166</v>
      </c>
      <c r="L3171" t="s">
        <v>7192</v>
      </c>
      <c r="M3171">
        <v>6</v>
      </c>
      <c r="N3171">
        <v>27775.89</v>
      </c>
      <c r="O3171">
        <v>0.2</v>
      </c>
      <c r="P3171">
        <v>2544</v>
      </c>
    </row>
    <row r="3172" spans="1:16" x14ac:dyDescent="0.25">
      <c r="A3172" t="s">
        <v>3184</v>
      </c>
      <c r="B3172" t="s">
        <v>5701</v>
      </c>
      <c r="C3172" t="str">
        <f>TEXT(SalesData[[#This Row],[Order Date]],"mmm-yyyy")</f>
        <v>Feb-2025</v>
      </c>
      <c r="D3172">
        <f t="shared" si="49"/>
        <v>2025</v>
      </c>
      <c r="E3172" t="s">
        <v>6372</v>
      </c>
      <c r="F3172" t="s">
        <v>6917</v>
      </c>
      <c r="G3172" t="s">
        <v>7096</v>
      </c>
      <c r="H3172" t="s">
        <v>7111</v>
      </c>
      <c r="I3172" t="s">
        <v>7145</v>
      </c>
      <c r="J3172" t="s">
        <v>7165</v>
      </c>
      <c r="K3172" t="s">
        <v>7177</v>
      </c>
      <c r="L3172" t="s">
        <v>7210</v>
      </c>
      <c r="M3172">
        <v>2</v>
      </c>
      <c r="N3172">
        <v>129953.27</v>
      </c>
      <c r="O3172">
        <v>0.2</v>
      </c>
      <c r="P3172">
        <v>5229.7700000000004</v>
      </c>
    </row>
    <row r="3173" spans="1:16" x14ac:dyDescent="0.25">
      <c r="A3173" t="s">
        <v>3185</v>
      </c>
      <c r="B3173" t="s">
        <v>5470</v>
      </c>
      <c r="C3173" t="str">
        <f>TEXT(SalesData[[#This Row],[Order Date]],"mmm-yyyy")</f>
        <v>Sep-2024</v>
      </c>
      <c r="D3173">
        <f t="shared" si="49"/>
        <v>2024</v>
      </c>
      <c r="E3173" t="s">
        <v>6843</v>
      </c>
      <c r="F3173" t="s">
        <v>6979</v>
      </c>
      <c r="G3173" t="s">
        <v>7096</v>
      </c>
      <c r="H3173" t="s">
        <v>7103</v>
      </c>
      <c r="I3173" t="s">
        <v>7158</v>
      </c>
      <c r="J3173" t="s">
        <v>7163</v>
      </c>
      <c r="K3173" t="s">
        <v>7167</v>
      </c>
      <c r="L3173" t="s">
        <v>7207</v>
      </c>
      <c r="M3173">
        <v>2</v>
      </c>
      <c r="N3173">
        <v>1628.78</v>
      </c>
      <c r="O3173">
        <v>0</v>
      </c>
      <c r="P3173">
        <v>582.54999999999995</v>
      </c>
    </row>
    <row r="3174" spans="1:16" x14ac:dyDescent="0.25">
      <c r="A3174" t="s">
        <v>3186</v>
      </c>
      <c r="B3174" t="s">
        <v>5354</v>
      </c>
      <c r="C3174" t="str">
        <f>TEXT(SalesData[[#This Row],[Order Date]],"mmm-yyyy")</f>
        <v>Feb-2024</v>
      </c>
      <c r="D3174">
        <f t="shared" si="49"/>
        <v>2024</v>
      </c>
      <c r="E3174" t="s">
        <v>6511</v>
      </c>
      <c r="F3174" t="s">
        <v>6953</v>
      </c>
      <c r="G3174" t="s">
        <v>7096</v>
      </c>
      <c r="H3174" t="s">
        <v>7111</v>
      </c>
      <c r="I3174" t="s">
        <v>7131</v>
      </c>
      <c r="J3174" t="s">
        <v>7163</v>
      </c>
      <c r="K3174" t="s">
        <v>7171</v>
      </c>
      <c r="L3174" t="s">
        <v>7184</v>
      </c>
      <c r="M3174">
        <v>6</v>
      </c>
      <c r="N3174">
        <v>44055.51</v>
      </c>
      <c r="O3174">
        <v>0.1</v>
      </c>
      <c r="P3174">
        <v>5585.01</v>
      </c>
    </row>
    <row r="3175" spans="1:16" x14ac:dyDescent="0.25">
      <c r="A3175" t="s">
        <v>3187</v>
      </c>
      <c r="B3175" t="s">
        <v>6039</v>
      </c>
      <c r="C3175" t="str">
        <f>TEXT(SalesData[[#This Row],[Order Date]],"mmm-yyyy")</f>
        <v>Mar-2023</v>
      </c>
      <c r="D3175">
        <f t="shared" si="49"/>
        <v>2023</v>
      </c>
      <c r="E3175" t="s">
        <v>6357</v>
      </c>
      <c r="F3175" t="s">
        <v>7036</v>
      </c>
      <c r="G3175" t="s">
        <v>7095</v>
      </c>
      <c r="H3175" t="s">
        <v>7109</v>
      </c>
      <c r="I3175" t="s">
        <v>7127</v>
      </c>
      <c r="J3175" t="s">
        <v>7164</v>
      </c>
      <c r="K3175" t="s">
        <v>7170</v>
      </c>
      <c r="L3175" t="s">
        <v>7189</v>
      </c>
      <c r="M3175">
        <v>4</v>
      </c>
      <c r="N3175">
        <v>5737</v>
      </c>
      <c r="O3175">
        <v>0</v>
      </c>
      <c r="P3175">
        <v>1683.26</v>
      </c>
    </row>
    <row r="3176" spans="1:16" x14ac:dyDescent="0.25">
      <c r="A3176" t="s">
        <v>3188</v>
      </c>
      <c r="B3176" t="s">
        <v>5870</v>
      </c>
      <c r="C3176" t="str">
        <f>TEXT(SalesData[[#This Row],[Order Date]],"mmm-yyyy")</f>
        <v>Aug-2023</v>
      </c>
      <c r="D3176">
        <f t="shared" si="49"/>
        <v>2023</v>
      </c>
      <c r="E3176" t="s">
        <v>6209</v>
      </c>
      <c r="F3176" t="s">
        <v>6983</v>
      </c>
      <c r="G3176" t="s">
        <v>7097</v>
      </c>
      <c r="H3176" t="s">
        <v>7104</v>
      </c>
      <c r="I3176" t="s">
        <v>7160</v>
      </c>
      <c r="J3176" t="s">
        <v>7165</v>
      </c>
      <c r="K3176" t="s">
        <v>7177</v>
      </c>
      <c r="L3176" t="s">
        <v>7201</v>
      </c>
      <c r="M3176">
        <v>1</v>
      </c>
      <c r="N3176">
        <v>46848.75</v>
      </c>
      <c r="O3176">
        <v>0.1</v>
      </c>
      <c r="P3176">
        <v>4618.54</v>
      </c>
    </row>
    <row r="3177" spans="1:16" x14ac:dyDescent="0.25">
      <c r="A3177" t="s">
        <v>3189</v>
      </c>
      <c r="B3177" t="s">
        <v>5636</v>
      </c>
      <c r="C3177" t="str">
        <f>TEXT(SalesData[[#This Row],[Order Date]],"mmm-yyyy")</f>
        <v>Apr-2023</v>
      </c>
      <c r="D3177">
        <f t="shared" si="49"/>
        <v>2023</v>
      </c>
      <c r="E3177" t="s">
        <v>6133</v>
      </c>
      <c r="F3177" t="s">
        <v>6911</v>
      </c>
      <c r="G3177" t="s">
        <v>7095</v>
      </c>
      <c r="H3177" t="s">
        <v>7109</v>
      </c>
      <c r="I3177" t="s">
        <v>7140</v>
      </c>
      <c r="J3177" t="s">
        <v>7162</v>
      </c>
      <c r="K3177" t="s">
        <v>7169</v>
      </c>
      <c r="L3177" t="s">
        <v>7193</v>
      </c>
      <c r="M3177">
        <v>6</v>
      </c>
      <c r="N3177">
        <v>51299.59</v>
      </c>
      <c r="O3177">
        <v>0.25</v>
      </c>
      <c r="P3177">
        <v>3425.21</v>
      </c>
    </row>
    <row r="3178" spans="1:16" x14ac:dyDescent="0.25">
      <c r="A3178" t="s">
        <v>3190</v>
      </c>
      <c r="B3178" t="s">
        <v>5252</v>
      </c>
      <c r="C3178" t="str">
        <f>TEXT(SalesData[[#This Row],[Order Date]],"mmm-yyyy")</f>
        <v>Sep-2025</v>
      </c>
      <c r="D3178">
        <f t="shared" si="49"/>
        <v>2025</v>
      </c>
      <c r="E3178" t="s">
        <v>6188</v>
      </c>
      <c r="F3178" t="s">
        <v>6975</v>
      </c>
      <c r="G3178" t="s">
        <v>7094</v>
      </c>
      <c r="H3178" t="s">
        <v>7101</v>
      </c>
      <c r="I3178" t="s">
        <v>7137</v>
      </c>
      <c r="J3178" t="s">
        <v>7162</v>
      </c>
      <c r="K3178" t="s">
        <v>7166</v>
      </c>
      <c r="L3178" t="s">
        <v>7192</v>
      </c>
      <c r="M3178">
        <v>3</v>
      </c>
      <c r="N3178">
        <v>13907.45</v>
      </c>
      <c r="O3178">
        <v>0.25</v>
      </c>
      <c r="P3178">
        <v>1106.8900000000001</v>
      </c>
    </row>
    <row r="3179" spans="1:16" x14ac:dyDescent="0.25">
      <c r="A3179" t="s">
        <v>3191</v>
      </c>
      <c r="B3179" t="s">
        <v>5473</v>
      </c>
      <c r="C3179" t="str">
        <f>TEXT(SalesData[[#This Row],[Order Date]],"mmm-yyyy")</f>
        <v>Jun-2025</v>
      </c>
      <c r="D3179">
        <f t="shared" si="49"/>
        <v>2025</v>
      </c>
      <c r="E3179" t="s">
        <v>6884</v>
      </c>
      <c r="F3179" t="s">
        <v>6925</v>
      </c>
      <c r="G3179" t="s">
        <v>7096</v>
      </c>
      <c r="H3179" t="s">
        <v>7103</v>
      </c>
      <c r="I3179" t="s">
        <v>7134</v>
      </c>
      <c r="J3179" t="s">
        <v>7165</v>
      </c>
      <c r="K3179" t="s">
        <v>7177</v>
      </c>
      <c r="L3179" t="s">
        <v>7201</v>
      </c>
      <c r="M3179">
        <v>5</v>
      </c>
      <c r="N3179">
        <v>223049.21</v>
      </c>
      <c r="O3179">
        <v>0.15</v>
      </c>
      <c r="P3179">
        <v>14095.86</v>
      </c>
    </row>
    <row r="3180" spans="1:16" x14ac:dyDescent="0.25">
      <c r="A3180" t="s">
        <v>3192</v>
      </c>
      <c r="B3180" t="s">
        <v>5413</v>
      </c>
      <c r="C3180" t="str">
        <f>TEXT(SalesData[[#This Row],[Order Date]],"mmm-yyyy")</f>
        <v>Jan-2024</v>
      </c>
      <c r="D3180">
        <f t="shared" si="49"/>
        <v>2024</v>
      </c>
      <c r="E3180" t="s">
        <v>6776</v>
      </c>
      <c r="F3180" t="s">
        <v>7073</v>
      </c>
      <c r="G3180" t="s">
        <v>7096</v>
      </c>
      <c r="H3180" t="s">
        <v>7112</v>
      </c>
      <c r="I3180" t="s">
        <v>7133</v>
      </c>
      <c r="J3180" t="s">
        <v>7164</v>
      </c>
      <c r="K3180" t="s">
        <v>7174</v>
      </c>
      <c r="L3180" t="s">
        <v>7199</v>
      </c>
      <c r="M3180">
        <v>3</v>
      </c>
      <c r="N3180">
        <v>3758.68</v>
      </c>
      <c r="O3180">
        <v>0.25</v>
      </c>
      <c r="P3180">
        <v>606.89</v>
      </c>
    </row>
    <row r="3181" spans="1:16" x14ac:dyDescent="0.25">
      <c r="A3181" t="s">
        <v>3193</v>
      </c>
      <c r="B3181" t="s">
        <v>5268</v>
      </c>
      <c r="C3181" t="str">
        <f>TEXT(SalesData[[#This Row],[Order Date]],"mmm-yyyy")</f>
        <v>May-2024</v>
      </c>
      <c r="D3181">
        <f t="shared" si="49"/>
        <v>2024</v>
      </c>
      <c r="E3181" t="s">
        <v>6787</v>
      </c>
      <c r="F3181" t="s">
        <v>7022</v>
      </c>
      <c r="G3181" t="s">
        <v>7094</v>
      </c>
      <c r="H3181" t="s">
        <v>7099</v>
      </c>
      <c r="I3181" t="s">
        <v>7130</v>
      </c>
      <c r="J3181" t="s">
        <v>7162</v>
      </c>
      <c r="K3181" t="s">
        <v>7166</v>
      </c>
      <c r="L3181" t="s">
        <v>7192</v>
      </c>
      <c r="M3181">
        <v>4</v>
      </c>
      <c r="N3181">
        <v>22281.200000000001</v>
      </c>
      <c r="O3181">
        <v>0.1</v>
      </c>
      <c r="P3181">
        <v>2659.7</v>
      </c>
    </row>
    <row r="3182" spans="1:16" x14ac:dyDescent="0.25">
      <c r="A3182" t="s">
        <v>3194</v>
      </c>
      <c r="B3182" t="s">
        <v>5680</v>
      </c>
      <c r="C3182" t="str">
        <f>TEXT(SalesData[[#This Row],[Order Date]],"mmm-yyyy")</f>
        <v>Jun-2025</v>
      </c>
      <c r="D3182">
        <f t="shared" si="49"/>
        <v>2025</v>
      </c>
      <c r="E3182" t="s">
        <v>6384</v>
      </c>
      <c r="F3182" t="s">
        <v>6969</v>
      </c>
      <c r="G3182" t="s">
        <v>7095</v>
      </c>
      <c r="H3182" t="s">
        <v>7109</v>
      </c>
      <c r="I3182" t="s">
        <v>7135</v>
      </c>
      <c r="J3182" t="s">
        <v>7163</v>
      </c>
      <c r="K3182" t="s">
        <v>7175</v>
      </c>
      <c r="L3182" t="s">
        <v>7197</v>
      </c>
      <c r="M3182">
        <v>3</v>
      </c>
      <c r="N3182">
        <v>14554.84</v>
      </c>
      <c r="O3182">
        <v>0.2</v>
      </c>
      <c r="P3182">
        <v>2561.15</v>
      </c>
    </row>
    <row r="3183" spans="1:16" x14ac:dyDescent="0.25">
      <c r="A3183" t="s">
        <v>3195</v>
      </c>
      <c r="B3183" t="s">
        <v>5682</v>
      </c>
      <c r="C3183" t="str">
        <f>TEXT(SalesData[[#This Row],[Order Date]],"mmm-yyyy")</f>
        <v>Feb-2025</v>
      </c>
      <c r="D3183">
        <f t="shared" si="49"/>
        <v>2025</v>
      </c>
      <c r="E3183" t="s">
        <v>6613</v>
      </c>
      <c r="F3183" t="s">
        <v>7077</v>
      </c>
      <c r="G3183" t="s">
        <v>7097</v>
      </c>
      <c r="H3183" t="s">
        <v>7104</v>
      </c>
      <c r="I3183" t="s">
        <v>7132</v>
      </c>
      <c r="J3183" t="s">
        <v>7165</v>
      </c>
      <c r="K3183" t="s">
        <v>7177</v>
      </c>
      <c r="L3183" t="s">
        <v>7201</v>
      </c>
      <c r="M3183">
        <v>6</v>
      </c>
      <c r="N3183">
        <v>298118.38</v>
      </c>
      <c r="O3183">
        <v>0.05</v>
      </c>
      <c r="P3183">
        <v>37815.769999999997</v>
      </c>
    </row>
    <row r="3184" spans="1:16" x14ac:dyDescent="0.25">
      <c r="A3184" t="s">
        <v>3196</v>
      </c>
      <c r="B3184" t="s">
        <v>5368</v>
      </c>
      <c r="C3184" t="str">
        <f>TEXT(SalesData[[#This Row],[Order Date]],"mmm-yyyy")</f>
        <v>Jan-2025</v>
      </c>
      <c r="D3184">
        <f t="shared" si="49"/>
        <v>2025</v>
      </c>
      <c r="E3184" t="s">
        <v>6841</v>
      </c>
      <c r="F3184" t="s">
        <v>6920</v>
      </c>
      <c r="G3184" t="s">
        <v>7094</v>
      </c>
      <c r="H3184" t="s">
        <v>7098</v>
      </c>
      <c r="I3184" t="s">
        <v>7138</v>
      </c>
      <c r="J3184" t="s">
        <v>7163</v>
      </c>
      <c r="K3184" t="s">
        <v>7167</v>
      </c>
      <c r="L3184" t="s">
        <v>7187</v>
      </c>
      <c r="M3184">
        <v>7</v>
      </c>
      <c r="N3184">
        <v>9981.0300000000007</v>
      </c>
      <c r="O3184">
        <v>0</v>
      </c>
      <c r="P3184">
        <v>3154.67</v>
      </c>
    </row>
    <row r="3185" spans="1:16" x14ac:dyDescent="0.25">
      <c r="A3185" t="s">
        <v>3197</v>
      </c>
      <c r="B3185" t="s">
        <v>5304</v>
      </c>
      <c r="C3185" t="str">
        <f>TEXT(SalesData[[#This Row],[Order Date]],"mmm-yyyy")</f>
        <v>Dec-2023</v>
      </c>
      <c r="D3185">
        <f t="shared" si="49"/>
        <v>2023</v>
      </c>
      <c r="E3185" t="s">
        <v>6835</v>
      </c>
      <c r="F3185" t="s">
        <v>7092</v>
      </c>
      <c r="G3185" t="s">
        <v>7094</v>
      </c>
      <c r="H3185" t="s">
        <v>7100</v>
      </c>
      <c r="I3185" t="s">
        <v>7151</v>
      </c>
      <c r="J3185" t="s">
        <v>7162</v>
      </c>
      <c r="K3185" t="s">
        <v>7169</v>
      </c>
      <c r="L3185" t="s">
        <v>7203</v>
      </c>
      <c r="M3185">
        <v>8</v>
      </c>
      <c r="N3185">
        <v>173792.33</v>
      </c>
      <c r="O3185">
        <v>0</v>
      </c>
      <c r="P3185">
        <v>26976.74</v>
      </c>
    </row>
    <row r="3186" spans="1:16" x14ac:dyDescent="0.25">
      <c r="A3186" t="s">
        <v>3198</v>
      </c>
      <c r="B3186" t="s">
        <v>5556</v>
      </c>
      <c r="C3186" t="str">
        <f>TEXT(SalesData[[#This Row],[Order Date]],"mmm-yyyy")</f>
        <v>Apr-2025</v>
      </c>
      <c r="D3186">
        <f t="shared" si="49"/>
        <v>2025</v>
      </c>
      <c r="E3186" t="s">
        <v>6510</v>
      </c>
      <c r="F3186" t="s">
        <v>7064</v>
      </c>
      <c r="G3186" t="s">
        <v>7095</v>
      </c>
      <c r="H3186" t="s">
        <v>7102</v>
      </c>
      <c r="I3186" t="s">
        <v>7118</v>
      </c>
      <c r="J3186" t="s">
        <v>7163</v>
      </c>
      <c r="K3186" t="s">
        <v>7167</v>
      </c>
      <c r="L3186" t="s">
        <v>7207</v>
      </c>
      <c r="M3186">
        <v>5</v>
      </c>
      <c r="N3186">
        <v>3071.26</v>
      </c>
      <c r="O3186">
        <v>0.25</v>
      </c>
      <c r="P3186">
        <v>765.53</v>
      </c>
    </row>
    <row r="3187" spans="1:16" x14ac:dyDescent="0.25">
      <c r="A3187" t="s">
        <v>3199</v>
      </c>
      <c r="B3187" t="s">
        <v>5865</v>
      </c>
      <c r="C3187" t="str">
        <f>TEXT(SalesData[[#This Row],[Order Date]],"mmm-yyyy")</f>
        <v>Oct-2024</v>
      </c>
      <c r="D3187">
        <f t="shared" si="49"/>
        <v>2024</v>
      </c>
      <c r="E3187" t="s">
        <v>6773</v>
      </c>
      <c r="F3187" t="s">
        <v>6966</v>
      </c>
      <c r="G3187" t="s">
        <v>7097</v>
      </c>
      <c r="H3187" t="s">
        <v>7105</v>
      </c>
      <c r="I3187" t="s">
        <v>7149</v>
      </c>
      <c r="J3187" t="s">
        <v>7162</v>
      </c>
      <c r="K3187" t="s">
        <v>7169</v>
      </c>
      <c r="L3187" t="s">
        <v>7182</v>
      </c>
      <c r="M3187">
        <v>2</v>
      </c>
      <c r="N3187">
        <v>12838.24</v>
      </c>
      <c r="O3187">
        <v>0.25</v>
      </c>
      <c r="P3187">
        <v>296.63</v>
      </c>
    </row>
    <row r="3188" spans="1:16" x14ac:dyDescent="0.25">
      <c r="A3188" t="s">
        <v>3200</v>
      </c>
      <c r="B3188" t="s">
        <v>5643</v>
      </c>
      <c r="C3188" t="str">
        <f>TEXT(SalesData[[#This Row],[Order Date]],"mmm-yyyy")</f>
        <v>Apr-2023</v>
      </c>
      <c r="D3188">
        <f t="shared" si="49"/>
        <v>2023</v>
      </c>
      <c r="E3188" t="s">
        <v>6123</v>
      </c>
      <c r="F3188" t="s">
        <v>6922</v>
      </c>
      <c r="G3188" t="s">
        <v>7097</v>
      </c>
      <c r="H3188" t="s">
        <v>7105</v>
      </c>
      <c r="I3188" t="s">
        <v>7128</v>
      </c>
      <c r="J3188" t="s">
        <v>7163</v>
      </c>
      <c r="K3188" t="s">
        <v>7167</v>
      </c>
      <c r="L3188" t="s">
        <v>7179</v>
      </c>
      <c r="M3188">
        <v>6</v>
      </c>
      <c r="N3188">
        <v>10716.26</v>
      </c>
      <c r="O3188">
        <v>0.25</v>
      </c>
      <c r="P3188">
        <v>1510.3</v>
      </c>
    </row>
    <row r="3189" spans="1:16" x14ac:dyDescent="0.25">
      <c r="A3189" t="s">
        <v>3201</v>
      </c>
      <c r="B3189" t="s">
        <v>5464</v>
      </c>
      <c r="C3189" t="str">
        <f>TEXT(SalesData[[#This Row],[Order Date]],"mmm-yyyy")</f>
        <v>Jan-2023</v>
      </c>
      <c r="D3189">
        <f t="shared" si="49"/>
        <v>2023</v>
      </c>
      <c r="E3189" t="s">
        <v>6590</v>
      </c>
      <c r="F3189" t="s">
        <v>6927</v>
      </c>
      <c r="G3189" t="s">
        <v>7095</v>
      </c>
      <c r="H3189" t="s">
        <v>7109</v>
      </c>
      <c r="I3189" t="s">
        <v>7140</v>
      </c>
      <c r="J3189" t="s">
        <v>7165</v>
      </c>
      <c r="K3189" t="s">
        <v>7172</v>
      </c>
      <c r="L3189" t="s">
        <v>7185</v>
      </c>
      <c r="M3189">
        <v>7</v>
      </c>
      <c r="N3189">
        <v>31797.8</v>
      </c>
      <c r="O3189">
        <v>0.1</v>
      </c>
      <c r="P3189">
        <v>4021.61</v>
      </c>
    </row>
    <row r="3190" spans="1:16" x14ac:dyDescent="0.25">
      <c r="A3190" t="s">
        <v>3202</v>
      </c>
      <c r="B3190" t="s">
        <v>5742</v>
      </c>
      <c r="C3190" t="str">
        <f>TEXT(SalesData[[#This Row],[Order Date]],"mmm-yyyy")</f>
        <v>Jun-2025</v>
      </c>
      <c r="D3190">
        <f t="shared" si="49"/>
        <v>2025</v>
      </c>
      <c r="E3190" t="s">
        <v>6223</v>
      </c>
      <c r="F3190" t="s">
        <v>6991</v>
      </c>
      <c r="G3190" t="s">
        <v>7097</v>
      </c>
      <c r="H3190" t="s">
        <v>7110</v>
      </c>
      <c r="I3190" t="s">
        <v>7155</v>
      </c>
      <c r="J3190" t="s">
        <v>7163</v>
      </c>
      <c r="K3190" t="s">
        <v>7175</v>
      </c>
      <c r="L3190" t="s">
        <v>7197</v>
      </c>
      <c r="M3190">
        <v>7</v>
      </c>
      <c r="N3190">
        <v>31922.1</v>
      </c>
      <c r="O3190">
        <v>0.25</v>
      </c>
      <c r="P3190">
        <v>4275.45</v>
      </c>
    </row>
    <row r="3191" spans="1:16" x14ac:dyDescent="0.25">
      <c r="A3191" t="s">
        <v>3203</v>
      </c>
      <c r="B3191" t="s">
        <v>6029</v>
      </c>
      <c r="C3191" t="str">
        <f>TEXT(SalesData[[#This Row],[Order Date]],"mmm-yyyy")</f>
        <v>Apr-2024</v>
      </c>
      <c r="D3191">
        <f t="shared" si="49"/>
        <v>2024</v>
      </c>
      <c r="E3191" t="s">
        <v>6530</v>
      </c>
      <c r="F3191" t="s">
        <v>7031</v>
      </c>
      <c r="G3191" t="s">
        <v>7095</v>
      </c>
      <c r="H3191" t="s">
        <v>7102</v>
      </c>
      <c r="I3191" t="s">
        <v>7157</v>
      </c>
      <c r="J3191" t="s">
        <v>7164</v>
      </c>
      <c r="K3191" t="s">
        <v>7174</v>
      </c>
      <c r="L3191" t="s">
        <v>7199</v>
      </c>
      <c r="M3191">
        <v>7</v>
      </c>
      <c r="N3191">
        <v>10862.47</v>
      </c>
      <c r="O3191">
        <v>0</v>
      </c>
      <c r="P3191">
        <v>2578.13</v>
      </c>
    </row>
    <row r="3192" spans="1:16" x14ac:dyDescent="0.25">
      <c r="A3192" t="s">
        <v>3204</v>
      </c>
      <c r="B3192" t="s">
        <v>5285</v>
      </c>
      <c r="C3192" t="str">
        <f>TEXT(SalesData[[#This Row],[Order Date]],"mmm-yyyy")</f>
        <v>Nov-2023</v>
      </c>
      <c r="D3192">
        <f t="shared" si="49"/>
        <v>2023</v>
      </c>
      <c r="E3192" t="s">
        <v>6843</v>
      </c>
      <c r="F3192" t="s">
        <v>6979</v>
      </c>
      <c r="G3192" t="s">
        <v>7096</v>
      </c>
      <c r="H3192" t="s">
        <v>7111</v>
      </c>
      <c r="I3192" t="s">
        <v>7142</v>
      </c>
      <c r="J3192" t="s">
        <v>7165</v>
      </c>
      <c r="K3192" t="s">
        <v>7172</v>
      </c>
      <c r="L3192" t="s">
        <v>7208</v>
      </c>
      <c r="M3192">
        <v>6</v>
      </c>
      <c r="N3192">
        <v>14521.98</v>
      </c>
      <c r="O3192">
        <v>0</v>
      </c>
      <c r="P3192">
        <v>3007.45</v>
      </c>
    </row>
    <row r="3193" spans="1:16" x14ac:dyDescent="0.25">
      <c r="A3193" t="s">
        <v>3205</v>
      </c>
      <c r="B3193" t="s">
        <v>5621</v>
      </c>
      <c r="C3193" t="str">
        <f>TEXT(SalesData[[#This Row],[Order Date]],"mmm-yyyy")</f>
        <v>Oct-2025</v>
      </c>
      <c r="D3193">
        <f t="shared" si="49"/>
        <v>2025</v>
      </c>
      <c r="E3193" t="s">
        <v>6781</v>
      </c>
      <c r="F3193" t="s">
        <v>7031</v>
      </c>
      <c r="G3193" t="s">
        <v>7094</v>
      </c>
      <c r="H3193" t="s">
        <v>7098</v>
      </c>
      <c r="I3193" t="s">
        <v>7156</v>
      </c>
      <c r="J3193" t="s">
        <v>7165</v>
      </c>
      <c r="K3193" t="s">
        <v>7177</v>
      </c>
      <c r="L3193" t="s">
        <v>7198</v>
      </c>
      <c r="M3193">
        <v>2</v>
      </c>
      <c r="N3193">
        <v>108177.21</v>
      </c>
      <c r="O3193">
        <v>0.15</v>
      </c>
      <c r="P3193">
        <v>13697.49</v>
      </c>
    </row>
    <row r="3194" spans="1:16" x14ac:dyDescent="0.25">
      <c r="A3194" t="s">
        <v>3206</v>
      </c>
      <c r="B3194" t="s">
        <v>5162</v>
      </c>
      <c r="C3194" t="str">
        <f>TEXT(SalesData[[#This Row],[Order Date]],"mmm-yyyy")</f>
        <v>Aug-2025</v>
      </c>
      <c r="D3194">
        <f t="shared" si="49"/>
        <v>2025</v>
      </c>
      <c r="E3194" t="s">
        <v>6583</v>
      </c>
      <c r="F3194" t="s">
        <v>7065</v>
      </c>
      <c r="G3194" t="s">
        <v>7094</v>
      </c>
      <c r="H3194" t="s">
        <v>7101</v>
      </c>
      <c r="I3194" t="s">
        <v>7117</v>
      </c>
      <c r="J3194" t="s">
        <v>7163</v>
      </c>
      <c r="K3194" t="s">
        <v>7167</v>
      </c>
      <c r="L3194" t="s">
        <v>7207</v>
      </c>
      <c r="M3194">
        <v>7</v>
      </c>
      <c r="N3194">
        <v>5653.3</v>
      </c>
      <c r="O3194">
        <v>0</v>
      </c>
      <c r="P3194">
        <v>2156.5300000000002</v>
      </c>
    </row>
    <row r="3195" spans="1:16" x14ac:dyDescent="0.25">
      <c r="A3195" t="s">
        <v>3207</v>
      </c>
      <c r="B3195" t="s">
        <v>5968</v>
      </c>
      <c r="C3195" t="str">
        <f>TEXT(SalesData[[#This Row],[Order Date]],"mmm-yyyy")</f>
        <v>Jul-2025</v>
      </c>
      <c r="D3195">
        <f t="shared" si="49"/>
        <v>2025</v>
      </c>
      <c r="E3195" t="s">
        <v>6361</v>
      </c>
      <c r="F3195" t="s">
        <v>6897</v>
      </c>
      <c r="G3195" t="s">
        <v>7094</v>
      </c>
      <c r="H3195" t="s">
        <v>7101</v>
      </c>
      <c r="I3195" t="s">
        <v>7137</v>
      </c>
      <c r="J3195" t="s">
        <v>7165</v>
      </c>
      <c r="K3195" t="s">
        <v>7172</v>
      </c>
      <c r="L3195" t="s">
        <v>7185</v>
      </c>
      <c r="M3195">
        <v>6</v>
      </c>
      <c r="N3195">
        <v>24517.87</v>
      </c>
      <c r="O3195">
        <v>0.15</v>
      </c>
      <c r="P3195">
        <v>2884.53</v>
      </c>
    </row>
    <row r="3196" spans="1:16" x14ac:dyDescent="0.25">
      <c r="A3196" t="s">
        <v>3208</v>
      </c>
      <c r="B3196" t="s">
        <v>5886</v>
      </c>
      <c r="C3196" t="str">
        <f>TEXT(SalesData[[#This Row],[Order Date]],"mmm-yyyy")</f>
        <v>Sep-2025</v>
      </c>
      <c r="D3196">
        <f t="shared" si="49"/>
        <v>2025</v>
      </c>
      <c r="E3196" t="s">
        <v>6527</v>
      </c>
      <c r="F3196" t="s">
        <v>6988</v>
      </c>
      <c r="G3196" t="s">
        <v>7094</v>
      </c>
      <c r="H3196" t="s">
        <v>7101</v>
      </c>
      <c r="I3196" t="s">
        <v>7137</v>
      </c>
      <c r="J3196" t="s">
        <v>7164</v>
      </c>
      <c r="K3196" t="s">
        <v>7173</v>
      </c>
      <c r="L3196" t="s">
        <v>7186</v>
      </c>
      <c r="M3196">
        <v>8</v>
      </c>
      <c r="N3196">
        <v>28882.71</v>
      </c>
      <c r="O3196">
        <v>0.2</v>
      </c>
      <c r="P3196">
        <v>5776.26</v>
      </c>
    </row>
    <row r="3197" spans="1:16" x14ac:dyDescent="0.25">
      <c r="A3197" t="s">
        <v>3209</v>
      </c>
      <c r="B3197" t="s">
        <v>5274</v>
      </c>
      <c r="C3197" t="str">
        <f>TEXT(SalesData[[#This Row],[Order Date]],"mmm-yyyy")</f>
        <v>Nov-2025</v>
      </c>
      <c r="D3197">
        <f t="shared" si="49"/>
        <v>2025</v>
      </c>
      <c r="E3197" t="s">
        <v>6712</v>
      </c>
      <c r="F3197" t="s">
        <v>6916</v>
      </c>
      <c r="G3197" t="s">
        <v>7095</v>
      </c>
      <c r="H3197" t="s">
        <v>7108</v>
      </c>
      <c r="I3197" t="s">
        <v>7150</v>
      </c>
      <c r="J3197" t="s">
        <v>7165</v>
      </c>
      <c r="K3197" t="s">
        <v>7176</v>
      </c>
      <c r="L3197" t="s">
        <v>7202</v>
      </c>
      <c r="M3197">
        <v>5</v>
      </c>
      <c r="N3197">
        <v>83481.740000000005</v>
      </c>
      <c r="O3197">
        <v>0.05</v>
      </c>
      <c r="P3197">
        <v>9508.6299999999992</v>
      </c>
    </row>
    <row r="3198" spans="1:16" x14ac:dyDescent="0.25">
      <c r="A3198" t="s">
        <v>3210</v>
      </c>
      <c r="B3198" t="s">
        <v>5460</v>
      </c>
      <c r="C3198" t="str">
        <f>TEXT(SalesData[[#This Row],[Order Date]],"mmm-yyyy")</f>
        <v>May-2023</v>
      </c>
      <c r="D3198">
        <f t="shared" si="49"/>
        <v>2023</v>
      </c>
      <c r="E3198" t="s">
        <v>6816</v>
      </c>
      <c r="F3198" t="s">
        <v>6999</v>
      </c>
      <c r="G3198" t="s">
        <v>7096</v>
      </c>
      <c r="H3198" t="s">
        <v>7111</v>
      </c>
      <c r="I3198" t="s">
        <v>7142</v>
      </c>
      <c r="J3198" t="s">
        <v>7164</v>
      </c>
      <c r="K3198" t="s">
        <v>7173</v>
      </c>
      <c r="L3198" t="s">
        <v>7206</v>
      </c>
      <c r="M3198">
        <v>8</v>
      </c>
      <c r="N3198">
        <v>16682.330000000002</v>
      </c>
      <c r="O3198">
        <v>0.05</v>
      </c>
      <c r="P3198">
        <v>4707.2</v>
      </c>
    </row>
    <row r="3199" spans="1:16" x14ac:dyDescent="0.25">
      <c r="A3199" t="s">
        <v>3211</v>
      </c>
      <c r="B3199" t="s">
        <v>5767</v>
      </c>
      <c r="C3199" t="str">
        <f>TEXT(SalesData[[#This Row],[Order Date]],"mmm-yyyy")</f>
        <v>Nov-2023</v>
      </c>
      <c r="D3199">
        <f t="shared" si="49"/>
        <v>2023</v>
      </c>
      <c r="E3199" t="s">
        <v>6235</v>
      </c>
      <c r="F3199" t="s">
        <v>6995</v>
      </c>
      <c r="G3199" t="s">
        <v>7097</v>
      </c>
      <c r="H3199" t="s">
        <v>7110</v>
      </c>
      <c r="I3199" t="s">
        <v>7159</v>
      </c>
      <c r="J3199" t="s">
        <v>7164</v>
      </c>
      <c r="K3199" t="s">
        <v>7174</v>
      </c>
      <c r="L3199" t="s">
        <v>7188</v>
      </c>
      <c r="M3199">
        <v>8</v>
      </c>
      <c r="N3199">
        <v>21032.06</v>
      </c>
      <c r="O3199">
        <v>0.05</v>
      </c>
      <c r="P3199">
        <v>4695.6400000000003</v>
      </c>
    </row>
    <row r="3200" spans="1:16" x14ac:dyDescent="0.25">
      <c r="A3200" t="s">
        <v>3212</v>
      </c>
      <c r="B3200" t="s">
        <v>5603</v>
      </c>
      <c r="C3200" t="str">
        <f>TEXT(SalesData[[#This Row],[Order Date]],"mmm-yyyy")</f>
        <v>Jun-2023</v>
      </c>
      <c r="D3200">
        <f t="shared" si="49"/>
        <v>2023</v>
      </c>
      <c r="E3200" t="s">
        <v>6671</v>
      </c>
      <c r="F3200" t="s">
        <v>7081</v>
      </c>
      <c r="G3200" t="s">
        <v>7096</v>
      </c>
      <c r="H3200" t="s">
        <v>7113</v>
      </c>
      <c r="I3200" t="s">
        <v>7143</v>
      </c>
      <c r="J3200" t="s">
        <v>7163</v>
      </c>
      <c r="K3200" t="s">
        <v>7167</v>
      </c>
      <c r="L3200" t="s">
        <v>7207</v>
      </c>
      <c r="M3200">
        <v>4</v>
      </c>
      <c r="N3200">
        <v>3273.75</v>
      </c>
      <c r="O3200">
        <v>0</v>
      </c>
      <c r="P3200">
        <v>1040.51</v>
      </c>
    </row>
    <row r="3201" spans="1:16" x14ac:dyDescent="0.25">
      <c r="A3201" t="s">
        <v>3213</v>
      </c>
      <c r="B3201" t="s">
        <v>5259</v>
      </c>
      <c r="C3201" t="str">
        <f>TEXT(SalesData[[#This Row],[Order Date]],"mmm-yyyy")</f>
        <v>Feb-2023</v>
      </c>
      <c r="D3201">
        <f t="shared" si="49"/>
        <v>2023</v>
      </c>
      <c r="E3201" t="s">
        <v>6670</v>
      </c>
      <c r="F3201" t="s">
        <v>6942</v>
      </c>
      <c r="G3201" t="s">
        <v>7097</v>
      </c>
      <c r="H3201" t="s">
        <v>7104</v>
      </c>
      <c r="I3201" t="s">
        <v>7160</v>
      </c>
      <c r="J3201" t="s">
        <v>7165</v>
      </c>
      <c r="K3201" t="s">
        <v>7177</v>
      </c>
      <c r="L3201" t="s">
        <v>7201</v>
      </c>
      <c r="M3201">
        <v>6</v>
      </c>
      <c r="N3201">
        <v>239948.22</v>
      </c>
      <c r="O3201">
        <v>0.2</v>
      </c>
      <c r="P3201">
        <v>18880.939999999999</v>
      </c>
    </row>
    <row r="3202" spans="1:16" x14ac:dyDescent="0.25">
      <c r="A3202" t="s">
        <v>3214</v>
      </c>
      <c r="B3202" t="s">
        <v>5787</v>
      </c>
      <c r="C3202" t="str">
        <f>TEXT(SalesData[[#This Row],[Order Date]],"mmm-yyyy")</f>
        <v>Aug-2024</v>
      </c>
      <c r="D3202">
        <f t="shared" ref="D3202:D3265" si="50">YEAR(B3202)</f>
        <v>2024</v>
      </c>
      <c r="E3202" t="s">
        <v>6534</v>
      </c>
      <c r="F3202" t="s">
        <v>7014</v>
      </c>
      <c r="G3202" t="s">
        <v>7097</v>
      </c>
      <c r="H3202" t="s">
        <v>7104</v>
      </c>
      <c r="I3202" t="s">
        <v>7160</v>
      </c>
      <c r="J3202" t="s">
        <v>7165</v>
      </c>
      <c r="K3202" t="s">
        <v>7172</v>
      </c>
      <c r="L3202" t="s">
        <v>7208</v>
      </c>
      <c r="M3202">
        <v>5</v>
      </c>
      <c r="N3202">
        <v>12380.35</v>
      </c>
      <c r="O3202">
        <v>0.05</v>
      </c>
      <c r="P3202">
        <v>2310.0700000000002</v>
      </c>
    </row>
    <row r="3203" spans="1:16" x14ac:dyDescent="0.25">
      <c r="A3203" t="s">
        <v>3215</v>
      </c>
      <c r="B3203" t="s">
        <v>5779</v>
      </c>
      <c r="C3203" t="str">
        <f>TEXT(SalesData[[#This Row],[Order Date]],"mmm-yyyy")</f>
        <v>Aug-2025</v>
      </c>
      <c r="D3203">
        <f t="shared" si="50"/>
        <v>2025</v>
      </c>
      <c r="E3203" t="s">
        <v>6798</v>
      </c>
      <c r="F3203" t="s">
        <v>7086</v>
      </c>
      <c r="G3203" t="s">
        <v>7097</v>
      </c>
      <c r="H3203" t="s">
        <v>7110</v>
      </c>
      <c r="I3203" t="s">
        <v>7159</v>
      </c>
      <c r="J3203" t="s">
        <v>7162</v>
      </c>
      <c r="K3203" t="s">
        <v>7168</v>
      </c>
      <c r="L3203" t="s">
        <v>7191</v>
      </c>
      <c r="M3203">
        <v>7</v>
      </c>
      <c r="N3203">
        <v>42087.08</v>
      </c>
      <c r="O3203">
        <v>0.05</v>
      </c>
      <c r="P3203">
        <v>8020.03</v>
      </c>
    </row>
    <row r="3204" spans="1:16" x14ac:dyDescent="0.25">
      <c r="A3204" t="s">
        <v>3216</v>
      </c>
      <c r="B3204" t="s">
        <v>5691</v>
      </c>
      <c r="C3204" t="str">
        <f>TEXT(SalesData[[#This Row],[Order Date]],"mmm-yyyy")</f>
        <v>Jan-2025</v>
      </c>
      <c r="D3204">
        <f t="shared" si="50"/>
        <v>2025</v>
      </c>
      <c r="E3204" t="s">
        <v>6337</v>
      </c>
      <c r="F3204" t="s">
        <v>7036</v>
      </c>
      <c r="G3204" t="s">
        <v>7096</v>
      </c>
      <c r="H3204" t="s">
        <v>7113</v>
      </c>
      <c r="I3204" t="s">
        <v>7144</v>
      </c>
      <c r="J3204" t="s">
        <v>7165</v>
      </c>
      <c r="K3204" t="s">
        <v>7172</v>
      </c>
      <c r="L3204" t="s">
        <v>7212</v>
      </c>
      <c r="M3204">
        <v>3</v>
      </c>
      <c r="N3204">
        <v>8644.67</v>
      </c>
      <c r="O3204">
        <v>0.15</v>
      </c>
      <c r="P3204">
        <v>1059.28</v>
      </c>
    </row>
    <row r="3205" spans="1:16" x14ac:dyDescent="0.25">
      <c r="A3205" t="s">
        <v>3217</v>
      </c>
      <c r="B3205" t="s">
        <v>5898</v>
      </c>
      <c r="C3205" t="str">
        <f>TEXT(SalesData[[#This Row],[Order Date]],"mmm-yyyy")</f>
        <v>Dec-2025</v>
      </c>
      <c r="D3205">
        <f t="shared" si="50"/>
        <v>2025</v>
      </c>
      <c r="E3205" t="s">
        <v>6457</v>
      </c>
      <c r="F3205" t="s">
        <v>6930</v>
      </c>
      <c r="G3205" t="s">
        <v>7096</v>
      </c>
      <c r="H3205" t="s">
        <v>7103</v>
      </c>
      <c r="I3205" t="s">
        <v>7134</v>
      </c>
      <c r="J3205" t="s">
        <v>7164</v>
      </c>
      <c r="K3205" t="s">
        <v>7174</v>
      </c>
      <c r="L3205" t="s">
        <v>7188</v>
      </c>
      <c r="M3205">
        <v>3</v>
      </c>
      <c r="N3205">
        <v>6426.98</v>
      </c>
      <c r="O3205">
        <v>0.25</v>
      </c>
      <c r="P3205">
        <v>783.1</v>
      </c>
    </row>
    <row r="3206" spans="1:16" x14ac:dyDescent="0.25">
      <c r="A3206" t="s">
        <v>3218</v>
      </c>
      <c r="B3206" t="s">
        <v>5268</v>
      </c>
      <c r="C3206" t="str">
        <f>TEXT(SalesData[[#This Row],[Order Date]],"mmm-yyyy")</f>
        <v>May-2024</v>
      </c>
      <c r="D3206">
        <f t="shared" si="50"/>
        <v>2024</v>
      </c>
      <c r="E3206" t="s">
        <v>6590</v>
      </c>
      <c r="F3206" t="s">
        <v>6927</v>
      </c>
      <c r="G3206" t="s">
        <v>7097</v>
      </c>
      <c r="H3206" t="s">
        <v>7105</v>
      </c>
      <c r="I3206" t="s">
        <v>7128</v>
      </c>
      <c r="J3206" t="s">
        <v>7162</v>
      </c>
      <c r="K3206" t="s">
        <v>7169</v>
      </c>
      <c r="L3206" t="s">
        <v>7193</v>
      </c>
      <c r="M3206">
        <v>4</v>
      </c>
      <c r="N3206">
        <v>32793.24</v>
      </c>
      <c r="O3206">
        <v>0.25</v>
      </c>
      <c r="P3206">
        <v>2940.09</v>
      </c>
    </row>
    <row r="3207" spans="1:16" x14ac:dyDescent="0.25">
      <c r="A3207" t="s">
        <v>3219</v>
      </c>
      <c r="B3207" t="s">
        <v>5621</v>
      </c>
      <c r="C3207" t="str">
        <f>TEXT(SalesData[[#This Row],[Order Date]],"mmm-yyyy")</f>
        <v>Oct-2025</v>
      </c>
      <c r="D3207">
        <f t="shared" si="50"/>
        <v>2025</v>
      </c>
      <c r="E3207" t="s">
        <v>6293</v>
      </c>
      <c r="F3207" t="s">
        <v>7020</v>
      </c>
      <c r="G3207" t="s">
        <v>7095</v>
      </c>
      <c r="H3207" t="s">
        <v>7108</v>
      </c>
      <c r="I3207" t="s">
        <v>7126</v>
      </c>
      <c r="J3207" t="s">
        <v>7165</v>
      </c>
      <c r="K3207" t="s">
        <v>7172</v>
      </c>
      <c r="L3207" t="s">
        <v>7185</v>
      </c>
      <c r="M3207">
        <v>5</v>
      </c>
      <c r="N3207">
        <v>24927.89</v>
      </c>
      <c r="O3207">
        <v>0.05</v>
      </c>
      <c r="P3207">
        <v>4048.66</v>
      </c>
    </row>
    <row r="3208" spans="1:16" x14ac:dyDescent="0.25">
      <c r="A3208" t="s">
        <v>3220</v>
      </c>
      <c r="B3208" t="s">
        <v>5103</v>
      </c>
      <c r="C3208" t="str">
        <f>TEXT(SalesData[[#This Row],[Order Date]],"mmm-yyyy")</f>
        <v>Mar-2025</v>
      </c>
      <c r="D3208">
        <f t="shared" si="50"/>
        <v>2025</v>
      </c>
      <c r="E3208" t="s">
        <v>6530</v>
      </c>
      <c r="F3208" t="s">
        <v>7031</v>
      </c>
      <c r="G3208" t="s">
        <v>7094</v>
      </c>
      <c r="H3208" t="s">
        <v>7099</v>
      </c>
      <c r="I3208" t="s">
        <v>7115</v>
      </c>
      <c r="J3208" t="s">
        <v>7165</v>
      </c>
      <c r="K3208" t="s">
        <v>7176</v>
      </c>
      <c r="L3208" t="s">
        <v>7194</v>
      </c>
      <c r="M3208">
        <v>4</v>
      </c>
      <c r="N3208">
        <v>77455.73</v>
      </c>
      <c r="O3208">
        <v>0.2</v>
      </c>
      <c r="P3208">
        <v>2585.9299999999998</v>
      </c>
    </row>
    <row r="3209" spans="1:16" x14ac:dyDescent="0.25">
      <c r="A3209" t="s">
        <v>3221</v>
      </c>
      <c r="B3209" t="s">
        <v>5518</v>
      </c>
      <c r="C3209" t="str">
        <f>TEXT(SalesData[[#This Row],[Order Date]],"mmm-yyyy")</f>
        <v>Jul-2025</v>
      </c>
      <c r="D3209">
        <f t="shared" si="50"/>
        <v>2025</v>
      </c>
      <c r="E3209" t="s">
        <v>6590</v>
      </c>
      <c r="F3209" t="s">
        <v>6927</v>
      </c>
      <c r="G3209" t="s">
        <v>7094</v>
      </c>
      <c r="H3209" t="s">
        <v>7098</v>
      </c>
      <c r="I3209" t="s">
        <v>7156</v>
      </c>
      <c r="J3209" t="s">
        <v>7163</v>
      </c>
      <c r="K3209" t="s">
        <v>7171</v>
      </c>
      <c r="L3209" t="s">
        <v>7204</v>
      </c>
      <c r="M3209">
        <v>6</v>
      </c>
      <c r="N3209">
        <v>22500.84</v>
      </c>
      <c r="O3209">
        <v>0.15</v>
      </c>
      <c r="P3209">
        <v>3008.26</v>
      </c>
    </row>
    <row r="3210" spans="1:16" x14ac:dyDescent="0.25">
      <c r="A3210" t="s">
        <v>3222</v>
      </c>
      <c r="B3210" t="s">
        <v>5895</v>
      </c>
      <c r="C3210" t="str">
        <f>TEXT(SalesData[[#This Row],[Order Date]],"mmm-yyyy")</f>
        <v>Sep-2023</v>
      </c>
      <c r="D3210">
        <f t="shared" si="50"/>
        <v>2023</v>
      </c>
      <c r="E3210" t="s">
        <v>6520</v>
      </c>
      <c r="F3210" t="s">
        <v>6947</v>
      </c>
      <c r="G3210" t="s">
        <v>7097</v>
      </c>
      <c r="H3210" t="s">
        <v>7105</v>
      </c>
      <c r="I3210" t="s">
        <v>7128</v>
      </c>
      <c r="J3210" t="s">
        <v>7164</v>
      </c>
      <c r="K3210" t="s">
        <v>7173</v>
      </c>
      <c r="L3210" t="s">
        <v>7186</v>
      </c>
      <c r="M3210">
        <v>8</v>
      </c>
      <c r="N3210">
        <v>35200.660000000003</v>
      </c>
      <c r="O3210">
        <v>0</v>
      </c>
      <c r="P3210">
        <v>9961.8700000000008</v>
      </c>
    </row>
    <row r="3211" spans="1:16" x14ac:dyDescent="0.25">
      <c r="A3211" t="s">
        <v>3223</v>
      </c>
      <c r="B3211" t="s">
        <v>5572</v>
      </c>
      <c r="C3211" t="str">
        <f>TEXT(SalesData[[#This Row],[Order Date]],"mmm-yyyy")</f>
        <v>Jul-2025</v>
      </c>
      <c r="D3211">
        <f t="shared" si="50"/>
        <v>2025</v>
      </c>
      <c r="E3211" t="s">
        <v>6347</v>
      </c>
      <c r="F3211" t="s">
        <v>7040</v>
      </c>
      <c r="G3211" t="s">
        <v>7097</v>
      </c>
      <c r="H3211" t="s">
        <v>7104</v>
      </c>
      <c r="I3211" t="s">
        <v>7120</v>
      </c>
      <c r="J3211" t="s">
        <v>7163</v>
      </c>
      <c r="K3211" t="s">
        <v>7175</v>
      </c>
      <c r="L3211" t="s">
        <v>7205</v>
      </c>
      <c r="M3211">
        <v>6</v>
      </c>
      <c r="N3211">
        <v>15278.26</v>
      </c>
      <c r="O3211">
        <v>0.25</v>
      </c>
      <c r="P3211">
        <v>996.54</v>
      </c>
    </row>
    <row r="3212" spans="1:16" x14ac:dyDescent="0.25">
      <c r="A3212" t="s">
        <v>3224</v>
      </c>
      <c r="B3212" t="s">
        <v>6040</v>
      </c>
      <c r="C3212" t="str">
        <f>TEXT(SalesData[[#This Row],[Order Date]],"mmm-yyyy")</f>
        <v>Mar-2025</v>
      </c>
      <c r="D3212">
        <f t="shared" si="50"/>
        <v>2025</v>
      </c>
      <c r="E3212" t="s">
        <v>6834</v>
      </c>
      <c r="F3212" t="s">
        <v>7050</v>
      </c>
      <c r="G3212" t="s">
        <v>7095</v>
      </c>
      <c r="H3212" t="s">
        <v>7102</v>
      </c>
      <c r="I3212" t="s">
        <v>7118</v>
      </c>
      <c r="J3212" t="s">
        <v>7163</v>
      </c>
      <c r="K3212" t="s">
        <v>7167</v>
      </c>
      <c r="L3212" t="s">
        <v>7187</v>
      </c>
      <c r="M3212">
        <v>6</v>
      </c>
      <c r="N3212">
        <v>9242.48</v>
      </c>
      <c r="O3212">
        <v>0</v>
      </c>
      <c r="P3212">
        <v>3035.46</v>
      </c>
    </row>
    <row r="3213" spans="1:16" x14ac:dyDescent="0.25">
      <c r="A3213" t="s">
        <v>3225</v>
      </c>
      <c r="B3213" t="s">
        <v>5132</v>
      </c>
      <c r="C3213" t="str">
        <f>TEXT(SalesData[[#This Row],[Order Date]],"mmm-yyyy")</f>
        <v>Jun-2023</v>
      </c>
      <c r="D3213">
        <f t="shared" si="50"/>
        <v>2023</v>
      </c>
      <c r="E3213" t="s">
        <v>6507</v>
      </c>
      <c r="F3213" t="s">
        <v>7050</v>
      </c>
      <c r="G3213" t="s">
        <v>7094</v>
      </c>
      <c r="H3213" t="s">
        <v>7099</v>
      </c>
      <c r="I3213" t="s">
        <v>7125</v>
      </c>
      <c r="J3213" t="s">
        <v>7163</v>
      </c>
      <c r="K3213" t="s">
        <v>7175</v>
      </c>
      <c r="L3213" t="s">
        <v>7197</v>
      </c>
      <c r="M3213">
        <v>2</v>
      </c>
      <c r="N3213">
        <v>8665.64</v>
      </c>
      <c r="O3213">
        <v>0.25</v>
      </c>
      <c r="P3213">
        <v>1413.29</v>
      </c>
    </row>
    <row r="3214" spans="1:16" x14ac:dyDescent="0.25">
      <c r="A3214" t="s">
        <v>3226</v>
      </c>
      <c r="B3214" t="s">
        <v>5589</v>
      </c>
      <c r="C3214" t="str">
        <f>TEXT(SalesData[[#This Row],[Order Date]],"mmm-yyyy")</f>
        <v>Jul-2025</v>
      </c>
      <c r="D3214">
        <f t="shared" si="50"/>
        <v>2025</v>
      </c>
      <c r="E3214" t="s">
        <v>6833</v>
      </c>
      <c r="F3214" t="s">
        <v>7024</v>
      </c>
      <c r="G3214" t="s">
        <v>7097</v>
      </c>
      <c r="H3214" t="s">
        <v>7110</v>
      </c>
      <c r="I3214" t="s">
        <v>7155</v>
      </c>
      <c r="J3214" t="s">
        <v>7164</v>
      </c>
      <c r="K3214" t="s">
        <v>7173</v>
      </c>
      <c r="L3214" t="s">
        <v>7206</v>
      </c>
      <c r="M3214">
        <v>3</v>
      </c>
      <c r="N3214">
        <v>6460.6</v>
      </c>
      <c r="O3214">
        <v>0</v>
      </c>
      <c r="P3214">
        <v>2097.7800000000002</v>
      </c>
    </row>
    <row r="3215" spans="1:16" x14ac:dyDescent="0.25">
      <c r="A3215" t="s">
        <v>3227</v>
      </c>
      <c r="B3215" t="s">
        <v>5400</v>
      </c>
      <c r="C3215" t="str">
        <f>TEXT(SalesData[[#This Row],[Order Date]],"mmm-yyyy")</f>
        <v>Jun-2023</v>
      </c>
      <c r="D3215">
        <f t="shared" si="50"/>
        <v>2023</v>
      </c>
      <c r="E3215" t="s">
        <v>6684</v>
      </c>
      <c r="F3215" t="s">
        <v>6947</v>
      </c>
      <c r="G3215" t="s">
        <v>7094</v>
      </c>
      <c r="H3215" t="s">
        <v>7101</v>
      </c>
      <c r="I3215" t="s">
        <v>7117</v>
      </c>
      <c r="J3215" t="s">
        <v>7163</v>
      </c>
      <c r="K3215" t="s">
        <v>7171</v>
      </c>
      <c r="L3215" t="s">
        <v>7204</v>
      </c>
      <c r="M3215">
        <v>7</v>
      </c>
      <c r="N3215">
        <v>24424.38</v>
      </c>
      <c r="O3215">
        <v>0.2</v>
      </c>
      <c r="P3215">
        <v>3390.26</v>
      </c>
    </row>
    <row r="3216" spans="1:16" x14ac:dyDescent="0.25">
      <c r="A3216" t="s">
        <v>3228</v>
      </c>
      <c r="B3216" t="s">
        <v>5883</v>
      </c>
      <c r="C3216" t="str">
        <f>TEXT(SalesData[[#This Row],[Order Date]],"mmm-yyyy")</f>
        <v>Dec-2025</v>
      </c>
      <c r="D3216">
        <f t="shared" si="50"/>
        <v>2025</v>
      </c>
      <c r="E3216" t="s">
        <v>6628</v>
      </c>
      <c r="F3216" t="s">
        <v>6981</v>
      </c>
      <c r="G3216" t="s">
        <v>7094</v>
      </c>
      <c r="H3216" t="s">
        <v>7099</v>
      </c>
      <c r="I3216" t="s">
        <v>7125</v>
      </c>
      <c r="J3216" t="s">
        <v>7164</v>
      </c>
      <c r="K3216" t="s">
        <v>7174</v>
      </c>
      <c r="L3216" t="s">
        <v>7199</v>
      </c>
      <c r="M3216">
        <v>4</v>
      </c>
      <c r="N3216">
        <v>4764.0200000000004</v>
      </c>
      <c r="O3216">
        <v>0.25</v>
      </c>
      <c r="P3216">
        <v>306.63</v>
      </c>
    </row>
    <row r="3217" spans="1:16" x14ac:dyDescent="0.25">
      <c r="A3217" t="s">
        <v>3229</v>
      </c>
      <c r="B3217" t="s">
        <v>5238</v>
      </c>
      <c r="C3217" t="str">
        <f>TEXT(SalesData[[#This Row],[Order Date]],"mmm-yyyy")</f>
        <v>May-2025</v>
      </c>
      <c r="D3217">
        <f t="shared" si="50"/>
        <v>2025</v>
      </c>
      <c r="E3217" t="s">
        <v>6304</v>
      </c>
      <c r="F3217" t="s">
        <v>6958</v>
      </c>
      <c r="G3217" t="s">
        <v>7096</v>
      </c>
      <c r="H3217" t="s">
        <v>7111</v>
      </c>
      <c r="I3217" t="s">
        <v>7131</v>
      </c>
      <c r="J3217" t="s">
        <v>7163</v>
      </c>
      <c r="K3217" t="s">
        <v>7175</v>
      </c>
      <c r="L3217" t="s">
        <v>7190</v>
      </c>
      <c r="M3217">
        <v>7</v>
      </c>
      <c r="N3217">
        <v>16068.83</v>
      </c>
      <c r="O3217">
        <v>0</v>
      </c>
      <c r="P3217">
        <v>3444.21</v>
      </c>
    </row>
    <row r="3218" spans="1:16" x14ac:dyDescent="0.25">
      <c r="A3218" t="s">
        <v>3230</v>
      </c>
      <c r="B3218" t="s">
        <v>5920</v>
      </c>
      <c r="C3218" t="str">
        <f>TEXT(SalesData[[#This Row],[Order Date]],"mmm-yyyy")</f>
        <v>Dec-2024</v>
      </c>
      <c r="D3218">
        <f t="shared" si="50"/>
        <v>2024</v>
      </c>
      <c r="E3218" t="s">
        <v>6148</v>
      </c>
      <c r="F3218" t="s">
        <v>6946</v>
      </c>
      <c r="G3218" t="s">
        <v>7096</v>
      </c>
      <c r="H3218" t="s">
        <v>7111</v>
      </c>
      <c r="I3218" t="s">
        <v>7142</v>
      </c>
      <c r="J3218" t="s">
        <v>7164</v>
      </c>
      <c r="K3218" t="s">
        <v>7170</v>
      </c>
      <c r="L3218" t="s">
        <v>7213</v>
      </c>
      <c r="M3218">
        <v>1</v>
      </c>
      <c r="N3218">
        <v>2777.96</v>
      </c>
      <c r="O3218">
        <v>0.05</v>
      </c>
      <c r="P3218">
        <v>897.06</v>
      </c>
    </row>
    <row r="3219" spans="1:16" x14ac:dyDescent="0.25">
      <c r="A3219" t="s">
        <v>3231</v>
      </c>
      <c r="B3219" t="s">
        <v>5595</v>
      </c>
      <c r="C3219" t="str">
        <f>TEXT(SalesData[[#This Row],[Order Date]],"mmm-yyyy")</f>
        <v>Sep-2025</v>
      </c>
      <c r="D3219">
        <f t="shared" si="50"/>
        <v>2025</v>
      </c>
      <c r="E3219" t="s">
        <v>6362</v>
      </c>
      <c r="F3219" t="s">
        <v>7035</v>
      </c>
      <c r="G3219" t="s">
        <v>7094</v>
      </c>
      <c r="H3219" t="s">
        <v>7098</v>
      </c>
      <c r="I3219" t="s">
        <v>7114</v>
      </c>
      <c r="J3219" t="s">
        <v>7164</v>
      </c>
      <c r="K3219" t="s">
        <v>7173</v>
      </c>
      <c r="L3219" t="s">
        <v>7200</v>
      </c>
      <c r="M3219">
        <v>6</v>
      </c>
      <c r="N3219">
        <v>5947.25</v>
      </c>
      <c r="O3219">
        <v>0.2</v>
      </c>
      <c r="P3219">
        <v>1471.05</v>
      </c>
    </row>
    <row r="3220" spans="1:16" x14ac:dyDescent="0.25">
      <c r="A3220" t="s">
        <v>3232</v>
      </c>
      <c r="B3220" t="s">
        <v>5625</v>
      </c>
      <c r="C3220" t="str">
        <f>TEXT(SalesData[[#This Row],[Order Date]],"mmm-yyyy")</f>
        <v>Oct-2025</v>
      </c>
      <c r="D3220">
        <f t="shared" si="50"/>
        <v>2025</v>
      </c>
      <c r="E3220" t="s">
        <v>6510</v>
      </c>
      <c r="F3220" t="s">
        <v>7064</v>
      </c>
      <c r="G3220" t="s">
        <v>7097</v>
      </c>
      <c r="H3220" t="s">
        <v>7107</v>
      </c>
      <c r="I3220" t="s">
        <v>7152</v>
      </c>
      <c r="J3220" t="s">
        <v>7164</v>
      </c>
      <c r="K3220" t="s">
        <v>7170</v>
      </c>
      <c r="L3220" t="s">
        <v>7183</v>
      </c>
      <c r="M3220">
        <v>8</v>
      </c>
      <c r="N3220">
        <v>38844.92</v>
      </c>
      <c r="O3220">
        <v>0</v>
      </c>
      <c r="P3220">
        <v>10051.74</v>
      </c>
    </row>
    <row r="3221" spans="1:16" x14ac:dyDescent="0.25">
      <c r="A3221" t="s">
        <v>3233</v>
      </c>
      <c r="B3221" t="s">
        <v>6041</v>
      </c>
      <c r="C3221" t="str">
        <f>TEXT(SalesData[[#This Row],[Order Date]],"mmm-yyyy")</f>
        <v>Aug-2025</v>
      </c>
      <c r="D3221">
        <f t="shared" si="50"/>
        <v>2025</v>
      </c>
      <c r="E3221" t="s">
        <v>6725</v>
      </c>
      <c r="F3221" t="s">
        <v>6949</v>
      </c>
      <c r="G3221" t="s">
        <v>7094</v>
      </c>
      <c r="H3221" t="s">
        <v>7099</v>
      </c>
      <c r="I3221" t="s">
        <v>7115</v>
      </c>
      <c r="J3221" t="s">
        <v>7165</v>
      </c>
      <c r="K3221" t="s">
        <v>7176</v>
      </c>
      <c r="L3221" t="s">
        <v>7194</v>
      </c>
      <c r="M3221">
        <v>2</v>
      </c>
      <c r="N3221">
        <v>51464.85</v>
      </c>
      <c r="O3221">
        <v>0</v>
      </c>
      <c r="P3221">
        <v>7508.54</v>
      </c>
    </row>
    <row r="3222" spans="1:16" x14ac:dyDescent="0.25">
      <c r="A3222" t="s">
        <v>3234</v>
      </c>
      <c r="B3222" t="s">
        <v>5383</v>
      </c>
      <c r="C3222" t="str">
        <f>TEXT(SalesData[[#This Row],[Order Date]],"mmm-yyyy")</f>
        <v>Sep-2024</v>
      </c>
      <c r="D3222">
        <f t="shared" si="50"/>
        <v>2024</v>
      </c>
      <c r="E3222" t="s">
        <v>6190</v>
      </c>
      <c r="F3222" t="s">
        <v>6930</v>
      </c>
      <c r="G3222" t="s">
        <v>7094</v>
      </c>
      <c r="H3222" t="s">
        <v>7099</v>
      </c>
      <c r="I3222" t="s">
        <v>7125</v>
      </c>
      <c r="J3222" t="s">
        <v>7163</v>
      </c>
      <c r="K3222" t="s">
        <v>7171</v>
      </c>
      <c r="L3222" t="s">
        <v>7209</v>
      </c>
      <c r="M3222">
        <v>2</v>
      </c>
      <c r="N3222">
        <v>3326.35</v>
      </c>
      <c r="O3222">
        <v>0.1</v>
      </c>
      <c r="P3222">
        <v>433.58</v>
      </c>
    </row>
    <row r="3223" spans="1:16" x14ac:dyDescent="0.25">
      <c r="A3223" t="s">
        <v>3235</v>
      </c>
      <c r="B3223" t="s">
        <v>5115</v>
      </c>
      <c r="C3223" t="str">
        <f>TEXT(SalesData[[#This Row],[Order Date]],"mmm-yyyy")</f>
        <v>Jan-2025</v>
      </c>
      <c r="D3223">
        <f t="shared" si="50"/>
        <v>2025</v>
      </c>
      <c r="E3223" t="s">
        <v>6418</v>
      </c>
      <c r="F3223" t="s">
        <v>6928</v>
      </c>
      <c r="G3223" t="s">
        <v>7096</v>
      </c>
      <c r="H3223" t="s">
        <v>7103</v>
      </c>
      <c r="I3223" t="s">
        <v>7119</v>
      </c>
      <c r="J3223" t="s">
        <v>7162</v>
      </c>
      <c r="K3223" t="s">
        <v>7169</v>
      </c>
      <c r="L3223" t="s">
        <v>7203</v>
      </c>
      <c r="M3223">
        <v>1</v>
      </c>
      <c r="N3223">
        <v>17204.87</v>
      </c>
      <c r="O3223">
        <v>0.2</v>
      </c>
      <c r="P3223">
        <v>951.07</v>
      </c>
    </row>
    <row r="3224" spans="1:16" x14ac:dyDescent="0.25">
      <c r="A3224" t="s">
        <v>3236</v>
      </c>
      <c r="B3224" t="s">
        <v>5405</v>
      </c>
      <c r="C3224" t="str">
        <f>TEXT(SalesData[[#This Row],[Order Date]],"mmm-yyyy")</f>
        <v>Mar-2023</v>
      </c>
      <c r="D3224">
        <f t="shared" si="50"/>
        <v>2023</v>
      </c>
      <c r="E3224" t="s">
        <v>6404</v>
      </c>
      <c r="F3224" t="s">
        <v>7040</v>
      </c>
      <c r="G3224" t="s">
        <v>7095</v>
      </c>
      <c r="H3224" t="s">
        <v>7108</v>
      </c>
      <c r="I3224" t="s">
        <v>7141</v>
      </c>
      <c r="J3224" t="s">
        <v>7164</v>
      </c>
      <c r="K3224" t="s">
        <v>7173</v>
      </c>
      <c r="L3224" t="s">
        <v>7186</v>
      </c>
      <c r="M3224">
        <v>3</v>
      </c>
      <c r="N3224">
        <v>13670.36</v>
      </c>
      <c r="O3224">
        <v>0</v>
      </c>
      <c r="P3224">
        <v>4114.12</v>
      </c>
    </row>
    <row r="3225" spans="1:16" x14ac:dyDescent="0.25">
      <c r="A3225" t="s">
        <v>3237</v>
      </c>
      <c r="B3225" t="s">
        <v>5188</v>
      </c>
      <c r="C3225" t="str">
        <f>TEXT(SalesData[[#This Row],[Order Date]],"mmm-yyyy")</f>
        <v>Mar-2023</v>
      </c>
      <c r="D3225">
        <f t="shared" si="50"/>
        <v>2023</v>
      </c>
      <c r="E3225" t="s">
        <v>6847</v>
      </c>
      <c r="F3225" t="s">
        <v>6926</v>
      </c>
      <c r="G3225" t="s">
        <v>7096</v>
      </c>
      <c r="H3225" t="s">
        <v>7113</v>
      </c>
      <c r="I3225" t="s">
        <v>7144</v>
      </c>
      <c r="J3225" t="s">
        <v>7164</v>
      </c>
      <c r="K3225" t="s">
        <v>7174</v>
      </c>
      <c r="L3225" t="s">
        <v>7196</v>
      </c>
      <c r="M3225">
        <v>6</v>
      </c>
      <c r="N3225">
        <v>19181.849999999999</v>
      </c>
      <c r="O3225">
        <v>0.1</v>
      </c>
      <c r="P3225">
        <v>4012.96</v>
      </c>
    </row>
    <row r="3226" spans="1:16" x14ac:dyDescent="0.25">
      <c r="A3226" t="s">
        <v>3238</v>
      </c>
      <c r="B3226" t="s">
        <v>5274</v>
      </c>
      <c r="C3226" t="str">
        <f>TEXT(SalesData[[#This Row],[Order Date]],"mmm-yyyy")</f>
        <v>Nov-2025</v>
      </c>
      <c r="D3226">
        <f t="shared" si="50"/>
        <v>2025</v>
      </c>
      <c r="E3226" t="s">
        <v>6481</v>
      </c>
      <c r="F3226" t="s">
        <v>6935</v>
      </c>
      <c r="G3226" t="s">
        <v>7097</v>
      </c>
      <c r="H3226" t="s">
        <v>7110</v>
      </c>
      <c r="I3226" t="s">
        <v>7129</v>
      </c>
      <c r="J3226" t="s">
        <v>7163</v>
      </c>
      <c r="K3226" t="s">
        <v>7171</v>
      </c>
      <c r="L3226" t="s">
        <v>7209</v>
      </c>
      <c r="M3226">
        <v>4</v>
      </c>
      <c r="N3226">
        <v>6345.79</v>
      </c>
      <c r="O3226">
        <v>0.1</v>
      </c>
      <c r="P3226">
        <v>1002.87</v>
      </c>
    </row>
    <row r="3227" spans="1:16" x14ac:dyDescent="0.25">
      <c r="A3227" t="s">
        <v>3239</v>
      </c>
      <c r="B3227" t="s">
        <v>5876</v>
      </c>
      <c r="C3227" t="str">
        <f>TEXT(SalesData[[#This Row],[Order Date]],"mmm-yyyy")</f>
        <v>Oct-2024</v>
      </c>
      <c r="D3227">
        <f t="shared" si="50"/>
        <v>2024</v>
      </c>
      <c r="E3227" t="s">
        <v>6353</v>
      </c>
      <c r="F3227" t="s">
        <v>6942</v>
      </c>
      <c r="G3227" t="s">
        <v>7097</v>
      </c>
      <c r="H3227" t="s">
        <v>7105</v>
      </c>
      <c r="I3227" t="s">
        <v>7121</v>
      </c>
      <c r="J3227" t="s">
        <v>7162</v>
      </c>
      <c r="K3227" t="s">
        <v>7168</v>
      </c>
      <c r="L3227" t="s">
        <v>7180</v>
      </c>
      <c r="M3227">
        <v>2</v>
      </c>
      <c r="N3227">
        <v>5388.17</v>
      </c>
      <c r="O3227">
        <v>0.25</v>
      </c>
      <c r="P3227">
        <v>486.71</v>
      </c>
    </row>
    <row r="3228" spans="1:16" x14ac:dyDescent="0.25">
      <c r="A3228" t="s">
        <v>3240</v>
      </c>
      <c r="B3228" t="s">
        <v>5225</v>
      </c>
      <c r="C3228" t="str">
        <f>TEXT(SalesData[[#This Row],[Order Date]],"mmm-yyyy")</f>
        <v>Jun-2024</v>
      </c>
      <c r="D3228">
        <f t="shared" si="50"/>
        <v>2024</v>
      </c>
      <c r="E3228" t="s">
        <v>6222</v>
      </c>
      <c r="F3228" t="s">
        <v>6990</v>
      </c>
      <c r="G3228" t="s">
        <v>7095</v>
      </c>
      <c r="H3228" t="s">
        <v>7102</v>
      </c>
      <c r="I3228" t="s">
        <v>7157</v>
      </c>
      <c r="J3228" t="s">
        <v>7162</v>
      </c>
      <c r="K3228" t="s">
        <v>7169</v>
      </c>
      <c r="L3228" t="s">
        <v>7193</v>
      </c>
      <c r="M3228">
        <v>1</v>
      </c>
      <c r="N3228">
        <v>7871.02</v>
      </c>
      <c r="O3228">
        <v>0.25</v>
      </c>
      <c r="P3228">
        <v>1024.6500000000001</v>
      </c>
    </row>
    <row r="3229" spans="1:16" x14ac:dyDescent="0.25">
      <c r="A3229" t="s">
        <v>3241</v>
      </c>
      <c r="B3229" t="s">
        <v>5800</v>
      </c>
      <c r="C3229" t="str">
        <f>TEXT(SalesData[[#This Row],[Order Date]],"mmm-yyyy")</f>
        <v>Feb-2023</v>
      </c>
      <c r="D3229">
        <f t="shared" si="50"/>
        <v>2023</v>
      </c>
      <c r="E3229" t="s">
        <v>6885</v>
      </c>
      <c r="F3229" t="s">
        <v>6959</v>
      </c>
      <c r="G3229" t="s">
        <v>7095</v>
      </c>
      <c r="H3229" t="s">
        <v>7102</v>
      </c>
      <c r="I3229" t="s">
        <v>7157</v>
      </c>
      <c r="J3229" t="s">
        <v>7162</v>
      </c>
      <c r="K3229" t="s">
        <v>7166</v>
      </c>
      <c r="L3229" t="s">
        <v>7211</v>
      </c>
      <c r="M3229">
        <v>5</v>
      </c>
      <c r="N3229">
        <v>38202.839999999997</v>
      </c>
      <c r="O3229">
        <v>0</v>
      </c>
      <c r="P3229">
        <v>7605.12</v>
      </c>
    </row>
    <row r="3230" spans="1:16" x14ac:dyDescent="0.25">
      <c r="A3230" t="s">
        <v>3242</v>
      </c>
      <c r="B3230" t="s">
        <v>5625</v>
      </c>
      <c r="C3230" t="str">
        <f>TEXT(SalesData[[#This Row],[Order Date]],"mmm-yyyy")</f>
        <v>Oct-2025</v>
      </c>
      <c r="D3230">
        <f t="shared" si="50"/>
        <v>2025</v>
      </c>
      <c r="E3230" t="s">
        <v>6101</v>
      </c>
      <c r="F3230" t="s">
        <v>6900</v>
      </c>
      <c r="G3230" t="s">
        <v>7096</v>
      </c>
      <c r="H3230" t="s">
        <v>7111</v>
      </c>
      <c r="I3230" t="s">
        <v>7131</v>
      </c>
      <c r="J3230" t="s">
        <v>7163</v>
      </c>
      <c r="K3230" t="s">
        <v>7171</v>
      </c>
      <c r="L3230" t="s">
        <v>7209</v>
      </c>
      <c r="M3230">
        <v>2</v>
      </c>
      <c r="N3230">
        <v>3392.16</v>
      </c>
      <c r="O3230">
        <v>0.1</v>
      </c>
      <c r="P3230">
        <v>501.57</v>
      </c>
    </row>
    <row r="3231" spans="1:16" x14ac:dyDescent="0.25">
      <c r="A3231" t="s">
        <v>3243</v>
      </c>
      <c r="B3231" t="s">
        <v>5812</v>
      </c>
      <c r="C3231" t="str">
        <f>TEXT(SalesData[[#This Row],[Order Date]],"mmm-yyyy")</f>
        <v>Apr-2024</v>
      </c>
      <c r="D3231">
        <f t="shared" si="50"/>
        <v>2024</v>
      </c>
      <c r="E3231" t="s">
        <v>6232</v>
      </c>
      <c r="F3231" t="s">
        <v>6982</v>
      </c>
      <c r="G3231" t="s">
        <v>7097</v>
      </c>
      <c r="H3231" t="s">
        <v>7110</v>
      </c>
      <c r="I3231" t="s">
        <v>7129</v>
      </c>
      <c r="J3231" t="s">
        <v>7164</v>
      </c>
      <c r="K3231" t="s">
        <v>7170</v>
      </c>
      <c r="L3231" t="s">
        <v>7183</v>
      </c>
      <c r="M3231">
        <v>2</v>
      </c>
      <c r="N3231">
        <v>7744.51</v>
      </c>
      <c r="O3231">
        <v>0.2</v>
      </c>
      <c r="P3231">
        <v>1497.89</v>
      </c>
    </row>
    <row r="3232" spans="1:16" x14ac:dyDescent="0.25">
      <c r="A3232" t="s">
        <v>3244</v>
      </c>
      <c r="B3232" t="s">
        <v>5014</v>
      </c>
      <c r="C3232" t="str">
        <f>TEXT(SalesData[[#This Row],[Order Date]],"mmm-yyyy")</f>
        <v>May-2024</v>
      </c>
      <c r="D3232">
        <f t="shared" si="50"/>
        <v>2024</v>
      </c>
      <c r="E3232" t="s">
        <v>6608</v>
      </c>
      <c r="F3232" t="s">
        <v>7064</v>
      </c>
      <c r="G3232" t="s">
        <v>7095</v>
      </c>
      <c r="H3232" t="s">
        <v>7108</v>
      </c>
      <c r="I3232" t="s">
        <v>7150</v>
      </c>
      <c r="J3232" t="s">
        <v>7163</v>
      </c>
      <c r="K3232" t="s">
        <v>7171</v>
      </c>
      <c r="L3232" t="s">
        <v>7184</v>
      </c>
      <c r="M3232">
        <v>8</v>
      </c>
      <c r="N3232">
        <v>61514.9</v>
      </c>
      <c r="O3232">
        <v>0</v>
      </c>
      <c r="P3232">
        <v>9289.31</v>
      </c>
    </row>
    <row r="3233" spans="1:16" x14ac:dyDescent="0.25">
      <c r="A3233" t="s">
        <v>3245</v>
      </c>
      <c r="B3233" t="s">
        <v>5794</v>
      </c>
      <c r="C3233" t="str">
        <f>TEXT(SalesData[[#This Row],[Order Date]],"mmm-yyyy")</f>
        <v>Sep-2023</v>
      </c>
      <c r="D3233">
        <f t="shared" si="50"/>
        <v>2023</v>
      </c>
      <c r="E3233" t="s">
        <v>6127</v>
      </c>
      <c r="F3233" t="s">
        <v>6926</v>
      </c>
      <c r="G3233" t="s">
        <v>7096</v>
      </c>
      <c r="H3233" t="s">
        <v>7103</v>
      </c>
      <c r="I3233" t="s">
        <v>7134</v>
      </c>
      <c r="J3233" t="s">
        <v>7163</v>
      </c>
      <c r="K3233" t="s">
        <v>7175</v>
      </c>
      <c r="L3233" t="s">
        <v>7197</v>
      </c>
      <c r="M3233">
        <v>3</v>
      </c>
      <c r="N3233">
        <v>13845.49</v>
      </c>
      <c r="O3233">
        <v>0.25</v>
      </c>
      <c r="P3233">
        <v>1194.57</v>
      </c>
    </row>
    <row r="3234" spans="1:16" x14ac:dyDescent="0.25">
      <c r="A3234" t="s">
        <v>3246</v>
      </c>
      <c r="B3234" t="s">
        <v>5536</v>
      </c>
      <c r="C3234" t="str">
        <f>TEXT(SalesData[[#This Row],[Order Date]],"mmm-yyyy")</f>
        <v>Sep-2024</v>
      </c>
      <c r="D3234">
        <f t="shared" si="50"/>
        <v>2024</v>
      </c>
      <c r="E3234" t="s">
        <v>6400</v>
      </c>
      <c r="F3234" t="s">
        <v>7014</v>
      </c>
      <c r="G3234" t="s">
        <v>7096</v>
      </c>
      <c r="H3234" t="s">
        <v>7113</v>
      </c>
      <c r="I3234" t="s">
        <v>7143</v>
      </c>
      <c r="J3234" t="s">
        <v>7165</v>
      </c>
      <c r="K3234" t="s">
        <v>7172</v>
      </c>
      <c r="L3234" t="s">
        <v>7208</v>
      </c>
      <c r="M3234">
        <v>8</v>
      </c>
      <c r="N3234">
        <v>19932.490000000002</v>
      </c>
      <c r="O3234">
        <v>0</v>
      </c>
      <c r="P3234">
        <v>4139.99</v>
      </c>
    </row>
    <row r="3235" spans="1:16" x14ac:dyDescent="0.25">
      <c r="A3235" t="s">
        <v>3247</v>
      </c>
      <c r="B3235" t="s">
        <v>5017</v>
      </c>
      <c r="C3235" t="str">
        <f>TEXT(SalesData[[#This Row],[Order Date]],"mmm-yyyy")</f>
        <v>Nov-2024</v>
      </c>
      <c r="D3235">
        <f t="shared" si="50"/>
        <v>2024</v>
      </c>
      <c r="E3235" t="s">
        <v>6886</v>
      </c>
      <c r="F3235" t="s">
        <v>6959</v>
      </c>
      <c r="G3235" t="s">
        <v>7096</v>
      </c>
      <c r="H3235" t="s">
        <v>7112</v>
      </c>
      <c r="I3235" t="s">
        <v>7133</v>
      </c>
      <c r="J3235" t="s">
        <v>7165</v>
      </c>
      <c r="K3235" t="s">
        <v>7177</v>
      </c>
      <c r="L3235" t="s">
        <v>7198</v>
      </c>
      <c r="M3235">
        <v>7</v>
      </c>
      <c r="N3235">
        <v>327002.34000000003</v>
      </c>
      <c r="O3235">
        <v>0.25</v>
      </c>
      <c r="P3235">
        <v>11743.36</v>
      </c>
    </row>
    <row r="3236" spans="1:16" x14ac:dyDescent="0.25">
      <c r="A3236" t="s">
        <v>3248</v>
      </c>
      <c r="B3236" t="s">
        <v>5363</v>
      </c>
      <c r="C3236" t="str">
        <f>TEXT(SalesData[[#This Row],[Order Date]],"mmm-yyyy")</f>
        <v>Jun-2023</v>
      </c>
      <c r="D3236">
        <f t="shared" si="50"/>
        <v>2023</v>
      </c>
      <c r="E3236" t="s">
        <v>6303</v>
      </c>
      <c r="F3236" t="s">
        <v>7028</v>
      </c>
      <c r="G3236" t="s">
        <v>7096</v>
      </c>
      <c r="H3236" t="s">
        <v>7113</v>
      </c>
      <c r="I3236" t="s">
        <v>7148</v>
      </c>
      <c r="J3236" t="s">
        <v>7164</v>
      </c>
      <c r="K3236" t="s">
        <v>7170</v>
      </c>
      <c r="L3236" t="s">
        <v>7213</v>
      </c>
      <c r="M3236">
        <v>6</v>
      </c>
      <c r="N3236">
        <v>16682.64</v>
      </c>
      <c r="O3236">
        <v>0</v>
      </c>
      <c r="P3236">
        <v>5496.26</v>
      </c>
    </row>
    <row r="3237" spans="1:16" x14ac:dyDescent="0.25">
      <c r="A3237" t="s">
        <v>3249</v>
      </c>
      <c r="B3237" t="s">
        <v>5856</v>
      </c>
      <c r="C3237" t="str">
        <f>TEXT(SalesData[[#This Row],[Order Date]],"mmm-yyyy")</f>
        <v>Oct-2025</v>
      </c>
      <c r="D3237">
        <f t="shared" si="50"/>
        <v>2025</v>
      </c>
      <c r="E3237" t="s">
        <v>6573</v>
      </c>
      <c r="F3237" t="s">
        <v>7063</v>
      </c>
      <c r="G3237" t="s">
        <v>7094</v>
      </c>
      <c r="H3237" t="s">
        <v>7101</v>
      </c>
      <c r="I3237" t="s">
        <v>7124</v>
      </c>
      <c r="J3237" t="s">
        <v>7164</v>
      </c>
      <c r="K3237" t="s">
        <v>7174</v>
      </c>
      <c r="L3237" t="s">
        <v>7188</v>
      </c>
      <c r="M3237">
        <v>5</v>
      </c>
      <c r="N3237">
        <v>14223.8</v>
      </c>
      <c r="O3237">
        <v>0</v>
      </c>
      <c r="P3237">
        <v>3617.28</v>
      </c>
    </row>
    <row r="3238" spans="1:16" x14ac:dyDescent="0.25">
      <c r="A3238" t="s">
        <v>3250</v>
      </c>
      <c r="B3238" t="s">
        <v>5597</v>
      </c>
      <c r="C3238" t="str">
        <f>TEXT(SalesData[[#This Row],[Order Date]],"mmm-yyyy")</f>
        <v>Mar-2024</v>
      </c>
      <c r="D3238">
        <f t="shared" si="50"/>
        <v>2024</v>
      </c>
      <c r="E3238" t="s">
        <v>6402</v>
      </c>
      <c r="F3238" t="s">
        <v>6905</v>
      </c>
      <c r="G3238" t="s">
        <v>7096</v>
      </c>
      <c r="H3238" t="s">
        <v>7112</v>
      </c>
      <c r="I3238" t="s">
        <v>7133</v>
      </c>
      <c r="J3238" t="s">
        <v>7163</v>
      </c>
      <c r="K3238" t="s">
        <v>7175</v>
      </c>
      <c r="L3238" t="s">
        <v>7197</v>
      </c>
      <c r="M3238">
        <v>1</v>
      </c>
      <c r="N3238">
        <v>4941.57</v>
      </c>
      <c r="O3238">
        <v>0.15</v>
      </c>
      <c r="P3238">
        <v>786.73</v>
      </c>
    </row>
    <row r="3239" spans="1:16" x14ac:dyDescent="0.25">
      <c r="A3239" t="s">
        <v>3251</v>
      </c>
      <c r="B3239" t="s">
        <v>5267</v>
      </c>
      <c r="C3239" t="str">
        <f>TEXT(SalesData[[#This Row],[Order Date]],"mmm-yyyy")</f>
        <v>Mar-2025</v>
      </c>
      <c r="D3239">
        <f t="shared" si="50"/>
        <v>2025</v>
      </c>
      <c r="E3239" t="s">
        <v>6503</v>
      </c>
      <c r="F3239" t="s">
        <v>7009</v>
      </c>
      <c r="G3239" t="s">
        <v>7095</v>
      </c>
      <c r="H3239" t="s">
        <v>7106</v>
      </c>
      <c r="I3239" t="s">
        <v>7146</v>
      </c>
      <c r="J3239" t="s">
        <v>7162</v>
      </c>
      <c r="K3239" t="s">
        <v>7166</v>
      </c>
      <c r="L3239" t="s">
        <v>7192</v>
      </c>
      <c r="M3239">
        <v>7</v>
      </c>
      <c r="N3239">
        <v>42861.14</v>
      </c>
      <c r="O3239">
        <v>0</v>
      </c>
      <c r="P3239">
        <v>7519.41</v>
      </c>
    </row>
    <row r="3240" spans="1:16" x14ac:dyDescent="0.25">
      <c r="A3240" t="s">
        <v>3252</v>
      </c>
      <c r="B3240" t="s">
        <v>5170</v>
      </c>
      <c r="C3240" t="str">
        <f>TEXT(SalesData[[#This Row],[Order Date]],"mmm-yyyy")</f>
        <v>Sep-2024</v>
      </c>
      <c r="D3240">
        <f t="shared" si="50"/>
        <v>2024</v>
      </c>
      <c r="E3240" t="s">
        <v>6435</v>
      </c>
      <c r="F3240" t="s">
        <v>7057</v>
      </c>
      <c r="G3240" t="s">
        <v>7096</v>
      </c>
      <c r="H3240" t="s">
        <v>7113</v>
      </c>
      <c r="I3240" t="s">
        <v>7143</v>
      </c>
      <c r="J3240" t="s">
        <v>7165</v>
      </c>
      <c r="K3240" t="s">
        <v>7176</v>
      </c>
      <c r="L3240" t="s">
        <v>7194</v>
      </c>
      <c r="M3240">
        <v>2</v>
      </c>
      <c r="N3240">
        <v>49261.52</v>
      </c>
      <c r="O3240">
        <v>0</v>
      </c>
      <c r="P3240">
        <v>7606.85</v>
      </c>
    </row>
    <row r="3241" spans="1:16" x14ac:dyDescent="0.25">
      <c r="A3241" t="s">
        <v>3253</v>
      </c>
      <c r="B3241" t="s">
        <v>5973</v>
      </c>
      <c r="C3241" t="str">
        <f>TEXT(SalesData[[#This Row],[Order Date]],"mmm-yyyy")</f>
        <v>Feb-2025</v>
      </c>
      <c r="D3241">
        <f t="shared" si="50"/>
        <v>2025</v>
      </c>
      <c r="E3241" t="s">
        <v>6510</v>
      </c>
      <c r="F3241" t="s">
        <v>7064</v>
      </c>
      <c r="G3241" t="s">
        <v>7097</v>
      </c>
      <c r="H3241" t="s">
        <v>7110</v>
      </c>
      <c r="I3241" t="s">
        <v>7159</v>
      </c>
      <c r="J3241" t="s">
        <v>7163</v>
      </c>
      <c r="K3241" t="s">
        <v>7167</v>
      </c>
      <c r="L3241" t="s">
        <v>7187</v>
      </c>
      <c r="M3241">
        <v>2</v>
      </c>
      <c r="N3241">
        <v>3010.01</v>
      </c>
      <c r="O3241">
        <v>0</v>
      </c>
      <c r="P3241">
        <v>968.58</v>
      </c>
    </row>
    <row r="3242" spans="1:16" x14ac:dyDescent="0.25">
      <c r="A3242" t="s">
        <v>3254</v>
      </c>
      <c r="B3242" t="s">
        <v>5239</v>
      </c>
      <c r="C3242" t="str">
        <f>TEXT(SalesData[[#This Row],[Order Date]],"mmm-yyyy")</f>
        <v>Dec-2024</v>
      </c>
      <c r="D3242">
        <f t="shared" si="50"/>
        <v>2024</v>
      </c>
      <c r="E3242" t="s">
        <v>6206</v>
      </c>
      <c r="F3242" t="s">
        <v>6981</v>
      </c>
      <c r="G3242" t="s">
        <v>7097</v>
      </c>
      <c r="H3242" t="s">
        <v>7107</v>
      </c>
      <c r="I3242" t="s">
        <v>7152</v>
      </c>
      <c r="J3242" t="s">
        <v>7164</v>
      </c>
      <c r="K3242" t="s">
        <v>7170</v>
      </c>
      <c r="L3242" t="s">
        <v>7213</v>
      </c>
      <c r="M3242">
        <v>6</v>
      </c>
      <c r="N3242">
        <v>12148.12</v>
      </c>
      <c r="O3242">
        <v>0.25</v>
      </c>
      <c r="P3242">
        <v>2511.5300000000002</v>
      </c>
    </row>
    <row r="3243" spans="1:16" x14ac:dyDescent="0.25">
      <c r="A3243" t="s">
        <v>3255</v>
      </c>
      <c r="B3243" t="s">
        <v>5626</v>
      </c>
      <c r="C3243" t="str">
        <f>TEXT(SalesData[[#This Row],[Order Date]],"mmm-yyyy")</f>
        <v>Oct-2025</v>
      </c>
      <c r="D3243">
        <f t="shared" si="50"/>
        <v>2025</v>
      </c>
      <c r="E3243" t="s">
        <v>6306</v>
      </c>
      <c r="F3243" t="s">
        <v>6987</v>
      </c>
      <c r="G3243" t="s">
        <v>7097</v>
      </c>
      <c r="H3243" t="s">
        <v>7104</v>
      </c>
      <c r="I3243" t="s">
        <v>7160</v>
      </c>
      <c r="J3243" t="s">
        <v>7162</v>
      </c>
      <c r="K3243" t="s">
        <v>7169</v>
      </c>
      <c r="L3243" t="s">
        <v>7182</v>
      </c>
      <c r="M3243">
        <v>8</v>
      </c>
      <c r="N3243">
        <v>71789.850000000006</v>
      </c>
      <c r="O3243">
        <v>0</v>
      </c>
      <c r="P3243">
        <v>12116.21</v>
      </c>
    </row>
    <row r="3244" spans="1:16" x14ac:dyDescent="0.25">
      <c r="A3244" t="s">
        <v>3256</v>
      </c>
      <c r="B3244" t="s">
        <v>5577</v>
      </c>
      <c r="C3244" t="str">
        <f>TEXT(SalesData[[#This Row],[Order Date]],"mmm-yyyy")</f>
        <v>Mar-2023</v>
      </c>
      <c r="D3244">
        <f t="shared" si="50"/>
        <v>2023</v>
      </c>
      <c r="E3244" t="s">
        <v>6595</v>
      </c>
      <c r="F3244" t="s">
        <v>6910</v>
      </c>
      <c r="G3244" t="s">
        <v>7094</v>
      </c>
      <c r="H3244" t="s">
        <v>7100</v>
      </c>
      <c r="I3244" t="s">
        <v>7151</v>
      </c>
      <c r="J3244" t="s">
        <v>7165</v>
      </c>
      <c r="K3244" t="s">
        <v>7172</v>
      </c>
      <c r="L3244" t="s">
        <v>7208</v>
      </c>
      <c r="M3244">
        <v>3</v>
      </c>
      <c r="N3244">
        <v>6729.66</v>
      </c>
      <c r="O3244">
        <v>0.1</v>
      </c>
      <c r="P3244">
        <v>1129.79</v>
      </c>
    </row>
    <row r="3245" spans="1:16" x14ac:dyDescent="0.25">
      <c r="A3245" t="s">
        <v>3257</v>
      </c>
      <c r="B3245" t="s">
        <v>5906</v>
      </c>
      <c r="C3245" t="str">
        <f>TEXT(SalesData[[#This Row],[Order Date]],"mmm-yyyy")</f>
        <v>Sep-2023</v>
      </c>
      <c r="D3245">
        <f t="shared" si="50"/>
        <v>2023</v>
      </c>
      <c r="E3245" t="s">
        <v>6628</v>
      </c>
      <c r="F3245" t="s">
        <v>6981</v>
      </c>
      <c r="G3245" t="s">
        <v>7096</v>
      </c>
      <c r="H3245" t="s">
        <v>7103</v>
      </c>
      <c r="I3245" t="s">
        <v>7134</v>
      </c>
      <c r="J3245" t="s">
        <v>7163</v>
      </c>
      <c r="K3245" t="s">
        <v>7175</v>
      </c>
      <c r="L3245" t="s">
        <v>7190</v>
      </c>
      <c r="M3245">
        <v>7</v>
      </c>
      <c r="N3245">
        <v>12874.99</v>
      </c>
      <c r="O3245">
        <v>0.15</v>
      </c>
      <c r="P3245">
        <v>1961.74</v>
      </c>
    </row>
    <row r="3246" spans="1:16" x14ac:dyDescent="0.25">
      <c r="A3246" t="s">
        <v>3258</v>
      </c>
      <c r="B3246" t="s">
        <v>5305</v>
      </c>
      <c r="C3246" t="str">
        <f>TEXT(SalesData[[#This Row],[Order Date]],"mmm-yyyy")</f>
        <v>Aug-2024</v>
      </c>
      <c r="D3246">
        <f t="shared" si="50"/>
        <v>2024</v>
      </c>
      <c r="E3246" t="s">
        <v>6124</v>
      </c>
      <c r="F3246" t="s">
        <v>6923</v>
      </c>
      <c r="G3246" t="s">
        <v>7096</v>
      </c>
      <c r="H3246" t="s">
        <v>7103</v>
      </c>
      <c r="I3246" t="s">
        <v>7134</v>
      </c>
      <c r="J3246" t="s">
        <v>7163</v>
      </c>
      <c r="K3246" t="s">
        <v>7175</v>
      </c>
      <c r="L3246" t="s">
        <v>7205</v>
      </c>
      <c r="M3246">
        <v>3</v>
      </c>
      <c r="N3246">
        <v>8737.15</v>
      </c>
      <c r="O3246">
        <v>0.15</v>
      </c>
      <c r="P3246">
        <v>952.07</v>
      </c>
    </row>
    <row r="3247" spans="1:16" x14ac:dyDescent="0.25">
      <c r="A3247" t="s">
        <v>3259</v>
      </c>
      <c r="B3247" t="s">
        <v>6042</v>
      </c>
      <c r="C3247" t="str">
        <f>TEXT(SalesData[[#This Row],[Order Date]],"mmm-yyyy")</f>
        <v>Feb-2024</v>
      </c>
      <c r="D3247">
        <f t="shared" si="50"/>
        <v>2024</v>
      </c>
      <c r="E3247" t="s">
        <v>6846</v>
      </c>
      <c r="F3247" t="s">
        <v>7093</v>
      </c>
      <c r="G3247" t="s">
        <v>7096</v>
      </c>
      <c r="H3247" t="s">
        <v>7103</v>
      </c>
      <c r="I3247" t="s">
        <v>7158</v>
      </c>
      <c r="J3247" t="s">
        <v>7163</v>
      </c>
      <c r="K3247" t="s">
        <v>7171</v>
      </c>
      <c r="L3247" t="s">
        <v>7209</v>
      </c>
      <c r="M3247">
        <v>7</v>
      </c>
      <c r="N3247">
        <v>11345.25</v>
      </c>
      <c r="O3247">
        <v>0.1</v>
      </c>
      <c r="P3247">
        <v>1697.97</v>
      </c>
    </row>
    <row r="3248" spans="1:16" x14ac:dyDescent="0.25">
      <c r="A3248" t="s">
        <v>3260</v>
      </c>
      <c r="B3248" t="s">
        <v>5902</v>
      </c>
      <c r="C3248" t="str">
        <f>TEXT(SalesData[[#This Row],[Order Date]],"mmm-yyyy")</f>
        <v>Nov-2024</v>
      </c>
      <c r="D3248">
        <f t="shared" si="50"/>
        <v>2024</v>
      </c>
      <c r="E3248" t="s">
        <v>6798</v>
      </c>
      <c r="F3248" t="s">
        <v>7086</v>
      </c>
      <c r="G3248" t="s">
        <v>7094</v>
      </c>
      <c r="H3248" t="s">
        <v>7101</v>
      </c>
      <c r="I3248" t="s">
        <v>7124</v>
      </c>
      <c r="J3248" t="s">
        <v>7163</v>
      </c>
      <c r="K3248" t="s">
        <v>7175</v>
      </c>
      <c r="L3248" t="s">
        <v>7205</v>
      </c>
      <c r="M3248">
        <v>4</v>
      </c>
      <c r="N3248">
        <v>10171.06</v>
      </c>
      <c r="O3248">
        <v>0.25</v>
      </c>
      <c r="P3248">
        <v>1079.4100000000001</v>
      </c>
    </row>
    <row r="3249" spans="1:16" x14ac:dyDescent="0.25">
      <c r="A3249" t="s">
        <v>3261</v>
      </c>
      <c r="B3249" t="s">
        <v>5500</v>
      </c>
      <c r="C3249" t="str">
        <f>TEXT(SalesData[[#This Row],[Order Date]],"mmm-yyyy")</f>
        <v>Feb-2024</v>
      </c>
      <c r="D3249">
        <f t="shared" si="50"/>
        <v>2024</v>
      </c>
      <c r="E3249" t="s">
        <v>6488</v>
      </c>
      <c r="F3249" t="s">
        <v>6989</v>
      </c>
      <c r="G3249" t="s">
        <v>7097</v>
      </c>
      <c r="H3249" t="s">
        <v>7105</v>
      </c>
      <c r="I3249" t="s">
        <v>7128</v>
      </c>
      <c r="J3249" t="s">
        <v>7165</v>
      </c>
      <c r="K3249" t="s">
        <v>7177</v>
      </c>
      <c r="L3249" t="s">
        <v>7198</v>
      </c>
      <c r="M3249">
        <v>5</v>
      </c>
      <c r="N3249">
        <v>338492.02</v>
      </c>
      <c r="O3249">
        <v>0</v>
      </c>
      <c r="P3249">
        <v>61343.02</v>
      </c>
    </row>
    <row r="3250" spans="1:16" x14ac:dyDescent="0.25">
      <c r="A3250" t="s">
        <v>3262</v>
      </c>
      <c r="B3250" t="s">
        <v>5515</v>
      </c>
      <c r="C3250" t="str">
        <f>TEXT(SalesData[[#This Row],[Order Date]],"mmm-yyyy")</f>
        <v>Feb-2024</v>
      </c>
      <c r="D3250">
        <f t="shared" si="50"/>
        <v>2024</v>
      </c>
      <c r="E3250" t="s">
        <v>6787</v>
      </c>
      <c r="F3250" t="s">
        <v>7022</v>
      </c>
      <c r="G3250" t="s">
        <v>7097</v>
      </c>
      <c r="H3250" t="s">
        <v>7104</v>
      </c>
      <c r="I3250" t="s">
        <v>7160</v>
      </c>
      <c r="J3250" t="s">
        <v>7165</v>
      </c>
      <c r="K3250" t="s">
        <v>7172</v>
      </c>
      <c r="L3250" t="s">
        <v>7208</v>
      </c>
      <c r="M3250">
        <v>2</v>
      </c>
      <c r="N3250">
        <v>4456.2700000000004</v>
      </c>
      <c r="O3250">
        <v>0.1</v>
      </c>
      <c r="P3250">
        <v>697.11</v>
      </c>
    </row>
    <row r="3251" spans="1:16" x14ac:dyDescent="0.25">
      <c r="A3251" t="s">
        <v>3263</v>
      </c>
      <c r="B3251" t="s">
        <v>5238</v>
      </c>
      <c r="C3251" t="str">
        <f>TEXT(SalesData[[#This Row],[Order Date]],"mmm-yyyy")</f>
        <v>May-2025</v>
      </c>
      <c r="D3251">
        <f t="shared" si="50"/>
        <v>2025</v>
      </c>
      <c r="E3251" t="s">
        <v>6623</v>
      </c>
      <c r="F3251" t="s">
        <v>6932</v>
      </c>
      <c r="G3251" t="s">
        <v>7094</v>
      </c>
      <c r="H3251" t="s">
        <v>7099</v>
      </c>
      <c r="I3251" t="s">
        <v>7130</v>
      </c>
      <c r="J3251" t="s">
        <v>7162</v>
      </c>
      <c r="K3251" t="s">
        <v>7169</v>
      </c>
      <c r="L3251" t="s">
        <v>7193</v>
      </c>
      <c r="M3251">
        <v>6</v>
      </c>
      <c r="N3251">
        <v>63174.95</v>
      </c>
      <c r="O3251">
        <v>0</v>
      </c>
      <c r="P3251">
        <v>13329.65</v>
      </c>
    </row>
    <row r="3252" spans="1:16" x14ac:dyDescent="0.25">
      <c r="A3252" t="s">
        <v>3264</v>
      </c>
      <c r="B3252" t="s">
        <v>5152</v>
      </c>
      <c r="C3252" t="str">
        <f>TEXT(SalesData[[#This Row],[Order Date]],"mmm-yyyy")</f>
        <v>May-2024</v>
      </c>
      <c r="D3252">
        <f t="shared" si="50"/>
        <v>2024</v>
      </c>
      <c r="E3252" t="s">
        <v>6151</v>
      </c>
      <c r="F3252" t="s">
        <v>6949</v>
      </c>
      <c r="G3252" t="s">
        <v>7096</v>
      </c>
      <c r="H3252" t="s">
        <v>7112</v>
      </c>
      <c r="I3252" t="s">
        <v>7133</v>
      </c>
      <c r="J3252" t="s">
        <v>7163</v>
      </c>
      <c r="K3252" t="s">
        <v>7171</v>
      </c>
      <c r="L3252" t="s">
        <v>7184</v>
      </c>
      <c r="M3252">
        <v>2</v>
      </c>
      <c r="N3252">
        <v>11781.03</v>
      </c>
      <c r="O3252">
        <v>0.25</v>
      </c>
      <c r="P3252">
        <v>182.74</v>
      </c>
    </row>
    <row r="3253" spans="1:16" x14ac:dyDescent="0.25">
      <c r="A3253" t="s">
        <v>3265</v>
      </c>
      <c r="B3253" t="s">
        <v>5314</v>
      </c>
      <c r="C3253" t="str">
        <f>TEXT(SalesData[[#This Row],[Order Date]],"mmm-yyyy")</f>
        <v>May-2025</v>
      </c>
      <c r="D3253">
        <f t="shared" si="50"/>
        <v>2025</v>
      </c>
      <c r="E3253" t="s">
        <v>6734</v>
      </c>
      <c r="F3253" t="s">
        <v>6969</v>
      </c>
      <c r="G3253" t="s">
        <v>7097</v>
      </c>
      <c r="H3253" t="s">
        <v>7105</v>
      </c>
      <c r="I3253" t="s">
        <v>7121</v>
      </c>
      <c r="J3253" t="s">
        <v>7162</v>
      </c>
      <c r="K3253" t="s">
        <v>7169</v>
      </c>
      <c r="L3253" t="s">
        <v>7203</v>
      </c>
      <c r="M3253">
        <v>6</v>
      </c>
      <c r="N3253">
        <v>129224.09</v>
      </c>
      <c r="O3253">
        <v>0</v>
      </c>
      <c r="P3253">
        <v>19191.939999999999</v>
      </c>
    </row>
    <row r="3254" spans="1:16" x14ac:dyDescent="0.25">
      <c r="A3254" t="s">
        <v>3266</v>
      </c>
      <c r="B3254" t="s">
        <v>5107</v>
      </c>
      <c r="C3254" t="str">
        <f>TEXT(SalesData[[#This Row],[Order Date]],"mmm-yyyy")</f>
        <v>Dec-2023</v>
      </c>
      <c r="D3254">
        <f t="shared" si="50"/>
        <v>2023</v>
      </c>
      <c r="E3254" t="s">
        <v>6829</v>
      </c>
      <c r="F3254" t="s">
        <v>7010</v>
      </c>
      <c r="G3254" t="s">
        <v>7094</v>
      </c>
      <c r="H3254" t="s">
        <v>7098</v>
      </c>
      <c r="I3254" t="s">
        <v>7156</v>
      </c>
      <c r="J3254" t="s">
        <v>7162</v>
      </c>
      <c r="K3254" t="s">
        <v>7168</v>
      </c>
      <c r="L3254" t="s">
        <v>7180</v>
      </c>
      <c r="M3254">
        <v>2</v>
      </c>
      <c r="N3254">
        <v>5757.82</v>
      </c>
      <c r="O3254">
        <v>0.2</v>
      </c>
      <c r="P3254">
        <v>270.47000000000003</v>
      </c>
    </row>
    <row r="3255" spans="1:16" x14ac:dyDescent="0.25">
      <c r="A3255" t="s">
        <v>3267</v>
      </c>
      <c r="B3255" t="s">
        <v>5422</v>
      </c>
      <c r="C3255" t="str">
        <f>TEXT(SalesData[[#This Row],[Order Date]],"mmm-yyyy")</f>
        <v>Jul-2023</v>
      </c>
      <c r="D3255">
        <f t="shared" si="50"/>
        <v>2023</v>
      </c>
      <c r="E3255" t="s">
        <v>6218</v>
      </c>
      <c r="F3255" t="s">
        <v>6988</v>
      </c>
      <c r="G3255" t="s">
        <v>7094</v>
      </c>
      <c r="H3255" t="s">
        <v>7098</v>
      </c>
      <c r="I3255" t="s">
        <v>7114</v>
      </c>
      <c r="J3255" t="s">
        <v>7163</v>
      </c>
      <c r="K3255" t="s">
        <v>7171</v>
      </c>
      <c r="L3255" t="s">
        <v>7204</v>
      </c>
      <c r="M3255">
        <v>1</v>
      </c>
      <c r="N3255">
        <v>3744.33</v>
      </c>
      <c r="O3255">
        <v>0.15</v>
      </c>
      <c r="P3255">
        <v>554.01</v>
      </c>
    </row>
    <row r="3256" spans="1:16" x14ac:dyDescent="0.25">
      <c r="A3256" t="s">
        <v>3268</v>
      </c>
      <c r="B3256" t="s">
        <v>5148</v>
      </c>
      <c r="C3256" t="str">
        <f>TEXT(SalesData[[#This Row],[Order Date]],"mmm-yyyy")</f>
        <v>Oct-2025</v>
      </c>
      <c r="D3256">
        <f t="shared" si="50"/>
        <v>2025</v>
      </c>
      <c r="E3256" t="s">
        <v>6494</v>
      </c>
      <c r="F3256" t="s">
        <v>6916</v>
      </c>
      <c r="G3256" t="s">
        <v>7097</v>
      </c>
      <c r="H3256" t="s">
        <v>7105</v>
      </c>
      <c r="I3256" t="s">
        <v>7121</v>
      </c>
      <c r="J3256" t="s">
        <v>7165</v>
      </c>
      <c r="K3256" t="s">
        <v>7176</v>
      </c>
      <c r="L3256" t="s">
        <v>7195</v>
      </c>
      <c r="M3256">
        <v>8</v>
      </c>
      <c r="N3256">
        <v>75677.320000000007</v>
      </c>
      <c r="O3256">
        <v>0.2</v>
      </c>
      <c r="P3256">
        <v>46.14</v>
      </c>
    </row>
    <row r="3257" spans="1:16" x14ac:dyDescent="0.25">
      <c r="A3257" t="s">
        <v>3269</v>
      </c>
      <c r="B3257" t="s">
        <v>6043</v>
      </c>
      <c r="C3257" t="str">
        <f>TEXT(SalesData[[#This Row],[Order Date]],"mmm-yyyy")</f>
        <v>May-2025</v>
      </c>
      <c r="D3257">
        <f t="shared" si="50"/>
        <v>2025</v>
      </c>
      <c r="E3257" t="s">
        <v>6817</v>
      </c>
      <c r="F3257" t="s">
        <v>7043</v>
      </c>
      <c r="G3257" t="s">
        <v>7095</v>
      </c>
      <c r="H3257" t="s">
        <v>7109</v>
      </c>
      <c r="I3257" t="s">
        <v>7127</v>
      </c>
      <c r="J3257" t="s">
        <v>7162</v>
      </c>
      <c r="K3257" t="s">
        <v>7166</v>
      </c>
      <c r="L3257" t="s">
        <v>7192</v>
      </c>
      <c r="M3257">
        <v>2</v>
      </c>
      <c r="N3257">
        <v>8902.2000000000007</v>
      </c>
      <c r="O3257">
        <v>0.25</v>
      </c>
      <c r="P3257">
        <v>133.57</v>
      </c>
    </row>
    <row r="3258" spans="1:16" x14ac:dyDescent="0.25">
      <c r="A3258" t="s">
        <v>3270</v>
      </c>
      <c r="B3258" t="s">
        <v>5596</v>
      </c>
      <c r="C3258" t="str">
        <f>TEXT(SalesData[[#This Row],[Order Date]],"mmm-yyyy")</f>
        <v>Aug-2023</v>
      </c>
      <c r="D3258">
        <f t="shared" si="50"/>
        <v>2023</v>
      </c>
      <c r="E3258" t="s">
        <v>6415</v>
      </c>
      <c r="F3258" t="s">
        <v>6912</v>
      </c>
      <c r="G3258" t="s">
        <v>7095</v>
      </c>
      <c r="H3258" t="s">
        <v>7109</v>
      </c>
      <c r="I3258" t="s">
        <v>7135</v>
      </c>
      <c r="J3258" t="s">
        <v>7162</v>
      </c>
      <c r="K3258" t="s">
        <v>7166</v>
      </c>
      <c r="L3258" t="s">
        <v>7211</v>
      </c>
      <c r="M3258">
        <v>1</v>
      </c>
      <c r="N3258">
        <v>6493.51</v>
      </c>
      <c r="O3258">
        <v>0.15</v>
      </c>
      <c r="P3258">
        <v>882.54</v>
      </c>
    </row>
    <row r="3259" spans="1:16" x14ac:dyDescent="0.25">
      <c r="A3259" t="s">
        <v>3271</v>
      </c>
      <c r="B3259" t="s">
        <v>5108</v>
      </c>
      <c r="C3259" t="str">
        <f>TEXT(SalesData[[#This Row],[Order Date]],"mmm-yyyy")</f>
        <v>Feb-2024</v>
      </c>
      <c r="D3259">
        <f t="shared" si="50"/>
        <v>2024</v>
      </c>
      <c r="E3259" t="s">
        <v>6325</v>
      </c>
      <c r="F3259" t="s">
        <v>7025</v>
      </c>
      <c r="G3259" t="s">
        <v>7097</v>
      </c>
      <c r="H3259" t="s">
        <v>7110</v>
      </c>
      <c r="I3259" t="s">
        <v>7129</v>
      </c>
      <c r="J3259" t="s">
        <v>7165</v>
      </c>
      <c r="K3259" t="s">
        <v>7172</v>
      </c>
      <c r="L3259" t="s">
        <v>7208</v>
      </c>
      <c r="M3259">
        <v>1</v>
      </c>
      <c r="N3259">
        <v>2460.3200000000002</v>
      </c>
      <c r="O3259">
        <v>0</v>
      </c>
      <c r="P3259">
        <v>559.13</v>
      </c>
    </row>
    <row r="3260" spans="1:16" x14ac:dyDescent="0.25">
      <c r="A3260" t="s">
        <v>3272</v>
      </c>
      <c r="B3260" t="s">
        <v>5917</v>
      </c>
      <c r="C3260" t="str">
        <f>TEXT(SalesData[[#This Row],[Order Date]],"mmm-yyyy")</f>
        <v>Mar-2025</v>
      </c>
      <c r="D3260">
        <f t="shared" si="50"/>
        <v>2025</v>
      </c>
      <c r="E3260" t="s">
        <v>6243</v>
      </c>
      <c r="F3260" t="s">
        <v>6980</v>
      </c>
      <c r="G3260" t="s">
        <v>7097</v>
      </c>
      <c r="H3260" t="s">
        <v>7105</v>
      </c>
      <c r="I3260" t="s">
        <v>7121</v>
      </c>
      <c r="J3260" t="s">
        <v>7162</v>
      </c>
      <c r="K3260" t="s">
        <v>7169</v>
      </c>
      <c r="L3260" t="s">
        <v>7203</v>
      </c>
      <c r="M3260">
        <v>8</v>
      </c>
      <c r="N3260">
        <v>167428.49</v>
      </c>
      <c r="O3260">
        <v>0.05</v>
      </c>
      <c r="P3260">
        <v>24326.400000000001</v>
      </c>
    </row>
    <row r="3261" spans="1:16" x14ac:dyDescent="0.25">
      <c r="A3261" t="s">
        <v>3273</v>
      </c>
      <c r="B3261" t="s">
        <v>5338</v>
      </c>
      <c r="C3261" t="str">
        <f>TEXT(SalesData[[#This Row],[Order Date]],"mmm-yyyy")</f>
        <v>Dec-2025</v>
      </c>
      <c r="D3261">
        <f t="shared" si="50"/>
        <v>2025</v>
      </c>
      <c r="E3261" t="s">
        <v>6462</v>
      </c>
      <c r="F3261" t="s">
        <v>6939</v>
      </c>
      <c r="G3261" t="s">
        <v>7094</v>
      </c>
      <c r="H3261" t="s">
        <v>7099</v>
      </c>
      <c r="I3261" t="s">
        <v>7130</v>
      </c>
      <c r="J3261" t="s">
        <v>7162</v>
      </c>
      <c r="K3261" t="s">
        <v>7166</v>
      </c>
      <c r="L3261" t="s">
        <v>7211</v>
      </c>
      <c r="M3261">
        <v>2</v>
      </c>
      <c r="N3261">
        <v>14875.98</v>
      </c>
      <c r="O3261">
        <v>0.05</v>
      </c>
      <c r="P3261">
        <v>2742.81</v>
      </c>
    </row>
    <row r="3262" spans="1:16" x14ac:dyDescent="0.25">
      <c r="A3262" t="s">
        <v>3274</v>
      </c>
      <c r="B3262" t="s">
        <v>5112</v>
      </c>
      <c r="C3262" t="str">
        <f>TEXT(SalesData[[#This Row],[Order Date]],"mmm-yyyy")</f>
        <v>Dec-2023</v>
      </c>
      <c r="D3262">
        <f t="shared" si="50"/>
        <v>2023</v>
      </c>
      <c r="E3262" t="s">
        <v>6267</v>
      </c>
      <c r="F3262" t="s">
        <v>7003</v>
      </c>
      <c r="G3262" t="s">
        <v>7094</v>
      </c>
      <c r="H3262" t="s">
        <v>7101</v>
      </c>
      <c r="I3262" t="s">
        <v>7124</v>
      </c>
      <c r="J3262" t="s">
        <v>7162</v>
      </c>
      <c r="K3262" t="s">
        <v>7166</v>
      </c>
      <c r="L3262" t="s">
        <v>7178</v>
      </c>
      <c r="M3262">
        <v>1</v>
      </c>
      <c r="N3262">
        <v>14695.07</v>
      </c>
      <c r="O3262">
        <v>0</v>
      </c>
      <c r="P3262">
        <v>3194.57</v>
      </c>
    </row>
    <row r="3263" spans="1:16" x14ac:dyDescent="0.25">
      <c r="A3263" t="s">
        <v>3275</v>
      </c>
      <c r="B3263" t="s">
        <v>5986</v>
      </c>
      <c r="C3263" t="str">
        <f>TEXT(SalesData[[#This Row],[Order Date]],"mmm-yyyy")</f>
        <v>Aug-2024</v>
      </c>
      <c r="D3263">
        <f t="shared" si="50"/>
        <v>2024</v>
      </c>
      <c r="E3263" t="s">
        <v>6200</v>
      </c>
      <c r="F3263" t="s">
        <v>6959</v>
      </c>
      <c r="G3263" t="s">
        <v>7096</v>
      </c>
      <c r="H3263" t="s">
        <v>7113</v>
      </c>
      <c r="I3263" t="s">
        <v>7143</v>
      </c>
      <c r="J3263" t="s">
        <v>7162</v>
      </c>
      <c r="K3263" t="s">
        <v>7169</v>
      </c>
      <c r="L3263" t="s">
        <v>7182</v>
      </c>
      <c r="M3263">
        <v>7</v>
      </c>
      <c r="N3263">
        <v>46358.33</v>
      </c>
      <c r="O3263">
        <v>0.25</v>
      </c>
      <c r="P3263">
        <v>2640.65</v>
      </c>
    </row>
    <row r="3264" spans="1:16" x14ac:dyDescent="0.25">
      <c r="A3264" t="s">
        <v>3276</v>
      </c>
      <c r="B3264" t="s">
        <v>5032</v>
      </c>
      <c r="C3264" t="str">
        <f>TEXT(SalesData[[#This Row],[Order Date]],"mmm-yyyy")</f>
        <v>Apr-2023</v>
      </c>
      <c r="D3264">
        <f t="shared" si="50"/>
        <v>2023</v>
      </c>
      <c r="E3264" t="s">
        <v>6304</v>
      </c>
      <c r="F3264" t="s">
        <v>6958</v>
      </c>
      <c r="G3264" t="s">
        <v>7096</v>
      </c>
      <c r="H3264" t="s">
        <v>7111</v>
      </c>
      <c r="I3264" t="s">
        <v>7142</v>
      </c>
      <c r="J3264" t="s">
        <v>7164</v>
      </c>
      <c r="K3264" t="s">
        <v>7170</v>
      </c>
      <c r="L3264" t="s">
        <v>7213</v>
      </c>
      <c r="M3264">
        <v>7</v>
      </c>
      <c r="N3264">
        <v>18499.05</v>
      </c>
      <c r="O3264">
        <v>0.1</v>
      </c>
      <c r="P3264">
        <v>4940.13</v>
      </c>
    </row>
    <row r="3265" spans="1:16" x14ac:dyDescent="0.25">
      <c r="A3265" t="s">
        <v>3277</v>
      </c>
      <c r="B3265" t="s">
        <v>6016</v>
      </c>
      <c r="C3265" t="str">
        <f>TEXT(SalesData[[#This Row],[Order Date]],"mmm-yyyy")</f>
        <v>Jan-2025</v>
      </c>
      <c r="D3265">
        <f t="shared" si="50"/>
        <v>2025</v>
      </c>
      <c r="E3265" t="s">
        <v>6442</v>
      </c>
      <c r="F3265" t="s">
        <v>7058</v>
      </c>
      <c r="G3265" t="s">
        <v>7095</v>
      </c>
      <c r="H3265" t="s">
        <v>7109</v>
      </c>
      <c r="I3265" t="s">
        <v>7135</v>
      </c>
      <c r="J3265" t="s">
        <v>7164</v>
      </c>
      <c r="K3265" t="s">
        <v>7174</v>
      </c>
      <c r="L3265" t="s">
        <v>7196</v>
      </c>
      <c r="M3265">
        <v>8</v>
      </c>
      <c r="N3265">
        <v>25372.92</v>
      </c>
      <c r="O3265">
        <v>0.05</v>
      </c>
      <c r="P3265">
        <v>5582.07</v>
      </c>
    </row>
    <row r="3266" spans="1:16" x14ac:dyDescent="0.25">
      <c r="A3266" t="s">
        <v>3278</v>
      </c>
      <c r="B3266" t="s">
        <v>5087</v>
      </c>
      <c r="C3266" t="str">
        <f>TEXT(SalesData[[#This Row],[Order Date]],"mmm-yyyy")</f>
        <v>Mar-2023</v>
      </c>
      <c r="D3266">
        <f t="shared" ref="D3266:D3329" si="51">YEAR(B3266)</f>
        <v>2023</v>
      </c>
      <c r="E3266" t="s">
        <v>6724</v>
      </c>
      <c r="F3266" t="s">
        <v>6983</v>
      </c>
      <c r="G3266" t="s">
        <v>7097</v>
      </c>
      <c r="H3266" t="s">
        <v>7110</v>
      </c>
      <c r="I3266" t="s">
        <v>7159</v>
      </c>
      <c r="J3266" t="s">
        <v>7163</v>
      </c>
      <c r="K3266" t="s">
        <v>7171</v>
      </c>
      <c r="L3266" t="s">
        <v>7204</v>
      </c>
      <c r="M3266">
        <v>2</v>
      </c>
      <c r="N3266">
        <v>6565.74</v>
      </c>
      <c r="O3266">
        <v>0.25</v>
      </c>
      <c r="P3266">
        <v>542.76</v>
      </c>
    </row>
    <row r="3267" spans="1:16" x14ac:dyDescent="0.25">
      <c r="A3267" t="s">
        <v>3279</v>
      </c>
      <c r="B3267" t="s">
        <v>5912</v>
      </c>
      <c r="C3267" t="str">
        <f>TEXT(SalesData[[#This Row],[Order Date]],"mmm-yyyy")</f>
        <v>Jan-2023</v>
      </c>
      <c r="D3267">
        <f t="shared" si="51"/>
        <v>2023</v>
      </c>
      <c r="E3267" t="s">
        <v>6487</v>
      </c>
      <c r="F3267" t="s">
        <v>7021</v>
      </c>
      <c r="G3267" t="s">
        <v>7095</v>
      </c>
      <c r="H3267" t="s">
        <v>7106</v>
      </c>
      <c r="I3267" t="s">
        <v>7122</v>
      </c>
      <c r="J3267" t="s">
        <v>7162</v>
      </c>
      <c r="K3267" t="s">
        <v>7168</v>
      </c>
      <c r="L3267" t="s">
        <v>7180</v>
      </c>
      <c r="M3267">
        <v>7</v>
      </c>
      <c r="N3267">
        <v>20659.490000000002</v>
      </c>
      <c r="O3267">
        <v>0.15</v>
      </c>
      <c r="P3267">
        <v>2657.56</v>
      </c>
    </row>
    <row r="3268" spans="1:16" x14ac:dyDescent="0.25">
      <c r="A3268" t="s">
        <v>3280</v>
      </c>
      <c r="B3268" t="s">
        <v>5649</v>
      </c>
      <c r="C3268" t="str">
        <f>TEXT(SalesData[[#This Row],[Order Date]],"mmm-yyyy")</f>
        <v>Apr-2025</v>
      </c>
      <c r="D3268">
        <f t="shared" si="51"/>
        <v>2025</v>
      </c>
      <c r="E3268" t="s">
        <v>6688</v>
      </c>
      <c r="F3268" t="s">
        <v>6976</v>
      </c>
      <c r="G3268" t="s">
        <v>7097</v>
      </c>
      <c r="H3268" t="s">
        <v>7107</v>
      </c>
      <c r="I3268" t="s">
        <v>7152</v>
      </c>
      <c r="J3268" t="s">
        <v>7162</v>
      </c>
      <c r="K3268" t="s">
        <v>7168</v>
      </c>
      <c r="L3268" t="s">
        <v>7180</v>
      </c>
      <c r="M3268">
        <v>3</v>
      </c>
      <c r="N3268">
        <v>10866.67</v>
      </c>
      <c r="O3268">
        <v>0</v>
      </c>
      <c r="P3268">
        <v>2146.21</v>
      </c>
    </row>
    <row r="3269" spans="1:16" x14ac:dyDescent="0.25">
      <c r="A3269" t="s">
        <v>3281</v>
      </c>
      <c r="B3269" t="s">
        <v>5221</v>
      </c>
      <c r="C3269" t="str">
        <f>TEXT(SalesData[[#This Row],[Order Date]],"mmm-yyyy")</f>
        <v>Apr-2023</v>
      </c>
      <c r="D3269">
        <f t="shared" si="51"/>
        <v>2023</v>
      </c>
      <c r="E3269" t="s">
        <v>6327</v>
      </c>
      <c r="F3269" t="s">
        <v>7033</v>
      </c>
      <c r="G3269" t="s">
        <v>7094</v>
      </c>
      <c r="H3269" t="s">
        <v>7099</v>
      </c>
      <c r="I3269" t="s">
        <v>7125</v>
      </c>
      <c r="J3269" t="s">
        <v>7164</v>
      </c>
      <c r="K3269" t="s">
        <v>7173</v>
      </c>
      <c r="L3269" t="s">
        <v>7206</v>
      </c>
      <c r="M3269">
        <v>7</v>
      </c>
      <c r="N3269">
        <v>12054.59</v>
      </c>
      <c r="O3269">
        <v>0.25</v>
      </c>
      <c r="P3269">
        <v>2757.17</v>
      </c>
    </row>
    <row r="3270" spans="1:16" x14ac:dyDescent="0.25">
      <c r="A3270" t="s">
        <v>3282</v>
      </c>
      <c r="B3270" t="s">
        <v>5907</v>
      </c>
      <c r="C3270" t="str">
        <f>TEXT(SalesData[[#This Row],[Order Date]],"mmm-yyyy")</f>
        <v>Apr-2023</v>
      </c>
      <c r="D3270">
        <f t="shared" si="51"/>
        <v>2023</v>
      </c>
      <c r="E3270" t="s">
        <v>6173</v>
      </c>
      <c r="F3270" t="s">
        <v>6963</v>
      </c>
      <c r="G3270" t="s">
        <v>7094</v>
      </c>
      <c r="H3270" t="s">
        <v>7100</v>
      </c>
      <c r="I3270" t="s">
        <v>7116</v>
      </c>
      <c r="J3270" t="s">
        <v>7165</v>
      </c>
      <c r="K3270" t="s">
        <v>7176</v>
      </c>
      <c r="L3270" t="s">
        <v>7194</v>
      </c>
      <c r="M3270">
        <v>2</v>
      </c>
      <c r="N3270">
        <v>39795.51</v>
      </c>
      <c r="O3270">
        <v>0.2</v>
      </c>
      <c r="P3270">
        <v>2501.14</v>
      </c>
    </row>
    <row r="3271" spans="1:16" x14ac:dyDescent="0.25">
      <c r="A3271" t="s">
        <v>3283</v>
      </c>
      <c r="B3271" t="s">
        <v>5983</v>
      </c>
      <c r="C3271" t="str">
        <f>TEXT(SalesData[[#This Row],[Order Date]],"mmm-yyyy")</f>
        <v>Aug-2025</v>
      </c>
      <c r="D3271">
        <f t="shared" si="51"/>
        <v>2025</v>
      </c>
      <c r="E3271" t="s">
        <v>6612</v>
      </c>
      <c r="F3271" t="s">
        <v>7002</v>
      </c>
      <c r="G3271" t="s">
        <v>7095</v>
      </c>
      <c r="H3271" t="s">
        <v>7109</v>
      </c>
      <c r="I3271" t="s">
        <v>7135</v>
      </c>
      <c r="J3271" t="s">
        <v>7165</v>
      </c>
      <c r="K3271" t="s">
        <v>7172</v>
      </c>
      <c r="L3271" t="s">
        <v>7185</v>
      </c>
      <c r="M3271">
        <v>6</v>
      </c>
      <c r="N3271">
        <v>30162.240000000002</v>
      </c>
      <c r="O3271">
        <v>0</v>
      </c>
      <c r="P3271">
        <v>5971.24</v>
      </c>
    </row>
    <row r="3272" spans="1:16" x14ac:dyDescent="0.25">
      <c r="A3272" t="s">
        <v>3284</v>
      </c>
      <c r="B3272" t="s">
        <v>5352</v>
      </c>
      <c r="C3272" t="str">
        <f>TEXT(SalesData[[#This Row],[Order Date]],"mmm-yyyy")</f>
        <v>Nov-2024</v>
      </c>
      <c r="D3272">
        <f t="shared" si="51"/>
        <v>2024</v>
      </c>
      <c r="E3272" t="s">
        <v>6189</v>
      </c>
      <c r="F3272" t="s">
        <v>6976</v>
      </c>
      <c r="G3272" t="s">
        <v>7096</v>
      </c>
      <c r="H3272" t="s">
        <v>7103</v>
      </c>
      <c r="I3272" t="s">
        <v>7119</v>
      </c>
      <c r="J3272" t="s">
        <v>7164</v>
      </c>
      <c r="K3272" t="s">
        <v>7173</v>
      </c>
      <c r="L3272" t="s">
        <v>7206</v>
      </c>
      <c r="M3272">
        <v>4</v>
      </c>
      <c r="N3272">
        <v>8442.01</v>
      </c>
      <c r="O3272">
        <v>0.05</v>
      </c>
      <c r="P3272">
        <v>2735.98</v>
      </c>
    </row>
    <row r="3273" spans="1:16" x14ac:dyDescent="0.25">
      <c r="A3273" t="s">
        <v>3285</v>
      </c>
      <c r="B3273" t="s">
        <v>5368</v>
      </c>
      <c r="C3273" t="str">
        <f>TEXT(SalesData[[#This Row],[Order Date]],"mmm-yyyy")</f>
        <v>Jan-2025</v>
      </c>
      <c r="D3273">
        <f t="shared" si="51"/>
        <v>2025</v>
      </c>
      <c r="E3273" t="s">
        <v>6661</v>
      </c>
      <c r="F3273" t="s">
        <v>7043</v>
      </c>
      <c r="G3273" t="s">
        <v>7094</v>
      </c>
      <c r="H3273" t="s">
        <v>7098</v>
      </c>
      <c r="I3273" t="s">
        <v>7114</v>
      </c>
      <c r="J3273" t="s">
        <v>7162</v>
      </c>
      <c r="K3273" t="s">
        <v>7169</v>
      </c>
      <c r="L3273" t="s">
        <v>7182</v>
      </c>
      <c r="M3273">
        <v>3</v>
      </c>
      <c r="N3273">
        <v>20921.150000000001</v>
      </c>
      <c r="O3273">
        <v>0.2</v>
      </c>
      <c r="P3273">
        <v>1172.1600000000001</v>
      </c>
    </row>
    <row r="3274" spans="1:16" x14ac:dyDescent="0.25">
      <c r="A3274" t="s">
        <v>3286</v>
      </c>
      <c r="B3274" t="s">
        <v>5075</v>
      </c>
      <c r="C3274" t="str">
        <f>TEXT(SalesData[[#This Row],[Order Date]],"mmm-yyyy")</f>
        <v>Feb-2025</v>
      </c>
      <c r="D3274">
        <f t="shared" si="51"/>
        <v>2025</v>
      </c>
      <c r="E3274" t="s">
        <v>6256</v>
      </c>
      <c r="F3274" t="s">
        <v>7007</v>
      </c>
      <c r="G3274" t="s">
        <v>7096</v>
      </c>
      <c r="H3274" t="s">
        <v>7112</v>
      </c>
      <c r="I3274" t="s">
        <v>7139</v>
      </c>
      <c r="J3274" t="s">
        <v>7163</v>
      </c>
      <c r="K3274" t="s">
        <v>7175</v>
      </c>
      <c r="L3274" t="s">
        <v>7190</v>
      </c>
      <c r="M3274">
        <v>7</v>
      </c>
      <c r="N3274">
        <v>14889.54</v>
      </c>
      <c r="O3274">
        <v>0</v>
      </c>
      <c r="P3274">
        <v>3581.56</v>
      </c>
    </row>
    <row r="3275" spans="1:16" x14ac:dyDescent="0.25">
      <c r="A3275" t="s">
        <v>3287</v>
      </c>
      <c r="B3275" t="s">
        <v>5104</v>
      </c>
      <c r="C3275" t="str">
        <f>TEXT(SalesData[[#This Row],[Order Date]],"mmm-yyyy")</f>
        <v>Jul-2025</v>
      </c>
      <c r="D3275">
        <f t="shared" si="51"/>
        <v>2025</v>
      </c>
      <c r="E3275" t="s">
        <v>6533</v>
      </c>
      <c r="F3275" t="s">
        <v>7073</v>
      </c>
      <c r="G3275" t="s">
        <v>7096</v>
      </c>
      <c r="H3275" t="s">
        <v>7103</v>
      </c>
      <c r="I3275" t="s">
        <v>7158</v>
      </c>
      <c r="J3275" t="s">
        <v>7165</v>
      </c>
      <c r="K3275" t="s">
        <v>7172</v>
      </c>
      <c r="L3275" t="s">
        <v>7212</v>
      </c>
      <c r="M3275">
        <v>1</v>
      </c>
      <c r="N3275">
        <v>3315.3</v>
      </c>
      <c r="O3275">
        <v>0.05</v>
      </c>
      <c r="P3275">
        <v>552.28</v>
      </c>
    </row>
    <row r="3276" spans="1:16" x14ac:dyDescent="0.25">
      <c r="A3276" t="s">
        <v>3288</v>
      </c>
      <c r="B3276" t="s">
        <v>5097</v>
      </c>
      <c r="C3276" t="str">
        <f>TEXT(SalesData[[#This Row],[Order Date]],"mmm-yyyy")</f>
        <v>Oct-2025</v>
      </c>
      <c r="D3276">
        <f t="shared" si="51"/>
        <v>2025</v>
      </c>
      <c r="E3276" t="s">
        <v>6837</v>
      </c>
      <c r="F3276" t="s">
        <v>6934</v>
      </c>
      <c r="G3276" t="s">
        <v>7096</v>
      </c>
      <c r="H3276" t="s">
        <v>7113</v>
      </c>
      <c r="I3276" t="s">
        <v>7148</v>
      </c>
      <c r="J3276" t="s">
        <v>7163</v>
      </c>
      <c r="K3276" t="s">
        <v>7171</v>
      </c>
      <c r="L3276" t="s">
        <v>7184</v>
      </c>
      <c r="M3276">
        <v>8</v>
      </c>
      <c r="N3276">
        <v>55076.99</v>
      </c>
      <c r="O3276">
        <v>0.15</v>
      </c>
      <c r="P3276">
        <v>4056.83</v>
      </c>
    </row>
    <row r="3277" spans="1:16" x14ac:dyDescent="0.25">
      <c r="A3277" t="s">
        <v>3289</v>
      </c>
      <c r="B3277" t="s">
        <v>5137</v>
      </c>
      <c r="C3277" t="str">
        <f>TEXT(SalesData[[#This Row],[Order Date]],"mmm-yyyy")</f>
        <v>Aug-2023</v>
      </c>
      <c r="D3277">
        <f t="shared" si="51"/>
        <v>2023</v>
      </c>
      <c r="E3277" t="s">
        <v>6559</v>
      </c>
      <c r="F3277" t="s">
        <v>7018</v>
      </c>
      <c r="G3277" t="s">
        <v>7096</v>
      </c>
      <c r="H3277" t="s">
        <v>7111</v>
      </c>
      <c r="I3277" t="s">
        <v>7131</v>
      </c>
      <c r="J3277" t="s">
        <v>7163</v>
      </c>
      <c r="K3277" t="s">
        <v>7171</v>
      </c>
      <c r="L3277" t="s">
        <v>7184</v>
      </c>
      <c r="M3277">
        <v>2</v>
      </c>
      <c r="N3277">
        <v>15306.71</v>
      </c>
      <c r="O3277">
        <v>0</v>
      </c>
      <c r="P3277">
        <v>2333.0300000000002</v>
      </c>
    </row>
    <row r="3278" spans="1:16" x14ac:dyDescent="0.25">
      <c r="A3278" t="s">
        <v>3290</v>
      </c>
      <c r="B3278" t="s">
        <v>5305</v>
      </c>
      <c r="C3278" t="str">
        <f>TEXT(SalesData[[#This Row],[Order Date]],"mmm-yyyy")</f>
        <v>Aug-2024</v>
      </c>
      <c r="D3278">
        <f t="shared" si="51"/>
        <v>2024</v>
      </c>
      <c r="E3278" t="s">
        <v>6557</v>
      </c>
      <c r="F3278" t="s">
        <v>7003</v>
      </c>
      <c r="G3278" t="s">
        <v>7095</v>
      </c>
      <c r="H3278" t="s">
        <v>7108</v>
      </c>
      <c r="I3278" t="s">
        <v>7150</v>
      </c>
      <c r="J3278" t="s">
        <v>7163</v>
      </c>
      <c r="K3278" t="s">
        <v>7175</v>
      </c>
      <c r="L3278" t="s">
        <v>7197</v>
      </c>
      <c r="M3278">
        <v>2</v>
      </c>
      <c r="N3278">
        <v>10017.82</v>
      </c>
      <c r="O3278">
        <v>0.2</v>
      </c>
      <c r="P3278">
        <v>1678.79</v>
      </c>
    </row>
    <row r="3279" spans="1:16" x14ac:dyDescent="0.25">
      <c r="A3279" t="s">
        <v>3291</v>
      </c>
      <c r="B3279" t="s">
        <v>5971</v>
      </c>
      <c r="C3279" t="str">
        <f>TEXT(SalesData[[#This Row],[Order Date]],"mmm-yyyy")</f>
        <v>Jun-2024</v>
      </c>
      <c r="D3279">
        <f t="shared" si="51"/>
        <v>2024</v>
      </c>
      <c r="E3279" t="s">
        <v>6108</v>
      </c>
      <c r="F3279" t="s">
        <v>6907</v>
      </c>
      <c r="G3279" t="s">
        <v>7097</v>
      </c>
      <c r="H3279" t="s">
        <v>7107</v>
      </c>
      <c r="I3279" t="s">
        <v>7152</v>
      </c>
      <c r="J3279" t="s">
        <v>7163</v>
      </c>
      <c r="K3279" t="s">
        <v>7175</v>
      </c>
      <c r="L3279" t="s">
        <v>7205</v>
      </c>
      <c r="M3279">
        <v>6</v>
      </c>
      <c r="N3279">
        <v>20757.37</v>
      </c>
      <c r="O3279">
        <v>0.05</v>
      </c>
      <c r="P3279">
        <v>3235.39</v>
      </c>
    </row>
    <row r="3280" spans="1:16" x14ac:dyDescent="0.25">
      <c r="A3280" t="s">
        <v>3292</v>
      </c>
      <c r="B3280" t="s">
        <v>5456</v>
      </c>
      <c r="C3280" t="str">
        <f>TEXT(SalesData[[#This Row],[Order Date]],"mmm-yyyy")</f>
        <v>Sep-2025</v>
      </c>
      <c r="D3280">
        <f t="shared" si="51"/>
        <v>2025</v>
      </c>
      <c r="E3280" t="s">
        <v>6749</v>
      </c>
      <c r="F3280" t="s">
        <v>6968</v>
      </c>
      <c r="G3280" t="s">
        <v>7097</v>
      </c>
      <c r="H3280" t="s">
        <v>7110</v>
      </c>
      <c r="I3280" t="s">
        <v>7155</v>
      </c>
      <c r="J3280" t="s">
        <v>7165</v>
      </c>
      <c r="K3280" t="s">
        <v>7176</v>
      </c>
      <c r="L3280" t="s">
        <v>7195</v>
      </c>
      <c r="M3280">
        <v>2</v>
      </c>
      <c r="N3280">
        <v>21391.16</v>
      </c>
      <c r="O3280">
        <v>0.1</v>
      </c>
      <c r="P3280">
        <v>1246.97</v>
      </c>
    </row>
    <row r="3281" spans="1:16" x14ac:dyDescent="0.25">
      <c r="A3281" t="s">
        <v>3293</v>
      </c>
      <c r="B3281" t="s">
        <v>5975</v>
      </c>
      <c r="C3281" t="str">
        <f>TEXT(SalesData[[#This Row],[Order Date]],"mmm-yyyy")</f>
        <v>Aug-2023</v>
      </c>
      <c r="D3281">
        <f t="shared" si="51"/>
        <v>2023</v>
      </c>
      <c r="E3281" t="s">
        <v>6368</v>
      </c>
      <c r="F3281" t="s">
        <v>7039</v>
      </c>
      <c r="G3281" t="s">
        <v>7094</v>
      </c>
      <c r="H3281" t="s">
        <v>7099</v>
      </c>
      <c r="I3281" t="s">
        <v>7130</v>
      </c>
      <c r="J3281" t="s">
        <v>7165</v>
      </c>
      <c r="K3281" t="s">
        <v>7172</v>
      </c>
      <c r="L3281" t="s">
        <v>7208</v>
      </c>
      <c r="M3281">
        <v>8</v>
      </c>
      <c r="N3281">
        <v>20064.52</v>
      </c>
      <c r="O3281">
        <v>0</v>
      </c>
      <c r="P3281">
        <v>4559.57</v>
      </c>
    </row>
    <row r="3282" spans="1:16" x14ac:dyDescent="0.25">
      <c r="A3282" t="s">
        <v>3294</v>
      </c>
      <c r="B3282" t="s">
        <v>5363</v>
      </c>
      <c r="C3282" t="str">
        <f>TEXT(SalesData[[#This Row],[Order Date]],"mmm-yyyy")</f>
        <v>Jun-2023</v>
      </c>
      <c r="D3282">
        <f t="shared" si="51"/>
        <v>2023</v>
      </c>
      <c r="E3282" t="s">
        <v>6463</v>
      </c>
      <c r="F3282" t="s">
        <v>7066</v>
      </c>
      <c r="G3282" t="s">
        <v>7096</v>
      </c>
      <c r="H3282" t="s">
        <v>7111</v>
      </c>
      <c r="I3282" t="s">
        <v>7131</v>
      </c>
      <c r="J3282" t="s">
        <v>7162</v>
      </c>
      <c r="K3282" t="s">
        <v>7166</v>
      </c>
      <c r="L3282" t="s">
        <v>7178</v>
      </c>
      <c r="M3282">
        <v>7</v>
      </c>
      <c r="N3282">
        <v>104288.81</v>
      </c>
      <c r="O3282">
        <v>0.05</v>
      </c>
      <c r="P3282">
        <v>17793.53</v>
      </c>
    </row>
    <row r="3283" spans="1:16" x14ac:dyDescent="0.25">
      <c r="A3283" t="s">
        <v>3295</v>
      </c>
      <c r="B3283" t="s">
        <v>5499</v>
      </c>
      <c r="C3283" t="str">
        <f>TEXT(SalesData[[#This Row],[Order Date]],"mmm-yyyy")</f>
        <v>May-2023</v>
      </c>
      <c r="D3283">
        <f t="shared" si="51"/>
        <v>2023</v>
      </c>
      <c r="E3283" t="s">
        <v>6431</v>
      </c>
      <c r="F3283" t="s">
        <v>6953</v>
      </c>
      <c r="G3283" t="s">
        <v>7095</v>
      </c>
      <c r="H3283" t="s">
        <v>7108</v>
      </c>
      <c r="I3283" t="s">
        <v>7126</v>
      </c>
      <c r="J3283" t="s">
        <v>7163</v>
      </c>
      <c r="K3283" t="s">
        <v>7167</v>
      </c>
      <c r="L3283" t="s">
        <v>7187</v>
      </c>
      <c r="M3283">
        <v>8</v>
      </c>
      <c r="N3283">
        <v>10526.3</v>
      </c>
      <c r="O3283">
        <v>0.15</v>
      </c>
      <c r="P3283">
        <v>2557.6999999999998</v>
      </c>
    </row>
    <row r="3284" spans="1:16" x14ac:dyDescent="0.25">
      <c r="A3284" t="s">
        <v>3296</v>
      </c>
      <c r="B3284" t="s">
        <v>5926</v>
      </c>
      <c r="C3284" t="str">
        <f>TEXT(SalesData[[#This Row],[Order Date]],"mmm-yyyy")</f>
        <v>May-2025</v>
      </c>
      <c r="D3284">
        <f t="shared" si="51"/>
        <v>2025</v>
      </c>
      <c r="E3284" t="s">
        <v>6175</v>
      </c>
      <c r="F3284" t="s">
        <v>6965</v>
      </c>
      <c r="G3284" t="s">
        <v>7095</v>
      </c>
      <c r="H3284" t="s">
        <v>7106</v>
      </c>
      <c r="I3284" t="s">
        <v>7146</v>
      </c>
      <c r="J3284" t="s">
        <v>7162</v>
      </c>
      <c r="K3284" t="s">
        <v>7166</v>
      </c>
      <c r="L3284" t="s">
        <v>7192</v>
      </c>
      <c r="M3284">
        <v>2</v>
      </c>
      <c r="N3284">
        <v>8659.89</v>
      </c>
      <c r="O3284">
        <v>0.25</v>
      </c>
      <c r="P3284">
        <v>169.22</v>
      </c>
    </row>
    <row r="3285" spans="1:16" x14ac:dyDescent="0.25">
      <c r="A3285" t="s">
        <v>3297</v>
      </c>
      <c r="B3285" t="s">
        <v>5772</v>
      </c>
      <c r="C3285" t="str">
        <f>TEXT(SalesData[[#This Row],[Order Date]],"mmm-yyyy")</f>
        <v>Mar-2025</v>
      </c>
      <c r="D3285">
        <f t="shared" si="51"/>
        <v>2025</v>
      </c>
      <c r="E3285" t="s">
        <v>6696</v>
      </c>
      <c r="F3285" t="s">
        <v>6984</v>
      </c>
      <c r="G3285" t="s">
        <v>7096</v>
      </c>
      <c r="H3285" t="s">
        <v>7111</v>
      </c>
      <c r="I3285" t="s">
        <v>7145</v>
      </c>
      <c r="J3285" t="s">
        <v>7162</v>
      </c>
      <c r="K3285" t="s">
        <v>7168</v>
      </c>
      <c r="L3285" t="s">
        <v>7191</v>
      </c>
      <c r="M3285">
        <v>1</v>
      </c>
      <c r="N3285">
        <v>5161.22</v>
      </c>
      <c r="O3285">
        <v>0.2</v>
      </c>
      <c r="P3285">
        <v>349.24</v>
      </c>
    </row>
    <row r="3286" spans="1:16" x14ac:dyDescent="0.25">
      <c r="A3286" t="s">
        <v>3298</v>
      </c>
      <c r="B3286" t="s">
        <v>5890</v>
      </c>
      <c r="C3286" t="str">
        <f>TEXT(SalesData[[#This Row],[Order Date]],"mmm-yyyy")</f>
        <v>May-2023</v>
      </c>
      <c r="D3286">
        <f t="shared" si="51"/>
        <v>2023</v>
      </c>
      <c r="E3286" t="s">
        <v>6797</v>
      </c>
      <c r="F3286" t="s">
        <v>7071</v>
      </c>
      <c r="G3286" t="s">
        <v>7097</v>
      </c>
      <c r="H3286" t="s">
        <v>7105</v>
      </c>
      <c r="I3286" t="s">
        <v>7149</v>
      </c>
      <c r="J3286" t="s">
        <v>7164</v>
      </c>
      <c r="K3286" t="s">
        <v>7170</v>
      </c>
      <c r="L3286" t="s">
        <v>7213</v>
      </c>
      <c r="M3286">
        <v>4</v>
      </c>
      <c r="N3286">
        <v>9811.9699999999993</v>
      </c>
      <c r="O3286">
        <v>0.15</v>
      </c>
      <c r="P3286">
        <v>2563.0500000000002</v>
      </c>
    </row>
    <row r="3287" spans="1:16" x14ac:dyDescent="0.25">
      <c r="A3287" t="s">
        <v>3299</v>
      </c>
      <c r="B3287" t="s">
        <v>6044</v>
      </c>
      <c r="C3287" t="str">
        <f>TEXT(SalesData[[#This Row],[Order Date]],"mmm-yyyy")</f>
        <v>Nov-2024</v>
      </c>
      <c r="D3287">
        <f t="shared" si="51"/>
        <v>2024</v>
      </c>
      <c r="E3287" t="s">
        <v>6874</v>
      </c>
      <c r="F3287" t="s">
        <v>6962</v>
      </c>
      <c r="G3287" t="s">
        <v>7094</v>
      </c>
      <c r="H3287" t="s">
        <v>7100</v>
      </c>
      <c r="I3287" t="s">
        <v>7151</v>
      </c>
      <c r="J3287" t="s">
        <v>7163</v>
      </c>
      <c r="K3287" t="s">
        <v>7175</v>
      </c>
      <c r="L3287" t="s">
        <v>7190</v>
      </c>
      <c r="M3287">
        <v>3</v>
      </c>
      <c r="N3287">
        <v>6828.03</v>
      </c>
      <c r="O3287">
        <v>0</v>
      </c>
      <c r="P3287">
        <v>1479.54</v>
      </c>
    </row>
    <row r="3288" spans="1:16" x14ac:dyDescent="0.25">
      <c r="A3288" t="s">
        <v>3300</v>
      </c>
      <c r="B3288" t="s">
        <v>5679</v>
      </c>
      <c r="C3288" t="str">
        <f>TEXT(SalesData[[#This Row],[Order Date]],"mmm-yyyy")</f>
        <v>Jan-2024</v>
      </c>
      <c r="D3288">
        <f t="shared" si="51"/>
        <v>2024</v>
      </c>
      <c r="E3288" t="s">
        <v>6101</v>
      </c>
      <c r="F3288" t="s">
        <v>6900</v>
      </c>
      <c r="G3288" t="s">
        <v>7094</v>
      </c>
      <c r="H3288" t="s">
        <v>7099</v>
      </c>
      <c r="I3288" t="s">
        <v>7125</v>
      </c>
      <c r="J3288" t="s">
        <v>7164</v>
      </c>
      <c r="K3288" t="s">
        <v>7174</v>
      </c>
      <c r="L3288" t="s">
        <v>7188</v>
      </c>
      <c r="M3288">
        <v>1</v>
      </c>
      <c r="N3288">
        <v>2402.5</v>
      </c>
      <c r="O3288">
        <v>0.1</v>
      </c>
      <c r="P3288">
        <v>516.66</v>
      </c>
    </row>
    <row r="3289" spans="1:16" x14ac:dyDescent="0.25">
      <c r="A3289" t="s">
        <v>3301</v>
      </c>
      <c r="B3289" t="s">
        <v>5955</v>
      </c>
      <c r="C3289" t="str">
        <f>TEXT(SalesData[[#This Row],[Order Date]],"mmm-yyyy")</f>
        <v>Jul-2023</v>
      </c>
      <c r="D3289">
        <f t="shared" si="51"/>
        <v>2023</v>
      </c>
      <c r="E3289" t="s">
        <v>6650</v>
      </c>
      <c r="F3289" t="s">
        <v>6946</v>
      </c>
      <c r="G3289" t="s">
        <v>7094</v>
      </c>
      <c r="H3289" t="s">
        <v>7101</v>
      </c>
      <c r="I3289" t="s">
        <v>7124</v>
      </c>
      <c r="J3289" t="s">
        <v>7165</v>
      </c>
      <c r="K3289" t="s">
        <v>7176</v>
      </c>
      <c r="L3289" t="s">
        <v>7195</v>
      </c>
      <c r="M3289">
        <v>5</v>
      </c>
      <c r="N3289">
        <v>47641.4</v>
      </c>
      <c r="O3289">
        <v>0.2</v>
      </c>
      <c r="P3289">
        <v>-35.42</v>
      </c>
    </row>
    <row r="3290" spans="1:16" x14ac:dyDescent="0.25">
      <c r="A3290" t="s">
        <v>3302</v>
      </c>
      <c r="B3290" t="s">
        <v>5464</v>
      </c>
      <c r="C3290" t="str">
        <f>TEXT(SalesData[[#This Row],[Order Date]],"mmm-yyyy")</f>
        <v>Jan-2023</v>
      </c>
      <c r="D3290">
        <f t="shared" si="51"/>
        <v>2023</v>
      </c>
      <c r="E3290" t="s">
        <v>6097</v>
      </c>
      <c r="F3290" t="s">
        <v>6896</v>
      </c>
      <c r="G3290" t="s">
        <v>7096</v>
      </c>
      <c r="H3290" t="s">
        <v>7112</v>
      </c>
      <c r="I3290" t="s">
        <v>7154</v>
      </c>
      <c r="J3290" t="s">
        <v>7163</v>
      </c>
      <c r="K3290" t="s">
        <v>7167</v>
      </c>
      <c r="L3290" t="s">
        <v>7179</v>
      </c>
      <c r="M3290">
        <v>6</v>
      </c>
      <c r="N3290">
        <v>13834.38</v>
      </c>
      <c r="O3290">
        <v>0.1</v>
      </c>
      <c r="P3290">
        <v>3398.4</v>
      </c>
    </row>
    <row r="3291" spans="1:16" x14ac:dyDescent="0.25">
      <c r="A3291" t="s">
        <v>3303</v>
      </c>
      <c r="B3291" t="s">
        <v>5565</v>
      </c>
      <c r="C3291" t="str">
        <f>TEXT(SalesData[[#This Row],[Order Date]],"mmm-yyyy")</f>
        <v>Dec-2025</v>
      </c>
      <c r="D3291">
        <f t="shared" si="51"/>
        <v>2025</v>
      </c>
      <c r="E3291" t="s">
        <v>6827</v>
      </c>
      <c r="F3291" t="s">
        <v>7024</v>
      </c>
      <c r="G3291" t="s">
        <v>7094</v>
      </c>
      <c r="H3291" t="s">
        <v>7099</v>
      </c>
      <c r="I3291" t="s">
        <v>7125</v>
      </c>
      <c r="J3291" t="s">
        <v>7165</v>
      </c>
      <c r="K3291" t="s">
        <v>7172</v>
      </c>
      <c r="L3291" t="s">
        <v>7185</v>
      </c>
      <c r="M3291">
        <v>6</v>
      </c>
      <c r="N3291">
        <v>24860.799999999999</v>
      </c>
      <c r="O3291">
        <v>0.2</v>
      </c>
      <c r="P3291">
        <v>2800.24</v>
      </c>
    </row>
    <row r="3292" spans="1:16" x14ac:dyDescent="0.25">
      <c r="A3292" t="s">
        <v>3304</v>
      </c>
      <c r="B3292" t="s">
        <v>5802</v>
      </c>
      <c r="C3292" t="str">
        <f>TEXT(SalesData[[#This Row],[Order Date]],"mmm-yyyy")</f>
        <v>Oct-2025</v>
      </c>
      <c r="D3292">
        <f t="shared" si="51"/>
        <v>2025</v>
      </c>
      <c r="E3292" t="s">
        <v>6502</v>
      </c>
      <c r="F3292" t="s">
        <v>7055</v>
      </c>
      <c r="G3292" t="s">
        <v>7094</v>
      </c>
      <c r="H3292" t="s">
        <v>7100</v>
      </c>
      <c r="I3292" t="s">
        <v>7151</v>
      </c>
      <c r="J3292" t="s">
        <v>7162</v>
      </c>
      <c r="K3292" t="s">
        <v>7166</v>
      </c>
      <c r="L3292" t="s">
        <v>7192</v>
      </c>
      <c r="M3292">
        <v>8</v>
      </c>
      <c r="N3292">
        <v>47673.69</v>
      </c>
      <c r="O3292">
        <v>0</v>
      </c>
      <c r="P3292">
        <v>7349.88</v>
      </c>
    </row>
    <row r="3293" spans="1:16" x14ac:dyDescent="0.25">
      <c r="A3293" t="s">
        <v>3305</v>
      </c>
      <c r="B3293" t="s">
        <v>5314</v>
      </c>
      <c r="C3293" t="str">
        <f>TEXT(SalesData[[#This Row],[Order Date]],"mmm-yyyy")</f>
        <v>May-2025</v>
      </c>
      <c r="D3293">
        <f t="shared" si="51"/>
        <v>2025</v>
      </c>
      <c r="E3293" t="s">
        <v>6598</v>
      </c>
      <c r="F3293" t="s">
        <v>7012</v>
      </c>
      <c r="G3293" t="s">
        <v>7095</v>
      </c>
      <c r="H3293" t="s">
        <v>7106</v>
      </c>
      <c r="I3293" t="s">
        <v>7146</v>
      </c>
      <c r="J3293" t="s">
        <v>7162</v>
      </c>
      <c r="K3293" t="s">
        <v>7168</v>
      </c>
      <c r="L3293" t="s">
        <v>7181</v>
      </c>
      <c r="M3293">
        <v>8</v>
      </c>
      <c r="N3293">
        <v>74610.7</v>
      </c>
      <c r="O3293">
        <v>0.25</v>
      </c>
      <c r="P3293">
        <v>12488.34</v>
      </c>
    </row>
    <row r="3294" spans="1:16" x14ac:dyDescent="0.25">
      <c r="A3294" t="s">
        <v>3306</v>
      </c>
      <c r="B3294" t="s">
        <v>5389</v>
      </c>
      <c r="C3294" t="str">
        <f>TEXT(SalesData[[#This Row],[Order Date]],"mmm-yyyy")</f>
        <v>Mar-2024</v>
      </c>
      <c r="D3294">
        <f t="shared" si="51"/>
        <v>2024</v>
      </c>
      <c r="E3294" t="s">
        <v>6362</v>
      </c>
      <c r="F3294" t="s">
        <v>7035</v>
      </c>
      <c r="G3294" t="s">
        <v>7096</v>
      </c>
      <c r="H3294" t="s">
        <v>7112</v>
      </c>
      <c r="I3294" t="s">
        <v>7139</v>
      </c>
      <c r="J3294" t="s">
        <v>7165</v>
      </c>
      <c r="K3294" t="s">
        <v>7172</v>
      </c>
      <c r="L3294" t="s">
        <v>7212</v>
      </c>
      <c r="M3294">
        <v>7</v>
      </c>
      <c r="N3294">
        <v>20975.56</v>
      </c>
      <c r="O3294">
        <v>0.15</v>
      </c>
      <c r="P3294">
        <v>2927.19</v>
      </c>
    </row>
    <row r="3295" spans="1:16" x14ac:dyDescent="0.25">
      <c r="A3295" t="s">
        <v>3307</v>
      </c>
      <c r="B3295" t="s">
        <v>5612</v>
      </c>
      <c r="C3295" t="str">
        <f>TEXT(SalesData[[#This Row],[Order Date]],"mmm-yyyy")</f>
        <v>Jan-2025</v>
      </c>
      <c r="D3295">
        <f t="shared" si="51"/>
        <v>2025</v>
      </c>
      <c r="E3295" t="s">
        <v>6408</v>
      </c>
      <c r="F3295" t="s">
        <v>6991</v>
      </c>
      <c r="G3295" t="s">
        <v>7094</v>
      </c>
      <c r="H3295" t="s">
        <v>7099</v>
      </c>
      <c r="I3295" t="s">
        <v>7125</v>
      </c>
      <c r="J3295" t="s">
        <v>7164</v>
      </c>
      <c r="K3295" t="s">
        <v>7173</v>
      </c>
      <c r="L3295" t="s">
        <v>7186</v>
      </c>
      <c r="M3295">
        <v>6</v>
      </c>
      <c r="N3295">
        <v>25324.73</v>
      </c>
      <c r="O3295">
        <v>0.1</v>
      </c>
      <c r="P3295">
        <v>5757.38</v>
      </c>
    </row>
    <row r="3296" spans="1:16" x14ac:dyDescent="0.25">
      <c r="A3296" t="s">
        <v>3308</v>
      </c>
      <c r="B3296" t="s">
        <v>5925</v>
      </c>
      <c r="C3296" t="str">
        <f>TEXT(SalesData[[#This Row],[Order Date]],"mmm-yyyy")</f>
        <v>Jul-2025</v>
      </c>
      <c r="D3296">
        <f t="shared" si="51"/>
        <v>2025</v>
      </c>
      <c r="E3296" t="s">
        <v>6128</v>
      </c>
      <c r="F3296" t="s">
        <v>6927</v>
      </c>
      <c r="G3296" t="s">
        <v>7094</v>
      </c>
      <c r="H3296" t="s">
        <v>7101</v>
      </c>
      <c r="I3296" t="s">
        <v>7137</v>
      </c>
      <c r="J3296" t="s">
        <v>7165</v>
      </c>
      <c r="K3296" t="s">
        <v>7177</v>
      </c>
      <c r="L3296" t="s">
        <v>7198</v>
      </c>
      <c r="M3296">
        <v>3</v>
      </c>
      <c r="N3296">
        <v>177413.27</v>
      </c>
      <c r="O3296">
        <v>0.05</v>
      </c>
      <c r="P3296">
        <v>24243.97</v>
      </c>
    </row>
    <row r="3297" spans="1:16" x14ac:dyDescent="0.25">
      <c r="A3297" t="s">
        <v>3309</v>
      </c>
      <c r="B3297" t="s">
        <v>6010</v>
      </c>
      <c r="C3297" t="str">
        <f>TEXT(SalesData[[#This Row],[Order Date]],"mmm-yyyy")</f>
        <v>Dec-2024</v>
      </c>
      <c r="D3297">
        <f t="shared" si="51"/>
        <v>2024</v>
      </c>
      <c r="E3297" t="s">
        <v>6136</v>
      </c>
      <c r="F3297" t="s">
        <v>6934</v>
      </c>
      <c r="G3297" t="s">
        <v>7095</v>
      </c>
      <c r="H3297" t="s">
        <v>7109</v>
      </c>
      <c r="I3297" t="s">
        <v>7127</v>
      </c>
      <c r="J3297" t="s">
        <v>7163</v>
      </c>
      <c r="K3297" t="s">
        <v>7171</v>
      </c>
      <c r="L3297" t="s">
        <v>7209</v>
      </c>
      <c r="M3297">
        <v>8</v>
      </c>
      <c r="N3297">
        <v>12418.8</v>
      </c>
      <c r="O3297">
        <v>0.15</v>
      </c>
      <c r="P3297">
        <v>1224.77</v>
      </c>
    </row>
    <row r="3298" spans="1:16" x14ac:dyDescent="0.25">
      <c r="A3298" t="s">
        <v>3310</v>
      </c>
      <c r="B3298" t="s">
        <v>5209</v>
      </c>
      <c r="C3298" t="str">
        <f>TEXT(SalesData[[#This Row],[Order Date]],"mmm-yyyy")</f>
        <v>Apr-2023</v>
      </c>
      <c r="D3298">
        <f t="shared" si="51"/>
        <v>2023</v>
      </c>
      <c r="E3298" t="s">
        <v>6433</v>
      </c>
      <c r="F3298" t="s">
        <v>6914</v>
      </c>
      <c r="G3298" t="s">
        <v>7096</v>
      </c>
      <c r="H3298" t="s">
        <v>7111</v>
      </c>
      <c r="I3298" t="s">
        <v>7131</v>
      </c>
      <c r="J3298" t="s">
        <v>7165</v>
      </c>
      <c r="K3298" t="s">
        <v>7176</v>
      </c>
      <c r="L3298" t="s">
        <v>7195</v>
      </c>
      <c r="M3298">
        <v>2</v>
      </c>
      <c r="N3298">
        <v>22542.95</v>
      </c>
      <c r="O3298">
        <v>0.1</v>
      </c>
      <c r="P3298">
        <v>1709.2</v>
      </c>
    </row>
    <row r="3299" spans="1:16" x14ac:dyDescent="0.25">
      <c r="A3299" t="s">
        <v>3311</v>
      </c>
      <c r="B3299" t="s">
        <v>5335</v>
      </c>
      <c r="C3299" t="str">
        <f>TEXT(SalesData[[#This Row],[Order Date]],"mmm-yyyy")</f>
        <v>Nov-2023</v>
      </c>
      <c r="D3299">
        <f t="shared" si="51"/>
        <v>2023</v>
      </c>
      <c r="E3299" t="s">
        <v>6574</v>
      </c>
      <c r="F3299" t="s">
        <v>6976</v>
      </c>
      <c r="G3299" t="s">
        <v>7094</v>
      </c>
      <c r="H3299" t="s">
        <v>7100</v>
      </c>
      <c r="I3299" t="s">
        <v>7116</v>
      </c>
      <c r="J3299" t="s">
        <v>7165</v>
      </c>
      <c r="K3299" t="s">
        <v>7176</v>
      </c>
      <c r="L3299" t="s">
        <v>7194</v>
      </c>
      <c r="M3299">
        <v>7</v>
      </c>
      <c r="N3299">
        <v>157474.31</v>
      </c>
      <c r="O3299">
        <v>0.1</v>
      </c>
      <c r="P3299">
        <v>20316.650000000001</v>
      </c>
    </row>
    <row r="3300" spans="1:16" x14ac:dyDescent="0.25">
      <c r="A3300" t="s">
        <v>3312</v>
      </c>
      <c r="B3300" t="s">
        <v>5389</v>
      </c>
      <c r="C3300" t="str">
        <f>TEXT(SalesData[[#This Row],[Order Date]],"mmm-yyyy")</f>
        <v>Mar-2024</v>
      </c>
      <c r="D3300">
        <f t="shared" si="51"/>
        <v>2024</v>
      </c>
      <c r="E3300" t="s">
        <v>6832</v>
      </c>
      <c r="F3300" t="s">
        <v>7074</v>
      </c>
      <c r="G3300" t="s">
        <v>7095</v>
      </c>
      <c r="H3300" t="s">
        <v>7102</v>
      </c>
      <c r="I3300" t="s">
        <v>7118</v>
      </c>
      <c r="J3300" t="s">
        <v>7163</v>
      </c>
      <c r="K3300" t="s">
        <v>7171</v>
      </c>
      <c r="L3300" t="s">
        <v>7209</v>
      </c>
      <c r="M3300">
        <v>8</v>
      </c>
      <c r="N3300">
        <v>11077.78</v>
      </c>
      <c r="O3300">
        <v>0.2</v>
      </c>
      <c r="P3300">
        <v>740.7</v>
      </c>
    </row>
    <row r="3301" spans="1:16" x14ac:dyDescent="0.25">
      <c r="A3301" t="s">
        <v>3313</v>
      </c>
      <c r="B3301" t="s">
        <v>5107</v>
      </c>
      <c r="C3301" t="str">
        <f>TEXT(SalesData[[#This Row],[Order Date]],"mmm-yyyy")</f>
        <v>Dec-2023</v>
      </c>
      <c r="D3301">
        <f t="shared" si="51"/>
        <v>2023</v>
      </c>
      <c r="E3301" t="s">
        <v>6230</v>
      </c>
      <c r="F3301" t="s">
        <v>6899</v>
      </c>
      <c r="G3301" t="s">
        <v>7096</v>
      </c>
      <c r="H3301" t="s">
        <v>7103</v>
      </c>
      <c r="I3301" t="s">
        <v>7119</v>
      </c>
      <c r="J3301" t="s">
        <v>7162</v>
      </c>
      <c r="K3301" t="s">
        <v>7168</v>
      </c>
      <c r="L3301" t="s">
        <v>7180</v>
      </c>
      <c r="M3301">
        <v>8</v>
      </c>
      <c r="N3301">
        <v>28558.71</v>
      </c>
      <c r="O3301">
        <v>0</v>
      </c>
      <c r="P3301">
        <v>4811.47</v>
      </c>
    </row>
    <row r="3302" spans="1:16" x14ac:dyDescent="0.25">
      <c r="A3302" t="s">
        <v>3314</v>
      </c>
      <c r="B3302" t="s">
        <v>5853</v>
      </c>
      <c r="C3302" t="str">
        <f>TEXT(SalesData[[#This Row],[Order Date]],"mmm-yyyy")</f>
        <v>Sep-2024</v>
      </c>
      <c r="D3302">
        <f t="shared" si="51"/>
        <v>2024</v>
      </c>
      <c r="E3302" t="s">
        <v>6847</v>
      </c>
      <c r="F3302" t="s">
        <v>6926</v>
      </c>
      <c r="G3302" t="s">
        <v>7094</v>
      </c>
      <c r="H3302" t="s">
        <v>7099</v>
      </c>
      <c r="I3302" t="s">
        <v>7115</v>
      </c>
      <c r="J3302" t="s">
        <v>7164</v>
      </c>
      <c r="K3302" t="s">
        <v>7173</v>
      </c>
      <c r="L3302" t="s">
        <v>7200</v>
      </c>
      <c r="M3302">
        <v>8</v>
      </c>
      <c r="N3302">
        <v>7946.58</v>
      </c>
      <c r="O3302">
        <v>0.15</v>
      </c>
      <c r="P3302">
        <v>2078.96</v>
      </c>
    </row>
    <row r="3303" spans="1:16" x14ac:dyDescent="0.25">
      <c r="A3303" t="s">
        <v>3315</v>
      </c>
      <c r="B3303" t="s">
        <v>5824</v>
      </c>
      <c r="C3303" t="str">
        <f>TEXT(SalesData[[#This Row],[Order Date]],"mmm-yyyy")</f>
        <v>Nov-2025</v>
      </c>
      <c r="D3303">
        <f t="shared" si="51"/>
        <v>2025</v>
      </c>
      <c r="E3303" t="s">
        <v>6454</v>
      </c>
      <c r="F3303" t="s">
        <v>7064</v>
      </c>
      <c r="G3303" t="s">
        <v>7096</v>
      </c>
      <c r="H3303" t="s">
        <v>7112</v>
      </c>
      <c r="I3303" t="s">
        <v>7154</v>
      </c>
      <c r="J3303" t="s">
        <v>7164</v>
      </c>
      <c r="K3303" t="s">
        <v>7173</v>
      </c>
      <c r="L3303" t="s">
        <v>7206</v>
      </c>
      <c r="M3303">
        <v>1</v>
      </c>
      <c r="N3303">
        <v>1676.81</v>
      </c>
      <c r="O3303">
        <v>0.25</v>
      </c>
      <c r="P3303">
        <v>245.43</v>
      </c>
    </row>
    <row r="3304" spans="1:16" x14ac:dyDescent="0.25">
      <c r="A3304" t="s">
        <v>3316</v>
      </c>
      <c r="B3304" t="s">
        <v>5651</v>
      </c>
      <c r="C3304" t="str">
        <f>TEXT(SalesData[[#This Row],[Order Date]],"mmm-yyyy")</f>
        <v>Apr-2024</v>
      </c>
      <c r="D3304">
        <f t="shared" si="51"/>
        <v>2024</v>
      </c>
      <c r="E3304" t="s">
        <v>6618</v>
      </c>
      <c r="F3304" t="s">
        <v>7006</v>
      </c>
      <c r="G3304" t="s">
        <v>7097</v>
      </c>
      <c r="H3304" t="s">
        <v>7104</v>
      </c>
      <c r="I3304" t="s">
        <v>7132</v>
      </c>
      <c r="J3304" t="s">
        <v>7163</v>
      </c>
      <c r="K3304" t="s">
        <v>7175</v>
      </c>
      <c r="L3304" t="s">
        <v>7205</v>
      </c>
      <c r="M3304">
        <v>4</v>
      </c>
      <c r="N3304">
        <v>12342.18</v>
      </c>
      <c r="O3304">
        <v>0.1</v>
      </c>
      <c r="P3304">
        <v>1645.78</v>
      </c>
    </row>
    <row r="3305" spans="1:16" x14ac:dyDescent="0.25">
      <c r="A3305" t="s">
        <v>3317</v>
      </c>
      <c r="B3305" t="s">
        <v>5528</v>
      </c>
      <c r="C3305" t="str">
        <f>TEXT(SalesData[[#This Row],[Order Date]],"mmm-yyyy")</f>
        <v>Dec-2024</v>
      </c>
      <c r="D3305">
        <f t="shared" si="51"/>
        <v>2024</v>
      </c>
      <c r="E3305" t="s">
        <v>6187</v>
      </c>
      <c r="F3305" t="s">
        <v>6944</v>
      </c>
      <c r="G3305" t="s">
        <v>7096</v>
      </c>
      <c r="H3305" t="s">
        <v>7111</v>
      </c>
      <c r="I3305" t="s">
        <v>7131</v>
      </c>
      <c r="J3305" t="s">
        <v>7165</v>
      </c>
      <c r="K3305" t="s">
        <v>7177</v>
      </c>
      <c r="L3305" t="s">
        <v>7210</v>
      </c>
      <c r="M3305">
        <v>2</v>
      </c>
      <c r="N3305">
        <v>171410.92</v>
      </c>
      <c r="O3305">
        <v>0</v>
      </c>
      <c r="P3305">
        <v>21483.98</v>
      </c>
    </row>
    <row r="3306" spans="1:16" x14ac:dyDescent="0.25">
      <c r="A3306" t="s">
        <v>3318</v>
      </c>
      <c r="B3306" t="s">
        <v>5890</v>
      </c>
      <c r="C3306" t="str">
        <f>TEXT(SalesData[[#This Row],[Order Date]],"mmm-yyyy")</f>
        <v>May-2023</v>
      </c>
      <c r="D3306">
        <f t="shared" si="51"/>
        <v>2023</v>
      </c>
      <c r="E3306" t="s">
        <v>6700</v>
      </c>
      <c r="F3306" t="s">
        <v>7030</v>
      </c>
      <c r="G3306" t="s">
        <v>7094</v>
      </c>
      <c r="H3306" t="s">
        <v>7100</v>
      </c>
      <c r="I3306" t="s">
        <v>7116</v>
      </c>
      <c r="J3306" t="s">
        <v>7165</v>
      </c>
      <c r="K3306" t="s">
        <v>7176</v>
      </c>
      <c r="L3306" t="s">
        <v>7194</v>
      </c>
      <c r="M3306">
        <v>6</v>
      </c>
      <c r="N3306">
        <v>148094.34</v>
      </c>
      <c r="O3306">
        <v>0</v>
      </c>
      <c r="P3306">
        <v>21535.77</v>
      </c>
    </row>
    <row r="3307" spans="1:16" x14ac:dyDescent="0.25">
      <c r="A3307" t="s">
        <v>3319</v>
      </c>
      <c r="B3307" t="s">
        <v>5706</v>
      </c>
      <c r="C3307" t="str">
        <f>TEXT(SalesData[[#This Row],[Order Date]],"mmm-yyyy")</f>
        <v>Apr-2025</v>
      </c>
      <c r="D3307">
        <f t="shared" si="51"/>
        <v>2025</v>
      </c>
      <c r="E3307" t="s">
        <v>6729</v>
      </c>
      <c r="F3307" t="s">
        <v>6914</v>
      </c>
      <c r="G3307" t="s">
        <v>7095</v>
      </c>
      <c r="H3307" t="s">
        <v>7108</v>
      </c>
      <c r="I3307" t="s">
        <v>7141</v>
      </c>
      <c r="J3307" t="s">
        <v>7165</v>
      </c>
      <c r="K3307" t="s">
        <v>7176</v>
      </c>
      <c r="L3307" t="s">
        <v>7202</v>
      </c>
      <c r="M3307">
        <v>3</v>
      </c>
      <c r="N3307">
        <v>41428.6</v>
      </c>
      <c r="O3307">
        <v>0.25</v>
      </c>
      <c r="P3307">
        <v>2634.53</v>
      </c>
    </row>
    <row r="3308" spans="1:16" x14ac:dyDescent="0.25">
      <c r="A3308" t="s">
        <v>3320</v>
      </c>
      <c r="B3308" t="s">
        <v>5373</v>
      </c>
      <c r="C3308" t="str">
        <f>TEXT(SalesData[[#This Row],[Order Date]],"mmm-yyyy")</f>
        <v>Sep-2025</v>
      </c>
      <c r="D3308">
        <f t="shared" si="51"/>
        <v>2025</v>
      </c>
      <c r="E3308" t="s">
        <v>6204</v>
      </c>
      <c r="F3308" t="s">
        <v>6958</v>
      </c>
      <c r="G3308" t="s">
        <v>7094</v>
      </c>
      <c r="H3308" t="s">
        <v>7098</v>
      </c>
      <c r="I3308" t="s">
        <v>7138</v>
      </c>
      <c r="J3308" t="s">
        <v>7163</v>
      </c>
      <c r="K3308" t="s">
        <v>7171</v>
      </c>
      <c r="L3308" t="s">
        <v>7209</v>
      </c>
      <c r="M3308">
        <v>5</v>
      </c>
      <c r="N3308">
        <v>9076.2900000000009</v>
      </c>
      <c r="O3308">
        <v>0</v>
      </c>
      <c r="P3308">
        <v>1723.97</v>
      </c>
    </row>
    <row r="3309" spans="1:16" x14ac:dyDescent="0.25">
      <c r="A3309" t="s">
        <v>3321</v>
      </c>
      <c r="B3309" t="s">
        <v>5947</v>
      </c>
      <c r="C3309" t="str">
        <f>TEXT(SalesData[[#This Row],[Order Date]],"mmm-yyyy")</f>
        <v>Dec-2025</v>
      </c>
      <c r="D3309">
        <f t="shared" si="51"/>
        <v>2025</v>
      </c>
      <c r="E3309" t="s">
        <v>6702</v>
      </c>
      <c r="F3309" t="s">
        <v>6999</v>
      </c>
      <c r="G3309" t="s">
        <v>7095</v>
      </c>
      <c r="H3309" t="s">
        <v>7102</v>
      </c>
      <c r="I3309" t="s">
        <v>7147</v>
      </c>
      <c r="J3309" t="s">
        <v>7162</v>
      </c>
      <c r="K3309" t="s">
        <v>7166</v>
      </c>
      <c r="L3309" t="s">
        <v>7192</v>
      </c>
      <c r="M3309">
        <v>3</v>
      </c>
      <c r="N3309">
        <v>17505.34</v>
      </c>
      <c r="O3309">
        <v>0</v>
      </c>
      <c r="P3309">
        <v>2930.82</v>
      </c>
    </row>
    <row r="3310" spans="1:16" x14ac:dyDescent="0.25">
      <c r="A3310" t="s">
        <v>3322</v>
      </c>
      <c r="B3310" t="s">
        <v>5839</v>
      </c>
      <c r="C3310" t="str">
        <f>TEXT(SalesData[[#This Row],[Order Date]],"mmm-yyyy")</f>
        <v>Jan-2024</v>
      </c>
      <c r="D3310">
        <f t="shared" si="51"/>
        <v>2024</v>
      </c>
      <c r="E3310" t="s">
        <v>6803</v>
      </c>
      <c r="F3310" t="s">
        <v>6916</v>
      </c>
      <c r="G3310" t="s">
        <v>7094</v>
      </c>
      <c r="H3310" t="s">
        <v>7101</v>
      </c>
      <c r="I3310" t="s">
        <v>7124</v>
      </c>
      <c r="J3310" t="s">
        <v>7165</v>
      </c>
      <c r="K3310" t="s">
        <v>7172</v>
      </c>
      <c r="L3310" t="s">
        <v>7208</v>
      </c>
      <c r="M3310">
        <v>4</v>
      </c>
      <c r="N3310">
        <v>8610.85</v>
      </c>
      <c r="O3310">
        <v>0.1</v>
      </c>
      <c r="P3310">
        <v>1554.29</v>
      </c>
    </row>
    <row r="3311" spans="1:16" x14ac:dyDescent="0.25">
      <c r="A3311" t="s">
        <v>3323</v>
      </c>
      <c r="B3311" t="s">
        <v>6009</v>
      </c>
      <c r="C3311" t="str">
        <f>TEXT(SalesData[[#This Row],[Order Date]],"mmm-yyyy")</f>
        <v>Sep-2024</v>
      </c>
      <c r="D3311">
        <f t="shared" si="51"/>
        <v>2024</v>
      </c>
      <c r="E3311" t="s">
        <v>6628</v>
      </c>
      <c r="F3311" t="s">
        <v>6981</v>
      </c>
      <c r="G3311" t="s">
        <v>7095</v>
      </c>
      <c r="H3311" t="s">
        <v>7106</v>
      </c>
      <c r="I3311" t="s">
        <v>7161</v>
      </c>
      <c r="J3311" t="s">
        <v>7165</v>
      </c>
      <c r="K3311" t="s">
        <v>7176</v>
      </c>
      <c r="L3311" t="s">
        <v>7194</v>
      </c>
      <c r="M3311">
        <v>5</v>
      </c>
      <c r="N3311">
        <v>99376.71</v>
      </c>
      <c r="O3311">
        <v>0.2</v>
      </c>
      <c r="P3311">
        <v>4773.82</v>
      </c>
    </row>
    <row r="3312" spans="1:16" x14ac:dyDescent="0.25">
      <c r="A3312" t="s">
        <v>3324</v>
      </c>
      <c r="B3312" t="s">
        <v>5955</v>
      </c>
      <c r="C3312" t="str">
        <f>TEXT(SalesData[[#This Row],[Order Date]],"mmm-yyyy")</f>
        <v>Jul-2023</v>
      </c>
      <c r="D3312">
        <f t="shared" si="51"/>
        <v>2023</v>
      </c>
      <c r="E3312" t="s">
        <v>6748</v>
      </c>
      <c r="F3312" t="s">
        <v>6909</v>
      </c>
      <c r="G3312" t="s">
        <v>7094</v>
      </c>
      <c r="H3312" t="s">
        <v>7100</v>
      </c>
      <c r="I3312" t="s">
        <v>7151</v>
      </c>
      <c r="J3312" t="s">
        <v>7165</v>
      </c>
      <c r="K3312" t="s">
        <v>7172</v>
      </c>
      <c r="L3312" t="s">
        <v>7212</v>
      </c>
      <c r="M3312">
        <v>5</v>
      </c>
      <c r="N3312">
        <v>15228.75</v>
      </c>
      <c r="O3312">
        <v>0.1</v>
      </c>
      <c r="P3312">
        <v>2071.52</v>
      </c>
    </row>
    <row r="3313" spans="1:16" x14ac:dyDescent="0.25">
      <c r="A3313" t="s">
        <v>3325</v>
      </c>
      <c r="B3313" t="s">
        <v>5375</v>
      </c>
      <c r="C3313" t="str">
        <f>TEXT(SalesData[[#This Row],[Order Date]],"mmm-yyyy")</f>
        <v>Jun-2025</v>
      </c>
      <c r="D3313">
        <f t="shared" si="51"/>
        <v>2025</v>
      </c>
      <c r="E3313" t="s">
        <v>6260</v>
      </c>
      <c r="F3313" t="s">
        <v>7009</v>
      </c>
      <c r="G3313" t="s">
        <v>7096</v>
      </c>
      <c r="H3313" t="s">
        <v>7112</v>
      </c>
      <c r="I3313" t="s">
        <v>7139</v>
      </c>
      <c r="J3313" t="s">
        <v>7164</v>
      </c>
      <c r="K3313" t="s">
        <v>7173</v>
      </c>
      <c r="L3313" t="s">
        <v>7206</v>
      </c>
      <c r="M3313">
        <v>6</v>
      </c>
      <c r="N3313">
        <v>11028.15</v>
      </c>
      <c r="O3313">
        <v>0.2</v>
      </c>
      <c r="P3313">
        <v>2698.34</v>
      </c>
    </row>
    <row r="3314" spans="1:16" x14ac:dyDescent="0.25">
      <c r="A3314" t="s">
        <v>3326</v>
      </c>
      <c r="B3314" t="s">
        <v>5277</v>
      </c>
      <c r="C3314" t="str">
        <f>TEXT(SalesData[[#This Row],[Order Date]],"mmm-yyyy")</f>
        <v>Jul-2023</v>
      </c>
      <c r="D3314">
        <f t="shared" si="51"/>
        <v>2023</v>
      </c>
      <c r="E3314" t="s">
        <v>6226</v>
      </c>
      <c r="F3314" t="s">
        <v>6992</v>
      </c>
      <c r="G3314" t="s">
        <v>7097</v>
      </c>
      <c r="H3314" t="s">
        <v>7107</v>
      </c>
      <c r="I3314" t="s">
        <v>7152</v>
      </c>
      <c r="J3314" t="s">
        <v>7162</v>
      </c>
      <c r="K3314" t="s">
        <v>7169</v>
      </c>
      <c r="L3314" t="s">
        <v>7193</v>
      </c>
      <c r="M3314">
        <v>4</v>
      </c>
      <c r="N3314">
        <v>39241.699999999997</v>
      </c>
      <c r="O3314">
        <v>0.15</v>
      </c>
      <c r="P3314">
        <v>6777.58</v>
      </c>
    </row>
    <row r="3315" spans="1:16" x14ac:dyDescent="0.25">
      <c r="A3315" t="s">
        <v>3327</v>
      </c>
      <c r="B3315" t="s">
        <v>5718</v>
      </c>
      <c r="C3315" t="str">
        <f>TEXT(SalesData[[#This Row],[Order Date]],"mmm-yyyy")</f>
        <v>Dec-2025</v>
      </c>
      <c r="D3315">
        <f t="shared" si="51"/>
        <v>2025</v>
      </c>
      <c r="E3315" t="s">
        <v>6829</v>
      </c>
      <c r="F3315" t="s">
        <v>7010</v>
      </c>
      <c r="G3315" t="s">
        <v>7095</v>
      </c>
      <c r="H3315" t="s">
        <v>7102</v>
      </c>
      <c r="I3315" t="s">
        <v>7157</v>
      </c>
      <c r="J3315" t="s">
        <v>7162</v>
      </c>
      <c r="K3315" t="s">
        <v>7166</v>
      </c>
      <c r="L3315" t="s">
        <v>7192</v>
      </c>
      <c r="M3315">
        <v>8</v>
      </c>
      <c r="N3315">
        <v>37839.769999999997</v>
      </c>
      <c r="O3315">
        <v>0.2</v>
      </c>
      <c r="P3315">
        <v>3443.17</v>
      </c>
    </row>
    <row r="3316" spans="1:16" x14ac:dyDescent="0.25">
      <c r="A3316" t="s">
        <v>3328</v>
      </c>
      <c r="B3316" t="s">
        <v>6045</v>
      </c>
      <c r="C3316" t="str">
        <f>TEXT(SalesData[[#This Row],[Order Date]],"mmm-yyyy")</f>
        <v>Aug-2024</v>
      </c>
      <c r="D3316">
        <f t="shared" si="51"/>
        <v>2024</v>
      </c>
      <c r="E3316" t="s">
        <v>6887</v>
      </c>
      <c r="F3316" t="s">
        <v>7065</v>
      </c>
      <c r="G3316" t="s">
        <v>7097</v>
      </c>
      <c r="H3316" t="s">
        <v>7104</v>
      </c>
      <c r="I3316" t="s">
        <v>7120</v>
      </c>
      <c r="J3316" t="s">
        <v>7162</v>
      </c>
      <c r="K3316" t="s">
        <v>7169</v>
      </c>
      <c r="L3316" t="s">
        <v>7182</v>
      </c>
      <c r="M3316">
        <v>8</v>
      </c>
      <c r="N3316">
        <v>51387.14</v>
      </c>
      <c r="O3316">
        <v>0.25</v>
      </c>
      <c r="P3316">
        <v>4068.33</v>
      </c>
    </row>
    <row r="3317" spans="1:16" x14ac:dyDescent="0.25">
      <c r="A3317" t="s">
        <v>3329</v>
      </c>
      <c r="B3317" t="s">
        <v>5441</v>
      </c>
      <c r="C3317" t="str">
        <f>TEXT(SalesData[[#This Row],[Order Date]],"mmm-yyyy")</f>
        <v>May-2023</v>
      </c>
      <c r="D3317">
        <f t="shared" si="51"/>
        <v>2023</v>
      </c>
      <c r="E3317" t="s">
        <v>6813</v>
      </c>
      <c r="F3317" t="s">
        <v>7057</v>
      </c>
      <c r="G3317" t="s">
        <v>7096</v>
      </c>
      <c r="H3317" t="s">
        <v>7111</v>
      </c>
      <c r="I3317" t="s">
        <v>7131</v>
      </c>
      <c r="J3317" t="s">
        <v>7165</v>
      </c>
      <c r="K3317" t="s">
        <v>7176</v>
      </c>
      <c r="L3317" t="s">
        <v>7195</v>
      </c>
      <c r="M3317">
        <v>2</v>
      </c>
      <c r="N3317">
        <v>19067.04</v>
      </c>
      <c r="O3317">
        <v>0.2</v>
      </c>
      <c r="P3317">
        <v>1098.03</v>
      </c>
    </row>
    <row r="3318" spans="1:16" x14ac:dyDescent="0.25">
      <c r="A3318" t="s">
        <v>3330</v>
      </c>
      <c r="B3318" t="s">
        <v>5715</v>
      </c>
      <c r="C3318" t="str">
        <f>TEXT(SalesData[[#This Row],[Order Date]],"mmm-yyyy")</f>
        <v>Nov-2024</v>
      </c>
      <c r="D3318">
        <f t="shared" si="51"/>
        <v>2024</v>
      </c>
      <c r="E3318" t="s">
        <v>6176</v>
      </c>
      <c r="F3318" t="s">
        <v>6966</v>
      </c>
      <c r="G3318" t="s">
        <v>7095</v>
      </c>
      <c r="H3318" t="s">
        <v>7106</v>
      </c>
      <c r="I3318" t="s">
        <v>7122</v>
      </c>
      <c r="J3318" t="s">
        <v>7162</v>
      </c>
      <c r="K3318" t="s">
        <v>7166</v>
      </c>
      <c r="L3318" t="s">
        <v>7211</v>
      </c>
      <c r="M3318">
        <v>2</v>
      </c>
      <c r="N3318">
        <v>10901.6</v>
      </c>
      <c r="O3318">
        <v>0.25</v>
      </c>
      <c r="P3318">
        <v>608.32000000000005</v>
      </c>
    </row>
    <row r="3319" spans="1:16" x14ac:dyDescent="0.25">
      <c r="A3319" t="s">
        <v>3331</v>
      </c>
      <c r="B3319" t="s">
        <v>5535</v>
      </c>
      <c r="C3319" t="str">
        <f>TEXT(SalesData[[#This Row],[Order Date]],"mmm-yyyy")</f>
        <v>Jun-2023</v>
      </c>
      <c r="D3319">
        <f t="shared" si="51"/>
        <v>2023</v>
      </c>
      <c r="E3319" t="s">
        <v>6885</v>
      </c>
      <c r="F3319" t="s">
        <v>6959</v>
      </c>
      <c r="G3319" t="s">
        <v>7096</v>
      </c>
      <c r="H3319" t="s">
        <v>7112</v>
      </c>
      <c r="I3319" t="s">
        <v>7139</v>
      </c>
      <c r="J3319" t="s">
        <v>7163</v>
      </c>
      <c r="K3319" t="s">
        <v>7167</v>
      </c>
      <c r="L3319" t="s">
        <v>7207</v>
      </c>
      <c r="M3319">
        <v>4</v>
      </c>
      <c r="N3319">
        <v>3172.53</v>
      </c>
      <c r="O3319">
        <v>0</v>
      </c>
      <c r="P3319">
        <v>1128.31</v>
      </c>
    </row>
    <row r="3320" spans="1:16" x14ac:dyDescent="0.25">
      <c r="A3320" t="s">
        <v>3332</v>
      </c>
      <c r="B3320" t="s">
        <v>6046</v>
      </c>
      <c r="C3320" t="str">
        <f>TEXT(SalesData[[#This Row],[Order Date]],"mmm-yyyy")</f>
        <v>Jan-2023</v>
      </c>
      <c r="D3320">
        <f t="shared" si="51"/>
        <v>2023</v>
      </c>
      <c r="E3320" t="s">
        <v>6403</v>
      </c>
      <c r="F3320" t="s">
        <v>6980</v>
      </c>
      <c r="G3320" t="s">
        <v>7095</v>
      </c>
      <c r="H3320" t="s">
        <v>7108</v>
      </c>
      <c r="I3320" t="s">
        <v>7141</v>
      </c>
      <c r="J3320" t="s">
        <v>7162</v>
      </c>
      <c r="K3320" t="s">
        <v>7168</v>
      </c>
      <c r="L3320" t="s">
        <v>7180</v>
      </c>
      <c r="M3320">
        <v>3</v>
      </c>
      <c r="N3320">
        <v>7557.24</v>
      </c>
      <c r="O3320">
        <v>0.25</v>
      </c>
      <c r="P3320">
        <v>715.59</v>
      </c>
    </row>
    <row r="3321" spans="1:16" x14ac:dyDescent="0.25">
      <c r="A3321" t="s">
        <v>3333</v>
      </c>
      <c r="B3321" t="s">
        <v>5683</v>
      </c>
      <c r="C3321" t="str">
        <f>TEXT(SalesData[[#This Row],[Order Date]],"mmm-yyyy")</f>
        <v>Sep-2024</v>
      </c>
      <c r="D3321">
        <f t="shared" si="51"/>
        <v>2024</v>
      </c>
      <c r="E3321" t="s">
        <v>6381</v>
      </c>
      <c r="F3321" t="s">
        <v>6970</v>
      </c>
      <c r="G3321" t="s">
        <v>7094</v>
      </c>
      <c r="H3321" t="s">
        <v>7098</v>
      </c>
      <c r="I3321" t="s">
        <v>7156</v>
      </c>
      <c r="J3321" t="s">
        <v>7164</v>
      </c>
      <c r="K3321" t="s">
        <v>7170</v>
      </c>
      <c r="L3321" t="s">
        <v>7213</v>
      </c>
      <c r="M3321">
        <v>3</v>
      </c>
      <c r="N3321">
        <v>8282.5</v>
      </c>
      <c r="O3321">
        <v>0.05</v>
      </c>
      <c r="P3321">
        <v>2335</v>
      </c>
    </row>
    <row r="3322" spans="1:16" x14ac:dyDescent="0.25">
      <c r="A3322" t="s">
        <v>3334</v>
      </c>
      <c r="B3322" t="s">
        <v>5015</v>
      </c>
      <c r="C3322" t="str">
        <f>TEXT(SalesData[[#This Row],[Order Date]],"mmm-yyyy")</f>
        <v>Nov-2024</v>
      </c>
      <c r="D3322">
        <f t="shared" si="51"/>
        <v>2024</v>
      </c>
      <c r="E3322" t="s">
        <v>6790</v>
      </c>
      <c r="F3322" t="s">
        <v>6905</v>
      </c>
      <c r="G3322" t="s">
        <v>7094</v>
      </c>
      <c r="H3322" t="s">
        <v>7099</v>
      </c>
      <c r="I3322" t="s">
        <v>7125</v>
      </c>
      <c r="J3322" t="s">
        <v>7162</v>
      </c>
      <c r="K3322" t="s">
        <v>7166</v>
      </c>
      <c r="L3322" t="s">
        <v>7178</v>
      </c>
      <c r="M3322">
        <v>2</v>
      </c>
      <c r="N3322">
        <v>28572.69</v>
      </c>
      <c r="O3322">
        <v>0</v>
      </c>
      <c r="P3322">
        <v>5590.93</v>
      </c>
    </row>
    <row r="3323" spans="1:16" x14ac:dyDescent="0.25">
      <c r="A3323" t="s">
        <v>3335</v>
      </c>
      <c r="B3323" t="s">
        <v>5492</v>
      </c>
      <c r="C3323" t="str">
        <f>TEXT(SalesData[[#This Row],[Order Date]],"mmm-yyyy")</f>
        <v>Mar-2023</v>
      </c>
      <c r="D3323">
        <f t="shared" si="51"/>
        <v>2023</v>
      </c>
      <c r="E3323" t="s">
        <v>6568</v>
      </c>
      <c r="F3323" t="s">
        <v>6996</v>
      </c>
      <c r="G3323" t="s">
        <v>7095</v>
      </c>
      <c r="H3323" t="s">
        <v>7102</v>
      </c>
      <c r="I3323" t="s">
        <v>7147</v>
      </c>
      <c r="J3323" t="s">
        <v>7165</v>
      </c>
      <c r="K3323" t="s">
        <v>7176</v>
      </c>
      <c r="L3323" t="s">
        <v>7194</v>
      </c>
      <c r="M3323">
        <v>6</v>
      </c>
      <c r="N3323">
        <v>156305.9</v>
      </c>
      <c r="O3323">
        <v>0</v>
      </c>
      <c r="P3323">
        <v>25350.92</v>
      </c>
    </row>
    <row r="3324" spans="1:16" x14ac:dyDescent="0.25">
      <c r="A3324" t="s">
        <v>3336</v>
      </c>
      <c r="B3324" t="s">
        <v>5829</v>
      </c>
      <c r="C3324" t="str">
        <f>TEXT(SalesData[[#This Row],[Order Date]],"mmm-yyyy")</f>
        <v>Apr-2025</v>
      </c>
      <c r="D3324">
        <f t="shared" si="51"/>
        <v>2025</v>
      </c>
      <c r="E3324" t="s">
        <v>6226</v>
      </c>
      <c r="F3324" t="s">
        <v>6992</v>
      </c>
      <c r="G3324" t="s">
        <v>7095</v>
      </c>
      <c r="H3324" t="s">
        <v>7108</v>
      </c>
      <c r="I3324" t="s">
        <v>7150</v>
      </c>
      <c r="J3324" t="s">
        <v>7163</v>
      </c>
      <c r="K3324" t="s">
        <v>7175</v>
      </c>
      <c r="L3324" t="s">
        <v>7205</v>
      </c>
      <c r="M3324">
        <v>8</v>
      </c>
      <c r="N3324">
        <v>22841.33</v>
      </c>
      <c r="O3324">
        <v>0.2</v>
      </c>
      <c r="P3324">
        <v>2027.36</v>
      </c>
    </row>
    <row r="3325" spans="1:16" x14ac:dyDescent="0.25">
      <c r="A3325" t="s">
        <v>3337</v>
      </c>
      <c r="B3325" t="s">
        <v>5925</v>
      </c>
      <c r="C3325" t="str">
        <f>TEXT(SalesData[[#This Row],[Order Date]],"mmm-yyyy")</f>
        <v>Jul-2025</v>
      </c>
      <c r="D3325">
        <f t="shared" si="51"/>
        <v>2025</v>
      </c>
      <c r="E3325" t="s">
        <v>6413</v>
      </c>
      <c r="F3325" t="s">
        <v>7052</v>
      </c>
      <c r="G3325" t="s">
        <v>7095</v>
      </c>
      <c r="H3325" t="s">
        <v>7108</v>
      </c>
      <c r="I3325" t="s">
        <v>7126</v>
      </c>
      <c r="J3325" t="s">
        <v>7165</v>
      </c>
      <c r="K3325" t="s">
        <v>7177</v>
      </c>
      <c r="L3325" t="s">
        <v>7201</v>
      </c>
      <c r="M3325">
        <v>1</v>
      </c>
      <c r="N3325">
        <v>41024.1</v>
      </c>
      <c r="O3325">
        <v>0.2</v>
      </c>
      <c r="P3325">
        <v>4124.67</v>
      </c>
    </row>
    <row r="3326" spans="1:16" x14ac:dyDescent="0.25">
      <c r="A3326" t="s">
        <v>3338</v>
      </c>
      <c r="B3326" t="s">
        <v>5848</v>
      </c>
      <c r="C3326" t="str">
        <f>TEXT(SalesData[[#This Row],[Order Date]],"mmm-yyyy")</f>
        <v>Oct-2024</v>
      </c>
      <c r="D3326">
        <f t="shared" si="51"/>
        <v>2024</v>
      </c>
      <c r="E3326" t="s">
        <v>6648</v>
      </c>
      <c r="F3326" t="s">
        <v>6996</v>
      </c>
      <c r="G3326" t="s">
        <v>7096</v>
      </c>
      <c r="H3326" t="s">
        <v>7103</v>
      </c>
      <c r="I3326" t="s">
        <v>7158</v>
      </c>
      <c r="J3326" t="s">
        <v>7165</v>
      </c>
      <c r="K3326" t="s">
        <v>7172</v>
      </c>
      <c r="L3326" t="s">
        <v>7208</v>
      </c>
      <c r="M3326">
        <v>1</v>
      </c>
      <c r="N3326">
        <v>2557.34</v>
      </c>
      <c r="O3326">
        <v>0</v>
      </c>
      <c r="P3326">
        <v>596.25</v>
      </c>
    </row>
    <row r="3327" spans="1:16" x14ac:dyDescent="0.25">
      <c r="A3327" t="s">
        <v>3339</v>
      </c>
      <c r="B3327" t="s">
        <v>5339</v>
      </c>
      <c r="C3327" t="str">
        <f>TEXT(SalesData[[#This Row],[Order Date]],"mmm-yyyy")</f>
        <v>May-2024</v>
      </c>
      <c r="D3327">
        <f t="shared" si="51"/>
        <v>2024</v>
      </c>
      <c r="E3327" t="s">
        <v>6200</v>
      </c>
      <c r="F3327" t="s">
        <v>6959</v>
      </c>
      <c r="G3327" t="s">
        <v>7097</v>
      </c>
      <c r="H3327" t="s">
        <v>7107</v>
      </c>
      <c r="I3327" t="s">
        <v>7153</v>
      </c>
      <c r="J3327" t="s">
        <v>7162</v>
      </c>
      <c r="K3327" t="s">
        <v>7166</v>
      </c>
      <c r="L3327" t="s">
        <v>7192</v>
      </c>
      <c r="M3327">
        <v>2</v>
      </c>
      <c r="N3327">
        <v>11825.36</v>
      </c>
      <c r="O3327">
        <v>0.05</v>
      </c>
      <c r="P3327">
        <v>1825.9</v>
      </c>
    </row>
    <row r="3328" spans="1:16" x14ac:dyDescent="0.25">
      <c r="A3328" t="s">
        <v>3340</v>
      </c>
      <c r="B3328" t="s">
        <v>5296</v>
      </c>
      <c r="C3328" t="str">
        <f>TEXT(SalesData[[#This Row],[Order Date]],"mmm-yyyy")</f>
        <v>Mar-2025</v>
      </c>
      <c r="D3328">
        <f t="shared" si="51"/>
        <v>2025</v>
      </c>
      <c r="E3328" t="s">
        <v>6259</v>
      </c>
      <c r="F3328" t="s">
        <v>6968</v>
      </c>
      <c r="G3328" t="s">
        <v>7096</v>
      </c>
      <c r="H3328" t="s">
        <v>7112</v>
      </c>
      <c r="I3328" t="s">
        <v>7154</v>
      </c>
      <c r="J3328" t="s">
        <v>7165</v>
      </c>
      <c r="K3328" t="s">
        <v>7177</v>
      </c>
      <c r="L3328" t="s">
        <v>7201</v>
      </c>
      <c r="M3328">
        <v>7</v>
      </c>
      <c r="N3328">
        <v>339206.6</v>
      </c>
      <c r="O3328">
        <v>0.05</v>
      </c>
      <c r="P3328">
        <v>49171.22</v>
      </c>
    </row>
    <row r="3329" spans="1:16" x14ac:dyDescent="0.25">
      <c r="A3329" t="s">
        <v>3341</v>
      </c>
      <c r="B3329" t="s">
        <v>5435</v>
      </c>
      <c r="C3329" t="str">
        <f>TEXT(SalesData[[#This Row],[Order Date]],"mmm-yyyy")</f>
        <v>Mar-2023</v>
      </c>
      <c r="D3329">
        <f t="shared" si="51"/>
        <v>2023</v>
      </c>
      <c r="E3329" t="s">
        <v>6770</v>
      </c>
      <c r="F3329" t="s">
        <v>7001</v>
      </c>
      <c r="G3329" t="s">
        <v>7095</v>
      </c>
      <c r="H3329" t="s">
        <v>7109</v>
      </c>
      <c r="I3329" t="s">
        <v>7140</v>
      </c>
      <c r="J3329" t="s">
        <v>7164</v>
      </c>
      <c r="K3329" t="s">
        <v>7174</v>
      </c>
      <c r="L3329" t="s">
        <v>7188</v>
      </c>
      <c r="M3329">
        <v>5</v>
      </c>
      <c r="N3329">
        <v>10351.719999999999</v>
      </c>
      <c r="O3329">
        <v>0.25</v>
      </c>
      <c r="P3329">
        <v>1164.83</v>
      </c>
    </row>
    <row r="3330" spans="1:16" x14ac:dyDescent="0.25">
      <c r="A3330" t="s">
        <v>3342</v>
      </c>
      <c r="B3330" t="s">
        <v>5986</v>
      </c>
      <c r="C3330" t="str">
        <f>TEXT(SalesData[[#This Row],[Order Date]],"mmm-yyyy")</f>
        <v>Aug-2024</v>
      </c>
      <c r="D3330">
        <f t="shared" ref="D3330:D3393" si="52">YEAR(B3330)</f>
        <v>2024</v>
      </c>
      <c r="E3330" t="s">
        <v>6457</v>
      </c>
      <c r="F3330" t="s">
        <v>6930</v>
      </c>
      <c r="G3330" t="s">
        <v>7096</v>
      </c>
      <c r="H3330" t="s">
        <v>7113</v>
      </c>
      <c r="I3330" t="s">
        <v>7148</v>
      </c>
      <c r="J3330" t="s">
        <v>7164</v>
      </c>
      <c r="K3330" t="s">
        <v>7170</v>
      </c>
      <c r="L3330" t="s">
        <v>7213</v>
      </c>
      <c r="M3330">
        <v>5</v>
      </c>
      <c r="N3330">
        <v>11996.34</v>
      </c>
      <c r="O3330">
        <v>0.15</v>
      </c>
      <c r="P3330">
        <v>3372.96</v>
      </c>
    </row>
    <row r="3331" spans="1:16" x14ac:dyDescent="0.25">
      <c r="A3331" t="s">
        <v>3343</v>
      </c>
      <c r="B3331" t="s">
        <v>5321</v>
      </c>
      <c r="C3331" t="str">
        <f>TEXT(SalesData[[#This Row],[Order Date]],"mmm-yyyy")</f>
        <v>Oct-2023</v>
      </c>
      <c r="D3331">
        <f t="shared" si="52"/>
        <v>2023</v>
      </c>
      <c r="E3331" t="s">
        <v>6654</v>
      </c>
      <c r="F3331" t="s">
        <v>7041</v>
      </c>
      <c r="G3331" t="s">
        <v>7095</v>
      </c>
      <c r="H3331" t="s">
        <v>7102</v>
      </c>
      <c r="I3331" t="s">
        <v>7157</v>
      </c>
      <c r="J3331" t="s">
        <v>7165</v>
      </c>
      <c r="K3331" t="s">
        <v>7176</v>
      </c>
      <c r="L3331" t="s">
        <v>7202</v>
      </c>
      <c r="M3331">
        <v>1</v>
      </c>
      <c r="N3331">
        <v>14357.54</v>
      </c>
      <c r="O3331">
        <v>0.2</v>
      </c>
      <c r="P3331">
        <v>834.8</v>
      </c>
    </row>
    <row r="3332" spans="1:16" x14ac:dyDescent="0.25">
      <c r="A3332" t="s">
        <v>3344</v>
      </c>
      <c r="B3332" t="s">
        <v>5790</v>
      </c>
      <c r="C3332" t="str">
        <f>TEXT(SalesData[[#This Row],[Order Date]],"mmm-yyyy")</f>
        <v>Aug-2023</v>
      </c>
      <c r="D3332">
        <f t="shared" si="52"/>
        <v>2023</v>
      </c>
      <c r="E3332" t="s">
        <v>6455</v>
      </c>
      <c r="F3332" t="s">
        <v>6955</v>
      </c>
      <c r="G3332" t="s">
        <v>7094</v>
      </c>
      <c r="H3332" t="s">
        <v>7099</v>
      </c>
      <c r="I3332" t="s">
        <v>7125</v>
      </c>
      <c r="J3332" t="s">
        <v>7164</v>
      </c>
      <c r="K3332" t="s">
        <v>7173</v>
      </c>
      <c r="L3332" t="s">
        <v>7186</v>
      </c>
      <c r="M3332">
        <v>6</v>
      </c>
      <c r="N3332">
        <v>27153.56</v>
      </c>
      <c r="O3332">
        <v>0</v>
      </c>
      <c r="P3332">
        <v>7703.58</v>
      </c>
    </row>
    <row r="3333" spans="1:16" x14ac:dyDescent="0.25">
      <c r="A3333" t="s">
        <v>3345</v>
      </c>
      <c r="B3333" t="s">
        <v>5070</v>
      </c>
      <c r="C3333" t="str">
        <f>TEXT(SalesData[[#This Row],[Order Date]],"mmm-yyyy")</f>
        <v>Feb-2023</v>
      </c>
      <c r="D3333">
        <f t="shared" si="52"/>
        <v>2023</v>
      </c>
      <c r="E3333" t="s">
        <v>6113</v>
      </c>
      <c r="F3333" t="s">
        <v>6912</v>
      </c>
      <c r="G3333" t="s">
        <v>7095</v>
      </c>
      <c r="H3333" t="s">
        <v>7106</v>
      </c>
      <c r="I3333" t="s">
        <v>7122</v>
      </c>
      <c r="J3333" t="s">
        <v>7164</v>
      </c>
      <c r="K3333" t="s">
        <v>7173</v>
      </c>
      <c r="L3333" t="s">
        <v>7206</v>
      </c>
      <c r="M3333">
        <v>2</v>
      </c>
      <c r="N3333">
        <v>3299.1</v>
      </c>
      <c r="O3333">
        <v>0.25</v>
      </c>
      <c r="P3333">
        <v>814.95</v>
      </c>
    </row>
    <row r="3334" spans="1:16" x14ac:dyDescent="0.25">
      <c r="A3334" t="s">
        <v>3346</v>
      </c>
      <c r="B3334" t="s">
        <v>5595</v>
      </c>
      <c r="C3334" t="str">
        <f>TEXT(SalesData[[#This Row],[Order Date]],"mmm-yyyy")</f>
        <v>Sep-2025</v>
      </c>
      <c r="D3334">
        <f t="shared" si="52"/>
        <v>2025</v>
      </c>
      <c r="E3334" t="s">
        <v>6197</v>
      </c>
      <c r="F3334" t="s">
        <v>6895</v>
      </c>
      <c r="G3334" t="s">
        <v>7096</v>
      </c>
      <c r="H3334" t="s">
        <v>7103</v>
      </c>
      <c r="I3334" t="s">
        <v>7119</v>
      </c>
      <c r="J3334" t="s">
        <v>7165</v>
      </c>
      <c r="K3334" t="s">
        <v>7172</v>
      </c>
      <c r="L3334" t="s">
        <v>7208</v>
      </c>
      <c r="M3334">
        <v>4</v>
      </c>
      <c r="N3334">
        <v>7742.24</v>
      </c>
      <c r="O3334">
        <v>0.25</v>
      </c>
      <c r="P3334">
        <v>625.76</v>
      </c>
    </row>
    <row r="3335" spans="1:16" x14ac:dyDescent="0.25">
      <c r="A3335" t="s">
        <v>3347</v>
      </c>
      <c r="B3335" t="s">
        <v>5819</v>
      </c>
      <c r="C3335" t="str">
        <f>TEXT(SalesData[[#This Row],[Order Date]],"mmm-yyyy")</f>
        <v>Apr-2025</v>
      </c>
      <c r="D3335">
        <f t="shared" si="52"/>
        <v>2025</v>
      </c>
      <c r="E3335" t="s">
        <v>6132</v>
      </c>
      <c r="F3335" t="s">
        <v>6931</v>
      </c>
      <c r="G3335" t="s">
        <v>7096</v>
      </c>
      <c r="H3335" t="s">
        <v>7112</v>
      </c>
      <c r="I3335" t="s">
        <v>7139</v>
      </c>
      <c r="J3335" t="s">
        <v>7164</v>
      </c>
      <c r="K3335" t="s">
        <v>7170</v>
      </c>
      <c r="L3335" t="s">
        <v>7189</v>
      </c>
      <c r="M3335">
        <v>2</v>
      </c>
      <c r="N3335">
        <v>2702.67</v>
      </c>
      <c r="O3335">
        <v>0.1</v>
      </c>
      <c r="P3335">
        <v>615.14</v>
      </c>
    </row>
    <row r="3336" spans="1:16" x14ac:dyDescent="0.25">
      <c r="A3336" t="s">
        <v>3348</v>
      </c>
      <c r="B3336" t="s">
        <v>5138</v>
      </c>
      <c r="C3336" t="str">
        <f>TEXT(SalesData[[#This Row],[Order Date]],"mmm-yyyy")</f>
        <v>May-2025</v>
      </c>
      <c r="D3336">
        <f t="shared" si="52"/>
        <v>2025</v>
      </c>
      <c r="E3336" t="s">
        <v>6824</v>
      </c>
      <c r="F3336" t="s">
        <v>7000</v>
      </c>
      <c r="G3336" t="s">
        <v>7095</v>
      </c>
      <c r="H3336" t="s">
        <v>7108</v>
      </c>
      <c r="I3336" t="s">
        <v>7141</v>
      </c>
      <c r="J3336" t="s">
        <v>7162</v>
      </c>
      <c r="K3336" t="s">
        <v>7166</v>
      </c>
      <c r="L3336" t="s">
        <v>7192</v>
      </c>
      <c r="M3336">
        <v>5</v>
      </c>
      <c r="N3336">
        <v>31324.42</v>
      </c>
      <c r="O3336">
        <v>0</v>
      </c>
      <c r="P3336">
        <v>4989.8999999999996</v>
      </c>
    </row>
    <row r="3337" spans="1:16" x14ac:dyDescent="0.25">
      <c r="A3337" t="s">
        <v>3349</v>
      </c>
      <c r="B3337" t="s">
        <v>5106</v>
      </c>
      <c r="C3337" t="str">
        <f>TEXT(SalesData[[#This Row],[Order Date]],"mmm-yyyy")</f>
        <v>May-2023</v>
      </c>
      <c r="D3337">
        <f t="shared" si="52"/>
        <v>2023</v>
      </c>
      <c r="E3337" t="s">
        <v>6559</v>
      </c>
      <c r="F3337" t="s">
        <v>7018</v>
      </c>
      <c r="G3337" t="s">
        <v>7097</v>
      </c>
      <c r="H3337" t="s">
        <v>7110</v>
      </c>
      <c r="I3337" t="s">
        <v>7155</v>
      </c>
      <c r="J3337" t="s">
        <v>7162</v>
      </c>
      <c r="K3337" t="s">
        <v>7166</v>
      </c>
      <c r="L3337" t="s">
        <v>7192</v>
      </c>
      <c r="M3337">
        <v>5</v>
      </c>
      <c r="N3337">
        <v>22484.51</v>
      </c>
      <c r="O3337">
        <v>0.25</v>
      </c>
      <c r="P3337">
        <v>867.03</v>
      </c>
    </row>
    <row r="3338" spans="1:16" x14ac:dyDescent="0.25">
      <c r="A3338" t="s">
        <v>3350</v>
      </c>
      <c r="B3338" t="s">
        <v>5346</v>
      </c>
      <c r="C3338" t="str">
        <f>TEXT(SalesData[[#This Row],[Order Date]],"mmm-yyyy")</f>
        <v>Jul-2025</v>
      </c>
      <c r="D3338">
        <f t="shared" si="52"/>
        <v>2025</v>
      </c>
      <c r="E3338" t="s">
        <v>6806</v>
      </c>
      <c r="F3338" t="s">
        <v>6908</v>
      </c>
      <c r="G3338" t="s">
        <v>7095</v>
      </c>
      <c r="H3338" t="s">
        <v>7109</v>
      </c>
      <c r="I3338" t="s">
        <v>7127</v>
      </c>
      <c r="J3338" t="s">
        <v>7164</v>
      </c>
      <c r="K3338" t="s">
        <v>7170</v>
      </c>
      <c r="L3338" t="s">
        <v>7183</v>
      </c>
      <c r="M3338">
        <v>5</v>
      </c>
      <c r="N3338">
        <v>25972.68</v>
      </c>
      <c r="O3338">
        <v>0</v>
      </c>
      <c r="P3338">
        <v>6745.49</v>
      </c>
    </row>
    <row r="3339" spans="1:16" x14ac:dyDescent="0.25">
      <c r="A3339" t="s">
        <v>3351</v>
      </c>
      <c r="B3339" t="s">
        <v>5211</v>
      </c>
      <c r="C3339" t="str">
        <f>TEXT(SalesData[[#This Row],[Order Date]],"mmm-yyyy")</f>
        <v>Jun-2024</v>
      </c>
      <c r="D3339">
        <f t="shared" si="52"/>
        <v>2024</v>
      </c>
      <c r="E3339" t="s">
        <v>6888</v>
      </c>
      <c r="F3339" t="s">
        <v>6918</v>
      </c>
      <c r="G3339" t="s">
        <v>7096</v>
      </c>
      <c r="H3339" t="s">
        <v>7111</v>
      </c>
      <c r="I3339" t="s">
        <v>7142</v>
      </c>
      <c r="J3339" t="s">
        <v>7162</v>
      </c>
      <c r="K3339" t="s">
        <v>7169</v>
      </c>
      <c r="L3339" t="s">
        <v>7193</v>
      </c>
      <c r="M3339">
        <v>5</v>
      </c>
      <c r="N3339">
        <v>47878.78</v>
      </c>
      <c r="O3339">
        <v>0.15</v>
      </c>
      <c r="P3339">
        <v>5474.32</v>
      </c>
    </row>
    <row r="3340" spans="1:16" x14ac:dyDescent="0.25">
      <c r="A3340" t="s">
        <v>3352</v>
      </c>
      <c r="B3340" t="s">
        <v>5720</v>
      </c>
      <c r="C3340" t="str">
        <f>TEXT(SalesData[[#This Row],[Order Date]],"mmm-yyyy")</f>
        <v>Sep-2025</v>
      </c>
      <c r="D3340">
        <f t="shared" si="52"/>
        <v>2025</v>
      </c>
      <c r="E3340" t="s">
        <v>6530</v>
      </c>
      <c r="F3340" t="s">
        <v>7031</v>
      </c>
      <c r="G3340" t="s">
        <v>7094</v>
      </c>
      <c r="H3340" t="s">
        <v>7101</v>
      </c>
      <c r="I3340" t="s">
        <v>7137</v>
      </c>
      <c r="J3340" t="s">
        <v>7163</v>
      </c>
      <c r="K3340" t="s">
        <v>7175</v>
      </c>
      <c r="L3340" t="s">
        <v>7190</v>
      </c>
      <c r="M3340">
        <v>8</v>
      </c>
      <c r="N3340">
        <v>17516.87</v>
      </c>
      <c r="O3340">
        <v>0</v>
      </c>
      <c r="P3340">
        <v>3659.66</v>
      </c>
    </row>
    <row r="3341" spans="1:16" x14ac:dyDescent="0.25">
      <c r="A3341" t="s">
        <v>3353</v>
      </c>
      <c r="B3341" t="s">
        <v>5117</v>
      </c>
      <c r="C3341" t="str">
        <f>TEXT(SalesData[[#This Row],[Order Date]],"mmm-yyyy")</f>
        <v>Dec-2024</v>
      </c>
      <c r="D3341">
        <f t="shared" si="52"/>
        <v>2024</v>
      </c>
      <c r="E3341" t="s">
        <v>6754</v>
      </c>
      <c r="F3341" t="s">
        <v>6956</v>
      </c>
      <c r="G3341" t="s">
        <v>7097</v>
      </c>
      <c r="H3341" t="s">
        <v>7107</v>
      </c>
      <c r="I3341" t="s">
        <v>7152</v>
      </c>
      <c r="J3341" t="s">
        <v>7163</v>
      </c>
      <c r="K3341" t="s">
        <v>7171</v>
      </c>
      <c r="L3341" t="s">
        <v>7184</v>
      </c>
      <c r="M3341">
        <v>3</v>
      </c>
      <c r="N3341">
        <v>18068.810000000001</v>
      </c>
      <c r="O3341">
        <v>0.25</v>
      </c>
      <c r="P3341">
        <v>944.01</v>
      </c>
    </row>
    <row r="3342" spans="1:16" x14ac:dyDescent="0.25">
      <c r="A3342" t="s">
        <v>3354</v>
      </c>
      <c r="B3342" t="s">
        <v>5250</v>
      </c>
      <c r="C3342" t="str">
        <f>TEXT(SalesData[[#This Row],[Order Date]],"mmm-yyyy")</f>
        <v>Jun-2025</v>
      </c>
      <c r="D3342">
        <f t="shared" si="52"/>
        <v>2025</v>
      </c>
      <c r="E3342" t="s">
        <v>6809</v>
      </c>
      <c r="F3342" t="s">
        <v>7043</v>
      </c>
      <c r="G3342" t="s">
        <v>7096</v>
      </c>
      <c r="H3342" t="s">
        <v>7103</v>
      </c>
      <c r="I3342" t="s">
        <v>7119</v>
      </c>
      <c r="J3342" t="s">
        <v>7165</v>
      </c>
      <c r="K3342" t="s">
        <v>7172</v>
      </c>
      <c r="L3342" t="s">
        <v>7208</v>
      </c>
      <c r="M3342">
        <v>4</v>
      </c>
      <c r="N3342">
        <v>9180.5</v>
      </c>
      <c r="O3342">
        <v>0.05</v>
      </c>
      <c r="P3342">
        <v>1620.07</v>
      </c>
    </row>
    <row r="3343" spans="1:16" x14ac:dyDescent="0.25">
      <c r="A3343" t="s">
        <v>3355</v>
      </c>
      <c r="B3343" t="s">
        <v>5042</v>
      </c>
      <c r="C3343" t="str">
        <f>TEXT(SalesData[[#This Row],[Order Date]],"mmm-yyyy")</f>
        <v>Mar-2024</v>
      </c>
      <c r="D3343">
        <f t="shared" si="52"/>
        <v>2024</v>
      </c>
      <c r="E3343" t="s">
        <v>6641</v>
      </c>
      <c r="F3343" t="s">
        <v>7076</v>
      </c>
      <c r="G3343" t="s">
        <v>7097</v>
      </c>
      <c r="H3343" t="s">
        <v>7105</v>
      </c>
      <c r="I3343" t="s">
        <v>7128</v>
      </c>
      <c r="J3343" t="s">
        <v>7163</v>
      </c>
      <c r="K3343" t="s">
        <v>7171</v>
      </c>
      <c r="L3343" t="s">
        <v>7209</v>
      </c>
      <c r="M3343">
        <v>6</v>
      </c>
      <c r="N3343">
        <v>9964.9699999999993</v>
      </c>
      <c r="O3343">
        <v>0.1</v>
      </c>
      <c r="P3343">
        <v>1589.03</v>
      </c>
    </row>
    <row r="3344" spans="1:16" x14ac:dyDescent="0.25">
      <c r="A3344" t="s">
        <v>3356</v>
      </c>
      <c r="B3344" t="s">
        <v>5659</v>
      </c>
      <c r="C3344" t="str">
        <f>TEXT(SalesData[[#This Row],[Order Date]],"mmm-yyyy")</f>
        <v>Feb-2025</v>
      </c>
      <c r="D3344">
        <f t="shared" si="52"/>
        <v>2025</v>
      </c>
      <c r="E3344" t="s">
        <v>6349</v>
      </c>
      <c r="F3344" t="s">
        <v>6911</v>
      </c>
      <c r="G3344" t="s">
        <v>7096</v>
      </c>
      <c r="H3344" t="s">
        <v>7111</v>
      </c>
      <c r="I3344" t="s">
        <v>7142</v>
      </c>
      <c r="J3344" t="s">
        <v>7163</v>
      </c>
      <c r="K3344" t="s">
        <v>7175</v>
      </c>
      <c r="L3344" t="s">
        <v>7197</v>
      </c>
      <c r="M3344">
        <v>5</v>
      </c>
      <c r="N3344">
        <v>21999.31</v>
      </c>
      <c r="O3344">
        <v>0.25</v>
      </c>
      <c r="P3344">
        <v>3197.79</v>
      </c>
    </row>
    <row r="3345" spans="1:16" x14ac:dyDescent="0.25">
      <c r="A3345" t="s">
        <v>3357</v>
      </c>
      <c r="B3345" t="s">
        <v>5534</v>
      </c>
      <c r="C3345" t="str">
        <f>TEXT(SalesData[[#This Row],[Order Date]],"mmm-yyyy")</f>
        <v>Jul-2024</v>
      </c>
      <c r="D3345">
        <f t="shared" si="52"/>
        <v>2024</v>
      </c>
      <c r="E3345" t="s">
        <v>6842</v>
      </c>
      <c r="F3345" t="s">
        <v>6918</v>
      </c>
      <c r="G3345" t="s">
        <v>7097</v>
      </c>
      <c r="H3345" t="s">
        <v>7104</v>
      </c>
      <c r="I3345" t="s">
        <v>7132</v>
      </c>
      <c r="J3345" t="s">
        <v>7163</v>
      </c>
      <c r="K3345" t="s">
        <v>7171</v>
      </c>
      <c r="L3345" t="s">
        <v>7204</v>
      </c>
      <c r="M3345">
        <v>6</v>
      </c>
      <c r="N3345">
        <v>20559.47</v>
      </c>
      <c r="O3345">
        <v>0.2</v>
      </c>
      <c r="P3345">
        <v>2465.44</v>
      </c>
    </row>
    <row r="3346" spans="1:16" x14ac:dyDescent="0.25">
      <c r="A3346" t="s">
        <v>3358</v>
      </c>
      <c r="B3346" t="s">
        <v>5275</v>
      </c>
      <c r="C3346" t="str">
        <f>TEXT(SalesData[[#This Row],[Order Date]],"mmm-yyyy")</f>
        <v>Jun-2024</v>
      </c>
      <c r="D3346">
        <f t="shared" si="52"/>
        <v>2024</v>
      </c>
      <c r="E3346" t="s">
        <v>6408</v>
      </c>
      <c r="F3346" t="s">
        <v>6991</v>
      </c>
      <c r="G3346" t="s">
        <v>7095</v>
      </c>
      <c r="H3346" t="s">
        <v>7109</v>
      </c>
      <c r="I3346" t="s">
        <v>7127</v>
      </c>
      <c r="J3346" t="s">
        <v>7164</v>
      </c>
      <c r="K3346" t="s">
        <v>7170</v>
      </c>
      <c r="L3346" t="s">
        <v>7189</v>
      </c>
      <c r="M3346">
        <v>3</v>
      </c>
      <c r="N3346">
        <v>4227.74</v>
      </c>
      <c r="O3346">
        <v>0.05</v>
      </c>
      <c r="P3346">
        <v>1160.03</v>
      </c>
    </row>
    <row r="3347" spans="1:16" x14ac:dyDescent="0.25">
      <c r="A3347" t="s">
        <v>3359</v>
      </c>
      <c r="B3347" t="s">
        <v>5510</v>
      </c>
      <c r="C3347" t="str">
        <f>TEXT(SalesData[[#This Row],[Order Date]],"mmm-yyyy")</f>
        <v>Jul-2024</v>
      </c>
      <c r="D3347">
        <f t="shared" si="52"/>
        <v>2024</v>
      </c>
      <c r="E3347" t="s">
        <v>6323</v>
      </c>
      <c r="F3347" t="s">
        <v>6996</v>
      </c>
      <c r="G3347" t="s">
        <v>7095</v>
      </c>
      <c r="H3347" t="s">
        <v>7108</v>
      </c>
      <c r="I3347" t="s">
        <v>7141</v>
      </c>
      <c r="J3347" t="s">
        <v>7164</v>
      </c>
      <c r="K3347" t="s">
        <v>7174</v>
      </c>
      <c r="L3347" t="s">
        <v>7199</v>
      </c>
      <c r="M3347">
        <v>8</v>
      </c>
      <c r="N3347">
        <v>12029.45</v>
      </c>
      <c r="O3347">
        <v>0.1</v>
      </c>
      <c r="P3347">
        <v>1959.23</v>
      </c>
    </row>
    <row r="3348" spans="1:16" x14ac:dyDescent="0.25">
      <c r="A3348" t="s">
        <v>3360</v>
      </c>
      <c r="B3348" t="s">
        <v>5897</v>
      </c>
      <c r="C3348" t="str">
        <f>TEXT(SalesData[[#This Row],[Order Date]],"mmm-yyyy")</f>
        <v>May-2024</v>
      </c>
      <c r="D3348">
        <f t="shared" si="52"/>
        <v>2024</v>
      </c>
      <c r="E3348" t="s">
        <v>6215</v>
      </c>
      <c r="F3348" t="s">
        <v>6899</v>
      </c>
      <c r="G3348" t="s">
        <v>7095</v>
      </c>
      <c r="H3348" t="s">
        <v>7108</v>
      </c>
      <c r="I3348" t="s">
        <v>7126</v>
      </c>
      <c r="J3348" t="s">
        <v>7165</v>
      </c>
      <c r="K3348" t="s">
        <v>7172</v>
      </c>
      <c r="L3348" t="s">
        <v>7212</v>
      </c>
      <c r="M3348">
        <v>1</v>
      </c>
      <c r="N3348">
        <v>3093.55</v>
      </c>
      <c r="O3348">
        <v>0.15</v>
      </c>
      <c r="P3348">
        <v>344.27</v>
      </c>
    </row>
    <row r="3349" spans="1:16" x14ac:dyDescent="0.25">
      <c r="A3349" t="s">
        <v>3361</v>
      </c>
      <c r="B3349" t="s">
        <v>5882</v>
      </c>
      <c r="C3349" t="str">
        <f>TEXT(SalesData[[#This Row],[Order Date]],"mmm-yyyy")</f>
        <v>Jul-2025</v>
      </c>
      <c r="D3349">
        <f t="shared" si="52"/>
        <v>2025</v>
      </c>
      <c r="E3349" t="s">
        <v>6719</v>
      </c>
      <c r="F3349" t="s">
        <v>6952</v>
      </c>
      <c r="G3349" t="s">
        <v>7094</v>
      </c>
      <c r="H3349" t="s">
        <v>7101</v>
      </c>
      <c r="I3349" t="s">
        <v>7124</v>
      </c>
      <c r="J3349" t="s">
        <v>7163</v>
      </c>
      <c r="K3349" t="s">
        <v>7171</v>
      </c>
      <c r="L3349" t="s">
        <v>7209</v>
      </c>
      <c r="M3349">
        <v>3</v>
      </c>
      <c r="N3349">
        <v>4806.09</v>
      </c>
      <c r="O3349">
        <v>0.1</v>
      </c>
      <c r="P3349">
        <v>779.37</v>
      </c>
    </row>
    <row r="3350" spans="1:16" x14ac:dyDescent="0.25">
      <c r="A3350" t="s">
        <v>3362</v>
      </c>
      <c r="B3350" t="s">
        <v>5866</v>
      </c>
      <c r="C3350" t="str">
        <f>TEXT(SalesData[[#This Row],[Order Date]],"mmm-yyyy")</f>
        <v>Oct-2025</v>
      </c>
      <c r="D3350">
        <f t="shared" si="52"/>
        <v>2025</v>
      </c>
      <c r="E3350" t="s">
        <v>6571</v>
      </c>
      <c r="F3350" t="s">
        <v>7015</v>
      </c>
      <c r="G3350" t="s">
        <v>7097</v>
      </c>
      <c r="H3350" t="s">
        <v>7104</v>
      </c>
      <c r="I3350" t="s">
        <v>7120</v>
      </c>
      <c r="J3350" t="s">
        <v>7163</v>
      </c>
      <c r="K3350" t="s">
        <v>7175</v>
      </c>
      <c r="L3350" t="s">
        <v>7197</v>
      </c>
      <c r="M3350">
        <v>4</v>
      </c>
      <c r="N3350">
        <v>22518.27</v>
      </c>
      <c r="O3350">
        <v>0.1</v>
      </c>
      <c r="P3350">
        <v>4144.1099999999997</v>
      </c>
    </row>
    <row r="3351" spans="1:16" x14ac:dyDescent="0.25">
      <c r="A3351" t="s">
        <v>3363</v>
      </c>
      <c r="B3351" t="s">
        <v>6028</v>
      </c>
      <c r="C3351" t="str">
        <f>TEXT(SalesData[[#This Row],[Order Date]],"mmm-yyyy")</f>
        <v>Jan-2024</v>
      </c>
      <c r="D3351">
        <f t="shared" si="52"/>
        <v>2024</v>
      </c>
      <c r="E3351" t="s">
        <v>6141</v>
      </c>
      <c r="F3351" t="s">
        <v>6939</v>
      </c>
      <c r="G3351" t="s">
        <v>7096</v>
      </c>
      <c r="H3351" t="s">
        <v>7103</v>
      </c>
      <c r="I3351" t="s">
        <v>7134</v>
      </c>
      <c r="J3351" t="s">
        <v>7164</v>
      </c>
      <c r="K3351" t="s">
        <v>7170</v>
      </c>
      <c r="L3351" t="s">
        <v>7183</v>
      </c>
      <c r="M3351">
        <v>3</v>
      </c>
      <c r="N3351">
        <v>12485.36</v>
      </c>
      <c r="O3351">
        <v>0.2</v>
      </c>
      <c r="P3351">
        <v>2286.4899999999998</v>
      </c>
    </row>
    <row r="3352" spans="1:16" x14ac:dyDescent="0.25">
      <c r="A3352" t="s">
        <v>3364</v>
      </c>
      <c r="B3352" t="s">
        <v>5224</v>
      </c>
      <c r="C3352" t="str">
        <f>TEXT(SalesData[[#This Row],[Order Date]],"mmm-yyyy")</f>
        <v>Feb-2024</v>
      </c>
      <c r="D3352">
        <f t="shared" si="52"/>
        <v>2024</v>
      </c>
      <c r="E3352" t="s">
        <v>6725</v>
      </c>
      <c r="F3352" t="s">
        <v>6949</v>
      </c>
      <c r="G3352" t="s">
        <v>7095</v>
      </c>
      <c r="H3352" t="s">
        <v>7109</v>
      </c>
      <c r="I3352" t="s">
        <v>7140</v>
      </c>
      <c r="J3352" t="s">
        <v>7163</v>
      </c>
      <c r="K3352" t="s">
        <v>7167</v>
      </c>
      <c r="L3352" t="s">
        <v>7179</v>
      </c>
      <c r="M3352">
        <v>2</v>
      </c>
      <c r="N3352">
        <v>4434.7</v>
      </c>
      <c r="O3352">
        <v>0.1</v>
      </c>
      <c r="P3352">
        <v>1075.93</v>
      </c>
    </row>
    <row r="3353" spans="1:16" x14ac:dyDescent="0.25">
      <c r="A3353" t="s">
        <v>3365</v>
      </c>
      <c r="B3353" t="s">
        <v>5066</v>
      </c>
      <c r="C3353" t="str">
        <f>TEXT(SalesData[[#This Row],[Order Date]],"mmm-yyyy")</f>
        <v>Dec-2025</v>
      </c>
      <c r="D3353">
        <f t="shared" si="52"/>
        <v>2025</v>
      </c>
      <c r="E3353" t="s">
        <v>6201</v>
      </c>
      <c r="F3353" t="s">
        <v>6906</v>
      </c>
      <c r="G3353" t="s">
        <v>7095</v>
      </c>
      <c r="H3353" t="s">
        <v>7106</v>
      </c>
      <c r="I3353" t="s">
        <v>7146</v>
      </c>
      <c r="J3353" t="s">
        <v>7163</v>
      </c>
      <c r="K3353" t="s">
        <v>7171</v>
      </c>
      <c r="L3353" t="s">
        <v>7184</v>
      </c>
      <c r="M3353">
        <v>5</v>
      </c>
      <c r="N3353">
        <v>35682.92</v>
      </c>
      <c r="O3353">
        <v>0.15</v>
      </c>
      <c r="P3353">
        <v>3046.85</v>
      </c>
    </row>
    <row r="3354" spans="1:16" x14ac:dyDescent="0.25">
      <c r="A3354" t="s">
        <v>3366</v>
      </c>
      <c r="B3354" t="s">
        <v>5547</v>
      </c>
      <c r="C3354" t="str">
        <f>TEXT(SalesData[[#This Row],[Order Date]],"mmm-yyyy")</f>
        <v>May-2025</v>
      </c>
      <c r="D3354">
        <f t="shared" si="52"/>
        <v>2025</v>
      </c>
      <c r="E3354" t="s">
        <v>6586</v>
      </c>
      <c r="F3354" t="s">
        <v>6999</v>
      </c>
      <c r="G3354" t="s">
        <v>7095</v>
      </c>
      <c r="H3354" t="s">
        <v>7109</v>
      </c>
      <c r="I3354" t="s">
        <v>7127</v>
      </c>
      <c r="J3354" t="s">
        <v>7163</v>
      </c>
      <c r="K3354" t="s">
        <v>7171</v>
      </c>
      <c r="L3354" t="s">
        <v>7184</v>
      </c>
      <c r="M3354">
        <v>3</v>
      </c>
      <c r="N3354">
        <v>21742.25</v>
      </c>
      <c r="O3354">
        <v>0.05</v>
      </c>
      <c r="P3354">
        <v>2779.3</v>
      </c>
    </row>
    <row r="3355" spans="1:16" x14ac:dyDescent="0.25">
      <c r="A3355" t="s">
        <v>3367</v>
      </c>
      <c r="B3355" t="s">
        <v>5252</v>
      </c>
      <c r="C3355" t="str">
        <f>TEXT(SalesData[[#This Row],[Order Date]],"mmm-yyyy")</f>
        <v>Sep-2025</v>
      </c>
      <c r="D3355">
        <f t="shared" si="52"/>
        <v>2025</v>
      </c>
      <c r="E3355" t="s">
        <v>6415</v>
      </c>
      <c r="F3355" t="s">
        <v>6912</v>
      </c>
      <c r="G3355" t="s">
        <v>7097</v>
      </c>
      <c r="H3355" t="s">
        <v>7105</v>
      </c>
      <c r="I3355" t="s">
        <v>7149</v>
      </c>
      <c r="J3355" t="s">
        <v>7162</v>
      </c>
      <c r="K3355" t="s">
        <v>7168</v>
      </c>
      <c r="L3355" t="s">
        <v>7191</v>
      </c>
      <c r="M3355">
        <v>8</v>
      </c>
      <c r="N3355">
        <v>39711.699999999997</v>
      </c>
      <c r="O3355">
        <v>0.2</v>
      </c>
      <c r="P3355">
        <v>4032.01</v>
      </c>
    </row>
    <row r="3356" spans="1:16" x14ac:dyDescent="0.25">
      <c r="A3356" t="s">
        <v>3368</v>
      </c>
      <c r="B3356" t="s">
        <v>5301</v>
      </c>
      <c r="C3356" t="str">
        <f>TEXT(SalesData[[#This Row],[Order Date]],"mmm-yyyy")</f>
        <v>Sep-2024</v>
      </c>
      <c r="D3356">
        <f t="shared" si="52"/>
        <v>2024</v>
      </c>
      <c r="E3356" t="s">
        <v>6400</v>
      </c>
      <c r="F3356" t="s">
        <v>7014</v>
      </c>
      <c r="G3356" t="s">
        <v>7097</v>
      </c>
      <c r="H3356" t="s">
        <v>7110</v>
      </c>
      <c r="I3356" t="s">
        <v>7159</v>
      </c>
      <c r="J3356" t="s">
        <v>7163</v>
      </c>
      <c r="K3356" t="s">
        <v>7175</v>
      </c>
      <c r="L3356" t="s">
        <v>7197</v>
      </c>
      <c r="M3356">
        <v>3</v>
      </c>
      <c r="N3356">
        <v>14157.75</v>
      </c>
      <c r="O3356">
        <v>0.25</v>
      </c>
      <c r="P3356">
        <v>1773.52</v>
      </c>
    </row>
    <row r="3357" spans="1:16" x14ac:dyDescent="0.25">
      <c r="A3357" t="s">
        <v>3369</v>
      </c>
      <c r="B3357" t="s">
        <v>5034</v>
      </c>
      <c r="C3357" t="str">
        <f>TEXT(SalesData[[#This Row],[Order Date]],"mmm-yyyy")</f>
        <v>Jul-2024</v>
      </c>
      <c r="D3357">
        <f t="shared" si="52"/>
        <v>2024</v>
      </c>
      <c r="E3357" t="s">
        <v>6556</v>
      </c>
      <c r="F3357" t="s">
        <v>6989</v>
      </c>
      <c r="G3357" t="s">
        <v>7095</v>
      </c>
      <c r="H3357" t="s">
        <v>7109</v>
      </c>
      <c r="I3357" t="s">
        <v>7127</v>
      </c>
      <c r="J3357" t="s">
        <v>7165</v>
      </c>
      <c r="K3357" t="s">
        <v>7176</v>
      </c>
      <c r="L3357" t="s">
        <v>7195</v>
      </c>
      <c r="M3357">
        <v>7</v>
      </c>
      <c r="N3357">
        <v>67718.91</v>
      </c>
      <c r="O3357">
        <v>0.2</v>
      </c>
      <c r="P3357">
        <v>2893.61</v>
      </c>
    </row>
    <row r="3358" spans="1:16" x14ac:dyDescent="0.25">
      <c r="A3358" t="s">
        <v>3370</v>
      </c>
      <c r="B3358" t="s">
        <v>5870</v>
      </c>
      <c r="C3358" t="str">
        <f>TEXT(SalesData[[#This Row],[Order Date]],"mmm-yyyy")</f>
        <v>Aug-2023</v>
      </c>
      <c r="D3358">
        <f t="shared" si="52"/>
        <v>2023</v>
      </c>
      <c r="E3358" t="s">
        <v>6343</v>
      </c>
      <c r="F3358" t="s">
        <v>6907</v>
      </c>
      <c r="G3358" t="s">
        <v>7094</v>
      </c>
      <c r="H3358" t="s">
        <v>7098</v>
      </c>
      <c r="I3358" t="s">
        <v>7156</v>
      </c>
      <c r="J3358" t="s">
        <v>7164</v>
      </c>
      <c r="K3358" t="s">
        <v>7173</v>
      </c>
      <c r="L3358" t="s">
        <v>7200</v>
      </c>
      <c r="M3358">
        <v>2</v>
      </c>
      <c r="N3358">
        <v>2410.1799999999998</v>
      </c>
      <c r="O3358">
        <v>0</v>
      </c>
      <c r="P3358">
        <v>926.82</v>
      </c>
    </row>
    <row r="3359" spans="1:16" x14ac:dyDescent="0.25">
      <c r="A3359" t="s">
        <v>3371</v>
      </c>
      <c r="B3359" t="s">
        <v>6047</v>
      </c>
      <c r="C3359" t="str">
        <f>TEXT(SalesData[[#This Row],[Order Date]],"mmm-yyyy")</f>
        <v>Jun-2024</v>
      </c>
      <c r="D3359">
        <f t="shared" si="52"/>
        <v>2024</v>
      </c>
      <c r="E3359" t="s">
        <v>6765</v>
      </c>
      <c r="F3359" t="s">
        <v>6961</v>
      </c>
      <c r="G3359" t="s">
        <v>7096</v>
      </c>
      <c r="H3359" t="s">
        <v>7113</v>
      </c>
      <c r="I3359" t="s">
        <v>7144</v>
      </c>
      <c r="J3359" t="s">
        <v>7164</v>
      </c>
      <c r="K3359" t="s">
        <v>7173</v>
      </c>
      <c r="L3359" t="s">
        <v>7200</v>
      </c>
      <c r="M3359">
        <v>3</v>
      </c>
      <c r="N3359">
        <v>3711.5</v>
      </c>
      <c r="O3359">
        <v>0</v>
      </c>
      <c r="P3359">
        <v>1315.36</v>
      </c>
    </row>
    <row r="3360" spans="1:16" x14ac:dyDescent="0.25">
      <c r="A3360" t="s">
        <v>3372</v>
      </c>
      <c r="B3360" t="s">
        <v>5059</v>
      </c>
      <c r="C3360" t="str">
        <f>TEXT(SalesData[[#This Row],[Order Date]],"mmm-yyyy")</f>
        <v>May-2023</v>
      </c>
      <c r="D3360">
        <f t="shared" si="52"/>
        <v>2023</v>
      </c>
      <c r="E3360" t="s">
        <v>6488</v>
      </c>
      <c r="F3360" t="s">
        <v>6989</v>
      </c>
      <c r="G3360" t="s">
        <v>7095</v>
      </c>
      <c r="H3360" t="s">
        <v>7102</v>
      </c>
      <c r="I3360" t="s">
        <v>7157</v>
      </c>
      <c r="J3360" t="s">
        <v>7163</v>
      </c>
      <c r="K3360" t="s">
        <v>7167</v>
      </c>
      <c r="L3360" t="s">
        <v>7207</v>
      </c>
      <c r="M3360">
        <v>5</v>
      </c>
      <c r="N3360">
        <v>3886.74</v>
      </c>
      <c r="O3360">
        <v>0</v>
      </c>
      <c r="P3360">
        <v>1303.25</v>
      </c>
    </row>
    <row r="3361" spans="1:16" x14ac:dyDescent="0.25">
      <c r="A3361" t="s">
        <v>3373</v>
      </c>
      <c r="B3361" t="s">
        <v>5303</v>
      </c>
      <c r="C3361" t="str">
        <f>TEXT(SalesData[[#This Row],[Order Date]],"mmm-yyyy")</f>
        <v>Mar-2024</v>
      </c>
      <c r="D3361">
        <f t="shared" si="52"/>
        <v>2024</v>
      </c>
      <c r="E3361" t="s">
        <v>6236</v>
      </c>
      <c r="F3361" t="s">
        <v>6996</v>
      </c>
      <c r="G3361" t="s">
        <v>7096</v>
      </c>
      <c r="H3361" t="s">
        <v>7113</v>
      </c>
      <c r="I3361" t="s">
        <v>7144</v>
      </c>
      <c r="J3361" t="s">
        <v>7164</v>
      </c>
      <c r="K3361" t="s">
        <v>7173</v>
      </c>
      <c r="L3361" t="s">
        <v>7186</v>
      </c>
      <c r="M3361">
        <v>5</v>
      </c>
      <c r="N3361">
        <v>19728.23</v>
      </c>
      <c r="O3361">
        <v>0.1</v>
      </c>
      <c r="P3361">
        <v>4232.0200000000004</v>
      </c>
    </row>
    <row r="3362" spans="1:16" x14ac:dyDescent="0.25">
      <c r="A3362" t="s">
        <v>3374</v>
      </c>
      <c r="B3362" t="s">
        <v>5270</v>
      </c>
      <c r="C3362" t="str">
        <f>TEXT(SalesData[[#This Row],[Order Date]],"mmm-yyyy")</f>
        <v>Oct-2024</v>
      </c>
      <c r="D3362">
        <f t="shared" si="52"/>
        <v>2024</v>
      </c>
      <c r="E3362" t="s">
        <v>6826</v>
      </c>
      <c r="F3362" t="s">
        <v>7091</v>
      </c>
      <c r="G3362" t="s">
        <v>7097</v>
      </c>
      <c r="H3362" t="s">
        <v>7110</v>
      </c>
      <c r="I3362" t="s">
        <v>7159</v>
      </c>
      <c r="J3362" t="s">
        <v>7162</v>
      </c>
      <c r="K3362" t="s">
        <v>7166</v>
      </c>
      <c r="L3362" t="s">
        <v>7178</v>
      </c>
      <c r="M3362">
        <v>3</v>
      </c>
      <c r="N3362">
        <v>37054.400000000001</v>
      </c>
      <c r="O3362">
        <v>0.2</v>
      </c>
      <c r="P3362">
        <v>3022.8</v>
      </c>
    </row>
    <row r="3363" spans="1:16" x14ac:dyDescent="0.25">
      <c r="A3363" t="s">
        <v>3375</v>
      </c>
      <c r="B3363" t="s">
        <v>5613</v>
      </c>
      <c r="C3363" t="str">
        <f>TEXT(SalesData[[#This Row],[Order Date]],"mmm-yyyy")</f>
        <v>Apr-2025</v>
      </c>
      <c r="D3363">
        <f t="shared" si="52"/>
        <v>2025</v>
      </c>
      <c r="E3363" t="s">
        <v>6767</v>
      </c>
      <c r="F3363" t="s">
        <v>7088</v>
      </c>
      <c r="G3363" t="s">
        <v>7094</v>
      </c>
      <c r="H3363" t="s">
        <v>7098</v>
      </c>
      <c r="I3363" t="s">
        <v>7114</v>
      </c>
      <c r="J3363" t="s">
        <v>7164</v>
      </c>
      <c r="K3363" t="s">
        <v>7170</v>
      </c>
      <c r="L3363" t="s">
        <v>7213</v>
      </c>
      <c r="M3363">
        <v>3</v>
      </c>
      <c r="N3363">
        <v>7517.3</v>
      </c>
      <c r="O3363">
        <v>0.1</v>
      </c>
      <c r="P3363">
        <v>2088.56</v>
      </c>
    </row>
    <row r="3364" spans="1:16" x14ac:dyDescent="0.25">
      <c r="A3364" t="s">
        <v>3376</v>
      </c>
      <c r="B3364" t="s">
        <v>5111</v>
      </c>
      <c r="C3364" t="str">
        <f>TEXT(SalesData[[#This Row],[Order Date]],"mmm-yyyy")</f>
        <v>Sep-2024</v>
      </c>
      <c r="D3364">
        <f t="shared" si="52"/>
        <v>2024</v>
      </c>
      <c r="E3364" t="s">
        <v>6795</v>
      </c>
      <c r="F3364" t="s">
        <v>7044</v>
      </c>
      <c r="G3364" t="s">
        <v>7094</v>
      </c>
      <c r="H3364" t="s">
        <v>7101</v>
      </c>
      <c r="I3364" t="s">
        <v>7117</v>
      </c>
      <c r="J3364" t="s">
        <v>7163</v>
      </c>
      <c r="K3364" t="s">
        <v>7167</v>
      </c>
      <c r="L3364" t="s">
        <v>7207</v>
      </c>
      <c r="M3364">
        <v>8</v>
      </c>
      <c r="N3364">
        <v>4899.55</v>
      </c>
      <c r="O3364">
        <v>0.25</v>
      </c>
      <c r="P3364">
        <v>1061.8399999999999</v>
      </c>
    </row>
    <row r="3365" spans="1:16" x14ac:dyDescent="0.25">
      <c r="A3365" t="s">
        <v>3377</v>
      </c>
      <c r="B3365" t="s">
        <v>5947</v>
      </c>
      <c r="C3365" t="str">
        <f>TEXT(SalesData[[#This Row],[Order Date]],"mmm-yyyy")</f>
        <v>Dec-2025</v>
      </c>
      <c r="D3365">
        <f t="shared" si="52"/>
        <v>2025</v>
      </c>
      <c r="E3365" t="s">
        <v>6546</v>
      </c>
      <c r="F3365" t="s">
        <v>7066</v>
      </c>
      <c r="G3365" t="s">
        <v>7095</v>
      </c>
      <c r="H3365" t="s">
        <v>7109</v>
      </c>
      <c r="I3365" t="s">
        <v>7140</v>
      </c>
      <c r="J3365" t="s">
        <v>7163</v>
      </c>
      <c r="K3365" t="s">
        <v>7175</v>
      </c>
      <c r="L3365" t="s">
        <v>7197</v>
      </c>
      <c r="M3365">
        <v>8</v>
      </c>
      <c r="N3365">
        <v>42150.720000000001</v>
      </c>
      <c r="O3365">
        <v>0.1</v>
      </c>
      <c r="P3365">
        <v>7552.95</v>
      </c>
    </row>
    <row r="3366" spans="1:16" x14ac:dyDescent="0.25">
      <c r="A3366" t="s">
        <v>3378</v>
      </c>
      <c r="B3366" t="s">
        <v>5921</v>
      </c>
      <c r="C3366" t="str">
        <f>TEXT(SalesData[[#This Row],[Order Date]],"mmm-yyyy")</f>
        <v>Jun-2023</v>
      </c>
      <c r="D3366">
        <f t="shared" si="52"/>
        <v>2023</v>
      </c>
      <c r="E3366" t="s">
        <v>6115</v>
      </c>
      <c r="F3366" t="s">
        <v>6914</v>
      </c>
      <c r="G3366" t="s">
        <v>7097</v>
      </c>
      <c r="H3366" t="s">
        <v>7104</v>
      </c>
      <c r="I3366" t="s">
        <v>7120</v>
      </c>
      <c r="J3366" t="s">
        <v>7163</v>
      </c>
      <c r="K3366" t="s">
        <v>7175</v>
      </c>
      <c r="L3366" t="s">
        <v>7205</v>
      </c>
      <c r="M3366">
        <v>3</v>
      </c>
      <c r="N3366">
        <v>8815.36</v>
      </c>
      <c r="O3366">
        <v>0.15</v>
      </c>
      <c r="P3366">
        <v>1076.01</v>
      </c>
    </row>
    <row r="3367" spans="1:16" x14ac:dyDescent="0.25">
      <c r="A3367" t="s">
        <v>3379</v>
      </c>
      <c r="B3367" t="s">
        <v>5815</v>
      </c>
      <c r="C3367" t="str">
        <f>TEXT(SalesData[[#This Row],[Order Date]],"mmm-yyyy")</f>
        <v>Jan-2024</v>
      </c>
      <c r="D3367">
        <f t="shared" si="52"/>
        <v>2024</v>
      </c>
      <c r="E3367" t="s">
        <v>6260</v>
      </c>
      <c r="F3367" t="s">
        <v>7009</v>
      </c>
      <c r="G3367" t="s">
        <v>7095</v>
      </c>
      <c r="H3367" t="s">
        <v>7109</v>
      </c>
      <c r="I3367" t="s">
        <v>7127</v>
      </c>
      <c r="J3367" t="s">
        <v>7164</v>
      </c>
      <c r="K3367" t="s">
        <v>7170</v>
      </c>
      <c r="L3367" t="s">
        <v>7213</v>
      </c>
      <c r="M3367">
        <v>2</v>
      </c>
      <c r="N3367">
        <v>4486.18</v>
      </c>
      <c r="O3367">
        <v>0.2</v>
      </c>
      <c r="P3367">
        <v>1196.8800000000001</v>
      </c>
    </row>
    <row r="3368" spans="1:16" x14ac:dyDescent="0.25">
      <c r="A3368" t="s">
        <v>3380</v>
      </c>
      <c r="B3368" t="s">
        <v>5535</v>
      </c>
      <c r="C3368" t="str">
        <f>TEXT(SalesData[[#This Row],[Order Date]],"mmm-yyyy")</f>
        <v>Jun-2023</v>
      </c>
      <c r="D3368">
        <f t="shared" si="52"/>
        <v>2023</v>
      </c>
      <c r="E3368" t="s">
        <v>6220</v>
      </c>
      <c r="F3368" t="s">
        <v>6940</v>
      </c>
      <c r="G3368" t="s">
        <v>7097</v>
      </c>
      <c r="H3368" t="s">
        <v>7105</v>
      </c>
      <c r="I3368" t="s">
        <v>7121</v>
      </c>
      <c r="J3368" t="s">
        <v>7165</v>
      </c>
      <c r="K3368" t="s">
        <v>7176</v>
      </c>
      <c r="L3368" t="s">
        <v>7195</v>
      </c>
      <c r="M3368">
        <v>5</v>
      </c>
      <c r="N3368">
        <v>61720.28</v>
      </c>
      <c r="O3368">
        <v>0</v>
      </c>
      <c r="P3368">
        <v>6749.08</v>
      </c>
    </row>
    <row r="3369" spans="1:16" x14ac:dyDescent="0.25">
      <c r="A3369" t="s">
        <v>3381</v>
      </c>
      <c r="B3369" t="s">
        <v>5822</v>
      </c>
      <c r="C3369" t="str">
        <f>TEXT(SalesData[[#This Row],[Order Date]],"mmm-yyyy")</f>
        <v>May-2025</v>
      </c>
      <c r="D3369">
        <f t="shared" si="52"/>
        <v>2025</v>
      </c>
      <c r="E3369" t="s">
        <v>6652</v>
      </c>
      <c r="F3369" t="s">
        <v>6912</v>
      </c>
      <c r="G3369" t="s">
        <v>7095</v>
      </c>
      <c r="H3369" t="s">
        <v>7102</v>
      </c>
      <c r="I3369" t="s">
        <v>7147</v>
      </c>
      <c r="J3369" t="s">
        <v>7165</v>
      </c>
      <c r="K3369" t="s">
        <v>7177</v>
      </c>
      <c r="L3369" t="s">
        <v>7210</v>
      </c>
      <c r="M3369">
        <v>7</v>
      </c>
      <c r="N3369">
        <v>612871.66</v>
      </c>
      <c r="O3369">
        <v>0</v>
      </c>
      <c r="P3369">
        <v>72963.990000000005</v>
      </c>
    </row>
    <row r="3370" spans="1:16" x14ac:dyDescent="0.25">
      <c r="A3370" t="s">
        <v>3382</v>
      </c>
      <c r="B3370" t="s">
        <v>5753</v>
      </c>
      <c r="C3370" t="str">
        <f>TEXT(SalesData[[#This Row],[Order Date]],"mmm-yyyy")</f>
        <v>Jan-2025</v>
      </c>
      <c r="D3370">
        <f t="shared" si="52"/>
        <v>2025</v>
      </c>
      <c r="E3370" t="s">
        <v>6730</v>
      </c>
      <c r="F3370" t="s">
        <v>7030</v>
      </c>
      <c r="G3370" t="s">
        <v>7094</v>
      </c>
      <c r="H3370" t="s">
        <v>7099</v>
      </c>
      <c r="I3370" t="s">
        <v>7115</v>
      </c>
      <c r="J3370" t="s">
        <v>7165</v>
      </c>
      <c r="K3370" t="s">
        <v>7176</v>
      </c>
      <c r="L3370" t="s">
        <v>7202</v>
      </c>
      <c r="M3370">
        <v>6</v>
      </c>
      <c r="N3370">
        <v>89983.67</v>
      </c>
      <c r="O3370">
        <v>0.15</v>
      </c>
      <c r="P3370">
        <v>7573.78</v>
      </c>
    </row>
    <row r="3371" spans="1:16" x14ac:dyDescent="0.25">
      <c r="A3371" t="s">
        <v>3383</v>
      </c>
      <c r="B3371" t="s">
        <v>5597</v>
      </c>
      <c r="C3371" t="str">
        <f>TEXT(SalesData[[#This Row],[Order Date]],"mmm-yyyy")</f>
        <v>Mar-2024</v>
      </c>
      <c r="D3371">
        <f t="shared" si="52"/>
        <v>2024</v>
      </c>
      <c r="E3371" t="s">
        <v>6102</v>
      </c>
      <c r="F3371" t="s">
        <v>6901</v>
      </c>
      <c r="G3371" t="s">
        <v>7096</v>
      </c>
      <c r="H3371" t="s">
        <v>7112</v>
      </c>
      <c r="I3371" t="s">
        <v>7154</v>
      </c>
      <c r="J3371" t="s">
        <v>7165</v>
      </c>
      <c r="K3371" t="s">
        <v>7172</v>
      </c>
      <c r="L3371" t="s">
        <v>7185</v>
      </c>
      <c r="M3371">
        <v>2</v>
      </c>
      <c r="N3371">
        <v>8154.44</v>
      </c>
      <c r="O3371">
        <v>0.2</v>
      </c>
      <c r="P3371">
        <v>902.53</v>
      </c>
    </row>
    <row r="3372" spans="1:16" x14ac:dyDescent="0.25">
      <c r="A3372" t="s">
        <v>3384</v>
      </c>
      <c r="B3372" t="s">
        <v>6016</v>
      </c>
      <c r="C3372" t="str">
        <f>TEXT(SalesData[[#This Row],[Order Date]],"mmm-yyyy")</f>
        <v>Jan-2025</v>
      </c>
      <c r="D3372">
        <f t="shared" si="52"/>
        <v>2025</v>
      </c>
      <c r="E3372" t="s">
        <v>6322</v>
      </c>
      <c r="F3372" t="s">
        <v>6897</v>
      </c>
      <c r="G3372" t="s">
        <v>7096</v>
      </c>
      <c r="H3372" t="s">
        <v>7112</v>
      </c>
      <c r="I3372" t="s">
        <v>7133</v>
      </c>
      <c r="J3372" t="s">
        <v>7162</v>
      </c>
      <c r="K3372" t="s">
        <v>7168</v>
      </c>
      <c r="L3372" t="s">
        <v>7191</v>
      </c>
      <c r="M3372">
        <v>2</v>
      </c>
      <c r="N3372">
        <v>10850.57</v>
      </c>
      <c r="O3372">
        <v>0.2</v>
      </c>
      <c r="P3372">
        <v>814.35</v>
      </c>
    </row>
    <row r="3373" spans="1:16" x14ac:dyDescent="0.25">
      <c r="A3373" t="s">
        <v>3385</v>
      </c>
      <c r="B3373" t="s">
        <v>5340</v>
      </c>
      <c r="C3373" t="str">
        <f>TEXT(SalesData[[#This Row],[Order Date]],"mmm-yyyy")</f>
        <v>Mar-2024</v>
      </c>
      <c r="D3373">
        <f t="shared" si="52"/>
        <v>2024</v>
      </c>
      <c r="E3373" t="s">
        <v>6471</v>
      </c>
      <c r="F3373" t="s">
        <v>6951</v>
      </c>
      <c r="G3373" t="s">
        <v>7096</v>
      </c>
      <c r="H3373" t="s">
        <v>7111</v>
      </c>
      <c r="I3373" t="s">
        <v>7131</v>
      </c>
      <c r="J3373" t="s">
        <v>7163</v>
      </c>
      <c r="K3373" t="s">
        <v>7167</v>
      </c>
      <c r="L3373" t="s">
        <v>7207</v>
      </c>
      <c r="M3373">
        <v>1</v>
      </c>
      <c r="N3373">
        <v>827.32</v>
      </c>
      <c r="O3373">
        <v>0</v>
      </c>
      <c r="P3373">
        <v>266.26</v>
      </c>
    </row>
    <row r="3374" spans="1:16" x14ac:dyDescent="0.25">
      <c r="A3374" t="s">
        <v>3386</v>
      </c>
      <c r="B3374" t="s">
        <v>5467</v>
      </c>
      <c r="C3374" t="str">
        <f>TEXT(SalesData[[#This Row],[Order Date]],"mmm-yyyy")</f>
        <v>Dec-2023</v>
      </c>
      <c r="D3374">
        <f t="shared" si="52"/>
        <v>2023</v>
      </c>
      <c r="E3374" t="s">
        <v>6232</v>
      </c>
      <c r="F3374" t="s">
        <v>6982</v>
      </c>
      <c r="G3374" t="s">
        <v>7096</v>
      </c>
      <c r="H3374" t="s">
        <v>7111</v>
      </c>
      <c r="I3374" t="s">
        <v>7131</v>
      </c>
      <c r="J3374" t="s">
        <v>7162</v>
      </c>
      <c r="K3374" t="s">
        <v>7168</v>
      </c>
      <c r="L3374" t="s">
        <v>7181</v>
      </c>
      <c r="M3374">
        <v>5</v>
      </c>
      <c r="N3374">
        <v>62896.95</v>
      </c>
      <c r="O3374">
        <v>0</v>
      </c>
      <c r="P3374">
        <v>13031.21</v>
      </c>
    </row>
    <row r="3375" spans="1:16" x14ac:dyDescent="0.25">
      <c r="A3375" t="s">
        <v>3387</v>
      </c>
      <c r="B3375" t="s">
        <v>5098</v>
      </c>
      <c r="C3375" t="str">
        <f>TEXT(SalesData[[#This Row],[Order Date]],"mmm-yyyy")</f>
        <v>Nov-2024</v>
      </c>
      <c r="D3375">
        <f t="shared" si="52"/>
        <v>2024</v>
      </c>
      <c r="E3375" t="s">
        <v>6672</v>
      </c>
      <c r="F3375" t="s">
        <v>6997</v>
      </c>
      <c r="G3375" t="s">
        <v>7095</v>
      </c>
      <c r="H3375" t="s">
        <v>7102</v>
      </c>
      <c r="I3375" t="s">
        <v>7157</v>
      </c>
      <c r="J3375" t="s">
        <v>7165</v>
      </c>
      <c r="K3375" t="s">
        <v>7176</v>
      </c>
      <c r="L3375" t="s">
        <v>7195</v>
      </c>
      <c r="M3375">
        <v>6</v>
      </c>
      <c r="N3375">
        <v>51759.05</v>
      </c>
      <c r="O3375">
        <v>0.25</v>
      </c>
      <c r="P3375">
        <v>-1844.3</v>
      </c>
    </row>
    <row r="3376" spans="1:16" x14ac:dyDescent="0.25">
      <c r="A3376" t="s">
        <v>3388</v>
      </c>
      <c r="B3376" t="s">
        <v>5405</v>
      </c>
      <c r="C3376" t="str">
        <f>TEXT(SalesData[[#This Row],[Order Date]],"mmm-yyyy")</f>
        <v>Mar-2023</v>
      </c>
      <c r="D3376">
        <f t="shared" si="52"/>
        <v>2023</v>
      </c>
      <c r="E3376" t="s">
        <v>6818</v>
      </c>
      <c r="F3376" t="s">
        <v>7079</v>
      </c>
      <c r="G3376" t="s">
        <v>7095</v>
      </c>
      <c r="H3376" t="s">
        <v>7102</v>
      </c>
      <c r="I3376" t="s">
        <v>7118</v>
      </c>
      <c r="J3376" t="s">
        <v>7165</v>
      </c>
      <c r="K3376" t="s">
        <v>7172</v>
      </c>
      <c r="L3376" t="s">
        <v>7185</v>
      </c>
      <c r="M3376">
        <v>1</v>
      </c>
      <c r="N3376">
        <v>3574.7</v>
      </c>
      <c r="O3376">
        <v>0.25</v>
      </c>
      <c r="P3376">
        <v>316.42</v>
      </c>
    </row>
    <row r="3377" spans="1:16" x14ac:dyDescent="0.25">
      <c r="A3377" t="s">
        <v>3389</v>
      </c>
      <c r="B3377" t="s">
        <v>5944</v>
      </c>
      <c r="C3377" t="str">
        <f>TEXT(SalesData[[#This Row],[Order Date]],"mmm-yyyy")</f>
        <v>May-2024</v>
      </c>
      <c r="D3377">
        <f t="shared" si="52"/>
        <v>2024</v>
      </c>
      <c r="E3377" t="s">
        <v>6110</v>
      </c>
      <c r="F3377" t="s">
        <v>6909</v>
      </c>
      <c r="G3377" t="s">
        <v>7097</v>
      </c>
      <c r="H3377" t="s">
        <v>7107</v>
      </c>
      <c r="I3377" t="s">
        <v>7152</v>
      </c>
      <c r="J3377" t="s">
        <v>7164</v>
      </c>
      <c r="K3377" t="s">
        <v>7174</v>
      </c>
      <c r="L3377" t="s">
        <v>7199</v>
      </c>
      <c r="M3377">
        <v>7</v>
      </c>
      <c r="N3377">
        <v>11570.19</v>
      </c>
      <c r="O3377">
        <v>0</v>
      </c>
      <c r="P3377">
        <v>2497.71</v>
      </c>
    </row>
    <row r="3378" spans="1:16" x14ac:dyDescent="0.25">
      <c r="A3378" t="s">
        <v>3390</v>
      </c>
      <c r="B3378" t="s">
        <v>5185</v>
      </c>
      <c r="C3378" t="str">
        <f>TEXT(SalesData[[#This Row],[Order Date]],"mmm-yyyy")</f>
        <v>Jan-2024</v>
      </c>
      <c r="D3378">
        <f t="shared" si="52"/>
        <v>2024</v>
      </c>
      <c r="E3378" t="s">
        <v>6298</v>
      </c>
      <c r="F3378" t="s">
        <v>6932</v>
      </c>
      <c r="G3378" t="s">
        <v>7095</v>
      </c>
      <c r="H3378" t="s">
        <v>7102</v>
      </c>
      <c r="I3378" t="s">
        <v>7157</v>
      </c>
      <c r="J3378" t="s">
        <v>7163</v>
      </c>
      <c r="K3378" t="s">
        <v>7175</v>
      </c>
      <c r="L3378" t="s">
        <v>7197</v>
      </c>
      <c r="M3378">
        <v>6</v>
      </c>
      <c r="N3378">
        <v>35611.67</v>
      </c>
      <c r="O3378">
        <v>0.05</v>
      </c>
      <c r="P3378">
        <v>7249.85</v>
      </c>
    </row>
    <row r="3379" spans="1:16" x14ac:dyDescent="0.25">
      <c r="A3379" t="s">
        <v>3391</v>
      </c>
      <c r="B3379" t="s">
        <v>6020</v>
      </c>
      <c r="C3379" t="str">
        <f>TEXT(SalesData[[#This Row],[Order Date]],"mmm-yyyy")</f>
        <v>Oct-2024</v>
      </c>
      <c r="D3379">
        <f t="shared" si="52"/>
        <v>2024</v>
      </c>
      <c r="E3379" t="s">
        <v>6653</v>
      </c>
      <c r="F3379" t="s">
        <v>7061</v>
      </c>
      <c r="G3379" t="s">
        <v>7096</v>
      </c>
      <c r="H3379" t="s">
        <v>7113</v>
      </c>
      <c r="I3379" t="s">
        <v>7148</v>
      </c>
      <c r="J3379" t="s">
        <v>7164</v>
      </c>
      <c r="K3379" t="s">
        <v>7173</v>
      </c>
      <c r="L3379" t="s">
        <v>7200</v>
      </c>
      <c r="M3379">
        <v>5</v>
      </c>
      <c r="N3379">
        <v>5597.05</v>
      </c>
      <c r="O3379">
        <v>0.1</v>
      </c>
      <c r="P3379">
        <v>1612.19</v>
      </c>
    </row>
    <row r="3380" spans="1:16" x14ac:dyDescent="0.25">
      <c r="A3380" t="s">
        <v>3392</v>
      </c>
      <c r="B3380" t="s">
        <v>5856</v>
      </c>
      <c r="C3380" t="str">
        <f>TEXT(SalesData[[#This Row],[Order Date]],"mmm-yyyy")</f>
        <v>Oct-2025</v>
      </c>
      <c r="D3380">
        <f t="shared" si="52"/>
        <v>2025</v>
      </c>
      <c r="E3380" t="s">
        <v>6691</v>
      </c>
      <c r="F3380" t="s">
        <v>7032</v>
      </c>
      <c r="G3380" t="s">
        <v>7096</v>
      </c>
      <c r="H3380" t="s">
        <v>7112</v>
      </c>
      <c r="I3380" t="s">
        <v>7154</v>
      </c>
      <c r="J3380" t="s">
        <v>7163</v>
      </c>
      <c r="K3380" t="s">
        <v>7175</v>
      </c>
      <c r="L3380" t="s">
        <v>7190</v>
      </c>
      <c r="M3380">
        <v>2</v>
      </c>
      <c r="N3380">
        <v>3526.41</v>
      </c>
      <c r="O3380">
        <v>0.2</v>
      </c>
      <c r="P3380">
        <v>458.72</v>
      </c>
    </row>
    <row r="3381" spans="1:16" x14ac:dyDescent="0.25">
      <c r="A3381" t="s">
        <v>3393</v>
      </c>
      <c r="B3381" t="s">
        <v>5852</v>
      </c>
      <c r="C3381" t="str">
        <f>TEXT(SalesData[[#This Row],[Order Date]],"mmm-yyyy")</f>
        <v>Sep-2024</v>
      </c>
      <c r="D3381">
        <f t="shared" si="52"/>
        <v>2024</v>
      </c>
      <c r="E3381" t="s">
        <v>6255</v>
      </c>
      <c r="F3381" t="s">
        <v>6946</v>
      </c>
      <c r="G3381" t="s">
        <v>7097</v>
      </c>
      <c r="H3381" t="s">
        <v>7105</v>
      </c>
      <c r="I3381" t="s">
        <v>7121</v>
      </c>
      <c r="J3381" t="s">
        <v>7164</v>
      </c>
      <c r="K3381" t="s">
        <v>7174</v>
      </c>
      <c r="L3381" t="s">
        <v>7196</v>
      </c>
      <c r="M3381">
        <v>2</v>
      </c>
      <c r="N3381">
        <v>5949.53</v>
      </c>
      <c r="O3381">
        <v>0.15</v>
      </c>
      <c r="P3381">
        <v>950.42</v>
      </c>
    </row>
    <row r="3382" spans="1:16" x14ac:dyDescent="0.25">
      <c r="A3382" t="s">
        <v>3394</v>
      </c>
      <c r="B3382" t="s">
        <v>5269</v>
      </c>
      <c r="C3382" t="str">
        <f>TEXT(SalesData[[#This Row],[Order Date]],"mmm-yyyy")</f>
        <v>Mar-2023</v>
      </c>
      <c r="D3382">
        <f t="shared" si="52"/>
        <v>2023</v>
      </c>
      <c r="E3382" t="s">
        <v>6832</v>
      </c>
      <c r="F3382" t="s">
        <v>7074</v>
      </c>
      <c r="G3382" t="s">
        <v>7094</v>
      </c>
      <c r="H3382" t="s">
        <v>7101</v>
      </c>
      <c r="I3382" t="s">
        <v>7137</v>
      </c>
      <c r="J3382" t="s">
        <v>7163</v>
      </c>
      <c r="K3382" t="s">
        <v>7175</v>
      </c>
      <c r="L3382" t="s">
        <v>7197</v>
      </c>
      <c r="M3382">
        <v>5</v>
      </c>
      <c r="N3382">
        <v>29167.25</v>
      </c>
      <c r="O3382">
        <v>0.05</v>
      </c>
      <c r="P3382">
        <v>6317.62</v>
      </c>
    </row>
    <row r="3383" spans="1:16" x14ac:dyDescent="0.25">
      <c r="A3383" t="s">
        <v>3395</v>
      </c>
      <c r="B3383" t="s">
        <v>5294</v>
      </c>
      <c r="C3383" t="str">
        <f>TEXT(SalesData[[#This Row],[Order Date]],"mmm-yyyy")</f>
        <v>Oct-2023</v>
      </c>
      <c r="D3383">
        <f t="shared" si="52"/>
        <v>2023</v>
      </c>
      <c r="E3383" t="s">
        <v>6217</v>
      </c>
      <c r="F3383" t="s">
        <v>6895</v>
      </c>
      <c r="G3383" t="s">
        <v>7095</v>
      </c>
      <c r="H3383" t="s">
        <v>7106</v>
      </c>
      <c r="I3383" t="s">
        <v>7161</v>
      </c>
      <c r="J3383" t="s">
        <v>7163</v>
      </c>
      <c r="K3383" t="s">
        <v>7175</v>
      </c>
      <c r="L3383" t="s">
        <v>7205</v>
      </c>
      <c r="M3383">
        <v>1</v>
      </c>
      <c r="N3383">
        <v>2986.55</v>
      </c>
      <c r="O3383">
        <v>0.15</v>
      </c>
      <c r="P3383">
        <v>352.99</v>
      </c>
    </row>
    <row r="3384" spans="1:16" x14ac:dyDescent="0.25">
      <c r="A3384" t="s">
        <v>3396</v>
      </c>
      <c r="B3384" t="s">
        <v>5015</v>
      </c>
      <c r="C3384" t="str">
        <f>TEXT(SalesData[[#This Row],[Order Date]],"mmm-yyyy")</f>
        <v>Nov-2024</v>
      </c>
      <c r="D3384">
        <f t="shared" si="52"/>
        <v>2024</v>
      </c>
      <c r="E3384" t="s">
        <v>6318</v>
      </c>
      <c r="F3384" t="s">
        <v>6970</v>
      </c>
      <c r="G3384" t="s">
        <v>7097</v>
      </c>
      <c r="H3384" t="s">
        <v>7110</v>
      </c>
      <c r="I3384" t="s">
        <v>7155</v>
      </c>
      <c r="J3384" t="s">
        <v>7163</v>
      </c>
      <c r="K3384" t="s">
        <v>7171</v>
      </c>
      <c r="L3384" t="s">
        <v>7184</v>
      </c>
      <c r="M3384">
        <v>5</v>
      </c>
      <c r="N3384">
        <v>35521.040000000001</v>
      </c>
      <c r="O3384">
        <v>0.15</v>
      </c>
      <c r="P3384">
        <v>3263.79</v>
      </c>
    </row>
    <row r="3385" spans="1:16" x14ac:dyDescent="0.25">
      <c r="A3385" t="s">
        <v>3397</v>
      </c>
      <c r="B3385" t="s">
        <v>5757</v>
      </c>
      <c r="C3385" t="str">
        <f>TEXT(SalesData[[#This Row],[Order Date]],"mmm-yyyy")</f>
        <v>May-2023</v>
      </c>
      <c r="D3385">
        <f t="shared" si="52"/>
        <v>2023</v>
      </c>
      <c r="E3385" t="s">
        <v>6202</v>
      </c>
      <c r="F3385" t="s">
        <v>6980</v>
      </c>
      <c r="G3385" t="s">
        <v>7096</v>
      </c>
      <c r="H3385" t="s">
        <v>7112</v>
      </c>
      <c r="I3385" t="s">
        <v>7133</v>
      </c>
      <c r="J3385" t="s">
        <v>7162</v>
      </c>
      <c r="K3385" t="s">
        <v>7168</v>
      </c>
      <c r="L3385" t="s">
        <v>7180</v>
      </c>
      <c r="M3385">
        <v>7</v>
      </c>
      <c r="N3385">
        <v>19676.39</v>
      </c>
      <c r="O3385">
        <v>0.2</v>
      </c>
      <c r="P3385">
        <v>1683.97</v>
      </c>
    </row>
    <row r="3386" spans="1:16" x14ac:dyDescent="0.25">
      <c r="A3386" t="s">
        <v>3398</v>
      </c>
      <c r="B3386" t="s">
        <v>5718</v>
      </c>
      <c r="C3386" t="str">
        <f>TEXT(SalesData[[#This Row],[Order Date]],"mmm-yyyy")</f>
        <v>Dec-2025</v>
      </c>
      <c r="D3386">
        <f t="shared" si="52"/>
        <v>2025</v>
      </c>
      <c r="E3386" t="s">
        <v>6725</v>
      </c>
      <c r="F3386" t="s">
        <v>6949</v>
      </c>
      <c r="G3386" t="s">
        <v>7097</v>
      </c>
      <c r="H3386" t="s">
        <v>7104</v>
      </c>
      <c r="I3386" t="s">
        <v>7120</v>
      </c>
      <c r="J3386" t="s">
        <v>7163</v>
      </c>
      <c r="K3386" t="s">
        <v>7175</v>
      </c>
      <c r="L3386" t="s">
        <v>7205</v>
      </c>
      <c r="M3386">
        <v>8</v>
      </c>
      <c r="N3386">
        <v>28480.74</v>
      </c>
      <c r="O3386">
        <v>0</v>
      </c>
      <c r="P3386">
        <v>5680</v>
      </c>
    </row>
    <row r="3387" spans="1:16" x14ac:dyDescent="0.25">
      <c r="A3387" t="s">
        <v>3399</v>
      </c>
      <c r="B3387" t="s">
        <v>6001</v>
      </c>
      <c r="C3387" t="str">
        <f>TEXT(SalesData[[#This Row],[Order Date]],"mmm-yyyy")</f>
        <v>Mar-2025</v>
      </c>
      <c r="D3387">
        <f t="shared" si="52"/>
        <v>2025</v>
      </c>
      <c r="E3387" t="s">
        <v>6452</v>
      </c>
      <c r="F3387" t="s">
        <v>7062</v>
      </c>
      <c r="G3387" t="s">
        <v>7096</v>
      </c>
      <c r="H3387" t="s">
        <v>7112</v>
      </c>
      <c r="I3387" t="s">
        <v>7154</v>
      </c>
      <c r="J3387" t="s">
        <v>7165</v>
      </c>
      <c r="K3387" t="s">
        <v>7177</v>
      </c>
      <c r="L3387" t="s">
        <v>7201</v>
      </c>
      <c r="M3387">
        <v>2</v>
      </c>
      <c r="N3387">
        <v>77680.12</v>
      </c>
      <c r="O3387">
        <v>0.25</v>
      </c>
      <c r="P3387">
        <v>5579.69</v>
      </c>
    </row>
    <row r="3388" spans="1:16" x14ac:dyDescent="0.25">
      <c r="A3388" t="s">
        <v>3400</v>
      </c>
      <c r="B3388" t="s">
        <v>5250</v>
      </c>
      <c r="C3388" t="str">
        <f>TEXT(SalesData[[#This Row],[Order Date]],"mmm-yyyy")</f>
        <v>Jun-2025</v>
      </c>
      <c r="D3388">
        <f t="shared" si="52"/>
        <v>2025</v>
      </c>
      <c r="E3388" t="s">
        <v>6410</v>
      </c>
      <c r="F3388" t="s">
        <v>6950</v>
      </c>
      <c r="G3388" t="s">
        <v>7097</v>
      </c>
      <c r="H3388" t="s">
        <v>7107</v>
      </c>
      <c r="I3388" t="s">
        <v>7152</v>
      </c>
      <c r="J3388" t="s">
        <v>7163</v>
      </c>
      <c r="K3388" t="s">
        <v>7175</v>
      </c>
      <c r="L3388" t="s">
        <v>7197</v>
      </c>
      <c r="M3388">
        <v>1</v>
      </c>
      <c r="N3388">
        <v>6239.47</v>
      </c>
      <c r="O3388">
        <v>0</v>
      </c>
      <c r="P3388">
        <v>1513.52</v>
      </c>
    </row>
    <row r="3389" spans="1:16" x14ac:dyDescent="0.25">
      <c r="A3389" t="s">
        <v>3401</v>
      </c>
      <c r="B3389" t="s">
        <v>5644</v>
      </c>
      <c r="C3389" t="str">
        <f>TEXT(SalesData[[#This Row],[Order Date]],"mmm-yyyy")</f>
        <v>Nov-2025</v>
      </c>
      <c r="D3389">
        <f t="shared" si="52"/>
        <v>2025</v>
      </c>
      <c r="E3389" t="s">
        <v>6864</v>
      </c>
      <c r="F3389" t="s">
        <v>6965</v>
      </c>
      <c r="G3389" t="s">
        <v>7095</v>
      </c>
      <c r="H3389" t="s">
        <v>7108</v>
      </c>
      <c r="I3389" t="s">
        <v>7150</v>
      </c>
      <c r="J3389" t="s">
        <v>7163</v>
      </c>
      <c r="K3389" t="s">
        <v>7175</v>
      </c>
      <c r="L3389" t="s">
        <v>7197</v>
      </c>
      <c r="M3389">
        <v>7</v>
      </c>
      <c r="N3389">
        <v>37732.79</v>
      </c>
      <c r="O3389">
        <v>0.1</v>
      </c>
      <c r="P3389">
        <v>7927.48</v>
      </c>
    </row>
    <row r="3390" spans="1:16" x14ac:dyDescent="0.25">
      <c r="A3390" t="s">
        <v>3402</v>
      </c>
      <c r="B3390" t="s">
        <v>5712</v>
      </c>
      <c r="C3390" t="str">
        <f>TEXT(SalesData[[#This Row],[Order Date]],"mmm-yyyy")</f>
        <v>Jul-2023</v>
      </c>
      <c r="D3390">
        <f t="shared" si="52"/>
        <v>2023</v>
      </c>
      <c r="E3390" t="s">
        <v>6852</v>
      </c>
      <c r="F3390" t="s">
        <v>6956</v>
      </c>
      <c r="G3390" t="s">
        <v>7094</v>
      </c>
      <c r="H3390" t="s">
        <v>7100</v>
      </c>
      <c r="I3390" t="s">
        <v>7136</v>
      </c>
      <c r="J3390" t="s">
        <v>7162</v>
      </c>
      <c r="K3390" t="s">
        <v>7166</v>
      </c>
      <c r="L3390" t="s">
        <v>7192</v>
      </c>
      <c r="M3390">
        <v>2</v>
      </c>
      <c r="N3390">
        <v>11064.04</v>
      </c>
      <c r="O3390">
        <v>0.05</v>
      </c>
      <c r="P3390">
        <v>1560.37</v>
      </c>
    </row>
    <row r="3391" spans="1:16" x14ac:dyDescent="0.25">
      <c r="A3391" t="s">
        <v>3403</v>
      </c>
      <c r="B3391" t="s">
        <v>5511</v>
      </c>
      <c r="C3391" t="str">
        <f>TEXT(SalesData[[#This Row],[Order Date]],"mmm-yyyy")</f>
        <v>Aug-2023</v>
      </c>
      <c r="D3391">
        <f t="shared" si="52"/>
        <v>2023</v>
      </c>
      <c r="E3391" t="s">
        <v>6522</v>
      </c>
      <c r="F3391" t="s">
        <v>7040</v>
      </c>
      <c r="G3391" t="s">
        <v>7095</v>
      </c>
      <c r="H3391" t="s">
        <v>7106</v>
      </c>
      <c r="I3391" t="s">
        <v>7146</v>
      </c>
      <c r="J3391" t="s">
        <v>7162</v>
      </c>
      <c r="K3391" t="s">
        <v>7169</v>
      </c>
      <c r="L3391" t="s">
        <v>7203</v>
      </c>
      <c r="M3391">
        <v>8</v>
      </c>
      <c r="N3391">
        <v>145441.84</v>
      </c>
      <c r="O3391">
        <v>0.15</v>
      </c>
      <c r="P3391">
        <v>15055.69</v>
      </c>
    </row>
    <row r="3392" spans="1:16" x14ac:dyDescent="0.25">
      <c r="A3392" t="s">
        <v>3404</v>
      </c>
      <c r="B3392" t="s">
        <v>5221</v>
      </c>
      <c r="C3392" t="str">
        <f>TEXT(SalesData[[#This Row],[Order Date]],"mmm-yyyy")</f>
        <v>Apr-2023</v>
      </c>
      <c r="D3392">
        <f t="shared" si="52"/>
        <v>2023</v>
      </c>
      <c r="E3392" t="s">
        <v>6498</v>
      </c>
      <c r="F3392" t="s">
        <v>7003</v>
      </c>
      <c r="G3392" t="s">
        <v>7097</v>
      </c>
      <c r="H3392" t="s">
        <v>7110</v>
      </c>
      <c r="I3392" t="s">
        <v>7129</v>
      </c>
      <c r="J3392" t="s">
        <v>7165</v>
      </c>
      <c r="K3392" t="s">
        <v>7177</v>
      </c>
      <c r="L3392" t="s">
        <v>7210</v>
      </c>
      <c r="M3392">
        <v>5</v>
      </c>
      <c r="N3392">
        <v>311947.08</v>
      </c>
      <c r="O3392">
        <v>0.25</v>
      </c>
      <c r="P3392">
        <v>7035.59</v>
      </c>
    </row>
    <row r="3393" spans="1:16" x14ac:dyDescent="0.25">
      <c r="A3393" t="s">
        <v>3405</v>
      </c>
      <c r="B3393" t="s">
        <v>5430</v>
      </c>
      <c r="C3393" t="str">
        <f>TEXT(SalesData[[#This Row],[Order Date]],"mmm-yyyy")</f>
        <v>Dec-2025</v>
      </c>
      <c r="D3393">
        <f t="shared" si="52"/>
        <v>2025</v>
      </c>
      <c r="E3393" t="s">
        <v>6449</v>
      </c>
      <c r="F3393" t="s">
        <v>6973</v>
      </c>
      <c r="G3393" t="s">
        <v>7097</v>
      </c>
      <c r="H3393" t="s">
        <v>7107</v>
      </c>
      <c r="I3393" t="s">
        <v>7153</v>
      </c>
      <c r="J3393" t="s">
        <v>7162</v>
      </c>
      <c r="K3393" t="s">
        <v>7166</v>
      </c>
      <c r="L3393" t="s">
        <v>7178</v>
      </c>
      <c r="M3393">
        <v>3</v>
      </c>
      <c r="N3393">
        <v>45144.53</v>
      </c>
      <c r="O3393">
        <v>0</v>
      </c>
      <c r="P3393">
        <v>9941.07</v>
      </c>
    </row>
    <row r="3394" spans="1:16" x14ac:dyDescent="0.25">
      <c r="A3394" t="s">
        <v>3406</v>
      </c>
      <c r="B3394" t="s">
        <v>6039</v>
      </c>
      <c r="C3394" t="str">
        <f>TEXT(SalesData[[#This Row],[Order Date]],"mmm-yyyy")</f>
        <v>Mar-2023</v>
      </c>
      <c r="D3394">
        <f t="shared" ref="D3394:D3457" si="53">YEAR(B3394)</f>
        <v>2023</v>
      </c>
      <c r="E3394" t="s">
        <v>6754</v>
      </c>
      <c r="F3394" t="s">
        <v>6956</v>
      </c>
      <c r="G3394" t="s">
        <v>7094</v>
      </c>
      <c r="H3394" t="s">
        <v>7098</v>
      </c>
      <c r="I3394" t="s">
        <v>7156</v>
      </c>
      <c r="J3394" t="s">
        <v>7165</v>
      </c>
      <c r="K3394" t="s">
        <v>7176</v>
      </c>
      <c r="L3394" t="s">
        <v>7194</v>
      </c>
      <c r="M3394">
        <v>3</v>
      </c>
      <c r="N3394">
        <v>57283.59</v>
      </c>
      <c r="O3394">
        <v>0.2</v>
      </c>
      <c r="P3394">
        <v>3449.45</v>
      </c>
    </row>
    <row r="3395" spans="1:16" x14ac:dyDescent="0.25">
      <c r="A3395" t="s">
        <v>3407</v>
      </c>
      <c r="B3395" t="s">
        <v>5578</v>
      </c>
      <c r="C3395" t="str">
        <f>TEXT(SalesData[[#This Row],[Order Date]],"mmm-yyyy")</f>
        <v>May-2023</v>
      </c>
      <c r="D3395">
        <f t="shared" si="53"/>
        <v>2023</v>
      </c>
      <c r="E3395" t="s">
        <v>6866</v>
      </c>
      <c r="F3395" t="s">
        <v>7015</v>
      </c>
      <c r="G3395" t="s">
        <v>7094</v>
      </c>
      <c r="H3395" t="s">
        <v>7098</v>
      </c>
      <c r="I3395" t="s">
        <v>7156</v>
      </c>
      <c r="J3395" t="s">
        <v>7164</v>
      </c>
      <c r="K3395" t="s">
        <v>7174</v>
      </c>
      <c r="L3395" t="s">
        <v>7196</v>
      </c>
      <c r="M3395">
        <v>6</v>
      </c>
      <c r="N3395">
        <v>20771.990000000002</v>
      </c>
      <c r="O3395">
        <v>0</v>
      </c>
      <c r="P3395">
        <v>5456.05</v>
      </c>
    </row>
    <row r="3396" spans="1:16" x14ac:dyDescent="0.25">
      <c r="A3396" t="s">
        <v>3408</v>
      </c>
      <c r="B3396" t="s">
        <v>5928</v>
      </c>
      <c r="C3396" t="str">
        <f>TEXT(SalesData[[#This Row],[Order Date]],"mmm-yyyy")</f>
        <v>Apr-2025</v>
      </c>
      <c r="D3396">
        <f t="shared" si="53"/>
        <v>2025</v>
      </c>
      <c r="E3396" t="s">
        <v>6229</v>
      </c>
      <c r="F3396" t="s">
        <v>6992</v>
      </c>
      <c r="G3396" t="s">
        <v>7094</v>
      </c>
      <c r="H3396" t="s">
        <v>7101</v>
      </c>
      <c r="I3396" t="s">
        <v>7137</v>
      </c>
      <c r="J3396" t="s">
        <v>7163</v>
      </c>
      <c r="K3396" t="s">
        <v>7167</v>
      </c>
      <c r="L3396" t="s">
        <v>7187</v>
      </c>
      <c r="M3396">
        <v>7</v>
      </c>
      <c r="N3396">
        <v>8258.41</v>
      </c>
      <c r="O3396">
        <v>0.25</v>
      </c>
      <c r="P3396">
        <v>1799.8</v>
      </c>
    </row>
    <row r="3397" spans="1:16" x14ac:dyDescent="0.25">
      <c r="A3397" t="s">
        <v>3409</v>
      </c>
      <c r="B3397" t="s">
        <v>5561</v>
      </c>
      <c r="C3397" t="str">
        <f>TEXT(SalesData[[#This Row],[Order Date]],"mmm-yyyy")</f>
        <v>Nov-2025</v>
      </c>
      <c r="D3397">
        <f t="shared" si="53"/>
        <v>2025</v>
      </c>
      <c r="E3397" t="s">
        <v>6713</v>
      </c>
      <c r="F3397" t="s">
        <v>7076</v>
      </c>
      <c r="G3397" t="s">
        <v>7096</v>
      </c>
      <c r="H3397" t="s">
        <v>7111</v>
      </c>
      <c r="I3397" t="s">
        <v>7131</v>
      </c>
      <c r="J3397" t="s">
        <v>7165</v>
      </c>
      <c r="K3397" t="s">
        <v>7172</v>
      </c>
      <c r="L3397" t="s">
        <v>7208</v>
      </c>
      <c r="M3397">
        <v>3</v>
      </c>
      <c r="N3397">
        <v>7390.83</v>
      </c>
      <c r="O3397">
        <v>0.05</v>
      </c>
      <c r="P3397">
        <v>1570.77</v>
      </c>
    </row>
    <row r="3398" spans="1:16" x14ac:dyDescent="0.25">
      <c r="A3398" t="s">
        <v>3410</v>
      </c>
      <c r="B3398" t="s">
        <v>5296</v>
      </c>
      <c r="C3398" t="str">
        <f>TEXT(SalesData[[#This Row],[Order Date]],"mmm-yyyy")</f>
        <v>Mar-2025</v>
      </c>
      <c r="D3398">
        <f t="shared" si="53"/>
        <v>2025</v>
      </c>
      <c r="E3398" t="s">
        <v>6130</v>
      </c>
      <c r="F3398" t="s">
        <v>6929</v>
      </c>
      <c r="G3398" t="s">
        <v>7095</v>
      </c>
      <c r="H3398" t="s">
        <v>7109</v>
      </c>
      <c r="I3398" t="s">
        <v>7127</v>
      </c>
      <c r="J3398" t="s">
        <v>7163</v>
      </c>
      <c r="K3398" t="s">
        <v>7167</v>
      </c>
      <c r="L3398" t="s">
        <v>7179</v>
      </c>
      <c r="M3398">
        <v>4</v>
      </c>
      <c r="N3398">
        <v>7843.96</v>
      </c>
      <c r="O3398">
        <v>0.25</v>
      </c>
      <c r="P3398">
        <v>1131.3599999999999</v>
      </c>
    </row>
    <row r="3399" spans="1:16" x14ac:dyDescent="0.25">
      <c r="A3399" t="s">
        <v>3411</v>
      </c>
      <c r="B3399" t="s">
        <v>5475</v>
      </c>
      <c r="C3399" t="str">
        <f>TEXT(SalesData[[#This Row],[Order Date]],"mmm-yyyy")</f>
        <v>Feb-2024</v>
      </c>
      <c r="D3399">
        <f t="shared" si="53"/>
        <v>2024</v>
      </c>
      <c r="E3399" t="s">
        <v>6106</v>
      </c>
      <c r="F3399" t="s">
        <v>6905</v>
      </c>
      <c r="G3399" t="s">
        <v>7095</v>
      </c>
      <c r="H3399" t="s">
        <v>7109</v>
      </c>
      <c r="I3399" t="s">
        <v>7140</v>
      </c>
      <c r="J3399" t="s">
        <v>7165</v>
      </c>
      <c r="K3399" t="s">
        <v>7172</v>
      </c>
      <c r="L3399" t="s">
        <v>7208</v>
      </c>
      <c r="M3399">
        <v>7</v>
      </c>
      <c r="N3399">
        <v>15470.62</v>
      </c>
      <c r="O3399">
        <v>0.1</v>
      </c>
      <c r="P3399">
        <v>2714.85</v>
      </c>
    </row>
    <row r="3400" spans="1:16" x14ac:dyDescent="0.25">
      <c r="A3400" t="s">
        <v>3412</v>
      </c>
      <c r="B3400" t="s">
        <v>5262</v>
      </c>
      <c r="C3400" t="str">
        <f>TEXT(SalesData[[#This Row],[Order Date]],"mmm-yyyy")</f>
        <v>Apr-2024</v>
      </c>
      <c r="D3400">
        <f t="shared" si="53"/>
        <v>2024</v>
      </c>
      <c r="E3400" t="s">
        <v>6709</v>
      </c>
      <c r="F3400" t="s">
        <v>6988</v>
      </c>
      <c r="G3400" t="s">
        <v>7097</v>
      </c>
      <c r="H3400" t="s">
        <v>7107</v>
      </c>
      <c r="I3400" t="s">
        <v>7123</v>
      </c>
      <c r="J3400" t="s">
        <v>7163</v>
      </c>
      <c r="K3400" t="s">
        <v>7171</v>
      </c>
      <c r="L3400" t="s">
        <v>7204</v>
      </c>
      <c r="M3400">
        <v>6</v>
      </c>
      <c r="N3400">
        <v>20553.97</v>
      </c>
      <c r="O3400">
        <v>0.25</v>
      </c>
      <c r="P3400">
        <v>1629.32</v>
      </c>
    </row>
    <row r="3401" spans="1:16" x14ac:dyDescent="0.25">
      <c r="A3401" t="s">
        <v>3413</v>
      </c>
      <c r="B3401" t="s">
        <v>5148</v>
      </c>
      <c r="C3401" t="str">
        <f>TEXT(SalesData[[#This Row],[Order Date]],"mmm-yyyy")</f>
        <v>Oct-2025</v>
      </c>
      <c r="D3401">
        <f t="shared" si="53"/>
        <v>2025</v>
      </c>
      <c r="E3401" t="s">
        <v>6190</v>
      </c>
      <c r="F3401" t="s">
        <v>6930</v>
      </c>
      <c r="G3401" t="s">
        <v>7097</v>
      </c>
      <c r="H3401" t="s">
        <v>7105</v>
      </c>
      <c r="I3401" t="s">
        <v>7128</v>
      </c>
      <c r="J3401" t="s">
        <v>7162</v>
      </c>
      <c r="K3401" t="s">
        <v>7166</v>
      </c>
      <c r="L3401" t="s">
        <v>7178</v>
      </c>
      <c r="M3401">
        <v>1</v>
      </c>
      <c r="N3401">
        <v>13940.28</v>
      </c>
      <c r="O3401">
        <v>0.05</v>
      </c>
      <c r="P3401">
        <v>2746.28</v>
      </c>
    </row>
    <row r="3402" spans="1:16" x14ac:dyDescent="0.25">
      <c r="A3402" t="s">
        <v>3414</v>
      </c>
      <c r="B3402" t="s">
        <v>5128</v>
      </c>
      <c r="C3402" t="str">
        <f>TEXT(SalesData[[#This Row],[Order Date]],"mmm-yyyy")</f>
        <v>Oct-2024</v>
      </c>
      <c r="D3402">
        <f t="shared" si="53"/>
        <v>2024</v>
      </c>
      <c r="E3402" t="s">
        <v>6457</v>
      </c>
      <c r="F3402" t="s">
        <v>6930</v>
      </c>
      <c r="G3402" t="s">
        <v>7094</v>
      </c>
      <c r="H3402" t="s">
        <v>7099</v>
      </c>
      <c r="I3402" t="s">
        <v>7125</v>
      </c>
      <c r="J3402" t="s">
        <v>7163</v>
      </c>
      <c r="K3402" t="s">
        <v>7171</v>
      </c>
      <c r="L3402" t="s">
        <v>7204</v>
      </c>
      <c r="M3402">
        <v>8</v>
      </c>
      <c r="N3402">
        <v>28885.73</v>
      </c>
      <c r="O3402">
        <v>0.2</v>
      </c>
      <c r="P3402">
        <v>3958.73</v>
      </c>
    </row>
    <row r="3403" spans="1:16" x14ac:dyDescent="0.25">
      <c r="A3403" t="s">
        <v>3415</v>
      </c>
      <c r="B3403" t="s">
        <v>6047</v>
      </c>
      <c r="C3403" t="str">
        <f>TEXT(SalesData[[#This Row],[Order Date]],"mmm-yyyy")</f>
        <v>Jun-2024</v>
      </c>
      <c r="D3403">
        <f t="shared" si="53"/>
        <v>2024</v>
      </c>
      <c r="E3403" t="s">
        <v>6243</v>
      </c>
      <c r="F3403" t="s">
        <v>6980</v>
      </c>
      <c r="G3403" t="s">
        <v>7095</v>
      </c>
      <c r="H3403" t="s">
        <v>7109</v>
      </c>
      <c r="I3403" t="s">
        <v>7140</v>
      </c>
      <c r="J3403" t="s">
        <v>7165</v>
      </c>
      <c r="K3403" t="s">
        <v>7172</v>
      </c>
      <c r="L3403" t="s">
        <v>7208</v>
      </c>
      <c r="M3403">
        <v>6</v>
      </c>
      <c r="N3403">
        <v>12354.09</v>
      </c>
      <c r="O3403">
        <v>0.2</v>
      </c>
      <c r="P3403">
        <v>1120.9100000000001</v>
      </c>
    </row>
    <row r="3404" spans="1:16" x14ac:dyDescent="0.25">
      <c r="A3404" t="s">
        <v>3416</v>
      </c>
      <c r="B3404" t="s">
        <v>5459</v>
      </c>
      <c r="C3404" t="str">
        <f>TEXT(SalesData[[#This Row],[Order Date]],"mmm-yyyy")</f>
        <v>Nov-2024</v>
      </c>
      <c r="D3404">
        <f t="shared" si="53"/>
        <v>2024</v>
      </c>
      <c r="E3404" t="s">
        <v>6263</v>
      </c>
      <c r="F3404" t="s">
        <v>7010</v>
      </c>
      <c r="G3404" t="s">
        <v>7096</v>
      </c>
      <c r="H3404" t="s">
        <v>7113</v>
      </c>
      <c r="I3404" t="s">
        <v>7143</v>
      </c>
      <c r="J3404" t="s">
        <v>7163</v>
      </c>
      <c r="K3404" t="s">
        <v>7171</v>
      </c>
      <c r="L3404" t="s">
        <v>7209</v>
      </c>
      <c r="M3404">
        <v>1</v>
      </c>
      <c r="N3404">
        <v>1496.76</v>
      </c>
      <c r="O3404">
        <v>0.15</v>
      </c>
      <c r="P3404">
        <v>180.7</v>
      </c>
    </row>
    <row r="3405" spans="1:16" x14ac:dyDescent="0.25">
      <c r="A3405" t="s">
        <v>3417</v>
      </c>
      <c r="B3405" t="s">
        <v>5501</v>
      </c>
      <c r="C3405" t="str">
        <f>TEXT(SalesData[[#This Row],[Order Date]],"mmm-yyyy")</f>
        <v>Nov-2025</v>
      </c>
      <c r="D3405">
        <f t="shared" si="53"/>
        <v>2025</v>
      </c>
      <c r="E3405" t="s">
        <v>6282</v>
      </c>
      <c r="F3405" t="s">
        <v>7018</v>
      </c>
      <c r="G3405" t="s">
        <v>7094</v>
      </c>
      <c r="H3405" t="s">
        <v>7098</v>
      </c>
      <c r="I3405" t="s">
        <v>7114</v>
      </c>
      <c r="J3405" t="s">
        <v>7163</v>
      </c>
      <c r="K3405" t="s">
        <v>7171</v>
      </c>
      <c r="L3405" t="s">
        <v>7184</v>
      </c>
      <c r="M3405">
        <v>6</v>
      </c>
      <c r="N3405">
        <v>46482.16</v>
      </c>
      <c r="O3405">
        <v>0</v>
      </c>
      <c r="P3405">
        <v>6901.72</v>
      </c>
    </row>
    <row r="3406" spans="1:16" x14ac:dyDescent="0.25">
      <c r="A3406" t="s">
        <v>3418</v>
      </c>
      <c r="B3406" t="s">
        <v>5093</v>
      </c>
      <c r="C3406" t="str">
        <f>TEXT(SalesData[[#This Row],[Order Date]],"mmm-yyyy")</f>
        <v>Jan-2025</v>
      </c>
      <c r="D3406">
        <f t="shared" si="53"/>
        <v>2025</v>
      </c>
      <c r="E3406" t="s">
        <v>6274</v>
      </c>
      <c r="F3406" t="s">
        <v>6995</v>
      </c>
      <c r="G3406" t="s">
        <v>7097</v>
      </c>
      <c r="H3406" t="s">
        <v>7104</v>
      </c>
      <c r="I3406" t="s">
        <v>7132</v>
      </c>
      <c r="J3406" t="s">
        <v>7165</v>
      </c>
      <c r="K3406" t="s">
        <v>7176</v>
      </c>
      <c r="L3406" t="s">
        <v>7202</v>
      </c>
      <c r="M3406">
        <v>6</v>
      </c>
      <c r="N3406">
        <v>105331.23</v>
      </c>
      <c r="O3406">
        <v>0</v>
      </c>
      <c r="P3406">
        <v>15634.03</v>
      </c>
    </row>
    <row r="3407" spans="1:16" x14ac:dyDescent="0.25">
      <c r="A3407" t="s">
        <v>3419</v>
      </c>
      <c r="B3407" t="s">
        <v>6048</v>
      </c>
      <c r="C3407" t="str">
        <f>TEXT(SalesData[[#This Row],[Order Date]],"mmm-yyyy")</f>
        <v>Nov-2025</v>
      </c>
      <c r="D3407">
        <f t="shared" si="53"/>
        <v>2025</v>
      </c>
      <c r="E3407" t="s">
        <v>6142</v>
      </c>
      <c r="F3407" t="s">
        <v>6940</v>
      </c>
      <c r="G3407" t="s">
        <v>7096</v>
      </c>
      <c r="H3407" t="s">
        <v>7113</v>
      </c>
      <c r="I3407" t="s">
        <v>7148</v>
      </c>
      <c r="J3407" t="s">
        <v>7164</v>
      </c>
      <c r="K3407" t="s">
        <v>7173</v>
      </c>
      <c r="L3407" t="s">
        <v>7200</v>
      </c>
      <c r="M3407">
        <v>2</v>
      </c>
      <c r="N3407">
        <v>2067.56</v>
      </c>
      <c r="O3407">
        <v>0.15</v>
      </c>
      <c r="P3407">
        <v>574.80999999999995</v>
      </c>
    </row>
    <row r="3408" spans="1:16" x14ac:dyDescent="0.25">
      <c r="A3408" t="s">
        <v>3420</v>
      </c>
      <c r="B3408" t="s">
        <v>5712</v>
      </c>
      <c r="C3408" t="str">
        <f>TEXT(SalesData[[#This Row],[Order Date]],"mmm-yyyy")</f>
        <v>Jul-2023</v>
      </c>
      <c r="D3408">
        <f t="shared" si="53"/>
        <v>2023</v>
      </c>
      <c r="E3408" t="s">
        <v>6107</v>
      </c>
      <c r="F3408" t="s">
        <v>6906</v>
      </c>
      <c r="G3408" t="s">
        <v>7095</v>
      </c>
      <c r="H3408" t="s">
        <v>7109</v>
      </c>
      <c r="I3408" t="s">
        <v>7140</v>
      </c>
      <c r="J3408" t="s">
        <v>7165</v>
      </c>
      <c r="K3408" t="s">
        <v>7172</v>
      </c>
      <c r="L3408" t="s">
        <v>7208</v>
      </c>
      <c r="M3408">
        <v>8</v>
      </c>
      <c r="N3408">
        <v>19250.71</v>
      </c>
      <c r="O3408">
        <v>0.05</v>
      </c>
      <c r="P3408">
        <v>3799.31</v>
      </c>
    </row>
    <row r="3409" spans="1:16" x14ac:dyDescent="0.25">
      <c r="A3409" t="s">
        <v>3421</v>
      </c>
      <c r="B3409" t="s">
        <v>5131</v>
      </c>
      <c r="C3409" t="str">
        <f>TEXT(SalesData[[#This Row],[Order Date]],"mmm-yyyy")</f>
        <v>May-2023</v>
      </c>
      <c r="D3409">
        <f t="shared" si="53"/>
        <v>2023</v>
      </c>
      <c r="E3409" t="s">
        <v>6129</v>
      </c>
      <c r="F3409" t="s">
        <v>6928</v>
      </c>
      <c r="G3409" t="s">
        <v>7095</v>
      </c>
      <c r="H3409" t="s">
        <v>7102</v>
      </c>
      <c r="I3409" t="s">
        <v>7147</v>
      </c>
      <c r="J3409" t="s">
        <v>7162</v>
      </c>
      <c r="K3409" t="s">
        <v>7168</v>
      </c>
      <c r="L3409" t="s">
        <v>7191</v>
      </c>
      <c r="M3409">
        <v>8</v>
      </c>
      <c r="N3409">
        <v>47736.74</v>
      </c>
      <c r="O3409">
        <v>0.1</v>
      </c>
      <c r="P3409">
        <v>8519.36</v>
      </c>
    </row>
    <row r="3410" spans="1:16" x14ac:dyDescent="0.25">
      <c r="A3410" t="s">
        <v>3422</v>
      </c>
      <c r="B3410" t="s">
        <v>6049</v>
      </c>
      <c r="C3410" t="str">
        <f>TEXT(SalesData[[#This Row],[Order Date]],"mmm-yyyy")</f>
        <v>Jun-2024</v>
      </c>
      <c r="D3410">
        <f t="shared" si="53"/>
        <v>2024</v>
      </c>
      <c r="E3410" t="s">
        <v>6453</v>
      </c>
      <c r="F3410" t="s">
        <v>7063</v>
      </c>
      <c r="G3410" t="s">
        <v>7096</v>
      </c>
      <c r="H3410" t="s">
        <v>7111</v>
      </c>
      <c r="I3410" t="s">
        <v>7142</v>
      </c>
      <c r="J3410" t="s">
        <v>7163</v>
      </c>
      <c r="K3410" t="s">
        <v>7167</v>
      </c>
      <c r="L3410" t="s">
        <v>7187</v>
      </c>
      <c r="M3410">
        <v>1</v>
      </c>
      <c r="N3410">
        <v>1330.55</v>
      </c>
      <c r="O3410">
        <v>0.15</v>
      </c>
      <c r="P3410">
        <v>276.42</v>
      </c>
    </row>
    <row r="3411" spans="1:16" x14ac:dyDescent="0.25">
      <c r="A3411" t="s">
        <v>3423</v>
      </c>
      <c r="B3411" t="s">
        <v>5436</v>
      </c>
      <c r="C3411" t="str">
        <f>TEXT(SalesData[[#This Row],[Order Date]],"mmm-yyyy")</f>
        <v>Apr-2023</v>
      </c>
      <c r="D3411">
        <f t="shared" si="53"/>
        <v>2023</v>
      </c>
      <c r="E3411" t="s">
        <v>6628</v>
      </c>
      <c r="F3411" t="s">
        <v>6981</v>
      </c>
      <c r="G3411" t="s">
        <v>7096</v>
      </c>
      <c r="H3411" t="s">
        <v>7112</v>
      </c>
      <c r="I3411" t="s">
        <v>7133</v>
      </c>
      <c r="J3411" t="s">
        <v>7163</v>
      </c>
      <c r="K3411" t="s">
        <v>7171</v>
      </c>
      <c r="L3411" t="s">
        <v>7184</v>
      </c>
      <c r="M3411">
        <v>1</v>
      </c>
      <c r="N3411">
        <v>6898.29</v>
      </c>
      <c r="O3411">
        <v>0.1</v>
      </c>
      <c r="P3411">
        <v>901.12</v>
      </c>
    </row>
    <row r="3412" spans="1:16" x14ac:dyDescent="0.25">
      <c r="A3412" t="s">
        <v>3424</v>
      </c>
      <c r="B3412" t="s">
        <v>5080</v>
      </c>
      <c r="C3412" t="str">
        <f>TEXT(SalesData[[#This Row],[Order Date]],"mmm-yyyy")</f>
        <v>Feb-2024</v>
      </c>
      <c r="D3412">
        <f t="shared" si="53"/>
        <v>2024</v>
      </c>
      <c r="E3412" t="s">
        <v>6424</v>
      </c>
      <c r="F3412" t="s">
        <v>6968</v>
      </c>
      <c r="G3412" t="s">
        <v>7096</v>
      </c>
      <c r="H3412" t="s">
        <v>7111</v>
      </c>
      <c r="I3412" t="s">
        <v>7142</v>
      </c>
      <c r="J3412" t="s">
        <v>7164</v>
      </c>
      <c r="K3412" t="s">
        <v>7174</v>
      </c>
      <c r="L3412" t="s">
        <v>7196</v>
      </c>
      <c r="M3412">
        <v>3</v>
      </c>
      <c r="N3412">
        <v>8242.8700000000008</v>
      </c>
      <c r="O3412">
        <v>0.2</v>
      </c>
      <c r="P3412">
        <v>910.93</v>
      </c>
    </row>
    <row r="3413" spans="1:16" x14ac:dyDescent="0.25">
      <c r="A3413" t="s">
        <v>3425</v>
      </c>
      <c r="B3413" t="s">
        <v>5591</v>
      </c>
      <c r="C3413" t="str">
        <f>TEXT(SalesData[[#This Row],[Order Date]],"mmm-yyyy")</f>
        <v>May-2025</v>
      </c>
      <c r="D3413">
        <f t="shared" si="53"/>
        <v>2025</v>
      </c>
      <c r="E3413" t="s">
        <v>6716</v>
      </c>
      <c r="F3413" t="s">
        <v>7028</v>
      </c>
      <c r="G3413" t="s">
        <v>7096</v>
      </c>
      <c r="H3413" t="s">
        <v>7113</v>
      </c>
      <c r="I3413" t="s">
        <v>7148</v>
      </c>
      <c r="J3413" t="s">
        <v>7163</v>
      </c>
      <c r="K3413" t="s">
        <v>7175</v>
      </c>
      <c r="L3413" t="s">
        <v>7197</v>
      </c>
      <c r="M3413">
        <v>7</v>
      </c>
      <c r="N3413">
        <v>40610.18</v>
      </c>
      <c r="O3413">
        <v>0.05</v>
      </c>
      <c r="P3413">
        <v>9367.0300000000007</v>
      </c>
    </row>
    <row r="3414" spans="1:16" x14ac:dyDescent="0.25">
      <c r="A3414" t="s">
        <v>3426</v>
      </c>
      <c r="B3414" t="s">
        <v>5739</v>
      </c>
      <c r="C3414" t="str">
        <f>TEXT(SalesData[[#This Row],[Order Date]],"mmm-yyyy")</f>
        <v>Oct-2024</v>
      </c>
      <c r="D3414">
        <f t="shared" si="53"/>
        <v>2024</v>
      </c>
      <c r="E3414" t="s">
        <v>6734</v>
      </c>
      <c r="F3414" t="s">
        <v>6969</v>
      </c>
      <c r="G3414" t="s">
        <v>7095</v>
      </c>
      <c r="H3414" t="s">
        <v>7108</v>
      </c>
      <c r="I3414" t="s">
        <v>7150</v>
      </c>
      <c r="J3414" t="s">
        <v>7165</v>
      </c>
      <c r="K3414" t="s">
        <v>7177</v>
      </c>
      <c r="L3414" t="s">
        <v>7198</v>
      </c>
      <c r="M3414">
        <v>6</v>
      </c>
      <c r="N3414">
        <v>406229.73</v>
      </c>
      <c r="O3414">
        <v>0</v>
      </c>
      <c r="P3414">
        <v>69212.44</v>
      </c>
    </row>
    <row r="3415" spans="1:16" x14ac:dyDescent="0.25">
      <c r="A3415" t="s">
        <v>3427</v>
      </c>
      <c r="B3415" t="s">
        <v>6050</v>
      </c>
      <c r="C3415" t="str">
        <f>TEXT(SalesData[[#This Row],[Order Date]],"mmm-yyyy")</f>
        <v>Aug-2023</v>
      </c>
      <c r="D3415">
        <f t="shared" si="53"/>
        <v>2023</v>
      </c>
      <c r="E3415" t="s">
        <v>6323</v>
      </c>
      <c r="F3415" t="s">
        <v>6996</v>
      </c>
      <c r="G3415" t="s">
        <v>7096</v>
      </c>
      <c r="H3415" t="s">
        <v>7103</v>
      </c>
      <c r="I3415" t="s">
        <v>7158</v>
      </c>
      <c r="J3415" t="s">
        <v>7162</v>
      </c>
      <c r="K3415" t="s">
        <v>7168</v>
      </c>
      <c r="L3415" t="s">
        <v>7181</v>
      </c>
      <c r="M3415">
        <v>1</v>
      </c>
      <c r="N3415">
        <v>11638.17</v>
      </c>
      <c r="O3415">
        <v>0</v>
      </c>
      <c r="P3415">
        <v>2719.37</v>
      </c>
    </row>
    <row r="3416" spans="1:16" x14ac:dyDescent="0.25">
      <c r="A3416" t="s">
        <v>3428</v>
      </c>
      <c r="B3416" t="s">
        <v>5918</v>
      </c>
      <c r="C3416" t="str">
        <f>TEXT(SalesData[[#This Row],[Order Date]],"mmm-yyyy")</f>
        <v>May-2024</v>
      </c>
      <c r="D3416">
        <f t="shared" si="53"/>
        <v>2024</v>
      </c>
      <c r="E3416" t="s">
        <v>6549</v>
      </c>
      <c r="F3416" t="s">
        <v>7040</v>
      </c>
      <c r="G3416" t="s">
        <v>7094</v>
      </c>
      <c r="H3416" t="s">
        <v>7100</v>
      </c>
      <c r="I3416" t="s">
        <v>7116</v>
      </c>
      <c r="J3416" t="s">
        <v>7163</v>
      </c>
      <c r="K3416" t="s">
        <v>7171</v>
      </c>
      <c r="L3416" t="s">
        <v>7204</v>
      </c>
      <c r="M3416">
        <v>6</v>
      </c>
      <c r="N3416">
        <v>27298.57</v>
      </c>
      <c r="O3416">
        <v>0</v>
      </c>
      <c r="P3416">
        <v>4573.28</v>
      </c>
    </row>
    <row r="3417" spans="1:16" x14ac:dyDescent="0.25">
      <c r="A3417" t="s">
        <v>3429</v>
      </c>
      <c r="B3417" t="s">
        <v>5428</v>
      </c>
      <c r="C3417" t="str">
        <f>TEXT(SalesData[[#This Row],[Order Date]],"mmm-yyyy")</f>
        <v>Jun-2024</v>
      </c>
      <c r="D3417">
        <f t="shared" si="53"/>
        <v>2024</v>
      </c>
      <c r="E3417" t="s">
        <v>6397</v>
      </c>
      <c r="F3417" t="s">
        <v>7051</v>
      </c>
      <c r="G3417" t="s">
        <v>7097</v>
      </c>
      <c r="H3417" t="s">
        <v>7107</v>
      </c>
      <c r="I3417" t="s">
        <v>7123</v>
      </c>
      <c r="J3417" t="s">
        <v>7162</v>
      </c>
      <c r="K3417" t="s">
        <v>7169</v>
      </c>
      <c r="L3417" t="s">
        <v>7203</v>
      </c>
      <c r="M3417">
        <v>7</v>
      </c>
      <c r="N3417">
        <v>138809.25</v>
      </c>
      <c r="O3417">
        <v>0.1</v>
      </c>
      <c r="P3417">
        <v>17151.330000000002</v>
      </c>
    </row>
    <row r="3418" spans="1:16" x14ac:dyDescent="0.25">
      <c r="A3418" t="s">
        <v>3430</v>
      </c>
      <c r="B3418" t="s">
        <v>6051</v>
      </c>
      <c r="C3418" t="str">
        <f>TEXT(SalesData[[#This Row],[Order Date]],"mmm-yyyy")</f>
        <v>Nov-2023</v>
      </c>
      <c r="D3418">
        <f t="shared" si="53"/>
        <v>2023</v>
      </c>
      <c r="E3418" t="s">
        <v>6793</v>
      </c>
      <c r="F3418" t="s">
        <v>7059</v>
      </c>
      <c r="G3418" t="s">
        <v>7096</v>
      </c>
      <c r="H3418" t="s">
        <v>7112</v>
      </c>
      <c r="I3418" t="s">
        <v>7154</v>
      </c>
      <c r="J3418" t="s">
        <v>7162</v>
      </c>
      <c r="K3418" t="s">
        <v>7166</v>
      </c>
      <c r="L3418" t="s">
        <v>7178</v>
      </c>
      <c r="M3418">
        <v>8</v>
      </c>
      <c r="N3418">
        <v>96059.9</v>
      </c>
      <c r="O3418">
        <v>0.2</v>
      </c>
      <c r="P3418">
        <v>11975.4</v>
      </c>
    </row>
    <row r="3419" spans="1:16" x14ac:dyDescent="0.25">
      <c r="A3419" t="s">
        <v>3431</v>
      </c>
      <c r="B3419" t="s">
        <v>5355</v>
      </c>
      <c r="C3419" t="str">
        <f>TEXT(SalesData[[#This Row],[Order Date]],"mmm-yyyy")</f>
        <v>Oct-2025</v>
      </c>
      <c r="D3419">
        <f t="shared" si="53"/>
        <v>2025</v>
      </c>
      <c r="E3419" t="s">
        <v>6109</v>
      </c>
      <c r="F3419" t="s">
        <v>6908</v>
      </c>
      <c r="G3419" t="s">
        <v>7097</v>
      </c>
      <c r="H3419" t="s">
        <v>7104</v>
      </c>
      <c r="I3419" t="s">
        <v>7120</v>
      </c>
      <c r="J3419" t="s">
        <v>7163</v>
      </c>
      <c r="K3419" t="s">
        <v>7171</v>
      </c>
      <c r="L3419" t="s">
        <v>7209</v>
      </c>
      <c r="M3419">
        <v>1</v>
      </c>
      <c r="N3419">
        <v>1357.39</v>
      </c>
      <c r="O3419">
        <v>0.25</v>
      </c>
      <c r="P3419">
        <v>125.89</v>
      </c>
    </row>
    <row r="3420" spans="1:16" x14ac:dyDescent="0.25">
      <c r="A3420" t="s">
        <v>3432</v>
      </c>
      <c r="B3420" t="s">
        <v>5179</v>
      </c>
      <c r="C3420" t="str">
        <f>TEXT(SalesData[[#This Row],[Order Date]],"mmm-yyyy")</f>
        <v>Jan-2024</v>
      </c>
      <c r="D3420">
        <f t="shared" si="53"/>
        <v>2024</v>
      </c>
      <c r="E3420" t="s">
        <v>6114</v>
      </c>
      <c r="F3420" t="s">
        <v>6913</v>
      </c>
      <c r="G3420" t="s">
        <v>7097</v>
      </c>
      <c r="H3420" t="s">
        <v>7105</v>
      </c>
      <c r="I3420" t="s">
        <v>7121</v>
      </c>
      <c r="J3420" t="s">
        <v>7165</v>
      </c>
      <c r="K3420" t="s">
        <v>7172</v>
      </c>
      <c r="L3420" t="s">
        <v>7185</v>
      </c>
      <c r="M3420">
        <v>3</v>
      </c>
      <c r="N3420">
        <v>14198.9</v>
      </c>
      <c r="O3420">
        <v>0.05</v>
      </c>
      <c r="P3420">
        <v>2599.94</v>
      </c>
    </row>
    <row r="3421" spans="1:16" x14ac:dyDescent="0.25">
      <c r="A3421" t="s">
        <v>3433</v>
      </c>
      <c r="B3421" t="s">
        <v>5422</v>
      </c>
      <c r="C3421" t="str">
        <f>TEXT(SalesData[[#This Row],[Order Date]],"mmm-yyyy")</f>
        <v>Jul-2023</v>
      </c>
      <c r="D3421">
        <f t="shared" si="53"/>
        <v>2023</v>
      </c>
      <c r="E3421" t="s">
        <v>6215</v>
      </c>
      <c r="F3421" t="s">
        <v>6899</v>
      </c>
      <c r="G3421" t="s">
        <v>7096</v>
      </c>
      <c r="H3421" t="s">
        <v>7111</v>
      </c>
      <c r="I3421" t="s">
        <v>7131</v>
      </c>
      <c r="J3421" t="s">
        <v>7165</v>
      </c>
      <c r="K3421" t="s">
        <v>7172</v>
      </c>
      <c r="L3421" t="s">
        <v>7185</v>
      </c>
      <c r="M3421">
        <v>7</v>
      </c>
      <c r="N3421">
        <v>25431.32</v>
      </c>
      <c r="O3421">
        <v>0.25</v>
      </c>
      <c r="P3421">
        <v>2251.6799999999998</v>
      </c>
    </row>
    <row r="3422" spans="1:16" x14ac:dyDescent="0.25">
      <c r="A3422" t="s">
        <v>3434</v>
      </c>
      <c r="B3422" t="s">
        <v>5746</v>
      </c>
      <c r="C3422" t="str">
        <f>TEXT(SalesData[[#This Row],[Order Date]],"mmm-yyyy")</f>
        <v>Dec-2023</v>
      </c>
      <c r="D3422">
        <f t="shared" si="53"/>
        <v>2023</v>
      </c>
      <c r="E3422" t="s">
        <v>6238</v>
      </c>
      <c r="F3422" t="s">
        <v>6998</v>
      </c>
      <c r="G3422" t="s">
        <v>7097</v>
      </c>
      <c r="H3422" t="s">
        <v>7105</v>
      </c>
      <c r="I3422" t="s">
        <v>7149</v>
      </c>
      <c r="J3422" t="s">
        <v>7163</v>
      </c>
      <c r="K3422" t="s">
        <v>7171</v>
      </c>
      <c r="L3422" t="s">
        <v>7204</v>
      </c>
      <c r="M3422">
        <v>7</v>
      </c>
      <c r="N3422">
        <v>24532.71</v>
      </c>
      <c r="O3422">
        <v>0.25</v>
      </c>
      <c r="P3422">
        <v>2015.32</v>
      </c>
    </row>
    <row r="3423" spans="1:16" x14ac:dyDescent="0.25">
      <c r="A3423" t="s">
        <v>3435</v>
      </c>
      <c r="B3423" t="s">
        <v>5310</v>
      </c>
      <c r="C3423" t="str">
        <f>TEXT(SalesData[[#This Row],[Order Date]],"mmm-yyyy")</f>
        <v>Dec-2025</v>
      </c>
      <c r="D3423">
        <f t="shared" si="53"/>
        <v>2025</v>
      </c>
      <c r="E3423" t="s">
        <v>6309</v>
      </c>
      <c r="F3423" t="s">
        <v>7012</v>
      </c>
      <c r="G3423" t="s">
        <v>7097</v>
      </c>
      <c r="H3423" t="s">
        <v>7110</v>
      </c>
      <c r="I3423" t="s">
        <v>7155</v>
      </c>
      <c r="J3423" t="s">
        <v>7165</v>
      </c>
      <c r="K3423" t="s">
        <v>7177</v>
      </c>
      <c r="L3423" t="s">
        <v>7210</v>
      </c>
      <c r="M3423">
        <v>3</v>
      </c>
      <c r="N3423">
        <v>234300.77</v>
      </c>
      <c r="O3423">
        <v>0.05</v>
      </c>
      <c r="P3423">
        <v>23783.74</v>
      </c>
    </row>
    <row r="3424" spans="1:16" x14ac:dyDescent="0.25">
      <c r="A3424" t="s">
        <v>3436</v>
      </c>
      <c r="B3424" t="s">
        <v>5738</v>
      </c>
      <c r="C3424" t="str">
        <f>TEXT(SalesData[[#This Row],[Order Date]],"mmm-yyyy")</f>
        <v>Feb-2023</v>
      </c>
      <c r="D3424">
        <f t="shared" si="53"/>
        <v>2023</v>
      </c>
      <c r="E3424" t="s">
        <v>6763</v>
      </c>
      <c r="F3424" t="s">
        <v>6961</v>
      </c>
      <c r="G3424" t="s">
        <v>7096</v>
      </c>
      <c r="H3424" t="s">
        <v>7112</v>
      </c>
      <c r="I3424" t="s">
        <v>7154</v>
      </c>
      <c r="J3424" t="s">
        <v>7163</v>
      </c>
      <c r="K3424" t="s">
        <v>7167</v>
      </c>
      <c r="L3424" t="s">
        <v>7187</v>
      </c>
      <c r="M3424">
        <v>3</v>
      </c>
      <c r="N3424">
        <v>3522.77</v>
      </c>
      <c r="O3424">
        <v>0.2</v>
      </c>
      <c r="P3424">
        <v>708.25</v>
      </c>
    </row>
    <row r="3425" spans="1:16" x14ac:dyDescent="0.25">
      <c r="A3425" t="s">
        <v>3437</v>
      </c>
      <c r="B3425" t="s">
        <v>5919</v>
      </c>
      <c r="C3425" t="str">
        <f>TEXT(SalesData[[#This Row],[Order Date]],"mmm-yyyy")</f>
        <v>Jun-2025</v>
      </c>
      <c r="D3425">
        <f t="shared" si="53"/>
        <v>2025</v>
      </c>
      <c r="E3425" t="s">
        <v>6121</v>
      </c>
      <c r="F3425" t="s">
        <v>6920</v>
      </c>
      <c r="G3425" t="s">
        <v>7097</v>
      </c>
      <c r="H3425" t="s">
        <v>7110</v>
      </c>
      <c r="I3425" t="s">
        <v>7159</v>
      </c>
      <c r="J3425" t="s">
        <v>7165</v>
      </c>
      <c r="K3425" t="s">
        <v>7172</v>
      </c>
      <c r="L3425" t="s">
        <v>7208</v>
      </c>
      <c r="M3425">
        <v>4</v>
      </c>
      <c r="N3425">
        <v>9555.83</v>
      </c>
      <c r="O3425">
        <v>0.05</v>
      </c>
      <c r="P3425">
        <v>2000.26</v>
      </c>
    </row>
    <row r="3426" spans="1:16" x14ac:dyDescent="0.25">
      <c r="A3426" t="s">
        <v>3438</v>
      </c>
      <c r="B3426" t="s">
        <v>5428</v>
      </c>
      <c r="C3426" t="str">
        <f>TEXT(SalesData[[#This Row],[Order Date]],"mmm-yyyy")</f>
        <v>Jun-2024</v>
      </c>
      <c r="D3426">
        <f t="shared" si="53"/>
        <v>2024</v>
      </c>
      <c r="E3426" t="s">
        <v>6151</v>
      </c>
      <c r="F3426" t="s">
        <v>6949</v>
      </c>
      <c r="G3426" t="s">
        <v>7095</v>
      </c>
      <c r="H3426" t="s">
        <v>7102</v>
      </c>
      <c r="I3426" t="s">
        <v>7147</v>
      </c>
      <c r="J3426" t="s">
        <v>7165</v>
      </c>
      <c r="K3426" t="s">
        <v>7177</v>
      </c>
      <c r="L3426" t="s">
        <v>7210</v>
      </c>
      <c r="M3426">
        <v>4</v>
      </c>
      <c r="N3426">
        <v>331669.24</v>
      </c>
      <c r="O3426">
        <v>0</v>
      </c>
      <c r="P3426">
        <v>41550.300000000003</v>
      </c>
    </row>
    <row r="3427" spans="1:16" x14ac:dyDescent="0.25">
      <c r="A3427" t="s">
        <v>3439</v>
      </c>
      <c r="B3427" t="s">
        <v>5346</v>
      </c>
      <c r="C3427" t="str">
        <f>TEXT(SalesData[[#This Row],[Order Date]],"mmm-yyyy")</f>
        <v>Jul-2025</v>
      </c>
      <c r="D3427">
        <f t="shared" si="53"/>
        <v>2025</v>
      </c>
      <c r="E3427" t="s">
        <v>6276</v>
      </c>
      <c r="F3427" t="s">
        <v>6961</v>
      </c>
      <c r="G3427" t="s">
        <v>7094</v>
      </c>
      <c r="H3427" t="s">
        <v>7101</v>
      </c>
      <c r="I3427" t="s">
        <v>7117</v>
      </c>
      <c r="J3427" t="s">
        <v>7162</v>
      </c>
      <c r="K3427" t="s">
        <v>7168</v>
      </c>
      <c r="L3427" t="s">
        <v>7191</v>
      </c>
      <c r="M3427">
        <v>2</v>
      </c>
      <c r="N3427">
        <v>10915.66</v>
      </c>
      <c r="O3427">
        <v>0.2</v>
      </c>
      <c r="P3427">
        <v>1020.68</v>
      </c>
    </row>
    <row r="3428" spans="1:16" x14ac:dyDescent="0.25">
      <c r="A3428" t="s">
        <v>3440</v>
      </c>
      <c r="B3428" t="s">
        <v>5999</v>
      </c>
      <c r="C3428" t="str">
        <f>TEXT(SalesData[[#This Row],[Order Date]],"mmm-yyyy")</f>
        <v>Apr-2025</v>
      </c>
      <c r="D3428">
        <f t="shared" si="53"/>
        <v>2025</v>
      </c>
      <c r="E3428" t="s">
        <v>6242</v>
      </c>
      <c r="F3428" t="s">
        <v>7000</v>
      </c>
      <c r="G3428" t="s">
        <v>7095</v>
      </c>
      <c r="H3428" t="s">
        <v>7109</v>
      </c>
      <c r="I3428" t="s">
        <v>7135</v>
      </c>
      <c r="J3428" t="s">
        <v>7163</v>
      </c>
      <c r="K3428" t="s">
        <v>7167</v>
      </c>
      <c r="L3428" t="s">
        <v>7207</v>
      </c>
      <c r="M3428">
        <v>5</v>
      </c>
      <c r="N3428">
        <v>4056.14</v>
      </c>
      <c r="O3428">
        <v>0</v>
      </c>
      <c r="P3428">
        <v>1483.48</v>
      </c>
    </row>
    <row r="3429" spans="1:16" x14ac:dyDescent="0.25">
      <c r="A3429" t="s">
        <v>3441</v>
      </c>
      <c r="B3429" t="s">
        <v>5078</v>
      </c>
      <c r="C3429" t="str">
        <f>TEXT(SalesData[[#This Row],[Order Date]],"mmm-yyyy")</f>
        <v>Mar-2024</v>
      </c>
      <c r="D3429">
        <f t="shared" si="53"/>
        <v>2024</v>
      </c>
      <c r="E3429" t="s">
        <v>6861</v>
      </c>
      <c r="F3429" t="s">
        <v>6971</v>
      </c>
      <c r="G3429" t="s">
        <v>7096</v>
      </c>
      <c r="H3429" t="s">
        <v>7111</v>
      </c>
      <c r="I3429" t="s">
        <v>7142</v>
      </c>
      <c r="J3429" t="s">
        <v>7164</v>
      </c>
      <c r="K3429" t="s">
        <v>7174</v>
      </c>
      <c r="L3429" t="s">
        <v>7196</v>
      </c>
      <c r="M3429">
        <v>8</v>
      </c>
      <c r="N3429">
        <v>26954.82</v>
      </c>
      <c r="O3429">
        <v>0</v>
      </c>
      <c r="P3429">
        <v>7243.42</v>
      </c>
    </row>
    <row r="3430" spans="1:16" x14ac:dyDescent="0.25">
      <c r="A3430" t="s">
        <v>3442</v>
      </c>
      <c r="B3430" t="s">
        <v>5148</v>
      </c>
      <c r="C3430" t="str">
        <f>TEXT(SalesData[[#This Row],[Order Date]],"mmm-yyyy")</f>
        <v>Oct-2025</v>
      </c>
      <c r="D3430">
        <f t="shared" si="53"/>
        <v>2025</v>
      </c>
      <c r="E3430" t="s">
        <v>6570</v>
      </c>
      <c r="F3430" t="s">
        <v>7078</v>
      </c>
      <c r="G3430" t="s">
        <v>7097</v>
      </c>
      <c r="H3430" t="s">
        <v>7104</v>
      </c>
      <c r="I3430" t="s">
        <v>7120</v>
      </c>
      <c r="J3430" t="s">
        <v>7164</v>
      </c>
      <c r="K3430" t="s">
        <v>7170</v>
      </c>
      <c r="L3430" t="s">
        <v>7189</v>
      </c>
      <c r="M3430">
        <v>2</v>
      </c>
      <c r="N3430">
        <v>3039.52</v>
      </c>
      <c r="O3430">
        <v>0</v>
      </c>
      <c r="P3430">
        <v>950.96</v>
      </c>
    </row>
    <row r="3431" spans="1:16" x14ac:dyDescent="0.25">
      <c r="A3431" t="s">
        <v>3443</v>
      </c>
      <c r="B3431" t="s">
        <v>5563</v>
      </c>
      <c r="C3431" t="str">
        <f>TEXT(SalesData[[#This Row],[Order Date]],"mmm-yyyy")</f>
        <v>Dec-2023</v>
      </c>
      <c r="D3431">
        <f t="shared" si="53"/>
        <v>2023</v>
      </c>
      <c r="E3431" t="s">
        <v>6402</v>
      </c>
      <c r="F3431" t="s">
        <v>6905</v>
      </c>
      <c r="G3431" t="s">
        <v>7097</v>
      </c>
      <c r="H3431" t="s">
        <v>7105</v>
      </c>
      <c r="I3431" t="s">
        <v>7149</v>
      </c>
      <c r="J3431" t="s">
        <v>7164</v>
      </c>
      <c r="K3431" t="s">
        <v>7170</v>
      </c>
      <c r="L3431" t="s">
        <v>7213</v>
      </c>
      <c r="M3431">
        <v>5</v>
      </c>
      <c r="N3431">
        <v>12718.69</v>
      </c>
      <c r="O3431">
        <v>0.1</v>
      </c>
      <c r="P3431">
        <v>4038.33</v>
      </c>
    </row>
    <row r="3432" spans="1:16" x14ac:dyDescent="0.25">
      <c r="A3432" t="s">
        <v>3444</v>
      </c>
      <c r="B3432" t="s">
        <v>5224</v>
      </c>
      <c r="C3432" t="str">
        <f>TEXT(SalesData[[#This Row],[Order Date]],"mmm-yyyy")</f>
        <v>Feb-2024</v>
      </c>
      <c r="D3432">
        <f t="shared" si="53"/>
        <v>2024</v>
      </c>
      <c r="E3432" t="s">
        <v>6194</v>
      </c>
      <c r="F3432" t="s">
        <v>6932</v>
      </c>
      <c r="G3432" t="s">
        <v>7097</v>
      </c>
      <c r="H3432" t="s">
        <v>7105</v>
      </c>
      <c r="I3432" t="s">
        <v>7149</v>
      </c>
      <c r="J3432" t="s">
        <v>7162</v>
      </c>
      <c r="K3432" t="s">
        <v>7166</v>
      </c>
      <c r="L3432" t="s">
        <v>7211</v>
      </c>
      <c r="M3432">
        <v>1</v>
      </c>
      <c r="N3432">
        <v>7231.36</v>
      </c>
      <c r="O3432">
        <v>0.05</v>
      </c>
      <c r="P3432">
        <v>1172.52</v>
      </c>
    </row>
    <row r="3433" spans="1:16" x14ac:dyDescent="0.25">
      <c r="A3433" t="s">
        <v>3445</v>
      </c>
      <c r="B3433" t="s">
        <v>6052</v>
      </c>
      <c r="C3433" t="str">
        <f>TEXT(SalesData[[#This Row],[Order Date]],"mmm-yyyy")</f>
        <v>Mar-2023</v>
      </c>
      <c r="D3433">
        <f t="shared" si="53"/>
        <v>2023</v>
      </c>
      <c r="E3433" t="s">
        <v>6609</v>
      </c>
      <c r="F3433" t="s">
        <v>7080</v>
      </c>
      <c r="G3433" t="s">
        <v>7095</v>
      </c>
      <c r="H3433" t="s">
        <v>7109</v>
      </c>
      <c r="I3433" t="s">
        <v>7135</v>
      </c>
      <c r="J3433" t="s">
        <v>7164</v>
      </c>
      <c r="K3433" t="s">
        <v>7174</v>
      </c>
      <c r="L3433" t="s">
        <v>7188</v>
      </c>
      <c r="M3433">
        <v>5</v>
      </c>
      <c r="N3433">
        <v>14369.56</v>
      </c>
      <c r="O3433">
        <v>0</v>
      </c>
      <c r="P3433">
        <v>3413.53</v>
      </c>
    </row>
    <row r="3434" spans="1:16" x14ac:dyDescent="0.25">
      <c r="A3434" t="s">
        <v>3446</v>
      </c>
      <c r="B3434" t="s">
        <v>5215</v>
      </c>
      <c r="C3434" t="str">
        <f>TEXT(SalesData[[#This Row],[Order Date]],"mmm-yyyy")</f>
        <v>Mar-2025</v>
      </c>
      <c r="D3434">
        <f t="shared" si="53"/>
        <v>2025</v>
      </c>
      <c r="E3434" t="s">
        <v>6273</v>
      </c>
      <c r="F3434" t="s">
        <v>7017</v>
      </c>
      <c r="G3434" t="s">
        <v>7094</v>
      </c>
      <c r="H3434" t="s">
        <v>7099</v>
      </c>
      <c r="I3434" t="s">
        <v>7115</v>
      </c>
      <c r="J3434" t="s">
        <v>7163</v>
      </c>
      <c r="K3434" t="s">
        <v>7167</v>
      </c>
      <c r="L3434" t="s">
        <v>7207</v>
      </c>
      <c r="M3434">
        <v>6</v>
      </c>
      <c r="N3434">
        <v>3573.88</v>
      </c>
      <c r="O3434">
        <v>0.25</v>
      </c>
      <c r="P3434">
        <v>772.44</v>
      </c>
    </row>
    <row r="3435" spans="1:16" x14ac:dyDescent="0.25">
      <c r="A3435" t="s">
        <v>3447</v>
      </c>
      <c r="B3435" t="s">
        <v>5711</v>
      </c>
      <c r="C3435" t="str">
        <f>TEXT(SalesData[[#This Row],[Order Date]],"mmm-yyyy")</f>
        <v>Sep-2024</v>
      </c>
      <c r="D3435">
        <f t="shared" si="53"/>
        <v>2024</v>
      </c>
      <c r="E3435" t="s">
        <v>6500</v>
      </c>
      <c r="F3435" t="s">
        <v>6923</v>
      </c>
      <c r="G3435" t="s">
        <v>7094</v>
      </c>
      <c r="H3435" t="s">
        <v>7098</v>
      </c>
      <c r="I3435" t="s">
        <v>7156</v>
      </c>
      <c r="J3435" t="s">
        <v>7163</v>
      </c>
      <c r="K3435" t="s">
        <v>7175</v>
      </c>
      <c r="L3435" t="s">
        <v>7190</v>
      </c>
      <c r="M3435">
        <v>3</v>
      </c>
      <c r="N3435">
        <v>5429.73</v>
      </c>
      <c r="O3435">
        <v>0.15</v>
      </c>
      <c r="P3435">
        <v>871.5</v>
      </c>
    </row>
    <row r="3436" spans="1:16" x14ac:dyDescent="0.25">
      <c r="A3436" t="s">
        <v>3448</v>
      </c>
      <c r="B3436" t="s">
        <v>5758</v>
      </c>
      <c r="C3436" t="str">
        <f>TEXT(SalesData[[#This Row],[Order Date]],"mmm-yyyy")</f>
        <v>Oct-2023</v>
      </c>
      <c r="D3436">
        <f t="shared" si="53"/>
        <v>2023</v>
      </c>
      <c r="E3436" t="s">
        <v>6317</v>
      </c>
      <c r="F3436" t="s">
        <v>6981</v>
      </c>
      <c r="G3436" t="s">
        <v>7096</v>
      </c>
      <c r="H3436" t="s">
        <v>7103</v>
      </c>
      <c r="I3436" t="s">
        <v>7134</v>
      </c>
      <c r="J3436" t="s">
        <v>7164</v>
      </c>
      <c r="K3436" t="s">
        <v>7173</v>
      </c>
      <c r="L3436" t="s">
        <v>7206</v>
      </c>
      <c r="M3436">
        <v>1</v>
      </c>
      <c r="N3436">
        <v>2159.1799999999998</v>
      </c>
      <c r="O3436">
        <v>0</v>
      </c>
      <c r="P3436">
        <v>636.24</v>
      </c>
    </row>
    <row r="3437" spans="1:16" x14ac:dyDescent="0.25">
      <c r="A3437" t="s">
        <v>3449</v>
      </c>
      <c r="B3437" t="s">
        <v>5299</v>
      </c>
      <c r="C3437" t="str">
        <f>TEXT(SalesData[[#This Row],[Order Date]],"mmm-yyyy")</f>
        <v>Dec-2023</v>
      </c>
      <c r="D3437">
        <f t="shared" si="53"/>
        <v>2023</v>
      </c>
      <c r="E3437" t="s">
        <v>6207</v>
      </c>
      <c r="F3437" t="s">
        <v>6982</v>
      </c>
      <c r="G3437" t="s">
        <v>7096</v>
      </c>
      <c r="H3437" t="s">
        <v>7111</v>
      </c>
      <c r="I3437" t="s">
        <v>7142</v>
      </c>
      <c r="J3437" t="s">
        <v>7163</v>
      </c>
      <c r="K3437" t="s">
        <v>7167</v>
      </c>
      <c r="L3437" t="s">
        <v>7207</v>
      </c>
      <c r="M3437">
        <v>4</v>
      </c>
      <c r="N3437">
        <v>3237.17</v>
      </c>
      <c r="O3437">
        <v>0</v>
      </c>
      <c r="P3437">
        <v>1208.77</v>
      </c>
    </row>
    <row r="3438" spans="1:16" x14ac:dyDescent="0.25">
      <c r="A3438" t="s">
        <v>3450</v>
      </c>
      <c r="B3438" t="s">
        <v>5792</v>
      </c>
      <c r="C3438" t="str">
        <f>TEXT(SalesData[[#This Row],[Order Date]],"mmm-yyyy")</f>
        <v>Dec-2025</v>
      </c>
      <c r="D3438">
        <f t="shared" si="53"/>
        <v>2025</v>
      </c>
      <c r="E3438" t="s">
        <v>6390</v>
      </c>
      <c r="F3438" t="s">
        <v>6920</v>
      </c>
      <c r="G3438" t="s">
        <v>7096</v>
      </c>
      <c r="H3438" t="s">
        <v>7111</v>
      </c>
      <c r="I3438" t="s">
        <v>7131</v>
      </c>
      <c r="J3438" t="s">
        <v>7164</v>
      </c>
      <c r="K3438" t="s">
        <v>7174</v>
      </c>
      <c r="L3438" t="s">
        <v>7188</v>
      </c>
      <c r="M3438">
        <v>7</v>
      </c>
      <c r="N3438">
        <v>15681.56</v>
      </c>
      <c r="O3438">
        <v>0.2</v>
      </c>
      <c r="P3438">
        <v>2481.89</v>
      </c>
    </row>
    <row r="3439" spans="1:16" x14ac:dyDescent="0.25">
      <c r="A3439" t="s">
        <v>3451</v>
      </c>
      <c r="B3439" t="s">
        <v>5784</v>
      </c>
      <c r="C3439" t="str">
        <f>TEXT(SalesData[[#This Row],[Order Date]],"mmm-yyyy")</f>
        <v>Jun-2023</v>
      </c>
      <c r="D3439">
        <f t="shared" si="53"/>
        <v>2023</v>
      </c>
      <c r="E3439" t="s">
        <v>6231</v>
      </c>
      <c r="F3439" t="s">
        <v>6994</v>
      </c>
      <c r="G3439" t="s">
        <v>7097</v>
      </c>
      <c r="H3439" t="s">
        <v>7110</v>
      </c>
      <c r="I3439" t="s">
        <v>7155</v>
      </c>
      <c r="J3439" t="s">
        <v>7163</v>
      </c>
      <c r="K3439" t="s">
        <v>7175</v>
      </c>
      <c r="L3439" t="s">
        <v>7190</v>
      </c>
      <c r="M3439">
        <v>5</v>
      </c>
      <c r="N3439">
        <v>8848.08</v>
      </c>
      <c r="O3439">
        <v>0.2</v>
      </c>
      <c r="P3439">
        <v>1066.46</v>
      </c>
    </row>
    <row r="3440" spans="1:16" x14ac:dyDescent="0.25">
      <c r="A3440" t="s">
        <v>3452</v>
      </c>
      <c r="B3440" t="s">
        <v>5255</v>
      </c>
      <c r="C3440" t="str">
        <f>TEXT(SalesData[[#This Row],[Order Date]],"mmm-yyyy")</f>
        <v>Jun-2023</v>
      </c>
      <c r="D3440">
        <f t="shared" si="53"/>
        <v>2023</v>
      </c>
      <c r="E3440" t="s">
        <v>6492</v>
      </c>
      <c r="F3440" t="s">
        <v>6971</v>
      </c>
      <c r="G3440" t="s">
        <v>7095</v>
      </c>
      <c r="H3440" t="s">
        <v>7106</v>
      </c>
      <c r="I3440" t="s">
        <v>7146</v>
      </c>
      <c r="J3440" t="s">
        <v>7162</v>
      </c>
      <c r="K3440" t="s">
        <v>7166</v>
      </c>
      <c r="L3440" t="s">
        <v>7211</v>
      </c>
      <c r="M3440">
        <v>6</v>
      </c>
      <c r="N3440">
        <v>45663.87</v>
      </c>
      <c r="O3440">
        <v>0</v>
      </c>
      <c r="P3440">
        <v>9074.7999999999993</v>
      </c>
    </row>
    <row r="3441" spans="1:16" x14ac:dyDescent="0.25">
      <c r="A3441" t="s">
        <v>3453</v>
      </c>
      <c r="B3441" t="s">
        <v>5489</v>
      </c>
      <c r="C3441" t="str">
        <f>TEXT(SalesData[[#This Row],[Order Date]],"mmm-yyyy")</f>
        <v>May-2025</v>
      </c>
      <c r="D3441">
        <f t="shared" si="53"/>
        <v>2025</v>
      </c>
      <c r="E3441" t="s">
        <v>6535</v>
      </c>
      <c r="F3441" t="s">
        <v>7074</v>
      </c>
      <c r="G3441" t="s">
        <v>7096</v>
      </c>
      <c r="H3441" t="s">
        <v>7113</v>
      </c>
      <c r="I3441" t="s">
        <v>7143</v>
      </c>
      <c r="J3441" t="s">
        <v>7165</v>
      </c>
      <c r="K3441" t="s">
        <v>7172</v>
      </c>
      <c r="L3441" t="s">
        <v>7212</v>
      </c>
      <c r="M3441">
        <v>2</v>
      </c>
      <c r="N3441">
        <v>6719.74</v>
      </c>
      <c r="O3441">
        <v>0.05</v>
      </c>
      <c r="P3441">
        <v>1357.26</v>
      </c>
    </row>
    <row r="3442" spans="1:16" x14ac:dyDescent="0.25">
      <c r="A3442" t="s">
        <v>3454</v>
      </c>
      <c r="B3442" t="s">
        <v>5281</v>
      </c>
      <c r="C3442" t="str">
        <f>TEXT(SalesData[[#This Row],[Order Date]],"mmm-yyyy")</f>
        <v>Jan-2023</v>
      </c>
      <c r="D3442">
        <f t="shared" si="53"/>
        <v>2023</v>
      </c>
      <c r="E3442" t="s">
        <v>6565</v>
      </c>
      <c r="F3442" t="s">
        <v>6909</v>
      </c>
      <c r="G3442" t="s">
        <v>7097</v>
      </c>
      <c r="H3442" t="s">
        <v>7107</v>
      </c>
      <c r="I3442" t="s">
        <v>7123</v>
      </c>
      <c r="J3442" t="s">
        <v>7163</v>
      </c>
      <c r="K3442" t="s">
        <v>7175</v>
      </c>
      <c r="L3442" t="s">
        <v>7205</v>
      </c>
      <c r="M3442">
        <v>6</v>
      </c>
      <c r="N3442">
        <v>19630.439999999999</v>
      </c>
      <c r="O3442">
        <v>0.05</v>
      </c>
      <c r="P3442">
        <v>3510.42</v>
      </c>
    </row>
    <row r="3443" spans="1:16" x14ac:dyDescent="0.25">
      <c r="A3443" t="s">
        <v>3455</v>
      </c>
      <c r="B3443" t="s">
        <v>5221</v>
      </c>
      <c r="C3443" t="str">
        <f>TEXT(SalesData[[#This Row],[Order Date]],"mmm-yyyy")</f>
        <v>Apr-2023</v>
      </c>
      <c r="D3443">
        <f t="shared" si="53"/>
        <v>2023</v>
      </c>
      <c r="E3443" t="s">
        <v>6846</v>
      </c>
      <c r="F3443" t="s">
        <v>7093</v>
      </c>
      <c r="G3443" t="s">
        <v>7097</v>
      </c>
      <c r="H3443" t="s">
        <v>7105</v>
      </c>
      <c r="I3443" t="s">
        <v>7149</v>
      </c>
      <c r="J3443" t="s">
        <v>7164</v>
      </c>
      <c r="K3443" t="s">
        <v>7170</v>
      </c>
      <c r="L3443" t="s">
        <v>7213</v>
      </c>
      <c r="M3443">
        <v>8</v>
      </c>
      <c r="N3443">
        <v>17558.22</v>
      </c>
      <c r="O3443">
        <v>0.2</v>
      </c>
      <c r="P3443">
        <v>4178.68</v>
      </c>
    </row>
    <row r="3444" spans="1:16" x14ac:dyDescent="0.25">
      <c r="A3444" t="s">
        <v>3456</v>
      </c>
      <c r="B3444" t="s">
        <v>5128</v>
      </c>
      <c r="C3444" t="str">
        <f>TEXT(SalesData[[#This Row],[Order Date]],"mmm-yyyy")</f>
        <v>Oct-2024</v>
      </c>
      <c r="D3444">
        <f t="shared" si="53"/>
        <v>2024</v>
      </c>
      <c r="E3444" t="s">
        <v>6889</v>
      </c>
      <c r="F3444" t="s">
        <v>6918</v>
      </c>
      <c r="G3444" t="s">
        <v>7094</v>
      </c>
      <c r="H3444" t="s">
        <v>7100</v>
      </c>
      <c r="I3444" t="s">
        <v>7151</v>
      </c>
      <c r="J3444" t="s">
        <v>7163</v>
      </c>
      <c r="K3444" t="s">
        <v>7167</v>
      </c>
      <c r="L3444" t="s">
        <v>7187</v>
      </c>
      <c r="M3444">
        <v>1</v>
      </c>
      <c r="N3444">
        <v>1386.95</v>
      </c>
      <c r="O3444">
        <v>0.1</v>
      </c>
      <c r="P3444">
        <v>341.44</v>
      </c>
    </row>
    <row r="3445" spans="1:16" x14ac:dyDescent="0.25">
      <c r="A3445" t="s">
        <v>3457</v>
      </c>
      <c r="B3445" t="s">
        <v>5637</v>
      </c>
      <c r="C3445" t="str">
        <f>TEXT(SalesData[[#This Row],[Order Date]],"mmm-yyyy")</f>
        <v>Feb-2025</v>
      </c>
      <c r="D3445">
        <f t="shared" si="53"/>
        <v>2025</v>
      </c>
      <c r="E3445" t="s">
        <v>6499</v>
      </c>
      <c r="F3445" t="s">
        <v>6902</v>
      </c>
      <c r="G3445" t="s">
        <v>7096</v>
      </c>
      <c r="H3445" t="s">
        <v>7112</v>
      </c>
      <c r="I3445" t="s">
        <v>7139</v>
      </c>
      <c r="J3445" t="s">
        <v>7163</v>
      </c>
      <c r="K3445" t="s">
        <v>7171</v>
      </c>
      <c r="L3445" t="s">
        <v>7209</v>
      </c>
      <c r="M3445">
        <v>7</v>
      </c>
      <c r="N3445">
        <v>9835.25</v>
      </c>
      <c r="O3445">
        <v>0.25</v>
      </c>
      <c r="P3445">
        <v>533.57000000000005</v>
      </c>
    </row>
    <row r="3446" spans="1:16" x14ac:dyDescent="0.25">
      <c r="A3446" t="s">
        <v>3458</v>
      </c>
      <c r="B3446" t="s">
        <v>6053</v>
      </c>
      <c r="C3446" t="str">
        <f>TEXT(SalesData[[#This Row],[Order Date]],"mmm-yyyy")</f>
        <v>Mar-2024</v>
      </c>
      <c r="D3446">
        <f t="shared" si="53"/>
        <v>2024</v>
      </c>
      <c r="E3446" t="s">
        <v>6717</v>
      </c>
      <c r="F3446" t="s">
        <v>6903</v>
      </c>
      <c r="G3446" t="s">
        <v>7095</v>
      </c>
      <c r="H3446" t="s">
        <v>7109</v>
      </c>
      <c r="I3446" t="s">
        <v>7127</v>
      </c>
      <c r="J3446" t="s">
        <v>7162</v>
      </c>
      <c r="K3446" t="s">
        <v>7166</v>
      </c>
      <c r="L3446" t="s">
        <v>7211</v>
      </c>
      <c r="M3446">
        <v>1</v>
      </c>
      <c r="N3446">
        <v>6594.57</v>
      </c>
      <c r="O3446">
        <v>0.1</v>
      </c>
      <c r="P3446">
        <v>1040.4100000000001</v>
      </c>
    </row>
    <row r="3447" spans="1:16" x14ac:dyDescent="0.25">
      <c r="A3447" t="s">
        <v>3459</v>
      </c>
      <c r="B3447" t="s">
        <v>5326</v>
      </c>
      <c r="C3447" t="str">
        <f>TEXT(SalesData[[#This Row],[Order Date]],"mmm-yyyy")</f>
        <v>Jun-2024</v>
      </c>
      <c r="D3447">
        <f t="shared" si="53"/>
        <v>2024</v>
      </c>
      <c r="E3447" t="s">
        <v>6644</v>
      </c>
      <c r="F3447" t="s">
        <v>7009</v>
      </c>
      <c r="G3447" t="s">
        <v>7094</v>
      </c>
      <c r="H3447" t="s">
        <v>7098</v>
      </c>
      <c r="I3447" t="s">
        <v>7138</v>
      </c>
      <c r="J3447" t="s">
        <v>7164</v>
      </c>
      <c r="K3447" t="s">
        <v>7174</v>
      </c>
      <c r="L3447" t="s">
        <v>7188</v>
      </c>
      <c r="M3447">
        <v>6</v>
      </c>
      <c r="N3447">
        <v>17501.59</v>
      </c>
      <c r="O3447">
        <v>0</v>
      </c>
      <c r="P3447">
        <v>4548.63</v>
      </c>
    </row>
    <row r="3448" spans="1:16" x14ac:dyDescent="0.25">
      <c r="A3448" t="s">
        <v>3460</v>
      </c>
      <c r="B3448" t="s">
        <v>5657</v>
      </c>
      <c r="C3448" t="str">
        <f>TEXT(SalesData[[#This Row],[Order Date]],"mmm-yyyy")</f>
        <v>Oct-2024</v>
      </c>
      <c r="D3448">
        <f t="shared" si="53"/>
        <v>2024</v>
      </c>
      <c r="E3448" t="s">
        <v>6384</v>
      </c>
      <c r="F3448" t="s">
        <v>6969</v>
      </c>
      <c r="G3448" t="s">
        <v>7094</v>
      </c>
      <c r="H3448" t="s">
        <v>7098</v>
      </c>
      <c r="I3448" t="s">
        <v>7156</v>
      </c>
      <c r="J3448" t="s">
        <v>7163</v>
      </c>
      <c r="K3448" t="s">
        <v>7167</v>
      </c>
      <c r="L3448" t="s">
        <v>7179</v>
      </c>
      <c r="M3448">
        <v>2</v>
      </c>
      <c r="N3448">
        <v>5247.98</v>
      </c>
      <c r="O3448">
        <v>0</v>
      </c>
      <c r="P3448">
        <v>1419.32</v>
      </c>
    </row>
    <row r="3449" spans="1:16" x14ac:dyDescent="0.25">
      <c r="A3449" t="s">
        <v>3461</v>
      </c>
      <c r="B3449" t="s">
        <v>5922</v>
      </c>
      <c r="C3449" t="str">
        <f>TEXT(SalesData[[#This Row],[Order Date]],"mmm-yyyy")</f>
        <v>Dec-2024</v>
      </c>
      <c r="D3449">
        <f t="shared" si="53"/>
        <v>2024</v>
      </c>
      <c r="E3449" t="s">
        <v>6665</v>
      </c>
      <c r="F3449" t="s">
        <v>6908</v>
      </c>
      <c r="G3449" t="s">
        <v>7094</v>
      </c>
      <c r="H3449" t="s">
        <v>7101</v>
      </c>
      <c r="I3449" t="s">
        <v>7137</v>
      </c>
      <c r="J3449" t="s">
        <v>7164</v>
      </c>
      <c r="K3449" t="s">
        <v>7174</v>
      </c>
      <c r="L3449" t="s">
        <v>7199</v>
      </c>
      <c r="M3449">
        <v>8</v>
      </c>
      <c r="N3449">
        <v>12237.56</v>
      </c>
      <c r="O3449">
        <v>0.05</v>
      </c>
      <c r="P3449">
        <v>2150.62</v>
      </c>
    </row>
    <row r="3450" spans="1:16" x14ac:dyDescent="0.25">
      <c r="A3450" t="s">
        <v>3462</v>
      </c>
      <c r="B3450" t="s">
        <v>5424</v>
      </c>
      <c r="C3450" t="str">
        <f>TEXT(SalesData[[#This Row],[Order Date]],"mmm-yyyy")</f>
        <v>May-2023</v>
      </c>
      <c r="D3450">
        <f t="shared" si="53"/>
        <v>2023</v>
      </c>
      <c r="E3450" t="s">
        <v>6180</v>
      </c>
      <c r="F3450" t="s">
        <v>6930</v>
      </c>
      <c r="G3450" t="s">
        <v>7095</v>
      </c>
      <c r="H3450" t="s">
        <v>7108</v>
      </c>
      <c r="I3450" t="s">
        <v>7126</v>
      </c>
      <c r="J3450" t="s">
        <v>7162</v>
      </c>
      <c r="K3450" t="s">
        <v>7168</v>
      </c>
      <c r="L3450" t="s">
        <v>7191</v>
      </c>
      <c r="M3450">
        <v>2</v>
      </c>
      <c r="N3450">
        <v>12195.65</v>
      </c>
      <c r="O3450">
        <v>0.1</v>
      </c>
      <c r="P3450">
        <v>1893.04</v>
      </c>
    </row>
    <row r="3451" spans="1:16" x14ac:dyDescent="0.25">
      <c r="A3451" t="s">
        <v>3463</v>
      </c>
      <c r="B3451" t="s">
        <v>5969</v>
      </c>
      <c r="C3451" t="str">
        <f>TEXT(SalesData[[#This Row],[Order Date]],"mmm-yyyy")</f>
        <v>May-2024</v>
      </c>
      <c r="D3451">
        <f t="shared" si="53"/>
        <v>2024</v>
      </c>
      <c r="E3451" t="s">
        <v>6526</v>
      </c>
      <c r="F3451" t="s">
        <v>6910</v>
      </c>
      <c r="G3451" t="s">
        <v>7094</v>
      </c>
      <c r="H3451" t="s">
        <v>7101</v>
      </c>
      <c r="I3451" t="s">
        <v>7137</v>
      </c>
      <c r="J3451" t="s">
        <v>7164</v>
      </c>
      <c r="K3451" t="s">
        <v>7170</v>
      </c>
      <c r="L3451" t="s">
        <v>7183</v>
      </c>
      <c r="M3451">
        <v>5</v>
      </c>
      <c r="N3451">
        <v>24319.75</v>
      </c>
      <c r="O3451">
        <v>0</v>
      </c>
      <c r="P3451">
        <v>6100.75</v>
      </c>
    </row>
    <row r="3452" spans="1:16" x14ac:dyDescent="0.25">
      <c r="A3452" t="s">
        <v>3464</v>
      </c>
      <c r="B3452" t="s">
        <v>5853</v>
      </c>
      <c r="C3452" t="str">
        <f>TEXT(SalesData[[#This Row],[Order Date]],"mmm-yyyy")</f>
        <v>Sep-2024</v>
      </c>
      <c r="D3452">
        <f t="shared" si="53"/>
        <v>2024</v>
      </c>
      <c r="E3452" t="s">
        <v>6578</v>
      </c>
      <c r="F3452" t="s">
        <v>6925</v>
      </c>
      <c r="G3452" t="s">
        <v>7095</v>
      </c>
      <c r="H3452" t="s">
        <v>7102</v>
      </c>
      <c r="I3452" t="s">
        <v>7147</v>
      </c>
      <c r="J3452" t="s">
        <v>7163</v>
      </c>
      <c r="K3452" t="s">
        <v>7175</v>
      </c>
      <c r="L3452" t="s">
        <v>7205</v>
      </c>
      <c r="M3452">
        <v>5</v>
      </c>
      <c r="N3452">
        <v>13375.31</v>
      </c>
      <c r="O3452">
        <v>0.2</v>
      </c>
      <c r="P3452">
        <v>869.74</v>
      </c>
    </row>
    <row r="3453" spans="1:16" x14ac:dyDescent="0.25">
      <c r="A3453" t="s">
        <v>3465</v>
      </c>
      <c r="B3453" t="s">
        <v>5574</v>
      </c>
      <c r="C3453" t="str">
        <f>TEXT(SalesData[[#This Row],[Order Date]],"mmm-yyyy")</f>
        <v>Sep-2023</v>
      </c>
      <c r="D3453">
        <f t="shared" si="53"/>
        <v>2023</v>
      </c>
      <c r="E3453" t="s">
        <v>6281</v>
      </c>
      <c r="F3453" t="s">
        <v>6932</v>
      </c>
      <c r="G3453" t="s">
        <v>7095</v>
      </c>
      <c r="H3453" t="s">
        <v>7102</v>
      </c>
      <c r="I3453" t="s">
        <v>7147</v>
      </c>
      <c r="J3453" t="s">
        <v>7164</v>
      </c>
      <c r="K3453" t="s">
        <v>7174</v>
      </c>
      <c r="L3453" t="s">
        <v>7188</v>
      </c>
      <c r="M3453">
        <v>3</v>
      </c>
      <c r="N3453">
        <v>6531.75</v>
      </c>
      <c r="O3453">
        <v>0.25</v>
      </c>
      <c r="P3453">
        <v>678.2</v>
      </c>
    </row>
    <row r="3454" spans="1:16" x14ac:dyDescent="0.25">
      <c r="A3454" t="s">
        <v>3466</v>
      </c>
      <c r="B3454" t="s">
        <v>5986</v>
      </c>
      <c r="C3454" t="str">
        <f>TEXT(SalesData[[#This Row],[Order Date]],"mmm-yyyy")</f>
        <v>Aug-2024</v>
      </c>
      <c r="D3454">
        <f t="shared" si="53"/>
        <v>2024</v>
      </c>
      <c r="E3454" t="s">
        <v>6175</v>
      </c>
      <c r="F3454" t="s">
        <v>6965</v>
      </c>
      <c r="G3454" t="s">
        <v>7097</v>
      </c>
      <c r="H3454" t="s">
        <v>7107</v>
      </c>
      <c r="I3454" t="s">
        <v>7123</v>
      </c>
      <c r="J3454" t="s">
        <v>7163</v>
      </c>
      <c r="K3454" t="s">
        <v>7167</v>
      </c>
      <c r="L3454" t="s">
        <v>7207</v>
      </c>
      <c r="M3454">
        <v>2</v>
      </c>
      <c r="N3454">
        <v>1525.15</v>
      </c>
      <c r="O3454">
        <v>0</v>
      </c>
      <c r="P3454">
        <v>540.11</v>
      </c>
    </row>
    <row r="3455" spans="1:16" x14ac:dyDescent="0.25">
      <c r="A3455" t="s">
        <v>3467</v>
      </c>
      <c r="B3455" t="s">
        <v>5443</v>
      </c>
      <c r="C3455" t="str">
        <f>TEXT(SalesData[[#This Row],[Order Date]],"mmm-yyyy")</f>
        <v>Dec-2023</v>
      </c>
      <c r="D3455">
        <f t="shared" si="53"/>
        <v>2023</v>
      </c>
      <c r="E3455" t="s">
        <v>6834</v>
      </c>
      <c r="F3455" t="s">
        <v>7050</v>
      </c>
      <c r="G3455" t="s">
        <v>7094</v>
      </c>
      <c r="H3455" t="s">
        <v>7100</v>
      </c>
      <c r="I3455" t="s">
        <v>7116</v>
      </c>
      <c r="J3455" t="s">
        <v>7163</v>
      </c>
      <c r="K3455" t="s">
        <v>7167</v>
      </c>
      <c r="L3455" t="s">
        <v>7179</v>
      </c>
      <c r="M3455">
        <v>3</v>
      </c>
      <c r="N3455">
        <v>7221.51</v>
      </c>
      <c r="O3455">
        <v>0</v>
      </c>
      <c r="P3455">
        <v>1893.46</v>
      </c>
    </row>
    <row r="3456" spans="1:16" x14ac:dyDescent="0.25">
      <c r="A3456" t="s">
        <v>3468</v>
      </c>
      <c r="B3456" t="s">
        <v>5384</v>
      </c>
      <c r="C3456" t="str">
        <f>TEXT(SalesData[[#This Row],[Order Date]],"mmm-yyyy")</f>
        <v>Aug-2025</v>
      </c>
      <c r="D3456">
        <f t="shared" si="53"/>
        <v>2025</v>
      </c>
      <c r="E3456" t="s">
        <v>6721</v>
      </c>
      <c r="F3456" t="s">
        <v>7086</v>
      </c>
      <c r="G3456" t="s">
        <v>7097</v>
      </c>
      <c r="H3456" t="s">
        <v>7110</v>
      </c>
      <c r="I3456" t="s">
        <v>7155</v>
      </c>
      <c r="J3456" t="s">
        <v>7165</v>
      </c>
      <c r="K3456" t="s">
        <v>7176</v>
      </c>
      <c r="L3456" t="s">
        <v>7194</v>
      </c>
      <c r="M3456">
        <v>6</v>
      </c>
      <c r="N3456">
        <v>135860.67000000001</v>
      </c>
      <c r="O3456">
        <v>0.1</v>
      </c>
      <c r="P3456">
        <v>14833.03</v>
      </c>
    </row>
    <row r="3457" spans="1:16" x14ac:dyDescent="0.25">
      <c r="A3457" t="s">
        <v>3469</v>
      </c>
      <c r="B3457" t="s">
        <v>5063</v>
      </c>
      <c r="C3457" t="str">
        <f>TEXT(SalesData[[#This Row],[Order Date]],"mmm-yyyy")</f>
        <v>Jun-2024</v>
      </c>
      <c r="D3457">
        <f t="shared" si="53"/>
        <v>2024</v>
      </c>
      <c r="E3457" t="s">
        <v>6458</v>
      </c>
      <c r="F3457" t="s">
        <v>7033</v>
      </c>
      <c r="G3457" t="s">
        <v>7094</v>
      </c>
      <c r="H3457" t="s">
        <v>7098</v>
      </c>
      <c r="I3457" t="s">
        <v>7138</v>
      </c>
      <c r="J3457" t="s">
        <v>7164</v>
      </c>
      <c r="K3457" t="s">
        <v>7170</v>
      </c>
      <c r="L3457" t="s">
        <v>7189</v>
      </c>
      <c r="M3457">
        <v>2</v>
      </c>
      <c r="N3457">
        <v>2315.37</v>
      </c>
      <c r="O3457">
        <v>0.2</v>
      </c>
      <c r="P3457">
        <v>417.51</v>
      </c>
    </row>
    <row r="3458" spans="1:16" x14ac:dyDescent="0.25">
      <c r="A3458" t="s">
        <v>3470</v>
      </c>
      <c r="B3458" t="s">
        <v>5874</v>
      </c>
      <c r="C3458" t="str">
        <f>TEXT(SalesData[[#This Row],[Order Date]],"mmm-yyyy")</f>
        <v>Jul-2024</v>
      </c>
      <c r="D3458">
        <f t="shared" ref="D3458:D3521" si="54">YEAR(B3458)</f>
        <v>2024</v>
      </c>
      <c r="E3458" t="s">
        <v>6222</v>
      </c>
      <c r="F3458" t="s">
        <v>6990</v>
      </c>
      <c r="G3458" t="s">
        <v>7097</v>
      </c>
      <c r="H3458" t="s">
        <v>7105</v>
      </c>
      <c r="I3458" t="s">
        <v>7149</v>
      </c>
      <c r="J3458" t="s">
        <v>7165</v>
      </c>
      <c r="K3458" t="s">
        <v>7172</v>
      </c>
      <c r="L3458" t="s">
        <v>7208</v>
      </c>
      <c r="M3458">
        <v>7</v>
      </c>
      <c r="N3458">
        <v>13324.91</v>
      </c>
      <c r="O3458">
        <v>0.25</v>
      </c>
      <c r="P3458">
        <v>2097.59</v>
      </c>
    </row>
    <row r="3459" spans="1:16" x14ac:dyDescent="0.25">
      <c r="A3459" t="s">
        <v>3471</v>
      </c>
      <c r="B3459" t="s">
        <v>5945</v>
      </c>
      <c r="C3459" t="str">
        <f>TEXT(SalesData[[#This Row],[Order Date]],"mmm-yyyy")</f>
        <v>Nov-2024</v>
      </c>
      <c r="D3459">
        <f t="shared" si="54"/>
        <v>2024</v>
      </c>
      <c r="E3459" t="s">
        <v>6405</v>
      </c>
      <c r="F3459" t="s">
        <v>7027</v>
      </c>
      <c r="G3459" t="s">
        <v>7095</v>
      </c>
      <c r="H3459" t="s">
        <v>7106</v>
      </c>
      <c r="I3459" t="s">
        <v>7146</v>
      </c>
      <c r="J3459" t="s">
        <v>7163</v>
      </c>
      <c r="K3459" t="s">
        <v>7167</v>
      </c>
      <c r="L3459" t="s">
        <v>7207</v>
      </c>
      <c r="M3459">
        <v>5</v>
      </c>
      <c r="N3459">
        <v>2947.84</v>
      </c>
      <c r="O3459">
        <v>0.25</v>
      </c>
      <c r="P3459">
        <v>836.83</v>
      </c>
    </row>
    <row r="3460" spans="1:16" x14ac:dyDescent="0.25">
      <c r="A3460" t="s">
        <v>3472</v>
      </c>
      <c r="B3460" t="s">
        <v>5444</v>
      </c>
      <c r="C3460" t="str">
        <f>TEXT(SalesData[[#This Row],[Order Date]],"mmm-yyyy")</f>
        <v>Sep-2023</v>
      </c>
      <c r="D3460">
        <f t="shared" si="54"/>
        <v>2023</v>
      </c>
      <c r="E3460" t="s">
        <v>6320</v>
      </c>
      <c r="F3460" t="s">
        <v>6976</v>
      </c>
      <c r="G3460" t="s">
        <v>7094</v>
      </c>
      <c r="H3460" t="s">
        <v>7100</v>
      </c>
      <c r="I3460" t="s">
        <v>7116</v>
      </c>
      <c r="J3460" t="s">
        <v>7165</v>
      </c>
      <c r="K3460" t="s">
        <v>7176</v>
      </c>
      <c r="L3460" t="s">
        <v>7202</v>
      </c>
      <c r="M3460">
        <v>7</v>
      </c>
      <c r="N3460">
        <v>121344.53</v>
      </c>
      <c r="O3460">
        <v>0.05</v>
      </c>
      <c r="P3460">
        <v>15729.45</v>
      </c>
    </row>
    <row r="3461" spans="1:16" x14ac:dyDescent="0.25">
      <c r="A3461" t="s">
        <v>3473</v>
      </c>
      <c r="B3461" t="s">
        <v>5178</v>
      </c>
      <c r="C3461" t="str">
        <f>TEXT(SalesData[[#This Row],[Order Date]],"mmm-yyyy")</f>
        <v>Oct-2024</v>
      </c>
      <c r="D3461">
        <f t="shared" si="54"/>
        <v>2024</v>
      </c>
      <c r="E3461" t="s">
        <v>6414</v>
      </c>
      <c r="F3461" t="s">
        <v>6910</v>
      </c>
      <c r="G3461" t="s">
        <v>7095</v>
      </c>
      <c r="H3461" t="s">
        <v>7108</v>
      </c>
      <c r="I3461" t="s">
        <v>7150</v>
      </c>
      <c r="J3461" t="s">
        <v>7162</v>
      </c>
      <c r="K3461" t="s">
        <v>7166</v>
      </c>
      <c r="L3461" t="s">
        <v>7192</v>
      </c>
      <c r="M3461">
        <v>8</v>
      </c>
      <c r="N3461">
        <v>47940.45</v>
      </c>
      <c r="O3461">
        <v>0</v>
      </c>
      <c r="P3461">
        <v>7380.95</v>
      </c>
    </row>
    <row r="3462" spans="1:16" x14ac:dyDescent="0.25">
      <c r="A3462" t="s">
        <v>3474</v>
      </c>
      <c r="B3462" t="s">
        <v>5869</v>
      </c>
      <c r="C3462" t="str">
        <f>TEXT(SalesData[[#This Row],[Order Date]],"mmm-yyyy")</f>
        <v>Jan-2025</v>
      </c>
      <c r="D3462">
        <f t="shared" si="54"/>
        <v>2025</v>
      </c>
      <c r="E3462" t="s">
        <v>6162</v>
      </c>
      <c r="F3462" t="s">
        <v>6958</v>
      </c>
      <c r="G3462" t="s">
        <v>7097</v>
      </c>
      <c r="H3462" t="s">
        <v>7105</v>
      </c>
      <c r="I3462" t="s">
        <v>7121</v>
      </c>
      <c r="J3462" t="s">
        <v>7163</v>
      </c>
      <c r="K3462" t="s">
        <v>7167</v>
      </c>
      <c r="L3462" t="s">
        <v>7187</v>
      </c>
      <c r="M3462">
        <v>3</v>
      </c>
      <c r="N3462">
        <v>4011.39</v>
      </c>
      <c r="O3462">
        <v>0.1</v>
      </c>
      <c r="P3462">
        <v>994.42</v>
      </c>
    </row>
    <row r="3463" spans="1:16" x14ac:dyDescent="0.25">
      <c r="A3463" t="s">
        <v>3475</v>
      </c>
      <c r="B3463" t="s">
        <v>5123</v>
      </c>
      <c r="C3463" t="str">
        <f>TEXT(SalesData[[#This Row],[Order Date]],"mmm-yyyy")</f>
        <v>Feb-2024</v>
      </c>
      <c r="D3463">
        <f t="shared" si="54"/>
        <v>2024</v>
      </c>
      <c r="E3463" t="s">
        <v>6472</v>
      </c>
      <c r="F3463" t="s">
        <v>6935</v>
      </c>
      <c r="G3463" t="s">
        <v>7094</v>
      </c>
      <c r="H3463" t="s">
        <v>7101</v>
      </c>
      <c r="I3463" t="s">
        <v>7137</v>
      </c>
      <c r="J3463" t="s">
        <v>7163</v>
      </c>
      <c r="K3463" t="s">
        <v>7171</v>
      </c>
      <c r="L3463" t="s">
        <v>7204</v>
      </c>
      <c r="M3463">
        <v>8</v>
      </c>
      <c r="N3463">
        <v>30677.34</v>
      </c>
      <c r="O3463">
        <v>0.15</v>
      </c>
      <c r="P3463">
        <v>3894.59</v>
      </c>
    </row>
    <row r="3464" spans="1:16" x14ac:dyDescent="0.25">
      <c r="A3464" t="s">
        <v>3476</v>
      </c>
      <c r="B3464" t="s">
        <v>5561</v>
      </c>
      <c r="C3464" t="str">
        <f>TEXT(SalesData[[#This Row],[Order Date]],"mmm-yyyy")</f>
        <v>Nov-2025</v>
      </c>
      <c r="D3464">
        <f t="shared" si="54"/>
        <v>2025</v>
      </c>
      <c r="E3464" t="s">
        <v>6761</v>
      </c>
      <c r="F3464" t="s">
        <v>6907</v>
      </c>
      <c r="G3464" t="s">
        <v>7094</v>
      </c>
      <c r="H3464" t="s">
        <v>7101</v>
      </c>
      <c r="I3464" t="s">
        <v>7124</v>
      </c>
      <c r="J3464" t="s">
        <v>7163</v>
      </c>
      <c r="K3464" t="s">
        <v>7175</v>
      </c>
      <c r="L3464" t="s">
        <v>7205</v>
      </c>
      <c r="M3464">
        <v>6</v>
      </c>
      <c r="N3464">
        <v>21420.77</v>
      </c>
      <c r="O3464">
        <v>0</v>
      </c>
      <c r="P3464">
        <v>4167.88</v>
      </c>
    </row>
    <row r="3465" spans="1:16" x14ac:dyDescent="0.25">
      <c r="A3465" t="s">
        <v>3477</v>
      </c>
      <c r="B3465" t="s">
        <v>5328</v>
      </c>
      <c r="C3465" t="str">
        <f>TEXT(SalesData[[#This Row],[Order Date]],"mmm-yyyy")</f>
        <v>Jun-2025</v>
      </c>
      <c r="D3465">
        <f t="shared" si="54"/>
        <v>2025</v>
      </c>
      <c r="E3465" t="s">
        <v>6378</v>
      </c>
      <c r="F3465" t="s">
        <v>6926</v>
      </c>
      <c r="G3465" t="s">
        <v>7094</v>
      </c>
      <c r="H3465" t="s">
        <v>7101</v>
      </c>
      <c r="I3465" t="s">
        <v>7124</v>
      </c>
      <c r="J3465" t="s">
        <v>7165</v>
      </c>
      <c r="K3465" t="s">
        <v>7172</v>
      </c>
      <c r="L3465" t="s">
        <v>7212</v>
      </c>
      <c r="M3465">
        <v>6</v>
      </c>
      <c r="N3465">
        <v>19486.57</v>
      </c>
      <c r="O3465">
        <v>0.05</v>
      </c>
      <c r="P3465">
        <v>3519.36</v>
      </c>
    </row>
    <row r="3466" spans="1:16" x14ac:dyDescent="0.25">
      <c r="A3466" t="s">
        <v>3478</v>
      </c>
      <c r="B3466" t="s">
        <v>5208</v>
      </c>
      <c r="C3466" t="str">
        <f>TEXT(SalesData[[#This Row],[Order Date]],"mmm-yyyy")</f>
        <v>Apr-2024</v>
      </c>
      <c r="D3466">
        <f t="shared" si="54"/>
        <v>2024</v>
      </c>
      <c r="E3466" t="s">
        <v>6108</v>
      </c>
      <c r="F3466" t="s">
        <v>6907</v>
      </c>
      <c r="G3466" t="s">
        <v>7095</v>
      </c>
      <c r="H3466" t="s">
        <v>7102</v>
      </c>
      <c r="I3466" t="s">
        <v>7147</v>
      </c>
      <c r="J3466" t="s">
        <v>7162</v>
      </c>
      <c r="K3466" t="s">
        <v>7169</v>
      </c>
      <c r="L3466" t="s">
        <v>7182</v>
      </c>
      <c r="M3466">
        <v>7</v>
      </c>
      <c r="N3466">
        <v>45581.17</v>
      </c>
      <c r="O3466">
        <v>0.25</v>
      </c>
      <c r="P3466">
        <v>2391.87</v>
      </c>
    </row>
    <row r="3467" spans="1:16" x14ac:dyDescent="0.25">
      <c r="A3467" t="s">
        <v>3479</v>
      </c>
      <c r="B3467" t="s">
        <v>5806</v>
      </c>
      <c r="C3467" t="str">
        <f>TEXT(SalesData[[#This Row],[Order Date]],"mmm-yyyy")</f>
        <v>Aug-2023</v>
      </c>
      <c r="D3467">
        <f t="shared" si="54"/>
        <v>2023</v>
      </c>
      <c r="E3467" t="s">
        <v>6355</v>
      </c>
      <c r="F3467" t="s">
        <v>6990</v>
      </c>
      <c r="G3467" t="s">
        <v>7095</v>
      </c>
      <c r="H3467" t="s">
        <v>7108</v>
      </c>
      <c r="I3467" t="s">
        <v>7126</v>
      </c>
      <c r="J3467" t="s">
        <v>7163</v>
      </c>
      <c r="K3467" t="s">
        <v>7175</v>
      </c>
      <c r="L3467" t="s">
        <v>7190</v>
      </c>
      <c r="M3467">
        <v>8</v>
      </c>
      <c r="N3467">
        <v>17355.57</v>
      </c>
      <c r="O3467">
        <v>0</v>
      </c>
      <c r="P3467">
        <v>3607.37</v>
      </c>
    </row>
    <row r="3468" spans="1:16" x14ac:dyDescent="0.25">
      <c r="A3468" t="s">
        <v>3480</v>
      </c>
      <c r="B3468" t="s">
        <v>5217</v>
      </c>
      <c r="C3468" t="str">
        <f>TEXT(SalesData[[#This Row],[Order Date]],"mmm-yyyy")</f>
        <v>May-2023</v>
      </c>
      <c r="D3468">
        <f t="shared" si="54"/>
        <v>2023</v>
      </c>
      <c r="E3468" t="s">
        <v>6871</v>
      </c>
      <c r="F3468" t="s">
        <v>6944</v>
      </c>
      <c r="G3468" t="s">
        <v>7096</v>
      </c>
      <c r="H3468" t="s">
        <v>7111</v>
      </c>
      <c r="I3468" t="s">
        <v>7131</v>
      </c>
      <c r="J3468" t="s">
        <v>7162</v>
      </c>
      <c r="K3468" t="s">
        <v>7169</v>
      </c>
      <c r="L3468" t="s">
        <v>7203</v>
      </c>
      <c r="M3468">
        <v>8</v>
      </c>
      <c r="N3468">
        <v>173833.55</v>
      </c>
      <c r="O3468">
        <v>0.05</v>
      </c>
      <c r="P3468">
        <v>23106.54</v>
      </c>
    </row>
    <row r="3469" spans="1:16" x14ac:dyDescent="0.25">
      <c r="A3469" t="s">
        <v>3481</v>
      </c>
      <c r="B3469" t="s">
        <v>5974</v>
      </c>
      <c r="C3469" t="str">
        <f>TEXT(SalesData[[#This Row],[Order Date]],"mmm-yyyy")</f>
        <v>Jul-2023</v>
      </c>
      <c r="D3469">
        <f t="shared" si="54"/>
        <v>2023</v>
      </c>
      <c r="E3469" t="s">
        <v>6381</v>
      </c>
      <c r="F3469" t="s">
        <v>6970</v>
      </c>
      <c r="G3469" t="s">
        <v>7096</v>
      </c>
      <c r="H3469" t="s">
        <v>7103</v>
      </c>
      <c r="I3469" t="s">
        <v>7158</v>
      </c>
      <c r="J3469" t="s">
        <v>7165</v>
      </c>
      <c r="K3469" t="s">
        <v>7176</v>
      </c>
      <c r="L3469" t="s">
        <v>7202</v>
      </c>
      <c r="M3469">
        <v>1</v>
      </c>
      <c r="N3469">
        <v>12852.54</v>
      </c>
      <c r="O3469">
        <v>0.25</v>
      </c>
      <c r="P3469">
        <v>940.13</v>
      </c>
    </row>
    <row r="3470" spans="1:16" x14ac:dyDescent="0.25">
      <c r="A3470" t="s">
        <v>3482</v>
      </c>
      <c r="B3470" t="s">
        <v>5301</v>
      </c>
      <c r="C3470" t="str">
        <f>TEXT(SalesData[[#This Row],[Order Date]],"mmm-yyyy")</f>
        <v>Sep-2024</v>
      </c>
      <c r="D3470">
        <f t="shared" si="54"/>
        <v>2024</v>
      </c>
      <c r="E3470" t="s">
        <v>6847</v>
      </c>
      <c r="F3470" t="s">
        <v>6926</v>
      </c>
      <c r="G3470" t="s">
        <v>7095</v>
      </c>
      <c r="H3470" t="s">
        <v>7102</v>
      </c>
      <c r="I3470" t="s">
        <v>7118</v>
      </c>
      <c r="J3470" t="s">
        <v>7165</v>
      </c>
      <c r="K3470" t="s">
        <v>7177</v>
      </c>
      <c r="L3470" t="s">
        <v>7198</v>
      </c>
      <c r="M3470">
        <v>3</v>
      </c>
      <c r="N3470">
        <v>180198.32</v>
      </c>
      <c r="O3470">
        <v>0.05</v>
      </c>
      <c r="P3470">
        <v>24541.73</v>
      </c>
    </row>
    <row r="3471" spans="1:16" x14ac:dyDescent="0.25">
      <c r="A3471" t="s">
        <v>3483</v>
      </c>
      <c r="B3471" t="s">
        <v>5423</v>
      </c>
      <c r="C3471" t="str">
        <f>TEXT(SalesData[[#This Row],[Order Date]],"mmm-yyyy")</f>
        <v>May-2025</v>
      </c>
      <c r="D3471">
        <f t="shared" si="54"/>
        <v>2025</v>
      </c>
      <c r="E3471" t="s">
        <v>6183</v>
      </c>
      <c r="F3471" t="s">
        <v>6971</v>
      </c>
      <c r="G3471" t="s">
        <v>7094</v>
      </c>
      <c r="H3471" t="s">
        <v>7099</v>
      </c>
      <c r="I3471" t="s">
        <v>7115</v>
      </c>
      <c r="J3471" t="s">
        <v>7165</v>
      </c>
      <c r="K3471" t="s">
        <v>7177</v>
      </c>
      <c r="L3471" t="s">
        <v>7198</v>
      </c>
      <c r="M3471">
        <v>8</v>
      </c>
      <c r="N3471">
        <v>405497.88</v>
      </c>
      <c r="O3471">
        <v>0.25</v>
      </c>
      <c r="P3471">
        <v>7206.05</v>
      </c>
    </row>
    <row r="3472" spans="1:16" x14ac:dyDescent="0.25">
      <c r="A3472" t="s">
        <v>3484</v>
      </c>
      <c r="B3472" t="s">
        <v>5585</v>
      </c>
      <c r="C3472" t="str">
        <f>TEXT(SalesData[[#This Row],[Order Date]],"mmm-yyyy")</f>
        <v>Aug-2025</v>
      </c>
      <c r="D3472">
        <f t="shared" si="54"/>
        <v>2025</v>
      </c>
      <c r="E3472" t="s">
        <v>6607</v>
      </c>
      <c r="F3472" t="s">
        <v>7021</v>
      </c>
      <c r="G3472" t="s">
        <v>7094</v>
      </c>
      <c r="H3472" t="s">
        <v>7101</v>
      </c>
      <c r="I3472" t="s">
        <v>7137</v>
      </c>
      <c r="J3472" t="s">
        <v>7163</v>
      </c>
      <c r="K3472" t="s">
        <v>7171</v>
      </c>
      <c r="L3472" t="s">
        <v>7204</v>
      </c>
      <c r="M3472">
        <v>7</v>
      </c>
      <c r="N3472">
        <v>27247.11</v>
      </c>
      <c r="O3472">
        <v>0.15</v>
      </c>
      <c r="P3472">
        <v>2915.22</v>
      </c>
    </row>
    <row r="3473" spans="1:16" x14ac:dyDescent="0.25">
      <c r="A3473" t="s">
        <v>3485</v>
      </c>
      <c r="B3473" t="s">
        <v>5242</v>
      </c>
      <c r="C3473" t="str">
        <f>TEXT(SalesData[[#This Row],[Order Date]],"mmm-yyyy")</f>
        <v>Dec-2024</v>
      </c>
      <c r="D3473">
        <f t="shared" si="54"/>
        <v>2024</v>
      </c>
      <c r="E3473" t="s">
        <v>6833</v>
      </c>
      <c r="F3473" t="s">
        <v>7024</v>
      </c>
      <c r="G3473" t="s">
        <v>7094</v>
      </c>
      <c r="H3473" t="s">
        <v>7098</v>
      </c>
      <c r="I3473" t="s">
        <v>7114</v>
      </c>
      <c r="J3473" t="s">
        <v>7163</v>
      </c>
      <c r="K3473" t="s">
        <v>7171</v>
      </c>
      <c r="L3473" t="s">
        <v>7209</v>
      </c>
      <c r="M3473">
        <v>1</v>
      </c>
      <c r="N3473">
        <v>1591.68</v>
      </c>
      <c r="O3473">
        <v>0.1</v>
      </c>
      <c r="P3473">
        <v>251.37</v>
      </c>
    </row>
    <row r="3474" spans="1:16" x14ac:dyDescent="0.25">
      <c r="A3474" t="s">
        <v>3486</v>
      </c>
      <c r="B3474" t="s">
        <v>5466</v>
      </c>
      <c r="C3474" t="str">
        <f>TEXT(SalesData[[#This Row],[Order Date]],"mmm-yyyy")</f>
        <v>Sep-2024</v>
      </c>
      <c r="D3474">
        <f t="shared" si="54"/>
        <v>2024</v>
      </c>
      <c r="E3474" t="s">
        <v>6374</v>
      </c>
      <c r="F3474" t="s">
        <v>7028</v>
      </c>
      <c r="G3474" t="s">
        <v>7095</v>
      </c>
      <c r="H3474" t="s">
        <v>7108</v>
      </c>
      <c r="I3474" t="s">
        <v>7126</v>
      </c>
      <c r="J3474" t="s">
        <v>7163</v>
      </c>
      <c r="K3474" t="s">
        <v>7167</v>
      </c>
      <c r="L3474" t="s">
        <v>7179</v>
      </c>
      <c r="M3474">
        <v>6</v>
      </c>
      <c r="N3474">
        <v>12089.63</v>
      </c>
      <c r="O3474">
        <v>0.2</v>
      </c>
      <c r="P3474">
        <v>1809.83</v>
      </c>
    </row>
    <row r="3475" spans="1:16" x14ac:dyDescent="0.25">
      <c r="A3475" t="s">
        <v>3487</v>
      </c>
      <c r="B3475" t="s">
        <v>5393</v>
      </c>
      <c r="C3475" t="str">
        <f>TEXT(SalesData[[#This Row],[Order Date]],"mmm-yyyy")</f>
        <v>Dec-2023</v>
      </c>
      <c r="D3475">
        <f t="shared" si="54"/>
        <v>2023</v>
      </c>
      <c r="E3475" t="s">
        <v>6643</v>
      </c>
      <c r="F3475" t="s">
        <v>7035</v>
      </c>
      <c r="G3475" t="s">
        <v>7095</v>
      </c>
      <c r="H3475" t="s">
        <v>7106</v>
      </c>
      <c r="I3475" t="s">
        <v>7161</v>
      </c>
      <c r="J3475" t="s">
        <v>7164</v>
      </c>
      <c r="K3475" t="s">
        <v>7173</v>
      </c>
      <c r="L3475" t="s">
        <v>7186</v>
      </c>
      <c r="M3475">
        <v>3</v>
      </c>
      <c r="N3475">
        <v>10118.08</v>
      </c>
      <c r="O3475">
        <v>0.25</v>
      </c>
      <c r="P3475">
        <v>1142.07</v>
      </c>
    </row>
    <row r="3476" spans="1:16" x14ac:dyDescent="0.25">
      <c r="A3476" t="s">
        <v>3488</v>
      </c>
      <c r="B3476" t="s">
        <v>5997</v>
      </c>
      <c r="C3476" t="str">
        <f>TEXT(SalesData[[#This Row],[Order Date]],"mmm-yyyy")</f>
        <v>Jul-2025</v>
      </c>
      <c r="D3476">
        <f t="shared" si="54"/>
        <v>2025</v>
      </c>
      <c r="E3476" t="s">
        <v>6834</v>
      </c>
      <c r="F3476" t="s">
        <v>7050</v>
      </c>
      <c r="G3476" t="s">
        <v>7094</v>
      </c>
      <c r="H3476" t="s">
        <v>7101</v>
      </c>
      <c r="I3476" t="s">
        <v>7124</v>
      </c>
      <c r="J3476" t="s">
        <v>7164</v>
      </c>
      <c r="K3476" t="s">
        <v>7173</v>
      </c>
      <c r="L3476" t="s">
        <v>7186</v>
      </c>
      <c r="M3476">
        <v>8</v>
      </c>
      <c r="N3476">
        <v>35353.78</v>
      </c>
      <c r="O3476">
        <v>0</v>
      </c>
      <c r="P3476">
        <v>9981.49</v>
      </c>
    </row>
    <row r="3477" spans="1:16" x14ac:dyDescent="0.25">
      <c r="A3477" t="s">
        <v>3489</v>
      </c>
      <c r="B3477" t="s">
        <v>5788</v>
      </c>
      <c r="C3477" t="str">
        <f>TEXT(SalesData[[#This Row],[Order Date]],"mmm-yyyy")</f>
        <v>Jul-2023</v>
      </c>
      <c r="D3477">
        <f t="shared" si="54"/>
        <v>2023</v>
      </c>
      <c r="E3477" t="s">
        <v>6650</v>
      </c>
      <c r="F3477" t="s">
        <v>6946</v>
      </c>
      <c r="G3477" t="s">
        <v>7097</v>
      </c>
      <c r="H3477" t="s">
        <v>7107</v>
      </c>
      <c r="I3477" t="s">
        <v>7153</v>
      </c>
      <c r="J3477" t="s">
        <v>7165</v>
      </c>
      <c r="K3477" t="s">
        <v>7172</v>
      </c>
      <c r="L3477" t="s">
        <v>7185</v>
      </c>
      <c r="M3477">
        <v>7</v>
      </c>
      <c r="N3477">
        <v>30336.33</v>
      </c>
      <c r="O3477">
        <v>0.1</v>
      </c>
      <c r="P3477">
        <v>4838.1499999999996</v>
      </c>
    </row>
    <row r="3478" spans="1:16" x14ac:dyDescent="0.25">
      <c r="A3478" t="s">
        <v>3490</v>
      </c>
      <c r="B3478" t="s">
        <v>5910</v>
      </c>
      <c r="C3478" t="str">
        <f>TEXT(SalesData[[#This Row],[Order Date]],"mmm-yyyy")</f>
        <v>Jul-2024</v>
      </c>
      <c r="D3478">
        <f t="shared" si="54"/>
        <v>2024</v>
      </c>
      <c r="E3478" t="s">
        <v>6480</v>
      </c>
      <c r="F3478" t="s">
        <v>7006</v>
      </c>
      <c r="G3478" t="s">
        <v>7095</v>
      </c>
      <c r="H3478" t="s">
        <v>7108</v>
      </c>
      <c r="I3478" t="s">
        <v>7150</v>
      </c>
      <c r="J3478" t="s">
        <v>7163</v>
      </c>
      <c r="K3478" t="s">
        <v>7171</v>
      </c>
      <c r="L3478" t="s">
        <v>7209</v>
      </c>
      <c r="M3478">
        <v>7</v>
      </c>
      <c r="N3478">
        <v>9357.7900000000009</v>
      </c>
      <c r="O3478">
        <v>0.25</v>
      </c>
      <c r="P3478">
        <v>835.88</v>
      </c>
    </row>
    <row r="3479" spans="1:16" x14ac:dyDescent="0.25">
      <c r="A3479" t="s">
        <v>3491</v>
      </c>
      <c r="B3479" t="s">
        <v>5581</v>
      </c>
      <c r="C3479" t="str">
        <f>TEXT(SalesData[[#This Row],[Order Date]],"mmm-yyyy")</f>
        <v>Jul-2023</v>
      </c>
      <c r="D3479">
        <f t="shared" si="54"/>
        <v>2023</v>
      </c>
      <c r="E3479" t="s">
        <v>6684</v>
      </c>
      <c r="F3479" t="s">
        <v>6947</v>
      </c>
      <c r="G3479" t="s">
        <v>7095</v>
      </c>
      <c r="H3479" t="s">
        <v>7109</v>
      </c>
      <c r="I3479" t="s">
        <v>7127</v>
      </c>
      <c r="J3479" t="s">
        <v>7164</v>
      </c>
      <c r="K3479" t="s">
        <v>7173</v>
      </c>
      <c r="L3479" t="s">
        <v>7206</v>
      </c>
      <c r="M3479">
        <v>1</v>
      </c>
      <c r="N3479">
        <v>1580.89</v>
      </c>
      <c r="O3479">
        <v>0.25</v>
      </c>
      <c r="P3479">
        <v>245.6</v>
      </c>
    </row>
    <row r="3480" spans="1:16" x14ac:dyDescent="0.25">
      <c r="A3480" t="s">
        <v>3492</v>
      </c>
      <c r="B3480" t="s">
        <v>5266</v>
      </c>
      <c r="C3480" t="str">
        <f>TEXT(SalesData[[#This Row],[Order Date]],"mmm-yyyy")</f>
        <v>Dec-2024</v>
      </c>
      <c r="D3480">
        <f t="shared" si="54"/>
        <v>2024</v>
      </c>
      <c r="E3480" t="s">
        <v>6481</v>
      </c>
      <c r="F3480" t="s">
        <v>6935</v>
      </c>
      <c r="G3480" t="s">
        <v>7096</v>
      </c>
      <c r="H3480" t="s">
        <v>7103</v>
      </c>
      <c r="I3480" t="s">
        <v>7134</v>
      </c>
      <c r="J3480" t="s">
        <v>7164</v>
      </c>
      <c r="K3480" t="s">
        <v>7170</v>
      </c>
      <c r="L3480" t="s">
        <v>7189</v>
      </c>
      <c r="M3480">
        <v>7</v>
      </c>
      <c r="N3480">
        <v>7987.14</v>
      </c>
      <c r="O3480">
        <v>0.25</v>
      </c>
      <c r="P3480">
        <v>1391.91</v>
      </c>
    </row>
    <row r="3481" spans="1:16" x14ac:dyDescent="0.25">
      <c r="A3481" t="s">
        <v>3493</v>
      </c>
      <c r="B3481" t="s">
        <v>5346</v>
      </c>
      <c r="C3481" t="str">
        <f>TEXT(SalesData[[#This Row],[Order Date]],"mmm-yyyy")</f>
        <v>Jul-2025</v>
      </c>
      <c r="D3481">
        <f t="shared" si="54"/>
        <v>2025</v>
      </c>
      <c r="E3481" t="s">
        <v>6493</v>
      </c>
      <c r="F3481" t="s">
        <v>6898</v>
      </c>
      <c r="G3481" t="s">
        <v>7094</v>
      </c>
      <c r="H3481" t="s">
        <v>7100</v>
      </c>
      <c r="I3481" t="s">
        <v>7136</v>
      </c>
      <c r="J3481" t="s">
        <v>7163</v>
      </c>
      <c r="K3481" t="s">
        <v>7175</v>
      </c>
      <c r="L3481" t="s">
        <v>7190</v>
      </c>
      <c r="M3481">
        <v>2</v>
      </c>
      <c r="N3481">
        <v>3154.36</v>
      </c>
      <c r="O3481">
        <v>0.25</v>
      </c>
      <c r="P3481">
        <v>497.9</v>
      </c>
    </row>
    <row r="3482" spans="1:16" x14ac:dyDescent="0.25">
      <c r="A3482" t="s">
        <v>3494</v>
      </c>
      <c r="B3482" t="s">
        <v>5579</v>
      </c>
      <c r="C3482" t="str">
        <f>TEXT(SalesData[[#This Row],[Order Date]],"mmm-yyyy")</f>
        <v>Feb-2023</v>
      </c>
      <c r="D3482">
        <f t="shared" si="54"/>
        <v>2023</v>
      </c>
      <c r="E3482" t="s">
        <v>6571</v>
      </c>
      <c r="F3482" t="s">
        <v>7015</v>
      </c>
      <c r="G3482" t="s">
        <v>7094</v>
      </c>
      <c r="H3482" t="s">
        <v>7100</v>
      </c>
      <c r="I3482" t="s">
        <v>7116</v>
      </c>
      <c r="J3482" t="s">
        <v>7165</v>
      </c>
      <c r="K3482" t="s">
        <v>7172</v>
      </c>
      <c r="L3482" t="s">
        <v>7212</v>
      </c>
      <c r="M3482">
        <v>7</v>
      </c>
      <c r="N3482">
        <v>18747.38</v>
      </c>
      <c r="O3482">
        <v>0.25</v>
      </c>
      <c r="P3482">
        <v>2453.62</v>
      </c>
    </row>
    <row r="3483" spans="1:16" x14ac:dyDescent="0.25">
      <c r="A3483" t="s">
        <v>3495</v>
      </c>
      <c r="B3483" t="s">
        <v>5738</v>
      </c>
      <c r="C3483" t="str">
        <f>TEXT(SalesData[[#This Row],[Order Date]],"mmm-yyyy")</f>
        <v>Feb-2023</v>
      </c>
      <c r="D3483">
        <f t="shared" si="54"/>
        <v>2023</v>
      </c>
      <c r="E3483" t="s">
        <v>6815</v>
      </c>
      <c r="F3483" t="s">
        <v>6957</v>
      </c>
      <c r="G3483" t="s">
        <v>7096</v>
      </c>
      <c r="H3483" t="s">
        <v>7112</v>
      </c>
      <c r="I3483" t="s">
        <v>7133</v>
      </c>
      <c r="J3483" t="s">
        <v>7164</v>
      </c>
      <c r="K3483" t="s">
        <v>7173</v>
      </c>
      <c r="L3483" t="s">
        <v>7206</v>
      </c>
      <c r="M3483">
        <v>4</v>
      </c>
      <c r="N3483">
        <v>6821.32</v>
      </c>
      <c r="O3483">
        <v>0.25</v>
      </c>
      <c r="P3483">
        <v>1644.3</v>
      </c>
    </row>
    <row r="3484" spans="1:16" x14ac:dyDescent="0.25">
      <c r="A3484" t="s">
        <v>3496</v>
      </c>
      <c r="B3484" t="s">
        <v>6054</v>
      </c>
      <c r="C3484" t="str">
        <f>TEXT(SalesData[[#This Row],[Order Date]],"mmm-yyyy")</f>
        <v>Dec-2023</v>
      </c>
      <c r="D3484">
        <f t="shared" si="54"/>
        <v>2023</v>
      </c>
      <c r="E3484" t="s">
        <v>6151</v>
      </c>
      <c r="F3484" t="s">
        <v>6949</v>
      </c>
      <c r="G3484" t="s">
        <v>7097</v>
      </c>
      <c r="H3484" t="s">
        <v>7105</v>
      </c>
      <c r="I3484" t="s">
        <v>7149</v>
      </c>
      <c r="J3484" t="s">
        <v>7165</v>
      </c>
      <c r="K3484" t="s">
        <v>7172</v>
      </c>
      <c r="L3484" t="s">
        <v>7212</v>
      </c>
      <c r="M3484">
        <v>3</v>
      </c>
      <c r="N3484">
        <v>8659.39</v>
      </c>
      <c r="O3484">
        <v>0.15</v>
      </c>
      <c r="P3484">
        <v>977.46</v>
      </c>
    </row>
    <row r="3485" spans="1:16" x14ac:dyDescent="0.25">
      <c r="A3485" t="s">
        <v>3497</v>
      </c>
      <c r="B3485" t="s">
        <v>5820</v>
      </c>
      <c r="C3485" t="str">
        <f>TEXT(SalesData[[#This Row],[Order Date]],"mmm-yyyy")</f>
        <v>Aug-2023</v>
      </c>
      <c r="D3485">
        <f t="shared" si="54"/>
        <v>2023</v>
      </c>
      <c r="E3485" t="s">
        <v>6391</v>
      </c>
      <c r="F3485" t="s">
        <v>7001</v>
      </c>
      <c r="G3485" t="s">
        <v>7095</v>
      </c>
      <c r="H3485" t="s">
        <v>7109</v>
      </c>
      <c r="I3485" t="s">
        <v>7135</v>
      </c>
      <c r="J3485" t="s">
        <v>7165</v>
      </c>
      <c r="K3485" t="s">
        <v>7176</v>
      </c>
      <c r="L3485" t="s">
        <v>7194</v>
      </c>
      <c r="M3485">
        <v>7</v>
      </c>
      <c r="N3485">
        <v>173202.88</v>
      </c>
      <c r="O3485">
        <v>0</v>
      </c>
      <c r="P3485">
        <v>27343.69</v>
      </c>
    </row>
    <row r="3486" spans="1:16" x14ac:dyDescent="0.25">
      <c r="A3486" t="s">
        <v>3498</v>
      </c>
      <c r="B3486" t="s">
        <v>5425</v>
      </c>
      <c r="C3486" t="str">
        <f>TEXT(SalesData[[#This Row],[Order Date]],"mmm-yyyy")</f>
        <v>Apr-2023</v>
      </c>
      <c r="D3486">
        <f t="shared" si="54"/>
        <v>2023</v>
      </c>
      <c r="E3486" t="s">
        <v>6523</v>
      </c>
      <c r="F3486" t="s">
        <v>7072</v>
      </c>
      <c r="G3486" t="s">
        <v>7095</v>
      </c>
      <c r="H3486" t="s">
        <v>7109</v>
      </c>
      <c r="I3486" t="s">
        <v>7135</v>
      </c>
      <c r="J3486" t="s">
        <v>7165</v>
      </c>
      <c r="K3486" t="s">
        <v>7176</v>
      </c>
      <c r="L3486" t="s">
        <v>7194</v>
      </c>
      <c r="M3486">
        <v>8</v>
      </c>
      <c r="N3486">
        <v>181958.07</v>
      </c>
      <c r="O3486">
        <v>0.1</v>
      </c>
      <c r="P3486">
        <v>18096.509999999998</v>
      </c>
    </row>
    <row r="3487" spans="1:16" x14ac:dyDescent="0.25">
      <c r="A3487" t="s">
        <v>3499</v>
      </c>
      <c r="B3487" t="s">
        <v>5891</v>
      </c>
      <c r="C3487" t="str">
        <f>TEXT(SalesData[[#This Row],[Order Date]],"mmm-yyyy")</f>
        <v>Aug-2024</v>
      </c>
      <c r="D3487">
        <f t="shared" si="54"/>
        <v>2024</v>
      </c>
      <c r="E3487" t="s">
        <v>6298</v>
      </c>
      <c r="F3487" t="s">
        <v>6932</v>
      </c>
      <c r="G3487" t="s">
        <v>7096</v>
      </c>
      <c r="H3487" t="s">
        <v>7103</v>
      </c>
      <c r="I3487" t="s">
        <v>7119</v>
      </c>
      <c r="J3487" t="s">
        <v>7163</v>
      </c>
      <c r="K3487" t="s">
        <v>7167</v>
      </c>
      <c r="L3487" t="s">
        <v>7187</v>
      </c>
      <c r="M3487">
        <v>8</v>
      </c>
      <c r="N3487">
        <v>11532.11</v>
      </c>
      <c r="O3487">
        <v>0.05</v>
      </c>
      <c r="P3487">
        <v>3351.5</v>
      </c>
    </row>
    <row r="3488" spans="1:16" x14ac:dyDescent="0.25">
      <c r="A3488" t="s">
        <v>3500</v>
      </c>
      <c r="B3488" t="s">
        <v>5504</v>
      </c>
      <c r="C3488" t="str">
        <f>TEXT(SalesData[[#This Row],[Order Date]],"mmm-yyyy")</f>
        <v>Nov-2025</v>
      </c>
      <c r="D3488">
        <f t="shared" si="54"/>
        <v>2025</v>
      </c>
      <c r="E3488" t="s">
        <v>6143</v>
      </c>
      <c r="F3488" t="s">
        <v>6941</v>
      </c>
      <c r="G3488" t="s">
        <v>7094</v>
      </c>
      <c r="H3488" t="s">
        <v>7099</v>
      </c>
      <c r="I3488" t="s">
        <v>7115</v>
      </c>
      <c r="J3488" t="s">
        <v>7163</v>
      </c>
      <c r="K3488" t="s">
        <v>7167</v>
      </c>
      <c r="L3488" t="s">
        <v>7207</v>
      </c>
      <c r="M3488">
        <v>5</v>
      </c>
      <c r="N3488">
        <v>3190.11</v>
      </c>
      <c r="O3488">
        <v>0.2</v>
      </c>
      <c r="P3488">
        <v>746.03</v>
      </c>
    </row>
    <row r="3489" spans="1:16" x14ac:dyDescent="0.25">
      <c r="A3489" t="s">
        <v>3501</v>
      </c>
      <c r="B3489" t="s">
        <v>5770</v>
      </c>
      <c r="C3489" t="str">
        <f>TEXT(SalesData[[#This Row],[Order Date]],"mmm-yyyy")</f>
        <v>Nov-2023</v>
      </c>
      <c r="D3489">
        <f t="shared" si="54"/>
        <v>2023</v>
      </c>
      <c r="E3489" t="s">
        <v>6662</v>
      </c>
      <c r="F3489" t="s">
        <v>6924</v>
      </c>
      <c r="G3489" t="s">
        <v>7095</v>
      </c>
      <c r="H3489" t="s">
        <v>7106</v>
      </c>
      <c r="I3489" t="s">
        <v>7146</v>
      </c>
      <c r="J3489" t="s">
        <v>7164</v>
      </c>
      <c r="K3489" t="s">
        <v>7174</v>
      </c>
      <c r="L3489" t="s">
        <v>7188</v>
      </c>
      <c r="M3489">
        <v>7</v>
      </c>
      <c r="N3489">
        <v>16970.810000000001</v>
      </c>
      <c r="O3489">
        <v>0.15</v>
      </c>
      <c r="P3489">
        <v>2396.5</v>
      </c>
    </row>
    <row r="3490" spans="1:16" x14ac:dyDescent="0.25">
      <c r="A3490" t="s">
        <v>3502</v>
      </c>
      <c r="B3490" t="s">
        <v>5625</v>
      </c>
      <c r="C3490" t="str">
        <f>TEXT(SalesData[[#This Row],[Order Date]],"mmm-yyyy")</f>
        <v>Oct-2025</v>
      </c>
      <c r="D3490">
        <f t="shared" si="54"/>
        <v>2025</v>
      </c>
      <c r="E3490" t="s">
        <v>6813</v>
      </c>
      <c r="F3490" t="s">
        <v>7057</v>
      </c>
      <c r="G3490" t="s">
        <v>7094</v>
      </c>
      <c r="H3490" t="s">
        <v>7100</v>
      </c>
      <c r="I3490" t="s">
        <v>7116</v>
      </c>
      <c r="J3490" t="s">
        <v>7165</v>
      </c>
      <c r="K3490" t="s">
        <v>7172</v>
      </c>
      <c r="L3490" t="s">
        <v>7185</v>
      </c>
      <c r="M3490">
        <v>8</v>
      </c>
      <c r="N3490">
        <v>41597.53</v>
      </c>
      <c r="O3490">
        <v>0</v>
      </c>
      <c r="P3490">
        <v>8400.4599999999991</v>
      </c>
    </row>
    <row r="3491" spans="1:16" x14ac:dyDescent="0.25">
      <c r="A3491" t="s">
        <v>3503</v>
      </c>
      <c r="B3491" t="s">
        <v>5737</v>
      </c>
      <c r="C3491" t="str">
        <f>TEXT(SalesData[[#This Row],[Order Date]],"mmm-yyyy")</f>
        <v>Dec-2024</v>
      </c>
      <c r="D3491">
        <f t="shared" si="54"/>
        <v>2024</v>
      </c>
      <c r="E3491" t="s">
        <v>6681</v>
      </c>
      <c r="F3491" t="s">
        <v>7030</v>
      </c>
      <c r="G3491" t="s">
        <v>7097</v>
      </c>
      <c r="H3491" t="s">
        <v>7107</v>
      </c>
      <c r="I3491" t="s">
        <v>7153</v>
      </c>
      <c r="J3491" t="s">
        <v>7162</v>
      </c>
      <c r="K3491" t="s">
        <v>7166</v>
      </c>
      <c r="L3491" t="s">
        <v>7178</v>
      </c>
      <c r="M3491">
        <v>3</v>
      </c>
      <c r="N3491">
        <v>36568.32</v>
      </c>
      <c r="O3491">
        <v>0.2</v>
      </c>
      <c r="P3491">
        <v>5463.72</v>
      </c>
    </row>
    <row r="3492" spans="1:16" x14ac:dyDescent="0.25">
      <c r="A3492" t="s">
        <v>3504</v>
      </c>
      <c r="B3492" t="s">
        <v>5736</v>
      </c>
      <c r="C3492" t="str">
        <f>TEXT(SalesData[[#This Row],[Order Date]],"mmm-yyyy")</f>
        <v>Dec-2025</v>
      </c>
      <c r="D3492">
        <f t="shared" si="54"/>
        <v>2025</v>
      </c>
      <c r="E3492" t="s">
        <v>6145</v>
      </c>
      <c r="F3492" t="s">
        <v>6943</v>
      </c>
      <c r="G3492" t="s">
        <v>7097</v>
      </c>
      <c r="H3492" t="s">
        <v>7104</v>
      </c>
      <c r="I3492" t="s">
        <v>7120</v>
      </c>
      <c r="J3492" t="s">
        <v>7162</v>
      </c>
      <c r="K3492" t="s">
        <v>7169</v>
      </c>
      <c r="L3492" t="s">
        <v>7182</v>
      </c>
      <c r="M3492">
        <v>5</v>
      </c>
      <c r="N3492">
        <v>34871.39</v>
      </c>
      <c r="O3492">
        <v>0.25</v>
      </c>
      <c r="P3492">
        <v>3087.25</v>
      </c>
    </row>
    <row r="3493" spans="1:16" x14ac:dyDescent="0.25">
      <c r="A3493" t="s">
        <v>3505</v>
      </c>
      <c r="B3493" t="s">
        <v>5840</v>
      </c>
      <c r="C3493" t="str">
        <f>TEXT(SalesData[[#This Row],[Order Date]],"mmm-yyyy")</f>
        <v>May-2024</v>
      </c>
      <c r="D3493">
        <f t="shared" si="54"/>
        <v>2024</v>
      </c>
      <c r="E3493" t="s">
        <v>6245</v>
      </c>
      <c r="F3493" t="s">
        <v>6953</v>
      </c>
      <c r="G3493" t="s">
        <v>7096</v>
      </c>
      <c r="H3493" t="s">
        <v>7112</v>
      </c>
      <c r="I3493" t="s">
        <v>7133</v>
      </c>
      <c r="J3493" t="s">
        <v>7164</v>
      </c>
      <c r="K3493" t="s">
        <v>7173</v>
      </c>
      <c r="L3493" t="s">
        <v>7186</v>
      </c>
      <c r="M3493">
        <v>5</v>
      </c>
      <c r="N3493">
        <v>18251.78</v>
      </c>
      <c r="O3493">
        <v>0.2</v>
      </c>
      <c r="P3493">
        <v>3410.99</v>
      </c>
    </row>
    <row r="3494" spans="1:16" x14ac:dyDescent="0.25">
      <c r="A3494" t="s">
        <v>3506</v>
      </c>
      <c r="B3494" t="s">
        <v>5278</v>
      </c>
      <c r="C3494" t="str">
        <f>TEXT(SalesData[[#This Row],[Order Date]],"mmm-yyyy")</f>
        <v>Aug-2023</v>
      </c>
      <c r="D3494">
        <f t="shared" si="54"/>
        <v>2023</v>
      </c>
      <c r="E3494" t="s">
        <v>6393</v>
      </c>
      <c r="F3494" t="s">
        <v>6942</v>
      </c>
      <c r="G3494" t="s">
        <v>7095</v>
      </c>
      <c r="H3494" t="s">
        <v>7102</v>
      </c>
      <c r="I3494" t="s">
        <v>7147</v>
      </c>
      <c r="J3494" t="s">
        <v>7162</v>
      </c>
      <c r="K3494" t="s">
        <v>7166</v>
      </c>
      <c r="L3494" t="s">
        <v>7192</v>
      </c>
      <c r="M3494">
        <v>2</v>
      </c>
      <c r="N3494">
        <v>8750.44</v>
      </c>
      <c r="O3494">
        <v>0.25</v>
      </c>
      <c r="P3494">
        <v>180.03</v>
      </c>
    </row>
    <row r="3495" spans="1:16" x14ac:dyDescent="0.25">
      <c r="A3495" t="s">
        <v>3507</v>
      </c>
      <c r="B3495" t="s">
        <v>5223</v>
      </c>
      <c r="C3495" t="str">
        <f>TEXT(SalesData[[#This Row],[Order Date]],"mmm-yyyy")</f>
        <v>Jan-2025</v>
      </c>
      <c r="D3495">
        <f t="shared" si="54"/>
        <v>2025</v>
      </c>
      <c r="E3495" t="s">
        <v>6386</v>
      </c>
      <c r="F3495" t="s">
        <v>6961</v>
      </c>
      <c r="G3495" t="s">
        <v>7097</v>
      </c>
      <c r="H3495" t="s">
        <v>7107</v>
      </c>
      <c r="I3495" t="s">
        <v>7152</v>
      </c>
      <c r="J3495" t="s">
        <v>7162</v>
      </c>
      <c r="K3495" t="s">
        <v>7166</v>
      </c>
      <c r="L3495" t="s">
        <v>7192</v>
      </c>
      <c r="M3495">
        <v>1</v>
      </c>
      <c r="N3495">
        <v>5865.46</v>
      </c>
      <c r="O3495">
        <v>0</v>
      </c>
      <c r="P3495">
        <v>907.02</v>
      </c>
    </row>
    <row r="3496" spans="1:16" x14ac:dyDescent="0.25">
      <c r="A3496" t="s">
        <v>3508</v>
      </c>
      <c r="B3496" t="s">
        <v>5111</v>
      </c>
      <c r="C3496" t="str">
        <f>TEXT(SalesData[[#This Row],[Order Date]],"mmm-yyyy")</f>
        <v>Sep-2024</v>
      </c>
      <c r="D3496">
        <f t="shared" si="54"/>
        <v>2024</v>
      </c>
      <c r="E3496" t="s">
        <v>6632</v>
      </c>
      <c r="F3496" t="s">
        <v>6895</v>
      </c>
      <c r="G3496" t="s">
        <v>7095</v>
      </c>
      <c r="H3496" t="s">
        <v>7108</v>
      </c>
      <c r="I3496" t="s">
        <v>7126</v>
      </c>
      <c r="J3496" t="s">
        <v>7164</v>
      </c>
      <c r="K3496" t="s">
        <v>7174</v>
      </c>
      <c r="L3496" t="s">
        <v>7199</v>
      </c>
      <c r="M3496">
        <v>2</v>
      </c>
      <c r="N3496">
        <v>2917.87</v>
      </c>
      <c r="O3496">
        <v>0.05</v>
      </c>
      <c r="P3496">
        <v>574.11</v>
      </c>
    </row>
    <row r="3497" spans="1:16" x14ac:dyDescent="0.25">
      <c r="A3497" t="s">
        <v>3509</v>
      </c>
      <c r="B3497" t="s">
        <v>5588</v>
      </c>
      <c r="C3497" t="str">
        <f>TEXT(SalesData[[#This Row],[Order Date]],"mmm-yyyy")</f>
        <v>Oct-2025</v>
      </c>
      <c r="D3497">
        <f t="shared" si="54"/>
        <v>2025</v>
      </c>
      <c r="E3497" t="s">
        <v>6475</v>
      </c>
      <c r="F3497" t="s">
        <v>6982</v>
      </c>
      <c r="G3497" t="s">
        <v>7097</v>
      </c>
      <c r="H3497" t="s">
        <v>7107</v>
      </c>
      <c r="I3497" t="s">
        <v>7152</v>
      </c>
      <c r="J3497" t="s">
        <v>7162</v>
      </c>
      <c r="K3497" t="s">
        <v>7166</v>
      </c>
      <c r="L3497" t="s">
        <v>7192</v>
      </c>
      <c r="M3497">
        <v>1</v>
      </c>
      <c r="N3497">
        <v>6074.18</v>
      </c>
      <c r="O3497">
        <v>0</v>
      </c>
      <c r="P3497">
        <v>1017.32</v>
      </c>
    </row>
    <row r="3498" spans="1:16" x14ac:dyDescent="0.25">
      <c r="A3498" t="s">
        <v>3510</v>
      </c>
      <c r="B3498" t="s">
        <v>5702</v>
      </c>
      <c r="C3498" t="str">
        <f>TEXT(SalesData[[#This Row],[Order Date]],"mmm-yyyy")</f>
        <v>Apr-2023</v>
      </c>
      <c r="D3498">
        <f t="shared" si="54"/>
        <v>2023</v>
      </c>
      <c r="E3498" t="s">
        <v>6821</v>
      </c>
      <c r="F3498" t="s">
        <v>6985</v>
      </c>
      <c r="G3498" t="s">
        <v>7096</v>
      </c>
      <c r="H3498" t="s">
        <v>7112</v>
      </c>
      <c r="I3498" t="s">
        <v>7133</v>
      </c>
      <c r="J3498" t="s">
        <v>7164</v>
      </c>
      <c r="K3498" t="s">
        <v>7173</v>
      </c>
      <c r="L3498" t="s">
        <v>7206</v>
      </c>
      <c r="M3498">
        <v>7</v>
      </c>
      <c r="N3498">
        <v>11807</v>
      </c>
      <c r="O3498">
        <v>0.25</v>
      </c>
      <c r="P3498">
        <v>2913.42</v>
      </c>
    </row>
    <row r="3499" spans="1:16" x14ac:dyDescent="0.25">
      <c r="A3499" t="s">
        <v>3511</v>
      </c>
      <c r="B3499" t="s">
        <v>5293</v>
      </c>
      <c r="C3499" t="str">
        <f>TEXT(SalesData[[#This Row],[Order Date]],"mmm-yyyy")</f>
        <v>Nov-2023</v>
      </c>
      <c r="D3499">
        <f t="shared" si="54"/>
        <v>2023</v>
      </c>
      <c r="E3499" t="s">
        <v>6501</v>
      </c>
      <c r="F3499" t="s">
        <v>6933</v>
      </c>
      <c r="G3499" t="s">
        <v>7095</v>
      </c>
      <c r="H3499" t="s">
        <v>7106</v>
      </c>
      <c r="I3499" t="s">
        <v>7122</v>
      </c>
      <c r="J3499" t="s">
        <v>7163</v>
      </c>
      <c r="K3499" t="s">
        <v>7175</v>
      </c>
      <c r="L3499" t="s">
        <v>7197</v>
      </c>
      <c r="M3499">
        <v>1</v>
      </c>
      <c r="N3499">
        <v>5837.02</v>
      </c>
      <c r="O3499">
        <v>0.05</v>
      </c>
      <c r="P3499">
        <v>1202.5</v>
      </c>
    </row>
    <row r="3500" spans="1:16" x14ac:dyDescent="0.25">
      <c r="A3500" t="s">
        <v>3512</v>
      </c>
      <c r="B3500" t="s">
        <v>5247</v>
      </c>
      <c r="C3500" t="str">
        <f>TEXT(SalesData[[#This Row],[Order Date]],"mmm-yyyy")</f>
        <v>Jul-2024</v>
      </c>
      <c r="D3500">
        <f t="shared" si="54"/>
        <v>2024</v>
      </c>
      <c r="E3500" t="s">
        <v>6699</v>
      </c>
      <c r="F3500" t="s">
        <v>6928</v>
      </c>
      <c r="G3500" t="s">
        <v>7097</v>
      </c>
      <c r="H3500" t="s">
        <v>7104</v>
      </c>
      <c r="I3500" t="s">
        <v>7160</v>
      </c>
      <c r="J3500" t="s">
        <v>7163</v>
      </c>
      <c r="K3500" t="s">
        <v>7175</v>
      </c>
      <c r="L3500" t="s">
        <v>7205</v>
      </c>
      <c r="M3500">
        <v>6</v>
      </c>
      <c r="N3500">
        <v>16773.39</v>
      </c>
      <c r="O3500">
        <v>0.2</v>
      </c>
      <c r="P3500">
        <v>1772.07</v>
      </c>
    </row>
    <row r="3501" spans="1:16" x14ac:dyDescent="0.25">
      <c r="A3501" t="s">
        <v>3513</v>
      </c>
      <c r="B3501" t="s">
        <v>5493</v>
      </c>
      <c r="C3501" t="str">
        <f>TEXT(SalesData[[#This Row],[Order Date]],"mmm-yyyy")</f>
        <v>May-2023</v>
      </c>
      <c r="D3501">
        <f t="shared" si="54"/>
        <v>2023</v>
      </c>
      <c r="E3501" t="s">
        <v>6491</v>
      </c>
      <c r="F3501" t="s">
        <v>7042</v>
      </c>
      <c r="G3501" t="s">
        <v>7094</v>
      </c>
      <c r="H3501" t="s">
        <v>7099</v>
      </c>
      <c r="I3501" t="s">
        <v>7125</v>
      </c>
      <c r="J3501" t="s">
        <v>7165</v>
      </c>
      <c r="K3501" t="s">
        <v>7172</v>
      </c>
      <c r="L3501" t="s">
        <v>7185</v>
      </c>
      <c r="M3501">
        <v>7</v>
      </c>
      <c r="N3501">
        <v>34815.629999999997</v>
      </c>
      <c r="O3501">
        <v>0</v>
      </c>
      <c r="P3501">
        <v>6758.99</v>
      </c>
    </row>
    <row r="3502" spans="1:16" x14ac:dyDescent="0.25">
      <c r="A3502" t="s">
        <v>3514</v>
      </c>
      <c r="B3502" t="s">
        <v>5293</v>
      </c>
      <c r="C3502" t="str">
        <f>TEXT(SalesData[[#This Row],[Order Date]],"mmm-yyyy")</f>
        <v>Nov-2023</v>
      </c>
      <c r="D3502">
        <f t="shared" si="54"/>
        <v>2023</v>
      </c>
      <c r="E3502" t="s">
        <v>6673</v>
      </c>
      <c r="F3502" t="s">
        <v>6919</v>
      </c>
      <c r="G3502" t="s">
        <v>7095</v>
      </c>
      <c r="H3502" t="s">
        <v>7108</v>
      </c>
      <c r="I3502" t="s">
        <v>7141</v>
      </c>
      <c r="J3502" t="s">
        <v>7163</v>
      </c>
      <c r="K3502" t="s">
        <v>7175</v>
      </c>
      <c r="L3502" t="s">
        <v>7190</v>
      </c>
      <c r="M3502">
        <v>2</v>
      </c>
      <c r="N3502">
        <v>3654.16</v>
      </c>
      <c r="O3502">
        <v>0.15</v>
      </c>
      <c r="P3502">
        <v>441.25</v>
      </c>
    </row>
    <row r="3503" spans="1:16" x14ac:dyDescent="0.25">
      <c r="A3503" t="s">
        <v>3515</v>
      </c>
      <c r="B3503" t="s">
        <v>5078</v>
      </c>
      <c r="C3503" t="str">
        <f>TEXT(SalesData[[#This Row],[Order Date]],"mmm-yyyy")</f>
        <v>Mar-2024</v>
      </c>
      <c r="D3503">
        <f t="shared" si="54"/>
        <v>2024</v>
      </c>
      <c r="E3503" t="s">
        <v>6105</v>
      </c>
      <c r="F3503" t="s">
        <v>6904</v>
      </c>
      <c r="G3503" t="s">
        <v>7094</v>
      </c>
      <c r="H3503" t="s">
        <v>7098</v>
      </c>
      <c r="I3503" t="s">
        <v>7114</v>
      </c>
      <c r="J3503" t="s">
        <v>7165</v>
      </c>
      <c r="K3503" t="s">
        <v>7176</v>
      </c>
      <c r="L3503" t="s">
        <v>7202</v>
      </c>
      <c r="M3503">
        <v>3</v>
      </c>
      <c r="N3503">
        <v>41962.87</v>
      </c>
      <c r="O3503">
        <v>0.25</v>
      </c>
      <c r="P3503">
        <v>1469.14</v>
      </c>
    </row>
    <row r="3504" spans="1:16" x14ac:dyDescent="0.25">
      <c r="A3504" t="s">
        <v>3516</v>
      </c>
      <c r="B3504" t="s">
        <v>5480</v>
      </c>
      <c r="C3504" t="str">
        <f>TEXT(SalesData[[#This Row],[Order Date]],"mmm-yyyy")</f>
        <v>Oct-2023</v>
      </c>
      <c r="D3504">
        <f t="shared" si="54"/>
        <v>2023</v>
      </c>
      <c r="E3504" t="s">
        <v>6883</v>
      </c>
      <c r="F3504" t="s">
        <v>6906</v>
      </c>
      <c r="G3504" t="s">
        <v>7094</v>
      </c>
      <c r="H3504" t="s">
        <v>7101</v>
      </c>
      <c r="I3504" t="s">
        <v>7137</v>
      </c>
      <c r="J3504" t="s">
        <v>7163</v>
      </c>
      <c r="K3504" t="s">
        <v>7171</v>
      </c>
      <c r="L3504" t="s">
        <v>7209</v>
      </c>
      <c r="M3504">
        <v>6</v>
      </c>
      <c r="N3504">
        <v>9001.86</v>
      </c>
      <c r="O3504">
        <v>0.15</v>
      </c>
      <c r="P3504">
        <v>1079.1099999999999</v>
      </c>
    </row>
    <row r="3505" spans="1:16" x14ac:dyDescent="0.25">
      <c r="A3505" t="s">
        <v>3517</v>
      </c>
      <c r="B3505" t="s">
        <v>5222</v>
      </c>
      <c r="C3505" t="str">
        <f>TEXT(SalesData[[#This Row],[Order Date]],"mmm-yyyy")</f>
        <v>Apr-2024</v>
      </c>
      <c r="D3505">
        <f t="shared" si="54"/>
        <v>2024</v>
      </c>
      <c r="E3505" t="s">
        <v>6846</v>
      </c>
      <c r="F3505" t="s">
        <v>7093</v>
      </c>
      <c r="G3505" t="s">
        <v>7095</v>
      </c>
      <c r="H3505" t="s">
        <v>7108</v>
      </c>
      <c r="I3505" t="s">
        <v>7150</v>
      </c>
      <c r="J3505" t="s">
        <v>7162</v>
      </c>
      <c r="K3505" t="s">
        <v>7169</v>
      </c>
      <c r="L3505" t="s">
        <v>7203</v>
      </c>
      <c r="M3505">
        <v>5</v>
      </c>
      <c r="N3505">
        <v>96191.3</v>
      </c>
      <c r="O3505">
        <v>0.15</v>
      </c>
      <c r="P3505">
        <v>11306.75</v>
      </c>
    </row>
    <row r="3506" spans="1:16" x14ac:dyDescent="0.25">
      <c r="A3506" t="s">
        <v>3518</v>
      </c>
      <c r="B3506" t="s">
        <v>5653</v>
      </c>
      <c r="C3506" t="str">
        <f>TEXT(SalesData[[#This Row],[Order Date]],"mmm-yyyy")</f>
        <v>Aug-2023</v>
      </c>
      <c r="D3506">
        <f t="shared" si="54"/>
        <v>2023</v>
      </c>
      <c r="E3506" t="s">
        <v>6101</v>
      </c>
      <c r="F3506" t="s">
        <v>6900</v>
      </c>
      <c r="G3506" t="s">
        <v>7097</v>
      </c>
      <c r="H3506" t="s">
        <v>7104</v>
      </c>
      <c r="I3506" t="s">
        <v>7160</v>
      </c>
      <c r="J3506" t="s">
        <v>7164</v>
      </c>
      <c r="K3506" t="s">
        <v>7170</v>
      </c>
      <c r="L3506" t="s">
        <v>7189</v>
      </c>
      <c r="M3506">
        <v>5</v>
      </c>
      <c r="N3506">
        <v>5399.81</v>
      </c>
      <c r="O3506">
        <v>0.25</v>
      </c>
      <c r="P3506">
        <v>817.37</v>
      </c>
    </row>
    <row r="3507" spans="1:16" x14ac:dyDescent="0.25">
      <c r="A3507" t="s">
        <v>3519</v>
      </c>
      <c r="B3507" t="s">
        <v>5042</v>
      </c>
      <c r="C3507" t="str">
        <f>TEXT(SalesData[[#This Row],[Order Date]],"mmm-yyyy")</f>
        <v>Mar-2024</v>
      </c>
      <c r="D3507">
        <f t="shared" si="54"/>
        <v>2024</v>
      </c>
      <c r="E3507" t="s">
        <v>6556</v>
      </c>
      <c r="F3507" t="s">
        <v>6989</v>
      </c>
      <c r="G3507" t="s">
        <v>7095</v>
      </c>
      <c r="H3507" t="s">
        <v>7108</v>
      </c>
      <c r="I3507" t="s">
        <v>7126</v>
      </c>
      <c r="J3507" t="s">
        <v>7162</v>
      </c>
      <c r="K3507" t="s">
        <v>7168</v>
      </c>
      <c r="L3507" t="s">
        <v>7180</v>
      </c>
      <c r="M3507">
        <v>6</v>
      </c>
      <c r="N3507">
        <v>21008.9</v>
      </c>
      <c r="O3507">
        <v>0</v>
      </c>
      <c r="P3507">
        <v>3777.8</v>
      </c>
    </row>
    <row r="3508" spans="1:16" x14ac:dyDescent="0.25">
      <c r="A3508" t="s">
        <v>3520</v>
      </c>
      <c r="B3508" t="s">
        <v>5309</v>
      </c>
      <c r="C3508" t="str">
        <f>TEXT(SalesData[[#This Row],[Order Date]],"mmm-yyyy")</f>
        <v>Aug-2025</v>
      </c>
      <c r="D3508">
        <f t="shared" si="54"/>
        <v>2025</v>
      </c>
      <c r="E3508" t="s">
        <v>6716</v>
      </c>
      <c r="F3508" t="s">
        <v>7028</v>
      </c>
      <c r="G3508" t="s">
        <v>7095</v>
      </c>
      <c r="H3508" t="s">
        <v>7106</v>
      </c>
      <c r="I3508" t="s">
        <v>7146</v>
      </c>
      <c r="J3508" t="s">
        <v>7162</v>
      </c>
      <c r="K3508" t="s">
        <v>7169</v>
      </c>
      <c r="L3508" t="s">
        <v>7193</v>
      </c>
      <c r="M3508">
        <v>4</v>
      </c>
      <c r="N3508">
        <v>43026.54</v>
      </c>
      <c r="O3508">
        <v>0</v>
      </c>
      <c r="P3508">
        <v>7993.89</v>
      </c>
    </row>
    <row r="3509" spans="1:16" x14ac:dyDescent="0.25">
      <c r="A3509" t="s">
        <v>3521</v>
      </c>
      <c r="B3509" t="s">
        <v>5923</v>
      </c>
      <c r="C3509" t="str">
        <f>TEXT(SalesData[[#This Row],[Order Date]],"mmm-yyyy")</f>
        <v>Feb-2024</v>
      </c>
      <c r="D3509">
        <f t="shared" si="54"/>
        <v>2024</v>
      </c>
      <c r="E3509" t="s">
        <v>6802</v>
      </c>
      <c r="F3509" t="s">
        <v>6969</v>
      </c>
      <c r="G3509" t="s">
        <v>7095</v>
      </c>
      <c r="H3509" t="s">
        <v>7102</v>
      </c>
      <c r="I3509" t="s">
        <v>7147</v>
      </c>
      <c r="J3509" t="s">
        <v>7163</v>
      </c>
      <c r="K3509" t="s">
        <v>7175</v>
      </c>
      <c r="L3509" t="s">
        <v>7190</v>
      </c>
      <c r="M3509">
        <v>3</v>
      </c>
      <c r="N3509">
        <v>5333.14</v>
      </c>
      <c r="O3509">
        <v>0.15</v>
      </c>
      <c r="P3509">
        <v>859.69</v>
      </c>
    </row>
    <row r="3510" spans="1:16" x14ac:dyDescent="0.25">
      <c r="A3510" t="s">
        <v>3522</v>
      </c>
      <c r="B3510" t="s">
        <v>5843</v>
      </c>
      <c r="C3510" t="str">
        <f>TEXT(SalesData[[#This Row],[Order Date]],"mmm-yyyy")</f>
        <v>Jan-2023</v>
      </c>
      <c r="D3510">
        <f t="shared" si="54"/>
        <v>2023</v>
      </c>
      <c r="E3510" t="s">
        <v>6518</v>
      </c>
      <c r="F3510" t="s">
        <v>6929</v>
      </c>
      <c r="G3510" t="s">
        <v>7096</v>
      </c>
      <c r="H3510" t="s">
        <v>7113</v>
      </c>
      <c r="I3510" t="s">
        <v>7144</v>
      </c>
      <c r="J3510" t="s">
        <v>7164</v>
      </c>
      <c r="K3510" t="s">
        <v>7170</v>
      </c>
      <c r="L3510" t="s">
        <v>7183</v>
      </c>
      <c r="M3510">
        <v>1</v>
      </c>
      <c r="N3510">
        <v>4883.91</v>
      </c>
      <c r="O3510">
        <v>0.05</v>
      </c>
      <c r="P3510">
        <v>1338.3</v>
      </c>
    </row>
    <row r="3511" spans="1:16" x14ac:dyDescent="0.25">
      <c r="A3511" t="s">
        <v>3523</v>
      </c>
      <c r="B3511" t="s">
        <v>5456</v>
      </c>
      <c r="C3511" t="str">
        <f>TEXT(SalesData[[#This Row],[Order Date]],"mmm-yyyy")</f>
        <v>Sep-2025</v>
      </c>
      <c r="D3511">
        <f t="shared" si="54"/>
        <v>2025</v>
      </c>
      <c r="E3511" t="s">
        <v>6808</v>
      </c>
      <c r="F3511" t="s">
        <v>6895</v>
      </c>
      <c r="G3511" t="s">
        <v>7094</v>
      </c>
      <c r="H3511" t="s">
        <v>7101</v>
      </c>
      <c r="I3511" t="s">
        <v>7117</v>
      </c>
      <c r="J3511" t="s">
        <v>7164</v>
      </c>
      <c r="K3511" t="s">
        <v>7174</v>
      </c>
      <c r="L3511" t="s">
        <v>7188</v>
      </c>
      <c r="M3511">
        <v>8</v>
      </c>
      <c r="N3511">
        <v>17346.02</v>
      </c>
      <c r="O3511">
        <v>0.2</v>
      </c>
      <c r="P3511">
        <v>3174.15</v>
      </c>
    </row>
    <row r="3512" spans="1:16" x14ac:dyDescent="0.25">
      <c r="A3512" t="s">
        <v>3524</v>
      </c>
      <c r="B3512" t="s">
        <v>5738</v>
      </c>
      <c r="C3512" t="str">
        <f>TEXT(SalesData[[#This Row],[Order Date]],"mmm-yyyy")</f>
        <v>Feb-2023</v>
      </c>
      <c r="D3512">
        <f t="shared" si="54"/>
        <v>2023</v>
      </c>
      <c r="E3512" t="s">
        <v>6212</v>
      </c>
      <c r="F3512" t="s">
        <v>6985</v>
      </c>
      <c r="G3512" t="s">
        <v>7096</v>
      </c>
      <c r="H3512" t="s">
        <v>7111</v>
      </c>
      <c r="I3512" t="s">
        <v>7142</v>
      </c>
      <c r="J3512" t="s">
        <v>7164</v>
      </c>
      <c r="K3512" t="s">
        <v>7174</v>
      </c>
      <c r="L3512" t="s">
        <v>7188</v>
      </c>
      <c r="M3512">
        <v>4</v>
      </c>
      <c r="N3512">
        <v>9595.6299999999992</v>
      </c>
      <c r="O3512">
        <v>0.1</v>
      </c>
      <c r="P3512">
        <v>1979.49</v>
      </c>
    </row>
    <row r="3513" spans="1:16" x14ac:dyDescent="0.25">
      <c r="A3513" t="s">
        <v>3525</v>
      </c>
      <c r="B3513" t="s">
        <v>5705</v>
      </c>
      <c r="C3513" t="str">
        <f>TEXT(SalesData[[#This Row],[Order Date]],"mmm-yyyy")</f>
        <v>Oct-2023</v>
      </c>
      <c r="D3513">
        <f t="shared" si="54"/>
        <v>2023</v>
      </c>
      <c r="E3513" t="s">
        <v>6194</v>
      </c>
      <c r="F3513" t="s">
        <v>6932</v>
      </c>
      <c r="G3513" t="s">
        <v>7096</v>
      </c>
      <c r="H3513" t="s">
        <v>7111</v>
      </c>
      <c r="I3513" t="s">
        <v>7131</v>
      </c>
      <c r="J3513" t="s">
        <v>7165</v>
      </c>
      <c r="K3513" t="s">
        <v>7177</v>
      </c>
      <c r="L3513" t="s">
        <v>7201</v>
      </c>
      <c r="M3513">
        <v>6</v>
      </c>
      <c r="N3513">
        <v>222770.03</v>
      </c>
      <c r="O3513">
        <v>0.25</v>
      </c>
      <c r="P3513">
        <v>16549.2</v>
      </c>
    </row>
    <row r="3514" spans="1:16" x14ac:dyDescent="0.25">
      <c r="A3514" t="s">
        <v>3526</v>
      </c>
      <c r="B3514" t="s">
        <v>5882</v>
      </c>
      <c r="C3514" t="str">
        <f>TEXT(SalesData[[#This Row],[Order Date]],"mmm-yyyy")</f>
        <v>Jul-2025</v>
      </c>
      <c r="D3514">
        <f t="shared" si="54"/>
        <v>2025</v>
      </c>
      <c r="E3514" t="s">
        <v>6233</v>
      </c>
      <c r="F3514" t="s">
        <v>6911</v>
      </c>
      <c r="G3514" t="s">
        <v>7097</v>
      </c>
      <c r="H3514" t="s">
        <v>7110</v>
      </c>
      <c r="I3514" t="s">
        <v>7155</v>
      </c>
      <c r="J3514" t="s">
        <v>7165</v>
      </c>
      <c r="K3514" t="s">
        <v>7177</v>
      </c>
      <c r="L3514" t="s">
        <v>7201</v>
      </c>
      <c r="M3514">
        <v>8</v>
      </c>
      <c r="N3514">
        <v>405361.37</v>
      </c>
      <c r="O3514">
        <v>0.05</v>
      </c>
      <c r="P3514">
        <v>49274.22</v>
      </c>
    </row>
    <row r="3515" spans="1:16" x14ac:dyDescent="0.25">
      <c r="A3515" t="s">
        <v>3527</v>
      </c>
      <c r="B3515" t="s">
        <v>5423</v>
      </c>
      <c r="C3515" t="str">
        <f>TEXT(SalesData[[#This Row],[Order Date]],"mmm-yyyy")</f>
        <v>May-2025</v>
      </c>
      <c r="D3515">
        <f t="shared" si="54"/>
        <v>2025</v>
      </c>
      <c r="E3515" t="s">
        <v>6739</v>
      </c>
      <c r="F3515" t="s">
        <v>7031</v>
      </c>
      <c r="G3515" t="s">
        <v>7094</v>
      </c>
      <c r="H3515" t="s">
        <v>7101</v>
      </c>
      <c r="I3515" t="s">
        <v>7117</v>
      </c>
      <c r="J3515" t="s">
        <v>7162</v>
      </c>
      <c r="K3515" t="s">
        <v>7166</v>
      </c>
      <c r="L3515" t="s">
        <v>7192</v>
      </c>
      <c r="M3515">
        <v>8</v>
      </c>
      <c r="N3515">
        <v>48120.07</v>
      </c>
      <c r="O3515">
        <v>0</v>
      </c>
      <c r="P3515">
        <v>8491.75</v>
      </c>
    </row>
    <row r="3516" spans="1:16" x14ac:dyDescent="0.25">
      <c r="A3516" t="s">
        <v>3528</v>
      </c>
      <c r="B3516" t="s">
        <v>5766</v>
      </c>
      <c r="C3516" t="str">
        <f>TEXT(SalesData[[#This Row],[Order Date]],"mmm-yyyy")</f>
        <v>May-2024</v>
      </c>
      <c r="D3516">
        <f t="shared" si="54"/>
        <v>2024</v>
      </c>
      <c r="E3516" t="s">
        <v>6490</v>
      </c>
      <c r="F3516" t="s">
        <v>6971</v>
      </c>
      <c r="G3516" t="s">
        <v>7094</v>
      </c>
      <c r="H3516" t="s">
        <v>7099</v>
      </c>
      <c r="I3516" t="s">
        <v>7130</v>
      </c>
      <c r="J3516" t="s">
        <v>7162</v>
      </c>
      <c r="K3516" t="s">
        <v>7169</v>
      </c>
      <c r="L3516" t="s">
        <v>7182</v>
      </c>
      <c r="M3516">
        <v>7</v>
      </c>
      <c r="N3516">
        <v>48798.1</v>
      </c>
      <c r="O3516">
        <v>0.25</v>
      </c>
      <c r="P3516">
        <v>3698.31</v>
      </c>
    </row>
    <row r="3517" spans="1:16" x14ac:dyDescent="0.25">
      <c r="A3517" t="s">
        <v>3529</v>
      </c>
      <c r="B3517" t="s">
        <v>5317</v>
      </c>
      <c r="C3517" t="str">
        <f>TEXT(SalesData[[#This Row],[Order Date]],"mmm-yyyy")</f>
        <v>Sep-2025</v>
      </c>
      <c r="D3517">
        <f t="shared" si="54"/>
        <v>2025</v>
      </c>
      <c r="E3517" t="s">
        <v>6270</v>
      </c>
      <c r="F3517" t="s">
        <v>7014</v>
      </c>
      <c r="G3517" t="s">
        <v>7096</v>
      </c>
      <c r="H3517" t="s">
        <v>7113</v>
      </c>
      <c r="I3517" t="s">
        <v>7143</v>
      </c>
      <c r="J3517" t="s">
        <v>7164</v>
      </c>
      <c r="K3517" t="s">
        <v>7173</v>
      </c>
      <c r="L3517" t="s">
        <v>7200</v>
      </c>
      <c r="M3517">
        <v>6</v>
      </c>
      <c r="N3517">
        <v>6256.24</v>
      </c>
      <c r="O3517">
        <v>0.1</v>
      </c>
      <c r="P3517">
        <v>1796.67</v>
      </c>
    </row>
    <row r="3518" spans="1:16" x14ac:dyDescent="0.25">
      <c r="A3518" t="s">
        <v>3530</v>
      </c>
      <c r="B3518" t="s">
        <v>5129</v>
      </c>
      <c r="C3518" t="str">
        <f>TEXT(SalesData[[#This Row],[Order Date]],"mmm-yyyy")</f>
        <v>Feb-2024</v>
      </c>
      <c r="D3518">
        <f t="shared" si="54"/>
        <v>2024</v>
      </c>
      <c r="E3518" t="s">
        <v>6475</v>
      </c>
      <c r="F3518" t="s">
        <v>6982</v>
      </c>
      <c r="G3518" t="s">
        <v>7095</v>
      </c>
      <c r="H3518" t="s">
        <v>7102</v>
      </c>
      <c r="I3518" t="s">
        <v>7157</v>
      </c>
      <c r="J3518" t="s">
        <v>7164</v>
      </c>
      <c r="K3518" t="s">
        <v>7173</v>
      </c>
      <c r="L3518" t="s">
        <v>7186</v>
      </c>
      <c r="M3518">
        <v>7</v>
      </c>
      <c r="N3518">
        <v>30585.55</v>
      </c>
      <c r="O3518">
        <v>0</v>
      </c>
      <c r="P3518">
        <v>7836.31</v>
      </c>
    </row>
    <row r="3519" spans="1:16" x14ac:dyDescent="0.25">
      <c r="A3519" t="s">
        <v>3531</v>
      </c>
      <c r="B3519" t="s">
        <v>5075</v>
      </c>
      <c r="C3519" t="str">
        <f>TEXT(SalesData[[#This Row],[Order Date]],"mmm-yyyy")</f>
        <v>Feb-2025</v>
      </c>
      <c r="D3519">
        <f t="shared" si="54"/>
        <v>2025</v>
      </c>
      <c r="E3519" t="s">
        <v>6721</v>
      </c>
      <c r="F3519" t="s">
        <v>7086</v>
      </c>
      <c r="G3519" t="s">
        <v>7097</v>
      </c>
      <c r="H3519" t="s">
        <v>7105</v>
      </c>
      <c r="I3519" t="s">
        <v>7149</v>
      </c>
      <c r="J3519" t="s">
        <v>7162</v>
      </c>
      <c r="K3519" t="s">
        <v>7169</v>
      </c>
      <c r="L3519" t="s">
        <v>7193</v>
      </c>
      <c r="M3519">
        <v>5</v>
      </c>
      <c r="N3519">
        <v>50025.4</v>
      </c>
      <c r="O3519">
        <v>0.05</v>
      </c>
      <c r="P3519">
        <v>8694.48</v>
      </c>
    </row>
    <row r="3520" spans="1:16" x14ac:dyDescent="0.25">
      <c r="A3520" t="s">
        <v>3532</v>
      </c>
      <c r="B3520" t="s">
        <v>5515</v>
      </c>
      <c r="C3520" t="str">
        <f>TEXT(SalesData[[#This Row],[Order Date]],"mmm-yyyy")</f>
        <v>Feb-2024</v>
      </c>
      <c r="D3520">
        <f t="shared" si="54"/>
        <v>2024</v>
      </c>
      <c r="E3520" t="s">
        <v>6384</v>
      </c>
      <c r="F3520" t="s">
        <v>6969</v>
      </c>
      <c r="G3520" t="s">
        <v>7094</v>
      </c>
      <c r="H3520" t="s">
        <v>7100</v>
      </c>
      <c r="I3520" t="s">
        <v>7116</v>
      </c>
      <c r="J3520" t="s">
        <v>7163</v>
      </c>
      <c r="K3520" t="s">
        <v>7171</v>
      </c>
      <c r="L3520" t="s">
        <v>7209</v>
      </c>
      <c r="M3520">
        <v>7</v>
      </c>
      <c r="N3520">
        <v>12355.72</v>
      </c>
      <c r="O3520">
        <v>0</v>
      </c>
      <c r="P3520">
        <v>2474.5300000000002</v>
      </c>
    </row>
    <row r="3521" spans="1:16" x14ac:dyDescent="0.25">
      <c r="A3521" t="s">
        <v>3533</v>
      </c>
      <c r="B3521" t="s">
        <v>5583</v>
      </c>
      <c r="C3521" t="str">
        <f>TEXT(SalesData[[#This Row],[Order Date]],"mmm-yyyy")</f>
        <v>Oct-2025</v>
      </c>
      <c r="D3521">
        <f t="shared" si="54"/>
        <v>2025</v>
      </c>
      <c r="E3521" t="s">
        <v>6708</v>
      </c>
      <c r="F3521" t="s">
        <v>7085</v>
      </c>
      <c r="G3521" t="s">
        <v>7097</v>
      </c>
      <c r="H3521" t="s">
        <v>7107</v>
      </c>
      <c r="I3521" t="s">
        <v>7153</v>
      </c>
      <c r="J3521" t="s">
        <v>7163</v>
      </c>
      <c r="K3521" t="s">
        <v>7167</v>
      </c>
      <c r="L3521" t="s">
        <v>7187</v>
      </c>
      <c r="M3521">
        <v>1</v>
      </c>
      <c r="N3521">
        <v>1407.42</v>
      </c>
      <c r="O3521">
        <v>0.05</v>
      </c>
      <c r="P3521">
        <v>431.11</v>
      </c>
    </row>
    <row r="3522" spans="1:16" x14ac:dyDescent="0.25">
      <c r="A3522" t="s">
        <v>3534</v>
      </c>
      <c r="B3522" t="s">
        <v>5740</v>
      </c>
      <c r="C3522" t="str">
        <f>TEXT(SalesData[[#This Row],[Order Date]],"mmm-yyyy")</f>
        <v>Apr-2025</v>
      </c>
      <c r="D3522">
        <f t="shared" ref="D3522:D3585" si="55">YEAR(B3522)</f>
        <v>2025</v>
      </c>
      <c r="E3522" t="s">
        <v>6841</v>
      </c>
      <c r="F3522" t="s">
        <v>6920</v>
      </c>
      <c r="G3522" t="s">
        <v>7094</v>
      </c>
      <c r="H3522" t="s">
        <v>7098</v>
      </c>
      <c r="I3522" t="s">
        <v>7138</v>
      </c>
      <c r="J3522" t="s">
        <v>7165</v>
      </c>
      <c r="K3522" t="s">
        <v>7172</v>
      </c>
      <c r="L3522" t="s">
        <v>7185</v>
      </c>
      <c r="M3522">
        <v>7</v>
      </c>
      <c r="N3522">
        <v>29155.25</v>
      </c>
      <c r="O3522">
        <v>0.15</v>
      </c>
      <c r="P3522">
        <v>4048.98</v>
      </c>
    </row>
    <row r="3523" spans="1:16" x14ac:dyDescent="0.25">
      <c r="A3523" t="s">
        <v>3535</v>
      </c>
      <c r="B3523" t="s">
        <v>5811</v>
      </c>
      <c r="C3523" t="str">
        <f>TEXT(SalesData[[#This Row],[Order Date]],"mmm-yyyy")</f>
        <v>Dec-2025</v>
      </c>
      <c r="D3523">
        <f t="shared" si="55"/>
        <v>2025</v>
      </c>
      <c r="E3523" t="s">
        <v>6355</v>
      </c>
      <c r="F3523" t="s">
        <v>6990</v>
      </c>
      <c r="G3523" t="s">
        <v>7097</v>
      </c>
      <c r="H3523" t="s">
        <v>7105</v>
      </c>
      <c r="I3523" t="s">
        <v>7121</v>
      </c>
      <c r="J3523" t="s">
        <v>7165</v>
      </c>
      <c r="K3523" t="s">
        <v>7176</v>
      </c>
      <c r="L3523" t="s">
        <v>7202</v>
      </c>
      <c r="M3523">
        <v>8</v>
      </c>
      <c r="N3523">
        <v>140865.75</v>
      </c>
      <c r="O3523">
        <v>0</v>
      </c>
      <c r="P3523">
        <v>21354.46</v>
      </c>
    </row>
    <row r="3524" spans="1:16" x14ac:dyDescent="0.25">
      <c r="A3524" t="s">
        <v>3536</v>
      </c>
      <c r="B3524" t="s">
        <v>5192</v>
      </c>
      <c r="C3524" t="str">
        <f>TEXT(SalesData[[#This Row],[Order Date]],"mmm-yyyy")</f>
        <v>Mar-2025</v>
      </c>
      <c r="D3524">
        <f t="shared" si="55"/>
        <v>2025</v>
      </c>
      <c r="E3524" t="s">
        <v>6698</v>
      </c>
      <c r="F3524" t="s">
        <v>7046</v>
      </c>
      <c r="G3524" t="s">
        <v>7097</v>
      </c>
      <c r="H3524" t="s">
        <v>7110</v>
      </c>
      <c r="I3524" t="s">
        <v>7155</v>
      </c>
      <c r="J3524" t="s">
        <v>7165</v>
      </c>
      <c r="K3524" t="s">
        <v>7172</v>
      </c>
      <c r="L3524" t="s">
        <v>7185</v>
      </c>
      <c r="M3524">
        <v>6</v>
      </c>
      <c r="N3524">
        <v>25913.98</v>
      </c>
      <c r="O3524">
        <v>0.15</v>
      </c>
      <c r="P3524">
        <v>3704.71</v>
      </c>
    </row>
    <row r="3525" spans="1:16" x14ac:dyDescent="0.25">
      <c r="A3525" t="s">
        <v>3537</v>
      </c>
      <c r="B3525" t="s">
        <v>5414</v>
      </c>
      <c r="C3525" t="str">
        <f>TEXT(SalesData[[#This Row],[Order Date]],"mmm-yyyy")</f>
        <v>Mar-2024</v>
      </c>
      <c r="D3525">
        <f t="shared" si="55"/>
        <v>2024</v>
      </c>
      <c r="E3525" t="s">
        <v>6372</v>
      </c>
      <c r="F3525" t="s">
        <v>6917</v>
      </c>
      <c r="G3525" t="s">
        <v>7096</v>
      </c>
      <c r="H3525" t="s">
        <v>7111</v>
      </c>
      <c r="I3525" t="s">
        <v>7131</v>
      </c>
      <c r="J3525" t="s">
        <v>7162</v>
      </c>
      <c r="K3525" t="s">
        <v>7168</v>
      </c>
      <c r="L3525" t="s">
        <v>7180</v>
      </c>
      <c r="M3525">
        <v>8</v>
      </c>
      <c r="N3525">
        <v>26091.27</v>
      </c>
      <c r="O3525">
        <v>0.1</v>
      </c>
      <c r="P3525">
        <v>3867.62</v>
      </c>
    </row>
    <row r="3526" spans="1:16" x14ac:dyDescent="0.25">
      <c r="A3526" t="s">
        <v>3538</v>
      </c>
      <c r="B3526" t="s">
        <v>5754</v>
      </c>
      <c r="C3526" t="str">
        <f>TEXT(SalesData[[#This Row],[Order Date]],"mmm-yyyy")</f>
        <v>May-2023</v>
      </c>
      <c r="D3526">
        <f t="shared" si="55"/>
        <v>2023</v>
      </c>
      <c r="E3526" t="s">
        <v>6757</v>
      </c>
      <c r="F3526" t="s">
        <v>6968</v>
      </c>
      <c r="G3526" t="s">
        <v>7097</v>
      </c>
      <c r="H3526" t="s">
        <v>7107</v>
      </c>
      <c r="I3526" t="s">
        <v>7123</v>
      </c>
      <c r="J3526" t="s">
        <v>7162</v>
      </c>
      <c r="K3526" t="s">
        <v>7169</v>
      </c>
      <c r="L3526" t="s">
        <v>7203</v>
      </c>
      <c r="M3526">
        <v>4</v>
      </c>
      <c r="N3526">
        <v>90386.02</v>
      </c>
      <c r="O3526">
        <v>0</v>
      </c>
      <c r="P3526">
        <v>14664.21</v>
      </c>
    </row>
    <row r="3527" spans="1:16" x14ac:dyDescent="0.25">
      <c r="A3527" t="s">
        <v>3539</v>
      </c>
      <c r="B3527" t="s">
        <v>5916</v>
      </c>
      <c r="C3527" t="str">
        <f>TEXT(SalesData[[#This Row],[Order Date]],"mmm-yyyy")</f>
        <v>Nov-2024</v>
      </c>
      <c r="D3527">
        <f t="shared" si="55"/>
        <v>2024</v>
      </c>
      <c r="E3527" t="s">
        <v>6441</v>
      </c>
      <c r="F3527" t="s">
        <v>6903</v>
      </c>
      <c r="G3527" t="s">
        <v>7096</v>
      </c>
      <c r="H3527" t="s">
        <v>7113</v>
      </c>
      <c r="I3527" t="s">
        <v>7148</v>
      </c>
      <c r="J3527" t="s">
        <v>7165</v>
      </c>
      <c r="K3527" t="s">
        <v>7172</v>
      </c>
      <c r="L3527" t="s">
        <v>7208</v>
      </c>
      <c r="M3527">
        <v>1</v>
      </c>
      <c r="N3527">
        <v>2577.6799999999998</v>
      </c>
      <c r="O3527">
        <v>0</v>
      </c>
      <c r="P3527">
        <v>563.97</v>
      </c>
    </row>
    <row r="3528" spans="1:16" x14ac:dyDescent="0.25">
      <c r="A3528" t="s">
        <v>3540</v>
      </c>
      <c r="B3528" t="s">
        <v>5231</v>
      </c>
      <c r="C3528" t="str">
        <f>TEXT(SalesData[[#This Row],[Order Date]],"mmm-yyyy")</f>
        <v>Dec-2023</v>
      </c>
      <c r="D3528">
        <f t="shared" si="55"/>
        <v>2023</v>
      </c>
      <c r="E3528" t="s">
        <v>6539</v>
      </c>
      <c r="F3528" t="s">
        <v>7074</v>
      </c>
      <c r="G3528" t="s">
        <v>7097</v>
      </c>
      <c r="H3528" t="s">
        <v>7110</v>
      </c>
      <c r="I3528" t="s">
        <v>7159</v>
      </c>
      <c r="J3528" t="s">
        <v>7165</v>
      </c>
      <c r="K3528" t="s">
        <v>7176</v>
      </c>
      <c r="L3528" t="s">
        <v>7194</v>
      </c>
      <c r="M3528">
        <v>6</v>
      </c>
      <c r="N3528">
        <v>129944.85</v>
      </c>
      <c r="O3528">
        <v>0.15</v>
      </c>
      <c r="P3528">
        <v>12176.88</v>
      </c>
    </row>
    <row r="3529" spans="1:16" x14ac:dyDescent="0.25">
      <c r="A3529" t="s">
        <v>3541</v>
      </c>
      <c r="B3529" t="s">
        <v>5804</v>
      </c>
      <c r="C3529" t="str">
        <f>TEXT(SalesData[[#This Row],[Order Date]],"mmm-yyyy")</f>
        <v>Sep-2023</v>
      </c>
      <c r="D3529">
        <f t="shared" si="55"/>
        <v>2023</v>
      </c>
      <c r="E3529" t="s">
        <v>6563</v>
      </c>
      <c r="F3529" t="s">
        <v>6937</v>
      </c>
      <c r="G3529" t="s">
        <v>7094</v>
      </c>
      <c r="H3529" t="s">
        <v>7099</v>
      </c>
      <c r="I3529" t="s">
        <v>7130</v>
      </c>
      <c r="J3529" t="s">
        <v>7165</v>
      </c>
      <c r="K3529" t="s">
        <v>7177</v>
      </c>
      <c r="L3529" t="s">
        <v>7210</v>
      </c>
      <c r="M3529">
        <v>2</v>
      </c>
      <c r="N3529">
        <v>157384.23000000001</v>
      </c>
      <c r="O3529">
        <v>0.1</v>
      </c>
      <c r="P3529">
        <v>15360.34</v>
      </c>
    </row>
    <row r="3530" spans="1:16" x14ac:dyDescent="0.25">
      <c r="A3530" t="s">
        <v>3542</v>
      </c>
      <c r="B3530" t="s">
        <v>5540</v>
      </c>
      <c r="C3530" t="str">
        <f>TEXT(SalesData[[#This Row],[Order Date]],"mmm-yyyy")</f>
        <v>Oct-2023</v>
      </c>
      <c r="D3530">
        <f t="shared" si="55"/>
        <v>2023</v>
      </c>
      <c r="E3530" t="s">
        <v>6305</v>
      </c>
      <c r="F3530" t="s">
        <v>7029</v>
      </c>
      <c r="G3530" t="s">
        <v>7096</v>
      </c>
      <c r="H3530" t="s">
        <v>7113</v>
      </c>
      <c r="I3530" t="s">
        <v>7144</v>
      </c>
      <c r="J3530" t="s">
        <v>7165</v>
      </c>
      <c r="K3530" t="s">
        <v>7176</v>
      </c>
      <c r="L3530" t="s">
        <v>7195</v>
      </c>
      <c r="M3530">
        <v>6</v>
      </c>
      <c r="N3530">
        <v>63108.89</v>
      </c>
      <c r="O3530">
        <v>0.15</v>
      </c>
      <c r="P3530">
        <v>4827.12</v>
      </c>
    </row>
    <row r="3531" spans="1:16" x14ac:dyDescent="0.25">
      <c r="A3531" t="s">
        <v>3543</v>
      </c>
      <c r="B3531" t="s">
        <v>5067</v>
      </c>
      <c r="C3531" t="str">
        <f>TEXT(SalesData[[#This Row],[Order Date]],"mmm-yyyy")</f>
        <v>Aug-2023</v>
      </c>
      <c r="D3531">
        <f t="shared" si="55"/>
        <v>2023</v>
      </c>
      <c r="E3531" t="s">
        <v>6695</v>
      </c>
      <c r="F3531" t="s">
        <v>7035</v>
      </c>
      <c r="G3531" t="s">
        <v>7096</v>
      </c>
      <c r="H3531" t="s">
        <v>7113</v>
      </c>
      <c r="I3531" t="s">
        <v>7148</v>
      </c>
      <c r="J3531" t="s">
        <v>7163</v>
      </c>
      <c r="K3531" t="s">
        <v>7171</v>
      </c>
      <c r="L3531" t="s">
        <v>7184</v>
      </c>
      <c r="M3531">
        <v>2</v>
      </c>
      <c r="N3531">
        <v>14127.94</v>
      </c>
      <c r="O3531">
        <v>0.15</v>
      </c>
      <c r="P3531">
        <v>1668.01</v>
      </c>
    </row>
    <row r="3532" spans="1:16" x14ac:dyDescent="0.25">
      <c r="A3532" t="s">
        <v>3544</v>
      </c>
      <c r="B3532" t="s">
        <v>5164</v>
      </c>
      <c r="C3532" t="str">
        <f>TEXT(SalesData[[#This Row],[Order Date]],"mmm-yyyy")</f>
        <v>Jul-2023</v>
      </c>
      <c r="D3532">
        <f t="shared" si="55"/>
        <v>2023</v>
      </c>
      <c r="E3532" t="s">
        <v>6791</v>
      </c>
      <c r="F3532" t="s">
        <v>6999</v>
      </c>
      <c r="G3532" t="s">
        <v>7097</v>
      </c>
      <c r="H3532" t="s">
        <v>7107</v>
      </c>
      <c r="I3532" t="s">
        <v>7153</v>
      </c>
      <c r="J3532" t="s">
        <v>7163</v>
      </c>
      <c r="K3532" t="s">
        <v>7167</v>
      </c>
      <c r="L3532" t="s">
        <v>7207</v>
      </c>
      <c r="M3532">
        <v>3</v>
      </c>
      <c r="N3532">
        <v>1768.29</v>
      </c>
      <c r="O3532">
        <v>0.25</v>
      </c>
      <c r="P3532">
        <v>502.94</v>
      </c>
    </row>
    <row r="3533" spans="1:16" x14ac:dyDescent="0.25">
      <c r="A3533" t="s">
        <v>3545</v>
      </c>
      <c r="B3533" t="s">
        <v>5285</v>
      </c>
      <c r="C3533" t="str">
        <f>TEXT(SalesData[[#This Row],[Order Date]],"mmm-yyyy")</f>
        <v>Nov-2023</v>
      </c>
      <c r="D3533">
        <f t="shared" si="55"/>
        <v>2023</v>
      </c>
      <c r="E3533" t="s">
        <v>6730</v>
      </c>
      <c r="F3533" t="s">
        <v>7030</v>
      </c>
      <c r="G3533" t="s">
        <v>7094</v>
      </c>
      <c r="H3533" t="s">
        <v>7099</v>
      </c>
      <c r="I3533" t="s">
        <v>7130</v>
      </c>
      <c r="J3533" t="s">
        <v>7162</v>
      </c>
      <c r="K3533" t="s">
        <v>7169</v>
      </c>
      <c r="L3533" t="s">
        <v>7203</v>
      </c>
      <c r="M3533">
        <v>1</v>
      </c>
      <c r="N3533">
        <v>20965.78</v>
      </c>
      <c r="O3533">
        <v>0</v>
      </c>
      <c r="P3533">
        <v>3614.39</v>
      </c>
    </row>
    <row r="3534" spans="1:16" x14ac:dyDescent="0.25">
      <c r="A3534" t="s">
        <v>3546</v>
      </c>
      <c r="B3534" t="s">
        <v>5377</v>
      </c>
      <c r="C3534" t="str">
        <f>TEXT(SalesData[[#This Row],[Order Date]],"mmm-yyyy")</f>
        <v>Sep-2024</v>
      </c>
      <c r="D3534">
        <f t="shared" si="55"/>
        <v>2024</v>
      </c>
      <c r="E3534" t="s">
        <v>6350</v>
      </c>
      <c r="F3534" t="s">
        <v>7041</v>
      </c>
      <c r="G3534" t="s">
        <v>7097</v>
      </c>
      <c r="H3534" t="s">
        <v>7107</v>
      </c>
      <c r="I3534" t="s">
        <v>7123</v>
      </c>
      <c r="J3534" t="s">
        <v>7163</v>
      </c>
      <c r="K3534" t="s">
        <v>7167</v>
      </c>
      <c r="L3534" t="s">
        <v>7179</v>
      </c>
      <c r="M3534">
        <v>2</v>
      </c>
      <c r="N3534">
        <v>3826.69</v>
      </c>
      <c r="O3534">
        <v>0.25</v>
      </c>
      <c r="P3534">
        <v>437.07</v>
      </c>
    </row>
    <row r="3535" spans="1:16" x14ac:dyDescent="0.25">
      <c r="A3535" t="s">
        <v>3547</v>
      </c>
      <c r="B3535" t="s">
        <v>5583</v>
      </c>
      <c r="C3535" t="str">
        <f>TEXT(SalesData[[#This Row],[Order Date]],"mmm-yyyy")</f>
        <v>Oct-2025</v>
      </c>
      <c r="D3535">
        <f t="shared" si="55"/>
        <v>2025</v>
      </c>
      <c r="E3535" t="s">
        <v>6680</v>
      </c>
      <c r="F3535" t="s">
        <v>7034</v>
      </c>
      <c r="G3535" t="s">
        <v>7094</v>
      </c>
      <c r="H3535" t="s">
        <v>7101</v>
      </c>
      <c r="I3535" t="s">
        <v>7117</v>
      </c>
      <c r="J3535" t="s">
        <v>7165</v>
      </c>
      <c r="K3535" t="s">
        <v>7172</v>
      </c>
      <c r="L3535" t="s">
        <v>7185</v>
      </c>
      <c r="M3535">
        <v>5</v>
      </c>
      <c r="N3535">
        <v>22677.84</v>
      </c>
      <c r="O3535">
        <v>0.05</v>
      </c>
      <c r="P3535">
        <v>4039.49</v>
      </c>
    </row>
    <row r="3536" spans="1:16" x14ac:dyDescent="0.25">
      <c r="A3536" t="s">
        <v>3548</v>
      </c>
      <c r="B3536" t="s">
        <v>5661</v>
      </c>
      <c r="C3536" t="str">
        <f>TEXT(SalesData[[#This Row],[Order Date]],"mmm-yyyy")</f>
        <v>Jun-2025</v>
      </c>
      <c r="D3536">
        <f t="shared" si="55"/>
        <v>2025</v>
      </c>
      <c r="E3536" t="s">
        <v>6869</v>
      </c>
      <c r="F3536" t="s">
        <v>6974</v>
      </c>
      <c r="G3536" t="s">
        <v>7094</v>
      </c>
      <c r="H3536" t="s">
        <v>7098</v>
      </c>
      <c r="I3536" t="s">
        <v>7114</v>
      </c>
      <c r="J3536" t="s">
        <v>7162</v>
      </c>
      <c r="K3536" t="s">
        <v>7168</v>
      </c>
      <c r="L3536" t="s">
        <v>7180</v>
      </c>
      <c r="M3536">
        <v>1</v>
      </c>
      <c r="N3536">
        <v>3659.15</v>
      </c>
      <c r="O3536">
        <v>0</v>
      </c>
      <c r="P3536">
        <v>648.27</v>
      </c>
    </row>
    <row r="3537" spans="1:16" x14ac:dyDescent="0.25">
      <c r="A3537" t="s">
        <v>3549</v>
      </c>
      <c r="B3537" t="s">
        <v>5539</v>
      </c>
      <c r="C3537" t="str">
        <f>TEXT(SalesData[[#This Row],[Order Date]],"mmm-yyyy")</f>
        <v>May-2023</v>
      </c>
      <c r="D3537">
        <f t="shared" si="55"/>
        <v>2023</v>
      </c>
      <c r="E3537" t="s">
        <v>6226</v>
      </c>
      <c r="F3537" t="s">
        <v>6992</v>
      </c>
      <c r="G3537" t="s">
        <v>7097</v>
      </c>
      <c r="H3537" t="s">
        <v>7104</v>
      </c>
      <c r="I3537" t="s">
        <v>7160</v>
      </c>
      <c r="J3537" t="s">
        <v>7164</v>
      </c>
      <c r="K3537" t="s">
        <v>7170</v>
      </c>
      <c r="L3537" t="s">
        <v>7213</v>
      </c>
      <c r="M3537">
        <v>8</v>
      </c>
      <c r="N3537">
        <v>21359.51</v>
      </c>
      <c r="O3537">
        <v>0</v>
      </c>
      <c r="P3537">
        <v>7502.67</v>
      </c>
    </row>
    <row r="3538" spans="1:16" x14ac:dyDescent="0.25">
      <c r="A3538" t="s">
        <v>3550</v>
      </c>
      <c r="B3538" t="s">
        <v>6044</v>
      </c>
      <c r="C3538" t="str">
        <f>TEXT(SalesData[[#This Row],[Order Date]],"mmm-yyyy")</f>
        <v>Nov-2024</v>
      </c>
      <c r="D3538">
        <f t="shared" si="55"/>
        <v>2024</v>
      </c>
      <c r="E3538" t="s">
        <v>6298</v>
      </c>
      <c r="F3538" t="s">
        <v>6932</v>
      </c>
      <c r="G3538" t="s">
        <v>7097</v>
      </c>
      <c r="H3538" t="s">
        <v>7110</v>
      </c>
      <c r="I3538" t="s">
        <v>7159</v>
      </c>
      <c r="J3538" t="s">
        <v>7162</v>
      </c>
      <c r="K3538" t="s">
        <v>7168</v>
      </c>
      <c r="L3538" t="s">
        <v>7181</v>
      </c>
      <c r="M3538">
        <v>7</v>
      </c>
      <c r="N3538">
        <v>73354.789999999994</v>
      </c>
      <c r="O3538">
        <v>0.1</v>
      </c>
      <c r="P3538">
        <v>12788.1</v>
      </c>
    </row>
    <row r="3539" spans="1:16" x14ac:dyDescent="0.25">
      <c r="A3539" t="s">
        <v>3551</v>
      </c>
      <c r="B3539" t="s">
        <v>5358</v>
      </c>
      <c r="C3539" t="str">
        <f>TEXT(SalesData[[#This Row],[Order Date]],"mmm-yyyy")</f>
        <v>Aug-2024</v>
      </c>
      <c r="D3539">
        <f t="shared" si="55"/>
        <v>2024</v>
      </c>
      <c r="E3539" t="s">
        <v>6726</v>
      </c>
      <c r="F3539" t="s">
        <v>7001</v>
      </c>
      <c r="G3539" t="s">
        <v>7097</v>
      </c>
      <c r="H3539" t="s">
        <v>7105</v>
      </c>
      <c r="I3539" t="s">
        <v>7128</v>
      </c>
      <c r="J3539" t="s">
        <v>7165</v>
      </c>
      <c r="K3539" t="s">
        <v>7172</v>
      </c>
      <c r="L3539" t="s">
        <v>7208</v>
      </c>
      <c r="M3539">
        <v>6</v>
      </c>
      <c r="N3539">
        <v>12918</v>
      </c>
      <c r="O3539">
        <v>0.15</v>
      </c>
      <c r="P3539">
        <v>1966.23</v>
      </c>
    </row>
    <row r="3540" spans="1:16" x14ac:dyDescent="0.25">
      <c r="A3540" t="s">
        <v>3552</v>
      </c>
      <c r="B3540" t="s">
        <v>5702</v>
      </c>
      <c r="C3540" t="str">
        <f>TEXT(SalesData[[#This Row],[Order Date]],"mmm-yyyy")</f>
        <v>Apr-2023</v>
      </c>
      <c r="D3540">
        <f t="shared" si="55"/>
        <v>2023</v>
      </c>
      <c r="E3540" t="s">
        <v>6802</v>
      </c>
      <c r="F3540" t="s">
        <v>6969</v>
      </c>
      <c r="G3540" t="s">
        <v>7094</v>
      </c>
      <c r="H3540" t="s">
        <v>7101</v>
      </c>
      <c r="I3540" t="s">
        <v>7117</v>
      </c>
      <c r="J3540" t="s">
        <v>7164</v>
      </c>
      <c r="K3540" t="s">
        <v>7170</v>
      </c>
      <c r="L3540" t="s">
        <v>7189</v>
      </c>
      <c r="M3540">
        <v>4</v>
      </c>
      <c r="N3540">
        <v>6063.01</v>
      </c>
      <c r="O3540">
        <v>0</v>
      </c>
      <c r="P3540">
        <v>1954.81</v>
      </c>
    </row>
    <row r="3541" spans="1:16" x14ac:dyDescent="0.25">
      <c r="A3541" t="s">
        <v>3553</v>
      </c>
      <c r="B3541" t="s">
        <v>5195</v>
      </c>
      <c r="C3541" t="str">
        <f>TEXT(SalesData[[#This Row],[Order Date]],"mmm-yyyy")</f>
        <v>Jan-2023</v>
      </c>
      <c r="D3541">
        <f t="shared" si="55"/>
        <v>2023</v>
      </c>
      <c r="E3541" t="s">
        <v>6605</v>
      </c>
      <c r="F3541" t="s">
        <v>6918</v>
      </c>
      <c r="G3541" t="s">
        <v>7097</v>
      </c>
      <c r="H3541" t="s">
        <v>7104</v>
      </c>
      <c r="I3541" t="s">
        <v>7120</v>
      </c>
      <c r="J3541" t="s">
        <v>7163</v>
      </c>
      <c r="K3541" t="s">
        <v>7171</v>
      </c>
      <c r="L3541" t="s">
        <v>7209</v>
      </c>
      <c r="M3541">
        <v>7</v>
      </c>
      <c r="N3541">
        <v>11181.9</v>
      </c>
      <c r="O3541">
        <v>0.1</v>
      </c>
      <c r="P3541">
        <v>1842.69</v>
      </c>
    </row>
    <row r="3542" spans="1:16" x14ac:dyDescent="0.25">
      <c r="A3542" t="s">
        <v>3554</v>
      </c>
      <c r="B3542" t="s">
        <v>5152</v>
      </c>
      <c r="C3542" t="str">
        <f>TEXT(SalesData[[#This Row],[Order Date]],"mmm-yyyy")</f>
        <v>May-2024</v>
      </c>
      <c r="D3542">
        <f t="shared" si="55"/>
        <v>2024</v>
      </c>
      <c r="E3542" t="s">
        <v>6241</v>
      </c>
      <c r="F3542" t="s">
        <v>6926</v>
      </c>
      <c r="G3542" t="s">
        <v>7097</v>
      </c>
      <c r="H3542" t="s">
        <v>7104</v>
      </c>
      <c r="I3542" t="s">
        <v>7132</v>
      </c>
      <c r="J3542" t="s">
        <v>7164</v>
      </c>
      <c r="K3542" t="s">
        <v>7173</v>
      </c>
      <c r="L3542" t="s">
        <v>7200</v>
      </c>
      <c r="M3542">
        <v>4</v>
      </c>
      <c r="N3542">
        <v>3980.32</v>
      </c>
      <c r="O3542">
        <v>0.15</v>
      </c>
      <c r="P3542">
        <v>1198.72</v>
      </c>
    </row>
    <row r="3543" spans="1:16" x14ac:dyDescent="0.25">
      <c r="A3543" t="s">
        <v>3555</v>
      </c>
      <c r="B3543" t="s">
        <v>5586</v>
      </c>
      <c r="C3543" t="str">
        <f>TEXT(SalesData[[#This Row],[Order Date]],"mmm-yyyy")</f>
        <v>Nov-2025</v>
      </c>
      <c r="D3543">
        <f t="shared" si="55"/>
        <v>2025</v>
      </c>
      <c r="E3543" t="s">
        <v>6855</v>
      </c>
      <c r="F3543" t="s">
        <v>6968</v>
      </c>
      <c r="G3543" t="s">
        <v>7095</v>
      </c>
      <c r="H3543" t="s">
        <v>7102</v>
      </c>
      <c r="I3543" t="s">
        <v>7147</v>
      </c>
      <c r="J3543" t="s">
        <v>7164</v>
      </c>
      <c r="K3543" t="s">
        <v>7174</v>
      </c>
      <c r="L3543" t="s">
        <v>7196</v>
      </c>
      <c r="M3543">
        <v>1</v>
      </c>
      <c r="N3543">
        <v>3500.7</v>
      </c>
      <c r="O3543">
        <v>0</v>
      </c>
      <c r="P3543">
        <v>947.79</v>
      </c>
    </row>
    <row r="3544" spans="1:16" x14ac:dyDescent="0.25">
      <c r="A3544" t="s">
        <v>3556</v>
      </c>
      <c r="B3544" t="s">
        <v>5540</v>
      </c>
      <c r="C3544" t="str">
        <f>TEXT(SalesData[[#This Row],[Order Date]],"mmm-yyyy")</f>
        <v>Oct-2023</v>
      </c>
      <c r="D3544">
        <f t="shared" si="55"/>
        <v>2023</v>
      </c>
      <c r="E3544" t="s">
        <v>6780</v>
      </c>
      <c r="F3544" t="s">
        <v>6954</v>
      </c>
      <c r="G3544" t="s">
        <v>7094</v>
      </c>
      <c r="H3544" t="s">
        <v>7100</v>
      </c>
      <c r="I3544" t="s">
        <v>7116</v>
      </c>
      <c r="J3544" t="s">
        <v>7165</v>
      </c>
      <c r="K3544" t="s">
        <v>7177</v>
      </c>
      <c r="L3544" t="s">
        <v>7201</v>
      </c>
      <c r="M3544">
        <v>2</v>
      </c>
      <c r="N3544">
        <v>88597.15</v>
      </c>
      <c r="O3544">
        <v>0.15</v>
      </c>
      <c r="P3544">
        <v>4521.8</v>
      </c>
    </row>
    <row r="3545" spans="1:16" x14ac:dyDescent="0.25">
      <c r="A3545" t="s">
        <v>3557</v>
      </c>
      <c r="B3545" t="s">
        <v>5851</v>
      </c>
      <c r="C3545" t="str">
        <f>TEXT(SalesData[[#This Row],[Order Date]],"mmm-yyyy")</f>
        <v>Feb-2023</v>
      </c>
      <c r="D3545">
        <f t="shared" si="55"/>
        <v>2023</v>
      </c>
      <c r="E3545" t="s">
        <v>6788</v>
      </c>
      <c r="F3545" t="s">
        <v>6924</v>
      </c>
      <c r="G3545" t="s">
        <v>7097</v>
      </c>
      <c r="H3545" t="s">
        <v>7105</v>
      </c>
      <c r="I3545" t="s">
        <v>7128</v>
      </c>
      <c r="J3545" t="s">
        <v>7165</v>
      </c>
      <c r="K3545" t="s">
        <v>7177</v>
      </c>
      <c r="L3545" t="s">
        <v>7201</v>
      </c>
      <c r="M3545">
        <v>2</v>
      </c>
      <c r="N3545">
        <v>83852.03</v>
      </c>
      <c r="O3545">
        <v>0.2</v>
      </c>
      <c r="P3545">
        <v>7761.38</v>
      </c>
    </row>
    <row r="3546" spans="1:16" x14ac:dyDescent="0.25">
      <c r="A3546" t="s">
        <v>3558</v>
      </c>
      <c r="B3546" t="s">
        <v>5162</v>
      </c>
      <c r="C3546" t="str">
        <f>TEXT(SalesData[[#This Row],[Order Date]],"mmm-yyyy")</f>
        <v>Aug-2025</v>
      </c>
      <c r="D3546">
        <f t="shared" si="55"/>
        <v>2025</v>
      </c>
      <c r="E3546" t="s">
        <v>6570</v>
      </c>
      <c r="F3546" t="s">
        <v>7078</v>
      </c>
      <c r="G3546" t="s">
        <v>7095</v>
      </c>
      <c r="H3546" t="s">
        <v>7109</v>
      </c>
      <c r="I3546" t="s">
        <v>7135</v>
      </c>
      <c r="J3546" t="s">
        <v>7163</v>
      </c>
      <c r="K3546" t="s">
        <v>7171</v>
      </c>
      <c r="L3546" t="s">
        <v>7184</v>
      </c>
      <c r="M3546">
        <v>3</v>
      </c>
      <c r="N3546">
        <v>18519.099999999999</v>
      </c>
      <c r="O3546">
        <v>0.2</v>
      </c>
      <c r="P3546">
        <v>1096.1400000000001</v>
      </c>
    </row>
    <row r="3547" spans="1:16" x14ac:dyDescent="0.25">
      <c r="A3547" t="s">
        <v>3559</v>
      </c>
      <c r="B3547" t="s">
        <v>5458</v>
      </c>
      <c r="C3547" t="str">
        <f>TEXT(SalesData[[#This Row],[Order Date]],"mmm-yyyy")</f>
        <v>Feb-2024</v>
      </c>
      <c r="D3547">
        <f t="shared" si="55"/>
        <v>2024</v>
      </c>
      <c r="E3547" t="s">
        <v>6849</v>
      </c>
      <c r="F3547" t="s">
        <v>7024</v>
      </c>
      <c r="G3547" t="s">
        <v>7096</v>
      </c>
      <c r="H3547" t="s">
        <v>7113</v>
      </c>
      <c r="I3547" t="s">
        <v>7143</v>
      </c>
      <c r="J3547" t="s">
        <v>7163</v>
      </c>
      <c r="K3547" t="s">
        <v>7171</v>
      </c>
      <c r="L3547" t="s">
        <v>7204</v>
      </c>
      <c r="M3547">
        <v>3</v>
      </c>
      <c r="N3547">
        <v>13172.07</v>
      </c>
      <c r="O3547">
        <v>0</v>
      </c>
      <c r="P3547">
        <v>2397.39</v>
      </c>
    </row>
    <row r="3548" spans="1:16" x14ac:dyDescent="0.25">
      <c r="A3548" t="s">
        <v>3560</v>
      </c>
      <c r="B3548" t="s">
        <v>5733</v>
      </c>
      <c r="C3548" t="str">
        <f>TEXT(SalesData[[#This Row],[Order Date]],"mmm-yyyy")</f>
        <v>Jun-2023</v>
      </c>
      <c r="D3548">
        <f t="shared" si="55"/>
        <v>2023</v>
      </c>
      <c r="E3548" t="s">
        <v>6551</v>
      </c>
      <c r="F3548" t="s">
        <v>7031</v>
      </c>
      <c r="G3548" t="s">
        <v>7097</v>
      </c>
      <c r="H3548" t="s">
        <v>7110</v>
      </c>
      <c r="I3548" t="s">
        <v>7155</v>
      </c>
      <c r="J3548" t="s">
        <v>7164</v>
      </c>
      <c r="K3548" t="s">
        <v>7173</v>
      </c>
      <c r="L3548" t="s">
        <v>7206</v>
      </c>
      <c r="M3548">
        <v>8</v>
      </c>
      <c r="N3548">
        <v>16239.3</v>
      </c>
      <c r="O3548">
        <v>0.1</v>
      </c>
      <c r="P3548">
        <v>4535.78</v>
      </c>
    </row>
    <row r="3549" spans="1:16" x14ac:dyDescent="0.25">
      <c r="A3549" t="s">
        <v>3561</v>
      </c>
      <c r="B3549" t="s">
        <v>6055</v>
      </c>
      <c r="C3549" t="str">
        <f>TEXT(SalesData[[#This Row],[Order Date]],"mmm-yyyy")</f>
        <v>Aug-2025</v>
      </c>
      <c r="D3549">
        <f t="shared" si="55"/>
        <v>2025</v>
      </c>
      <c r="E3549" t="s">
        <v>6885</v>
      </c>
      <c r="F3549" t="s">
        <v>6959</v>
      </c>
      <c r="G3549" t="s">
        <v>7097</v>
      </c>
      <c r="H3549" t="s">
        <v>7105</v>
      </c>
      <c r="I3549" t="s">
        <v>7128</v>
      </c>
      <c r="J3549" t="s">
        <v>7164</v>
      </c>
      <c r="K3549" t="s">
        <v>7173</v>
      </c>
      <c r="L3549" t="s">
        <v>7200</v>
      </c>
      <c r="M3549">
        <v>5</v>
      </c>
      <c r="N3549">
        <v>5745.87</v>
      </c>
      <c r="O3549">
        <v>0.05</v>
      </c>
      <c r="P3549">
        <v>2072.0100000000002</v>
      </c>
    </row>
    <row r="3550" spans="1:16" x14ac:dyDescent="0.25">
      <c r="A3550" t="s">
        <v>3562</v>
      </c>
      <c r="B3550" t="s">
        <v>5265</v>
      </c>
      <c r="C3550" t="str">
        <f>TEXT(SalesData[[#This Row],[Order Date]],"mmm-yyyy")</f>
        <v>Apr-2023</v>
      </c>
      <c r="D3550">
        <f t="shared" si="55"/>
        <v>2023</v>
      </c>
      <c r="E3550" t="s">
        <v>6803</v>
      </c>
      <c r="F3550" t="s">
        <v>6916</v>
      </c>
      <c r="G3550" t="s">
        <v>7094</v>
      </c>
      <c r="H3550" t="s">
        <v>7099</v>
      </c>
      <c r="I3550" t="s">
        <v>7125</v>
      </c>
      <c r="J3550" t="s">
        <v>7164</v>
      </c>
      <c r="K3550" t="s">
        <v>7170</v>
      </c>
      <c r="L3550" t="s">
        <v>7189</v>
      </c>
      <c r="M3550">
        <v>4</v>
      </c>
      <c r="N3550">
        <v>5657.09</v>
      </c>
      <c r="O3550">
        <v>0.05</v>
      </c>
      <c r="P3550">
        <v>1411.54</v>
      </c>
    </row>
    <row r="3551" spans="1:16" x14ac:dyDescent="0.25">
      <c r="A3551" t="s">
        <v>3563</v>
      </c>
      <c r="B3551" t="s">
        <v>5850</v>
      </c>
      <c r="C3551" t="str">
        <f>TEXT(SalesData[[#This Row],[Order Date]],"mmm-yyyy")</f>
        <v>Oct-2023</v>
      </c>
      <c r="D3551">
        <f t="shared" si="55"/>
        <v>2023</v>
      </c>
      <c r="E3551" t="s">
        <v>6810</v>
      </c>
      <c r="F3551" t="s">
        <v>7009</v>
      </c>
      <c r="G3551" t="s">
        <v>7095</v>
      </c>
      <c r="H3551" t="s">
        <v>7106</v>
      </c>
      <c r="I3551" t="s">
        <v>7146</v>
      </c>
      <c r="J3551" t="s">
        <v>7165</v>
      </c>
      <c r="K3551" t="s">
        <v>7176</v>
      </c>
      <c r="L3551" t="s">
        <v>7195</v>
      </c>
      <c r="M3551">
        <v>1</v>
      </c>
      <c r="N3551">
        <v>10221.120000000001</v>
      </c>
      <c r="O3551">
        <v>0.15</v>
      </c>
      <c r="P3551">
        <v>719.11</v>
      </c>
    </row>
    <row r="3552" spans="1:16" x14ac:dyDescent="0.25">
      <c r="A3552" t="s">
        <v>3564</v>
      </c>
      <c r="B3552" t="s">
        <v>5736</v>
      </c>
      <c r="C3552" t="str">
        <f>TEXT(SalesData[[#This Row],[Order Date]],"mmm-yyyy")</f>
        <v>Dec-2025</v>
      </c>
      <c r="D3552">
        <f t="shared" si="55"/>
        <v>2025</v>
      </c>
      <c r="E3552" t="s">
        <v>6112</v>
      </c>
      <c r="F3552" t="s">
        <v>6911</v>
      </c>
      <c r="G3552" t="s">
        <v>7097</v>
      </c>
      <c r="H3552" t="s">
        <v>7104</v>
      </c>
      <c r="I3552" t="s">
        <v>7160</v>
      </c>
      <c r="J3552" t="s">
        <v>7163</v>
      </c>
      <c r="K3552" t="s">
        <v>7167</v>
      </c>
      <c r="L3552" t="s">
        <v>7179</v>
      </c>
      <c r="M3552">
        <v>8</v>
      </c>
      <c r="N3552">
        <v>19301.740000000002</v>
      </c>
      <c r="O3552">
        <v>0</v>
      </c>
      <c r="P3552">
        <v>4696.6099999999997</v>
      </c>
    </row>
    <row r="3553" spans="1:16" x14ac:dyDescent="0.25">
      <c r="A3553" t="s">
        <v>3565</v>
      </c>
      <c r="B3553" t="s">
        <v>5526</v>
      </c>
      <c r="C3553" t="str">
        <f>TEXT(SalesData[[#This Row],[Order Date]],"mmm-yyyy")</f>
        <v>Aug-2023</v>
      </c>
      <c r="D3553">
        <f t="shared" si="55"/>
        <v>2023</v>
      </c>
      <c r="E3553" t="s">
        <v>6180</v>
      </c>
      <c r="F3553" t="s">
        <v>6930</v>
      </c>
      <c r="G3553" t="s">
        <v>7096</v>
      </c>
      <c r="H3553" t="s">
        <v>7112</v>
      </c>
      <c r="I3553" t="s">
        <v>7133</v>
      </c>
      <c r="J3553" t="s">
        <v>7165</v>
      </c>
      <c r="K3553" t="s">
        <v>7176</v>
      </c>
      <c r="L3553" t="s">
        <v>7202</v>
      </c>
      <c r="M3553">
        <v>6</v>
      </c>
      <c r="N3553">
        <v>106224.76</v>
      </c>
      <c r="O3553">
        <v>0</v>
      </c>
      <c r="P3553">
        <v>13985.58</v>
      </c>
    </row>
    <row r="3554" spans="1:16" x14ac:dyDescent="0.25">
      <c r="A3554" t="s">
        <v>3566</v>
      </c>
      <c r="B3554" t="s">
        <v>5733</v>
      </c>
      <c r="C3554" t="str">
        <f>TEXT(SalesData[[#This Row],[Order Date]],"mmm-yyyy")</f>
        <v>Jun-2023</v>
      </c>
      <c r="D3554">
        <f t="shared" si="55"/>
        <v>2023</v>
      </c>
      <c r="E3554" t="s">
        <v>6782</v>
      </c>
      <c r="F3554" t="s">
        <v>6896</v>
      </c>
      <c r="G3554" t="s">
        <v>7094</v>
      </c>
      <c r="H3554" t="s">
        <v>7098</v>
      </c>
      <c r="I3554" t="s">
        <v>7138</v>
      </c>
      <c r="J3554" t="s">
        <v>7165</v>
      </c>
      <c r="K3554" t="s">
        <v>7177</v>
      </c>
      <c r="L3554" t="s">
        <v>7201</v>
      </c>
      <c r="M3554">
        <v>3</v>
      </c>
      <c r="N3554">
        <v>156717.44</v>
      </c>
      <c r="O3554">
        <v>0</v>
      </c>
      <c r="P3554">
        <v>22785.59</v>
      </c>
    </row>
    <row r="3555" spans="1:16" x14ac:dyDescent="0.25">
      <c r="A3555" t="s">
        <v>3567</v>
      </c>
      <c r="B3555" t="s">
        <v>5981</v>
      </c>
      <c r="C3555" t="str">
        <f>TEXT(SalesData[[#This Row],[Order Date]],"mmm-yyyy")</f>
        <v>Oct-2025</v>
      </c>
      <c r="D3555">
        <f t="shared" si="55"/>
        <v>2025</v>
      </c>
      <c r="E3555" t="s">
        <v>6433</v>
      </c>
      <c r="F3555" t="s">
        <v>6914</v>
      </c>
      <c r="G3555" t="s">
        <v>7095</v>
      </c>
      <c r="H3555" t="s">
        <v>7108</v>
      </c>
      <c r="I3555" t="s">
        <v>7141</v>
      </c>
      <c r="J3555" t="s">
        <v>7165</v>
      </c>
      <c r="K3555" t="s">
        <v>7176</v>
      </c>
      <c r="L3555" t="s">
        <v>7194</v>
      </c>
      <c r="M3555">
        <v>4</v>
      </c>
      <c r="N3555">
        <v>91026.53</v>
      </c>
      <c r="O3555">
        <v>0.1</v>
      </c>
      <c r="P3555">
        <v>11119.29</v>
      </c>
    </row>
    <row r="3556" spans="1:16" x14ac:dyDescent="0.25">
      <c r="A3556" t="s">
        <v>3568</v>
      </c>
      <c r="B3556" t="s">
        <v>6054</v>
      </c>
      <c r="C3556" t="str">
        <f>TEXT(SalesData[[#This Row],[Order Date]],"mmm-yyyy")</f>
        <v>Dec-2023</v>
      </c>
      <c r="D3556">
        <f t="shared" si="55"/>
        <v>2023</v>
      </c>
      <c r="E3556" t="s">
        <v>6162</v>
      </c>
      <c r="F3556" t="s">
        <v>6958</v>
      </c>
      <c r="G3556" t="s">
        <v>7097</v>
      </c>
      <c r="H3556" t="s">
        <v>7105</v>
      </c>
      <c r="I3556" t="s">
        <v>7121</v>
      </c>
      <c r="J3556" t="s">
        <v>7162</v>
      </c>
      <c r="K3556" t="s">
        <v>7168</v>
      </c>
      <c r="L3556" t="s">
        <v>7181</v>
      </c>
      <c r="M3556">
        <v>7</v>
      </c>
      <c r="N3556">
        <v>72332.37</v>
      </c>
      <c r="O3556">
        <v>0.15</v>
      </c>
      <c r="P3556">
        <v>13417.5</v>
      </c>
    </row>
    <row r="3557" spans="1:16" x14ac:dyDescent="0.25">
      <c r="A3557" t="s">
        <v>3569</v>
      </c>
      <c r="B3557" t="s">
        <v>5299</v>
      </c>
      <c r="C3557" t="str">
        <f>TEXT(SalesData[[#This Row],[Order Date]],"mmm-yyyy")</f>
        <v>Dec-2023</v>
      </c>
      <c r="D3557">
        <f t="shared" si="55"/>
        <v>2023</v>
      </c>
      <c r="E3557" t="s">
        <v>6783</v>
      </c>
      <c r="F3557" t="s">
        <v>7015</v>
      </c>
      <c r="G3557" t="s">
        <v>7096</v>
      </c>
      <c r="H3557" t="s">
        <v>7113</v>
      </c>
      <c r="I3557" t="s">
        <v>7143</v>
      </c>
      <c r="J3557" t="s">
        <v>7165</v>
      </c>
      <c r="K3557" t="s">
        <v>7176</v>
      </c>
      <c r="L3557" t="s">
        <v>7202</v>
      </c>
      <c r="M3557">
        <v>7</v>
      </c>
      <c r="N3557">
        <v>118340.97</v>
      </c>
      <c r="O3557">
        <v>0.05</v>
      </c>
      <c r="P3557">
        <v>14283.56</v>
      </c>
    </row>
    <row r="3558" spans="1:16" x14ac:dyDescent="0.25">
      <c r="A3558" t="s">
        <v>3570</v>
      </c>
      <c r="B3558" t="s">
        <v>5075</v>
      </c>
      <c r="C3558" t="str">
        <f>TEXT(SalesData[[#This Row],[Order Date]],"mmm-yyyy")</f>
        <v>Feb-2025</v>
      </c>
      <c r="D3558">
        <f t="shared" si="55"/>
        <v>2025</v>
      </c>
      <c r="E3558" t="s">
        <v>6201</v>
      </c>
      <c r="F3558" t="s">
        <v>6906</v>
      </c>
      <c r="G3558" t="s">
        <v>7095</v>
      </c>
      <c r="H3558" t="s">
        <v>7102</v>
      </c>
      <c r="I3558" t="s">
        <v>7147</v>
      </c>
      <c r="J3558" t="s">
        <v>7164</v>
      </c>
      <c r="K3558" t="s">
        <v>7170</v>
      </c>
      <c r="L3558" t="s">
        <v>7213</v>
      </c>
      <c r="M3558">
        <v>6</v>
      </c>
      <c r="N3558">
        <v>16892.54</v>
      </c>
      <c r="O3558">
        <v>0</v>
      </c>
      <c r="P3558">
        <v>5235.71</v>
      </c>
    </row>
    <row r="3559" spans="1:16" x14ac:dyDescent="0.25">
      <c r="A3559" t="s">
        <v>3571</v>
      </c>
      <c r="B3559" t="s">
        <v>5324</v>
      </c>
      <c r="C3559" t="str">
        <f>TEXT(SalesData[[#This Row],[Order Date]],"mmm-yyyy")</f>
        <v>Jun-2023</v>
      </c>
      <c r="D3559">
        <f t="shared" si="55"/>
        <v>2023</v>
      </c>
      <c r="E3559" t="s">
        <v>6242</v>
      </c>
      <c r="F3559" t="s">
        <v>7000</v>
      </c>
      <c r="G3559" t="s">
        <v>7095</v>
      </c>
      <c r="H3559" t="s">
        <v>7106</v>
      </c>
      <c r="I3559" t="s">
        <v>7161</v>
      </c>
      <c r="J3559" t="s">
        <v>7162</v>
      </c>
      <c r="K3559" t="s">
        <v>7166</v>
      </c>
      <c r="L3559" t="s">
        <v>7178</v>
      </c>
      <c r="M3559">
        <v>1</v>
      </c>
      <c r="N3559">
        <v>12850.66</v>
      </c>
      <c r="O3559">
        <v>0.15</v>
      </c>
      <c r="P3559">
        <v>2056.79</v>
      </c>
    </row>
    <row r="3560" spans="1:16" x14ac:dyDescent="0.25">
      <c r="A3560" t="s">
        <v>3572</v>
      </c>
      <c r="B3560" t="s">
        <v>5700</v>
      </c>
      <c r="C3560" t="str">
        <f>TEXT(SalesData[[#This Row],[Order Date]],"mmm-yyyy")</f>
        <v>Oct-2023</v>
      </c>
      <c r="D3560">
        <f t="shared" si="55"/>
        <v>2023</v>
      </c>
      <c r="E3560" t="s">
        <v>6149</v>
      </c>
      <c r="F3560" t="s">
        <v>6947</v>
      </c>
      <c r="G3560" t="s">
        <v>7095</v>
      </c>
      <c r="H3560" t="s">
        <v>7108</v>
      </c>
      <c r="I3560" t="s">
        <v>7126</v>
      </c>
      <c r="J3560" t="s">
        <v>7164</v>
      </c>
      <c r="K3560" t="s">
        <v>7173</v>
      </c>
      <c r="L3560" t="s">
        <v>7186</v>
      </c>
      <c r="M3560">
        <v>3</v>
      </c>
      <c r="N3560">
        <v>13060.31</v>
      </c>
      <c r="O3560">
        <v>0.05</v>
      </c>
      <c r="P3560">
        <v>3281.29</v>
      </c>
    </row>
    <row r="3561" spans="1:16" x14ac:dyDescent="0.25">
      <c r="A3561" t="s">
        <v>3573</v>
      </c>
      <c r="B3561" t="s">
        <v>5365</v>
      </c>
      <c r="C3561" t="str">
        <f>TEXT(SalesData[[#This Row],[Order Date]],"mmm-yyyy")</f>
        <v>Apr-2025</v>
      </c>
      <c r="D3561">
        <f t="shared" si="55"/>
        <v>2025</v>
      </c>
      <c r="E3561" t="s">
        <v>6171</v>
      </c>
      <c r="F3561" t="s">
        <v>6961</v>
      </c>
      <c r="G3561" t="s">
        <v>7095</v>
      </c>
      <c r="H3561" t="s">
        <v>7109</v>
      </c>
      <c r="I3561" t="s">
        <v>7127</v>
      </c>
      <c r="J3561" t="s">
        <v>7165</v>
      </c>
      <c r="K3561" t="s">
        <v>7172</v>
      </c>
      <c r="L3561" t="s">
        <v>7185</v>
      </c>
      <c r="M3561">
        <v>1</v>
      </c>
      <c r="N3561">
        <v>3693.33</v>
      </c>
      <c r="O3561">
        <v>0.25</v>
      </c>
      <c r="P3561">
        <v>258.89999999999998</v>
      </c>
    </row>
    <row r="3562" spans="1:16" x14ac:dyDescent="0.25">
      <c r="A3562" t="s">
        <v>3574</v>
      </c>
      <c r="B3562" t="s">
        <v>6056</v>
      </c>
      <c r="C3562" t="str">
        <f>TEXT(SalesData[[#This Row],[Order Date]],"mmm-yyyy")</f>
        <v>Mar-2023</v>
      </c>
      <c r="D3562">
        <f t="shared" si="55"/>
        <v>2023</v>
      </c>
      <c r="E3562" t="s">
        <v>6129</v>
      </c>
      <c r="F3562" t="s">
        <v>6928</v>
      </c>
      <c r="G3562" t="s">
        <v>7095</v>
      </c>
      <c r="H3562" t="s">
        <v>7106</v>
      </c>
      <c r="I3562" t="s">
        <v>7122</v>
      </c>
      <c r="J3562" t="s">
        <v>7163</v>
      </c>
      <c r="K3562" t="s">
        <v>7175</v>
      </c>
      <c r="L3562" t="s">
        <v>7197</v>
      </c>
      <c r="M3562">
        <v>1</v>
      </c>
      <c r="N3562">
        <v>4881.96</v>
      </c>
      <c r="O3562">
        <v>0.2</v>
      </c>
      <c r="P3562">
        <v>764.65</v>
      </c>
    </row>
    <row r="3563" spans="1:16" x14ac:dyDescent="0.25">
      <c r="A3563" t="s">
        <v>3575</v>
      </c>
      <c r="B3563" t="s">
        <v>5565</v>
      </c>
      <c r="C3563" t="str">
        <f>TEXT(SalesData[[#This Row],[Order Date]],"mmm-yyyy")</f>
        <v>Dec-2025</v>
      </c>
      <c r="D3563">
        <f t="shared" si="55"/>
        <v>2025</v>
      </c>
      <c r="E3563" t="s">
        <v>6217</v>
      </c>
      <c r="F3563" t="s">
        <v>6895</v>
      </c>
      <c r="G3563" t="s">
        <v>7095</v>
      </c>
      <c r="H3563" t="s">
        <v>7109</v>
      </c>
      <c r="I3563" t="s">
        <v>7140</v>
      </c>
      <c r="J3563" t="s">
        <v>7163</v>
      </c>
      <c r="K3563" t="s">
        <v>7167</v>
      </c>
      <c r="L3563" t="s">
        <v>7179</v>
      </c>
      <c r="M3563">
        <v>8</v>
      </c>
      <c r="N3563">
        <v>14852.77</v>
      </c>
      <c r="O3563">
        <v>0.25</v>
      </c>
      <c r="P3563">
        <v>2978.86</v>
      </c>
    </row>
    <row r="3564" spans="1:16" x14ac:dyDescent="0.25">
      <c r="A3564" t="s">
        <v>3576</v>
      </c>
      <c r="B3564" t="s">
        <v>5566</v>
      </c>
      <c r="C3564" t="str">
        <f>TEXT(SalesData[[#This Row],[Order Date]],"mmm-yyyy")</f>
        <v>Sep-2023</v>
      </c>
      <c r="D3564">
        <f t="shared" si="55"/>
        <v>2023</v>
      </c>
      <c r="E3564" t="s">
        <v>6714</v>
      </c>
      <c r="F3564" t="s">
        <v>6921</v>
      </c>
      <c r="G3564" t="s">
        <v>7097</v>
      </c>
      <c r="H3564" t="s">
        <v>7104</v>
      </c>
      <c r="I3564" t="s">
        <v>7120</v>
      </c>
      <c r="J3564" t="s">
        <v>7163</v>
      </c>
      <c r="K3564" t="s">
        <v>7171</v>
      </c>
      <c r="L3564" t="s">
        <v>7209</v>
      </c>
      <c r="M3564">
        <v>8</v>
      </c>
      <c r="N3564">
        <v>14546.7</v>
      </c>
      <c r="O3564">
        <v>0</v>
      </c>
      <c r="P3564">
        <v>2789.03</v>
      </c>
    </row>
    <row r="3565" spans="1:16" x14ac:dyDescent="0.25">
      <c r="A3565" t="s">
        <v>3577</v>
      </c>
      <c r="B3565" t="s">
        <v>5031</v>
      </c>
      <c r="C3565" t="str">
        <f>TEXT(SalesData[[#This Row],[Order Date]],"mmm-yyyy")</f>
        <v>Sep-2024</v>
      </c>
      <c r="D3565">
        <f t="shared" si="55"/>
        <v>2024</v>
      </c>
      <c r="E3565" t="s">
        <v>6482</v>
      </c>
      <c r="F3565" t="s">
        <v>7044</v>
      </c>
      <c r="G3565" t="s">
        <v>7095</v>
      </c>
      <c r="H3565" t="s">
        <v>7108</v>
      </c>
      <c r="I3565" t="s">
        <v>7126</v>
      </c>
      <c r="J3565" t="s">
        <v>7163</v>
      </c>
      <c r="K3565" t="s">
        <v>7167</v>
      </c>
      <c r="L3565" t="s">
        <v>7187</v>
      </c>
      <c r="M3565">
        <v>5</v>
      </c>
      <c r="N3565">
        <v>7507.38</v>
      </c>
      <c r="O3565">
        <v>0</v>
      </c>
      <c r="P3565">
        <v>2239.0700000000002</v>
      </c>
    </row>
    <row r="3566" spans="1:16" x14ac:dyDescent="0.25">
      <c r="A3566" t="s">
        <v>3578</v>
      </c>
      <c r="B3566" t="s">
        <v>5111</v>
      </c>
      <c r="C3566" t="str">
        <f>TEXT(SalesData[[#This Row],[Order Date]],"mmm-yyyy")</f>
        <v>Sep-2024</v>
      </c>
      <c r="D3566">
        <f t="shared" si="55"/>
        <v>2024</v>
      </c>
      <c r="E3566" t="s">
        <v>6750</v>
      </c>
      <c r="F3566" t="s">
        <v>6965</v>
      </c>
      <c r="G3566" t="s">
        <v>7094</v>
      </c>
      <c r="H3566" t="s">
        <v>7099</v>
      </c>
      <c r="I3566" t="s">
        <v>7115</v>
      </c>
      <c r="J3566" t="s">
        <v>7164</v>
      </c>
      <c r="K3566" t="s">
        <v>7174</v>
      </c>
      <c r="L3566" t="s">
        <v>7188</v>
      </c>
      <c r="M3566">
        <v>7</v>
      </c>
      <c r="N3566">
        <v>17507.009999999998</v>
      </c>
      <c r="O3566">
        <v>0.1</v>
      </c>
      <c r="P3566">
        <v>3837.71</v>
      </c>
    </row>
    <row r="3567" spans="1:16" x14ac:dyDescent="0.25">
      <c r="A3567" t="s">
        <v>3579</v>
      </c>
      <c r="B3567" t="s">
        <v>5948</v>
      </c>
      <c r="C3567" t="str">
        <f>TEXT(SalesData[[#This Row],[Order Date]],"mmm-yyyy")</f>
        <v>Dec-2023</v>
      </c>
      <c r="D3567">
        <f t="shared" si="55"/>
        <v>2023</v>
      </c>
      <c r="E3567" t="s">
        <v>6152</v>
      </c>
      <c r="F3567" t="s">
        <v>6950</v>
      </c>
      <c r="G3567" t="s">
        <v>7096</v>
      </c>
      <c r="H3567" t="s">
        <v>7111</v>
      </c>
      <c r="I3567" t="s">
        <v>7142</v>
      </c>
      <c r="J3567" t="s">
        <v>7163</v>
      </c>
      <c r="K3567" t="s">
        <v>7171</v>
      </c>
      <c r="L3567" t="s">
        <v>7204</v>
      </c>
      <c r="M3567">
        <v>8</v>
      </c>
      <c r="N3567">
        <v>34802.639999999999</v>
      </c>
      <c r="O3567">
        <v>0</v>
      </c>
      <c r="P3567">
        <v>5924.14</v>
      </c>
    </row>
    <row r="3568" spans="1:16" x14ac:dyDescent="0.25">
      <c r="A3568" t="s">
        <v>3580</v>
      </c>
      <c r="B3568" t="s">
        <v>6056</v>
      </c>
      <c r="C3568" t="str">
        <f>TEXT(SalesData[[#This Row],[Order Date]],"mmm-yyyy")</f>
        <v>Mar-2023</v>
      </c>
      <c r="D3568">
        <f t="shared" si="55"/>
        <v>2023</v>
      </c>
      <c r="E3568" t="s">
        <v>6458</v>
      </c>
      <c r="F3568" t="s">
        <v>7033</v>
      </c>
      <c r="G3568" t="s">
        <v>7094</v>
      </c>
      <c r="H3568" t="s">
        <v>7099</v>
      </c>
      <c r="I3568" t="s">
        <v>7115</v>
      </c>
      <c r="J3568" t="s">
        <v>7165</v>
      </c>
      <c r="K3568" t="s">
        <v>7177</v>
      </c>
      <c r="L3568" t="s">
        <v>7201</v>
      </c>
      <c r="M3568">
        <v>7</v>
      </c>
      <c r="N3568">
        <v>268117.25</v>
      </c>
      <c r="O3568">
        <v>0.25</v>
      </c>
      <c r="P3568">
        <v>1711.45</v>
      </c>
    </row>
    <row r="3569" spans="1:16" x14ac:dyDescent="0.25">
      <c r="A3569" t="s">
        <v>3581</v>
      </c>
      <c r="B3569" t="s">
        <v>5757</v>
      </c>
      <c r="C3569" t="str">
        <f>TEXT(SalesData[[#This Row],[Order Date]],"mmm-yyyy")</f>
        <v>May-2023</v>
      </c>
      <c r="D3569">
        <f t="shared" si="55"/>
        <v>2023</v>
      </c>
      <c r="E3569" t="s">
        <v>6470</v>
      </c>
      <c r="F3569" t="s">
        <v>7025</v>
      </c>
      <c r="G3569" t="s">
        <v>7094</v>
      </c>
      <c r="H3569" t="s">
        <v>7098</v>
      </c>
      <c r="I3569" t="s">
        <v>7114</v>
      </c>
      <c r="J3569" t="s">
        <v>7165</v>
      </c>
      <c r="K3569" t="s">
        <v>7177</v>
      </c>
      <c r="L3569" t="s">
        <v>7201</v>
      </c>
      <c r="M3569">
        <v>4</v>
      </c>
      <c r="N3569">
        <v>217345.96</v>
      </c>
      <c r="O3569">
        <v>0</v>
      </c>
      <c r="P3569">
        <v>32236.48</v>
      </c>
    </row>
    <row r="3570" spans="1:16" x14ac:dyDescent="0.25">
      <c r="A3570" t="s">
        <v>3582</v>
      </c>
      <c r="B3570" t="s">
        <v>5979</v>
      </c>
      <c r="C3570" t="str">
        <f>TEXT(SalesData[[#This Row],[Order Date]],"mmm-yyyy")</f>
        <v>Jun-2023</v>
      </c>
      <c r="D3570">
        <f t="shared" si="55"/>
        <v>2023</v>
      </c>
      <c r="E3570" t="s">
        <v>6099</v>
      </c>
      <c r="F3570" t="s">
        <v>6898</v>
      </c>
      <c r="G3570" t="s">
        <v>7096</v>
      </c>
      <c r="H3570" t="s">
        <v>7112</v>
      </c>
      <c r="I3570" t="s">
        <v>7133</v>
      </c>
      <c r="J3570" t="s">
        <v>7165</v>
      </c>
      <c r="K3570" t="s">
        <v>7172</v>
      </c>
      <c r="L3570" t="s">
        <v>7208</v>
      </c>
      <c r="M3570">
        <v>8</v>
      </c>
      <c r="N3570">
        <v>14261.15</v>
      </c>
      <c r="O3570">
        <v>0.25</v>
      </c>
      <c r="P3570">
        <v>1195.29</v>
      </c>
    </row>
    <row r="3571" spans="1:16" x14ac:dyDescent="0.25">
      <c r="A3571" t="s">
        <v>3583</v>
      </c>
      <c r="B3571" t="s">
        <v>5489</v>
      </c>
      <c r="C3571" t="str">
        <f>TEXT(SalesData[[#This Row],[Order Date]],"mmm-yyyy")</f>
        <v>May-2025</v>
      </c>
      <c r="D3571">
        <f t="shared" si="55"/>
        <v>2025</v>
      </c>
      <c r="E3571" t="s">
        <v>6848</v>
      </c>
      <c r="F3571" t="s">
        <v>6902</v>
      </c>
      <c r="G3571" t="s">
        <v>7094</v>
      </c>
      <c r="H3571" t="s">
        <v>7101</v>
      </c>
      <c r="I3571" t="s">
        <v>7137</v>
      </c>
      <c r="J3571" t="s">
        <v>7162</v>
      </c>
      <c r="K3571" t="s">
        <v>7166</v>
      </c>
      <c r="L3571" t="s">
        <v>7211</v>
      </c>
      <c r="M3571">
        <v>1</v>
      </c>
      <c r="N3571">
        <v>7288.39</v>
      </c>
      <c r="O3571">
        <v>0</v>
      </c>
      <c r="P3571">
        <v>1521.97</v>
      </c>
    </row>
    <row r="3572" spans="1:16" x14ac:dyDescent="0.25">
      <c r="A3572" t="s">
        <v>3584</v>
      </c>
      <c r="B3572" t="s">
        <v>6057</v>
      </c>
      <c r="C3572" t="str">
        <f>TEXT(SalesData[[#This Row],[Order Date]],"mmm-yyyy")</f>
        <v>Aug-2024</v>
      </c>
      <c r="D3572">
        <f t="shared" si="55"/>
        <v>2024</v>
      </c>
      <c r="E3572" t="s">
        <v>6702</v>
      </c>
      <c r="F3572" t="s">
        <v>6999</v>
      </c>
      <c r="G3572" t="s">
        <v>7097</v>
      </c>
      <c r="H3572" t="s">
        <v>7110</v>
      </c>
      <c r="I3572" t="s">
        <v>7155</v>
      </c>
      <c r="J3572" t="s">
        <v>7163</v>
      </c>
      <c r="K3572" t="s">
        <v>7167</v>
      </c>
      <c r="L3572" t="s">
        <v>7187</v>
      </c>
      <c r="M3572">
        <v>7</v>
      </c>
      <c r="N3572">
        <v>8451.69</v>
      </c>
      <c r="O3572">
        <v>0.2</v>
      </c>
      <c r="P3572">
        <v>1673.64</v>
      </c>
    </row>
    <row r="3573" spans="1:16" x14ac:dyDescent="0.25">
      <c r="A3573" t="s">
        <v>3585</v>
      </c>
      <c r="B3573" t="s">
        <v>5741</v>
      </c>
      <c r="C3573" t="str">
        <f>TEXT(SalesData[[#This Row],[Order Date]],"mmm-yyyy")</f>
        <v>Aug-2024</v>
      </c>
      <c r="D3573">
        <f t="shared" si="55"/>
        <v>2024</v>
      </c>
      <c r="E3573" t="s">
        <v>6465</v>
      </c>
      <c r="F3573" t="s">
        <v>7067</v>
      </c>
      <c r="G3573" t="s">
        <v>7096</v>
      </c>
      <c r="H3573" t="s">
        <v>7103</v>
      </c>
      <c r="I3573" t="s">
        <v>7119</v>
      </c>
      <c r="J3573" t="s">
        <v>7165</v>
      </c>
      <c r="K3573" t="s">
        <v>7177</v>
      </c>
      <c r="L3573" t="s">
        <v>7198</v>
      </c>
      <c r="M3573">
        <v>5</v>
      </c>
      <c r="N3573">
        <v>293631.32</v>
      </c>
      <c r="O3573">
        <v>0.1</v>
      </c>
      <c r="P3573">
        <v>36864.82</v>
      </c>
    </row>
    <row r="3574" spans="1:16" x14ac:dyDescent="0.25">
      <c r="A3574" t="s">
        <v>3586</v>
      </c>
      <c r="B3574" t="s">
        <v>5168</v>
      </c>
      <c r="C3574" t="str">
        <f>TEXT(SalesData[[#This Row],[Order Date]],"mmm-yyyy")</f>
        <v>Dec-2024</v>
      </c>
      <c r="D3574">
        <f t="shared" si="55"/>
        <v>2024</v>
      </c>
      <c r="E3574" t="s">
        <v>6797</v>
      </c>
      <c r="F3574" t="s">
        <v>7071</v>
      </c>
      <c r="G3574" t="s">
        <v>7095</v>
      </c>
      <c r="H3574" t="s">
        <v>7109</v>
      </c>
      <c r="I3574" t="s">
        <v>7135</v>
      </c>
      <c r="J3574" t="s">
        <v>7164</v>
      </c>
      <c r="K3574" t="s">
        <v>7170</v>
      </c>
      <c r="L3574" t="s">
        <v>7189</v>
      </c>
      <c r="M3574">
        <v>5</v>
      </c>
      <c r="N3574">
        <v>7021.83</v>
      </c>
      <c r="O3574">
        <v>0.1</v>
      </c>
      <c r="P3574">
        <v>1508.92</v>
      </c>
    </row>
    <row r="3575" spans="1:16" x14ac:dyDescent="0.25">
      <c r="A3575" t="s">
        <v>3587</v>
      </c>
      <c r="B3575" t="s">
        <v>5124</v>
      </c>
      <c r="C3575" t="str">
        <f>TEXT(SalesData[[#This Row],[Order Date]],"mmm-yyyy")</f>
        <v>Mar-2025</v>
      </c>
      <c r="D3575">
        <f t="shared" si="55"/>
        <v>2025</v>
      </c>
      <c r="E3575" t="s">
        <v>6890</v>
      </c>
      <c r="F3575" t="s">
        <v>6965</v>
      </c>
      <c r="G3575" t="s">
        <v>7095</v>
      </c>
      <c r="H3575" t="s">
        <v>7106</v>
      </c>
      <c r="I3575" t="s">
        <v>7146</v>
      </c>
      <c r="J3575" t="s">
        <v>7163</v>
      </c>
      <c r="K3575" t="s">
        <v>7171</v>
      </c>
      <c r="L3575" t="s">
        <v>7184</v>
      </c>
      <c r="M3575">
        <v>1</v>
      </c>
      <c r="N3575">
        <v>8036.35</v>
      </c>
      <c r="O3575">
        <v>0</v>
      </c>
      <c r="P3575">
        <v>1385.6</v>
      </c>
    </row>
    <row r="3576" spans="1:16" x14ac:dyDescent="0.25">
      <c r="A3576" t="s">
        <v>3588</v>
      </c>
      <c r="B3576" t="s">
        <v>5810</v>
      </c>
      <c r="C3576" t="str">
        <f>TEXT(SalesData[[#This Row],[Order Date]],"mmm-yyyy")</f>
        <v>Apr-2024</v>
      </c>
      <c r="D3576">
        <f t="shared" si="55"/>
        <v>2024</v>
      </c>
      <c r="E3576" t="s">
        <v>6107</v>
      </c>
      <c r="F3576" t="s">
        <v>6906</v>
      </c>
      <c r="G3576" t="s">
        <v>7094</v>
      </c>
      <c r="H3576" t="s">
        <v>7099</v>
      </c>
      <c r="I3576" t="s">
        <v>7130</v>
      </c>
      <c r="J3576" t="s">
        <v>7164</v>
      </c>
      <c r="K3576" t="s">
        <v>7174</v>
      </c>
      <c r="L3576" t="s">
        <v>7199</v>
      </c>
      <c r="M3576">
        <v>6</v>
      </c>
      <c r="N3576">
        <v>8646.14</v>
      </c>
      <c r="O3576">
        <v>0.1</v>
      </c>
      <c r="P3576">
        <v>1235.49</v>
      </c>
    </row>
    <row r="3577" spans="1:16" x14ac:dyDescent="0.25">
      <c r="A3577" t="s">
        <v>3589</v>
      </c>
      <c r="B3577" t="s">
        <v>5620</v>
      </c>
      <c r="C3577" t="str">
        <f>TEXT(SalesData[[#This Row],[Order Date]],"mmm-yyyy")</f>
        <v>Jun-2025</v>
      </c>
      <c r="D3577">
        <f t="shared" si="55"/>
        <v>2025</v>
      </c>
      <c r="E3577" t="s">
        <v>6206</v>
      </c>
      <c r="F3577" t="s">
        <v>6981</v>
      </c>
      <c r="G3577" t="s">
        <v>7097</v>
      </c>
      <c r="H3577" t="s">
        <v>7107</v>
      </c>
      <c r="I3577" t="s">
        <v>7152</v>
      </c>
      <c r="J3577" t="s">
        <v>7164</v>
      </c>
      <c r="K3577" t="s">
        <v>7173</v>
      </c>
      <c r="L3577" t="s">
        <v>7186</v>
      </c>
      <c r="M3577">
        <v>1</v>
      </c>
      <c r="N3577">
        <v>3526.83</v>
      </c>
      <c r="O3577">
        <v>0.25</v>
      </c>
      <c r="P3577">
        <v>690.17</v>
      </c>
    </row>
    <row r="3578" spans="1:16" x14ac:dyDescent="0.25">
      <c r="A3578" t="s">
        <v>3590</v>
      </c>
      <c r="B3578" t="s">
        <v>6058</v>
      </c>
      <c r="C3578" t="str">
        <f>TEXT(SalesData[[#This Row],[Order Date]],"mmm-yyyy")</f>
        <v>Jan-2024</v>
      </c>
      <c r="D3578">
        <f t="shared" si="55"/>
        <v>2024</v>
      </c>
      <c r="E3578" t="s">
        <v>6779</v>
      </c>
      <c r="F3578" t="s">
        <v>7035</v>
      </c>
      <c r="G3578" t="s">
        <v>7094</v>
      </c>
      <c r="H3578" t="s">
        <v>7101</v>
      </c>
      <c r="I3578" t="s">
        <v>7117</v>
      </c>
      <c r="J3578" t="s">
        <v>7163</v>
      </c>
      <c r="K3578" t="s">
        <v>7171</v>
      </c>
      <c r="L3578" t="s">
        <v>7184</v>
      </c>
      <c r="M3578">
        <v>7</v>
      </c>
      <c r="N3578">
        <v>58394.03</v>
      </c>
      <c r="O3578">
        <v>0</v>
      </c>
      <c r="P3578">
        <v>9263.65</v>
      </c>
    </row>
    <row r="3579" spans="1:16" x14ac:dyDescent="0.25">
      <c r="A3579" t="s">
        <v>3591</v>
      </c>
      <c r="B3579" t="s">
        <v>5661</v>
      </c>
      <c r="C3579" t="str">
        <f>TEXT(SalesData[[#This Row],[Order Date]],"mmm-yyyy")</f>
        <v>Jun-2025</v>
      </c>
      <c r="D3579">
        <f t="shared" si="55"/>
        <v>2025</v>
      </c>
      <c r="E3579" t="s">
        <v>6362</v>
      </c>
      <c r="F3579" t="s">
        <v>7035</v>
      </c>
      <c r="G3579" t="s">
        <v>7094</v>
      </c>
      <c r="H3579" t="s">
        <v>7099</v>
      </c>
      <c r="I3579" t="s">
        <v>7125</v>
      </c>
      <c r="J3579" t="s">
        <v>7162</v>
      </c>
      <c r="K3579" t="s">
        <v>7169</v>
      </c>
      <c r="L3579" t="s">
        <v>7182</v>
      </c>
      <c r="M3579">
        <v>2</v>
      </c>
      <c r="N3579">
        <v>17912.560000000001</v>
      </c>
      <c r="O3579">
        <v>0</v>
      </c>
      <c r="P3579">
        <v>2999.66</v>
      </c>
    </row>
    <row r="3580" spans="1:16" x14ac:dyDescent="0.25">
      <c r="A3580" t="s">
        <v>3592</v>
      </c>
      <c r="B3580" t="s">
        <v>6042</v>
      </c>
      <c r="C3580" t="str">
        <f>TEXT(SalesData[[#This Row],[Order Date]],"mmm-yyyy")</f>
        <v>Feb-2024</v>
      </c>
      <c r="D3580">
        <f t="shared" si="55"/>
        <v>2024</v>
      </c>
      <c r="E3580" t="s">
        <v>6244</v>
      </c>
      <c r="F3580" t="s">
        <v>6998</v>
      </c>
      <c r="G3580" t="s">
        <v>7097</v>
      </c>
      <c r="H3580" t="s">
        <v>7104</v>
      </c>
      <c r="I3580" t="s">
        <v>7132</v>
      </c>
      <c r="J3580" t="s">
        <v>7165</v>
      </c>
      <c r="K3580" t="s">
        <v>7172</v>
      </c>
      <c r="L3580" t="s">
        <v>7208</v>
      </c>
      <c r="M3580">
        <v>1</v>
      </c>
      <c r="N3580">
        <v>1949.64</v>
      </c>
      <c r="O3580">
        <v>0.25</v>
      </c>
      <c r="P3580">
        <v>214.54</v>
      </c>
    </row>
    <row r="3581" spans="1:16" x14ac:dyDescent="0.25">
      <c r="A3581" t="s">
        <v>3593</v>
      </c>
      <c r="B3581" t="s">
        <v>5790</v>
      </c>
      <c r="C3581" t="str">
        <f>TEXT(SalesData[[#This Row],[Order Date]],"mmm-yyyy")</f>
        <v>Aug-2023</v>
      </c>
      <c r="D3581">
        <f t="shared" si="55"/>
        <v>2023</v>
      </c>
      <c r="E3581" t="s">
        <v>6174</v>
      </c>
      <c r="F3581" t="s">
        <v>6964</v>
      </c>
      <c r="G3581" t="s">
        <v>7097</v>
      </c>
      <c r="H3581" t="s">
        <v>7105</v>
      </c>
      <c r="I3581" t="s">
        <v>7128</v>
      </c>
      <c r="J3581" t="s">
        <v>7163</v>
      </c>
      <c r="K3581" t="s">
        <v>7175</v>
      </c>
      <c r="L3581" t="s">
        <v>7190</v>
      </c>
      <c r="M3581">
        <v>3</v>
      </c>
      <c r="N3581">
        <v>5268</v>
      </c>
      <c r="O3581">
        <v>0.2</v>
      </c>
      <c r="P3581">
        <v>721.66</v>
      </c>
    </row>
    <row r="3582" spans="1:16" x14ac:dyDescent="0.25">
      <c r="A3582" t="s">
        <v>3594</v>
      </c>
      <c r="B3582" t="s">
        <v>5955</v>
      </c>
      <c r="C3582" t="str">
        <f>TEXT(SalesData[[#This Row],[Order Date]],"mmm-yyyy")</f>
        <v>Jul-2023</v>
      </c>
      <c r="D3582">
        <f t="shared" si="55"/>
        <v>2023</v>
      </c>
      <c r="E3582" t="s">
        <v>6287</v>
      </c>
      <c r="F3582" t="s">
        <v>6975</v>
      </c>
      <c r="G3582" t="s">
        <v>7094</v>
      </c>
      <c r="H3582" t="s">
        <v>7100</v>
      </c>
      <c r="I3582" t="s">
        <v>7136</v>
      </c>
      <c r="J3582" t="s">
        <v>7163</v>
      </c>
      <c r="K3582" t="s">
        <v>7167</v>
      </c>
      <c r="L3582" t="s">
        <v>7187</v>
      </c>
      <c r="M3582">
        <v>3</v>
      </c>
      <c r="N3582">
        <v>3595.46</v>
      </c>
      <c r="O3582">
        <v>0.2</v>
      </c>
      <c r="P3582">
        <v>706.95</v>
      </c>
    </row>
    <row r="3583" spans="1:16" x14ac:dyDescent="0.25">
      <c r="A3583" t="s">
        <v>3595</v>
      </c>
      <c r="B3583" t="s">
        <v>5538</v>
      </c>
      <c r="C3583" t="str">
        <f>TEXT(SalesData[[#This Row],[Order Date]],"mmm-yyyy")</f>
        <v>Jun-2023</v>
      </c>
      <c r="D3583">
        <f t="shared" si="55"/>
        <v>2023</v>
      </c>
      <c r="E3583" t="s">
        <v>6393</v>
      </c>
      <c r="F3583" t="s">
        <v>6942</v>
      </c>
      <c r="G3583" t="s">
        <v>7095</v>
      </c>
      <c r="H3583" t="s">
        <v>7108</v>
      </c>
      <c r="I3583" t="s">
        <v>7126</v>
      </c>
      <c r="J3583" t="s">
        <v>7162</v>
      </c>
      <c r="K3583" t="s">
        <v>7166</v>
      </c>
      <c r="L3583" t="s">
        <v>7192</v>
      </c>
      <c r="M3583">
        <v>4</v>
      </c>
      <c r="N3583">
        <v>25038.06</v>
      </c>
      <c r="O3583">
        <v>0</v>
      </c>
      <c r="P3583">
        <v>4169.2299999999996</v>
      </c>
    </row>
    <row r="3584" spans="1:16" x14ac:dyDescent="0.25">
      <c r="A3584" t="s">
        <v>3596</v>
      </c>
      <c r="B3584" t="s">
        <v>6059</v>
      </c>
      <c r="C3584" t="str">
        <f>TEXT(SalesData[[#This Row],[Order Date]],"mmm-yyyy")</f>
        <v>Apr-2025</v>
      </c>
      <c r="D3584">
        <f t="shared" si="55"/>
        <v>2025</v>
      </c>
      <c r="E3584" t="s">
        <v>6176</v>
      </c>
      <c r="F3584" t="s">
        <v>6966</v>
      </c>
      <c r="G3584" t="s">
        <v>7097</v>
      </c>
      <c r="H3584" t="s">
        <v>7110</v>
      </c>
      <c r="I3584" t="s">
        <v>7159</v>
      </c>
      <c r="J3584" t="s">
        <v>7164</v>
      </c>
      <c r="K3584" t="s">
        <v>7173</v>
      </c>
      <c r="L3584" t="s">
        <v>7186</v>
      </c>
      <c r="M3584">
        <v>8</v>
      </c>
      <c r="N3584">
        <v>27056.98</v>
      </c>
      <c r="O3584">
        <v>0.25</v>
      </c>
      <c r="P3584">
        <v>4461.5600000000004</v>
      </c>
    </row>
    <row r="3585" spans="1:16" x14ac:dyDescent="0.25">
      <c r="A3585" t="s">
        <v>3597</v>
      </c>
      <c r="B3585" t="s">
        <v>5437</v>
      </c>
      <c r="C3585" t="str">
        <f>TEXT(SalesData[[#This Row],[Order Date]],"mmm-yyyy")</f>
        <v>Sep-2024</v>
      </c>
      <c r="D3585">
        <f t="shared" si="55"/>
        <v>2024</v>
      </c>
      <c r="E3585" t="s">
        <v>6706</v>
      </c>
      <c r="F3585" t="s">
        <v>6976</v>
      </c>
      <c r="G3585" t="s">
        <v>7097</v>
      </c>
      <c r="H3585" t="s">
        <v>7105</v>
      </c>
      <c r="I3585" t="s">
        <v>7121</v>
      </c>
      <c r="J3585" t="s">
        <v>7163</v>
      </c>
      <c r="K3585" t="s">
        <v>7167</v>
      </c>
      <c r="L3585" t="s">
        <v>7207</v>
      </c>
      <c r="M3585">
        <v>5</v>
      </c>
      <c r="N3585">
        <v>3403</v>
      </c>
      <c r="O3585">
        <v>0.15</v>
      </c>
      <c r="P3585">
        <v>1104.07</v>
      </c>
    </row>
    <row r="3586" spans="1:16" x14ac:dyDescent="0.25">
      <c r="A3586" t="s">
        <v>3598</v>
      </c>
      <c r="B3586" t="s">
        <v>5609</v>
      </c>
      <c r="C3586" t="str">
        <f>TEXT(SalesData[[#This Row],[Order Date]],"mmm-yyyy")</f>
        <v>Jun-2023</v>
      </c>
      <c r="D3586">
        <f t="shared" ref="D3586:D3649" si="56">YEAR(B3586)</f>
        <v>2023</v>
      </c>
      <c r="E3586" t="s">
        <v>6506</v>
      </c>
      <c r="F3586" t="s">
        <v>7051</v>
      </c>
      <c r="G3586" t="s">
        <v>7096</v>
      </c>
      <c r="H3586" t="s">
        <v>7103</v>
      </c>
      <c r="I3586" t="s">
        <v>7134</v>
      </c>
      <c r="J3586" t="s">
        <v>7165</v>
      </c>
      <c r="K3586" t="s">
        <v>7176</v>
      </c>
      <c r="L3586" t="s">
        <v>7195</v>
      </c>
      <c r="M3586">
        <v>4</v>
      </c>
      <c r="N3586">
        <v>43673.4</v>
      </c>
      <c r="O3586">
        <v>0.1</v>
      </c>
      <c r="P3586">
        <v>3873.66</v>
      </c>
    </row>
    <row r="3587" spans="1:16" x14ac:dyDescent="0.25">
      <c r="A3587" t="s">
        <v>3599</v>
      </c>
      <c r="B3587" t="s">
        <v>5810</v>
      </c>
      <c r="C3587" t="str">
        <f>TEXT(SalesData[[#This Row],[Order Date]],"mmm-yyyy")</f>
        <v>Apr-2024</v>
      </c>
      <c r="D3587">
        <f t="shared" si="56"/>
        <v>2024</v>
      </c>
      <c r="E3587" t="s">
        <v>6563</v>
      </c>
      <c r="F3587" t="s">
        <v>6937</v>
      </c>
      <c r="G3587" t="s">
        <v>7097</v>
      </c>
      <c r="H3587" t="s">
        <v>7110</v>
      </c>
      <c r="I3587" t="s">
        <v>7159</v>
      </c>
      <c r="J3587" t="s">
        <v>7163</v>
      </c>
      <c r="K3587" t="s">
        <v>7167</v>
      </c>
      <c r="L3587" t="s">
        <v>7207</v>
      </c>
      <c r="M3587">
        <v>2</v>
      </c>
      <c r="N3587">
        <v>1508.71</v>
      </c>
      <c r="O3587">
        <v>0.05</v>
      </c>
      <c r="P3587">
        <v>508.01</v>
      </c>
    </row>
    <row r="3588" spans="1:16" x14ac:dyDescent="0.25">
      <c r="A3588" t="s">
        <v>3600</v>
      </c>
      <c r="B3588" t="s">
        <v>5423</v>
      </c>
      <c r="C3588" t="str">
        <f>TEXT(SalesData[[#This Row],[Order Date]],"mmm-yyyy")</f>
        <v>May-2025</v>
      </c>
      <c r="D3588">
        <f t="shared" si="56"/>
        <v>2025</v>
      </c>
      <c r="E3588" t="s">
        <v>6722</v>
      </c>
      <c r="F3588" t="s">
        <v>7077</v>
      </c>
      <c r="G3588" t="s">
        <v>7094</v>
      </c>
      <c r="H3588" t="s">
        <v>7100</v>
      </c>
      <c r="I3588" t="s">
        <v>7116</v>
      </c>
      <c r="J3588" t="s">
        <v>7165</v>
      </c>
      <c r="K3588" t="s">
        <v>7177</v>
      </c>
      <c r="L3588" t="s">
        <v>7198</v>
      </c>
      <c r="M3588">
        <v>5</v>
      </c>
      <c r="N3588">
        <v>244034.69</v>
      </c>
      <c r="O3588">
        <v>0.25</v>
      </c>
      <c r="P3588">
        <v>27195.43</v>
      </c>
    </row>
    <row r="3589" spans="1:16" x14ac:dyDescent="0.25">
      <c r="A3589" t="s">
        <v>3601</v>
      </c>
      <c r="B3589" t="s">
        <v>5730</v>
      </c>
      <c r="C3589" t="str">
        <f>TEXT(SalesData[[#This Row],[Order Date]],"mmm-yyyy")</f>
        <v>Jun-2025</v>
      </c>
      <c r="D3589">
        <f t="shared" si="56"/>
        <v>2025</v>
      </c>
      <c r="E3589" t="s">
        <v>6436</v>
      </c>
      <c r="F3589" t="s">
        <v>6913</v>
      </c>
      <c r="G3589" t="s">
        <v>7094</v>
      </c>
      <c r="H3589" t="s">
        <v>7100</v>
      </c>
      <c r="I3589" t="s">
        <v>7116</v>
      </c>
      <c r="J3589" t="s">
        <v>7163</v>
      </c>
      <c r="K3589" t="s">
        <v>7175</v>
      </c>
      <c r="L3589" t="s">
        <v>7205</v>
      </c>
      <c r="M3589">
        <v>1</v>
      </c>
      <c r="N3589">
        <v>3562.71</v>
      </c>
      <c r="O3589">
        <v>0</v>
      </c>
      <c r="P3589">
        <v>675.73</v>
      </c>
    </row>
    <row r="3590" spans="1:16" x14ac:dyDescent="0.25">
      <c r="A3590" t="s">
        <v>3602</v>
      </c>
      <c r="B3590" t="s">
        <v>5696</v>
      </c>
      <c r="C3590" t="str">
        <f>TEXT(SalesData[[#This Row],[Order Date]],"mmm-yyyy")</f>
        <v>Jul-2024</v>
      </c>
      <c r="D3590">
        <f t="shared" si="56"/>
        <v>2024</v>
      </c>
      <c r="E3590" t="s">
        <v>6129</v>
      </c>
      <c r="F3590" t="s">
        <v>6928</v>
      </c>
      <c r="G3590" t="s">
        <v>7097</v>
      </c>
      <c r="H3590" t="s">
        <v>7110</v>
      </c>
      <c r="I3590" t="s">
        <v>7129</v>
      </c>
      <c r="J3590" t="s">
        <v>7165</v>
      </c>
      <c r="K3590" t="s">
        <v>7177</v>
      </c>
      <c r="L3590" t="s">
        <v>7201</v>
      </c>
      <c r="M3590">
        <v>8</v>
      </c>
      <c r="N3590">
        <v>436462.49</v>
      </c>
      <c r="O3590">
        <v>0</v>
      </c>
      <c r="P3590">
        <v>60997.31</v>
      </c>
    </row>
    <row r="3591" spans="1:16" x14ac:dyDescent="0.25">
      <c r="A3591" t="s">
        <v>3603</v>
      </c>
      <c r="B3591" t="s">
        <v>6042</v>
      </c>
      <c r="C3591" t="str">
        <f>TEXT(SalesData[[#This Row],[Order Date]],"mmm-yyyy")</f>
        <v>Feb-2024</v>
      </c>
      <c r="D3591">
        <f t="shared" si="56"/>
        <v>2024</v>
      </c>
      <c r="E3591" t="s">
        <v>6719</v>
      </c>
      <c r="F3591" t="s">
        <v>6952</v>
      </c>
      <c r="G3591" t="s">
        <v>7096</v>
      </c>
      <c r="H3591" t="s">
        <v>7111</v>
      </c>
      <c r="I3591" t="s">
        <v>7145</v>
      </c>
      <c r="J3591" t="s">
        <v>7163</v>
      </c>
      <c r="K3591" t="s">
        <v>7175</v>
      </c>
      <c r="L3591" t="s">
        <v>7205</v>
      </c>
      <c r="M3591">
        <v>6</v>
      </c>
      <c r="N3591">
        <v>18306.2</v>
      </c>
      <c r="O3591">
        <v>0.1</v>
      </c>
      <c r="P3591">
        <v>2444.39</v>
      </c>
    </row>
    <row r="3592" spans="1:16" x14ac:dyDescent="0.25">
      <c r="A3592" t="s">
        <v>3604</v>
      </c>
      <c r="B3592" t="s">
        <v>5755</v>
      </c>
      <c r="C3592" t="str">
        <f>TEXT(SalesData[[#This Row],[Order Date]],"mmm-yyyy")</f>
        <v>May-2025</v>
      </c>
      <c r="D3592">
        <f t="shared" si="56"/>
        <v>2025</v>
      </c>
      <c r="E3592" t="s">
        <v>6847</v>
      </c>
      <c r="F3592" t="s">
        <v>6926</v>
      </c>
      <c r="G3592" t="s">
        <v>7097</v>
      </c>
      <c r="H3592" t="s">
        <v>7105</v>
      </c>
      <c r="I3592" t="s">
        <v>7121</v>
      </c>
      <c r="J3592" t="s">
        <v>7162</v>
      </c>
      <c r="K3592" t="s">
        <v>7166</v>
      </c>
      <c r="L3592" t="s">
        <v>7178</v>
      </c>
      <c r="M3592">
        <v>7</v>
      </c>
      <c r="N3592">
        <v>107136.72</v>
      </c>
      <c r="O3592">
        <v>0</v>
      </c>
      <c r="P3592">
        <v>21095.85</v>
      </c>
    </row>
    <row r="3593" spans="1:16" x14ac:dyDescent="0.25">
      <c r="A3593" t="s">
        <v>3605</v>
      </c>
      <c r="B3593" t="s">
        <v>5090</v>
      </c>
      <c r="C3593" t="str">
        <f>TEXT(SalesData[[#This Row],[Order Date]],"mmm-yyyy")</f>
        <v>Nov-2024</v>
      </c>
      <c r="D3593">
        <f t="shared" si="56"/>
        <v>2024</v>
      </c>
      <c r="E3593" t="s">
        <v>6547</v>
      </c>
      <c r="F3593" t="s">
        <v>6978</v>
      </c>
      <c r="G3593" t="s">
        <v>7097</v>
      </c>
      <c r="H3593" t="s">
        <v>7110</v>
      </c>
      <c r="I3593" t="s">
        <v>7155</v>
      </c>
      <c r="J3593" t="s">
        <v>7165</v>
      </c>
      <c r="K3593" t="s">
        <v>7177</v>
      </c>
      <c r="L3593" t="s">
        <v>7201</v>
      </c>
      <c r="M3593">
        <v>8</v>
      </c>
      <c r="N3593">
        <v>378382.38</v>
      </c>
      <c r="O3593">
        <v>0.05</v>
      </c>
      <c r="P3593">
        <v>49380.11</v>
      </c>
    </row>
    <row r="3594" spans="1:16" x14ac:dyDescent="0.25">
      <c r="A3594" t="s">
        <v>3606</v>
      </c>
      <c r="B3594" t="s">
        <v>5330</v>
      </c>
      <c r="C3594" t="str">
        <f>TEXT(SalesData[[#This Row],[Order Date]],"mmm-yyyy")</f>
        <v>Mar-2024</v>
      </c>
      <c r="D3594">
        <f t="shared" si="56"/>
        <v>2024</v>
      </c>
      <c r="E3594" t="s">
        <v>6654</v>
      </c>
      <c r="F3594" t="s">
        <v>7041</v>
      </c>
      <c r="G3594" t="s">
        <v>7096</v>
      </c>
      <c r="H3594" t="s">
        <v>7103</v>
      </c>
      <c r="I3594" t="s">
        <v>7134</v>
      </c>
      <c r="J3594" t="s">
        <v>7162</v>
      </c>
      <c r="K3594" t="s">
        <v>7169</v>
      </c>
      <c r="L3594" t="s">
        <v>7182</v>
      </c>
      <c r="M3594">
        <v>8</v>
      </c>
      <c r="N3594">
        <v>59525.58</v>
      </c>
      <c r="O3594">
        <v>0.2</v>
      </c>
      <c r="P3594">
        <v>6304.61</v>
      </c>
    </row>
    <row r="3595" spans="1:16" x14ac:dyDescent="0.25">
      <c r="A3595" t="s">
        <v>3607</v>
      </c>
      <c r="B3595" t="s">
        <v>5703</v>
      </c>
      <c r="C3595" t="str">
        <f>TEXT(SalesData[[#This Row],[Order Date]],"mmm-yyyy")</f>
        <v>Jul-2024</v>
      </c>
      <c r="D3595">
        <f t="shared" si="56"/>
        <v>2024</v>
      </c>
      <c r="E3595" t="s">
        <v>6806</v>
      </c>
      <c r="F3595" t="s">
        <v>6908</v>
      </c>
      <c r="G3595" t="s">
        <v>7095</v>
      </c>
      <c r="H3595" t="s">
        <v>7106</v>
      </c>
      <c r="I3595" t="s">
        <v>7146</v>
      </c>
      <c r="J3595" t="s">
        <v>7163</v>
      </c>
      <c r="K3595" t="s">
        <v>7175</v>
      </c>
      <c r="L3595" t="s">
        <v>7190</v>
      </c>
      <c r="M3595">
        <v>8</v>
      </c>
      <c r="N3595">
        <v>14753.84</v>
      </c>
      <c r="O3595">
        <v>0.15</v>
      </c>
      <c r="P3595">
        <v>2626.56</v>
      </c>
    </row>
    <row r="3596" spans="1:16" x14ac:dyDescent="0.25">
      <c r="A3596" t="s">
        <v>3608</v>
      </c>
      <c r="B3596" t="s">
        <v>5858</v>
      </c>
      <c r="C3596" t="str">
        <f>TEXT(SalesData[[#This Row],[Order Date]],"mmm-yyyy")</f>
        <v>Oct-2025</v>
      </c>
      <c r="D3596">
        <f t="shared" si="56"/>
        <v>2025</v>
      </c>
      <c r="E3596" t="s">
        <v>6784</v>
      </c>
      <c r="F3596" t="s">
        <v>6951</v>
      </c>
      <c r="G3596" t="s">
        <v>7094</v>
      </c>
      <c r="H3596" t="s">
        <v>7101</v>
      </c>
      <c r="I3596" t="s">
        <v>7117</v>
      </c>
      <c r="J3596" t="s">
        <v>7162</v>
      </c>
      <c r="K3596" t="s">
        <v>7166</v>
      </c>
      <c r="L3596" t="s">
        <v>7178</v>
      </c>
      <c r="M3596">
        <v>5</v>
      </c>
      <c r="N3596">
        <v>66148.12</v>
      </c>
      <c r="O3596">
        <v>0.15</v>
      </c>
      <c r="P3596">
        <v>7337.95</v>
      </c>
    </row>
    <row r="3597" spans="1:16" x14ac:dyDescent="0.25">
      <c r="A3597" t="s">
        <v>3609</v>
      </c>
      <c r="B3597" t="s">
        <v>5769</v>
      </c>
      <c r="C3597" t="str">
        <f>TEXT(SalesData[[#This Row],[Order Date]],"mmm-yyyy")</f>
        <v>Feb-2025</v>
      </c>
      <c r="D3597">
        <f t="shared" si="56"/>
        <v>2025</v>
      </c>
      <c r="E3597" t="s">
        <v>6863</v>
      </c>
      <c r="F3597" t="s">
        <v>7046</v>
      </c>
      <c r="G3597" t="s">
        <v>7097</v>
      </c>
      <c r="H3597" t="s">
        <v>7104</v>
      </c>
      <c r="I3597" t="s">
        <v>7120</v>
      </c>
      <c r="J3597" t="s">
        <v>7164</v>
      </c>
      <c r="K3597" t="s">
        <v>7170</v>
      </c>
      <c r="L3597" t="s">
        <v>7189</v>
      </c>
      <c r="M3597">
        <v>1</v>
      </c>
      <c r="N3597">
        <v>1477.71</v>
      </c>
      <c r="O3597">
        <v>0</v>
      </c>
      <c r="P3597">
        <v>443.01</v>
      </c>
    </row>
    <row r="3598" spans="1:16" x14ac:dyDescent="0.25">
      <c r="A3598" t="s">
        <v>3610</v>
      </c>
      <c r="B3598" t="s">
        <v>5523</v>
      </c>
      <c r="C3598" t="str">
        <f>TEXT(SalesData[[#This Row],[Order Date]],"mmm-yyyy")</f>
        <v>Nov-2023</v>
      </c>
      <c r="D3598">
        <f t="shared" si="56"/>
        <v>2023</v>
      </c>
      <c r="E3598" t="s">
        <v>6655</v>
      </c>
      <c r="F3598" t="s">
        <v>7049</v>
      </c>
      <c r="G3598" t="s">
        <v>7097</v>
      </c>
      <c r="H3598" t="s">
        <v>7105</v>
      </c>
      <c r="I3598" t="s">
        <v>7149</v>
      </c>
      <c r="J3598" t="s">
        <v>7162</v>
      </c>
      <c r="K3598" t="s">
        <v>7169</v>
      </c>
      <c r="L3598" t="s">
        <v>7203</v>
      </c>
      <c r="M3598">
        <v>2</v>
      </c>
      <c r="N3598">
        <v>40625.730000000003</v>
      </c>
      <c r="O3598">
        <v>0.1</v>
      </c>
      <c r="P3598">
        <v>4707.74</v>
      </c>
    </row>
    <row r="3599" spans="1:16" x14ac:dyDescent="0.25">
      <c r="A3599" t="s">
        <v>3611</v>
      </c>
      <c r="B3599" t="s">
        <v>5452</v>
      </c>
      <c r="C3599" t="str">
        <f>TEXT(SalesData[[#This Row],[Order Date]],"mmm-yyyy")</f>
        <v>Apr-2025</v>
      </c>
      <c r="D3599">
        <f t="shared" si="56"/>
        <v>2025</v>
      </c>
      <c r="E3599" t="s">
        <v>6868</v>
      </c>
      <c r="F3599" t="s">
        <v>7093</v>
      </c>
      <c r="G3599" t="s">
        <v>7094</v>
      </c>
      <c r="H3599" t="s">
        <v>7100</v>
      </c>
      <c r="I3599" t="s">
        <v>7136</v>
      </c>
      <c r="J3599" t="s">
        <v>7164</v>
      </c>
      <c r="K3599" t="s">
        <v>7173</v>
      </c>
      <c r="L3599" t="s">
        <v>7200</v>
      </c>
      <c r="M3599">
        <v>1</v>
      </c>
      <c r="N3599">
        <v>1107.3800000000001</v>
      </c>
      <c r="O3599">
        <v>0.05</v>
      </c>
      <c r="P3599">
        <v>377.29</v>
      </c>
    </row>
    <row r="3600" spans="1:16" x14ac:dyDescent="0.25">
      <c r="A3600" t="s">
        <v>3612</v>
      </c>
      <c r="B3600" t="s">
        <v>5141</v>
      </c>
      <c r="C3600" t="str">
        <f>TEXT(SalesData[[#This Row],[Order Date]],"mmm-yyyy")</f>
        <v>Jan-2023</v>
      </c>
      <c r="D3600">
        <f t="shared" si="56"/>
        <v>2023</v>
      </c>
      <c r="E3600" t="s">
        <v>6862</v>
      </c>
      <c r="F3600" t="s">
        <v>6919</v>
      </c>
      <c r="G3600" t="s">
        <v>7096</v>
      </c>
      <c r="H3600" t="s">
        <v>7113</v>
      </c>
      <c r="I3600" t="s">
        <v>7143</v>
      </c>
      <c r="J3600" t="s">
        <v>7165</v>
      </c>
      <c r="K3600" t="s">
        <v>7176</v>
      </c>
      <c r="L3600" t="s">
        <v>7195</v>
      </c>
      <c r="M3600">
        <v>7</v>
      </c>
      <c r="N3600">
        <v>65225.26</v>
      </c>
      <c r="O3600">
        <v>0.25</v>
      </c>
      <c r="P3600">
        <v>-263.92</v>
      </c>
    </row>
    <row r="3601" spans="1:16" x14ac:dyDescent="0.25">
      <c r="A3601" t="s">
        <v>3613</v>
      </c>
      <c r="B3601" t="s">
        <v>5097</v>
      </c>
      <c r="C3601" t="str">
        <f>TEXT(SalesData[[#This Row],[Order Date]],"mmm-yyyy")</f>
        <v>Oct-2025</v>
      </c>
      <c r="D3601">
        <f t="shared" si="56"/>
        <v>2025</v>
      </c>
      <c r="E3601" t="s">
        <v>6126</v>
      </c>
      <c r="F3601" t="s">
        <v>6925</v>
      </c>
      <c r="G3601" t="s">
        <v>7094</v>
      </c>
      <c r="H3601" t="s">
        <v>7100</v>
      </c>
      <c r="I3601" t="s">
        <v>7136</v>
      </c>
      <c r="J3601" t="s">
        <v>7165</v>
      </c>
      <c r="K3601" t="s">
        <v>7176</v>
      </c>
      <c r="L3601" t="s">
        <v>7202</v>
      </c>
      <c r="M3601">
        <v>5</v>
      </c>
      <c r="N3601">
        <v>86998.21</v>
      </c>
      <c r="O3601">
        <v>0</v>
      </c>
      <c r="P3601">
        <v>11856.11</v>
      </c>
    </row>
    <row r="3602" spans="1:16" x14ac:dyDescent="0.25">
      <c r="A3602" t="s">
        <v>3614</v>
      </c>
      <c r="B3602" t="s">
        <v>5514</v>
      </c>
      <c r="C3602" t="str">
        <f>TEXT(SalesData[[#This Row],[Order Date]],"mmm-yyyy")</f>
        <v>Jan-2024</v>
      </c>
      <c r="D3602">
        <f t="shared" si="56"/>
        <v>2024</v>
      </c>
      <c r="E3602" t="s">
        <v>6625</v>
      </c>
      <c r="F3602" t="s">
        <v>6983</v>
      </c>
      <c r="G3602" t="s">
        <v>7095</v>
      </c>
      <c r="H3602" t="s">
        <v>7109</v>
      </c>
      <c r="I3602" t="s">
        <v>7140</v>
      </c>
      <c r="J3602" t="s">
        <v>7163</v>
      </c>
      <c r="K3602" t="s">
        <v>7175</v>
      </c>
      <c r="L3602" t="s">
        <v>7190</v>
      </c>
      <c r="M3602">
        <v>6</v>
      </c>
      <c r="N3602">
        <v>12313.46</v>
      </c>
      <c r="O3602">
        <v>0.05</v>
      </c>
      <c r="P3602">
        <v>2420.33</v>
      </c>
    </row>
    <row r="3603" spans="1:16" x14ac:dyDescent="0.25">
      <c r="A3603" t="s">
        <v>3615</v>
      </c>
      <c r="B3603" t="s">
        <v>5335</v>
      </c>
      <c r="C3603" t="str">
        <f>TEXT(SalesData[[#This Row],[Order Date]],"mmm-yyyy")</f>
        <v>Nov-2023</v>
      </c>
      <c r="D3603">
        <f t="shared" si="56"/>
        <v>2023</v>
      </c>
      <c r="E3603" t="s">
        <v>6519</v>
      </c>
      <c r="F3603" t="s">
        <v>7071</v>
      </c>
      <c r="G3603" t="s">
        <v>7097</v>
      </c>
      <c r="H3603" t="s">
        <v>7107</v>
      </c>
      <c r="I3603" t="s">
        <v>7152</v>
      </c>
      <c r="J3603" t="s">
        <v>7163</v>
      </c>
      <c r="K3603" t="s">
        <v>7167</v>
      </c>
      <c r="L3603" t="s">
        <v>7207</v>
      </c>
      <c r="M3603">
        <v>1</v>
      </c>
      <c r="N3603">
        <v>590.45000000000005</v>
      </c>
      <c r="O3603">
        <v>0.25</v>
      </c>
      <c r="P3603">
        <v>179.19</v>
      </c>
    </row>
    <row r="3604" spans="1:16" x14ac:dyDescent="0.25">
      <c r="A3604" t="s">
        <v>3616</v>
      </c>
      <c r="B3604" t="s">
        <v>5038</v>
      </c>
      <c r="C3604" t="str">
        <f>TEXT(SalesData[[#This Row],[Order Date]],"mmm-yyyy")</f>
        <v>Sep-2025</v>
      </c>
      <c r="D3604">
        <f t="shared" si="56"/>
        <v>2025</v>
      </c>
      <c r="E3604" t="s">
        <v>6450</v>
      </c>
      <c r="F3604" t="s">
        <v>7061</v>
      </c>
      <c r="G3604" t="s">
        <v>7094</v>
      </c>
      <c r="H3604" t="s">
        <v>7098</v>
      </c>
      <c r="I3604" t="s">
        <v>7114</v>
      </c>
      <c r="J3604" t="s">
        <v>7165</v>
      </c>
      <c r="K3604" t="s">
        <v>7172</v>
      </c>
      <c r="L3604" t="s">
        <v>7212</v>
      </c>
      <c r="M3604">
        <v>1</v>
      </c>
      <c r="N3604">
        <v>2501.2800000000002</v>
      </c>
      <c r="O3604">
        <v>0.25</v>
      </c>
      <c r="P3604">
        <v>230.29</v>
      </c>
    </row>
    <row r="3605" spans="1:16" x14ac:dyDescent="0.25">
      <c r="A3605" t="s">
        <v>3617</v>
      </c>
      <c r="B3605" t="s">
        <v>6059</v>
      </c>
      <c r="C3605" t="str">
        <f>TEXT(SalesData[[#This Row],[Order Date]],"mmm-yyyy")</f>
        <v>Apr-2025</v>
      </c>
      <c r="D3605">
        <f t="shared" si="56"/>
        <v>2025</v>
      </c>
      <c r="E3605" t="s">
        <v>6660</v>
      </c>
      <c r="F3605" t="s">
        <v>6993</v>
      </c>
      <c r="G3605" t="s">
        <v>7097</v>
      </c>
      <c r="H3605" t="s">
        <v>7104</v>
      </c>
      <c r="I3605" t="s">
        <v>7120</v>
      </c>
      <c r="J3605" t="s">
        <v>7165</v>
      </c>
      <c r="K3605" t="s">
        <v>7177</v>
      </c>
      <c r="L3605" t="s">
        <v>7201</v>
      </c>
      <c r="M3605">
        <v>7</v>
      </c>
      <c r="N3605">
        <v>375084.02</v>
      </c>
      <c r="O3605">
        <v>0</v>
      </c>
      <c r="P3605">
        <v>53920.63</v>
      </c>
    </row>
    <row r="3606" spans="1:16" x14ac:dyDescent="0.25">
      <c r="A3606" t="s">
        <v>3618</v>
      </c>
      <c r="B3606" t="s">
        <v>5496</v>
      </c>
      <c r="C3606" t="str">
        <f>TEXT(SalesData[[#This Row],[Order Date]],"mmm-yyyy")</f>
        <v>Feb-2025</v>
      </c>
      <c r="D3606">
        <f t="shared" si="56"/>
        <v>2025</v>
      </c>
      <c r="E3606" t="s">
        <v>6784</v>
      </c>
      <c r="F3606" t="s">
        <v>6951</v>
      </c>
      <c r="G3606" t="s">
        <v>7096</v>
      </c>
      <c r="H3606" t="s">
        <v>7112</v>
      </c>
      <c r="I3606" t="s">
        <v>7154</v>
      </c>
      <c r="J3606" t="s">
        <v>7165</v>
      </c>
      <c r="K3606" t="s">
        <v>7177</v>
      </c>
      <c r="L3606" t="s">
        <v>7198</v>
      </c>
      <c r="M3606">
        <v>4</v>
      </c>
      <c r="N3606">
        <v>198714.23</v>
      </c>
      <c r="O3606">
        <v>0.25</v>
      </c>
      <c r="P3606">
        <v>5752.48</v>
      </c>
    </row>
    <row r="3607" spans="1:16" x14ac:dyDescent="0.25">
      <c r="A3607" t="s">
        <v>3619</v>
      </c>
      <c r="B3607" t="s">
        <v>5690</v>
      </c>
      <c r="C3607" t="str">
        <f>TEXT(SalesData[[#This Row],[Order Date]],"mmm-yyyy")</f>
        <v>Jul-2025</v>
      </c>
      <c r="D3607">
        <f t="shared" si="56"/>
        <v>2025</v>
      </c>
      <c r="E3607" t="s">
        <v>6161</v>
      </c>
      <c r="F3607" t="s">
        <v>6957</v>
      </c>
      <c r="G3607" t="s">
        <v>7095</v>
      </c>
      <c r="H3607" t="s">
        <v>7102</v>
      </c>
      <c r="I3607" t="s">
        <v>7157</v>
      </c>
      <c r="J3607" t="s">
        <v>7164</v>
      </c>
      <c r="K3607" t="s">
        <v>7170</v>
      </c>
      <c r="L3607" t="s">
        <v>7189</v>
      </c>
      <c r="M3607">
        <v>1</v>
      </c>
      <c r="N3607">
        <v>1357.64</v>
      </c>
      <c r="O3607">
        <v>0.1</v>
      </c>
      <c r="P3607">
        <v>394.62</v>
      </c>
    </row>
    <row r="3608" spans="1:16" x14ac:dyDescent="0.25">
      <c r="A3608" t="s">
        <v>3620</v>
      </c>
      <c r="B3608" t="s">
        <v>5579</v>
      </c>
      <c r="C3608" t="str">
        <f>TEXT(SalesData[[#This Row],[Order Date]],"mmm-yyyy")</f>
        <v>Feb-2023</v>
      </c>
      <c r="D3608">
        <f t="shared" si="56"/>
        <v>2023</v>
      </c>
      <c r="E3608" t="s">
        <v>6543</v>
      </c>
      <c r="F3608" t="s">
        <v>6915</v>
      </c>
      <c r="G3608" t="s">
        <v>7095</v>
      </c>
      <c r="H3608" t="s">
        <v>7106</v>
      </c>
      <c r="I3608" t="s">
        <v>7122</v>
      </c>
      <c r="J3608" t="s">
        <v>7162</v>
      </c>
      <c r="K3608" t="s">
        <v>7169</v>
      </c>
      <c r="L3608" t="s">
        <v>7203</v>
      </c>
      <c r="M3608">
        <v>7</v>
      </c>
      <c r="N3608">
        <v>129594.35</v>
      </c>
      <c r="O3608">
        <v>0.15</v>
      </c>
      <c r="P3608">
        <v>10326.31</v>
      </c>
    </row>
    <row r="3609" spans="1:16" x14ac:dyDescent="0.25">
      <c r="A3609" t="s">
        <v>3621</v>
      </c>
      <c r="B3609" t="s">
        <v>5137</v>
      </c>
      <c r="C3609" t="str">
        <f>TEXT(SalesData[[#This Row],[Order Date]],"mmm-yyyy")</f>
        <v>Aug-2023</v>
      </c>
      <c r="D3609">
        <f t="shared" si="56"/>
        <v>2023</v>
      </c>
      <c r="E3609" t="s">
        <v>6827</v>
      </c>
      <c r="F3609" t="s">
        <v>7024</v>
      </c>
      <c r="G3609" t="s">
        <v>7096</v>
      </c>
      <c r="H3609" t="s">
        <v>7113</v>
      </c>
      <c r="I3609" t="s">
        <v>7144</v>
      </c>
      <c r="J3609" t="s">
        <v>7165</v>
      </c>
      <c r="K3609" t="s">
        <v>7177</v>
      </c>
      <c r="L3609" t="s">
        <v>7198</v>
      </c>
      <c r="M3609">
        <v>5</v>
      </c>
      <c r="N3609">
        <v>247510.93</v>
      </c>
      <c r="O3609">
        <v>0.2</v>
      </c>
      <c r="P3609">
        <v>22556.51</v>
      </c>
    </row>
    <row r="3610" spans="1:16" x14ac:dyDescent="0.25">
      <c r="A3610" t="s">
        <v>3622</v>
      </c>
      <c r="B3610" t="s">
        <v>5947</v>
      </c>
      <c r="C3610" t="str">
        <f>TEXT(SalesData[[#This Row],[Order Date]],"mmm-yyyy")</f>
        <v>Dec-2025</v>
      </c>
      <c r="D3610">
        <f t="shared" si="56"/>
        <v>2025</v>
      </c>
      <c r="E3610" t="s">
        <v>6859</v>
      </c>
      <c r="F3610" t="s">
        <v>7090</v>
      </c>
      <c r="G3610" t="s">
        <v>7096</v>
      </c>
      <c r="H3610" t="s">
        <v>7113</v>
      </c>
      <c r="I3610" t="s">
        <v>7143</v>
      </c>
      <c r="J3610" t="s">
        <v>7165</v>
      </c>
      <c r="K3610" t="s">
        <v>7176</v>
      </c>
      <c r="L3610" t="s">
        <v>7195</v>
      </c>
      <c r="M3610">
        <v>7</v>
      </c>
      <c r="N3610">
        <v>87425.72</v>
      </c>
      <c r="O3610">
        <v>0</v>
      </c>
      <c r="P3610">
        <v>11260.25</v>
      </c>
    </row>
    <row r="3611" spans="1:16" x14ac:dyDescent="0.25">
      <c r="A3611" t="s">
        <v>3623</v>
      </c>
      <c r="B3611" t="s">
        <v>5832</v>
      </c>
      <c r="C3611" t="str">
        <f>TEXT(SalesData[[#This Row],[Order Date]],"mmm-yyyy")</f>
        <v>Apr-2023</v>
      </c>
      <c r="D3611">
        <f t="shared" si="56"/>
        <v>2023</v>
      </c>
      <c r="E3611" t="s">
        <v>6436</v>
      </c>
      <c r="F3611" t="s">
        <v>6913</v>
      </c>
      <c r="G3611" t="s">
        <v>7094</v>
      </c>
      <c r="H3611" t="s">
        <v>7100</v>
      </c>
      <c r="I3611" t="s">
        <v>7136</v>
      </c>
      <c r="J3611" t="s">
        <v>7162</v>
      </c>
      <c r="K3611" t="s">
        <v>7168</v>
      </c>
      <c r="L3611" t="s">
        <v>7181</v>
      </c>
      <c r="M3611">
        <v>5</v>
      </c>
      <c r="N3611">
        <v>55378.06</v>
      </c>
      <c r="O3611">
        <v>0.05</v>
      </c>
      <c r="P3611">
        <v>10840.2</v>
      </c>
    </row>
    <row r="3612" spans="1:16" x14ac:dyDescent="0.25">
      <c r="A3612" t="s">
        <v>3624</v>
      </c>
      <c r="B3612" t="s">
        <v>5108</v>
      </c>
      <c r="C3612" t="str">
        <f>TEXT(SalesData[[#This Row],[Order Date]],"mmm-yyyy")</f>
        <v>Feb-2024</v>
      </c>
      <c r="D3612">
        <f t="shared" si="56"/>
        <v>2024</v>
      </c>
      <c r="E3612" t="s">
        <v>6708</v>
      </c>
      <c r="F3612" t="s">
        <v>7085</v>
      </c>
      <c r="G3612" t="s">
        <v>7095</v>
      </c>
      <c r="H3612" t="s">
        <v>7108</v>
      </c>
      <c r="I3612" t="s">
        <v>7150</v>
      </c>
      <c r="J3612" t="s">
        <v>7163</v>
      </c>
      <c r="K3612" t="s">
        <v>7167</v>
      </c>
      <c r="L3612" t="s">
        <v>7207</v>
      </c>
      <c r="M3612">
        <v>1</v>
      </c>
      <c r="N3612">
        <v>798.04</v>
      </c>
      <c r="O3612">
        <v>0</v>
      </c>
      <c r="P3612">
        <v>273.02</v>
      </c>
    </row>
    <row r="3613" spans="1:16" x14ac:dyDescent="0.25">
      <c r="A3613" t="s">
        <v>3625</v>
      </c>
      <c r="B3613" t="s">
        <v>5122</v>
      </c>
      <c r="C3613" t="str">
        <f>TEXT(SalesData[[#This Row],[Order Date]],"mmm-yyyy")</f>
        <v>Sep-2025</v>
      </c>
      <c r="D3613">
        <f t="shared" si="56"/>
        <v>2025</v>
      </c>
      <c r="E3613" t="s">
        <v>6679</v>
      </c>
      <c r="F3613" t="s">
        <v>7058</v>
      </c>
      <c r="G3613" t="s">
        <v>7094</v>
      </c>
      <c r="H3613" t="s">
        <v>7100</v>
      </c>
      <c r="I3613" t="s">
        <v>7116</v>
      </c>
      <c r="J3613" t="s">
        <v>7163</v>
      </c>
      <c r="K3613" t="s">
        <v>7167</v>
      </c>
      <c r="L3613" t="s">
        <v>7187</v>
      </c>
      <c r="M3613">
        <v>7</v>
      </c>
      <c r="N3613">
        <v>9921.8799999999992</v>
      </c>
      <c r="O3613">
        <v>0.05</v>
      </c>
      <c r="P3613">
        <v>2582.06</v>
      </c>
    </row>
    <row r="3614" spans="1:16" x14ac:dyDescent="0.25">
      <c r="A3614" t="s">
        <v>3626</v>
      </c>
      <c r="B3614" t="s">
        <v>5890</v>
      </c>
      <c r="C3614" t="str">
        <f>TEXT(SalesData[[#This Row],[Order Date]],"mmm-yyyy")</f>
        <v>May-2023</v>
      </c>
      <c r="D3614">
        <f t="shared" si="56"/>
        <v>2023</v>
      </c>
      <c r="E3614" t="s">
        <v>6658</v>
      </c>
      <c r="F3614" t="s">
        <v>6964</v>
      </c>
      <c r="G3614" t="s">
        <v>7095</v>
      </c>
      <c r="H3614" t="s">
        <v>7109</v>
      </c>
      <c r="I3614" t="s">
        <v>7140</v>
      </c>
      <c r="J3614" t="s">
        <v>7164</v>
      </c>
      <c r="K3614" t="s">
        <v>7173</v>
      </c>
      <c r="L3614" t="s">
        <v>7200</v>
      </c>
      <c r="M3614">
        <v>7</v>
      </c>
      <c r="N3614">
        <v>7526.31</v>
      </c>
      <c r="O3614">
        <v>0.1</v>
      </c>
      <c r="P3614">
        <v>2373.21</v>
      </c>
    </row>
    <row r="3615" spans="1:16" x14ac:dyDescent="0.25">
      <c r="A3615" t="s">
        <v>3627</v>
      </c>
      <c r="B3615" t="s">
        <v>5130</v>
      </c>
      <c r="C3615" t="str">
        <f>TEXT(SalesData[[#This Row],[Order Date]],"mmm-yyyy")</f>
        <v>Jan-2025</v>
      </c>
      <c r="D3615">
        <f t="shared" si="56"/>
        <v>2025</v>
      </c>
      <c r="E3615" t="s">
        <v>6115</v>
      </c>
      <c r="F3615" t="s">
        <v>6914</v>
      </c>
      <c r="G3615" t="s">
        <v>7094</v>
      </c>
      <c r="H3615" t="s">
        <v>7100</v>
      </c>
      <c r="I3615" t="s">
        <v>7136</v>
      </c>
      <c r="J3615" t="s">
        <v>7162</v>
      </c>
      <c r="K3615" t="s">
        <v>7166</v>
      </c>
      <c r="L3615" t="s">
        <v>7192</v>
      </c>
      <c r="M3615">
        <v>7</v>
      </c>
      <c r="N3615">
        <v>36734.5</v>
      </c>
      <c r="O3615">
        <v>0.1</v>
      </c>
      <c r="P3615">
        <v>5127.9799999999996</v>
      </c>
    </row>
    <row r="3616" spans="1:16" x14ac:dyDescent="0.25">
      <c r="A3616" t="s">
        <v>3628</v>
      </c>
      <c r="B3616" t="s">
        <v>5015</v>
      </c>
      <c r="C3616" t="str">
        <f>TEXT(SalesData[[#This Row],[Order Date]],"mmm-yyyy")</f>
        <v>Nov-2024</v>
      </c>
      <c r="D3616">
        <f t="shared" si="56"/>
        <v>2024</v>
      </c>
      <c r="E3616" t="s">
        <v>6750</v>
      </c>
      <c r="F3616" t="s">
        <v>6965</v>
      </c>
      <c r="G3616" t="s">
        <v>7096</v>
      </c>
      <c r="H3616" t="s">
        <v>7112</v>
      </c>
      <c r="I3616" t="s">
        <v>7139</v>
      </c>
      <c r="J3616" t="s">
        <v>7165</v>
      </c>
      <c r="K3616" t="s">
        <v>7172</v>
      </c>
      <c r="L3616" t="s">
        <v>7212</v>
      </c>
      <c r="M3616">
        <v>6</v>
      </c>
      <c r="N3616">
        <v>20289.18</v>
      </c>
      <c r="O3616">
        <v>0.05</v>
      </c>
      <c r="P3616">
        <v>3455.98</v>
      </c>
    </row>
    <row r="3617" spans="1:16" x14ac:dyDescent="0.25">
      <c r="A3617" t="s">
        <v>3629</v>
      </c>
      <c r="B3617" t="s">
        <v>5438</v>
      </c>
      <c r="C3617" t="str">
        <f>TEXT(SalesData[[#This Row],[Order Date]],"mmm-yyyy")</f>
        <v>Jul-2024</v>
      </c>
      <c r="D3617">
        <f t="shared" si="56"/>
        <v>2024</v>
      </c>
      <c r="E3617" t="s">
        <v>6664</v>
      </c>
      <c r="F3617" t="s">
        <v>7029</v>
      </c>
      <c r="G3617" t="s">
        <v>7095</v>
      </c>
      <c r="H3617" t="s">
        <v>7106</v>
      </c>
      <c r="I3617" t="s">
        <v>7161</v>
      </c>
      <c r="J3617" t="s">
        <v>7162</v>
      </c>
      <c r="K3617" t="s">
        <v>7166</v>
      </c>
      <c r="L3617" t="s">
        <v>7192</v>
      </c>
      <c r="M3617">
        <v>8</v>
      </c>
      <c r="N3617">
        <v>43508.55</v>
      </c>
      <c r="O3617">
        <v>0.1</v>
      </c>
      <c r="P3617">
        <v>4399.3599999999997</v>
      </c>
    </row>
    <row r="3618" spans="1:16" x14ac:dyDescent="0.25">
      <c r="A3618" t="s">
        <v>3630</v>
      </c>
      <c r="B3618" t="s">
        <v>5796</v>
      </c>
      <c r="C3618" t="str">
        <f>TEXT(SalesData[[#This Row],[Order Date]],"mmm-yyyy")</f>
        <v>Mar-2025</v>
      </c>
      <c r="D3618">
        <f t="shared" si="56"/>
        <v>2025</v>
      </c>
      <c r="E3618" t="s">
        <v>6381</v>
      </c>
      <c r="F3618" t="s">
        <v>6970</v>
      </c>
      <c r="G3618" t="s">
        <v>7096</v>
      </c>
      <c r="H3618" t="s">
        <v>7113</v>
      </c>
      <c r="I3618" t="s">
        <v>7144</v>
      </c>
      <c r="J3618" t="s">
        <v>7163</v>
      </c>
      <c r="K3618" t="s">
        <v>7167</v>
      </c>
      <c r="L3618" t="s">
        <v>7207</v>
      </c>
      <c r="M3618">
        <v>7</v>
      </c>
      <c r="N3618">
        <v>4936.8900000000003</v>
      </c>
      <c r="O3618">
        <v>0.15</v>
      </c>
      <c r="P3618">
        <v>1383.08</v>
      </c>
    </row>
    <row r="3619" spans="1:16" x14ac:dyDescent="0.25">
      <c r="A3619" t="s">
        <v>3631</v>
      </c>
      <c r="B3619" t="s">
        <v>5476</v>
      </c>
      <c r="C3619" t="str">
        <f>TEXT(SalesData[[#This Row],[Order Date]],"mmm-yyyy")</f>
        <v>Apr-2024</v>
      </c>
      <c r="D3619">
        <f t="shared" si="56"/>
        <v>2024</v>
      </c>
      <c r="E3619" t="s">
        <v>6234</v>
      </c>
      <c r="F3619" t="s">
        <v>6939</v>
      </c>
      <c r="G3619" t="s">
        <v>7097</v>
      </c>
      <c r="H3619" t="s">
        <v>7104</v>
      </c>
      <c r="I3619" t="s">
        <v>7120</v>
      </c>
      <c r="J3619" t="s">
        <v>7162</v>
      </c>
      <c r="K3619" t="s">
        <v>7166</v>
      </c>
      <c r="L3619" t="s">
        <v>7192</v>
      </c>
      <c r="M3619">
        <v>1</v>
      </c>
      <c r="N3619">
        <v>4907.92</v>
      </c>
      <c r="O3619">
        <v>0.2</v>
      </c>
      <c r="P3619">
        <v>351.82</v>
      </c>
    </row>
    <row r="3620" spans="1:16" x14ac:dyDescent="0.25">
      <c r="A3620" t="s">
        <v>3632</v>
      </c>
      <c r="B3620" t="s">
        <v>5799</v>
      </c>
      <c r="C3620" t="str">
        <f>TEXT(SalesData[[#This Row],[Order Date]],"mmm-yyyy")</f>
        <v>Jul-2024</v>
      </c>
      <c r="D3620">
        <f t="shared" si="56"/>
        <v>2024</v>
      </c>
      <c r="E3620" t="s">
        <v>6852</v>
      </c>
      <c r="F3620" t="s">
        <v>6956</v>
      </c>
      <c r="G3620" t="s">
        <v>7095</v>
      </c>
      <c r="H3620" t="s">
        <v>7108</v>
      </c>
      <c r="I3620" t="s">
        <v>7150</v>
      </c>
      <c r="J3620" t="s">
        <v>7164</v>
      </c>
      <c r="K3620" t="s">
        <v>7173</v>
      </c>
      <c r="L3620" t="s">
        <v>7206</v>
      </c>
      <c r="M3620">
        <v>1</v>
      </c>
      <c r="N3620">
        <v>1908.27</v>
      </c>
      <c r="O3620">
        <v>0.1</v>
      </c>
      <c r="P3620">
        <v>523.14</v>
      </c>
    </row>
    <row r="3621" spans="1:16" x14ac:dyDescent="0.25">
      <c r="A3621" t="s">
        <v>3633</v>
      </c>
      <c r="B3621" t="s">
        <v>5893</v>
      </c>
      <c r="C3621" t="str">
        <f>TEXT(SalesData[[#This Row],[Order Date]],"mmm-yyyy")</f>
        <v>Sep-2025</v>
      </c>
      <c r="D3621">
        <f t="shared" si="56"/>
        <v>2025</v>
      </c>
      <c r="E3621" t="s">
        <v>6554</v>
      </c>
      <c r="F3621" t="s">
        <v>7077</v>
      </c>
      <c r="G3621" t="s">
        <v>7096</v>
      </c>
      <c r="H3621" t="s">
        <v>7112</v>
      </c>
      <c r="I3621" t="s">
        <v>7139</v>
      </c>
      <c r="J3621" t="s">
        <v>7164</v>
      </c>
      <c r="K3621" t="s">
        <v>7170</v>
      </c>
      <c r="L3621" t="s">
        <v>7189</v>
      </c>
      <c r="M3621">
        <v>3</v>
      </c>
      <c r="N3621">
        <v>3815.53</v>
      </c>
      <c r="O3621">
        <v>0.15</v>
      </c>
      <c r="P3621">
        <v>787.5</v>
      </c>
    </row>
    <row r="3622" spans="1:16" x14ac:dyDescent="0.25">
      <c r="A3622" t="s">
        <v>3634</v>
      </c>
      <c r="B3622" t="s">
        <v>5149</v>
      </c>
      <c r="C3622" t="str">
        <f>TEXT(SalesData[[#This Row],[Order Date]],"mmm-yyyy")</f>
        <v>May-2024</v>
      </c>
      <c r="D3622">
        <f t="shared" si="56"/>
        <v>2024</v>
      </c>
      <c r="E3622" t="s">
        <v>6258</v>
      </c>
      <c r="F3622" t="s">
        <v>6927</v>
      </c>
      <c r="G3622" t="s">
        <v>7097</v>
      </c>
      <c r="H3622" t="s">
        <v>7104</v>
      </c>
      <c r="I3622" t="s">
        <v>7132</v>
      </c>
      <c r="J3622" t="s">
        <v>7165</v>
      </c>
      <c r="K3622" t="s">
        <v>7176</v>
      </c>
      <c r="L3622" t="s">
        <v>7194</v>
      </c>
      <c r="M3622">
        <v>3</v>
      </c>
      <c r="N3622">
        <v>66559</v>
      </c>
      <c r="O3622">
        <v>0.15</v>
      </c>
      <c r="P3622">
        <v>7731.24</v>
      </c>
    </row>
    <row r="3623" spans="1:16" x14ac:dyDescent="0.25">
      <c r="A3623" t="s">
        <v>3635</v>
      </c>
      <c r="B3623" t="s">
        <v>6060</v>
      </c>
      <c r="C3623" t="str">
        <f>TEXT(SalesData[[#This Row],[Order Date]],"mmm-yyyy")</f>
        <v>Aug-2023</v>
      </c>
      <c r="D3623">
        <f t="shared" si="56"/>
        <v>2023</v>
      </c>
      <c r="E3623" t="s">
        <v>6167</v>
      </c>
      <c r="F3623" t="s">
        <v>6901</v>
      </c>
      <c r="G3623" t="s">
        <v>7097</v>
      </c>
      <c r="H3623" t="s">
        <v>7104</v>
      </c>
      <c r="I3623" t="s">
        <v>7160</v>
      </c>
      <c r="J3623" t="s">
        <v>7163</v>
      </c>
      <c r="K3623" t="s">
        <v>7175</v>
      </c>
      <c r="L3623" t="s">
        <v>7190</v>
      </c>
      <c r="M3623">
        <v>1</v>
      </c>
      <c r="N3623">
        <v>1754.67</v>
      </c>
      <c r="O3623">
        <v>0.2</v>
      </c>
      <c r="P3623">
        <v>276.01</v>
      </c>
    </row>
    <row r="3624" spans="1:16" x14ac:dyDescent="0.25">
      <c r="A3624" t="s">
        <v>3636</v>
      </c>
      <c r="B3624" t="s">
        <v>5201</v>
      </c>
      <c r="C3624" t="str">
        <f>TEXT(SalesData[[#This Row],[Order Date]],"mmm-yyyy")</f>
        <v>Mar-2024</v>
      </c>
      <c r="D3624">
        <f t="shared" si="56"/>
        <v>2024</v>
      </c>
      <c r="E3624" t="s">
        <v>6162</v>
      </c>
      <c r="F3624" t="s">
        <v>6958</v>
      </c>
      <c r="G3624" t="s">
        <v>7094</v>
      </c>
      <c r="H3624" t="s">
        <v>7098</v>
      </c>
      <c r="I3624" t="s">
        <v>7156</v>
      </c>
      <c r="J3624" t="s">
        <v>7163</v>
      </c>
      <c r="K3624" t="s">
        <v>7167</v>
      </c>
      <c r="L3624" t="s">
        <v>7179</v>
      </c>
      <c r="M3624">
        <v>5</v>
      </c>
      <c r="N3624">
        <v>9540.4699999999993</v>
      </c>
      <c r="O3624">
        <v>0.25</v>
      </c>
      <c r="P3624">
        <v>1521.53</v>
      </c>
    </row>
    <row r="3625" spans="1:16" x14ac:dyDescent="0.25">
      <c r="A3625" t="s">
        <v>3637</v>
      </c>
      <c r="B3625" t="s">
        <v>5707</v>
      </c>
      <c r="C3625" t="str">
        <f>TEXT(SalesData[[#This Row],[Order Date]],"mmm-yyyy")</f>
        <v>Sep-2025</v>
      </c>
      <c r="D3625">
        <f t="shared" si="56"/>
        <v>2025</v>
      </c>
      <c r="E3625" t="s">
        <v>6508</v>
      </c>
      <c r="F3625" t="s">
        <v>6986</v>
      </c>
      <c r="G3625" t="s">
        <v>7096</v>
      </c>
      <c r="H3625" t="s">
        <v>7112</v>
      </c>
      <c r="I3625" t="s">
        <v>7154</v>
      </c>
      <c r="J3625" t="s">
        <v>7163</v>
      </c>
      <c r="K3625" t="s">
        <v>7171</v>
      </c>
      <c r="L3625" t="s">
        <v>7184</v>
      </c>
      <c r="M3625">
        <v>7</v>
      </c>
      <c r="N3625">
        <v>44529.59</v>
      </c>
      <c r="O3625">
        <v>0.2</v>
      </c>
      <c r="P3625">
        <v>2184.16</v>
      </c>
    </row>
    <row r="3626" spans="1:16" x14ac:dyDescent="0.25">
      <c r="A3626" t="s">
        <v>3638</v>
      </c>
      <c r="B3626" t="s">
        <v>5213</v>
      </c>
      <c r="C3626" t="str">
        <f>TEXT(SalesData[[#This Row],[Order Date]],"mmm-yyyy")</f>
        <v>Apr-2025</v>
      </c>
      <c r="D3626">
        <f t="shared" si="56"/>
        <v>2025</v>
      </c>
      <c r="E3626" t="s">
        <v>6595</v>
      </c>
      <c r="F3626" t="s">
        <v>6910</v>
      </c>
      <c r="G3626" t="s">
        <v>7094</v>
      </c>
      <c r="H3626" t="s">
        <v>7100</v>
      </c>
      <c r="I3626" t="s">
        <v>7136</v>
      </c>
      <c r="J3626" t="s">
        <v>7163</v>
      </c>
      <c r="K3626" t="s">
        <v>7171</v>
      </c>
      <c r="L3626" t="s">
        <v>7209</v>
      </c>
      <c r="M3626">
        <v>2</v>
      </c>
      <c r="N3626">
        <v>3423.73</v>
      </c>
      <c r="O3626">
        <v>0</v>
      </c>
      <c r="P3626">
        <v>718.19</v>
      </c>
    </row>
    <row r="3627" spans="1:16" x14ac:dyDescent="0.25">
      <c r="A3627" t="s">
        <v>3639</v>
      </c>
      <c r="B3627" t="s">
        <v>5574</v>
      </c>
      <c r="C3627" t="str">
        <f>TEXT(SalesData[[#This Row],[Order Date]],"mmm-yyyy")</f>
        <v>Sep-2023</v>
      </c>
      <c r="D3627">
        <f t="shared" si="56"/>
        <v>2023</v>
      </c>
      <c r="E3627" t="s">
        <v>6707</v>
      </c>
      <c r="F3627" t="s">
        <v>7060</v>
      </c>
      <c r="G3627" t="s">
        <v>7095</v>
      </c>
      <c r="H3627" t="s">
        <v>7102</v>
      </c>
      <c r="I3627" t="s">
        <v>7157</v>
      </c>
      <c r="J3627" t="s">
        <v>7165</v>
      </c>
      <c r="K3627" t="s">
        <v>7172</v>
      </c>
      <c r="L3627" t="s">
        <v>7212</v>
      </c>
      <c r="M3627">
        <v>7</v>
      </c>
      <c r="N3627">
        <v>21755.119999999999</v>
      </c>
      <c r="O3627">
        <v>0.1</v>
      </c>
      <c r="P3627">
        <v>3130.59</v>
      </c>
    </row>
    <row r="3628" spans="1:16" x14ac:dyDescent="0.25">
      <c r="A3628" t="s">
        <v>3640</v>
      </c>
      <c r="B3628" t="s">
        <v>5606</v>
      </c>
      <c r="C3628" t="str">
        <f>TEXT(SalesData[[#This Row],[Order Date]],"mmm-yyyy")</f>
        <v>Mar-2023</v>
      </c>
      <c r="D3628">
        <f t="shared" si="56"/>
        <v>2023</v>
      </c>
      <c r="E3628" t="s">
        <v>6734</v>
      </c>
      <c r="F3628" t="s">
        <v>6969</v>
      </c>
      <c r="G3628" t="s">
        <v>7095</v>
      </c>
      <c r="H3628" t="s">
        <v>7106</v>
      </c>
      <c r="I3628" t="s">
        <v>7146</v>
      </c>
      <c r="J3628" t="s">
        <v>7164</v>
      </c>
      <c r="K3628" t="s">
        <v>7170</v>
      </c>
      <c r="L3628" t="s">
        <v>7213</v>
      </c>
      <c r="M3628">
        <v>5</v>
      </c>
      <c r="N3628">
        <v>12078.31</v>
      </c>
      <c r="O3628">
        <v>0.15</v>
      </c>
      <c r="P3628">
        <v>3191.89</v>
      </c>
    </row>
    <row r="3629" spans="1:16" x14ac:dyDescent="0.25">
      <c r="A3629" t="s">
        <v>3641</v>
      </c>
      <c r="B3629" t="s">
        <v>5983</v>
      </c>
      <c r="C3629" t="str">
        <f>TEXT(SalesData[[#This Row],[Order Date]],"mmm-yyyy")</f>
        <v>Aug-2025</v>
      </c>
      <c r="D3629">
        <f t="shared" si="56"/>
        <v>2025</v>
      </c>
      <c r="E3629" t="s">
        <v>6654</v>
      </c>
      <c r="F3629" t="s">
        <v>7041</v>
      </c>
      <c r="G3629" t="s">
        <v>7096</v>
      </c>
      <c r="H3629" t="s">
        <v>7111</v>
      </c>
      <c r="I3629" t="s">
        <v>7131</v>
      </c>
      <c r="J3629" t="s">
        <v>7165</v>
      </c>
      <c r="K3629" t="s">
        <v>7176</v>
      </c>
      <c r="L3629" t="s">
        <v>7195</v>
      </c>
      <c r="M3629">
        <v>3</v>
      </c>
      <c r="N3629">
        <v>27083.8</v>
      </c>
      <c r="O3629">
        <v>0.25</v>
      </c>
      <c r="P3629">
        <v>838.24</v>
      </c>
    </row>
    <row r="3630" spans="1:16" x14ac:dyDescent="0.25">
      <c r="A3630" t="s">
        <v>3642</v>
      </c>
      <c r="B3630" t="s">
        <v>5948</v>
      </c>
      <c r="C3630" t="str">
        <f>TEXT(SalesData[[#This Row],[Order Date]],"mmm-yyyy")</f>
        <v>Dec-2023</v>
      </c>
      <c r="D3630">
        <f t="shared" si="56"/>
        <v>2023</v>
      </c>
      <c r="E3630" t="s">
        <v>6704</v>
      </c>
      <c r="F3630" t="s">
        <v>7008</v>
      </c>
      <c r="G3630" t="s">
        <v>7097</v>
      </c>
      <c r="H3630" t="s">
        <v>7107</v>
      </c>
      <c r="I3630" t="s">
        <v>7152</v>
      </c>
      <c r="J3630" t="s">
        <v>7162</v>
      </c>
      <c r="K3630" t="s">
        <v>7168</v>
      </c>
      <c r="L3630" t="s">
        <v>7180</v>
      </c>
      <c r="M3630">
        <v>4</v>
      </c>
      <c r="N3630">
        <v>10379.59</v>
      </c>
      <c r="O3630">
        <v>0.25</v>
      </c>
      <c r="P3630">
        <v>1224.46</v>
      </c>
    </row>
    <row r="3631" spans="1:16" x14ac:dyDescent="0.25">
      <c r="A3631" t="s">
        <v>3643</v>
      </c>
      <c r="B3631" t="s">
        <v>5792</v>
      </c>
      <c r="C3631" t="str">
        <f>TEXT(SalesData[[#This Row],[Order Date]],"mmm-yyyy")</f>
        <v>Dec-2025</v>
      </c>
      <c r="D3631">
        <f t="shared" si="56"/>
        <v>2025</v>
      </c>
      <c r="E3631" t="s">
        <v>6157</v>
      </c>
      <c r="F3631" t="s">
        <v>6953</v>
      </c>
      <c r="G3631" t="s">
        <v>7096</v>
      </c>
      <c r="H3631" t="s">
        <v>7103</v>
      </c>
      <c r="I3631" t="s">
        <v>7134</v>
      </c>
      <c r="J3631" t="s">
        <v>7165</v>
      </c>
      <c r="K3631" t="s">
        <v>7176</v>
      </c>
      <c r="L3631" t="s">
        <v>7202</v>
      </c>
      <c r="M3631">
        <v>3</v>
      </c>
      <c r="N3631">
        <v>52315.98</v>
      </c>
      <c r="O3631">
        <v>0</v>
      </c>
      <c r="P3631">
        <v>7054.91</v>
      </c>
    </row>
    <row r="3632" spans="1:16" x14ac:dyDescent="0.25">
      <c r="A3632" t="s">
        <v>3644</v>
      </c>
      <c r="B3632" t="s">
        <v>6046</v>
      </c>
      <c r="C3632" t="str">
        <f>TEXT(SalesData[[#This Row],[Order Date]],"mmm-yyyy")</f>
        <v>Jan-2023</v>
      </c>
      <c r="D3632">
        <f t="shared" si="56"/>
        <v>2023</v>
      </c>
      <c r="E3632" t="s">
        <v>6499</v>
      </c>
      <c r="F3632" t="s">
        <v>6902</v>
      </c>
      <c r="G3632" t="s">
        <v>7095</v>
      </c>
      <c r="H3632" t="s">
        <v>7109</v>
      </c>
      <c r="I3632" t="s">
        <v>7135</v>
      </c>
      <c r="J3632" t="s">
        <v>7163</v>
      </c>
      <c r="K3632" t="s">
        <v>7175</v>
      </c>
      <c r="L3632" t="s">
        <v>7205</v>
      </c>
      <c r="M3632">
        <v>5</v>
      </c>
      <c r="N3632">
        <v>14422.13</v>
      </c>
      <c r="O3632">
        <v>0.2</v>
      </c>
      <c r="P3632">
        <v>1490.99</v>
      </c>
    </row>
    <row r="3633" spans="1:16" x14ac:dyDescent="0.25">
      <c r="A3633" t="s">
        <v>3645</v>
      </c>
      <c r="B3633" t="s">
        <v>5107</v>
      </c>
      <c r="C3633" t="str">
        <f>TEXT(SalesData[[#This Row],[Order Date]],"mmm-yyyy")</f>
        <v>Dec-2023</v>
      </c>
      <c r="D3633">
        <f t="shared" si="56"/>
        <v>2023</v>
      </c>
      <c r="E3633" t="s">
        <v>6335</v>
      </c>
      <c r="F3633" t="s">
        <v>6975</v>
      </c>
      <c r="G3633" t="s">
        <v>7096</v>
      </c>
      <c r="H3633" t="s">
        <v>7103</v>
      </c>
      <c r="I3633" t="s">
        <v>7134</v>
      </c>
      <c r="J3633" t="s">
        <v>7162</v>
      </c>
      <c r="K3633" t="s">
        <v>7168</v>
      </c>
      <c r="L3633" t="s">
        <v>7191</v>
      </c>
      <c r="M3633">
        <v>4</v>
      </c>
      <c r="N3633">
        <v>19166.02</v>
      </c>
      <c r="O3633">
        <v>0.25</v>
      </c>
      <c r="P3633">
        <v>855.64</v>
      </c>
    </row>
    <row r="3634" spans="1:16" x14ac:dyDescent="0.25">
      <c r="A3634" t="s">
        <v>3646</v>
      </c>
      <c r="B3634" t="s">
        <v>5154</v>
      </c>
      <c r="C3634" t="str">
        <f>TEXT(SalesData[[#This Row],[Order Date]],"mmm-yyyy")</f>
        <v>Feb-2023</v>
      </c>
      <c r="D3634">
        <f t="shared" si="56"/>
        <v>2023</v>
      </c>
      <c r="E3634" t="s">
        <v>6364</v>
      </c>
      <c r="F3634" t="s">
        <v>7046</v>
      </c>
      <c r="G3634" t="s">
        <v>7097</v>
      </c>
      <c r="H3634" t="s">
        <v>7104</v>
      </c>
      <c r="I3634" t="s">
        <v>7132</v>
      </c>
      <c r="J3634" t="s">
        <v>7164</v>
      </c>
      <c r="K3634" t="s">
        <v>7170</v>
      </c>
      <c r="L3634" t="s">
        <v>7189</v>
      </c>
      <c r="M3634">
        <v>7</v>
      </c>
      <c r="N3634">
        <v>10409.879999999999</v>
      </c>
      <c r="O3634">
        <v>0</v>
      </c>
      <c r="P3634">
        <v>3228.2</v>
      </c>
    </row>
    <row r="3635" spans="1:16" x14ac:dyDescent="0.25">
      <c r="A3635" t="s">
        <v>3647</v>
      </c>
      <c r="B3635" t="s">
        <v>5862</v>
      </c>
      <c r="C3635" t="str">
        <f>TEXT(SalesData[[#This Row],[Order Date]],"mmm-yyyy")</f>
        <v>Jan-2025</v>
      </c>
      <c r="D3635">
        <f t="shared" si="56"/>
        <v>2025</v>
      </c>
      <c r="E3635" t="s">
        <v>6583</v>
      </c>
      <c r="F3635" t="s">
        <v>7065</v>
      </c>
      <c r="G3635" t="s">
        <v>7097</v>
      </c>
      <c r="H3635" t="s">
        <v>7105</v>
      </c>
      <c r="I3635" t="s">
        <v>7128</v>
      </c>
      <c r="J3635" t="s">
        <v>7165</v>
      </c>
      <c r="K3635" t="s">
        <v>7176</v>
      </c>
      <c r="L3635" t="s">
        <v>7202</v>
      </c>
      <c r="M3635">
        <v>2</v>
      </c>
      <c r="N3635">
        <v>30009.18</v>
      </c>
      <c r="O3635">
        <v>0.15</v>
      </c>
      <c r="P3635">
        <v>2099.2600000000002</v>
      </c>
    </row>
    <row r="3636" spans="1:16" x14ac:dyDescent="0.25">
      <c r="A3636" t="s">
        <v>3648</v>
      </c>
      <c r="B3636" t="s">
        <v>5149</v>
      </c>
      <c r="C3636" t="str">
        <f>TEXT(SalesData[[#This Row],[Order Date]],"mmm-yyyy")</f>
        <v>May-2024</v>
      </c>
      <c r="D3636">
        <f t="shared" si="56"/>
        <v>2024</v>
      </c>
      <c r="E3636" t="s">
        <v>6790</v>
      </c>
      <c r="F3636" t="s">
        <v>6905</v>
      </c>
      <c r="G3636" t="s">
        <v>7094</v>
      </c>
      <c r="H3636" t="s">
        <v>7101</v>
      </c>
      <c r="I3636" t="s">
        <v>7137</v>
      </c>
      <c r="J3636" t="s">
        <v>7162</v>
      </c>
      <c r="K3636" t="s">
        <v>7168</v>
      </c>
      <c r="L3636" t="s">
        <v>7180</v>
      </c>
      <c r="M3636">
        <v>7</v>
      </c>
      <c r="N3636">
        <v>23743.15</v>
      </c>
      <c r="O3636">
        <v>0.05</v>
      </c>
      <c r="P3636">
        <v>3395.58</v>
      </c>
    </row>
    <row r="3637" spans="1:16" x14ac:dyDescent="0.25">
      <c r="A3637" t="s">
        <v>3649</v>
      </c>
      <c r="B3637" t="s">
        <v>5499</v>
      </c>
      <c r="C3637" t="str">
        <f>TEXT(SalesData[[#This Row],[Order Date]],"mmm-yyyy")</f>
        <v>May-2023</v>
      </c>
      <c r="D3637">
        <f t="shared" si="56"/>
        <v>2023</v>
      </c>
      <c r="E3637" t="s">
        <v>6312</v>
      </c>
      <c r="F3637" t="s">
        <v>6905</v>
      </c>
      <c r="G3637" t="s">
        <v>7094</v>
      </c>
      <c r="H3637" t="s">
        <v>7099</v>
      </c>
      <c r="I3637" t="s">
        <v>7130</v>
      </c>
      <c r="J3637" t="s">
        <v>7164</v>
      </c>
      <c r="K3637" t="s">
        <v>7174</v>
      </c>
      <c r="L3637" t="s">
        <v>7188</v>
      </c>
      <c r="M3637">
        <v>8</v>
      </c>
      <c r="N3637">
        <v>17334.95</v>
      </c>
      <c r="O3637">
        <v>0.2</v>
      </c>
      <c r="P3637">
        <v>3035.21</v>
      </c>
    </row>
    <row r="3638" spans="1:16" x14ac:dyDescent="0.25">
      <c r="A3638" t="s">
        <v>3650</v>
      </c>
      <c r="B3638" t="s">
        <v>6061</v>
      </c>
      <c r="C3638" t="str">
        <f>TEXT(SalesData[[#This Row],[Order Date]],"mmm-yyyy")</f>
        <v>Nov-2025</v>
      </c>
      <c r="D3638">
        <f t="shared" si="56"/>
        <v>2025</v>
      </c>
      <c r="E3638" t="s">
        <v>6427</v>
      </c>
      <c r="F3638" t="s">
        <v>7023</v>
      </c>
      <c r="G3638" t="s">
        <v>7094</v>
      </c>
      <c r="H3638" t="s">
        <v>7099</v>
      </c>
      <c r="I3638" t="s">
        <v>7125</v>
      </c>
      <c r="J3638" t="s">
        <v>7162</v>
      </c>
      <c r="K3638" t="s">
        <v>7166</v>
      </c>
      <c r="L3638" t="s">
        <v>7211</v>
      </c>
      <c r="M3638">
        <v>6</v>
      </c>
      <c r="N3638">
        <v>34224.6</v>
      </c>
      <c r="O3638">
        <v>0.25</v>
      </c>
      <c r="P3638">
        <v>1489.87</v>
      </c>
    </row>
    <row r="3639" spans="1:16" x14ac:dyDescent="0.25">
      <c r="A3639" t="s">
        <v>3651</v>
      </c>
      <c r="B3639" t="s">
        <v>5580</v>
      </c>
      <c r="C3639" t="str">
        <f>TEXT(SalesData[[#This Row],[Order Date]],"mmm-yyyy")</f>
        <v>May-2025</v>
      </c>
      <c r="D3639">
        <f t="shared" si="56"/>
        <v>2025</v>
      </c>
      <c r="E3639" t="s">
        <v>6570</v>
      </c>
      <c r="F3639" t="s">
        <v>7078</v>
      </c>
      <c r="G3639" t="s">
        <v>7094</v>
      </c>
      <c r="H3639" t="s">
        <v>7101</v>
      </c>
      <c r="I3639" t="s">
        <v>7124</v>
      </c>
      <c r="J3639" t="s">
        <v>7165</v>
      </c>
      <c r="K3639" t="s">
        <v>7177</v>
      </c>
      <c r="L3639" t="s">
        <v>7210</v>
      </c>
      <c r="M3639">
        <v>2</v>
      </c>
      <c r="N3639">
        <v>130797.3</v>
      </c>
      <c r="O3639">
        <v>0.25</v>
      </c>
      <c r="P3639">
        <v>-1541.7</v>
      </c>
    </row>
    <row r="3640" spans="1:16" x14ac:dyDescent="0.25">
      <c r="A3640" t="s">
        <v>3652</v>
      </c>
      <c r="B3640" t="s">
        <v>5065</v>
      </c>
      <c r="C3640" t="str">
        <f>TEXT(SalesData[[#This Row],[Order Date]],"mmm-yyyy")</f>
        <v>Jul-2025</v>
      </c>
      <c r="D3640">
        <f t="shared" si="56"/>
        <v>2025</v>
      </c>
      <c r="E3640" t="s">
        <v>6660</v>
      </c>
      <c r="F3640" t="s">
        <v>6993</v>
      </c>
      <c r="G3640" t="s">
        <v>7095</v>
      </c>
      <c r="H3640" t="s">
        <v>7109</v>
      </c>
      <c r="I3640" t="s">
        <v>7140</v>
      </c>
      <c r="J3640" t="s">
        <v>7164</v>
      </c>
      <c r="K3640" t="s">
        <v>7173</v>
      </c>
      <c r="L3640" t="s">
        <v>7206</v>
      </c>
      <c r="M3640">
        <v>5</v>
      </c>
      <c r="N3640">
        <v>8964.98</v>
      </c>
      <c r="O3640">
        <v>0.15</v>
      </c>
      <c r="P3640">
        <v>1989.48</v>
      </c>
    </row>
    <row r="3641" spans="1:16" x14ac:dyDescent="0.25">
      <c r="A3641" t="s">
        <v>3653</v>
      </c>
      <c r="B3641" t="s">
        <v>5530</v>
      </c>
      <c r="C3641" t="str">
        <f>TEXT(SalesData[[#This Row],[Order Date]],"mmm-yyyy")</f>
        <v>Oct-2023</v>
      </c>
      <c r="D3641">
        <f t="shared" si="56"/>
        <v>2023</v>
      </c>
      <c r="E3641" t="s">
        <v>6236</v>
      </c>
      <c r="F3641" t="s">
        <v>6996</v>
      </c>
      <c r="G3641" t="s">
        <v>7095</v>
      </c>
      <c r="H3641" t="s">
        <v>7109</v>
      </c>
      <c r="I3641" t="s">
        <v>7135</v>
      </c>
      <c r="J3641" t="s">
        <v>7164</v>
      </c>
      <c r="K3641" t="s">
        <v>7170</v>
      </c>
      <c r="L3641" t="s">
        <v>7189</v>
      </c>
      <c r="M3641">
        <v>6</v>
      </c>
      <c r="N3641">
        <v>8668.0300000000007</v>
      </c>
      <c r="O3641">
        <v>0</v>
      </c>
      <c r="P3641">
        <v>2352.37</v>
      </c>
    </row>
    <row r="3642" spans="1:16" x14ac:dyDescent="0.25">
      <c r="A3642" t="s">
        <v>3654</v>
      </c>
      <c r="B3642" t="s">
        <v>5564</v>
      </c>
      <c r="C3642" t="str">
        <f>TEXT(SalesData[[#This Row],[Order Date]],"mmm-yyyy")</f>
        <v>Jun-2025</v>
      </c>
      <c r="D3642">
        <f t="shared" si="56"/>
        <v>2025</v>
      </c>
      <c r="E3642" t="s">
        <v>6593</v>
      </c>
      <c r="F3642" t="s">
        <v>6938</v>
      </c>
      <c r="G3642" t="s">
        <v>7097</v>
      </c>
      <c r="H3642" t="s">
        <v>7107</v>
      </c>
      <c r="I3642" t="s">
        <v>7152</v>
      </c>
      <c r="J3642" t="s">
        <v>7164</v>
      </c>
      <c r="K3642" t="s">
        <v>7174</v>
      </c>
      <c r="L3642" t="s">
        <v>7188</v>
      </c>
      <c r="M3642">
        <v>4</v>
      </c>
      <c r="N3642">
        <v>8905.91</v>
      </c>
      <c r="O3642">
        <v>0.2</v>
      </c>
      <c r="P3642">
        <v>1543.07</v>
      </c>
    </row>
    <row r="3643" spans="1:16" x14ac:dyDescent="0.25">
      <c r="A3643" t="s">
        <v>3655</v>
      </c>
      <c r="B3643" t="s">
        <v>5911</v>
      </c>
      <c r="C3643" t="str">
        <f>TEXT(SalesData[[#This Row],[Order Date]],"mmm-yyyy")</f>
        <v>Sep-2023</v>
      </c>
      <c r="D3643">
        <f t="shared" si="56"/>
        <v>2023</v>
      </c>
      <c r="E3643" t="s">
        <v>6133</v>
      </c>
      <c r="F3643" t="s">
        <v>6911</v>
      </c>
      <c r="G3643" t="s">
        <v>7095</v>
      </c>
      <c r="H3643" t="s">
        <v>7108</v>
      </c>
      <c r="I3643" t="s">
        <v>7150</v>
      </c>
      <c r="J3643" t="s">
        <v>7164</v>
      </c>
      <c r="K3643" t="s">
        <v>7173</v>
      </c>
      <c r="L3643" t="s">
        <v>7186</v>
      </c>
      <c r="M3643">
        <v>5</v>
      </c>
      <c r="N3643">
        <v>22212.98</v>
      </c>
      <c r="O3643">
        <v>0.05</v>
      </c>
      <c r="P3643">
        <v>5657.77</v>
      </c>
    </row>
    <row r="3644" spans="1:16" x14ac:dyDescent="0.25">
      <c r="A3644" t="s">
        <v>3656</v>
      </c>
      <c r="B3644" t="s">
        <v>5385</v>
      </c>
      <c r="C3644" t="str">
        <f>TEXT(SalesData[[#This Row],[Order Date]],"mmm-yyyy")</f>
        <v>Oct-2024</v>
      </c>
      <c r="D3644">
        <f t="shared" si="56"/>
        <v>2024</v>
      </c>
      <c r="E3644" t="s">
        <v>6377</v>
      </c>
      <c r="F3644" t="s">
        <v>7028</v>
      </c>
      <c r="G3644" t="s">
        <v>7095</v>
      </c>
      <c r="H3644" t="s">
        <v>7109</v>
      </c>
      <c r="I3644" t="s">
        <v>7140</v>
      </c>
      <c r="J3644" t="s">
        <v>7162</v>
      </c>
      <c r="K3644" t="s">
        <v>7169</v>
      </c>
      <c r="L3644" t="s">
        <v>7182</v>
      </c>
      <c r="M3644">
        <v>2</v>
      </c>
      <c r="N3644">
        <v>15078.03</v>
      </c>
      <c r="O3644">
        <v>0.15</v>
      </c>
      <c r="P3644">
        <v>1431.51</v>
      </c>
    </row>
    <row r="3645" spans="1:16" x14ac:dyDescent="0.25">
      <c r="A3645" t="s">
        <v>3657</v>
      </c>
      <c r="B3645" t="s">
        <v>5148</v>
      </c>
      <c r="C3645" t="str">
        <f>TEXT(SalesData[[#This Row],[Order Date]],"mmm-yyyy")</f>
        <v>Oct-2025</v>
      </c>
      <c r="D3645">
        <f t="shared" si="56"/>
        <v>2025</v>
      </c>
      <c r="E3645" t="s">
        <v>6652</v>
      </c>
      <c r="F3645" t="s">
        <v>6912</v>
      </c>
      <c r="G3645" t="s">
        <v>7094</v>
      </c>
      <c r="H3645" t="s">
        <v>7099</v>
      </c>
      <c r="I3645" t="s">
        <v>7125</v>
      </c>
      <c r="J3645" t="s">
        <v>7162</v>
      </c>
      <c r="K3645" t="s">
        <v>7169</v>
      </c>
      <c r="L3645" t="s">
        <v>7182</v>
      </c>
      <c r="M3645">
        <v>1</v>
      </c>
      <c r="N3645">
        <v>9233.11</v>
      </c>
      <c r="O3645">
        <v>0</v>
      </c>
      <c r="P3645">
        <v>1749.57</v>
      </c>
    </row>
    <row r="3646" spans="1:16" x14ac:dyDescent="0.25">
      <c r="A3646" t="s">
        <v>3658</v>
      </c>
      <c r="B3646" t="s">
        <v>5611</v>
      </c>
      <c r="C3646" t="str">
        <f>TEXT(SalesData[[#This Row],[Order Date]],"mmm-yyyy")</f>
        <v>Jan-2024</v>
      </c>
      <c r="D3646">
        <f t="shared" si="56"/>
        <v>2024</v>
      </c>
      <c r="E3646" t="s">
        <v>6153</v>
      </c>
      <c r="F3646" t="s">
        <v>6951</v>
      </c>
      <c r="G3646" t="s">
        <v>7094</v>
      </c>
      <c r="H3646" t="s">
        <v>7101</v>
      </c>
      <c r="I3646" t="s">
        <v>7117</v>
      </c>
      <c r="J3646" t="s">
        <v>7165</v>
      </c>
      <c r="K3646" t="s">
        <v>7177</v>
      </c>
      <c r="L3646" t="s">
        <v>7210</v>
      </c>
      <c r="M3646">
        <v>6</v>
      </c>
      <c r="N3646">
        <v>390494.14</v>
      </c>
      <c r="O3646">
        <v>0.25</v>
      </c>
      <c r="P3646">
        <v>-1353.42</v>
      </c>
    </row>
    <row r="3647" spans="1:16" x14ac:dyDescent="0.25">
      <c r="A3647" t="s">
        <v>3659</v>
      </c>
      <c r="B3647" t="s">
        <v>5283</v>
      </c>
      <c r="C3647" t="str">
        <f>TEXT(SalesData[[#This Row],[Order Date]],"mmm-yyyy")</f>
        <v>Feb-2025</v>
      </c>
      <c r="D3647">
        <f t="shared" si="56"/>
        <v>2025</v>
      </c>
      <c r="E3647" t="s">
        <v>6701</v>
      </c>
      <c r="F3647" t="s">
        <v>6938</v>
      </c>
      <c r="G3647" t="s">
        <v>7094</v>
      </c>
      <c r="H3647" t="s">
        <v>7098</v>
      </c>
      <c r="I3647" t="s">
        <v>7138</v>
      </c>
      <c r="J3647" t="s">
        <v>7163</v>
      </c>
      <c r="K3647" t="s">
        <v>7175</v>
      </c>
      <c r="L3647" t="s">
        <v>7190</v>
      </c>
      <c r="M3647">
        <v>6</v>
      </c>
      <c r="N3647">
        <v>11007.86</v>
      </c>
      <c r="O3647">
        <v>0.2</v>
      </c>
      <c r="P3647">
        <v>1312.24</v>
      </c>
    </row>
    <row r="3648" spans="1:16" x14ac:dyDescent="0.25">
      <c r="A3648" t="s">
        <v>3660</v>
      </c>
      <c r="B3648" t="s">
        <v>5339</v>
      </c>
      <c r="C3648" t="str">
        <f>TEXT(SalesData[[#This Row],[Order Date]],"mmm-yyyy")</f>
        <v>May-2024</v>
      </c>
      <c r="D3648">
        <f t="shared" si="56"/>
        <v>2024</v>
      </c>
      <c r="E3648" t="s">
        <v>6322</v>
      </c>
      <c r="F3648" t="s">
        <v>6897</v>
      </c>
      <c r="G3648" t="s">
        <v>7095</v>
      </c>
      <c r="H3648" t="s">
        <v>7106</v>
      </c>
      <c r="I3648" t="s">
        <v>7122</v>
      </c>
      <c r="J3648" t="s">
        <v>7165</v>
      </c>
      <c r="K3648" t="s">
        <v>7172</v>
      </c>
      <c r="L3648" t="s">
        <v>7185</v>
      </c>
      <c r="M3648">
        <v>6</v>
      </c>
      <c r="N3648">
        <v>31413.279999999999</v>
      </c>
      <c r="O3648">
        <v>0</v>
      </c>
      <c r="P3648">
        <v>5793.63</v>
      </c>
    </row>
    <row r="3649" spans="1:16" x14ac:dyDescent="0.25">
      <c r="A3649" t="s">
        <v>3661</v>
      </c>
      <c r="B3649" t="s">
        <v>5375</v>
      </c>
      <c r="C3649" t="str">
        <f>TEXT(SalesData[[#This Row],[Order Date]],"mmm-yyyy")</f>
        <v>Jun-2025</v>
      </c>
      <c r="D3649">
        <f t="shared" si="56"/>
        <v>2025</v>
      </c>
      <c r="E3649" t="s">
        <v>6694</v>
      </c>
      <c r="F3649" t="s">
        <v>6938</v>
      </c>
      <c r="G3649" t="s">
        <v>7094</v>
      </c>
      <c r="H3649" t="s">
        <v>7099</v>
      </c>
      <c r="I3649" t="s">
        <v>7115</v>
      </c>
      <c r="J3649" t="s">
        <v>7164</v>
      </c>
      <c r="K3649" t="s">
        <v>7170</v>
      </c>
      <c r="L3649" t="s">
        <v>7213</v>
      </c>
      <c r="M3649">
        <v>4</v>
      </c>
      <c r="N3649">
        <v>9468.2999999999993</v>
      </c>
      <c r="O3649">
        <v>0.15</v>
      </c>
      <c r="P3649">
        <v>2851.56</v>
      </c>
    </row>
    <row r="3650" spans="1:16" x14ac:dyDescent="0.25">
      <c r="A3650" t="s">
        <v>3662</v>
      </c>
      <c r="B3650" t="s">
        <v>5250</v>
      </c>
      <c r="C3650" t="str">
        <f>TEXT(SalesData[[#This Row],[Order Date]],"mmm-yyyy")</f>
        <v>Jun-2025</v>
      </c>
      <c r="D3650">
        <f t="shared" ref="D3650:D3713" si="57">YEAR(B3650)</f>
        <v>2025</v>
      </c>
      <c r="E3650" t="s">
        <v>6151</v>
      </c>
      <c r="F3650" t="s">
        <v>6949</v>
      </c>
      <c r="G3650" t="s">
        <v>7095</v>
      </c>
      <c r="H3650" t="s">
        <v>7108</v>
      </c>
      <c r="I3650" t="s">
        <v>7150</v>
      </c>
      <c r="J3650" t="s">
        <v>7165</v>
      </c>
      <c r="K3650" t="s">
        <v>7177</v>
      </c>
      <c r="L3650" t="s">
        <v>7201</v>
      </c>
      <c r="M3650">
        <v>6</v>
      </c>
      <c r="N3650">
        <v>232117.59</v>
      </c>
      <c r="O3650">
        <v>0.25</v>
      </c>
      <c r="P3650">
        <v>4945.17</v>
      </c>
    </row>
    <row r="3651" spans="1:16" x14ac:dyDescent="0.25">
      <c r="A3651" t="s">
        <v>3663</v>
      </c>
      <c r="B3651" t="s">
        <v>5585</v>
      </c>
      <c r="C3651" t="str">
        <f>TEXT(SalesData[[#This Row],[Order Date]],"mmm-yyyy")</f>
        <v>Aug-2025</v>
      </c>
      <c r="D3651">
        <f t="shared" si="57"/>
        <v>2025</v>
      </c>
      <c r="E3651" t="s">
        <v>6474</v>
      </c>
      <c r="F3651" t="s">
        <v>6935</v>
      </c>
      <c r="G3651" t="s">
        <v>7097</v>
      </c>
      <c r="H3651" t="s">
        <v>7110</v>
      </c>
      <c r="I3651" t="s">
        <v>7159</v>
      </c>
      <c r="J3651" t="s">
        <v>7163</v>
      </c>
      <c r="K3651" t="s">
        <v>7171</v>
      </c>
      <c r="L3651" t="s">
        <v>7209</v>
      </c>
      <c r="M3651">
        <v>8</v>
      </c>
      <c r="N3651">
        <v>13707.92</v>
      </c>
      <c r="O3651">
        <v>0.05</v>
      </c>
      <c r="P3651">
        <v>2135.3200000000002</v>
      </c>
    </row>
    <row r="3652" spans="1:16" x14ac:dyDescent="0.25">
      <c r="A3652" t="s">
        <v>3664</v>
      </c>
      <c r="B3652" t="s">
        <v>6052</v>
      </c>
      <c r="C3652" t="str">
        <f>TEXT(SalesData[[#This Row],[Order Date]],"mmm-yyyy")</f>
        <v>Mar-2023</v>
      </c>
      <c r="D3652">
        <f t="shared" si="57"/>
        <v>2023</v>
      </c>
      <c r="E3652" t="s">
        <v>6441</v>
      </c>
      <c r="F3652" t="s">
        <v>6903</v>
      </c>
      <c r="G3652" t="s">
        <v>7094</v>
      </c>
      <c r="H3652" t="s">
        <v>7099</v>
      </c>
      <c r="I3652" t="s">
        <v>7125</v>
      </c>
      <c r="J3652" t="s">
        <v>7164</v>
      </c>
      <c r="K3652" t="s">
        <v>7174</v>
      </c>
      <c r="L3652" t="s">
        <v>7196</v>
      </c>
      <c r="M3652">
        <v>1</v>
      </c>
      <c r="N3652">
        <v>3291.88</v>
      </c>
      <c r="O3652">
        <v>0.05</v>
      </c>
      <c r="P3652">
        <v>782.41</v>
      </c>
    </row>
    <row r="3653" spans="1:16" x14ac:dyDescent="0.25">
      <c r="A3653" t="s">
        <v>3665</v>
      </c>
      <c r="B3653" t="s">
        <v>6057</v>
      </c>
      <c r="C3653" t="str">
        <f>TEXT(SalesData[[#This Row],[Order Date]],"mmm-yyyy")</f>
        <v>Aug-2024</v>
      </c>
      <c r="D3653">
        <f t="shared" si="57"/>
        <v>2024</v>
      </c>
      <c r="E3653" t="s">
        <v>6492</v>
      </c>
      <c r="F3653" t="s">
        <v>6971</v>
      </c>
      <c r="G3653" t="s">
        <v>7094</v>
      </c>
      <c r="H3653" t="s">
        <v>7099</v>
      </c>
      <c r="I3653" t="s">
        <v>7115</v>
      </c>
      <c r="J3653" t="s">
        <v>7163</v>
      </c>
      <c r="K3653" t="s">
        <v>7175</v>
      </c>
      <c r="L3653" t="s">
        <v>7205</v>
      </c>
      <c r="M3653">
        <v>5</v>
      </c>
      <c r="N3653">
        <v>16530.59</v>
      </c>
      <c r="O3653">
        <v>0.1</v>
      </c>
      <c r="P3653">
        <v>2428.9299999999998</v>
      </c>
    </row>
    <row r="3654" spans="1:16" x14ac:dyDescent="0.25">
      <c r="A3654" t="s">
        <v>3666</v>
      </c>
      <c r="B3654" t="s">
        <v>5219</v>
      </c>
      <c r="C3654" t="str">
        <f>TEXT(SalesData[[#This Row],[Order Date]],"mmm-yyyy")</f>
        <v>Sep-2024</v>
      </c>
      <c r="D3654">
        <f t="shared" si="57"/>
        <v>2024</v>
      </c>
      <c r="E3654" t="s">
        <v>6142</v>
      </c>
      <c r="F3654" t="s">
        <v>6940</v>
      </c>
      <c r="G3654" t="s">
        <v>7095</v>
      </c>
      <c r="H3654" t="s">
        <v>7108</v>
      </c>
      <c r="I3654" t="s">
        <v>7126</v>
      </c>
      <c r="J3654" t="s">
        <v>7163</v>
      </c>
      <c r="K3654" t="s">
        <v>7171</v>
      </c>
      <c r="L3654" t="s">
        <v>7209</v>
      </c>
      <c r="M3654">
        <v>2</v>
      </c>
      <c r="N3654">
        <v>3055.04</v>
      </c>
      <c r="O3654">
        <v>0.15</v>
      </c>
      <c r="P3654">
        <v>339.91</v>
      </c>
    </row>
    <row r="3655" spans="1:16" x14ac:dyDescent="0.25">
      <c r="A3655" t="s">
        <v>3667</v>
      </c>
      <c r="B3655" t="s">
        <v>5261</v>
      </c>
      <c r="C3655" t="str">
        <f>TEXT(SalesData[[#This Row],[Order Date]],"mmm-yyyy")</f>
        <v>Jan-2023</v>
      </c>
      <c r="D3655">
        <f t="shared" si="57"/>
        <v>2023</v>
      </c>
      <c r="E3655" t="s">
        <v>6138</v>
      </c>
      <c r="F3655" t="s">
        <v>6936</v>
      </c>
      <c r="G3655" t="s">
        <v>7097</v>
      </c>
      <c r="H3655" t="s">
        <v>7107</v>
      </c>
      <c r="I3655" t="s">
        <v>7153</v>
      </c>
      <c r="J3655" t="s">
        <v>7165</v>
      </c>
      <c r="K3655" t="s">
        <v>7176</v>
      </c>
      <c r="L3655" t="s">
        <v>7194</v>
      </c>
      <c r="M3655">
        <v>8</v>
      </c>
      <c r="N3655">
        <v>202208.48</v>
      </c>
      <c r="O3655">
        <v>0</v>
      </c>
      <c r="P3655">
        <v>29584</v>
      </c>
    </row>
    <row r="3656" spans="1:16" x14ac:dyDescent="0.25">
      <c r="A3656" t="s">
        <v>3668</v>
      </c>
      <c r="B3656" t="s">
        <v>5669</v>
      </c>
      <c r="C3656" t="str">
        <f>TEXT(SalesData[[#This Row],[Order Date]],"mmm-yyyy")</f>
        <v>Jun-2024</v>
      </c>
      <c r="D3656">
        <f t="shared" si="57"/>
        <v>2024</v>
      </c>
      <c r="E3656" t="s">
        <v>6759</v>
      </c>
      <c r="F3656" t="s">
        <v>7038</v>
      </c>
      <c r="G3656" t="s">
        <v>7094</v>
      </c>
      <c r="H3656" t="s">
        <v>7101</v>
      </c>
      <c r="I3656" t="s">
        <v>7117</v>
      </c>
      <c r="J3656" t="s">
        <v>7163</v>
      </c>
      <c r="K3656" t="s">
        <v>7175</v>
      </c>
      <c r="L3656" t="s">
        <v>7205</v>
      </c>
      <c r="M3656">
        <v>7</v>
      </c>
      <c r="N3656">
        <v>23236.400000000001</v>
      </c>
      <c r="O3656">
        <v>0.05</v>
      </c>
      <c r="P3656">
        <v>3655.64</v>
      </c>
    </row>
    <row r="3657" spans="1:16" x14ac:dyDescent="0.25">
      <c r="A3657" t="s">
        <v>3669</v>
      </c>
      <c r="B3657" t="s">
        <v>6062</v>
      </c>
      <c r="C3657" t="str">
        <f>TEXT(SalesData[[#This Row],[Order Date]],"mmm-yyyy")</f>
        <v>Mar-2024</v>
      </c>
      <c r="D3657">
        <f t="shared" si="57"/>
        <v>2024</v>
      </c>
      <c r="E3657" t="s">
        <v>6421</v>
      </c>
      <c r="F3657" t="s">
        <v>7054</v>
      </c>
      <c r="G3657" t="s">
        <v>7095</v>
      </c>
      <c r="H3657" t="s">
        <v>7106</v>
      </c>
      <c r="I3657" t="s">
        <v>7146</v>
      </c>
      <c r="J3657" t="s">
        <v>7164</v>
      </c>
      <c r="K3657" t="s">
        <v>7170</v>
      </c>
      <c r="L3657" t="s">
        <v>7189</v>
      </c>
      <c r="M3657">
        <v>3</v>
      </c>
      <c r="N3657">
        <v>3674.61</v>
      </c>
      <c r="O3657">
        <v>0.2</v>
      </c>
      <c r="P3657">
        <v>699.08</v>
      </c>
    </row>
    <row r="3658" spans="1:16" x14ac:dyDescent="0.25">
      <c r="A3658" t="s">
        <v>3670</v>
      </c>
      <c r="B3658" t="s">
        <v>5431</v>
      </c>
      <c r="C3658" t="str">
        <f>TEXT(SalesData[[#This Row],[Order Date]],"mmm-yyyy")</f>
        <v>Jan-2024</v>
      </c>
      <c r="D3658">
        <f t="shared" si="57"/>
        <v>2024</v>
      </c>
      <c r="E3658" t="s">
        <v>6464</v>
      </c>
      <c r="F3658" t="s">
        <v>6983</v>
      </c>
      <c r="G3658" t="s">
        <v>7097</v>
      </c>
      <c r="H3658" t="s">
        <v>7107</v>
      </c>
      <c r="I3658" t="s">
        <v>7153</v>
      </c>
      <c r="J3658" t="s">
        <v>7163</v>
      </c>
      <c r="K3658" t="s">
        <v>7171</v>
      </c>
      <c r="L3658" t="s">
        <v>7209</v>
      </c>
      <c r="M3658">
        <v>4</v>
      </c>
      <c r="N3658">
        <v>6905.22</v>
      </c>
      <c r="O3658">
        <v>0</v>
      </c>
      <c r="P3658">
        <v>1400.03</v>
      </c>
    </row>
    <row r="3659" spans="1:16" x14ac:dyDescent="0.25">
      <c r="A3659" t="s">
        <v>3671</v>
      </c>
      <c r="B3659" t="s">
        <v>5059</v>
      </c>
      <c r="C3659" t="str">
        <f>TEXT(SalesData[[#This Row],[Order Date]],"mmm-yyyy")</f>
        <v>May-2023</v>
      </c>
      <c r="D3659">
        <f t="shared" si="57"/>
        <v>2023</v>
      </c>
      <c r="E3659" t="s">
        <v>6815</v>
      </c>
      <c r="F3659" t="s">
        <v>6957</v>
      </c>
      <c r="G3659" t="s">
        <v>7096</v>
      </c>
      <c r="H3659" t="s">
        <v>7113</v>
      </c>
      <c r="I3659" t="s">
        <v>7148</v>
      </c>
      <c r="J3659" t="s">
        <v>7163</v>
      </c>
      <c r="K3659" t="s">
        <v>7175</v>
      </c>
      <c r="L3659" t="s">
        <v>7205</v>
      </c>
      <c r="M3659">
        <v>5</v>
      </c>
      <c r="N3659">
        <v>18286.45</v>
      </c>
      <c r="O3659">
        <v>0</v>
      </c>
      <c r="P3659">
        <v>3143.8</v>
      </c>
    </row>
    <row r="3660" spans="1:16" x14ac:dyDescent="0.25">
      <c r="A3660" t="s">
        <v>3672</v>
      </c>
      <c r="B3660" t="s">
        <v>5816</v>
      </c>
      <c r="C3660" t="str">
        <f>TEXT(SalesData[[#This Row],[Order Date]],"mmm-yyyy")</f>
        <v>Oct-2023</v>
      </c>
      <c r="D3660">
        <f t="shared" si="57"/>
        <v>2023</v>
      </c>
      <c r="E3660" t="s">
        <v>6522</v>
      </c>
      <c r="F3660" t="s">
        <v>7040</v>
      </c>
      <c r="G3660" t="s">
        <v>7094</v>
      </c>
      <c r="H3660" t="s">
        <v>7099</v>
      </c>
      <c r="I3660" t="s">
        <v>7125</v>
      </c>
      <c r="J3660" t="s">
        <v>7163</v>
      </c>
      <c r="K3660" t="s">
        <v>7171</v>
      </c>
      <c r="L3660" t="s">
        <v>7204</v>
      </c>
      <c r="M3660">
        <v>3</v>
      </c>
      <c r="N3660">
        <v>10622.4</v>
      </c>
      <c r="O3660">
        <v>0.25</v>
      </c>
      <c r="P3660">
        <v>882.72</v>
      </c>
    </row>
    <row r="3661" spans="1:16" x14ac:dyDescent="0.25">
      <c r="A3661" t="s">
        <v>3673</v>
      </c>
      <c r="B3661" t="s">
        <v>5517</v>
      </c>
      <c r="C3661" t="str">
        <f>TEXT(SalesData[[#This Row],[Order Date]],"mmm-yyyy")</f>
        <v>Aug-2025</v>
      </c>
      <c r="D3661">
        <f t="shared" si="57"/>
        <v>2025</v>
      </c>
      <c r="E3661" t="s">
        <v>6721</v>
      </c>
      <c r="F3661" t="s">
        <v>7086</v>
      </c>
      <c r="G3661" t="s">
        <v>7097</v>
      </c>
      <c r="H3661" t="s">
        <v>7107</v>
      </c>
      <c r="I3661" t="s">
        <v>7123</v>
      </c>
      <c r="J3661" t="s">
        <v>7165</v>
      </c>
      <c r="K3661" t="s">
        <v>7177</v>
      </c>
      <c r="L3661" t="s">
        <v>7198</v>
      </c>
      <c r="M3661">
        <v>7</v>
      </c>
      <c r="N3661">
        <v>428312.07</v>
      </c>
      <c r="O3661">
        <v>0.1</v>
      </c>
      <c r="P3661">
        <v>67414.429999999993</v>
      </c>
    </row>
    <row r="3662" spans="1:16" x14ac:dyDescent="0.25">
      <c r="A3662" t="s">
        <v>3674</v>
      </c>
      <c r="B3662" t="s">
        <v>5930</v>
      </c>
      <c r="C3662" t="str">
        <f>TEXT(SalesData[[#This Row],[Order Date]],"mmm-yyyy")</f>
        <v>Dec-2025</v>
      </c>
      <c r="D3662">
        <f t="shared" si="57"/>
        <v>2025</v>
      </c>
      <c r="E3662" t="s">
        <v>6245</v>
      </c>
      <c r="F3662" t="s">
        <v>6953</v>
      </c>
      <c r="G3662" t="s">
        <v>7094</v>
      </c>
      <c r="H3662" t="s">
        <v>7099</v>
      </c>
      <c r="I3662" t="s">
        <v>7125</v>
      </c>
      <c r="J3662" t="s">
        <v>7165</v>
      </c>
      <c r="K3662" t="s">
        <v>7172</v>
      </c>
      <c r="L3662" t="s">
        <v>7208</v>
      </c>
      <c r="M3662">
        <v>1</v>
      </c>
      <c r="N3662">
        <v>2489.7800000000002</v>
      </c>
      <c r="O3662">
        <v>0</v>
      </c>
      <c r="P3662">
        <v>495.76</v>
      </c>
    </row>
    <row r="3663" spans="1:16" x14ac:dyDescent="0.25">
      <c r="A3663" t="s">
        <v>3675</v>
      </c>
      <c r="B3663" t="s">
        <v>5326</v>
      </c>
      <c r="C3663" t="str">
        <f>TEXT(SalesData[[#This Row],[Order Date]],"mmm-yyyy")</f>
        <v>Jun-2024</v>
      </c>
      <c r="D3663">
        <f t="shared" si="57"/>
        <v>2024</v>
      </c>
      <c r="E3663" t="s">
        <v>6633</v>
      </c>
      <c r="F3663" t="s">
        <v>7027</v>
      </c>
      <c r="G3663" t="s">
        <v>7096</v>
      </c>
      <c r="H3663" t="s">
        <v>7112</v>
      </c>
      <c r="I3663" t="s">
        <v>7154</v>
      </c>
      <c r="J3663" t="s">
        <v>7165</v>
      </c>
      <c r="K3663" t="s">
        <v>7172</v>
      </c>
      <c r="L3663" t="s">
        <v>7208</v>
      </c>
      <c r="M3663">
        <v>8</v>
      </c>
      <c r="N3663">
        <v>20469.7</v>
      </c>
      <c r="O3663">
        <v>0</v>
      </c>
      <c r="P3663">
        <v>4297.46</v>
      </c>
    </row>
    <row r="3664" spans="1:16" x14ac:dyDescent="0.25">
      <c r="A3664" t="s">
        <v>3676</v>
      </c>
      <c r="B3664" t="s">
        <v>5547</v>
      </c>
      <c r="C3664" t="str">
        <f>TEXT(SalesData[[#This Row],[Order Date]],"mmm-yyyy")</f>
        <v>May-2025</v>
      </c>
      <c r="D3664">
        <f t="shared" si="57"/>
        <v>2025</v>
      </c>
      <c r="E3664" t="s">
        <v>6604</v>
      </c>
      <c r="F3664" t="s">
        <v>6918</v>
      </c>
      <c r="G3664" t="s">
        <v>7095</v>
      </c>
      <c r="H3664" t="s">
        <v>7108</v>
      </c>
      <c r="I3664" t="s">
        <v>7150</v>
      </c>
      <c r="J3664" t="s">
        <v>7164</v>
      </c>
      <c r="K3664" t="s">
        <v>7170</v>
      </c>
      <c r="L3664" t="s">
        <v>7183</v>
      </c>
      <c r="M3664">
        <v>1</v>
      </c>
      <c r="N3664">
        <v>5152.78</v>
      </c>
      <c r="O3664">
        <v>0</v>
      </c>
      <c r="P3664">
        <v>1426.99</v>
      </c>
    </row>
    <row r="3665" spans="1:16" x14ac:dyDescent="0.25">
      <c r="A3665" t="s">
        <v>3677</v>
      </c>
      <c r="B3665" t="s">
        <v>5657</v>
      </c>
      <c r="C3665" t="str">
        <f>TEXT(SalesData[[#This Row],[Order Date]],"mmm-yyyy")</f>
        <v>Oct-2024</v>
      </c>
      <c r="D3665">
        <f t="shared" si="57"/>
        <v>2024</v>
      </c>
      <c r="E3665" t="s">
        <v>6520</v>
      </c>
      <c r="F3665" t="s">
        <v>6947</v>
      </c>
      <c r="G3665" t="s">
        <v>7095</v>
      </c>
      <c r="H3665" t="s">
        <v>7102</v>
      </c>
      <c r="I3665" t="s">
        <v>7147</v>
      </c>
      <c r="J3665" t="s">
        <v>7165</v>
      </c>
      <c r="K3665" t="s">
        <v>7176</v>
      </c>
      <c r="L3665" t="s">
        <v>7195</v>
      </c>
      <c r="M3665">
        <v>4</v>
      </c>
      <c r="N3665">
        <v>39646.53</v>
      </c>
      <c r="O3665">
        <v>0.2</v>
      </c>
      <c r="P3665">
        <v>1188.94</v>
      </c>
    </row>
    <row r="3666" spans="1:16" x14ac:dyDescent="0.25">
      <c r="A3666" t="s">
        <v>3678</v>
      </c>
      <c r="B3666" t="s">
        <v>5819</v>
      </c>
      <c r="C3666" t="str">
        <f>TEXT(SalesData[[#This Row],[Order Date]],"mmm-yyyy")</f>
        <v>Apr-2025</v>
      </c>
      <c r="D3666">
        <f t="shared" si="57"/>
        <v>2025</v>
      </c>
      <c r="E3666" t="s">
        <v>6414</v>
      </c>
      <c r="F3666" t="s">
        <v>6910</v>
      </c>
      <c r="G3666" t="s">
        <v>7095</v>
      </c>
      <c r="H3666" t="s">
        <v>7106</v>
      </c>
      <c r="I3666" t="s">
        <v>7122</v>
      </c>
      <c r="J3666" t="s">
        <v>7165</v>
      </c>
      <c r="K3666" t="s">
        <v>7172</v>
      </c>
      <c r="L3666" t="s">
        <v>7208</v>
      </c>
      <c r="M3666">
        <v>5</v>
      </c>
      <c r="N3666">
        <v>12278.05</v>
      </c>
      <c r="O3666">
        <v>0.05</v>
      </c>
      <c r="P3666">
        <v>2688.66</v>
      </c>
    </row>
    <row r="3667" spans="1:16" x14ac:dyDescent="0.25">
      <c r="A3667" t="s">
        <v>3679</v>
      </c>
      <c r="B3667" t="s">
        <v>5971</v>
      </c>
      <c r="C3667" t="str">
        <f>TEXT(SalesData[[#This Row],[Order Date]],"mmm-yyyy")</f>
        <v>Jun-2024</v>
      </c>
      <c r="D3667">
        <f t="shared" si="57"/>
        <v>2024</v>
      </c>
      <c r="E3667" t="s">
        <v>6669</v>
      </c>
      <c r="F3667" t="s">
        <v>6952</v>
      </c>
      <c r="G3667" t="s">
        <v>7094</v>
      </c>
      <c r="H3667" t="s">
        <v>7099</v>
      </c>
      <c r="I3667" t="s">
        <v>7125</v>
      </c>
      <c r="J3667" t="s">
        <v>7165</v>
      </c>
      <c r="K3667" t="s">
        <v>7176</v>
      </c>
      <c r="L3667" t="s">
        <v>7202</v>
      </c>
      <c r="M3667">
        <v>3</v>
      </c>
      <c r="N3667">
        <v>50801.39</v>
      </c>
      <c r="O3667">
        <v>0.1</v>
      </c>
      <c r="P3667">
        <v>4731.04</v>
      </c>
    </row>
    <row r="3668" spans="1:16" x14ac:dyDescent="0.25">
      <c r="A3668" t="s">
        <v>3680</v>
      </c>
      <c r="B3668" t="s">
        <v>5036</v>
      </c>
      <c r="C3668" t="str">
        <f>TEXT(SalesData[[#This Row],[Order Date]],"mmm-yyyy")</f>
        <v>Dec-2024</v>
      </c>
      <c r="D3668">
        <f t="shared" si="57"/>
        <v>2024</v>
      </c>
      <c r="E3668" t="s">
        <v>6625</v>
      </c>
      <c r="F3668" t="s">
        <v>6983</v>
      </c>
      <c r="G3668" t="s">
        <v>7094</v>
      </c>
      <c r="H3668" t="s">
        <v>7101</v>
      </c>
      <c r="I3668" t="s">
        <v>7137</v>
      </c>
      <c r="J3668" t="s">
        <v>7165</v>
      </c>
      <c r="K3668" t="s">
        <v>7177</v>
      </c>
      <c r="L3668" t="s">
        <v>7198</v>
      </c>
      <c r="M3668">
        <v>3</v>
      </c>
      <c r="N3668">
        <v>177481.88</v>
      </c>
      <c r="O3668">
        <v>0.05</v>
      </c>
      <c r="P3668">
        <v>29843.67</v>
      </c>
    </row>
    <row r="3669" spans="1:16" x14ac:dyDescent="0.25">
      <c r="A3669" t="s">
        <v>3681</v>
      </c>
      <c r="B3669" t="s">
        <v>5123</v>
      </c>
      <c r="C3669" t="str">
        <f>TEXT(SalesData[[#This Row],[Order Date]],"mmm-yyyy")</f>
        <v>Feb-2024</v>
      </c>
      <c r="D3669">
        <f t="shared" si="57"/>
        <v>2024</v>
      </c>
      <c r="E3669" t="s">
        <v>6877</v>
      </c>
      <c r="F3669" t="s">
        <v>6916</v>
      </c>
      <c r="G3669" t="s">
        <v>7097</v>
      </c>
      <c r="H3669" t="s">
        <v>7110</v>
      </c>
      <c r="I3669" t="s">
        <v>7155</v>
      </c>
      <c r="J3669" t="s">
        <v>7162</v>
      </c>
      <c r="K3669" t="s">
        <v>7168</v>
      </c>
      <c r="L3669" t="s">
        <v>7180</v>
      </c>
      <c r="M3669">
        <v>3</v>
      </c>
      <c r="N3669">
        <v>9881.5400000000009</v>
      </c>
      <c r="O3669">
        <v>0.1</v>
      </c>
      <c r="P3669">
        <v>1353.01</v>
      </c>
    </row>
    <row r="3670" spans="1:16" x14ac:dyDescent="0.25">
      <c r="A3670" t="s">
        <v>3682</v>
      </c>
      <c r="B3670" t="s">
        <v>5439</v>
      </c>
      <c r="C3670" t="str">
        <f>TEXT(SalesData[[#This Row],[Order Date]],"mmm-yyyy")</f>
        <v>Apr-2023</v>
      </c>
      <c r="D3670">
        <f t="shared" si="57"/>
        <v>2023</v>
      </c>
      <c r="E3670" t="s">
        <v>6311</v>
      </c>
      <c r="F3670" t="s">
        <v>6930</v>
      </c>
      <c r="G3670" t="s">
        <v>7095</v>
      </c>
      <c r="H3670" t="s">
        <v>7109</v>
      </c>
      <c r="I3670" t="s">
        <v>7127</v>
      </c>
      <c r="J3670" t="s">
        <v>7163</v>
      </c>
      <c r="K3670" t="s">
        <v>7167</v>
      </c>
      <c r="L3670" t="s">
        <v>7187</v>
      </c>
      <c r="M3670">
        <v>2</v>
      </c>
      <c r="N3670">
        <v>3081.53</v>
      </c>
      <c r="O3670">
        <v>0</v>
      </c>
      <c r="P3670">
        <v>887.96</v>
      </c>
    </row>
    <row r="3671" spans="1:16" x14ac:dyDescent="0.25">
      <c r="A3671" t="s">
        <v>3683</v>
      </c>
      <c r="B3671" t="s">
        <v>5831</v>
      </c>
      <c r="C3671" t="str">
        <f>TEXT(SalesData[[#This Row],[Order Date]],"mmm-yyyy")</f>
        <v>Apr-2024</v>
      </c>
      <c r="D3671">
        <f t="shared" si="57"/>
        <v>2024</v>
      </c>
      <c r="E3671" t="s">
        <v>6394</v>
      </c>
      <c r="F3671" t="s">
        <v>6900</v>
      </c>
      <c r="G3671" t="s">
        <v>7097</v>
      </c>
      <c r="H3671" t="s">
        <v>7105</v>
      </c>
      <c r="I3671" t="s">
        <v>7128</v>
      </c>
      <c r="J3671" t="s">
        <v>7163</v>
      </c>
      <c r="K3671" t="s">
        <v>7175</v>
      </c>
      <c r="L3671" t="s">
        <v>7197</v>
      </c>
      <c r="M3671">
        <v>2</v>
      </c>
      <c r="N3671">
        <v>11560.25</v>
      </c>
      <c r="O3671">
        <v>0</v>
      </c>
      <c r="P3671">
        <v>2721.56</v>
      </c>
    </row>
    <row r="3672" spans="1:16" x14ac:dyDescent="0.25">
      <c r="A3672" t="s">
        <v>3684</v>
      </c>
      <c r="B3672" t="s">
        <v>5871</v>
      </c>
      <c r="C3672" t="str">
        <f>TEXT(SalesData[[#This Row],[Order Date]],"mmm-yyyy")</f>
        <v>Jan-2023</v>
      </c>
      <c r="D3672">
        <f t="shared" si="57"/>
        <v>2023</v>
      </c>
      <c r="E3672" t="s">
        <v>6167</v>
      </c>
      <c r="F3672" t="s">
        <v>6901</v>
      </c>
      <c r="G3672" t="s">
        <v>7097</v>
      </c>
      <c r="H3672" t="s">
        <v>7105</v>
      </c>
      <c r="I3672" t="s">
        <v>7128</v>
      </c>
      <c r="J3672" t="s">
        <v>7163</v>
      </c>
      <c r="K3672" t="s">
        <v>7171</v>
      </c>
      <c r="L3672" t="s">
        <v>7184</v>
      </c>
      <c r="M3672">
        <v>3</v>
      </c>
      <c r="N3672">
        <v>23601.18</v>
      </c>
      <c r="O3672">
        <v>0</v>
      </c>
      <c r="P3672">
        <v>3764.1</v>
      </c>
    </row>
    <row r="3673" spans="1:16" x14ac:dyDescent="0.25">
      <c r="A3673" t="s">
        <v>3685</v>
      </c>
      <c r="B3673" t="s">
        <v>5690</v>
      </c>
      <c r="C3673" t="str">
        <f>TEXT(SalesData[[#This Row],[Order Date]],"mmm-yyyy")</f>
        <v>Jul-2025</v>
      </c>
      <c r="D3673">
        <f t="shared" si="57"/>
        <v>2025</v>
      </c>
      <c r="E3673" t="s">
        <v>6306</v>
      </c>
      <c r="F3673" t="s">
        <v>6987</v>
      </c>
      <c r="G3673" t="s">
        <v>7097</v>
      </c>
      <c r="H3673" t="s">
        <v>7107</v>
      </c>
      <c r="I3673" t="s">
        <v>7153</v>
      </c>
      <c r="J3673" t="s">
        <v>7163</v>
      </c>
      <c r="K3673" t="s">
        <v>7171</v>
      </c>
      <c r="L3673" t="s">
        <v>7184</v>
      </c>
      <c r="M3673">
        <v>7</v>
      </c>
      <c r="N3673">
        <v>48289.15</v>
      </c>
      <c r="O3673">
        <v>0.15</v>
      </c>
      <c r="P3673">
        <v>5625.31</v>
      </c>
    </row>
    <row r="3674" spans="1:16" x14ac:dyDescent="0.25">
      <c r="A3674" t="s">
        <v>3686</v>
      </c>
      <c r="B3674" t="s">
        <v>5553</v>
      </c>
      <c r="C3674" t="str">
        <f>TEXT(SalesData[[#This Row],[Order Date]],"mmm-yyyy")</f>
        <v>Jul-2023</v>
      </c>
      <c r="D3674">
        <f t="shared" si="57"/>
        <v>2023</v>
      </c>
      <c r="E3674" t="s">
        <v>6621</v>
      </c>
      <c r="F3674" t="s">
        <v>6953</v>
      </c>
      <c r="G3674" t="s">
        <v>7095</v>
      </c>
      <c r="H3674" t="s">
        <v>7102</v>
      </c>
      <c r="I3674" t="s">
        <v>7118</v>
      </c>
      <c r="J3674" t="s">
        <v>7164</v>
      </c>
      <c r="K3674" t="s">
        <v>7174</v>
      </c>
      <c r="L3674" t="s">
        <v>7188</v>
      </c>
      <c r="M3674">
        <v>7</v>
      </c>
      <c r="N3674">
        <v>16775.41</v>
      </c>
      <c r="O3674">
        <v>0.15</v>
      </c>
      <c r="P3674">
        <v>3182.94</v>
      </c>
    </row>
    <row r="3675" spans="1:16" x14ac:dyDescent="0.25">
      <c r="A3675" t="s">
        <v>3687</v>
      </c>
      <c r="B3675" t="s">
        <v>6032</v>
      </c>
      <c r="C3675" t="str">
        <f>TEXT(SalesData[[#This Row],[Order Date]],"mmm-yyyy")</f>
        <v>Dec-2024</v>
      </c>
      <c r="D3675">
        <f t="shared" si="57"/>
        <v>2024</v>
      </c>
      <c r="E3675" t="s">
        <v>6759</v>
      </c>
      <c r="F3675" t="s">
        <v>7038</v>
      </c>
      <c r="G3675" t="s">
        <v>7094</v>
      </c>
      <c r="H3675" t="s">
        <v>7098</v>
      </c>
      <c r="I3675" t="s">
        <v>7156</v>
      </c>
      <c r="J3675" t="s">
        <v>7163</v>
      </c>
      <c r="K3675" t="s">
        <v>7175</v>
      </c>
      <c r="L3675" t="s">
        <v>7205</v>
      </c>
      <c r="M3675">
        <v>8</v>
      </c>
      <c r="N3675">
        <v>22360.54</v>
      </c>
      <c r="O3675">
        <v>0.2</v>
      </c>
      <c r="P3675">
        <v>1847.13</v>
      </c>
    </row>
    <row r="3676" spans="1:16" x14ac:dyDescent="0.25">
      <c r="A3676" t="s">
        <v>3688</v>
      </c>
      <c r="B3676" t="s">
        <v>5836</v>
      </c>
      <c r="C3676" t="str">
        <f>TEXT(SalesData[[#This Row],[Order Date]],"mmm-yyyy")</f>
        <v>Feb-2025</v>
      </c>
      <c r="D3676">
        <f t="shared" si="57"/>
        <v>2025</v>
      </c>
      <c r="E3676" t="s">
        <v>6517</v>
      </c>
      <c r="F3676" t="s">
        <v>6902</v>
      </c>
      <c r="G3676" t="s">
        <v>7097</v>
      </c>
      <c r="H3676" t="s">
        <v>7105</v>
      </c>
      <c r="I3676" t="s">
        <v>7149</v>
      </c>
      <c r="J3676" t="s">
        <v>7163</v>
      </c>
      <c r="K3676" t="s">
        <v>7171</v>
      </c>
      <c r="L3676" t="s">
        <v>7204</v>
      </c>
      <c r="M3676">
        <v>3</v>
      </c>
      <c r="N3676">
        <v>10962.88</v>
      </c>
      <c r="O3676">
        <v>0.2</v>
      </c>
      <c r="P3676">
        <v>890.03</v>
      </c>
    </row>
    <row r="3677" spans="1:16" x14ac:dyDescent="0.25">
      <c r="A3677" t="s">
        <v>3689</v>
      </c>
      <c r="B3677" t="s">
        <v>5729</v>
      </c>
      <c r="C3677" t="str">
        <f>TEXT(SalesData[[#This Row],[Order Date]],"mmm-yyyy")</f>
        <v>Jul-2023</v>
      </c>
      <c r="D3677">
        <f t="shared" si="57"/>
        <v>2023</v>
      </c>
      <c r="E3677" t="s">
        <v>6547</v>
      </c>
      <c r="F3677" t="s">
        <v>6978</v>
      </c>
      <c r="G3677" t="s">
        <v>7095</v>
      </c>
      <c r="H3677" t="s">
        <v>7109</v>
      </c>
      <c r="I3677" t="s">
        <v>7127</v>
      </c>
      <c r="J3677" t="s">
        <v>7164</v>
      </c>
      <c r="K3677" t="s">
        <v>7174</v>
      </c>
      <c r="L3677" t="s">
        <v>7199</v>
      </c>
      <c r="M3677">
        <v>1</v>
      </c>
      <c r="N3677">
        <v>1272.31</v>
      </c>
      <c r="O3677">
        <v>0.2</v>
      </c>
      <c r="P3677">
        <v>137.79</v>
      </c>
    </row>
    <row r="3678" spans="1:16" x14ac:dyDescent="0.25">
      <c r="A3678" t="s">
        <v>3690</v>
      </c>
      <c r="B3678" t="s">
        <v>5180</v>
      </c>
      <c r="C3678" t="str">
        <f>TEXT(SalesData[[#This Row],[Order Date]],"mmm-yyyy")</f>
        <v>Jul-2023</v>
      </c>
      <c r="D3678">
        <f t="shared" si="57"/>
        <v>2023</v>
      </c>
      <c r="E3678" t="s">
        <v>6811</v>
      </c>
      <c r="F3678" t="s">
        <v>6958</v>
      </c>
      <c r="G3678" t="s">
        <v>7096</v>
      </c>
      <c r="H3678" t="s">
        <v>7111</v>
      </c>
      <c r="I3678" t="s">
        <v>7131</v>
      </c>
      <c r="J3678" t="s">
        <v>7162</v>
      </c>
      <c r="K3678" t="s">
        <v>7168</v>
      </c>
      <c r="L3678" t="s">
        <v>7181</v>
      </c>
      <c r="M3678">
        <v>5</v>
      </c>
      <c r="N3678">
        <v>56218.79</v>
      </c>
      <c r="O3678">
        <v>0.1</v>
      </c>
      <c r="P3678">
        <v>11085.82</v>
      </c>
    </row>
    <row r="3679" spans="1:16" x14ac:dyDescent="0.25">
      <c r="A3679" t="s">
        <v>3691</v>
      </c>
      <c r="B3679" t="s">
        <v>5641</v>
      </c>
      <c r="C3679" t="str">
        <f>TEXT(SalesData[[#This Row],[Order Date]],"mmm-yyyy")</f>
        <v>Jun-2023</v>
      </c>
      <c r="D3679">
        <f t="shared" si="57"/>
        <v>2023</v>
      </c>
      <c r="E3679" t="s">
        <v>6271</v>
      </c>
      <c r="F3679" t="s">
        <v>7015</v>
      </c>
      <c r="G3679" t="s">
        <v>7097</v>
      </c>
      <c r="H3679" t="s">
        <v>7104</v>
      </c>
      <c r="I3679" t="s">
        <v>7160</v>
      </c>
      <c r="J3679" t="s">
        <v>7164</v>
      </c>
      <c r="K3679" t="s">
        <v>7174</v>
      </c>
      <c r="L3679" t="s">
        <v>7199</v>
      </c>
      <c r="M3679">
        <v>4</v>
      </c>
      <c r="N3679">
        <v>6594.79</v>
      </c>
      <c r="O3679">
        <v>0</v>
      </c>
      <c r="P3679">
        <v>1390.27</v>
      </c>
    </row>
    <row r="3680" spans="1:16" x14ac:dyDescent="0.25">
      <c r="A3680" t="s">
        <v>3692</v>
      </c>
      <c r="B3680" t="s">
        <v>5809</v>
      </c>
      <c r="C3680" t="str">
        <f>TEXT(SalesData[[#This Row],[Order Date]],"mmm-yyyy")</f>
        <v>Sep-2023</v>
      </c>
      <c r="D3680">
        <f t="shared" si="57"/>
        <v>2023</v>
      </c>
      <c r="E3680" t="s">
        <v>6459</v>
      </c>
      <c r="F3680" t="s">
        <v>7064</v>
      </c>
      <c r="G3680" t="s">
        <v>7097</v>
      </c>
      <c r="H3680" t="s">
        <v>7105</v>
      </c>
      <c r="I3680" t="s">
        <v>7121</v>
      </c>
      <c r="J3680" t="s">
        <v>7165</v>
      </c>
      <c r="K3680" t="s">
        <v>7177</v>
      </c>
      <c r="L3680" t="s">
        <v>7210</v>
      </c>
      <c r="M3680">
        <v>7</v>
      </c>
      <c r="N3680">
        <v>511593.65</v>
      </c>
      <c r="O3680">
        <v>0.1</v>
      </c>
      <c r="P3680">
        <v>39770.78</v>
      </c>
    </row>
    <row r="3681" spans="1:16" x14ac:dyDescent="0.25">
      <c r="A3681" t="s">
        <v>3693</v>
      </c>
      <c r="B3681" t="s">
        <v>5718</v>
      </c>
      <c r="C3681" t="str">
        <f>TEXT(SalesData[[#This Row],[Order Date]],"mmm-yyyy")</f>
        <v>Dec-2025</v>
      </c>
      <c r="D3681">
        <f t="shared" si="57"/>
        <v>2025</v>
      </c>
      <c r="E3681" t="s">
        <v>6861</v>
      </c>
      <c r="F3681" t="s">
        <v>6971</v>
      </c>
      <c r="G3681" t="s">
        <v>7097</v>
      </c>
      <c r="H3681" t="s">
        <v>7104</v>
      </c>
      <c r="I3681" t="s">
        <v>7120</v>
      </c>
      <c r="J3681" t="s">
        <v>7162</v>
      </c>
      <c r="K3681" t="s">
        <v>7166</v>
      </c>
      <c r="L3681" t="s">
        <v>7211</v>
      </c>
      <c r="M3681">
        <v>5</v>
      </c>
      <c r="N3681">
        <v>28314.639999999999</v>
      </c>
      <c r="O3681">
        <v>0.25</v>
      </c>
      <c r="P3681">
        <v>2368.96</v>
      </c>
    </row>
    <row r="3682" spans="1:16" x14ac:dyDescent="0.25">
      <c r="A3682" t="s">
        <v>3694</v>
      </c>
      <c r="B3682" t="s">
        <v>5608</v>
      </c>
      <c r="C3682" t="str">
        <f>TEXT(SalesData[[#This Row],[Order Date]],"mmm-yyyy")</f>
        <v>May-2023</v>
      </c>
      <c r="D3682">
        <f t="shared" si="57"/>
        <v>2023</v>
      </c>
      <c r="E3682" t="s">
        <v>6617</v>
      </c>
      <c r="F3682" t="s">
        <v>7082</v>
      </c>
      <c r="G3682" t="s">
        <v>7096</v>
      </c>
      <c r="H3682" t="s">
        <v>7103</v>
      </c>
      <c r="I3682" t="s">
        <v>7134</v>
      </c>
      <c r="J3682" t="s">
        <v>7162</v>
      </c>
      <c r="K3682" t="s">
        <v>7166</v>
      </c>
      <c r="L3682" t="s">
        <v>7178</v>
      </c>
      <c r="M3682">
        <v>3</v>
      </c>
      <c r="N3682">
        <v>44469.01</v>
      </c>
      <c r="O3682">
        <v>0.05</v>
      </c>
      <c r="P3682">
        <v>8899.4500000000007</v>
      </c>
    </row>
    <row r="3683" spans="1:16" x14ac:dyDescent="0.25">
      <c r="A3683" t="s">
        <v>3695</v>
      </c>
      <c r="B3683" t="s">
        <v>5296</v>
      </c>
      <c r="C3683" t="str">
        <f>TEXT(SalesData[[#This Row],[Order Date]],"mmm-yyyy")</f>
        <v>Mar-2025</v>
      </c>
      <c r="D3683">
        <f t="shared" si="57"/>
        <v>2025</v>
      </c>
      <c r="E3683" t="s">
        <v>6876</v>
      </c>
      <c r="F3683" t="s">
        <v>6909</v>
      </c>
      <c r="G3683" t="s">
        <v>7094</v>
      </c>
      <c r="H3683" t="s">
        <v>7099</v>
      </c>
      <c r="I3683" t="s">
        <v>7115</v>
      </c>
      <c r="J3683" t="s">
        <v>7163</v>
      </c>
      <c r="K3683" t="s">
        <v>7167</v>
      </c>
      <c r="L3683" t="s">
        <v>7179</v>
      </c>
      <c r="M3683">
        <v>4</v>
      </c>
      <c r="N3683">
        <v>10117.23</v>
      </c>
      <c r="O3683">
        <v>0</v>
      </c>
      <c r="P3683">
        <v>2623.16</v>
      </c>
    </row>
    <row r="3684" spans="1:16" x14ac:dyDescent="0.25">
      <c r="A3684" t="s">
        <v>3696</v>
      </c>
      <c r="B3684" t="s">
        <v>5660</v>
      </c>
      <c r="C3684" t="str">
        <f>TEXT(SalesData[[#This Row],[Order Date]],"mmm-yyyy")</f>
        <v>Feb-2024</v>
      </c>
      <c r="D3684">
        <f t="shared" si="57"/>
        <v>2024</v>
      </c>
      <c r="E3684" t="s">
        <v>6365</v>
      </c>
      <c r="F3684" t="s">
        <v>6901</v>
      </c>
      <c r="G3684" t="s">
        <v>7094</v>
      </c>
      <c r="H3684" t="s">
        <v>7101</v>
      </c>
      <c r="I3684" t="s">
        <v>7124</v>
      </c>
      <c r="J3684" t="s">
        <v>7162</v>
      </c>
      <c r="K3684" t="s">
        <v>7169</v>
      </c>
      <c r="L3684" t="s">
        <v>7203</v>
      </c>
      <c r="M3684">
        <v>8</v>
      </c>
      <c r="N3684">
        <v>177831.02</v>
      </c>
      <c r="O3684">
        <v>0</v>
      </c>
      <c r="P3684">
        <v>26587.86</v>
      </c>
    </row>
    <row r="3685" spans="1:16" x14ac:dyDescent="0.25">
      <c r="A3685" t="s">
        <v>3697</v>
      </c>
      <c r="B3685" t="s">
        <v>5975</v>
      </c>
      <c r="C3685" t="str">
        <f>TEXT(SalesData[[#This Row],[Order Date]],"mmm-yyyy")</f>
        <v>Aug-2023</v>
      </c>
      <c r="D3685">
        <f t="shared" si="57"/>
        <v>2023</v>
      </c>
      <c r="E3685" t="s">
        <v>6675</v>
      </c>
      <c r="F3685" t="s">
        <v>7013</v>
      </c>
      <c r="G3685" t="s">
        <v>7096</v>
      </c>
      <c r="H3685" t="s">
        <v>7111</v>
      </c>
      <c r="I3685" t="s">
        <v>7142</v>
      </c>
      <c r="J3685" t="s">
        <v>7165</v>
      </c>
      <c r="K3685" t="s">
        <v>7172</v>
      </c>
      <c r="L3685" t="s">
        <v>7212</v>
      </c>
      <c r="M3685">
        <v>6</v>
      </c>
      <c r="N3685">
        <v>20002.3</v>
      </c>
      <c r="O3685">
        <v>0.05</v>
      </c>
      <c r="P3685">
        <v>3422.99</v>
      </c>
    </row>
    <row r="3686" spans="1:16" x14ac:dyDescent="0.25">
      <c r="A3686" t="s">
        <v>3698</v>
      </c>
      <c r="B3686" t="s">
        <v>5216</v>
      </c>
      <c r="C3686" t="str">
        <f>TEXT(SalesData[[#This Row],[Order Date]],"mmm-yyyy")</f>
        <v>Feb-2024</v>
      </c>
      <c r="D3686">
        <f t="shared" si="57"/>
        <v>2024</v>
      </c>
      <c r="E3686" t="s">
        <v>6271</v>
      </c>
      <c r="F3686" t="s">
        <v>7015</v>
      </c>
      <c r="G3686" t="s">
        <v>7094</v>
      </c>
      <c r="H3686" t="s">
        <v>7099</v>
      </c>
      <c r="I3686" t="s">
        <v>7130</v>
      </c>
      <c r="J3686" t="s">
        <v>7164</v>
      </c>
      <c r="K3686" t="s">
        <v>7174</v>
      </c>
      <c r="L3686" t="s">
        <v>7196</v>
      </c>
      <c r="M3686">
        <v>3</v>
      </c>
      <c r="N3686">
        <v>8625.58</v>
      </c>
      <c r="O3686">
        <v>0.2</v>
      </c>
      <c r="P3686">
        <v>1238.73</v>
      </c>
    </row>
    <row r="3687" spans="1:16" x14ac:dyDescent="0.25">
      <c r="A3687" t="s">
        <v>3699</v>
      </c>
      <c r="B3687" t="s">
        <v>5506</v>
      </c>
      <c r="C3687" t="str">
        <f>TEXT(SalesData[[#This Row],[Order Date]],"mmm-yyyy")</f>
        <v>Apr-2025</v>
      </c>
      <c r="D3687">
        <f t="shared" si="57"/>
        <v>2025</v>
      </c>
      <c r="E3687" t="s">
        <v>6457</v>
      </c>
      <c r="F3687" t="s">
        <v>6930</v>
      </c>
      <c r="G3687" t="s">
        <v>7094</v>
      </c>
      <c r="H3687" t="s">
        <v>7098</v>
      </c>
      <c r="I3687" t="s">
        <v>7114</v>
      </c>
      <c r="J3687" t="s">
        <v>7164</v>
      </c>
      <c r="K3687" t="s">
        <v>7173</v>
      </c>
      <c r="L3687" t="s">
        <v>7186</v>
      </c>
      <c r="M3687">
        <v>8</v>
      </c>
      <c r="N3687">
        <v>27654.17</v>
      </c>
      <c r="O3687">
        <v>0.25</v>
      </c>
      <c r="P3687">
        <v>5808.16</v>
      </c>
    </row>
    <row r="3688" spans="1:16" x14ac:dyDescent="0.25">
      <c r="A3688" t="s">
        <v>3700</v>
      </c>
      <c r="B3688" t="s">
        <v>5957</v>
      </c>
      <c r="C3688" t="str">
        <f>TEXT(SalesData[[#This Row],[Order Date]],"mmm-yyyy")</f>
        <v>Nov-2024</v>
      </c>
      <c r="D3688">
        <f t="shared" si="57"/>
        <v>2024</v>
      </c>
      <c r="E3688" t="s">
        <v>6836</v>
      </c>
      <c r="F3688" t="s">
        <v>7055</v>
      </c>
      <c r="G3688" t="s">
        <v>7094</v>
      </c>
      <c r="H3688" t="s">
        <v>7100</v>
      </c>
      <c r="I3688" t="s">
        <v>7151</v>
      </c>
      <c r="J3688" t="s">
        <v>7163</v>
      </c>
      <c r="K3688" t="s">
        <v>7167</v>
      </c>
      <c r="L3688" t="s">
        <v>7179</v>
      </c>
      <c r="M3688">
        <v>6</v>
      </c>
      <c r="N3688">
        <v>10816.68</v>
      </c>
      <c r="O3688">
        <v>0.25</v>
      </c>
      <c r="P3688">
        <v>1464.34</v>
      </c>
    </row>
    <row r="3689" spans="1:16" x14ac:dyDescent="0.25">
      <c r="A3689" t="s">
        <v>3701</v>
      </c>
      <c r="B3689" t="s">
        <v>5524</v>
      </c>
      <c r="C3689" t="str">
        <f>TEXT(SalesData[[#This Row],[Order Date]],"mmm-yyyy")</f>
        <v>May-2023</v>
      </c>
      <c r="D3689">
        <f t="shared" si="57"/>
        <v>2023</v>
      </c>
      <c r="E3689" t="s">
        <v>6186</v>
      </c>
      <c r="F3689" t="s">
        <v>6974</v>
      </c>
      <c r="G3689" t="s">
        <v>7096</v>
      </c>
      <c r="H3689" t="s">
        <v>7112</v>
      </c>
      <c r="I3689" t="s">
        <v>7139</v>
      </c>
      <c r="J3689" t="s">
        <v>7164</v>
      </c>
      <c r="K3689" t="s">
        <v>7174</v>
      </c>
      <c r="L3689" t="s">
        <v>7199</v>
      </c>
      <c r="M3689">
        <v>3</v>
      </c>
      <c r="N3689">
        <v>3860.5</v>
      </c>
      <c r="O3689">
        <v>0.2</v>
      </c>
      <c r="P3689">
        <v>570.89</v>
      </c>
    </row>
    <row r="3690" spans="1:16" x14ac:dyDescent="0.25">
      <c r="A3690" t="s">
        <v>3702</v>
      </c>
      <c r="B3690" t="s">
        <v>5381</v>
      </c>
      <c r="C3690" t="str">
        <f>TEXT(SalesData[[#This Row],[Order Date]],"mmm-yyyy")</f>
        <v>Oct-2024</v>
      </c>
      <c r="D3690">
        <f t="shared" si="57"/>
        <v>2024</v>
      </c>
      <c r="E3690" t="s">
        <v>6487</v>
      </c>
      <c r="F3690" t="s">
        <v>7021</v>
      </c>
      <c r="G3690" t="s">
        <v>7097</v>
      </c>
      <c r="H3690" t="s">
        <v>7107</v>
      </c>
      <c r="I3690" t="s">
        <v>7123</v>
      </c>
      <c r="J3690" t="s">
        <v>7163</v>
      </c>
      <c r="K3690" t="s">
        <v>7175</v>
      </c>
      <c r="L3690" t="s">
        <v>7205</v>
      </c>
      <c r="M3690">
        <v>6</v>
      </c>
      <c r="N3690">
        <v>16844.599999999999</v>
      </c>
      <c r="O3690">
        <v>0.2</v>
      </c>
      <c r="P3690">
        <v>2260.9299999999998</v>
      </c>
    </row>
    <row r="3691" spans="1:16" x14ac:dyDescent="0.25">
      <c r="A3691" t="s">
        <v>3703</v>
      </c>
      <c r="B3691" t="s">
        <v>5718</v>
      </c>
      <c r="C3691" t="str">
        <f>TEXT(SalesData[[#This Row],[Order Date]],"mmm-yyyy")</f>
        <v>Dec-2025</v>
      </c>
      <c r="D3691">
        <f t="shared" si="57"/>
        <v>2025</v>
      </c>
      <c r="E3691" t="s">
        <v>6824</v>
      </c>
      <c r="F3691" t="s">
        <v>7000</v>
      </c>
      <c r="G3691" t="s">
        <v>7096</v>
      </c>
      <c r="H3691" t="s">
        <v>7113</v>
      </c>
      <c r="I3691" t="s">
        <v>7148</v>
      </c>
      <c r="J3691" t="s">
        <v>7162</v>
      </c>
      <c r="K3691" t="s">
        <v>7169</v>
      </c>
      <c r="L3691" t="s">
        <v>7193</v>
      </c>
      <c r="M3691">
        <v>4</v>
      </c>
      <c r="N3691">
        <v>42586.720000000001</v>
      </c>
      <c r="O3691">
        <v>0</v>
      </c>
      <c r="P3691">
        <v>8509.51</v>
      </c>
    </row>
    <row r="3692" spans="1:16" x14ac:dyDescent="0.25">
      <c r="A3692" t="s">
        <v>3704</v>
      </c>
      <c r="B3692" t="s">
        <v>5992</v>
      </c>
      <c r="C3692" t="str">
        <f>TEXT(SalesData[[#This Row],[Order Date]],"mmm-yyyy")</f>
        <v>Apr-2024</v>
      </c>
      <c r="D3692">
        <f t="shared" si="57"/>
        <v>2024</v>
      </c>
      <c r="E3692" t="s">
        <v>6661</v>
      </c>
      <c r="F3692" t="s">
        <v>7043</v>
      </c>
      <c r="G3692" t="s">
        <v>7094</v>
      </c>
      <c r="H3692" t="s">
        <v>7098</v>
      </c>
      <c r="I3692" t="s">
        <v>7138</v>
      </c>
      <c r="J3692" t="s">
        <v>7164</v>
      </c>
      <c r="K3692" t="s">
        <v>7174</v>
      </c>
      <c r="L3692" t="s">
        <v>7196</v>
      </c>
      <c r="M3692">
        <v>3</v>
      </c>
      <c r="N3692">
        <v>9837.65</v>
      </c>
      <c r="O3692">
        <v>0.05</v>
      </c>
      <c r="P3692">
        <v>2486.77</v>
      </c>
    </row>
    <row r="3693" spans="1:16" x14ac:dyDescent="0.25">
      <c r="A3693" t="s">
        <v>3705</v>
      </c>
      <c r="B3693" t="s">
        <v>5911</v>
      </c>
      <c r="C3693" t="str">
        <f>TEXT(SalesData[[#This Row],[Order Date]],"mmm-yyyy")</f>
        <v>Sep-2023</v>
      </c>
      <c r="D3693">
        <f t="shared" si="57"/>
        <v>2023</v>
      </c>
      <c r="E3693" t="s">
        <v>6657</v>
      </c>
      <c r="F3693" t="s">
        <v>6997</v>
      </c>
      <c r="G3693" t="s">
        <v>7096</v>
      </c>
      <c r="H3693" t="s">
        <v>7112</v>
      </c>
      <c r="I3693" t="s">
        <v>7154</v>
      </c>
      <c r="J3693" t="s">
        <v>7162</v>
      </c>
      <c r="K3693" t="s">
        <v>7166</v>
      </c>
      <c r="L3693" t="s">
        <v>7211</v>
      </c>
      <c r="M3693">
        <v>5</v>
      </c>
      <c r="N3693">
        <v>37452.01</v>
      </c>
      <c r="O3693">
        <v>0</v>
      </c>
      <c r="P3693">
        <v>6906.46</v>
      </c>
    </row>
    <row r="3694" spans="1:16" x14ac:dyDescent="0.25">
      <c r="A3694" t="s">
        <v>3706</v>
      </c>
      <c r="B3694" t="s">
        <v>5396</v>
      </c>
      <c r="C3694" t="str">
        <f>TEXT(SalesData[[#This Row],[Order Date]],"mmm-yyyy")</f>
        <v>Aug-2023</v>
      </c>
      <c r="D3694">
        <f t="shared" si="57"/>
        <v>2023</v>
      </c>
      <c r="E3694" t="s">
        <v>6122</v>
      </c>
      <c r="F3694" t="s">
        <v>6921</v>
      </c>
      <c r="G3694" t="s">
        <v>7095</v>
      </c>
      <c r="H3694" t="s">
        <v>7109</v>
      </c>
      <c r="I3694" t="s">
        <v>7140</v>
      </c>
      <c r="J3694" t="s">
        <v>7165</v>
      </c>
      <c r="K3694" t="s">
        <v>7176</v>
      </c>
      <c r="L3694" t="s">
        <v>7195</v>
      </c>
      <c r="M3694">
        <v>2</v>
      </c>
      <c r="N3694">
        <v>23195.77</v>
      </c>
      <c r="O3694">
        <v>0.05</v>
      </c>
      <c r="P3694">
        <v>2152.46</v>
      </c>
    </row>
    <row r="3695" spans="1:16" x14ac:dyDescent="0.25">
      <c r="A3695" t="s">
        <v>3707</v>
      </c>
      <c r="B3695" t="s">
        <v>5255</v>
      </c>
      <c r="C3695" t="str">
        <f>TEXT(SalesData[[#This Row],[Order Date]],"mmm-yyyy")</f>
        <v>Jun-2023</v>
      </c>
      <c r="D3695">
        <f t="shared" si="57"/>
        <v>2023</v>
      </c>
      <c r="E3695" t="s">
        <v>6333</v>
      </c>
      <c r="F3695" t="s">
        <v>6898</v>
      </c>
      <c r="G3695" t="s">
        <v>7094</v>
      </c>
      <c r="H3695" t="s">
        <v>7100</v>
      </c>
      <c r="I3695" t="s">
        <v>7151</v>
      </c>
      <c r="J3695" t="s">
        <v>7164</v>
      </c>
      <c r="K3695" t="s">
        <v>7170</v>
      </c>
      <c r="L3695" t="s">
        <v>7183</v>
      </c>
      <c r="M3695">
        <v>1</v>
      </c>
      <c r="N3695">
        <v>3839.62</v>
      </c>
      <c r="O3695">
        <v>0.2</v>
      </c>
      <c r="P3695">
        <v>643.78</v>
      </c>
    </row>
    <row r="3696" spans="1:16" x14ac:dyDescent="0.25">
      <c r="A3696" t="s">
        <v>3708</v>
      </c>
      <c r="B3696" t="s">
        <v>6021</v>
      </c>
      <c r="C3696" t="str">
        <f>TEXT(SalesData[[#This Row],[Order Date]],"mmm-yyyy")</f>
        <v>Sep-2025</v>
      </c>
      <c r="D3696">
        <f t="shared" si="57"/>
        <v>2025</v>
      </c>
      <c r="E3696" t="s">
        <v>6757</v>
      </c>
      <c r="F3696" t="s">
        <v>6968</v>
      </c>
      <c r="G3696" t="s">
        <v>7097</v>
      </c>
      <c r="H3696" t="s">
        <v>7104</v>
      </c>
      <c r="I3696" t="s">
        <v>7132</v>
      </c>
      <c r="J3696" t="s">
        <v>7164</v>
      </c>
      <c r="K3696" t="s">
        <v>7173</v>
      </c>
      <c r="L3696" t="s">
        <v>7186</v>
      </c>
      <c r="M3696">
        <v>1</v>
      </c>
      <c r="N3696">
        <v>3405.59</v>
      </c>
      <c r="O3696">
        <v>0.25</v>
      </c>
      <c r="P3696">
        <v>486.54</v>
      </c>
    </row>
    <row r="3697" spans="1:16" x14ac:dyDescent="0.25">
      <c r="A3697" t="s">
        <v>3709</v>
      </c>
      <c r="B3697" t="s">
        <v>5014</v>
      </c>
      <c r="C3697" t="str">
        <f>TEXT(SalesData[[#This Row],[Order Date]],"mmm-yyyy")</f>
        <v>May-2024</v>
      </c>
      <c r="D3697">
        <f t="shared" si="57"/>
        <v>2024</v>
      </c>
      <c r="E3697" t="s">
        <v>6130</v>
      </c>
      <c r="F3697" t="s">
        <v>6929</v>
      </c>
      <c r="G3697" t="s">
        <v>7097</v>
      </c>
      <c r="H3697" t="s">
        <v>7107</v>
      </c>
      <c r="I3697" t="s">
        <v>7152</v>
      </c>
      <c r="J3697" t="s">
        <v>7162</v>
      </c>
      <c r="K3697" t="s">
        <v>7168</v>
      </c>
      <c r="L3697" t="s">
        <v>7181</v>
      </c>
      <c r="M3697">
        <v>3</v>
      </c>
      <c r="N3697">
        <v>36238.230000000003</v>
      </c>
      <c r="O3697">
        <v>0</v>
      </c>
      <c r="P3697">
        <v>7816.72</v>
      </c>
    </row>
    <row r="3698" spans="1:16" x14ac:dyDescent="0.25">
      <c r="A3698" t="s">
        <v>3710</v>
      </c>
      <c r="B3698" t="s">
        <v>5513</v>
      </c>
      <c r="C3698" t="str">
        <f>TEXT(SalesData[[#This Row],[Order Date]],"mmm-yyyy")</f>
        <v>Mar-2025</v>
      </c>
      <c r="D3698">
        <f t="shared" si="57"/>
        <v>2025</v>
      </c>
      <c r="E3698" t="s">
        <v>6816</v>
      </c>
      <c r="F3698" t="s">
        <v>6999</v>
      </c>
      <c r="G3698" t="s">
        <v>7095</v>
      </c>
      <c r="H3698" t="s">
        <v>7108</v>
      </c>
      <c r="I3698" t="s">
        <v>7126</v>
      </c>
      <c r="J3698" t="s">
        <v>7162</v>
      </c>
      <c r="K3698" t="s">
        <v>7169</v>
      </c>
      <c r="L3698" t="s">
        <v>7193</v>
      </c>
      <c r="M3698">
        <v>4</v>
      </c>
      <c r="N3698">
        <v>39286.300000000003</v>
      </c>
      <c r="O3698">
        <v>0.1</v>
      </c>
      <c r="P3698">
        <v>6778.61</v>
      </c>
    </row>
    <row r="3699" spans="1:16" x14ac:dyDescent="0.25">
      <c r="A3699" t="s">
        <v>3711</v>
      </c>
      <c r="B3699" t="s">
        <v>5073</v>
      </c>
      <c r="C3699" t="str">
        <f>TEXT(SalesData[[#This Row],[Order Date]],"mmm-yyyy")</f>
        <v>Oct-2024</v>
      </c>
      <c r="D3699">
        <f t="shared" si="57"/>
        <v>2024</v>
      </c>
      <c r="E3699" t="s">
        <v>6259</v>
      </c>
      <c r="F3699" t="s">
        <v>6968</v>
      </c>
      <c r="G3699" t="s">
        <v>7096</v>
      </c>
      <c r="H3699" t="s">
        <v>7111</v>
      </c>
      <c r="I3699" t="s">
        <v>7142</v>
      </c>
      <c r="J3699" t="s">
        <v>7165</v>
      </c>
      <c r="K3699" t="s">
        <v>7176</v>
      </c>
      <c r="L3699" t="s">
        <v>7202</v>
      </c>
      <c r="M3699">
        <v>7</v>
      </c>
      <c r="N3699">
        <v>118739.78</v>
      </c>
      <c r="O3699">
        <v>0.05</v>
      </c>
      <c r="P3699">
        <v>11619.85</v>
      </c>
    </row>
    <row r="3700" spans="1:16" x14ac:dyDescent="0.25">
      <c r="A3700" t="s">
        <v>3712</v>
      </c>
      <c r="B3700" t="s">
        <v>5542</v>
      </c>
      <c r="C3700" t="str">
        <f>TEXT(SalesData[[#This Row],[Order Date]],"mmm-yyyy")</f>
        <v>Jan-2023</v>
      </c>
      <c r="D3700">
        <f t="shared" si="57"/>
        <v>2023</v>
      </c>
      <c r="E3700" t="s">
        <v>6490</v>
      </c>
      <c r="F3700" t="s">
        <v>6971</v>
      </c>
      <c r="G3700" t="s">
        <v>7095</v>
      </c>
      <c r="H3700" t="s">
        <v>7109</v>
      </c>
      <c r="I3700" t="s">
        <v>7127</v>
      </c>
      <c r="J3700" t="s">
        <v>7165</v>
      </c>
      <c r="K3700" t="s">
        <v>7172</v>
      </c>
      <c r="L3700" t="s">
        <v>7185</v>
      </c>
      <c r="M3700">
        <v>1</v>
      </c>
      <c r="N3700">
        <v>5099.5</v>
      </c>
      <c r="O3700">
        <v>0</v>
      </c>
      <c r="P3700">
        <v>936.38</v>
      </c>
    </row>
    <row r="3701" spans="1:16" x14ac:dyDescent="0.25">
      <c r="A3701" t="s">
        <v>3713</v>
      </c>
      <c r="B3701" t="s">
        <v>5631</v>
      </c>
      <c r="C3701" t="str">
        <f>TEXT(SalesData[[#This Row],[Order Date]],"mmm-yyyy")</f>
        <v>Jul-2025</v>
      </c>
      <c r="D3701">
        <f t="shared" si="57"/>
        <v>2025</v>
      </c>
      <c r="E3701" t="s">
        <v>6694</v>
      </c>
      <c r="F3701" t="s">
        <v>6938</v>
      </c>
      <c r="G3701" t="s">
        <v>7094</v>
      </c>
      <c r="H3701" t="s">
        <v>7101</v>
      </c>
      <c r="I3701" t="s">
        <v>7124</v>
      </c>
      <c r="J3701" t="s">
        <v>7163</v>
      </c>
      <c r="K3701" t="s">
        <v>7167</v>
      </c>
      <c r="L3701" t="s">
        <v>7187</v>
      </c>
      <c r="M3701">
        <v>3</v>
      </c>
      <c r="N3701">
        <v>4683.76</v>
      </c>
      <c r="O3701">
        <v>0</v>
      </c>
      <c r="P3701">
        <v>1267.45</v>
      </c>
    </row>
    <row r="3702" spans="1:16" x14ac:dyDescent="0.25">
      <c r="A3702" t="s">
        <v>3714</v>
      </c>
      <c r="B3702" t="s">
        <v>5608</v>
      </c>
      <c r="C3702" t="str">
        <f>TEXT(SalesData[[#This Row],[Order Date]],"mmm-yyyy")</f>
        <v>May-2023</v>
      </c>
      <c r="D3702">
        <f t="shared" si="57"/>
        <v>2023</v>
      </c>
      <c r="E3702" t="s">
        <v>6477</v>
      </c>
      <c r="F3702" t="s">
        <v>7061</v>
      </c>
      <c r="G3702" t="s">
        <v>7097</v>
      </c>
      <c r="H3702" t="s">
        <v>7105</v>
      </c>
      <c r="I3702" t="s">
        <v>7149</v>
      </c>
      <c r="J3702" t="s">
        <v>7162</v>
      </c>
      <c r="K3702" t="s">
        <v>7168</v>
      </c>
      <c r="L3702" t="s">
        <v>7191</v>
      </c>
      <c r="M3702">
        <v>8</v>
      </c>
      <c r="N3702">
        <v>48881.48</v>
      </c>
      <c r="O3702">
        <v>0.1</v>
      </c>
      <c r="P3702">
        <v>7185.53</v>
      </c>
    </row>
    <row r="3703" spans="1:16" x14ac:dyDescent="0.25">
      <c r="A3703" t="s">
        <v>3715</v>
      </c>
      <c r="B3703" t="s">
        <v>5068</v>
      </c>
      <c r="C3703" t="str">
        <f>TEXT(SalesData[[#This Row],[Order Date]],"mmm-yyyy")</f>
        <v>May-2023</v>
      </c>
      <c r="D3703">
        <f t="shared" si="57"/>
        <v>2023</v>
      </c>
      <c r="E3703" t="s">
        <v>6470</v>
      </c>
      <c r="F3703" t="s">
        <v>7025</v>
      </c>
      <c r="G3703" t="s">
        <v>7095</v>
      </c>
      <c r="H3703" t="s">
        <v>7109</v>
      </c>
      <c r="I3703" t="s">
        <v>7127</v>
      </c>
      <c r="J3703" t="s">
        <v>7165</v>
      </c>
      <c r="K3703" t="s">
        <v>7177</v>
      </c>
      <c r="L3703" t="s">
        <v>7198</v>
      </c>
      <c r="M3703">
        <v>3</v>
      </c>
      <c r="N3703">
        <v>179604.14</v>
      </c>
      <c r="O3703">
        <v>0.1</v>
      </c>
      <c r="P3703">
        <v>21827.82</v>
      </c>
    </row>
    <row r="3704" spans="1:16" x14ac:dyDescent="0.25">
      <c r="A3704" t="s">
        <v>3716</v>
      </c>
      <c r="B3704" t="s">
        <v>5046</v>
      </c>
      <c r="C3704" t="str">
        <f>TEXT(SalesData[[#This Row],[Order Date]],"mmm-yyyy")</f>
        <v>Sep-2024</v>
      </c>
      <c r="D3704">
        <f t="shared" si="57"/>
        <v>2024</v>
      </c>
      <c r="E3704" t="s">
        <v>6308</v>
      </c>
      <c r="F3704" t="s">
        <v>7016</v>
      </c>
      <c r="G3704" t="s">
        <v>7094</v>
      </c>
      <c r="H3704" t="s">
        <v>7101</v>
      </c>
      <c r="I3704" t="s">
        <v>7117</v>
      </c>
      <c r="J3704" t="s">
        <v>7164</v>
      </c>
      <c r="K3704" t="s">
        <v>7174</v>
      </c>
      <c r="L3704" t="s">
        <v>7196</v>
      </c>
      <c r="M3704">
        <v>5</v>
      </c>
      <c r="N3704">
        <v>14380.4</v>
      </c>
      <c r="O3704">
        <v>0.15</v>
      </c>
      <c r="P3704">
        <v>2157.2199999999998</v>
      </c>
    </row>
    <row r="3705" spans="1:16" x14ac:dyDescent="0.25">
      <c r="A3705" t="s">
        <v>3717</v>
      </c>
      <c r="B3705" t="s">
        <v>5813</v>
      </c>
      <c r="C3705" t="str">
        <f>TEXT(SalesData[[#This Row],[Order Date]],"mmm-yyyy")</f>
        <v>Sep-2025</v>
      </c>
      <c r="D3705">
        <f t="shared" si="57"/>
        <v>2025</v>
      </c>
      <c r="E3705" t="s">
        <v>6481</v>
      </c>
      <c r="F3705" t="s">
        <v>6935</v>
      </c>
      <c r="G3705" t="s">
        <v>7095</v>
      </c>
      <c r="H3705" t="s">
        <v>7108</v>
      </c>
      <c r="I3705" t="s">
        <v>7150</v>
      </c>
      <c r="J3705" t="s">
        <v>7165</v>
      </c>
      <c r="K3705" t="s">
        <v>7176</v>
      </c>
      <c r="L3705" t="s">
        <v>7195</v>
      </c>
      <c r="M3705">
        <v>3</v>
      </c>
      <c r="N3705">
        <v>27739.439999999999</v>
      </c>
      <c r="O3705">
        <v>0.25</v>
      </c>
      <c r="P3705">
        <v>907.99</v>
      </c>
    </row>
    <row r="3706" spans="1:16" x14ac:dyDescent="0.25">
      <c r="A3706" t="s">
        <v>3718</v>
      </c>
      <c r="B3706" t="s">
        <v>5792</v>
      </c>
      <c r="C3706" t="str">
        <f>TEXT(SalesData[[#This Row],[Order Date]],"mmm-yyyy")</f>
        <v>Dec-2025</v>
      </c>
      <c r="D3706">
        <f t="shared" si="57"/>
        <v>2025</v>
      </c>
      <c r="E3706" t="s">
        <v>6147</v>
      </c>
      <c r="F3706" t="s">
        <v>6945</v>
      </c>
      <c r="G3706" t="s">
        <v>7095</v>
      </c>
      <c r="H3706" t="s">
        <v>7102</v>
      </c>
      <c r="I3706" t="s">
        <v>7118</v>
      </c>
      <c r="J3706" t="s">
        <v>7162</v>
      </c>
      <c r="K3706" t="s">
        <v>7166</v>
      </c>
      <c r="L3706" t="s">
        <v>7178</v>
      </c>
      <c r="M3706">
        <v>4</v>
      </c>
      <c r="N3706">
        <v>48075.07</v>
      </c>
      <c r="O3706">
        <v>0.2</v>
      </c>
      <c r="P3706">
        <v>5764.47</v>
      </c>
    </row>
    <row r="3707" spans="1:16" x14ac:dyDescent="0.25">
      <c r="A3707" t="s">
        <v>3719</v>
      </c>
      <c r="B3707" t="s">
        <v>5051</v>
      </c>
      <c r="C3707" t="str">
        <f>TEXT(SalesData[[#This Row],[Order Date]],"mmm-yyyy")</f>
        <v>Feb-2023</v>
      </c>
      <c r="D3707">
        <f t="shared" si="57"/>
        <v>2023</v>
      </c>
      <c r="E3707" t="s">
        <v>6822</v>
      </c>
      <c r="F3707" t="s">
        <v>7018</v>
      </c>
      <c r="G3707" t="s">
        <v>7095</v>
      </c>
      <c r="H3707" t="s">
        <v>7108</v>
      </c>
      <c r="I3707" t="s">
        <v>7141</v>
      </c>
      <c r="J3707" t="s">
        <v>7163</v>
      </c>
      <c r="K3707" t="s">
        <v>7175</v>
      </c>
      <c r="L3707" t="s">
        <v>7197</v>
      </c>
      <c r="M3707">
        <v>1</v>
      </c>
      <c r="N3707">
        <v>4865.3999999999996</v>
      </c>
      <c r="O3707">
        <v>0.2</v>
      </c>
      <c r="P3707">
        <v>638.36</v>
      </c>
    </row>
    <row r="3708" spans="1:16" x14ac:dyDescent="0.25">
      <c r="A3708" t="s">
        <v>3720</v>
      </c>
      <c r="B3708" t="s">
        <v>5584</v>
      </c>
      <c r="C3708" t="str">
        <f>TEXT(SalesData[[#This Row],[Order Date]],"mmm-yyyy")</f>
        <v>Apr-2023</v>
      </c>
      <c r="D3708">
        <f t="shared" si="57"/>
        <v>2023</v>
      </c>
      <c r="E3708" t="s">
        <v>6786</v>
      </c>
      <c r="F3708" t="s">
        <v>7057</v>
      </c>
      <c r="G3708" t="s">
        <v>7095</v>
      </c>
      <c r="H3708" t="s">
        <v>7109</v>
      </c>
      <c r="I3708" t="s">
        <v>7135</v>
      </c>
      <c r="J3708" t="s">
        <v>7163</v>
      </c>
      <c r="K3708" t="s">
        <v>7167</v>
      </c>
      <c r="L3708" t="s">
        <v>7179</v>
      </c>
      <c r="M3708">
        <v>3</v>
      </c>
      <c r="N3708">
        <v>5725.29</v>
      </c>
      <c r="O3708">
        <v>0.2</v>
      </c>
      <c r="P3708">
        <v>1105.73</v>
      </c>
    </row>
    <row r="3709" spans="1:16" x14ac:dyDescent="0.25">
      <c r="A3709" t="s">
        <v>3721</v>
      </c>
      <c r="B3709" t="s">
        <v>5955</v>
      </c>
      <c r="C3709" t="str">
        <f>TEXT(SalesData[[#This Row],[Order Date]],"mmm-yyyy")</f>
        <v>Jul-2023</v>
      </c>
      <c r="D3709">
        <f t="shared" si="57"/>
        <v>2023</v>
      </c>
      <c r="E3709" t="s">
        <v>6185</v>
      </c>
      <c r="F3709" t="s">
        <v>6973</v>
      </c>
      <c r="G3709" t="s">
        <v>7095</v>
      </c>
      <c r="H3709" t="s">
        <v>7108</v>
      </c>
      <c r="I3709" t="s">
        <v>7150</v>
      </c>
      <c r="J3709" t="s">
        <v>7165</v>
      </c>
      <c r="K3709" t="s">
        <v>7176</v>
      </c>
      <c r="L3709" t="s">
        <v>7195</v>
      </c>
      <c r="M3709">
        <v>2</v>
      </c>
      <c r="N3709">
        <v>21872.880000000001</v>
      </c>
      <c r="O3709">
        <v>0.1</v>
      </c>
      <c r="P3709">
        <v>1575.77</v>
      </c>
    </row>
    <row r="3710" spans="1:16" x14ac:dyDescent="0.25">
      <c r="A3710" t="s">
        <v>3722</v>
      </c>
      <c r="B3710" t="s">
        <v>5212</v>
      </c>
      <c r="C3710" t="str">
        <f>TEXT(SalesData[[#This Row],[Order Date]],"mmm-yyyy")</f>
        <v>Sep-2024</v>
      </c>
      <c r="D3710">
        <f t="shared" si="57"/>
        <v>2024</v>
      </c>
      <c r="E3710" t="s">
        <v>6624</v>
      </c>
      <c r="F3710" t="s">
        <v>6916</v>
      </c>
      <c r="G3710" t="s">
        <v>7096</v>
      </c>
      <c r="H3710" t="s">
        <v>7113</v>
      </c>
      <c r="I3710" t="s">
        <v>7144</v>
      </c>
      <c r="J3710" t="s">
        <v>7164</v>
      </c>
      <c r="K3710" t="s">
        <v>7173</v>
      </c>
      <c r="L3710" t="s">
        <v>7200</v>
      </c>
      <c r="M3710">
        <v>3</v>
      </c>
      <c r="N3710">
        <v>3137.57</v>
      </c>
      <c r="O3710">
        <v>0.1</v>
      </c>
      <c r="P3710">
        <v>908.37</v>
      </c>
    </row>
    <row r="3711" spans="1:16" x14ac:dyDescent="0.25">
      <c r="A3711" t="s">
        <v>3723</v>
      </c>
      <c r="B3711" t="s">
        <v>6010</v>
      </c>
      <c r="C3711" t="str">
        <f>TEXT(SalesData[[#This Row],[Order Date]],"mmm-yyyy")</f>
        <v>Dec-2024</v>
      </c>
      <c r="D3711">
        <f t="shared" si="57"/>
        <v>2024</v>
      </c>
      <c r="E3711" t="s">
        <v>6268</v>
      </c>
      <c r="F3711" t="s">
        <v>6959</v>
      </c>
      <c r="G3711" t="s">
        <v>7097</v>
      </c>
      <c r="H3711" t="s">
        <v>7105</v>
      </c>
      <c r="I3711" t="s">
        <v>7149</v>
      </c>
      <c r="J3711" t="s">
        <v>7162</v>
      </c>
      <c r="K3711" t="s">
        <v>7168</v>
      </c>
      <c r="L3711" t="s">
        <v>7191</v>
      </c>
      <c r="M3711">
        <v>1</v>
      </c>
      <c r="N3711">
        <v>6148.34</v>
      </c>
      <c r="O3711">
        <v>0.05</v>
      </c>
      <c r="P3711">
        <v>1166.3399999999999</v>
      </c>
    </row>
    <row r="3712" spans="1:16" x14ac:dyDescent="0.25">
      <c r="A3712" t="s">
        <v>3724</v>
      </c>
      <c r="B3712" t="s">
        <v>5035</v>
      </c>
      <c r="C3712" t="str">
        <f>TEXT(SalesData[[#This Row],[Order Date]],"mmm-yyyy")</f>
        <v>Aug-2024</v>
      </c>
      <c r="D3712">
        <f t="shared" si="57"/>
        <v>2024</v>
      </c>
      <c r="E3712" t="s">
        <v>6107</v>
      </c>
      <c r="F3712" t="s">
        <v>6906</v>
      </c>
      <c r="G3712" t="s">
        <v>7094</v>
      </c>
      <c r="H3712" t="s">
        <v>7098</v>
      </c>
      <c r="I3712" t="s">
        <v>7156</v>
      </c>
      <c r="J3712" t="s">
        <v>7164</v>
      </c>
      <c r="K3712" t="s">
        <v>7174</v>
      </c>
      <c r="L3712" t="s">
        <v>7196</v>
      </c>
      <c r="M3712">
        <v>3</v>
      </c>
      <c r="N3712">
        <v>9819.23</v>
      </c>
      <c r="O3712">
        <v>0.05</v>
      </c>
      <c r="P3712">
        <v>2256.9299999999998</v>
      </c>
    </row>
    <row r="3713" spans="1:16" x14ac:dyDescent="0.25">
      <c r="A3713" t="s">
        <v>3725</v>
      </c>
      <c r="B3713" t="s">
        <v>5423</v>
      </c>
      <c r="C3713" t="str">
        <f>TEXT(SalesData[[#This Row],[Order Date]],"mmm-yyyy")</f>
        <v>May-2025</v>
      </c>
      <c r="D3713">
        <f t="shared" si="57"/>
        <v>2025</v>
      </c>
      <c r="E3713" t="s">
        <v>6134</v>
      </c>
      <c r="F3713" t="s">
        <v>6932</v>
      </c>
      <c r="G3713" t="s">
        <v>7097</v>
      </c>
      <c r="H3713" t="s">
        <v>7104</v>
      </c>
      <c r="I3713" t="s">
        <v>7132</v>
      </c>
      <c r="J3713" t="s">
        <v>7165</v>
      </c>
      <c r="K3713" t="s">
        <v>7176</v>
      </c>
      <c r="L3713" t="s">
        <v>7202</v>
      </c>
      <c r="M3713">
        <v>6</v>
      </c>
      <c r="N3713">
        <v>87724.61</v>
      </c>
      <c r="O3713">
        <v>0.2</v>
      </c>
      <c r="P3713">
        <v>7513.67</v>
      </c>
    </row>
    <row r="3714" spans="1:16" x14ac:dyDescent="0.25">
      <c r="A3714" t="s">
        <v>3726</v>
      </c>
      <c r="B3714" t="s">
        <v>6051</v>
      </c>
      <c r="C3714" t="str">
        <f>TEXT(SalesData[[#This Row],[Order Date]],"mmm-yyyy")</f>
        <v>Nov-2023</v>
      </c>
      <c r="D3714">
        <f t="shared" ref="D3714:D3777" si="58">YEAR(B3714)</f>
        <v>2023</v>
      </c>
      <c r="E3714" t="s">
        <v>6403</v>
      </c>
      <c r="F3714" t="s">
        <v>6980</v>
      </c>
      <c r="G3714" t="s">
        <v>7095</v>
      </c>
      <c r="H3714" t="s">
        <v>7106</v>
      </c>
      <c r="I3714" t="s">
        <v>7146</v>
      </c>
      <c r="J3714" t="s">
        <v>7164</v>
      </c>
      <c r="K3714" t="s">
        <v>7170</v>
      </c>
      <c r="L3714" t="s">
        <v>7183</v>
      </c>
      <c r="M3714">
        <v>1</v>
      </c>
      <c r="N3714">
        <v>4817.71</v>
      </c>
      <c r="O3714">
        <v>0</v>
      </c>
      <c r="P3714">
        <v>1200.9000000000001</v>
      </c>
    </row>
    <row r="3715" spans="1:16" x14ac:dyDescent="0.25">
      <c r="A3715" t="s">
        <v>3727</v>
      </c>
      <c r="B3715" t="s">
        <v>5628</v>
      </c>
      <c r="C3715" t="str">
        <f>TEXT(SalesData[[#This Row],[Order Date]],"mmm-yyyy")</f>
        <v>Mar-2023</v>
      </c>
      <c r="D3715">
        <f t="shared" si="58"/>
        <v>2023</v>
      </c>
      <c r="E3715" t="s">
        <v>6860</v>
      </c>
      <c r="F3715" t="s">
        <v>6940</v>
      </c>
      <c r="G3715" t="s">
        <v>7096</v>
      </c>
      <c r="H3715" t="s">
        <v>7103</v>
      </c>
      <c r="I3715" t="s">
        <v>7119</v>
      </c>
      <c r="J3715" t="s">
        <v>7164</v>
      </c>
      <c r="K3715" t="s">
        <v>7174</v>
      </c>
      <c r="L3715" t="s">
        <v>7188</v>
      </c>
      <c r="M3715">
        <v>7</v>
      </c>
      <c r="N3715">
        <v>19838.13</v>
      </c>
      <c r="O3715">
        <v>0</v>
      </c>
      <c r="P3715">
        <v>5200.87</v>
      </c>
    </row>
    <row r="3716" spans="1:16" x14ac:dyDescent="0.25">
      <c r="A3716" t="s">
        <v>3728</v>
      </c>
      <c r="B3716" t="s">
        <v>5886</v>
      </c>
      <c r="C3716" t="str">
        <f>TEXT(SalesData[[#This Row],[Order Date]],"mmm-yyyy")</f>
        <v>Sep-2025</v>
      </c>
      <c r="D3716">
        <f t="shared" si="58"/>
        <v>2025</v>
      </c>
      <c r="E3716" t="s">
        <v>6215</v>
      </c>
      <c r="F3716" t="s">
        <v>6899</v>
      </c>
      <c r="G3716" t="s">
        <v>7094</v>
      </c>
      <c r="H3716" t="s">
        <v>7098</v>
      </c>
      <c r="I3716" t="s">
        <v>7138</v>
      </c>
      <c r="J3716" t="s">
        <v>7163</v>
      </c>
      <c r="K3716" t="s">
        <v>7175</v>
      </c>
      <c r="L3716" t="s">
        <v>7190</v>
      </c>
      <c r="M3716">
        <v>8</v>
      </c>
      <c r="N3716">
        <v>15432.62</v>
      </c>
      <c r="O3716">
        <v>0.1</v>
      </c>
      <c r="P3716">
        <v>2236.2600000000002</v>
      </c>
    </row>
    <row r="3717" spans="1:16" x14ac:dyDescent="0.25">
      <c r="A3717" t="s">
        <v>3729</v>
      </c>
      <c r="B3717" t="s">
        <v>5930</v>
      </c>
      <c r="C3717" t="str">
        <f>TEXT(SalesData[[#This Row],[Order Date]],"mmm-yyyy")</f>
        <v>Dec-2025</v>
      </c>
      <c r="D3717">
        <f t="shared" si="58"/>
        <v>2025</v>
      </c>
      <c r="E3717" t="s">
        <v>6520</v>
      </c>
      <c r="F3717" t="s">
        <v>6947</v>
      </c>
      <c r="G3717" t="s">
        <v>7094</v>
      </c>
      <c r="H3717" t="s">
        <v>7098</v>
      </c>
      <c r="I3717" t="s">
        <v>7156</v>
      </c>
      <c r="J3717" t="s">
        <v>7162</v>
      </c>
      <c r="K3717" t="s">
        <v>7169</v>
      </c>
      <c r="L3717" t="s">
        <v>7193</v>
      </c>
      <c r="M3717">
        <v>1</v>
      </c>
      <c r="N3717">
        <v>8970.85</v>
      </c>
      <c r="O3717">
        <v>0.15</v>
      </c>
      <c r="P3717">
        <v>943.76</v>
      </c>
    </row>
    <row r="3718" spans="1:16" x14ac:dyDescent="0.25">
      <c r="A3718" t="s">
        <v>3730</v>
      </c>
      <c r="B3718" t="s">
        <v>5797</v>
      </c>
      <c r="C3718" t="str">
        <f>TEXT(SalesData[[#This Row],[Order Date]],"mmm-yyyy")</f>
        <v>May-2025</v>
      </c>
      <c r="D3718">
        <f t="shared" si="58"/>
        <v>2025</v>
      </c>
      <c r="E3718" t="s">
        <v>6261</v>
      </c>
      <c r="F3718" t="s">
        <v>6987</v>
      </c>
      <c r="G3718" t="s">
        <v>7094</v>
      </c>
      <c r="H3718" t="s">
        <v>7098</v>
      </c>
      <c r="I3718" t="s">
        <v>7138</v>
      </c>
      <c r="J3718" t="s">
        <v>7163</v>
      </c>
      <c r="K3718" t="s">
        <v>7175</v>
      </c>
      <c r="L3718" t="s">
        <v>7205</v>
      </c>
      <c r="M3718">
        <v>2</v>
      </c>
      <c r="N3718">
        <v>5661.04</v>
      </c>
      <c r="O3718">
        <v>0.15</v>
      </c>
      <c r="P3718">
        <v>816.11</v>
      </c>
    </row>
    <row r="3719" spans="1:16" x14ac:dyDescent="0.25">
      <c r="A3719" t="s">
        <v>3731</v>
      </c>
      <c r="B3719" t="s">
        <v>5101</v>
      </c>
      <c r="C3719" t="str">
        <f>TEXT(SalesData[[#This Row],[Order Date]],"mmm-yyyy")</f>
        <v>Nov-2023</v>
      </c>
      <c r="D3719">
        <f t="shared" si="58"/>
        <v>2023</v>
      </c>
      <c r="E3719" t="s">
        <v>6174</v>
      </c>
      <c r="F3719" t="s">
        <v>6964</v>
      </c>
      <c r="G3719" t="s">
        <v>7094</v>
      </c>
      <c r="H3719" t="s">
        <v>7100</v>
      </c>
      <c r="I3719" t="s">
        <v>7116</v>
      </c>
      <c r="J3719" t="s">
        <v>7164</v>
      </c>
      <c r="K3719" t="s">
        <v>7174</v>
      </c>
      <c r="L3719" t="s">
        <v>7188</v>
      </c>
      <c r="M3719">
        <v>6</v>
      </c>
      <c r="N3719">
        <v>14740.78</v>
      </c>
      <c r="O3719">
        <v>0.1</v>
      </c>
      <c r="P3719">
        <v>2757.89</v>
      </c>
    </row>
    <row r="3720" spans="1:16" x14ac:dyDescent="0.25">
      <c r="A3720" t="s">
        <v>3732</v>
      </c>
      <c r="B3720" t="s">
        <v>6028</v>
      </c>
      <c r="C3720" t="str">
        <f>TEXT(SalesData[[#This Row],[Order Date]],"mmm-yyyy")</f>
        <v>Jan-2024</v>
      </c>
      <c r="D3720">
        <f t="shared" si="58"/>
        <v>2024</v>
      </c>
      <c r="E3720" t="s">
        <v>6374</v>
      </c>
      <c r="F3720" t="s">
        <v>7028</v>
      </c>
      <c r="G3720" t="s">
        <v>7096</v>
      </c>
      <c r="H3720" t="s">
        <v>7103</v>
      </c>
      <c r="I3720" t="s">
        <v>7158</v>
      </c>
      <c r="J3720" t="s">
        <v>7163</v>
      </c>
      <c r="K3720" t="s">
        <v>7175</v>
      </c>
      <c r="L3720" t="s">
        <v>7205</v>
      </c>
      <c r="M3720">
        <v>6</v>
      </c>
      <c r="N3720">
        <v>19229.37</v>
      </c>
      <c r="O3720">
        <v>0.05</v>
      </c>
      <c r="P3720">
        <v>3254.46</v>
      </c>
    </row>
    <row r="3721" spans="1:16" x14ac:dyDescent="0.25">
      <c r="A3721" t="s">
        <v>3733</v>
      </c>
      <c r="B3721" t="s">
        <v>5457</v>
      </c>
      <c r="C3721" t="str">
        <f>TEXT(SalesData[[#This Row],[Order Date]],"mmm-yyyy")</f>
        <v>Jan-2025</v>
      </c>
      <c r="D3721">
        <f t="shared" si="58"/>
        <v>2025</v>
      </c>
      <c r="E3721" t="s">
        <v>6524</v>
      </c>
      <c r="F3721" t="s">
        <v>7025</v>
      </c>
      <c r="G3721" t="s">
        <v>7097</v>
      </c>
      <c r="H3721" t="s">
        <v>7105</v>
      </c>
      <c r="I3721" t="s">
        <v>7128</v>
      </c>
      <c r="J3721" t="s">
        <v>7164</v>
      </c>
      <c r="K3721" t="s">
        <v>7174</v>
      </c>
      <c r="L3721" t="s">
        <v>7188</v>
      </c>
      <c r="M3721">
        <v>3</v>
      </c>
      <c r="N3721">
        <v>6653.38</v>
      </c>
      <c r="O3721">
        <v>0.2</v>
      </c>
      <c r="P3721">
        <v>800.14</v>
      </c>
    </row>
    <row r="3722" spans="1:16" x14ac:dyDescent="0.25">
      <c r="A3722" t="s">
        <v>3734</v>
      </c>
      <c r="B3722" t="s">
        <v>5208</v>
      </c>
      <c r="C3722" t="str">
        <f>TEXT(SalesData[[#This Row],[Order Date]],"mmm-yyyy")</f>
        <v>Apr-2024</v>
      </c>
      <c r="D3722">
        <f t="shared" si="58"/>
        <v>2024</v>
      </c>
      <c r="E3722" t="s">
        <v>6141</v>
      </c>
      <c r="F3722" t="s">
        <v>6939</v>
      </c>
      <c r="G3722" t="s">
        <v>7097</v>
      </c>
      <c r="H3722" t="s">
        <v>7107</v>
      </c>
      <c r="I3722" t="s">
        <v>7153</v>
      </c>
      <c r="J3722" t="s">
        <v>7162</v>
      </c>
      <c r="K3722" t="s">
        <v>7166</v>
      </c>
      <c r="L3722" t="s">
        <v>7178</v>
      </c>
      <c r="M3722">
        <v>5</v>
      </c>
      <c r="N3722">
        <v>68452.25</v>
      </c>
      <c r="O3722">
        <v>0.1</v>
      </c>
      <c r="P3722">
        <v>11143.01</v>
      </c>
    </row>
    <row r="3723" spans="1:16" x14ac:dyDescent="0.25">
      <c r="A3723" t="s">
        <v>3735</v>
      </c>
      <c r="B3723" t="s">
        <v>5345</v>
      </c>
      <c r="C3723" t="str">
        <f>TEXT(SalesData[[#This Row],[Order Date]],"mmm-yyyy")</f>
        <v>Jun-2025</v>
      </c>
      <c r="D3723">
        <f t="shared" si="58"/>
        <v>2025</v>
      </c>
      <c r="E3723" t="s">
        <v>6744</v>
      </c>
      <c r="F3723" t="s">
        <v>7042</v>
      </c>
      <c r="G3723" t="s">
        <v>7095</v>
      </c>
      <c r="H3723" t="s">
        <v>7106</v>
      </c>
      <c r="I3723" t="s">
        <v>7161</v>
      </c>
      <c r="J3723" t="s">
        <v>7164</v>
      </c>
      <c r="K3723" t="s">
        <v>7174</v>
      </c>
      <c r="L3723" t="s">
        <v>7199</v>
      </c>
      <c r="M3723">
        <v>5</v>
      </c>
      <c r="N3723">
        <v>7565.89</v>
      </c>
      <c r="O3723">
        <v>0.05</v>
      </c>
      <c r="P3723">
        <v>1410</v>
      </c>
    </row>
    <row r="3724" spans="1:16" x14ac:dyDescent="0.25">
      <c r="A3724" t="s">
        <v>3736</v>
      </c>
      <c r="B3724" t="s">
        <v>6013</v>
      </c>
      <c r="C3724" t="str">
        <f>TEXT(SalesData[[#This Row],[Order Date]],"mmm-yyyy")</f>
        <v>Sep-2024</v>
      </c>
      <c r="D3724">
        <f t="shared" si="58"/>
        <v>2024</v>
      </c>
      <c r="E3724" t="s">
        <v>6504</v>
      </c>
      <c r="F3724" t="s">
        <v>6925</v>
      </c>
      <c r="G3724" t="s">
        <v>7095</v>
      </c>
      <c r="H3724" t="s">
        <v>7109</v>
      </c>
      <c r="I3724" t="s">
        <v>7135</v>
      </c>
      <c r="J3724" t="s">
        <v>7163</v>
      </c>
      <c r="K3724" t="s">
        <v>7171</v>
      </c>
      <c r="L3724" t="s">
        <v>7204</v>
      </c>
      <c r="M3724">
        <v>8</v>
      </c>
      <c r="N3724">
        <v>35738.639999999999</v>
      </c>
      <c r="O3724">
        <v>0</v>
      </c>
      <c r="P3724">
        <v>6624.35</v>
      </c>
    </row>
    <row r="3725" spans="1:16" x14ac:dyDescent="0.25">
      <c r="A3725" t="s">
        <v>3737</v>
      </c>
      <c r="B3725" t="s">
        <v>5167</v>
      </c>
      <c r="C3725" t="str">
        <f>TEXT(SalesData[[#This Row],[Order Date]],"mmm-yyyy")</f>
        <v>Dec-2025</v>
      </c>
      <c r="D3725">
        <f t="shared" si="58"/>
        <v>2025</v>
      </c>
      <c r="E3725" t="s">
        <v>6598</v>
      </c>
      <c r="F3725" t="s">
        <v>7012</v>
      </c>
      <c r="G3725" t="s">
        <v>7097</v>
      </c>
      <c r="H3725" t="s">
        <v>7105</v>
      </c>
      <c r="I3725" t="s">
        <v>7149</v>
      </c>
      <c r="J3725" t="s">
        <v>7165</v>
      </c>
      <c r="K3725" t="s">
        <v>7176</v>
      </c>
      <c r="L3725" t="s">
        <v>7195</v>
      </c>
      <c r="M3725">
        <v>8</v>
      </c>
      <c r="N3725">
        <v>74697.740000000005</v>
      </c>
      <c r="O3725">
        <v>0.25</v>
      </c>
      <c r="P3725">
        <v>-579.12</v>
      </c>
    </row>
    <row r="3726" spans="1:16" x14ac:dyDescent="0.25">
      <c r="A3726" t="s">
        <v>3738</v>
      </c>
      <c r="B3726" t="s">
        <v>5442</v>
      </c>
      <c r="C3726" t="str">
        <f>TEXT(SalesData[[#This Row],[Order Date]],"mmm-yyyy")</f>
        <v>Jul-2024</v>
      </c>
      <c r="D3726">
        <f t="shared" si="58"/>
        <v>2024</v>
      </c>
      <c r="E3726" t="s">
        <v>6618</v>
      </c>
      <c r="F3726" t="s">
        <v>7006</v>
      </c>
      <c r="G3726" t="s">
        <v>7094</v>
      </c>
      <c r="H3726" t="s">
        <v>7100</v>
      </c>
      <c r="I3726" t="s">
        <v>7136</v>
      </c>
      <c r="J3726" t="s">
        <v>7165</v>
      </c>
      <c r="K3726" t="s">
        <v>7172</v>
      </c>
      <c r="L3726" t="s">
        <v>7208</v>
      </c>
      <c r="M3726">
        <v>4</v>
      </c>
      <c r="N3726">
        <v>7721.41</v>
      </c>
      <c r="O3726">
        <v>0.2</v>
      </c>
      <c r="P3726">
        <v>1307.8</v>
      </c>
    </row>
    <row r="3727" spans="1:16" x14ac:dyDescent="0.25">
      <c r="A3727" t="s">
        <v>3739</v>
      </c>
      <c r="B3727" t="s">
        <v>5954</v>
      </c>
      <c r="C3727" t="str">
        <f>TEXT(SalesData[[#This Row],[Order Date]],"mmm-yyyy")</f>
        <v>Aug-2025</v>
      </c>
      <c r="D3727">
        <f t="shared" si="58"/>
        <v>2025</v>
      </c>
      <c r="E3727" t="s">
        <v>6615</v>
      </c>
      <c r="F3727" t="s">
        <v>6996</v>
      </c>
      <c r="G3727" t="s">
        <v>7097</v>
      </c>
      <c r="H3727" t="s">
        <v>7107</v>
      </c>
      <c r="I3727" t="s">
        <v>7152</v>
      </c>
      <c r="J3727" t="s">
        <v>7165</v>
      </c>
      <c r="K3727" t="s">
        <v>7176</v>
      </c>
      <c r="L3727" t="s">
        <v>7195</v>
      </c>
      <c r="M3727">
        <v>7</v>
      </c>
      <c r="N3727">
        <v>77090.350000000006</v>
      </c>
      <c r="O3727">
        <v>0.1</v>
      </c>
      <c r="P3727">
        <v>6423.13</v>
      </c>
    </row>
    <row r="3728" spans="1:16" x14ac:dyDescent="0.25">
      <c r="A3728" t="s">
        <v>3740</v>
      </c>
      <c r="B3728" t="s">
        <v>5318</v>
      </c>
      <c r="C3728" t="str">
        <f>TEXT(SalesData[[#This Row],[Order Date]],"mmm-yyyy")</f>
        <v>Feb-2025</v>
      </c>
      <c r="D3728">
        <f t="shared" si="58"/>
        <v>2025</v>
      </c>
      <c r="E3728" t="s">
        <v>6536</v>
      </c>
      <c r="F3728" t="s">
        <v>7075</v>
      </c>
      <c r="G3728" t="s">
        <v>7097</v>
      </c>
      <c r="H3728" t="s">
        <v>7104</v>
      </c>
      <c r="I3728" t="s">
        <v>7160</v>
      </c>
      <c r="J3728" t="s">
        <v>7165</v>
      </c>
      <c r="K3728" t="s">
        <v>7172</v>
      </c>
      <c r="L3728" t="s">
        <v>7185</v>
      </c>
      <c r="M3728">
        <v>6</v>
      </c>
      <c r="N3728">
        <v>24620.89</v>
      </c>
      <c r="O3728">
        <v>0.15</v>
      </c>
      <c r="P3728">
        <v>3433.49</v>
      </c>
    </row>
    <row r="3729" spans="1:16" x14ac:dyDescent="0.25">
      <c r="A3729" t="s">
        <v>3741</v>
      </c>
      <c r="B3729" t="s">
        <v>5276</v>
      </c>
      <c r="C3729" t="str">
        <f>TEXT(SalesData[[#This Row],[Order Date]],"mmm-yyyy")</f>
        <v>May-2025</v>
      </c>
      <c r="D3729">
        <f t="shared" si="58"/>
        <v>2025</v>
      </c>
      <c r="E3729" t="s">
        <v>6427</v>
      </c>
      <c r="F3729" t="s">
        <v>7023</v>
      </c>
      <c r="G3729" t="s">
        <v>7095</v>
      </c>
      <c r="H3729" t="s">
        <v>7102</v>
      </c>
      <c r="I3729" t="s">
        <v>7157</v>
      </c>
      <c r="J3729" t="s">
        <v>7162</v>
      </c>
      <c r="K3729" t="s">
        <v>7169</v>
      </c>
      <c r="L3729" t="s">
        <v>7203</v>
      </c>
      <c r="M3729">
        <v>8</v>
      </c>
      <c r="N3729">
        <v>161524.32</v>
      </c>
      <c r="O3729">
        <v>0.1</v>
      </c>
      <c r="P3729">
        <v>18770.86</v>
      </c>
    </row>
    <row r="3730" spans="1:16" x14ac:dyDescent="0.25">
      <c r="A3730" t="s">
        <v>3742</v>
      </c>
      <c r="B3730" t="s">
        <v>5084</v>
      </c>
      <c r="C3730" t="str">
        <f>TEXT(SalesData[[#This Row],[Order Date]],"mmm-yyyy")</f>
        <v>Nov-2025</v>
      </c>
      <c r="D3730">
        <f t="shared" si="58"/>
        <v>2025</v>
      </c>
      <c r="E3730" t="s">
        <v>6891</v>
      </c>
      <c r="F3730" t="s">
        <v>6936</v>
      </c>
      <c r="G3730" t="s">
        <v>7096</v>
      </c>
      <c r="H3730" t="s">
        <v>7112</v>
      </c>
      <c r="I3730" t="s">
        <v>7133</v>
      </c>
      <c r="J3730" t="s">
        <v>7165</v>
      </c>
      <c r="K3730" t="s">
        <v>7172</v>
      </c>
      <c r="L3730" t="s">
        <v>7185</v>
      </c>
      <c r="M3730">
        <v>8</v>
      </c>
      <c r="N3730">
        <v>29878.22</v>
      </c>
      <c r="O3730">
        <v>0.25</v>
      </c>
      <c r="P3730">
        <v>3023.22</v>
      </c>
    </row>
    <row r="3731" spans="1:16" x14ac:dyDescent="0.25">
      <c r="A3731" t="s">
        <v>3743</v>
      </c>
      <c r="B3731" t="s">
        <v>5846</v>
      </c>
      <c r="C3731" t="str">
        <f>TEXT(SalesData[[#This Row],[Order Date]],"mmm-yyyy")</f>
        <v>Apr-2023</v>
      </c>
      <c r="D3731">
        <f t="shared" si="58"/>
        <v>2023</v>
      </c>
      <c r="E3731" t="s">
        <v>6213</v>
      </c>
      <c r="F3731" t="s">
        <v>6986</v>
      </c>
      <c r="G3731" t="s">
        <v>7095</v>
      </c>
      <c r="H3731" t="s">
        <v>7106</v>
      </c>
      <c r="I3731" t="s">
        <v>7122</v>
      </c>
      <c r="J3731" t="s">
        <v>7163</v>
      </c>
      <c r="K3731" t="s">
        <v>7167</v>
      </c>
      <c r="L3731" t="s">
        <v>7179</v>
      </c>
      <c r="M3731">
        <v>3</v>
      </c>
      <c r="N3731">
        <v>5740.41</v>
      </c>
      <c r="O3731">
        <v>0.2</v>
      </c>
      <c r="P3731">
        <v>1007.74</v>
      </c>
    </row>
    <row r="3732" spans="1:16" x14ac:dyDescent="0.25">
      <c r="A3732" t="s">
        <v>3744</v>
      </c>
      <c r="B3732" t="s">
        <v>5727</v>
      </c>
      <c r="C3732" t="str">
        <f>TEXT(SalesData[[#This Row],[Order Date]],"mmm-yyyy")</f>
        <v>Mar-2023</v>
      </c>
      <c r="D3732">
        <f t="shared" si="58"/>
        <v>2023</v>
      </c>
      <c r="E3732" t="s">
        <v>6293</v>
      </c>
      <c r="F3732" t="s">
        <v>7020</v>
      </c>
      <c r="G3732" t="s">
        <v>7097</v>
      </c>
      <c r="H3732" t="s">
        <v>7104</v>
      </c>
      <c r="I3732" t="s">
        <v>7120</v>
      </c>
      <c r="J3732" t="s">
        <v>7165</v>
      </c>
      <c r="K3732" t="s">
        <v>7176</v>
      </c>
      <c r="L3732" t="s">
        <v>7194</v>
      </c>
      <c r="M3732">
        <v>1</v>
      </c>
      <c r="N3732">
        <v>23319.07</v>
      </c>
      <c r="O3732">
        <v>0.05</v>
      </c>
      <c r="P3732">
        <v>2922.76</v>
      </c>
    </row>
    <row r="3733" spans="1:16" x14ac:dyDescent="0.25">
      <c r="A3733" t="s">
        <v>3745</v>
      </c>
      <c r="B3733" t="s">
        <v>5930</v>
      </c>
      <c r="C3733" t="str">
        <f>TEXT(SalesData[[#This Row],[Order Date]],"mmm-yyyy")</f>
        <v>Dec-2025</v>
      </c>
      <c r="D3733">
        <f t="shared" si="58"/>
        <v>2025</v>
      </c>
      <c r="E3733" t="s">
        <v>6816</v>
      </c>
      <c r="F3733" t="s">
        <v>6999</v>
      </c>
      <c r="G3733" t="s">
        <v>7095</v>
      </c>
      <c r="H3733" t="s">
        <v>7108</v>
      </c>
      <c r="I3733" t="s">
        <v>7141</v>
      </c>
      <c r="J3733" t="s">
        <v>7164</v>
      </c>
      <c r="K3733" t="s">
        <v>7174</v>
      </c>
      <c r="L3733" t="s">
        <v>7188</v>
      </c>
      <c r="M3733">
        <v>7</v>
      </c>
      <c r="N3733">
        <v>16361.78</v>
      </c>
      <c r="O3733">
        <v>0.15</v>
      </c>
      <c r="P3733">
        <v>2945.87</v>
      </c>
    </row>
    <row r="3734" spans="1:16" x14ac:dyDescent="0.25">
      <c r="A3734" t="s">
        <v>3746</v>
      </c>
      <c r="B3734" t="s">
        <v>5472</v>
      </c>
      <c r="C3734" t="str">
        <f>TEXT(SalesData[[#This Row],[Order Date]],"mmm-yyyy")</f>
        <v>Dec-2023</v>
      </c>
      <c r="D3734">
        <f t="shared" si="58"/>
        <v>2023</v>
      </c>
      <c r="E3734" t="s">
        <v>6356</v>
      </c>
      <c r="F3734" t="s">
        <v>7043</v>
      </c>
      <c r="G3734" t="s">
        <v>7096</v>
      </c>
      <c r="H3734" t="s">
        <v>7112</v>
      </c>
      <c r="I3734" t="s">
        <v>7139</v>
      </c>
      <c r="J3734" t="s">
        <v>7165</v>
      </c>
      <c r="K3734" t="s">
        <v>7177</v>
      </c>
      <c r="L3734" t="s">
        <v>7210</v>
      </c>
      <c r="M3734">
        <v>4</v>
      </c>
      <c r="N3734">
        <v>317224.7</v>
      </c>
      <c r="O3734">
        <v>0.1</v>
      </c>
      <c r="P3734">
        <v>32052.09</v>
      </c>
    </row>
    <row r="3735" spans="1:16" x14ac:dyDescent="0.25">
      <c r="A3735" t="s">
        <v>3747</v>
      </c>
      <c r="B3735" t="s">
        <v>5897</v>
      </c>
      <c r="C3735" t="str">
        <f>TEXT(SalesData[[#This Row],[Order Date]],"mmm-yyyy")</f>
        <v>May-2024</v>
      </c>
      <c r="D3735">
        <f t="shared" si="58"/>
        <v>2024</v>
      </c>
      <c r="E3735" t="s">
        <v>6413</v>
      </c>
      <c r="F3735" t="s">
        <v>7052</v>
      </c>
      <c r="G3735" t="s">
        <v>7095</v>
      </c>
      <c r="H3735" t="s">
        <v>7108</v>
      </c>
      <c r="I3735" t="s">
        <v>7126</v>
      </c>
      <c r="J3735" t="s">
        <v>7162</v>
      </c>
      <c r="K3735" t="s">
        <v>7169</v>
      </c>
      <c r="L3735" t="s">
        <v>7182</v>
      </c>
      <c r="M3735">
        <v>5</v>
      </c>
      <c r="N3735">
        <v>43104.83</v>
      </c>
      <c r="O3735">
        <v>0.05</v>
      </c>
      <c r="P3735">
        <v>6613.81</v>
      </c>
    </row>
    <row r="3736" spans="1:16" x14ac:dyDescent="0.25">
      <c r="A3736" t="s">
        <v>3748</v>
      </c>
      <c r="B3736" t="s">
        <v>5391</v>
      </c>
      <c r="C3736" t="str">
        <f>TEXT(SalesData[[#This Row],[Order Date]],"mmm-yyyy")</f>
        <v>Nov-2025</v>
      </c>
      <c r="D3736">
        <f t="shared" si="58"/>
        <v>2025</v>
      </c>
      <c r="E3736" t="s">
        <v>6350</v>
      </c>
      <c r="F3736" t="s">
        <v>7041</v>
      </c>
      <c r="G3736" t="s">
        <v>7097</v>
      </c>
      <c r="H3736" t="s">
        <v>7110</v>
      </c>
      <c r="I3736" t="s">
        <v>7155</v>
      </c>
      <c r="J3736" t="s">
        <v>7164</v>
      </c>
      <c r="K3736" t="s">
        <v>7170</v>
      </c>
      <c r="L3736" t="s">
        <v>7189</v>
      </c>
      <c r="M3736">
        <v>2</v>
      </c>
      <c r="N3736">
        <v>3079.76</v>
      </c>
      <c r="O3736">
        <v>0</v>
      </c>
      <c r="P3736">
        <v>981.39</v>
      </c>
    </row>
    <row r="3737" spans="1:16" x14ac:dyDescent="0.25">
      <c r="A3737" t="s">
        <v>3749</v>
      </c>
      <c r="B3737" t="s">
        <v>5724</v>
      </c>
      <c r="C3737" t="str">
        <f>TEXT(SalesData[[#This Row],[Order Date]],"mmm-yyyy")</f>
        <v>Jul-2024</v>
      </c>
      <c r="D3737">
        <f t="shared" si="58"/>
        <v>2024</v>
      </c>
      <c r="E3737" t="s">
        <v>6444</v>
      </c>
      <c r="F3737" t="s">
        <v>6927</v>
      </c>
      <c r="G3737" t="s">
        <v>7094</v>
      </c>
      <c r="H3737" t="s">
        <v>7098</v>
      </c>
      <c r="I3737" t="s">
        <v>7114</v>
      </c>
      <c r="J3737" t="s">
        <v>7164</v>
      </c>
      <c r="K3737" t="s">
        <v>7174</v>
      </c>
      <c r="L3737" t="s">
        <v>7196</v>
      </c>
      <c r="M3737">
        <v>7</v>
      </c>
      <c r="N3737">
        <v>23602.799999999999</v>
      </c>
      <c r="O3737">
        <v>0</v>
      </c>
      <c r="P3737">
        <v>5492.2</v>
      </c>
    </row>
    <row r="3738" spans="1:16" x14ac:dyDescent="0.25">
      <c r="A3738" t="s">
        <v>3750</v>
      </c>
      <c r="B3738" t="s">
        <v>6063</v>
      </c>
      <c r="C3738" t="str">
        <f>TEXT(SalesData[[#This Row],[Order Date]],"mmm-yyyy")</f>
        <v>Aug-2025</v>
      </c>
      <c r="D3738">
        <f t="shared" si="58"/>
        <v>2025</v>
      </c>
      <c r="E3738" t="s">
        <v>6815</v>
      </c>
      <c r="F3738" t="s">
        <v>6957</v>
      </c>
      <c r="G3738" t="s">
        <v>7095</v>
      </c>
      <c r="H3738" t="s">
        <v>7109</v>
      </c>
      <c r="I3738" t="s">
        <v>7140</v>
      </c>
      <c r="J3738" t="s">
        <v>7165</v>
      </c>
      <c r="K3738" t="s">
        <v>7176</v>
      </c>
      <c r="L3738" t="s">
        <v>7194</v>
      </c>
      <c r="M3738">
        <v>1</v>
      </c>
      <c r="N3738">
        <v>18996.23</v>
      </c>
      <c r="O3738">
        <v>0.25</v>
      </c>
      <c r="P3738">
        <v>881.73</v>
      </c>
    </row>
    <row r="3739" spans="1:16" x14ac:dyDescent="0.25">
      <c r="A3739" t="s">
        <v>3751</v>
      </c>
      <c r="B3739" t="s">
        <v>5910</v>
      </c>
      <c r="C3739" t="str">
        <f>TEXT(SalesData[[#This Row],[Order Date]],"mmm-yyyy")</f>
        <v>Jul-2024</v>
      </c>
      <c r="D3739">
        <f t="shared" si="58"/>
        <v>2024</v>
      </c>
      <c r="E3739" t="s">
        <v>6854</v>
      </c>
      <c r="F3739" t="s">
        <v>7067</v>
      </c>
      <c r="G3739" t="s">
        <v>7094</v>
      </c>
      <c r="H3739" t="s">
        <v>7100</v>
      </c>
      <c r="I3739" t="s">
        <v>7151</v>
      </c>
      <c r="J3739" t="s">
        <v>7163</v>
      </c>
      <c r="K3739" t="s">
        <v>7171</v>
      </c>
      <c r="L3739" t="s">
        <v>7204</v>
      </c>
      <c r="M3739">
        <v>7</v>
      </c>
      <c r="N3739">
        <v>30698.76</v>
      </c>
      <c r="O3739">
        <v>0</v>
      </c>
      <c r="P3739">
        <v>5280.14</v>
      </c>
    </row>
    <row r="3740" spans="1:16" x14ac:dyDescent="0.25">
      <c r="A3740" t="s">
        <v>3752</v>
      </c>
      <c r="B3740" t="s">
        <v>5213</v>
      </c>
      <c r="C3740" t="str">
        <f>TEXT(SalesData[[#This Row],[Order Date]],"mmm-yyyy")</f>
        <v>Apr-2025</v>
      </c>
      <c r="D3740">
        <f t="shared" si="58"/>
        <v>2025</v>
      </c>
      <c r="E3740" t="s">
        <v>6816</v>
      </c>
      <c r="F3740" t="s">
        <v>6999</v>
      </c>
      <c r="G3740" t="s">
        <v>7094</v>
      </c>
      <c r="H3740" t="s">
        <v>7101</v>
      </c>
      <c r="I3740" t="s">
        <v>7117</v>
      </c>
      <c r="J3740" t="s">
        <v>7162</v>
      </c>
      <c r="K3740" t="s">
        <v>7166</v>
      </c>
      <c r="L3740" t="s">
        <v>7211</v>
      </c>
      <c r="M3740">
        <v>2</v>
      </c>
      <c r="N3740">
        <v>14565.06</v>
      </c>
      <c r="O3740">
        <v>0.05</v>
      </c>
      <c r="P3740">
        <v>2222.5</v>
      </c>
    </row>
    <row r="3741" spans="1:16" x14ac:dyDescent="0.25">
      <c r="A3741" t="s">
        <v>3753</v>
      </c>
      <c r="B3741" t="s">
        <v>5463</v>
      </c>
      <c r="C3741" t="str">
        <f>TEXT(SalesData[[#This Row],[Order Date]],"mmm-yyyy")</f>
        <v>Apr-2024</v>
      </c>
      <c r="D3741">
        <f t="shared" si="58"/>
        <v>2024</v>
      </c>
      <c r="E3741" t="s">
        <v>6180</v>
      </c>
      <c r="F3741" t="s">
        <v>6930</v>
      </c>
      <c r="G3741" t="s">
        <v>7095</v>
      </c>
      <c r="H3741" t="s">
        <v>7109</v>
      </c>
      <c r="I3741" t="s">
        <v>7135</v>
      </c>
      <c r="J3741" t="s">
        <v>7162</v>
      </c>
      <c r="K3741" t="s">
        <v>7169</v>
      </c>
      <c r="L3741" t="s">
        <v>7182</v>
      </c>
      <c r="M3741">
        <v>7</v>
      </c>
      <c r="N3741">
        <v>52831.66</v>
      </c>
      <c r="O3741">
        <v>0.15</v>
      </c>
      <c r="P3741">
        <v>7021.34</v>
      </c>
    </row>
    <row r="3742" spans="1:16" x14ac:dyDescent="0.25">
      <c r="A3742" t="s">
        <v>3754</v>
      </c>
      <c r="B3742" t="s">
        <v>5377</v>
      </c>
      <c r="C3742" t="str">
        <f>TEXT(SalesData[[#This Row],[Order Date]],"mmm-yyyy")</f>
        <v>Sep-2024</v>
      </c>
      <c r="D3742">
        <f t="shared" si="58"/>
        <v>2024</v>
      </c>
      <c r="E3742" t="s">
        <v>6879</v>
      </c>
      <c r="F3742" t="s">
        <v>7007</v>
      </c>
      <c r="G3742" t="s">
        <v>7095</v>
      </c>
      <c r="H3742" t="s">
        <v>7106</v>
      </c>
      <c r="I3742" t="s">
        <v>7146</v>
      </c>
      <c r="J3742" t="s">
        <v>7165</v>
      </c>
      <c r="K3742" t="s">
        <v>7172</v>
      </c>
      <c r="L3742" t="s">
        <v>7208</v>
      </c>
      <c r="M3742">
        <v>4</v>
      </c>
      <c r="N3742">
        <v>9297.94</v>
      </c>
      <c r="O3742">
        <v>0.05</v>
      </c>
      <c r="P3742">
        <v>1980.78</v>
      </c>
    </row>
    <row r="3743" spans="1:16" x14ac:dyDescent="0.25">
      <c r="A3743" t="s">
        <v>3755</v>
      </c>
      <c r="B3743" t="s">
        <v>5978</v>
      </c>
      <c r="C3743" t="str">
        <f>TEXT(SalesData[[#This Row],[Order Date]],"mmm-yyyy")</f>
        <v>Mar-2023</v>
      </c>
      <c r="D3743">
        <f t="shared" si="58"/>
        <v>2023</v>
      </c>
      <c r="E3743" t="s">
        <v>6253</v>
      </c>
      <c r="F3743" t="s">
        <v>7005</v>
      </c>
      <c r="G3743" t="s">
        <v>7095</v>
      </c>
      <c r="H3743" t="s">
        <v>7108</v>
      </c>
      <c r="I3743" t="s">
        <v>7126</v>
      </c>
      <c r="J3743" t="s">
        <v>7165</v>
      </c>
      <c r="K3743" t="s">
        <v>7177</v>
      </c>
      <c r="L3743" t="s">
        <v>7198</v>
      </c>
      <c r="M3743">
        <v>2</v>
      </c>
      <c r="N3743">
        <v>131466.5</v>
      </c>
      <c r="O3743">
        <v>0</v>
      </c>
      <c r="P3743">
        <v>23027.74</v>
      </c>
    </row>
    <row r="3744" spans="1:16" x14ac:dyDescent="0.25">
      <c r="A3744" t="s">
        <v>3756</v>
      </c>
      <c r="B3744" t="s">
        <v>6012</v>
      </c>
      <c r="C3744" t="str">
        <f>TEXT(SalesData[[#This Row],[Order Date]],"mmm-yyyy")</f>
        <v>Oct-2023</v>
      </c>
      <c r="D3744">
        <f t="shared" si="58"/>
        <v>2023</v>
      </c>
      <c r="E3744" t="s">
        <v>6502</v>
      </c>
      <c r="F3744" t="s">
        <v>7055</v>
      </c>
      <c r="G3744" t="s">
        <v>7096</v>
      </c>
      <c r="H3744" t="s">
        <v>7113</v>
      </c>
      <c r="I3744" t="s">
        <v>7144</v>
      </c>
      <c r="J3744" t="s">
        <v>7162</v>
      </c>
      <c r="K3744" t="s">
        <v>7168</v>
      </c>
      <c r="L3744" t="s">
        <v>7180</v>
      </c>
      <c r="M3744">
        <v>1</v>
      </c>
      <c r="N3744">
        <v>2972.56</v>
      </c>
      <c r="O3744">
        <v>0.15</v>
      </c>
      <c r="P3744">
        <v>284.77</v>
      </c>
    </row>
    <row r="3745" spans="1:16" x14ac:dyDescent="0.25">
      <c r="A3745" t="s">
        <v>3757</v>
      </c>
      <c r="B3745" t="s">
        <v>5159</v>
      </c>
      <c r="C3745" t="str">
        <f>TEXT(SalesData[[#This Row],[Order Date]],"mmm-yyyy")</f>
        <v>Apr-2024</v>
      </c>
      <c r="D3745">
        <f t="shared" si="58"/>
        <v>2024</v>
      </c>
      <c r="E3745" t="s">
        <v>6700</v>
      </c>
      <c r="F3745" t="s">
        <v>7030</v>
      </c>
      <c r="G3745" t="s">
        <v>7094</v>
      </c>
      <c r="H3745" t="s">
        <v>7098</v>
      </c>
      <c r="I3745" t="s">
        <v>7156</v>
      </c>
      <c r="J3745" t="s">
        <v>7164</v>
      </c>
      <c r="K3745" t="s">
        <v>7170</v>
      </c>
      <c r="L3745" t="s">
        <v>7213</v>
      </c>
      <c r="M3745">
        <v>6</v>
      </c>
      <c r="N3745">
        <v>14358.28</v>
      </c>
      <c r="O3745">
        <v>0.15</v>
      </c>
      <c r="P3745">
        <v>3621.05</v>
      </c>
    </row>
    <row r="3746" spans="1:16" x14ac:dyDescent="0.25">
      <c r="A3746" t="s">
        <v>3758</v>
      </c>
      <c r="B3746" t="s">
        <v>5645</v>
      </c>
      <c r="C3746" t="str">
        <f>TEXT(SalesData[[#This Row],[Order Date]],"mmm-yyyy")</f>
        <v>Mar-2024</v>
      </c>
      <c r="D3746">
        <f t="shared" si="58"/>
        <v>2024</v>
      </c>
      <c r="E3746" t="s">
        <v>6561</v>
      </c>
      <c r="F3746" t="s">
        <v>6956</v>
      </c>
      <c r="G3746" t="s">
        <v>7096</v>
      </c>
      <c r="H3746" t="s">
        <v>7113</v>
      </c>
      <c r="I3746" t="s">
        <v>7144</v>
      </c>
      <c r="J3746" t="s">
        <v>7163</v>
      </c>
      <c r="K3746" t="s">
        <v>7167</v>
      </c>
      <c r="L3746" t="s">
        <v>7207</v>
      </c>
      <c r="M3746">
        <v>1</v>
      </c>
      <c r="N3746">
        <v>829.94</v>
      </c>
      <c r="O3746">
        <v>0</v>
      </c>
      <c r="P3746">
        <v>289.8</v>
      </c>
    </row>
    <row r="3747" spans="1:16" x14ac:dyDescent="0.25">
      <c r="A3747" t="s">
        <v>3759</v>
      </c>
      <c r="B3747" t="s">
        <v>5123</v>
      </c>
      <c r="C3747" t="str">
        <f>TEXT(SalesData[[#This Row],[Order Date]],"mmm-yyyy")</f>
        <v>Feb-2024</v>
      </c>
      <c r="D3747">
        <f t="shared" si="58"/>
        <v>2024</v>
      </c>
      <c r="E3747" t="s">
        <v>6582</v>
      </c>
      <c r="F3747" t="s">
        <v>6953</v>
      </c>
      <c r="G3747" t="s">
        <v>7097</v>
      </c>
      <c r="H3747" t="s">
        <v>7105</v>
      </c>
      <c r="I3747" t="s">
        <v>7149</v>
      </c>
      <c r="J3747" t="s">
        <v>7162</v>
      </c>
      <c r="K3747" t="s">
        <v>7166</v>
      </c>
      <c r="L3747" t="s">
        <v>7192</v>
      </c>
      <c r="M3747">
        <v>7</v>
      </c>
      <c r="N3747">
        <v>42327.62</v>
      </c>
      <c r="O3747">
        <v>0</v>
      </c>
      <c r="P3747">
        <v>6913.6</v>
      </c>
    </row>
    <row r="3748" spans="1:16" x14ac:dyDescent="0.25">
      <c r="A3748" t="s">
        <v>3760</v>
      </c>
      <c r="B3748" t="s">
        <v>5507</v>
      </c>
      <c r="C3748" t="str">
        <f>TEXT(SalesData[[#This Row],[Order Date]],"mmm-yyyy")</f>
        <v>Jan-2025</v>
      </c>
      <c r="D3748">
        <f t="shared" si="58"/>
        <v>2025</v>
      </c>
      <c r="E3748" t="s">
        <v>6837</v>
      </c>
      <c r="F3748" t="s">
        <v>6934</v>
      </c>
      <c r="G3748" t="s">
        <v>7097</v>
      </c>
      <c r="H3748" t="s">
        <v>7107</v>
      </c>
      <c r="I3748" t="s">
        <v>7123</v>
      </c>
      <c r="J3748" t="s">
        <v>7164</v>
      </c>
      <c r="K3748" t="s">
        <v>7173</v>
      </c>
      <c r="L3748" t="s">
        <v>7206</v>
      </c>
      <c r="M3748">
        <v>7</v>
      </c>
      <c r="N3748">
        <v>12737.37</v>
      </c>
      <c r="O3748">
        <v>0.2</v>
      </c>
      <c r="P3748">
        <v>2976.41</v>
      </c>
    </row>
    <row r="3749" spans="1:16" x14ac:dyDescent="0.25">
      <c r="A3749" t="s">
        <v>3761</v>
      </c>
      <c r="B3749" t="s">
        <v>5604</v>
      </c>
      <c r="C3749" t="str">
        <f>TEXT(SalesData[[#This Row],[Order Date]],"mmm-yyyy")</f>
        <v>Mar-2023</v>
      </c>
      <c r="D3749">
        <f t="shared" si="58"/>
        <v>2023</v>
      </c>
      <c r="E3749" t="s">
        <v>6853</v>
      </c>
      <c r="F3749" t="s">
        <v>6971</v>
      </c>
      <c r="G3749" t="s">
        <v>7096</v>
      </c>
      <c r="H3749" t="s">
        <v>7113</v>
      </c>
      <c r="I3749" t="s">
        <v>7144</v>
      </c>
      <c r="J3749" t="s">
        <v>7163</v>
      </c>
      <c r="K3749" t="s">
        <v>7167</v>
      </c>
      <c r="L3749" t="s">
        <v>7179</v>
      </c>
      <c r="M3749">
        <v>3</v>
      </c>
      <c r="N3749">
        <v>7276.47</v>
      </c>
      <c r="O3749">
        <v>0</v>
      </c>
      <c r="P3749">
        <v>1784.74</v>
      </c>
    </row>
    <row r="3750" spans="1:16" x14ac:dyDescent="0.25">
      <c r="A3750" t="s">
        <v>3762</v>
      </c>
      <c r="B3750" t="s">
        <v>5800</v>
      </c>
      <c r="C3750" t="str">
        <f>TEXT(SalesData[[#This Row],[Order Date]],"mmm-yyyy")</f>
        <v>Feb-2023</v>
      </c>
      <c r="D3750">
        <f t="shared" si="58"/>
        <v>2023</v>
      </c>
      <c r="E3750" t="s">
        <v>6230</v>
      </c>
      <c r="F3750" t="s">
        <v>6899</v>
      </c>
      <c r="G3750" t="s">
        <v>7097</v>
      </c>
      <c r="H3750" t="s">
        <v>7105</v>
      </c>
      <c r="I3750" t="s">
        <v>7121</v>
      </c>
      <c r="J3750" t="s">
        <v>7165</v>
      </c>
      <c r="K3750" t="s">
        <v>7172</v>
      </c>
      <c r="L3750" t="s">
        <v>7208</v>
      </c>
      <c r="M3750">
        <v>1</v>
      </c>
      <c r="N3750">
        <v>1861.8</v>
      </c>
      <c r="O3750">
        <v>0.25</v>
      </c>
      <c r="P3750">
        <v>201.02</v>
      </c>
    </row>
    <row r="3751" spans="1:16" x14ac:dyDescent="0.25">
      <c r="A3751" t="s">
        <v>3763</v>
      </c>
      <c r="B3751" t="s">
        <v>5969</v>
      </c>
      <c r="C3751" t="str">
        <f>TEXT(SalesData[[#This Row],[Order Date]],"mmm-yyyy")</f>
        <v>May-2024</v>
      </c>
      <c r="D3751">
        <f t="shared" si="58"/>
        <v>2024</v>
      </c>
      <c r="E3751" t="s">
        <v>6841</v>
      </c>
      <c r="F3751" t="s">
        <v>6920</v>
      </c>
      <c r="G3751" t="s">
        <v>7096</v>
      </c>
      <c r="H3751" t="s">
        <v>7111</v>
      </c>
      <c r="I3751" t="s">
        <v>7145</v>
      </c>
      <c r="J3751" t="s">
        <v>7165</v>
      </c>
      <c r="K3751" t="s">
        <v>7172</v>
      </c>
      <c r="L3751" t="s">
        <v>7208</v>
      </c>
      <c r="M3751">
        <v>5</v>
      </c>
      <c r="N3751">
        <v>9646.98</v>
      </c>
      <c r="O3751">
        <v>0.2</v>
      </c>
      <c r="P3751">
        <v>1709.61</v>
      </c>
    </row>
    <row r="3752" spans="1:16" x14ac:dyDescent="0.25">
      <c r="A3752" t="s">
        <v>3764</v>
      </c>
      <c r="B3752" t="s">
        <v>5917</v>
      </c>
      <c r="C3752" t="str">
        <f>TEXT(SalesData[[#This Row],[Order Date]],"mmm-yyyy")</f>
        <v>Mar-2025</v>
      </c>
      <c r="D3752">
        <f t="shared" si="58"/>
        <v>2025</v>
      </c>
      <c r="E3752" t="s">
        <v>6814</v>
      </c>
      <c r="F3752" t="s">
        <v>6972</v>
      </c>
      <c r="G3752" t="s">
        <v>7097</v>
      </c>
      <c r="H3752" t="s">
        <v>7110</v>
      </c>
      <c r="I3752" t="s">
        <v>7159</v>
      </c>
      <c r="J3752" t="s">
        <v>7162</v>
      </c>
      <c r="K3752" t="s">
        <v>7168</v>
      </c>
      <c r="L3752" t="s">
        <v>7181</v>
      </c>
      <c r="M3752">
        <v>7</v>
      </c>
      <c r="N3752">
        <v>69593.990000000005</v>
      </c>
      <c r="O3752">
        <v>0.2</v>
      </c>
      <c r="P3752">
        <v>5933.03</v>
      </c>
    </row>
    <row r="3753" spans="1:16" x14ac:dyDescent="0.25">
      <c r="A3753" t="s">
        <v>3765</v>
      </c>
      <c r="B3753" t="s">
        <v>5830</v>
      </c>
      <c r="C3753" t="str">
        <f>TEXT(SalesData[[#This Row],[Order Date]],"mmm-yyyy")</f>
        <v>Sep-2023</v>
      </c>
      <c r="D3753">
        <f t="shared" si="58"/>
        <v>2023</v>
      </c>
      <c r="E3753" t="s">
        <v>6864</v>
      </c>
      <c r="F3753" t="s">
        <v>6965</v>
      </c>
      <c r="G3753" t="s">
        <v>7095</v>
      </c>
      <c r="H3753" t="s">
        <v>7108</v>
      </c>
      <c r="I3753" t="s">
        <v>7150</v>
      </c>
      <c r="J3753" t="s">
        <v>7162</v>
      </c>
      <c r="K3753" t="s">
        <v>7168</v>
      </c>
      <c r="L3753" t="s">
        <v>7180</v>
      </c>
      <c r="M3753">
        <v>3</v>
      </c>
      <c r="N3753">
        <v>10276.61</v>
      </c>
      <c r="O3753">
        <v>0</v>
      </c>
      <c r="P3753">
        <v>1750.43</v>
      </c>
    </row>
    <row r="3754" spans="1:16" x14ac:dyDescent="0.25">
      <c r="A3754" t="s">
        <v>3766</v>
      </c>
      <c r="B3754" t="s">
        <v>5846</v>
      </c>
      <c r="C3754" t="str">
        <f>TEXT(SalesData[[#This Row],[Order Date]],"mmm-yyyy")</f>
        <v>Apr-2023</v>
      </c>
      <c r="D3754">
        <f t="shared" si="58"/>
        <v>2023</v>
      </c>
      <c r="E3754" t="s">
        <v>6739</v>
      </c>
      <c r="F3754" t="s">
        <v>7031</v>
      </c>
      <c r="G3754" t="s">
        <v>7097</v>
      </c>
      <c r="H3754" t="s">
        <v>7107</v>
      </c>
      <c r="I3754" t="s">
        <v>7153</v>
      </c>
      <c r="J3754" t="s">
        <v>7162</v>
      </c>
      <c r="K3754" t="s">
        <v>7168</v>
      </c>
      <c r="L3754" t="s">
        <v>7180</v>
      </c>
      <c r="M3754">
        <v>3</v>
      </c>
      <c r="N3754">
        <v>9067.17</v>
      </c>
      <c r="O3754">
        <v>0.15</v>
      </c>
      <c r="P3754">
        <v>1243.51</v>
      </c>
    </row>
    <row r="3755" spans="1:16" x14ac:dyDescent="0.25">
      <c r="A3755" t="s">
        <v>3767</v>
      </c>
      <c r="B3755" t="s">
        <v>5608</v>
      </c>
      <c r="C3755" t="str">
        <f>TEXT(SalesData[[#This Row],[Order Date]],"mmm-yyyy")</f>
        <v>May-2023</v>
      </c>
      <c r="D3755">
        <f t="shared" si="58"/>
        <v>2023</v>
      </c>
      <c r="E3755" t="s">
        <v>6799</v>
      </c>
      <c r="F3755" t="s">
        <v>6979</v>
      </c>
      <c r="G3755" t="s">
        <v>7096</v>
      </c>
      <c r="H3755" t="s">
        <v>7112</v>
      </c>
      <c r="I3755" t="s">
        <v>7154</v>
      </c>
      <c r="J3755" t="s">
        <v>7162</v>
      </c>
      <c r="K3755" t="s">
        <v>7166</v>
      </c>
      <c r="L3755" t="s">
        <v>7211</v>
      </c>
      <c r="M3755">
        <v>3</v>
      </c>
      <c r="N3755">
        <v>18785.939999999999</v>
      </c>
      <c r="O3755">
        <v>0.15</v>
      </c>
      <c r="P3755">
        <v>2502.1799999999998</v>
      </c>
    </row>
    <row r="3756" spans="1:16" x14ac:dyDescent="0.25">
      <c r="A3756" t="s">
        <v>3768</v>
      </c>
      <c r="B3756" t="s">
        <v>5452</v>
      </c>
      <c r="C3756" t="str">
        <f>TEXT(SalesData[[#This Row],[Order Date]],"mmm-yyyy")</f>
        <v>Apr-2025</v>
      </c>
      <c r="D3756">
        <f t="shared" si="58"/>
        <v>2025</v>
      </c>
      <c r="E3756" t="s">
        <v>6568</v>
      </c>
      <c r="F3756" t="s">
        <v>6996</v>
      </c>
      <c r="G3756" t="s">
        <v>7094</v>
      </c>
      <c r="H3756" t="s">
        <v>7098</v>
      </c>
      <c r="I3756" t="s">
        <v>7138</v>
      </c>
      <c r="J3756" t="s">
        <v>7164</v>
      </c>
      <c r="K3756" t="s">
        <v>7170</v>
      </c>
      <c r="L3756" t="s">
        <v>7183</v>
      </c>
      <c r="M3756">
        <v>8</v>
      </c>
      <c r="N3756">
        <v>29627.55</v>
      </c>
      <c r="O3756">
        <v>0.25</v>
      </c>
      <c r="P3756">
        <v>6301.96</v>
      </c>
    </row>
    <row r="3757" spans="1:16" x14ac:dyDescent="0.25">
      <c r="A3757" t="s">
        <v>3769</v>
      </c>
      <c r="B3757" t="s">
        <v>5781</v>
      </c>
      <c r="C3757" t="str">
        <f>TEXT(SalesData[[#This Row],[Order Date]],"mmm-yyyy")</f>
        <v>Jul-2025</v>
      </c>
      <c r="D3757">
        <f t="shared" si="58"/>
        <v>2025</v>
      </c>
      <c r="E3757" t="s">
        <v>6266</v>
      </c>
      <c r="F3757" t="s">
        <v>7012</v>
      </c>
      <c r="G3757" t="s">
        <v>7096</v>
      </c>
      <c r="H3757" t="s">
        <v>7113</v>
      </c>
      <c r="I3757" t="s">
        <v>7148</v>
      </c>
      <c r="J3757" t="s">
        <v>7163</v>
      </c>
      <c r="K3757" t="s">
        <v>7171</v>
      </c>
      <c r="L3757" t="s">
        <v>7184</v>
      </c>
      <c r="M3757">
        <v>1</v>
      </c>
      <c r="N3757">
        <v>6588.67</v>
      </c>
      <c r="O3757">
        <v>0.15</v>
      </c>
      <c r="P3757">
        <v>502.4</v>
      </c>
    </row>
    <row r="3758" spans="1:16" x14ac:dyDescent="0.25">
      <c r="A3758" t="s">
        <v>3770</v>
      </c>
      <c r="B3758" t="s">
        <v>5267</v>
      </c>
      <c r="C3758" t="str">
        <f>TEXT(SalesData[[#This Row],[Order Date]],"mmm-yyyy")</f>
        <v>Mar-2025</v>
      </c>
      <c r="D3758">
        <f t="shared" si="58"/>
        <v>2025</v>
      </c>
      <c r="E3758" t="s">
        <v>6665</v>
      </c>
      <c r="F3758" t="s">
        <v>6908</v>
      </c>
      <c r="G3758" t="s">
        <v>7094</v>
      </c>
      <c r="H3758" t="s">
        <v>7100</v>
      </c>
      <c r="I3758" t="s">
        <v>7151</v>
      </c>
      <c r="J3758" t="s">
        <v>7165</v>
      </c>
      <c r="K3758" t="s">
        <v>7176</v>
      </c>
      <c r="L3758" t="s">
        <v>7194</v>
      </c>
      <c r="M3758">
        <v>4</v>
      </c>
      <c r="N3758">
        <v>102213.21</v>
      </c>
      <c r="O3758">
        <v>0</v>
      </c>
      <c r="P3758">
        <v>16255.61</v>
      </c>
    </row>
    <row r="3759" spans="1:16" x14ac:dyDescent="0.25">
      <c r="A3759" t="s">
        <v>3771</v>
      </c>
      <c r="B3759" t="s">
        <v>5299</v>
      </c>
      <c r="C3759" t="str">
        <f>TEXT(SalesData[[#This Row],[Order Date]],"mmm-yyyy")</f>
        <v>Dec-2023</v>
      </c>
      <c r="D3759">
        <f t="shared" si="58"/>
        <v>2023</v>
      </c>
      <c r="E3759" t="s">
        <v>6557</v>
      </c>
      <c r="F3759" t="s">
        <v>7003</v>
      </c>
      <c r="G3759" t="s">
        <v>7096</v>
      </c>
      <c r="H3759" t="s">
        <v>7112</v>
      </c>
      <c r="I3759" t="s">
        <v>7133</v>
      </c>
      <c r="J3759" t="s">
        <v>7162</v>
      </c>
      <c r="K3759" t="s">
        <v>7166</v>
      </c>
      <c r="L3759" t="s">
        <v>7211</v>
      </c>
      <c r="M3759">
        <v>3</v>
      </c>
      <c r="N3759">
        <v>20992.92</v>
      </c>
      <c r="O3759">
        <v>0.05</v>
      </c>
      <c r="P3759">
        <v>3506.5</v>
      </c>
    </row>
    <row r="3760" spans="1:16" x14ac:dyDescent="0.25">
      <c r="A3760" t="s">
        <v>3772</v>
      </c>
      <c r="B3760" t="s">
        <v>5997</v>
      </c>
      <c r="C3760" t="str">
        <f>TEXT(SalesData[[#This Row],[Order Date]],"mmm-yyyy")</f>
        <v>Jul-2025</v>
      </c>
      <c r="D3760">
        <f t="shared" si="58"/>
        <v>2025</v>
      </c>
      <c r="E3760" t="s">
        <v>6263</v>
      </c>
      <c r="F3760" t="s">
        <v>7010</v>
      </c>
      <c r="G3760" t="s">
        <v>7096</v>
      </c>
      <c r="H3760" t="s">
        <v>7111</v>
      </c>
      <c r="I3760" t="s">
        <v>7142</v>
      </c>
      <c r="J3760" t="s">
        <v>7162</v>
      </c>
      <c r="K3760" t="s">
        <v>7169</v>
      </c>
      <c r="L3760" t="s">
        <v>7203</v>
      </c>
      <c r="M3760">
        <v>4</v>
      </c>
      <c r="N3760">
        <v>72228.37</v>
      </c>
      <c r="O3760">
        <v>0.15</v>
      </c>
      <c r="P3760">
        <v>7127.4</v>
      </c>
    </row>
    <row r="3761" spans="1:16" x14ac:dyDescent="0.25">
      <c r="A3761" t="s">
        <v>3773</v>
      </c>
      <c r="B3761" t="s">
        <v>5965</v>
      </c>
      <c r="C3761" t="str">
        <f>TEXT(SalesData[[#This Row],[Order Date]],"mmm-yyyy")</f>
        <v>Dec-2023</v>
      </c>
      <c r="D3761">
        <f t="shared" si="58"/>
        <v>2023</v>
      </c>
      <c r="E3761" t="s">
        <v>6817</v>
      </c>
      <c r="F3761" t="s">
        <v>7043</v>
      </c>
      <c r="G3761" t="s">
        <v>7094</v>
      </c>
      <c r="H3761" t="s">
        <v>7100</v>
      </c>
      <c r="I3761" t="s">
        <v>7136</v>
      </c>
      <c r="J3761" t="s">
        <v>7162</v>
      </c>
      <c r="K3761" t="s">
        <v>7168</v>
      </c>
      <c r="L3761" t="s">
        <v>7181</v>
      </c>
      <c r="M3761">
        <v>2</v>
      </c>
      <c r="N3761">
        <v>24000.25</v>
      </c>
      <c r="O3761">
        <v>0</v>
      </c>
      <c r="P3761">
        <v>4938.54</v>
      </c>
    </row>
    <row r="3762" spans="1:16" x14ac:dyDescent="0.25">
      <c r="A3762" t="s">
        <v>3774</v>
      </c>
      <c r="B3762" t="s">
        <v>5204</v>
      </c>
      <c r="C3762" t="str">
        <f>TEXT(SalesData[[#This Row],[Order Date]],"mmm-yyyy")</f>
        <v>Mar-2024</v>
      </c>
      <c r="D3762">
        <f t="shared" si="58"/>
        <v>2024</v>
      </c>
      <c r="E3762" t="s">
        <v>6418</v>
      </c>
      <c r="F3762" t="s">
        <v>6928</v>
      </c>
      <c r="G3762" t="s">
        <v>7095</v>
      </c>
      <c r="H3762" t="s">
        <v>7109</v>
      </c>
      <c r="I3762" t="s">
        <v>7135</v>
      </c>
      <c r="J3762" t="s">
        <v>7162</v>
      </c>
      <c r="K3762" t="s">
        <v>7166</v>
      </c>
      <c r="L3762" t="s">
        <v>7192</v>
      </c>
      <c r="M3762">
        <v>1</v>
      </c>
      <c r="N3762">
        <v>4536.41</v>
      </c>
      <c r="O3762">
        <v>0.25</v>
      </c>
      <c r="P3762">
        <v>181.74</v>
      </c>
    </row>
    <row r="3763" spans="1:16" x14ac:dyDescent="0.25">
      <c r="A3763" t="s">
        <v>3775</v>
      </c>
      <c r="B3763" t="s">
        <v>5955</v>
      </c>
      <c r="C3763" t="str">
        <f>TEXT(SalesData[[#This Row],[Order Date]],"mmm-yyyy")</f>
        <v>Jul-2023</v>
      </c>
      <c r="D3763">
        <f t="shared" si="58"/>
        <v>2023</v>
      </c>
      <c r="E3763" t="s">
        <v>6664</v>
      </c>
      <c r="F3763" t="s">
        <v>7029</v>
      </c>
      <c r="G3763" t="s">
        <v>7095</v>
      </c>
      <c r="H3763" t="s">
        <v>7108</v>
      </c>
      <c r="I3763" t="s">
        <v>7126</v>
      </c>
      <c r="J3763" t="s">
        <v>7162</v>
      </c>
      <c r="K3763" t="s">
        <v>7166</v>
      </c>
      <c r="L3763" t="s">
        <v>7178</v>
      </c>
      <c r="M3763">
        <v>3</v>
      </c>
      <c r="N3763">
        <v>45406.18</v>
      </c>
      <c r="O3763">
        <v>0</v>
      </c>
      <c r="P3763">
        <v>10128.34</v>
      </c>
    </row>
    <row r="3764" spans="1:16" x14ac:dyDescent="0.25">
      <c r="A3764" t="s">
        <v>3776</v>
      </c>
      <c r="B3764" t="s">
        <v>5919</v>
      </c>
      <c r="C3764" t="str">
        <f>TEXT(SalesData[[#This Row],[Order Date]],"mmm-yyyy")</f>
        <v>Jun-2025</v>
      </c>
      <c r="D3764">
        <f t="shared" si="58"/>
        <v>2025</v>
      </c>
      <c r="E3764" t="s">
        <v>6218</v>
      </c>
      <c r="F3764" t="s">
        <v>6988</v>
      </c>
      <c r="G3764" t="s">
        <v>7097</v>
      </c>
      <c r="H3764" t="s">
        <v>7110</v>
      </c>
      <c r="I3764" t="s">
        <v>7129</v>
      </c>
      <c r="J3764" t="s">
        <v>7162</v>
      </c>
      <c r="K3764" t="s">
        <v>7169</v>
      </c>
      <c r="L3764" t="s">
        <v>7193</v>
      </c>
      <c r="M3764">
        <v>6</v>
      </c>
      <c r="N3764">
        <v>64544.98</v>
      </c>
      <c r="O3764">
        <v>0</v>
      </c>
      <c r="P3764">
        <v>13410.22</v>
      </c>
    </row>
    <row r="3765" spans="1:16" x14ac:dyDescent="0.25">
      <c r="A3765" t="s">
        <v>3777</v>
      </c>
      <c r="B3765" t="s">
        <v>5664</v>
      </c>
      <c r="C3765" t="str">
        <f>TEXT(SalesData[[#This Row],[Order Date]],"mmm-yyyy")</f>
        <v>Jan-2024</v>
      </c>
      <c r="D3765">
        <f t="shared" si="58"/>
        <v>2024</v>
      </c>
      <c r="E3765" t="s">
        <v>6760</v>
      </c>
      <c r="F3765" t="s">
        <v>7089</v>
      </c>
      <c r="G3765" t="s">
        <v>7094</v>
      </c>
      <c r="H3765" t="s">
        <v>7101</v>
      </c>
      <c r="I3765" t="s">
        <v>7137</v>
      </c>
      <c r="J3765" t="s">
        <v>7165</v>
      </c>
      <c r="K3765" t="s">
        <v>7177</v>
      </c>
      <c r="L3765" t="s">
        <v>7198</v>
      </c>
      <c r="M3765">
        <v>6</v>
      </c>
      <c r="N3765">
        <v>342074.83</v>
      </c>
      <c r="O3765">
        <v>0.15</v>
      </c>
      <c r="P3765">
        <v>36718.639999999999</v>
      </c>
    </row>
    <row r="3766" spans="1:16" x14ac:dyDescent="0.25">
      <c r="A3766" t="s">
        <v>3778</v>
      </c>
      <c r="B3766" t="s">
        <v>5307</v>
      </c>
      <c r="C3766" t="str">
        <f>TEXT(SalesData[[#This Row],[Order Date]],"mmm-yyyy")</f>
        <v>Feb-2024</v>
      </c>
      <c r="D3766">
        <f t="shared" si="58"/>
        <v>2024</v>
      </c>
      <c r="E3766" t="s">
        <v>6890</v>
      </c>
      <c r="F3766" t="s">
        <v>6965</v>
      </c>
      <c r="G3766" t="s">
        <v>7096</v>
      </c>
      <c r="H3766" t="s">
        <v>7113</v>
      </c>
      <c r="I3766" t="s">
        <v>7144</v>
      </c>
      <c r="J3766" t="s">
        <v>7165</v>
      </c>
      <c r="K3766" t="s">
        <v>7172</v>
      </c>
      <c r="L3766" t="s">
        <v>7185</v>
      </c>
      <c r="M3766">
        <v>1</v>
      </c>
      <c r="N3766">
        <v>4627.6000000000004</v>
      </c>
      <c r="O3766">
        <v>0.05</v>
      </c>
      <c r="P3766">
        <v>841.17</v>
      </c>
    </row>
    <row r="3767" spans="1:16" x14ac:dyDescent="0.25">
      <c r="A3767" t="s">
        <v>3779</v>
      </c>
      <c r="B3767" t="s">
        <v>5615</v>
      </c>
      <c r="C3767" t="str">
        <f>TEXT(SalesData[[#This Row],[Order Date]],"mmm-yyyy")</f>
        <v>Nov-2024</v>
      </c>
      <c r="D3767">
        <f t="shared" si="58"/>
        <v>2024</v>
      </c>
      <c r="E3767" t="s">
        <v>6702</v>
      </c>
      <c r="F3767" t="s">
        <v>6999</v>
      </c>
      <c r="G3767" t="s">
        <v>7096</v>
      </c>
      <c r="H3767" t="s">
        <v>7113</v>
      </c>
      <c r="I3767" t="s">
        <v>7144</v>
      </c>
      <c r="J3767" t="s">
        <v>7164</v>
      </c>
      <c r="K3767" t="s">
        <v>7173</v>
      </c>
      <c r="L3767" t="s">
        <v>7186</v>
      </c>
      <c r="M3767">
        <v>3</v>
      </c>
      <c r="N3767">
        <v>13220.81</v>
      </c>
      <c r="O3767">
        <v>0.05</v>
      </c>
      <c r="P3767">
        <v>3222.86</v>
      </c>
    </row>
    <row r="3768" spans="1:16" x14ac:dyDescent="0.25">
      <c r="A3768" t="s">
        <v>3780</v>
      </c>
      <c r="B3768" t="s">
        <v>6017</v>
      </c>
      <c r="C3768" t="str">
        <f>TEXT(SalesData[[#This Row],[Order Date]],"mmm-yyyy")</f>
        <v>Jan-2024</v>
      </c>
      <c r="D3768">
        <f t="shared" si="58"/>
        <v>2024</v>
      </c>
      <c r="E3768" t="s">
        <v>6361</v>
      </c>
      <c r="F3768" t="s">
        <v>6897</v>
      </c>
      <c r="G3768" t="s">
        <v>7097</v>
      </c>
      <c r="H3768" t="s">
        <v>7107</v>
      </c>
      <c r="I3768" t="s">
        <v>7123</v>
      </c>
      <c r="J3768" t="s">
        <v>7165</v>
      </c>
      <c r="K3768" t="s">
        <v>7172</v>
      </c>
      <c r="L3768" t="s">
        <v>7212</v>
      </c>
      <c r="M3768">
        <v>2</v>
      </c>
      <c r="N3768">
        <v>5911.76</v>
      </c>
      <c r="O3768">
        <v>0.15</v>
      </c>
      <c r="P3768">
        <v>672.55</v>
      </c>
    </row>
    <row r="3769" spans="1:16" x14ac:dyDescent="0.25">
      <c r="A3769" t="s">
        <v>3781</v>
      </c>
      <c r="B3769" t="s">
        <v>5049</v>
      </c>
      <c r="C3769" t="str">
        <f>TEXT(SalesData[[#This Row],[Order Date]],"mmm-yyyy")</f>
        <v>Mar-2025</v>
      </c>
      <c r="D3769">
        <f t="shared" si="58"/>
        <v>2025</v>
      </c>
      <c r="E3769" t="s">
        <v>6134</v>
      </c>
      <c r="F3769" t="s">
        <v>6932</v>
      </c>
      <c r="G3769" t="s">
        <v>7096</v>
      </c>
      <c r="H3769" t="s">
        <v>7113</v>
      </c>
      <c r="I3769" t="s">
        <v>7143</v>
      </c>
      <c r="J3769" t="s">
        <v>7164</v>
      </c>
      <c r="K3769" t="s">
        <v>7173</v>
      </c>
      <c r="L3769" t="s">
        <v>7186</v>
      </c>
      <c r="M3769">
        <v>2</v>
      </c>
      <c r="N3769">
        <v>8590.7900000000009</v>
      </c>
      <c r="O3769">
        <v>0.05</v>
      </c>
      <c r="P3769">
        <v>2368.08</v>
      </c>
    </row>
    <row r="3770" spans="1:16" x14ac:dyDescent="0.25">
      <c r="A3770" t="s">
        <v>3782</v>
      </c>
      <c r="B3770" t="s">
        <v>5256</v>
      </c>
      <c r="C3770" t="str">
        <f>TEXT(SalesData[[#This Row],[Order Date]],"mmm-yyyy")</f>
        <v>Jan-2025</v>
      </c>
      <c r="D3770">
        <f t="shared" si="58"/>
        <v>2025</v>
      </c>
      <c r="E3770" t="s">
        <v>6883</v>
      </c>
      <c r="F3770" t="s">
        <v>6906</v>
      </c>
      <c r="G3770" t="s">
        <v>7097</v>
      </c>
      <c r="H3770" t="s">
        <v>7105</v>
      </c>
      <c r="I3770" t="s">
        <v>7149</v>
      </c>
      <c r="J3770" t="s">
        <v>7162</v>
      </c>
      <c r="K3770" t="s">
        <v>7169</v>
      </c>
      <c r="L3770" t="s">
        <v>7182</v>
      </c>
      <c r="M3770">
        <v>8</v>
      </c>
      <c r="N3770">
        <v>56369.06</v>
      </c>
      <c r="O3770">
        <v>0.25</v>
      </c>
      <c r="P3770">
        <v>1216.8800000000001</v>
      </c>
    </row>
    <row r="3771" spans="1:16" x14ac:dyDescent="0.25">
      <c r="A3771" t="s">
        <v>3783</v>
      </c>
      <c r="B3771" t="s">
        <v>5352</v>
      </c>
      <c r="C3771" t="str">
        <f>TEXT(SalesData[[#This Row],[Order Date]],"mmm-yyyy")</f>
        <v>Nov-2024</v>
      </c>
      <c r="D3771">
        <f t="shared" si="58"/>
        <v>2024</v>
      </c>
      <c r="E3771" t="s">
        <v>6643</v>
      </c>
      <c r="F3771" t="s">
        <v>7035</v>
      </c>
      <c r="G3771" t="s">
        <v>7094</v>
      </c>
      <c r="H3771" t="s">
        <v>7098</v>
      </c>
      <c r="I3771" t="s">
        <v>7138</v>
      </c>
      <c r="J3771" t="s">
        <v>7164</v>
      </c>
      <c r="K3771" t="s">
        <v>7174</v>
      </c>
      <c r="L3771" t="s">
        <v>7196</v>
      </c>
      <c r="M3771">
        <v>2</v>
      </c>
      <c r="N3771">
        <v>5694.05</v>
      </c>
      <c r="O3771">
        <v>0.2</v>
      </c>
      <c r="P3771">
        <v>787.23</v>
      </c>
    </row>
    <row r="3772" spans="1:16" x14ac:dyDescent="0.25">
      <c r="A3772" t="s">
        <v>3784</v>
      </c>
      <c r="B3772" t="s">
        <v>5652</v>
      </c>
      <c r="C3772" t="str">
        <f>TEXT(SalesData[[#This Row],[Order Date]],"mmm-yyyy")</f>
        <v>Apr-2025</v>
      </c>
      <c r="D3772">
        <f t="shared" si="58"/>
        <v>2025</v>
      </c>
      <c r="E3772" t="s">
        <v>6830</v>
      </c>
      <c r="F3772" t="s">
        <v>6967</v>
      </c>
      <c r="G3772" t="s">
        <v>7094</v>
      </c>
      <c r="H3772" t="s">
        <v>7098</v>
      </c>
      <c r="I3772" t="s">
        <v>7114</v>
      </c>
      <c r="J3772" t="s">
        <v>7162</v>
      </c>
      <c r="K3772" t="s">
        <v>7166</v>
      </c>
      <c r="L3772" t="s">
        <v>7192</v>
      </c>
      <c r="M3772">
        <v>7</v>
      </c>
      <c r="N3772">
        <v>37500.93</v>
      </c>
      <c r="O3772">
        <v>0.1</v>
      </c>
      <c r="P3772">
        <v>4046.7</v>
      </c>
    </row>
    <row r="3773" spans="1:16" x14ac:dyDescent="0.25">
      <c r="A3773" t="s">
        <v>3785</v>
      </c>
      <c r="B3773" t="s">
        <v>6049</v>
      </c>
      <c r="C3773" t="str">
        <f>TEXT(SalesData[[#This Row],[Order Date]],"mmm-yyyy")</f>
        <v>Jun-2024</v>
      </c>
      <c r="D3773">
        <f t="shared" si="58"/>
        <v>2024</v>
      </c>
      <c r="E3773" t="s">
        <v>6599</v>
      </c>
      <c r="F3773" t="s">
        <v>7080</v>
      </c>
      <c r="G3773" t="s">
        <v>7097</v>
      </c>
      <c r="H3773" t="s">
        <v>7104</v>
      </c>
      <c r="I3773" t="s">
        <v>7160</v>
      </c>
      <c r="J3773" t="s">
        <v>7163</v>
      </c>
      <c r="K3773" t="s">
        <v>7175</v>
      </c>
      <c r="L3773" t="s">
        <v>7190</v>
      </c>
      <c r="M3773">
        <v>1</v>
      </c>
      <c r="N3773">
        <v>2134.08</v>
      </c>
      <c r="O3773">
        <v>0</v>
      </c>
      <c r="P3773">
        <v>438.56</v>
      </c>
    </row>
    <row r="3774" spans="1:16" x14ac:dyDescent="0.25">
      <c r="A3774" t="s">
        <v>3786</v>
      </c>
      <c r="B3774" t="s">
        <v>5177</v>
      </c>
      <c r="C3774" t="str">
        <f>TEXT(SalesData[[#This Row],[Order Date]],"mmm-yyyy")</f>
        <v>Oct-2024</v>
      </c>
      <c r="D3774">
        <f t="shared" si="58"/>
        <v>2024</v>
      </c>
      <c r="E3774" t="s">
        <v>6192</v>
      </c>
      <c r="F3774" t="s">
        <v>6908</v>
      </c>
      <c r="G3774" t="s">
        <v>7094</v>
      </c>
      <c r="H3774" t="s">
        <v>7100</v>
      </c>
      <c r="I3774" t="s">
        <v>7116</v>
      </c>
      <c r="J3774" t="s">
        <v>7163</v>
      </c>
      <c r="K3774" t="s">
        <v>7175</v>
      </c>
      <c r="L3774" t="s">
        <v>7190</v>
      </c>
      <c r="M3774">
        <v>4</v>
      </c>
      <c r="N3774">
        <v>9220.92</v>
      </c>
      <c r="O3774">
        <v>0</v>
      </c>
      <c r="P3774">
        <v>1945.4</v>
      </c>
    </row>
    <row r="3775" spans="1:16" x14ac:dyDescent="0.25">
      <c r="A3775" t="s">
        <v>3787</v>
      </c>
      <c r="B3775" t="s">
        <v>5683</v>
      </c>
      <c r="C3775" t="str">
        <f>TEXT(SalesData[[#This Row],[Order Date]],"mmm-yyyy")</f>
        <v>Sep-2024</v>
      </c>
      <c r="D3775">
        <f t="shared" si="58"/>
        <v>2024</v>
      </c>
      <c r="E3775" t="s">
        <v>6195</v>
      </c>
      <c r="F3775" t="s">
        <v>6921</v>
      </c>
      <c r="G3775" t="s">
        <v>7097</v>
      </c>
      <c r="H3775" t="s">
        <v>7110</v>
      </c>
      <c r="I3775" t="s">
        <v>7155</v>
      </c>
      <c r="J3775" t="s">
        <v>7165</v>
      </c>
      <c r="K3775" t="s">
        <v>7177</v>
      </c>
      <c r="L3775" t="s">
        <v>7198</v>
      </c>
      <c r="M3775">
        <v>5</v>
      </c>
      <c r="N3775">
        <v>334583.63</v>
      </c>
      <c r="O3775">
        <v>0</v>
      </c>
      <c r="P3775">
        <v>54984.97</v>
      </c>
    </row>
    <row r="3776" spans="1:16" x14ac:dyDescent="0.25">
      <c r="A3776" t="s">
        <v>3788</v>
      </c>
      <c r="B3776" t="s">
        <v>5118</v>
      </c>
      <c r="C3776" t="str">
        <f>TEXT(SalesData[[#This Row],[Order Date]],"mmm-yyyy")</f>
        <v>Apr-2025</v>
      </c>
      <c r="D3776">
        <f t="shared" si="58"/>
        <v>2025</v>
      </c>
      <c r="E3776" t="s">
        <v>6362</v>
      </c>
      <c r="F3776" t="s">
        <v>7035</v>
      </c>
      <c r="G3776" t="s">
        <v>7094</v>
      </c>
      <c r="H3776" t="s">
        <v>7099</v>
      </c>
      <c r="I3776" t="s">
        <v>7115</v>
      </c>
      <c r="J3776" t="s">
        <v>7164</v>
      </c>
      <c r="K3776" t="s">
        <v>7173</v>
      </c>
      <c r="L3776" t="s">
        <v>7186</v>
      </c>
      <c r="M3776">
        <v>2</v>
      </c>
      <c r="N3776">
        <v>7551.03</v>
      </c>
      <c r="O3776">
        <v>0.2</v>
      </c>
      <c r="P3776">
        <v>1593.22</v>
      </c>
    </row>
    <row r="3777" spans="1:16" x14ac:dyDescent="0.25">
      <c r="A3777" t="s">
        <v>3789</v>
      </c>
      <c r="B3777" t="s">
        <v>5169</v>
      </c>
      <c r="C3777" t="str">
        <f>TEXT(SalesData[[#This Row],[Order Date]],"mmm-yyyy")</f>
        <v>Apr-2025</v>
      </c>
      <c r="D3777">
        <f t="shared" si="58"/>
        <v>2025</v>
      </c>
      <c r="E3777" t="s">
        <v>6842</v>
      </c>
      <c r="F3777" t="s">
        <v>6918</v>
      </c>
      <c r="G3777" t="s">
        <v>7095</v>
      </c>
      <c r="H3777" t="s">
        <v>7102</v>
      </c>
      <c r="I3777" t="s">
        <v>7157</v>
      </c>
      <c r="J3777" t="s">
        <v>7163</v>
      </c>
      <c r="K3777" t="s">
        <v>7167</v>
      </c>
      <c r="L3777" t="s">
        <v>7179</v>
      </c>
      <c r="M3777">
        <v>1</v>
      </c>
      <c r="N3777">
        <v>2236.12</v>
      </c>
      <c r="O3777">
        <v>0.1</v>
      </c>
      <c r="P3777">
        <v>480.18</v>
      </c>
    </row>
    <row r="3778" spans="1:16" x14ac:dyDescent="0.25">
      <c r="A3778" t="s">
        <v>3790</v>
      </c>
      <c r="B3778" t="s">
        <v>5948</v>
      </c>
      <c r="C3778" t="str">
        <f>TEXT(SalesData[[#This Row],[Order Date]],"mmm-yyyy")</f>
        <v>Dec-2023</v>
      </c>
      <c r="D3778">
        <f t="shared" ref="D3778:D3841" si="59">YEAR(B3778)</f>
        <v>2023</v>
      </c>
      <c r="E3778" t="s">
        <v>6465</v>
      </c>
      <c r="F3778" t="s">
        <v>7067</v>
      </c>
      <c r="G3778" t="s">
        <v>7096</v>
      </c>
      <c r="H3778" t="s">
        <v>7111</v>
      </c>
      <c r="I3778" t="s">
        <v>7131</v>
      </c>
      <c r="J3778" t="s">
        <v>7163</v>
      </c>
      <c r="K3778" t="s">
        <v>7167</v>
      </c>
      <c r="L3778" t="s">
        <v>7207</v>
      </c>
      <c r="M3778">
        <v>1</v>
      </c>
      <c r="N3778">
        <v>721.74</v>
      </c>
      <c r="O3778">
        <v>0.1</v>
      </c>
      <c r="P3778">
        <v>223.25</v>
      </c>
    </row>
    <row r="3779" spans="1:16" x14ac:dyDescent="0.25">
      <c r="A3779" t="s">
        <v>3791</v>
      </c>
      <c r="B3779" t="s">
        <v>5102</v>
      </c>
      <c r="C3779" t="str">
        <f>TEXT(SalesData[[#This Row],[Order Date]],"mmm-yyyy")</f>
        <v>Mar-2023</v>
      </c>
      <c r="D3779">
        <f t="shared" si="59"/>
        <v>2023</v>
      </c>
      <c r="E3779" t="s">
        <v>6382</v>
      </c>
      <c r="F3779" t="s">
        <v>7049</v>
      </c>
      <c r="G3779" t="s">
        <v>7097</v>
      </c>
      <c r="H3779" t="s">
        <v>7110</v>
      </c>
      <c r="I3779" t="s">
        <v>7155</v>
      </c>
      <c r="J3779" t="s">
        <v>7164</v>
      </c>
      <c r="K3779" t="s">
        <v>7174</v>
      </c>
      <c r="L3779" t="s">
        <v>7196</v>
      </c>
      <c r="M3779">
        <v>6</v>
      </c>
      <c r="N3779">
        <v>19100.34</v>
      </c>
      <c r="O3779">
        <v>0.1</v>
      </c>
      <c r="P3779">
        <v>3768.27</v>
      </c>
    </row>
    <row r="3780" spans="1:16" x14ac:dyDescent="0.25">
      <c r="A3780" t="s">
        <v>3792</v>
      </c>
      <c r="B3780" t="s">
        <v>5453</v>
      </c>
      <c r="C3780" t="str">
        <f>TEXT(SalesData[[#This Row],[Order Date]],"mmm-yyyy")</f>
        <v>Nov-2025</v>
      </c>
      <c r="D3780">
        <f t="shared" si="59"/>
        <v>2025</v>
      </c>
      <c r="E3780" t="s">
        <v>6845</v>
      </c>
      <c r="F3780" t="s">
        <v>7042</v>
      </c>
      <c r="G3780" t="s">
        <v>7096</v>
      </c>
      <c r="H3780" t="s">
        <v>7113</v>
      </c>
      <c r="I3780" t="s">
        <v>7144</v>
      </c>
      <c r="J3780" t="s">
        <v>7165</v>
      </c>
      <c r="K3780" t="s">
        <v>7176</v>
      </c>
      <c r="L3780" t="s">
        <v>7194</v>
      </c>
      <c r="M3780">
        <v>5</v>
      </c>
      <c r="N3780">
        <v>101676.75</v>
      </c>
      <c r="O3780">
        <v>0.15</v>
      </c>
      <c r="P3780">
        <v>13258.95</v>
      </c>
    </row>
    <row r="3781" spans="1:16" x14ac:dyDescent="0.25">
      <c r="A3781" t="s">
        <v>3793</v>
      </c>
      <c r="B3781" t="s">
        <v>5451</v>
      </c>
      <c r="C3781" t="str">
        <f>TEXT(SalesData[[#This Row],[Order Date]],"mmm-yyyy")</f>
        <v>May-2023</v>
      </c>
      <c r="D3781">
        <f t="shared" si="59"/>
        <v>2023</v>
      </c>
      <c r="E3781" t="s">
        <v>6462</v>
      </c>
      <c r="F3781" t="s">
        <v>6939</v>
      </c>
      <c r="G3781" t="s">
        <v>7096</v>
      </c>
      <c r="H3781" t="s">
        <v>7111</v>
      </c>
      <c r="I3781" t="s">
        <v>7142</v>
      </c>
      <c r="J3781" t="s">
        <v>7162</v>
      </c>
      <c r="K3781" t="s">
        <v>7169</v>
      </c>
      <c r="L3781" t="s">
        <v>7182</v>
      </c>
      <c r="M3781">
        <v>5</v>
      </c>
      <c r="N3781">
        <v>36999.18</v>
      </c>
      <c r="O3781">
        <v>0.15</v>
      </c>
      <c r="P3781">
        <v>5275.32</v>
      </c>
    </row>
    <row r="3782" spans="1:16" x14ac:dyDescent="0.25">
      <c r="A3782" t="s">
        <v>3794</v>
      </c>
      <c r="B3782" t="s">
        <v>5814</v>
      </c>
      <c r="C3782" t="str">
        <f>TEXT(SalesData[[#This Row],[Order Date]],"mmm-yyyy")</f>
        <v>Feb-2023</v>
      </c>
      <c r="D3782">
        <f t="shared" si="59"/>
        <v>2023</v>
      </c>
      <c r="E3782" t="s">
        <v>6667</v>
      </c>
      <c r="F3782" t="s">
        <v>6929</v>
      </c>
      <c r="G3782" t="s">
        <v>7096</v>
      </c>
      <c r="H3782" t="s">
        <v>7113</v>
      </c>
      <c r="I3782" t="s">
        <v>7148</v>
      </c>
      <c r="J3782" t="s">
        <v>7164</v>
      </c>
      <c r="K3782" t="s">
        <v>7173</v>
      </c>
      <c r="L3782" t="s">
        <v>7200</v>
      </c>
      <c r="M3782">
        <v>2</v>
      </c>
      <c r="N3782">
        <v>2390.02</v>
      </c>
      <c r="O3782">
        <v>0</v>
      </c>
      <c r="P3782">
        <v>798.78</v>
      </c>
    </row>
    <row r="3783" spans="1:16" x14ac:dyDescent="0.25">
      <c r="A3783" t="s">
        <v>3795</v>
      </c>
      <c r="B3783" t="s">
        <v>5538</v>
      </c>
      <c r="C3783" t="str">
        <f>TEXT(SalesData[[#This Row],[Order Date]],"mmm-yyyy")</f>
        <v>Jun-2023</v>
      </c>
      <c r="D3783">
        <f t="shared" si="59"/>
        <v>2023</v>
      </c>
      <c r="E3783" t="s">
        <v>6749</v>
      </c>
      <c r="F3783" t="s">
        <v>6968</v>
      </c>
      <c r="G3783" t="s">
        <v>7097</v>
      </c>
      <c r="H3783" t="s">
        <v>7104</v>
      </c>
      <c r="I3783" t="s">
        <v>7132</v>
      </c>
      <c r="J3783" t="s">
        <v>7165</v>
      </c>
      <c r="K3783" t="s">
        <v>7176</v>
      </c>
      <c r="L3783" t="s">
        <v>7202</v>
      </c>
      <c r="M3783">
        <v>6</v>
      </c>
      <c r="N3783">
        <v>86591.75</v>
      </c>
      <c r="O3783">
        <v>0.2</v>
      </c>
      <c r="P3783">
        <v>4466.25</v>
      </c>
    </row>
    <row r="3784" spans="1:16" x14ac:dyDescent="0.25">
      <c r="A3784" t="s">
        <v>3796</v>
      </c>
      <c r="B3784" t="s">
        <v>5740</v>
      </c>
      <c r="C3784" t="str">
        <f>TEXT(SalesData[[#This Row],[Order Date]],"mmm-yyyy")</f>
        <v>Apr-2025</v>
      </c>
      <c r="D3784">
        <f t="shared" si="59"/>
        <v>2025</v>
      </c>
      <c r="E3784" t="s">
        <v>6739</v>
      </c>
      <c r="F3784" t="s">
        <v>7031</v>
      </c>
      <c r="G3784" t="s">
        <v>7097</v>
      </c>
      <c r="H3784" t="s">
        <v>7105</v>
      </c>
      <c r="I3784" t="s">
        <v>7128</v>
      </c>
      <c r="J3784" t="s">
        <v>7164</v>
      </c>
      <c r="K3784" t="s">
        <v>7174</v>
      </c>
      <c r="L3784" t="s">
        <v>7196</v>
      </c>
      <c r="M3784">
        <v>5</v>
      </c>
      <c r="N3784">
        <v>17088.54</v>
      </c>
      <c r="O3784">
        <v>0</v>
      </c>
      <c r="P3784">
        <v>4645.72</v>
      </c>
    </row>
    <row r="3785" spans="1:16" x14ac:dyDescent="0.25">
      <c r="A3785" t="s">
        <v>3797</v>
      </c>
      <c r="B3785" t="s">
        <v>5849</v>
      </c>
      <c r="C3785" t="str">
        <f>TEXT(SalesData[[#This Row],[Order Date]],"mmm-yyyy")</f>
        <v>Apr-2025</v>
      </c>
      <c r="D3785">
        <f t="shared" si="59"/>
        <v>2025</v>
      </c>
      <c r="E3785" t="s">
        <v>6495</v>
      </c>
      <c r="F3785" t="s">
        <v>6925</v>
      </c>
      <c r="G3785" t="s">
        <v>7097</v>
      </c>
      <c r="H3785" t="s">
        <v>7104</v>
      </c>
      <c r="I3785" t="s">
        <v>7120</v>
      </c>
      <c r="J3785" t="s">
        <v>7164</v>
      </c>
      <c r="K3785" t="s">
        <v>7174</v>
      </c>
      <c r="L3785" t="s">
        <v>7196</v>
      </c>
      <c r="M3785">
        <v>8</v>
      </c>
      <c r="N3785">
        <v>24070.41</v>
      </c>
      <c r="O3785">
        <v>0.1</v>
      </c>
      <c r="P3785">
        <v>5099.97</v>
      </c>
    </row>
    <row r="3786" spans="1:16" x14ac:dyDescent="0.25">
      <c r="A3786" t="s">
        <v>3798</v>
      </c>
      <c r="B3786" t="s">
        <v>5397</v>
      </c>
      <c r="C3786" t="str">
        <f>TEXT(SalesData[[#This Row],[Order Date]],"mmm-yyyy")</f>
        <v>Mar-2025</v>
      </c>
      <c r="D3786">
        <f t="shared" si="59"/>
        <v>2025</v>
      </c>
      <c r="E3786" t="s">
        <v>6462</v>
      </c>
      <c r="F3786" t="s">
        <v>6939</v>
      </c>
      <c r="G3786" t="s">
        <v>7097</v>
      </c>
      <c r="H3786" t="s">
        <v>7107</v>
      </c>
      <c r="I3786" t="s">
        <v>7123</v>
      </c>
      <c r="J3786" t="s">
        <v>7165</v>
      </c>
      <c r="K3786" t="s">
        <v>7176</v>
      </c>
      <c r="L3786" t="s">
        <v>7202</v>
      </c>
      <c r="M3786">
        <v>7</v>
      </c>
      <c r="N3786">
        <v>130599.25</v>
      </c>
      <c r="O3786">
        <v>0</v>
      </c>
      <c r="P3786">
        <v>16807.34</v>
      </c>
    </row>
    <row r="3787" spans="1:16" x14ac:dyDescent="0.25">
      <c r="A3787" t="s">
        <v>3799</v>
      </c>
      <c r="B3787" t="s">
        <v>5753</v>
      </c>
      <c r="C3787" t="str">
        <f>TEXT(SalesData[[#This Row],[Order Date]],"mmm-yyyy")</f>
        <v>Jan-2025</v>
      </c>
      <c r="D3787">
        <f t="shared" si="59"/>
        <v>2025</v>
      </c>
      <c r="E3787" t="s">
        <v>6127</v>
      </c>
      <c r="F3787" t="s">
        <v>6926</v>
      </c>
      <c r="G3787" t="s">
        <v>7094</v>
      </c>
      <c r="H3787" t="s">
        <v>7098</v>
      </c>
      <c r="I3787" t="s">
        <v>7114</v>
      </c>
      <c r="J3787" t="s">
        <v>7165</v>
      </c>
      <c r="K3787" t="s">
        <v>7177</v>
      </c>
      <c r="L3787" t="s">
        <v>7198</v>
      </c>
      <c r="M3787">
        <v>7</v>
      </c>
      <c r="N3787">
        <v>411087.8</v>
      </c>
      <c r="O3787">
        <v>0.05</v>
      </c>
      <c r="P3787">
        <v>69399.960000000006</v>
      </c>
    </row>
    <row r="3788" spans="1:16" x14ac:dyDescent="0.25">
      <c r="A3788" t="s">
        <v>3800</v>
      </c>
      <c r="B3788" t="s">
        <v>5109</v>
      </c>
      <c r="C3788" t="str">
        <f>TEXT(SalesData[[#This Row],[Order Date]],"mmm-yyyy")</f>
        <v>Jan-2024</v>
      </c>
      <c r="D3788">
        <f t="shared" si="59"/>
        <v>2024</v>
      </c>
      <c r="E3788" t="s">
        <v>6396</v>
      </c>
      <c r="F3788" t="s">
        <v>7027</v>
      </c>
      <c r="G3788" t="s">
        <v>7095</v>
      </c>
      <c r="H3788" t="s">
        <v>7108</v>
      </c>
      <c r="I3788" t="s">
        <v>7126</v>
      </c>
      <c r="J3788" t="s">
        <v>7165</v>
      </c>
      <c r="K3788" t="s">
        <v>7172</v>
      </c>
      <c r="L3788" t="s">
        <v>7208</v>
      </c>
      <c r="M3788">
        <v>8</v>
      </c>
      <c r="N3788">
        <v>19998.53</v>
      </c>
      <c r="O3788">
        <v>0</v>
      </c>
      <c r="P3788">
        <v>4087.85</v>
      </c>
    </row>
    <row r="3789" spans="1:16" x14ac:dyDescent="0.25">
      <c r="A3789" t="s">
        <v>3801</v>
      </c>
      <c r="B3789" t="s">
        <v>6064</v>
      </c>
      <c r="C3789" t="str">
        <f>TEXT(SalesData[[#This Row],[Order Date]],"mmm-yyyy")</f>
        <v>Oct-2023</v>
      </c>
      <c r="D3789">
        <f t="shared" si="59"/>
        <v>2023</v>
      </c>
      <c r="E3789" t="s">
        <v>6443</v>
      </c>
      <c r="F3789" t="s">
        <v>7059</v>
      </c>
      <c r="G3789" t="s">
        <v>7095</v>
      </c>
      <c r="H3789" t="s">
        <v>7109</v>
      </c>
      <c r="I3789" t="s">
        <v>7127</v>
      </c>
      <c r="J3789" t="s">
        <v>7164</v>
      </c>
      <c r="K3789" t="s">
        <v>7170</v>
      </c>
      <c r="L3789" t="s">
        <v>7183</v>
      </c>
      <c r="M3789">
        <v>3</v>
      </c>
      <c r="N3789">
        <v>14857.63</v>
      </c>
      <c r="O3789">
        <v>0.05</v>
      </c>
      <c r="P3789">
        <v>3616.58</v>
      </c>
    </row>
    <row r="3790" spans="1:16" x14ac:dyDescent="0.25">
      <c r="A3790" t="s">
        <v>3802</v>
      </c>
      <c r="B3790" t="s">
        <v>5547</v>
      </c>
      <c r="C3790" t="str">
        <f>TEXT(SalesData[[#This Row],[Order Date]],"mmm-yyyy")</f>
        <v>May-2025</v>
      </c>
      <c r="D3790">
        <f t="shared" si="59"/>
        <v>2025</v>
      </c>
      <c r="E3790" t="s">
        <v>6859</v>
      </c>
      <c r="F3790" t="s">
        <v>7090</v>
      </c>
      <c r="G3790" t="s">
        <v>7094</v>
      </c>
      <c r="H3790" t="s">
        <v>7098</v>
      </c>
      <c r="I3790" t="s">
        <v>7114</v>
      </c>
      <c r="J3790" t="s">
        <v>7162</v>
      </c>
      <c r="K3790" t="s">
        <v>7166</v>
      </c>
      <c r="L3790" t="s">
        <v>7211</v>
      </c>
      <c r="M3790">
        <v>2</v>
      </c>
      <c r="N3790">
        <v>11417.92</v>
      </c>
      <c r="O3790">
        <v>0.2</v>
      </c>
      <c r="P3790">
        <v>783.63</v>
      </c>
    </row>
    <row r="3791" spans="1:16" x14ac:dyDescent="0.25">
      <c r="A3791" t="s">
        <v>3803</v>
      </c>
      <c r="B3791" t="s">
        <v>5665</v>
      </c>
      <c r="C3791" t="str">
        <f>TEXT(SalesData[[#This Row],[Order Date]],"mmm-yyyy")</f>
        <v>May-2024</v>
      </c>
      <c r="D3791">
        <f t="shared" si="59"/>
        <v>2024</v>
      </c>
      <c r="E3791" t="s">
        <v>6572</v>
      </c>
      <c r="F3791" t="s">
        <v>7079</v>
      </c>
      <c r="G3791" t="s">
        <v>7097</v>
      </c>
      <c r="H3791" t="s">
        <v>7107</v>
      </c>
      <c r="I3791" t="s">
        <v>7152</v>
      </c>
      <c r="J3791" t="s">
        <v>7164</v>
      </c>
      <c r="K3791" t="s">
        <v>7173</v>
      </c>
      <c r="L3791" t="s">
        <v>7200</v>
      </c>
      <c r="M3791">
        <v>2</v>
      </c>
      <c r="N3791">
        <v>2480.31</v>
      </c>
      <c r="O3791">
        <v>0</v>
      </c>
      <c r="P3791">
        <v>859.72</v>
      </c>
    </row>
    <row r="3792" spans="1:16" x14ac:dyDescent="0.25">
      <c r="A3792" t="s">
        <v>3804</v>
      </c>
      <c r="B3792" t="s">
        <v>5511</v>
      </c>
      <c r="C3792" t="str">
        <f>TEXT(SalesData[[#This Row],[Order Date]],"mmm-yyyy")</f>
        <v>Aug-2023</v>
      </c>
      <c r="D3792">
        <f t="shared" si="59"/>
        <v>2023</v>
      </c>
      <c r="E3792" t="s">
        <v>6298</v>
      </c>
      <c r="F3792" t="s">
        <v>6932</v>
      </c>
      <c r="G3792" t="s">
        <v>7094</v>
      </c>
      <c r="H3792" t="s">
        <v>7100</v>
      </c>
      <c r="I3792" t="s">
        <v>7136</v>
      </c>
      <c r="J3792" t="s">
        <v>7163</v>
      </c>
      <c r="K3792" t="s">
        <v>7175</v>
      </c>
      <c r="L3792" t="s">
        <v>7205</v>
      </c>
      <c r="M3792">
        <v>2</v>
      </c>
      <c r="N3792">
        <v>6789.64</v>
      </c>
      <c r="O3792">
        <v>0.05</v>
      </c>
      <c r="P3792">
        <v>1035</v>
      </c>
    </row>
    <row r="3793" spans="1:16" x14ac:dyDescent="0.25">
      <c r="A3793" t="s">
        <v>3805</v>
      </c>
      <c r="B3793" t="s">
        <v>5920</v>
      </c>
      <c r="C3793" t="str">
        <f>TEXT(SalesData[[#This Row],[Order Date]],"mmm-yyyy")</f>
        <v>Dec-2024</v>
      </c>
      <c r="D3793">
        <f t="shared" si="59"/>
        <v>2024</v>
      </c>
      <c r="E3793" t="s">
        <v>6240</v>
      </c>
      <c r="F3793" t="s">
        <v>6999</v>
      </c>
      <c r="G3793" t="s">
        <v>7095</v>
      </c>
      <c r="H3793" t="s">
        <v>7106</v>
      </c>
      <c r="I3793" t="s">
        <v>7146</v>
      </c>
      <c r="J3793" t="s">
        <v>7164</v>
      </c>
      <c r="K3793" t="s">
        <v>7173</v>
      </c>
      <c r="L3793" t="s">
        <v>7200</v>
      </c>
      <c r="M3793">
        <v>7</v>
      </c>
      <c r="N3793">
        <v>7379.01</v>
      </c>
      <c r="O3793">
        <v>0.1</v>
      </c>
      <c r="P3793">
        <v>2226.1999999999998</v>
      </c>
    </row>
    <row r="3794" spans="1:16" x14ac:dyDescent="0.25">
      <c r="A3794" t="s">
        <v>3806</v>
      </c>
      <c r="B3794" t="s">
        <v>5620</v>
      </c>
      <c r="C3794" t="str">
        <f>TEXT(SalesData[[#This Row],[Order Date]],"mmm-yyyy")</f>
        <v>Jun-2025</v>
      </c>
      <c r="D3794">
        <f t="shared" si="59"/>
        <v>2025</v>
      </c>
      <c r="E3794" t="s">
        <v>6194</v>
      </c>
      <c r="F3794" t="s">
        <v>6932</v>
      </c>
      <c r="G3794" t="s">
        <v>7096</v>
      </c>
      <c r="H3794" t="s">
        <v>7103</v>
      </c>
      <c r="I3794" t="s">
        <v>7158</v>
      </c>
      <c r="J3794" t="s">
        <v>7165</v>
      </c>
      <c r="K3794" t="s">
        <v>7176</v>
      </c>
      <c r="L3794" t="s">
        <v>7202</v>
      </c>
      <c r="M3794">
        <v>6</v>
      </c>
      <c r="N3794">
        <v>112883.7</v>
      </c>
      <c r="O3794">
        <v>0</v>
      </c>
      <c r="P3794">
        <v>16247.94</v>
      </c>
    </row>
    <row r="3795" spans="1:16" x14ac:dyDescent="0.25">
      <c r="A3795" t="s">
        <v>3807</v>
      </c>
      <c r="B3795" t="s">
        <v>5759</v>
      </c>
      <c r="C3795" t="str">
        <f>TEXT(SalesData[[#This Row],[Order Date]],"mmm-yyyy")</f>
        <v>Aug-2025</v>
      </c>
      <c r="D3795">
        <f t="shared" si="59"/>
        <v>2025</v>
      </c>
      <c r="E3795" t="s">
        <v>6582</v>
      </c>
      <c r="F3795" t="s">
        <v>6953</v>
      </c>
      <c r="G3795" t="s">
        <v>7094</v>
      </c>
      <c r="H3795" t="s">
        <v>7098</v>
      </c>
      <c r="I3795" t="s">
        <v>7114</v>
      </c>
      <c r="J3795" t="s">
        <v>7165</v>
      </c>
      <c r="K3795" t="s">
        <v>7172</v>
      </c>
      <c r="L3795" t="s">
        <v>7212</v>
      </c>
      <c r="M3795">
        <v>8</v>
      </c>
      <c r="N3795">
        <v>25194.17</v>
      </c>
      <c r="O3795">
        <v>0.1</v>
      </c>
      <c r="P3795">
        <v>4015.24</v>
      </c>
    </row>
    <row r="3796" spans="1:16" x14ac:dyDescent="0.25">
      <c r="A3796" t="s">
        <v>3808</v>
      </c>
      <c r="B3796" t="s">
        <v>5347</v>
      </c>
      <c r="C3796" t="str">
        <f>TEXT(SalesData[[#This Row],[Order Date]],"mmm-yyyy")</f>
        <v>Jul-2025</v>
      </c>
      <c r="D3796">
        <f t="shared" si="59"/>
        <v>2025</v>
      </c>
      <c r="E3796" t="s">
        <v>6252</v>
      </c>
      <c r="F3796" t="s">
        <v>7004</v>
      </c>
      <c r="G3796" t="s">
        <v>7097</v>
      </c>
      <c r="H3796" t="s">
        <v>7107</v>
      </c>
      <c r="I3796" t="s">
        <v>7123</v>
      </c>
      <c r="J3796" t="s">
        <v>7165</v>
      </c>
      <c r="K3796" t="s">
        <v>7172</v>
      </c>
      <c r="L3796" t="s">
        <v>7185</v>
      </c>
      <c r="M3796">
        <v>3</v>
      </c>
      <c r="N3796">
        <v>14906.41</v>
      </c>
      <c r="O3796">
        <v>0.05</v>
      </c>
      <c r="P3796">
        <v>2641.78</v>
      </c>
    </row>
    <row r="3797" spans="1:16" x14ac:dyDescent="0.25">
      <c r="A3797" t="s">
        <v>3809</v>
      </c>
      <c r="B3797" t="s">
        <v>5612</v>
      </c>
      <c r="C3797" t="str">
        <f>TEXT(SalesData[[#This Row],[Order Date]],"mmm-yyyy")</f>
        <v>Jan-2025</v>
      </c>
      <c r="D3797">
        <f t="shared" si="59"/>
        <v>2025</v>
      </c>
      <c r="E3797" t="s">
        <v>6631</v>
      </c>
      <c r="F3797" t="s">
        <v>7039</v>
      </c>
      <c r="G3797" t="s">
        <v>7097</v>
      </c>
      <c r="H3797" t="s">
        <v>7110</v>
      </c>
      <c r="I3797" t="s">
        <v>7159</v>
      </c>
      <c r="J3797" t="s">
        <v>7165</v>
      </c>
      <c r="K3797" t="s">
        <v>7177</v>
      </c>
      <c r="L3797" t="s">
        <v>7201</v>
      </c>
      <c r="M3797">
        <v>3</v>
      </c>
      <c r="N3797">
        <v>156966.06</v>
      </c>
      <c r="O3797">
        <v>0</v>
      </c>
      <c r="P3797">
        <v>24917.360000000001</v>
      </c>
    </row>
    <row r="3798" spans="1:16" x14ac:dyDescent="0.25">
      <c r="A3798" t="s">
        <v>3810</v>
      </c>
      <c r="B3798" t="s">
        <v>5601</v>
      </c>
      <c r="C3798" t="str">
        <f>TEXT(SalesData[[#This Row],[Order Date]],"mmm-yyyy")</f>
        <v>Jun-2023</v>
      </c>
      <c r="D3798">
        <f t="shared" si="59"/>
        <v>2023</v>
      </c>
      <c r="E3798" t="s">
        <v>6262</v>
      </c>
      <c r="F3798" t="s">
        <v>6920</v>
      </c>
      <c r="G3798" t="s">
        <v>7096</v>
      </c>
      <c r="H3798" t="s">
        <v>7111</v>
      </c>
      <c r="I3798" t="s">
        <v>7131</v>
      </c>
      <c r="J3798" t="s">
        <v>7165</v>
      </c>
      <c r="K3798" t="s">
        <v>7177</v>
      </c>
      <c r="L3798" t="s">
        <v>7198</v>
      </c>
      <c r="M3798">
        <v>6</v>
      </c>
      <c r="N3798">
        <v>300054.61</v>
      </c>
      <c r="O3798">
        <v>0.2</v>
      </c>
      <c r="P3798">
        <v>36665.57</v>
      </c>
    </row>
    <row r="3799" spans="1:16" x14ac:dyDescent="0.25">
      <c r="A3799" t="s">
        <v>3811</v>
      </c>
      <c r="B3799" t="s">
        <v>5425</v>
      </c>
      <c r="C3799" t="str">
        <f>TEXT(SalesData[[#This Row],[Order Date]],"mmm-yyyy")</f>
        <v>Apr-2023</v>
      </c>
      <c r="D3799">
        <f t="shared" si="59"/>
        <v>2023</v>
      </c>
      <c r="E3799" t="s">
        <v>6220</v>
      </c>
      <c r="F3799" t="s">
        <v>6940</v>
      </c>
      <c r="G3799" t="s">
        <v>7096</v>
      </c>
      <c r="H3799" t="s">
        <v>7103</v>
      </c>
      <c r="I3799" t="s">
        <v>7119</v>
      </c>
      <c r="J3799" t="s">
        <v>7165</v>
      </c>
      <c r="K3799" t="s">
        <v>7176</v>
      </c>
      <c r="L3799" t="s">
        <v>7195</v>
      </c>
      <c r="M3799">
        <v>5</v>
      </c>
      <c r="N3799">
        <v>61040.45</v>
      </c>
      <c r="O3799">
        <v>0</v>
      </c>
      <c r="P3799">
        <v>7679.79</v>
      </c>
    </row>
    <row r="3800" spans="1:16" x14ac:dyDescent="0.25">
      <c r="A3800" t="s">
        <v>3812</v>
      </c>
      <c r="B3800" t="s">
        <v>5768</v>
      </c>
      <c r="C3800" t="str">
        <f>TEXT(SalesData[[#This Row],[Order Date]],"mmm-yyyy")</f>
        <v>Sep-2025</v>
      </c>
      <c r="D3800">
        <f t="shared" si="59"/>
        <v>2025</v>
      </c>
      <c r="E3800" t="s">
        <v>6837</v>
      </c>
      <c r="F3800" t="s">
        <v>6934</v>
      </c>
      <c r="G3800" t="s">
        <v>7096</v>
      </c>
      <c r="H3800" t="s">
        <v>7103</v>
      </c>
      <c r="I3800" t="s">
        <v>7119</v>
      </c>
      <c r="J3800" t="s">
        <v>7163</v>
      </c>
      <c r="K3800" t="s">
        <v>7171</v>
      </c>
      <c r="L3800" t="s">
        <v>7209</v>
      </c>
      <c r="M3800">
        <v>7</v>
      </c>
      <c r="N3800">
        <v>13088.86</v>
      </c>
      <c r="O3800">
        <v>0</v>
      </c>
      <c r="P3800">
        <v>2783.33</v>
      </c>
    </row>
    <row r="3801" spans="1:16" x14ac:dyDescent="0.25">
      <c r="A3801" t="s">
        <v>3813</v>
      </c>
      <c r="B3801" t="s">
        <v>6010</v>
      </c>
      <c r="C3801" t="str">
        <f>TEXT(SalesData[[#This Row],[Order Date]],"mmm-yyyy")</f>
        <v>Dec-2024</v>
      </c>
      <c r="D3801">
        <f t="shared" si="59"/>
        <v>2024</v>
      </c>
      <c r="E3801" t="s">
        <v>6838</v>
      </c>
      <c r="F3801" t="s">
        <v>7005</v>
      </c>
      <c r="G3801" t="s">
        <v>7097</v>
      </c>
      <c r="H3801" t="s">
        <v>7105</v>
      </c>
      <c r="I3801" t="s">
        <v>7128</v>
      </c>
      <c r="J3801" t="s">
        <v>7163</v>
      </c>
      <c r="K3801" t="s">
        <v>7167</v>
      </c>
      <c r="L3801" t="s">
        <v>7179</v>
      </c>
      <c r="M3801">
        <v>7</v>
      </c>
      <c r="N3801">
        <v>18011.080000000002</v>
      </c>
      <c r="O3801">
        <v>0</v>
      </c>
      <c r="P3801">
        <v>4395.95</v>
      </c>
    </row>
    <row r="3802" spans="1:16" x14ac:dyDescent="0.25">
      <c r="A3802" t="s">
        <v>3814</v>
      </c>
      <c r="B3802" t="s">
        <v>5051</v>
      </c>
      <c r="C3802" t="str">
        <f>TEXT(SalesData[[#This Row],[Order Date]],"mmm-yyyy")</f>
        <v>Feb-2023</v>
      </c>
      <c r="D3802">
        <f t="shared" si="59"/>
        <v>2023</v>
      </c>
      <c r="E3802" t="s">
        <v>6240</v>
      </c>
      <c r="F3802" t="s">
        <v>6999</v>
      </c>
      <c r="G3802" t="s">
        <v>7097</v>
      </c>
      <c r="H3802" t="s">
        <v>7104</v>
      </c>
      <c r="I3802" t="s">
        <v>7120</v>
      </c>
      <c r="J3802" t="s">
        <v>7165</v>
      </c>
      <c r="K3802" t="s">
        <v>7172</v>
      </c>
      <c r="L3802" t="s">
        <v>7208</v>
      </c>
      <c r="M3802">
        <v>1</v>
      </c>
      <c r="N3802">
        <v>2278.29</v>
      </c>
      <c r="O3802">
        <v>0.1</v>
      </c>
      <c r="P3802">
        <v>388.62</v>
      </c>
    </row>
    <row r="3803" spans="1:16" x14ac:dyDescent="0.25">
      <c r="A3803" t="s">
        <v>3815</v>
      </c>
      <c r="B3803" t="s">
        <v>5858</v>
      </c>
      <c r="C3803" t="str">
        <f>TEXT(SalesData[[#This Row],[Order Date]],"mmm-yyyy")</f>
        <v>Oct-2025</v>
      </c>
      <c r="D3803">
        <f t="shared" si="59"/>
        <v>2025</v>
      </c>
      <c r="E3803" t="s">
        <v>6804</v>
      </c>
      <c r="F3803" t="s">
        <v>6939</v>
      </c>
      <c r="G3803" t="s">
        <v>7097</v>
      </c>
      <c r="H3803" t="s">
        <v>7104</v>
      </c>
      <c r="I3803" t="s">
        <v>7132</v>
      </c>
      <c r="J3803" t="s">
        <v>7163</v>
      </c>
      <c r="K3803" t="s">
        <v>7175</v>
      </c>
      <c r="L3803" t="s">
        <v>7190</v>
      </c>
      <c r="M3803">
        <v>2</v>
      </c>
      <c r="N3803">
        <v>3767.64</v>
      </c>
      <c r="O3803">
        <v>0.15</v>
      </c>
      <c r="P3803">
        <v>568.66</v>
      </c>
    </row>
    <row r="3804" spans="1:16" x14ac:dyDescent="0.25">
      <c r="A3804" t="s">
        <v>3816</v>
      </c>
      <c r="B3804" t="s">
        <v>5382</v>
      </c>
      <c r="C3804" t="str">
        <f>TEXT(SalesData[[#This Row],[Order Date]],"mmm-yyyy")</f>
        <v>Jun-2024</v>
      </c>
      <c r="D3804">
        <f t="shared" si="59"/>
        <v>2024</v>
      </c>
      <c r="E3804" t="s">
        <v>6743</v>
      </c>
      <c r="F3804" t="s">
        <v>7064</v>
      </c>
      <c r="G3804" t="s">
        <v>7094</v>
      </c>
      <c r="H3804" t="s">
        <v>7101</v>
      </c>
      <c r="I3804" t="s">
        <v>7117</v>
      </c>
      <c r="J3804" t="s">
        <v>7163</v>
      </c>
      <c r="K3804" t="s">
        <v>7171</v>
      </c>
      <c r="L3804" t="s">
        <v>7184</v>
      </c>
      <c r="M3804">
        <v>1</v>
      </c>
      <c r="N3804">
        <v>6195.24</v>
      </c>
      <c r="O3804">
        <v>0.2</v>
      </c>
      <c r="P3804">
        <v>399.58</v>
      </c>
    </row>
    <row r="3805" spans="1:16" x14ac:dyDescent="0.25">
      <c r="A3805" t="s">
        <v>3817</v>
      </c>
      <c r="B3805" t="s">
        <v>5269</v>
      </c>
      <c r="C3805" t="str">
        <f>TEXT(SalesData[[#This Row],[Order Date]],"mmm-yyyy")</f>
        <v>Mar-2023</v>
      </c>
      <c r="D3805">
        <f t="shared" si="59"/>
        <v>2023</v>
      </c>
      <c r="E3805" t="s">
        <v>6323</v>
      </c>
      <c r="F3805" t="s">
        <v>6996</v>
      </c>
      <c r="G3805" t="s">
        <v>7096</v>
      </c>
      <c r="H3805" t="s">
        <v>7103</v>
      </c>
      <c r="I3805" t="s">
        <v>7119</v>
      </c>
      <c r="J3805" t="s">
        <v>7165</v>
      </c>
      <c r="K3805" t="s">
        <v>7172</v>
      </c>
      <c r="L3805" t="s">
        <v>7185</v>
      </c>
      <c r="M3805">
        <v>2</v>
      </c>
      <c r="N3805">
        <v>8318.6</v>
      </c>
      <c r="O3805">
        <v>0.2</v>
      </c>
      <c r="P3805">
        <v>1030.27</v>
      </c>
    </row>
    <row r="3806" spans="1:16" x14ac:dyDescent="0.25">
      <c r="A3806" t="s">
        <v>3818</v>
      </c>
      <c r="B3806" t="s">
        <v>5412</v>
      </c>
      <c r="C3806" t="str">
        <f>TEXT(SalesData[[#This Row],[Order Date]],"mmm-yyyy")</f>
        <v>Apr-2025</v>
      </c>
      <c r="D3806">
        <f t="shared" si="59"/>
        <v>2025</v>
      </c>
      <c r="E3806" t="s">
        <v>6499</v>
      </c>
      <c r="F3806" t="s">
        <v>6902</v>
      </c>
      <c r="G3806" t="s">
        <v>7096</v>
      </c>
      <c r="H3806" t="s">
        <v>7113</v>
      </c>
      <c r="I3806" t="s">
        <v>7144</v>
      </c>
      <c r="J3806" t="s">
        <v>7165</v>
      </c>
      <c r="K3806" t="s">
        <v>7176</v>
      </c>
      <c r="L3806" t="s">
        <v>7202</v>
      </c>
      <c r="M3806">
        <v>2</v>
      </c>
      <c r="N3806">
        <v>32213.53</v>
      </c>
      <c r="O3806">
        <v>0.1</v>
      </c>
      <c r="P3806">
        <v>3249.91</v>
      </c>
    </row>
    <row r="3807" spans="1:16" x14ac:dyDescent="0.25">
      <c r="A3807" t="s">
        <v>3819</v>
      </c>
      <c r="B3807" t="s">
        <v>5911</v>
      </c>
      <c r="C3807" t="str">
        <f>TEXT(SalesData[[#This Row],[Order Date]],"mmm-yyyy")</f>
        <v>Sep-2023</v>
      </c>
      <c r="D3807">
        <f t="shared" si="59"/>
        <v>2023</v>
      </c>
      <c r="E3807" t="s">
        <v>6445</v>
      </c>
      <c r="F3807" t="s">
        <v>7060</v>
      </c>
      <c r="G3807" t="s">
        <v>7096</v>
      </c>
      <c r="H3807" t="s">
        <v>7103</v>
      </c>
      <c r="I3807" t="s">
        <v>7158</v>
      </c>
      <c r="J3807" t="s">
        <v>7164</v>
      </c>
      <c r="K3807" t="s">
        <v>7170</v>
      </c>
      <c r="L3807" t="s">
        <v>7213</v>
      </c>
      <c r="M3807">
        <v>1</v>
      </c>
      <c r="N3807">
        <v>2577.08</v>
      </c>
      <c r="O3807">
        <v>0.05</v>
      </c>
      <c r="P3807">
        <v>841.74</v>
      </c>
    </row>
    <row r="3808" spans="1:16" x14ac:dyDescent="0.25">
      <c r="A3808" t="s">
        <v>3820</v>
      </c>
      <c r="B3808" t="s">
        <v>5873</v>
      </c>
      <c r="C3808" t="str">
        <f>TEXT(SalesData[[#This Row],[Order Date]],"mmm-yyyy")</f>
        <v>Aug-2023</v>
      </c>
      <c r="D3808">
        <f t="shared" si="59"/>
        <v>2023</v>
      </c>
      <c r="E3808" t="s">
        <v>6211</v>
      </c>
      <c r="F3808" t="s">
        <v>6984</v>
      </c>
      <c r="G3808" t="s">
        <v>7095</v>
      </c>
      <c r="H3808" t="s">
        <v>7102</v>
      </c>
      <c r="I3808" t="s">
        <v>7157</v>
      </c>
      <c r="J3808" t="s">
        <v>7162</v>
      </c>
      <c r="K3808" t="s">
        <v>7168</v>
      </c>
      <c r="L3808" t="s">
        <v>7181</v>
      </c>
      <c r="M3808">
        <v>6</v>
      </c>
      <c r="N3808">
        <v>73556.55</v>
      </c>
      <c r="O3808">
        <v>0</v>
      </c>
      <c r="P3808">
        <v>16373.23</v>
      </c>
    </row>
    <row r="3809" spans="1:16" x14ac:dyDescent="0.25">
      <c r="A3809" t="s">
        <v>3821</v>
      </c>
      <c r="B3809" t="s">
        <v>5485</v>
      </c>
      <c r="C3809" t="str">
        <f>TEXT(SalesData[[#This Row],[Order Date]],"mmm-yyyy")</f>
        <v>Feb-2024</v>
      </c>
      <c r="D3809">
        <f t="shared" si="59"/>
        <v>2024</v>
      </c>
      <c r="E3809" t="s">
        <v>6111</v>
      </c>
      <c r="F3809" t="s">
        <v>6910</v>
      </c>
      <c r="G3809" t="s">
        <v>7097</v>
      </c>
      <c r="H3809" t="s">
        <v>7110</v>
      </c>
      <c r="I3809" t="s">
        <v>7155</v>
      </c>
      <c r="J3809" t="s">
        <v>7163</v>
      </c>
      <c r="K3809" t="s">
        <v>7175</v>
      </c>
      <c r="L3809" t="s">
        <v>7205</v>
      </c>
      <c r="M3809">
        <v>7</v>
      </c>
      <c r="N3809">
        <v>22822.47</v>
      </c>
      <c r="O3809">
        <v>0.1</v>
      </c>
      <c r="P3809">
        <v>2943.5</v>
      </c>
    </row>
    <row r="3810" spans="1:16" x14ac:dyDescent="0.25">
      <c r="A3810" t="s">
        <v>3822</v>
      </c>
      <c r="B3810" t="s">
        <v>5080</v>
      </c>
      <c r="C3810" t="str">
        <f>TEXT(SalesData[[#This Row],[Order Date]],"mmm-yyyy")</f>
        <v>Feb-2024</v>
      </c>
      <c r="D3810">
        <f t="shared" si="59"/>
        <v>2024</v>
      </c>
      <c r="E3810" t="s">
        <v>6587</v>
      </c>
      <c r="F3810" t="s">
        <v>6976</v>
      </c>
      <c r="G3810" t="s">
        <v>7095</v>
      </c>
      <c r="H3810" t="s">
        <v>7109</v>
      </c>
      <c r="I3810" t="s">
        <v>7135</v>
      </c>
      <c r="J3810" t="s">
        <v>7162</v>
      </c>
      <c r="K3810" t="s">
        <v>7166</v>
      </c>
      <c r="L3810" t="s">
        <v>7192</v>
      </c>
      <c r="M3810">
        <v>8</v>
      </c>
      <c r="N3810">
        <v>44240.84</v>
      </c>
      <c r="O3810">
        <v>0.05</v>
      </c>
      <c r="P3810">
        <v>6137.1</v>
      </c>
    </row>
    <row r="3811" spans="1:16" x14ac:dyDescent="0.25">
      <c r="A3811" t="s">
        <v>3823</v>
      </c>
      <c r="B3811" t="s">
        <v>5806</v>
      </c>
      <c r="C3811" t="str">
        <f>TEXT(SalesData[[#This Row],[Order Date]],"mmm-yyyy")</f>
        <v>Aug-2023</v>
      </c>
      <c r="D3811">
        <f t="shared" si="59"/>
        <v>2023</v>
      </c>
      <c r="E3811" t="s">
        <v>6787</v>
      </c>
      <c r="F3811" t="s">
        <v>7022</v>
      </c>
      <c r="G3811" t="s">
        <v>7094</v>
      </c>
      <c r="H3811" t="s">
        <v>7099</v>
      </c>
      <c r="I3811" t="s">
        <v>7125</v>
      </c>
      <c r="J3811" t="s">
        <v>7165</v>
      </c>
      <c r="K3811" t="s">
        <v>7172</v>
      </c>
      <c r="L3811" t="s">
        <v>7208</v>
      </c>
      <c r="M3811">
        <v>4</v>
      </c>
      <c r="N3811">
        <v>9035.7999999999993</v>
      </c>
      <c r="O3811">
        <v>0.1</v>
      </c>
      <c r="P3811">
        <v>1340.86</v>
      </c>
    </row>
    <row r="3812" spans="1:16" x14ac:dyDescent="0.25">
      <c r="A3812" t="s">
        <v>3824</v>
      </c>
      <c r="B3812" t="s">
        <v>5531</v>
      </c>
      <c r="C3812" t="str">
        <f>TEXT(SalesData[[#This Row],[Order Date]],"mmm-yyyy")</f>
        <v>Oct-2023</v>
      </c>
      <c r="D3812">
        <f t="shared" si="59"/>
        <v>2023</v>
      </c>
      <c r="E3812" t="s">
        <v>6532</v>
      </c>
      <c r="F3812" t="s">
        <v>7047</v>
      </c>
      <c r="G3812" t="s">
        <v>7097</v>
      </c>
      <c r="H3812" t="s">
        <v>7110</v>
      </c>
      <c r="I3812" t="s">
        <v>7159</v>
      </c>
      <c r="J3812" t="s">
        <v>7164</v>
      </c>
      <c r="K3812" t="s">
        <v>7173</v>
      </c>
      <c r="L3812" t="s">
        <v>7206</v>
      </c>
      <c r="M3812">
        <v>1</v>
      </c>
      <c r="N3812">
        <v>1904.66</v>
      </c>
      <c r="O3812">
        <v>0.15</v>
      </c>
      <c r="P3812">
        <v>531.41</v>
      </c>
    </row>
    <row r="3813" spans="1:16" x14ac:dyDescent="0.25">
      <c r="A3813" t="s">
        <v>3825</v>
      </c>
      <c r="B3813" t="s">
        <v>5747</v>
      </c>
      <c r="C3813" t="str">
        <f>TEXT(SalesData[[#This Row],[Order Date]],"mmm-yyyy")</f>
        <v>Dec-2025</v>
      </c>
      <c r="D3813">
        <f t="shared" si="59"/>
        <v>2025</v>
      </c>
      <c r="E3813" t="s">
        <v>6389</v>
      </c>
      <c r="F3813" t="s">
        <v>7050</v>
      </c>
      <c r="G3813" t="s">
        <v>7095</v>
      </c>
      <c r="H3813" t="s">
        <v>7109</v>
      </c>
      <c r="I3813" t="s">
        <v>7135</v>
      </c>
      <c r="J3813" t="s">
        <v>7163</v>
      </c>
      <c r="K3813" t="s">
        <v>7171</v>
      </c>
      <c r="L3813" t="s">
        <v>7209</v>
      </c>
      <c r="M3813">
        <v>1</v>
      </c>
      <c r="N3813">
        <v>1681.57</v>
      </c>
      <c r="O3813">
        <v>0.1</v>
      </c>
      <c r="P3813">
        <v>263.77999999999997</v>
      </c>
    </row>
    <row r="3814" spans="1:16" x14ac:dyDescent="0.25">
      <c r="A3814" t="s">
        <v>3826</v>
      </c>
      <c r="B3814" t="s">
        <v>5158</v>
      </c>
      <c r="C3814" t="str">
        <f>TEXT(SalesData[[#This Row],[Order Date]],"mmm-yyyy")</f>
        <v>Apr-2023</v>
      </c>
      <c r="D3814">
        <f t="shared" si="59"/>
        <v>2023</v>
      </c>
      <c r="E3814" t="s">
        <v>6356</v>
      </c>
      <c r="F3814" t="s">
        <v>7043</v>
      </c>
      <c r="G3814" t="s">
        <v>7095</v>
      </c>
      <c r="H3814" t="s">
        <v>7106</v>
      </c>
      <c r="I3814" t="s">
        <v>7161</v>
      </c>
      <c r="J3814" t="s">
        <v>7164</v>
      </c>
      <c r="K3814" t="s">
        <v>7174</v>
      </c>
      <c r="L3814" t="s">
        <v>7199</v>
      </c>
      <c r="M3814">
        <v>7</v>
      </c>
      <c r="N3814">
        <v>8579.1</v>
      </c>
      <c r="O3814">
        <v>0.2</v>
      </c>
      <c r="P3814">
        <v>743.1</v>
      </c>
    </row>
    <row r="3815" spans="1:16" x14ac:dyDescent="0.25">
      <c r="A3815" t="s">
        <v>3827</v>
      </c>
      <c r="B3815" t="s">
        <v>5041</v>
      </c>
      <c r="C3815" t="str">
        <f>TEXT(SalesData[[#This Row],[Order Date]],"mmm-yyyy")</f>
        <v>Dec-2023</v>
      </c>
      <c r="D3815">
        <f t="shared" si="59"/>
        <v>2023</v>
      </c>
      <c r="E3815" t="s">
        <v>6791</v>
      </c>
      <c r="F3815" t="s">
        <v>6999</v>
      </c>
      <c r="G3815" t="s">
        <v>7096</v>
      </c>
      <c r="H3815" t="s">
        <v>7103</v>
      </c>
      <c r="I3815" t="s">
        <v>7119</v>
      </c>
      <c r="J3815" t="s">
        <v>7163</v>
      </c>
      <c r="K3815" t="s">
        <v>7171</v>
      </c>
      <c r="L3815" t="s">
        <v>7204</v>
      </c>
      <c r="M3815">
        <v>6</v>
      </c>
      <c r="N3815">
        <v>26369.54</v>
      </c>
      <c r="O3815">
        <v>0.05</v>
      </c>
      <c r="P3815">
        <v>4356.5600000000004</v>
      </c>
    </row>
    <row r="3816" spans="1:16" x14ac:dyDescent="0.25">
      <c r="A3816" t="s">
        <v>3828</v>
      </c>
      <c r="B3816" t="s">
        <v>5410</v>
      </c>
      <c r="C3816" t="str">
        <f>TEXT(SalesData[[#This Row],[Order Date]],"mmm-yyyy")</f>
        <v>Feb-2025</v>
      </c>
      <c r="D3816">
        <f t="shared" si="59"/>
        <v>2025</v>
      </c>
      <c r="E3816" t="s">
        <v>6173</v>
      </c>
      <c r="F3816" t="s">
        <v>6963</v>
      </c>
      <c r="G3816" t="s">
        <v>7097</v>
      </c>
      <c r="H3816" t="s">
        <v>7110</v>
      </c>
      <c r="I3816" t="s">
        <v>7129</v>
      </c>
      <c r="J3816" t="s">
        <v>7164</v>
      </c>
      <c r="K3816" t="s">
        <v>7170</v>
      </c>
      <c r="L3816" t="s">
        <v>7189</v>
      </c>
      <c r="M3816">
        <v>6</v>
      </c>
      <c r="N3816">
        <v>7376.22</v>
      </c>
      <c r="O3816">
        <v>0.15</v>
      </c>
      <c r="P3816">
        <v>1907.5</v>
      </c>
    </row>
    <row r="3817" spans="1:16" x14ac:dyDescent="0.25">
      <c r="A3817" t="s">
        <v>3829</v>
      </c>
      <c r="B3817" t="s">
        <v>5033</v>
      </c>
      <c r="C3817" t="str">
        <f>TEXT(SalesData[[#This Row],[Order Date]],"mmm-yyyy")</f>
        <v>Feb-2025</v>
      </c>
      <c r="D3817">
        <f t="shared" si="59"/>
        <v>2025</v>
      </c>
      <c r="E3817" t="s">
        <v>6136</v>
      </c>
      <c r="F3817" t="s">
        <v>6934</v>
      </c>
      <c r="G3817" t="s">
        <v>7096</v>
      </c>
      <c r="H3817" t="s">
        <v>7113</v>
      </c>
      <c r="I3817" t="s">
        <v>7144</v>
      </c>
      <c r="J3817" t="s">
        <v>7162</v>
      </c>
      <c r="K3817" t="s">
        <v>7168</v>
      </c>
      <c r="L3817" t="s">
        <v>7181</v>
      </c>
      <c r="M3817">
        <v>8</v>
      </c>
      <c r="N3817">
        <v>89852.77</v>
      </c>
      <c r="O3817">
        <v>0.05</v>
      </c>
      <c r="P3817">
        <v>18650.64</v>
      </c>
    </row>
    <row r="3818" spans="1:16" x14ac:dyDescent="0.25">
      <c r="A3818" t="s">
        <v>3830</v>
      </c>
      <c r="B3818" t="s">
        <v>6056</v>
      </c>
      <c r="C3818" t="str">
        <f>TEXT(SalesData[[#This Row],[Order Date]],"mmm-yyyy")</f>
        <v>Mar-2023</v>
      </c>
      <c r="D3818">
        <f t="shared" si="59"/>
        <v>2023</v>
      </c>
      <c r="E3818" t="s">
        <v>6155</v>
      </c>
      <c r="F3818" t="s">
        <v>6918</v>
      </c>
      <c r="G3818" t="s">
        <v>7094</v>
      </c>
      <c r="H3818" t="s">
        <v>7100</v>
      </c>
      <c r="I3818" t="s">
        <v>7136</v>
      </c>
      <c r="J3818" t="s">
        <v>7164</v>
      </c>
      <c r="K3818" t="s">
        <v>7174</v>
      </c>
      <c r="L3818" t="s">
        <v>7188</v>
      </c>
      <c r="M3818">
        <v>7</v>
      </c>
      <c r="N3818">
        <v>20158.400000000001</v>
      </c>
      <c r="O3818">
        <v>0</v>
      </c>
      <c r="P3818">
        <v>4600.97</v>
      </c>
    </row>
    <row r="3819" spans="1:16" x14ac:dyDescent="0.25">
      <c r="A3819" t="s">
        <v>3831</v>
      </c>
      <c r="B3819" t="s">
        <v>5208</v>
      </c>
      <c r="C3819" t="str">
        <f>TEXT(SalesData[[#This Row],[Order Date]],"mmm-yyyy")</f>
        <v>Apr-2024</v>
      </c>
      <c r="D3819">
        <f t="shared" si="59"/>
        <v>2024</v>
      </c>
      <c r="E3819" t="s">
        <v>6827</v>
      </c>
      <c r="F3819" t="s">
        <v>7024</v>
      </c>
      <c r="G3819" t="s">
        <v>7096</v>
      </c>
      <c r="H3819" t="s">
        <v>7111</v>
      </c>
      <c r="I3819" t="s">
        <v>7145</v>
      </c>
      <c r="J3819" t="s">
        <v>7165</v>
      </c>
      <c r="K3819" t="s">
        <v>7172</v>
      </c>
      <c r="L3819" t="s">
        <v>7208</v>
      </c>
      <c r="M3819">
        <v>6</v>
      </c>
      <c r="N3819">
        <v>13283.26</v>
      </c>
      <c r="O3819">
        <v>0.1</v>
      </c>
      <c r="P3819">
        <v>2162.91</v>
      </c>
    </row>
    <row r="3820" spans="1:16" x14ac:dyDescent="0.25">
      <c r="A3820" t="s">
        <v>3832</v>
      </c>
      <c r="B3820" t="s">
        <v>5919</v>
      </c>
      <c r="C3820" t="str">
        <f>TEXT(SalesData[[#This Row],[Order Date]],"mmm-yyyy")</f>
        <v>Jun-2025</v>
      </c>
      <c r="D3820">
        <f t="shared" si="59"/>
        <v>2025</v>
      </c>
      <c r="E3820" t="s">
        <v>6132</v>
      </c>
      <c r="F3820" t="s">
        <v>6931</v>
      </c>
      <c r="G3820" t="s">
        <v>7096</v>
      </c>
      <c r="H3820" t="s">
        <v>7111</v>
      </c>
      <c r="I3820" t="s">
        <v>7131</v>
      </c>
      <c r="J3820" t="s">
        <v>7162</v>
      </c>
      <c r="K3820" t="s">
        <v>7169</v>
      </c>
      <c r="L3820" t="s">
        <v>7203</v>
      </c>
      <c r="M3820">
        <v>3</v>
      </c>
      <c r="N3820">
        <v>53182.41</v>
      </c>
      <c r="O3820">
        <v>0.2</v>
      </c>
      <c r="P3820">
        <v>5546.06</v>
      </c>
    </row>
    <row r="3821" spans="1:16" x14ac:dyDescent="0.25">
      <c r="A3821" t="s">
        <v>3833</v>
      </c>
      <c r="B3821" t="s">
        <v>5965</v>
      </c>
      <c r="C3821" t="str">
        <f>TEXT(SalesData[[#This Row],[Order Date]],"mmm-yyyy")</f>
        <v>Dec-2023</v>
      </c>
      <c r="D3821">
        <f t="shared" si="59"/>
        <v>2023</v>
      </c>
      <c r="E3821" t="s">
        <v>6524</v>
      </c>
      <c r="F3821" t="s">
        <v>7025</v>
      </c>
      <c r="G3821" t="s">
        <v>7096</v>
      </c>
      <c r="H3821" t="s">
        <v>7113</v>
      </c>
      <c r="I3821" t="s">
        <v>7148</v>
      </c>
      <c r="J3821" t="s">
        <v>7162</v>
      </c>
      <c r="K3821" t="s">
        <v>7166</v>
      </c>
      <c r="L3821" t="s">
        <v>7178</v>
      </c>
      <c r="M3821">
        <v>2</v>
      </c>
      <c r="N3821">
        <v>27272.77</v>
      </c>
      <c r="O3821">
        <v>0.05</v>
      </c>
      <c r="P3821">
        <v>5300.14</v>
      </c>
    </row>
    <row r="3822" spans="1:16" x14ac:dyDescent="0.25">
      <c r="A3822" t="s">
        <v>3834</v>
      </c>
      <c r="B3822" t="s">
        <v>5314</v>
      </c>
      <c r="C3822" t="str">
        <f>TEXT(SalesData[[#This Row],[Order Date]],"mmm-yyyy")</f>
        <v>May-2025</v>
      </c>
      <c r="D3822">
        <f t="shared" si="59"/>
        <v>2025</v>
      </c>
      <c r="E3822" t="s">
        <v>6173</v>
      </c>
      <c r="F3822" t="s">
        <v>6963</v>
      </c>
      <c r="G3822" t="s">
        <v>7096</v>
      </c>
      <c r="H3822" t="s">
        <v>7103</v>
      </c>
      <c r="I3822" t="s">
        <v>7134</v>
      </c>
      <c r="J3822" t="s">
        <v>7165</v>
      </c>
      <c r="K3822" t="s">
        <v>7172</v>
      </c>
      <c r="L3822" t="s">
        <v>7185</v>
      </c>
      <c r="M3822">
        <v>7</v>
      </c>
      <c r="N3822">
        <v>33560.19</v>
      </c>
      <c r="O3822">
        <v>0</v>
      </c>
      <c r="P3822">
        <v>6876.55</v>
      </c>
    </row>
    <row r="3823" spans="1:16" x14ac:dyDescent="0.25">
      <c r="A3823" t="s">
        <v>3835</v>
      </c>
      <c r="B3823" t="s">
        <v>5084</v>
      </c>
      <c r="C3823" t="str">
        <f>TEXT(SalesData[[#This Row],[Order Date]],"mmm-yyyy")</f>
        <v>Nov-2025</v>
      </c>
      <c r="D3823">
        <f t="shared" si="59"/>
        <v>2025</v>
      </c>
      <c r="E3823" t="s">
        <v>6164</v>
      </c>
      <c r="F3823" t="s">
        <v>6928</v>
      </c>
      <c r="G3823" t="s">
        <v>7096</v>
      </c>
      <c r="H3823" t="s">
        <v>7111</v>
      </c>
      <c r="I3823" t="s">
        <v>7142</v>
      </c>
      <c r="J3823" t="s">
        <v>7164</v>
      </c>
      <c r="K3823" t="s">
        <v>7173</v>
      </c>
      <c r="L3823" t="s">
        <v>7186</v>
      </c>
      <c r="M3823">
        <v>6</v>
      </c>
      <c r="N3823">
        <v>20091.13</v>
      </c>
      <c r="O3823">
        <v>0.25</v>
      </c>
      <c r="P3823">
        <v>3426.62</v>
      </c>
    </row>
    <row r="3824" spans="1:16" x14ac:dyDescent="0.25">
      <c r="A3824" t="s">
        <v>3836</v>
      </c>
      <c r="B3824" t="s">
        <v>5598</v>
      </c>
      <c r="C3824" t="str">
        <f>TEXT(SalesData[[#This Row],[Order Date]],"mmm-yyyy")</f>
        <v>Nov-2024</v>
      </c>
      <c r="D3824">
        <f t="shared" si="59"/>
        <v>2024</v>
      </c>
      <c r="E3824" t="s">
        <v>6615</v>
      </c>
      <c r="F3824" t="s">
        <v>6996</v>
      </c>
      <c r="G3824" t="s">
        <v>7095</v>
      </c>
      <c r="H3824" t="s">
        <v>7109</v>
      </c>
      <c r="I3824" t="s">
        <v>7127</v>
      </c>
      <c r="J3824" t="s">
        <v>7164</v>
      </c>
      <c r="K3824" t="s">
        <v>7174</v>
      </c>
      <c r="L3824" t="s">
        <v>7188</v>
      </c>
      <c r="M3824">
        <v>6</v>
      </c>
      <c r="N3824">
        <v>17118.22</v>
      </c>
      <c r="O3824">
        <v>0</v>
      </c>
      <c r="P3824">
        <v>4149.8999999999996</v>
      </c>
    </row>
    <row r="3825" spans="1:16" x14ac:dyDescent="0.25">
      <c r="A3825" t="s">
        <v>3837</v>
      </c>
      <c r="B3825" t="s">
        <v>5565</v>
      </c>
      <c r="C3825" t="str">
        <f>TEXT(SalesData[[#This Row],[Order Date]],"mmm-yyyy")</f>
        <v>Dec-2025</v>
      </c>
      <c r="D3825">
        <f t="shared" si="59"/>
        <v>2025</v>
      </c>
      <c r="E3825" t="s">
        <v>6751</v>
      </c>
      <c r="F3825" t="s">
        <v>6950</v>
      </c>
      <c r="G3825" t="s">
        <v>7094</v>
      </c>
      <c r="H3825" t="s">
        <v>7098</v>
      </c>
      <c r="I3825" t="s">
        <v>7156</v>
      </c>
      <c r="J3825" t="s">
        <v>7163</v>
      </c>
      <c r="K3825" t="s">
        <v>7167</v>
      </c>
      <c r="L3825" t="s">
        <v>7187</v>
      </c>
      <c r="M3825">
        <v>2</v>
      </c>
      <c r="N3825">
        <v>2791.35</v>
      </c>
      <c r="O3825">
        <v>0.05</v>
      </c>
      <c r="P3825">
        <v>849.6</v>
      </c>
    </row>
    <row r="3826" spans="1:16" x14ac:dyDescent="0.25">
      <c r="A3826" t="s">
        <v>3838</v>
      </c>
      <c r="B3826" t="s">
        <v>5362</v>
      </c>
      <c r="C3826" t="str">
        <f>TEXT(SalesData[[#This Row],[Order Date]],"mmm-yyyy")</f>
        <v>Apr-2025</v>
      </c>
      <c r="D3826">
        <f t="shared" si="59"/>
        <v>2025</v>
      </c>
      <c r="E3826" t="s">
        <v>6286</v>
      </c>
      <c r="F3826" t="s">
        <v>6949</v>
      </c>
      <c r="G3826" t="s">
        <v>7095</v>
      </c>
      <c r="H3826" t="s">
        <v>7106</v>
      </c>
      <c r="I3826" t="s">
        <v>7122</v>
      </c>
      <c r="J3826" t="s">
        <v>7162</v>
      </c>
      <c r="K3826" t="s">
        <v>7168</v>
      </c>
      <c r="L3826" t="s">
        <v>7180</v>
      </c>
      <c r="M3826">
        <v>4</v>
      </c>
      <c r="N3826">
        <v>13971.12</v>
      </c>
      <c r="O3826">
        <v>0</v>
      </c>
      <c r="P3826">
        <v>2565.56</v>
      </c>
    </row>
    <row r="3827" spans="1:16" x14ac:dyDescent="0.25">
      <c r="A3827" t="s">
        <v>3839</v>
      </c>
      <c r="B3827" t="s">
        <v>5269</v>
      </c>
      <c r="C3827" t="str">
        <f>TEXT(SalesData[[#This Row],[Order Date]],"mmm-yyyy")</f>
        <v>Mar-2023</v>
      </c>
      <c r="D3827">
        <f t="shared" si="59"/>
        <v>2023</v>
      </c>
      <c r="E3827" t="s">
        <v>6189</v>
      </c>
      <c r="F3827" t="s">
        <v>6976</v>
      </c>
      <c r="G3827" t="s">
        <v>7095</v>
      </c>
      <c r="H3827" t="s">
        <v>7102</v>
      </c>
      <c r="I3827" t="s">
        <v>7147</v>
      </c>
      <c r="J3827" t="s">
        <v>7163</v>
      </c>
      <c r="K3827" t="s">
        <v>7171</v>
      </c>
      <c r="L3827" t="s">
        <v>7204</v>
      </c>
      <c r="M3827">
        <v>6</v>
      </c>
      <c r="N3827">
        <v>27042.16</v>
      </c>
      <c r="O3827">
        <v>0</v>
      </c>
      <c r="P3827">
        <v>5161.3100000000004</v>
      </c>
    </row>
    <row r="3828" spans="1:16" x14ac:dyDescent="0.25">
      <c r="A3828" t="s">
        <v>3840</v>
      </c>
      <c r="B3828" t="s">
        <v>5696</v>
      </c>
      <c r="C3828" t="str">
        <f>TEXT(SalesData[[#This Row],[Order Date]],"mmm-yyyy")</f>
        <v>Jul-2024</v>
      </c>
      <c r="D3828">
        <f t="shared" si="59"/>
        <v>2024</v>
      </c>
      <c r="E3828" t="s">
        <v>6671</v>
      </c>
      <c r="F3828" t="s">
        <v>7081</v>
      </c>
      <c r="G3828" t="s">
        <v>7095</v>
      </c>
      <c r="H3828" t="s">
        <v>7109</v>
      </c>
      <c r="I3828" t="s">
        <v>7140</v>
      </c>
      <c r="J3828" t="s">
        <v>7162</v>
      </c>
      <c r="K3828" t="s">
        <v>7169</v>
      </c>
      <c r="L3828" t="s">
        <v>7193</v>
      </c>
      <c r="M3828">
        <v>5</v>
      </c>
      <c r="N3828">
        <v>51065.88</v>
      </c>
      <c r="O3828">
        <v>0.05</v>
      </c>
      <c r="P3828">
        <v>8933.4500000000007</v>
      </c>
    </row>
    <row r="3829" spans="1:16" x14ac:dyDescent="0.25">
      <c r="A3829" t="s">
        <v>3841</v>
      </c>
      <c r="B3829" t="s">
        <v>5148</v>
      </c>
      <c r="C3829" t="str">
        <f>TEXT(SalesData[[#This Row],[Order Date]],"mmm-yyyy")</f>
        <v>Oct-2025</v>
      </c>
      <c r="D3829">
        <f t="shared" si="59"/>
        <v>2025</v>
      </c>
      <c r="E3829" t="s">
        <v>6219</v>
      </c>
      <c r="F3829" t="s">
        <v>6989</v>
      </c>
      <c r="G3829" t="s">
        <v>7097</v>
      </c>
      <c r="H3829" t="s">
        <v>7104</v>
      </c>
      <c r="I3829" t="s">
        <v>7160</v>
      </c>
      <c r="J3829" t="s">
        <v>7163</v>
      </c>
      <c r="K3829" t="s">
        <v>7167</v>
      </c>
      <c r="L3829" t="s">
        <v>7179</v>
      </c>
      <c r="M3829">
        <v>3</v>
      </c>
      <c r="N3829">
        <v>6785.59</v>
      </c>
      <c r="O3829">
        <v>0.05</v>
      </c>
      <c r="P3829">
        <v>1575.6</v>
      </c>
    </row>
    <row r="3830" spans="1:16" x14ac:dyDescent="0.25">
      <c r="A3830" t="s">
        <v>3842</v>
      </c>
      <c r="B3830" t="s">
        <v>5404</v>
      </c>
      <c r="C3830" t="str">
        <f>TEXT(SalesData[[#This Row],[Order Date]],"mmm-yyyy")</f>
        <v>Sep-2023</v>
      </c>
      <c r="D3830">
        <f t="shared" si="59"/>
        <v>2023</v>
      </c>
      <c r="E3830" t="s">
        <v>6467</v>
      </c>
      <c r="F3830" t="s">
        <v>6996</v>
      </c>
      <c r="G3830" t="s">
        <v>7097</v>
      </c>
      <c r="H3830" t="s">
        <v>7110</v>
      </c>
      <c r="I3830" t="s">
        <v>7129</v>
      </c>
      <c r="J3830" t="s">
        <v>7164</v>
      </c>
      <c r="K3830" t="s">
        <v>7174</v>
      </c>
      <c r="L3830" t="s">
        <v>7196</v>
      </c>
      <c r="M3830">
        <v>1</v>
      </c>
      <c r="N3830">
        <v>3152.63</v>
      </c>
      <c r="O3830">
        <v>0.1</v>
      </c>
      <c r="P3830">
        <v>700.89</v>
      </c>
    </row>
    <row r="3831" spans="1:16" x14ac:dyDescent="0.25">
      <c r="A3831" t="s">
        <v>3843</v>
      </c>
      <c r="B3831" t="s">
        <v>5871</v>
      </c>
      <c r="C3831" t="str">
        <f>TEXT(SalesData[[#This Row],[Order Date]],"mmm-yyyy")</f>
        <v>Jan-2023</v>
      </c>
      <c r="D3831">
        <f t="shared" si="59"/>
        <v>2023</v>
      </c>
      <c r="E3831" t="s">
        <v>6561</v>
      </c>
      <c r="F3831" t="s">
        <v>6956</v>
      </c>
      <c r="G3831" t="s">
        <v>7097</v>
      </c>
      <c r="H3831" t="s">
        <v>7104</v>
      </c>
      <c r="I3831" t="s">
        <v>7120</v>
      </c>
      <c r="J3831" t="s">
        <v>7164</v>
      </c>
      <c r="K3831" t="s">
        <v>7170</v>
      </c>
      <c r="L3831" t="s">
        <v>7183</v>
      </c>
      <c r="M3831">
        <v>7</v>
      </c>
      <c r="N3831">
        <v>26767.02</v>
      </c>
      <c r="O3831">
        <v>0.2</v>
      </c>
      <c r="P3831">
        <v>5806.35</v>
      </c>
    </row>
    <row r="3832" spans="1:16" x14ac:dyDescent="0.25">
      <c r="A3832" t="s">
        <v>3844</v>
      </c>
      <c r="B3832" t="s">
        <v>5555</v>
      </c>
      <c r="C3832" t="str">
        <f>TEXT(SalesData[[#This Row],[Order Date]],"mmm-yyyy")</f>
        <v>Mar-2024</v>
      </c>
      <c r="D3832">
        <f t="shared" si="59"/>
        <v>2024</v>
      </c>
      <c r="E3832" t="s">
        <v>6168</v>
      </c>
      <c r="F3832" t="s">
        <v>6909</v>
      </c>
      <c r="G3832" t="s">
        <v>7096</v>
      </c>
      <c r="H3832" t="s">
        <v>7112</v>
      </c>
      <c r="I3832" t="s">
        <v>7133</v>
      </c>
      <c r="J3832" t="s">
        <v>7162</v>
      </c>
      <c r="K3832" t="s">
        <v>7166</v>
      </c>
      <c r="L3832" t="s">
        <v>7178</v>
      </c>
      <c r="M3832">
        <v>5</v>
      </c>
      <c r="N3832">
        <v>78713.19</v>
      </c>
      <c r="O3832">
        <v>0</v>
      </c>
      <c r="P3832">
        <v>15184.75</v>
      </c>
    </row>
    <row r="3833" spans="1:16" x14ac:dyDescent="0.25">
      <c r="A3833" t="s">
        <v>3845</v>
      </c>
      <c r="B3833" t="s">
        <v>5175</v>
      </c>
      <c r="C3833" t="str">
        <f>TEXT(SalesData[[#This Row],[Order Date]],"mmm-yyyy")</f>
        <v>Apr-2024</v>
      </c>
      <c r="D3833">
        <f t="shared" si="59"/>
        <v>2024</v>
      </c>
      <c r="E3833" t="s">
        <v>6640</v>
      </c>
      <c r="F3833" t="s">
        <v>7032</v>
      </c>
      <c r="G3833" t="s">
        <v>7094</v>
      </c>
      <c r="H3833" t="s">
        <v>7098</v>
      </c>
      <c r="I3833" t="s">
        <v>7156</v>
      </c>
      <c r="J3833" t="s">
        <v>7163</v>
      </c>
      <c r="K3833" t="s">
        <v>7167</v>
      </c>
      <c r="L3833" t="s">
        <v>7187</v>
      </c>
      <c r="M3833">
        <v>5</v>
      </c>
      <c r="N3833">
        <v>6617.87</v>
      </c>
      <c r="O3833">
        <v>0.15</v>
      </c>
      <c r="P3833">
        <v>1475.82</v>
      </c>
    </row>
    <row r="3834" spans="1:16" x14ac:dyDescent="0.25">
      <c r="A3834" t="s">
        <v>3846</v>
      </c>
      <c r="B3834" t="s">
        <v>5233</v>
      </c>
      <c r="C3834" t="str">
        <f>TEXT(SalesData[[#This Row],[Order Date]],"mmm-yyyy")</f>
        <v>Jun-2024</v>
      </c>
      <c r="D3834">
        <f t="shared" si="59"/>
        <v>2024</v>
      </c>
      <c r="E3834" t="s">
        <v>6892</v>
      </c>
      <c r="F3834" t="s">
        <v>7087</v>
      </c>
      <c r="G3834" t="s">
        <v>7094</v>
      </c>
      <c r="H3834" t="s">
        <v>7101</v>
      </c>
      <c r="I3834" t="s">
        <v>7137</v>
      </c>
      <c r="J3834" t="s">
        <v>7164</v>
      </c>
      <c r="K3834" t="s">
        <v>7173</v>
      </c>
      <c r="L3834" t="s">
        <v>7206</v>
      </c>
      <c r="M3834">
        <v>3</v>
      </c>
      <c r="N3834">
        <v>5253.39</v>
      </c>
      <c r="O3834">
        <v>0.2</v>
      </c>
      <c r="P3834">
        <v>1265.26</v>
      </c>
    </row>
    <row r="3835" spans="1:16" x14ac:dyDescent="0.25">
      <c r="A3835" t="s">
        <v>3847</v>
      </c>
      <c r="B3835" t="s">
        <v>5798</v>
      </c>
      <c r="C3835" t="str">
        <f>TEXT(SalesData[[#This Row],[Order Date]],"mmm-yyyy")</f>
        <v>May-2023</v>
      </c>
      <c r="D3835">
        <f t="shared" si="59"/>
        <v>2023</v>
      </c>
      <c r="E3835" t="s">
        <v>6641</v>
      </c>
      <c r="F3835" t="s">
        <v>7076</v>
      </c>
      <c r="G3835" t="s">
        <v>7096</v>
      </c>
      <c r="H3835" t="s">
        <v>7112</v>
      </c>
      <c r="I3835" t="s">
        <v>7133</v>
      </c>
      <c r="J3835" t="s">
        <v>7163</v>
      </c>
      <c r="K3835" t="s">
        <v>7171</v>
      </c>
      <c r="L3835" t="s">
        <v>7204</v>
      </c>
      <c r="M3835">
        <v>8</v>
      </c>
      <c r="N3835">
        <v>28094.16</v>
      </c>
      <c r="O3835">
        <v>0.2</v>
      </c>
      <c r="P3835">
        <v>3374.51</v>
      </c>
    </row>
    <row r="3836" spans="1:16" x14ac:dyDescent="0.25">
      <c r="A3836" t="s">
        <v>3848</v>
      </c>
      <c r="B3836" t="s">
        <v>5798</v>
      </c>
      <c r="C3836" t="str">
        <f>TEXT(SalesData[[#This Row],[Order Date]],"mmm-yyyy")</f>
        <v>May-2023</v>
      </c>
      <c r="D3836">
        <f t="shared" si="59"/>
        <v>2023</v>
      </c>
      <c r="E3836" t="s">
        <v>6829</v>
      </c>
      <c r="F3836" t="s">
        <v>7010</v>
      </c>
      <c r="G3836" t="s">
        <v>7097</v>
      </c>
      <c r="H3836" t="s">
        <v>7110</v>
      </c>
      <c r="I3836" t="s">
        <v>7155</v>
      </c>
      <c r="J3836" t="s">
        <v>7163</v>
      </c>
      <c r="K3836" t="s">
        <v>7167</v>
      </c>
      <c r="L3836" t="s">
        <v>7207</v>
      </c>
      <c r="M3836">
        <v>4</v>
      </c>
      <c r="N3836">
        <v>2442.4499999999998</v>
      </c>
      <c r="O3836">
        <v>0.25</v>
      </c>
      <c r="P3836">
        <v>490.46</v>
      </c>
    </row>
    <row r="3837" spans="1:16" x14ac:dyDescent="0.25">
      <c r="A3837" t="s">
        <v>3849</v>
      </c>
      <c r="B3837" t="s">
        <v>5558</v>
      </c>
      <c r="C3837" t="str">
        <f>TEXT(SalesData[[#This Row],[Order Date]],"mmm-yyyy")</f>
        <v>Sep-2023</v>
      </c>
      <c r="D3837">
        <f t="shared" si="59"/>
        <v>2023</v>
      </c>
      <c r="E3837" t="s">
        <v>6844</v>
      </c>
      <c r="F3837" t="s">
        <v>6972</v>
      </c>
      <c r="G3837" t="s">
        <v>7096</v>
      </c>
      <c r="H3837" t="s">
        <v>7111</v>
      </c>
      <c r="I3837" t="s">
        <v>7142</v>
      </c>
      <c r="J3837" t="s">
        <v>7163</v>
      </c>
      <c r="K3837" t="s">
        <v>7175</v>
      </c>
      <c r="L3837" t="s">
        <v>7190</v>
      </c>
      <c r="M3837">
        <v>7</v>
      </c>
      <c r="N3837">
        <v>14279.92</v>
      </c>
      <c r="O3837">
        <v>0.05</v>
      </c>
      <c r="P3837">
        <v>2806.43</v>
      </c>
    </row>
    <row r="3838" spans="1:16" x14ac:dyDescent="0.25">
      <c r="A3838" t="s">
        <v>3850</v>
      </c>
      <c r="B3838" t="s">
        <v>5253</v>
      </c>
      <c r="C3838" t="str">
        <f>TEXT(SalesData[[#This Row],[Order Date]],"mmm-yyyy")</f>
        <v>Sep-2023</v>
      </c>
      <c r="D3838">
        <f t="shared" si="59"/>
        <v>2023</v>
      </c>
      <c r="E3838" t="s">
        <v>6741</v>
      </c>
      <c r="F3838" t="s">
        <v>7088</v>
      </c>
      <c r="G3838" t="s">
        <v>7095</v>
      </c>
      <c r="H3838" t="s">
        <v>7108</v>
      </c>
      <c r="I3838" t="s">
        <v>7126</v>
      </c>
      <c r="J3838" t="s">
        <v>7162</v>
      </c>
      <c r="K3838" t="s">
        <v>7166</v>
      </c>
      <c r="L3838" t="s">
        <v>7178</v>
      </c>
      <c r="M3838">
        <v>1</v>
      </c>
      <c r="N3838">
        <v>10831.18</v>
      </c>
      <c r="O3838">
        <v>0.25</v>
      </c>
      <c r="P3838">
        <v>835.95</v>
      </c>
    </row>
    <row r="3839" spans="1:16" x14ac:dyDescent="0.25">
      <c r="A3839" t="s">
        <v>3851</v>
      </c>
      <c r="B3839" t="s">
        <v>5763</v>
      </c>
      <c r="C3839" t="str">
        <f>TEXT(SalesData[[#This Row],[Order Date]],"mmm-yyyy")</f>
        <v>Jun-2025</v>
      </c>
      <c r="D3839">
        <f t="shared" si="59"/>
        <v>2025</v>
      </c>
      <c r="E3839" t="s">
        <v>6435</v>
      </c>
      <c r="F3839" t="s">
        <v>7057</v>
      </c>
      <c r="G3839" t="s">
        <v>7095</v>
      </c>
      <c r="H3839" t="s">
        <v>7106</v>
      </c>
      <c r="I3839" t="s">
        <v>7161</v>
      </c>
      <c r="J3839" t="s">
        <v>7162</v>
      </c>
      <c r="K3839" t="s">
        <v>7169</v>
      </c>
      <c r="L3839" t="s">
        <v>7203</v>
      </c>
      <c r="M3839">
        <v>8</v>
      </c>
      <c r="N3839">
        <v>165335.60999999999</v>
      </c>
      <c r="O3839">
        <v>0.05</v>
      </c>
      <c r="P3839">
        <v>24082.37</v>
      </c>
    </row>
    <row r="3840" spans="1:16" x14ac:dyDescent="0.25">
      <c r="A3840" t="s">
        <v>3852</v>
      </c>
      <c r="B3840" t="s">
        <v>5428</v>
      </c>
      <c r="C3840" t="str">
        <f>TEXT(SalesData[[#This Row],[Order Date]],"mmm-yyyy")</f>
        <v>Jun-2024</v>
      </c>
      <c r="D3840">
        <f t="shared" si="59"/>
        <v>2024</v>
      </c>
      <c r="E3840" t="s">
        <v>6677</v>
      </c>
      <c r="F3840" t="s">
        <v>7070</v>
      </c>
      <c r="G3840" t="s">
        <v>7097</v>
      </c>
      <c r="H3840" t="s">
        <v>7110</v>
      </c>
      <c r="I3840" t="s">
        <v>7155</v>
      </c>
      <c r="J3840" t="s">
        <v>7162</v>
      </c>
      <c r="K3840" t="s">
        <v>7169</v>
      </c>
      <c r="L3840" t="s">
        <v>7203</v>
      </c>
      <c r="M3840">
        <v>6</v>
      </c>
      <c r="N3840">
        <v>110607.11</v>
      </c>
      <c r="O3840">
        <v>0.15</v>
      </c>
      <c r="P3840">
        <v>12352.83</v>
      </c>
    </row>
    <row r="3841" spans="1:16" x14ac:dyDescent="0.25">
      <c r="A3841" t="s">
        <v>3853</v>
      </c>
      <c r="B3841" t="s">
        <v>5646</v>
      </c>
      <c r="C3841" t="str">
        <f>TEXT(SalesData[[#This Row],[Order Date]],"mmm-yyyy")</f>
        <v>Dec-2023</v>
      </c>
      <c r="D3841">
        <f t="shared" si="59"/>
        <v>2023</v>
      </c>
      <c r="E3841" t="s">
        <v>6143</v>
      </c>
      <c r="F3841" t="s">
        <v>6941</v>
      </c>
      <c r="G3841" t="s">
        <v>7094</v>
      </c>
      <c r="H3841" t="s">
        <v>7099</v>
      </c>
      <c r="I3841" t="s">
        <v>7115</v>
      </c>
      <c r="J3841" t="s">
        <v>7164</v>
      </c>
      <c r="K3841" t="s">
        <v>7170</v>
      </c>
      <c r="L3841" t="s">
        <v>7213</v>
      </c>
      <c r="M3841">
        <v>6</v>
      </c>
      <c r="N3841">
        <v>16575.16</v>
      </c>
      <c r="O3841">
        <v>0.05</v>
      </c>
      <c r="P3841">
        <v>5156.62</v>
      </c>
    </row>
    <row r="3842" spans="1:16" x14ac:dyDescent="0.25">
      <c r="A3842" t="s">
        <v>3854</v>
      </c>
      <c r="B3842" t="s">
        <v>5660</v>
      </c>
      <c r="C3842" t="str">
        <f>TEXT(SalesData[[#This Row],[Order Date]],"mmm-yyyy")</f>
        <v>Feb-2024</v>
      </c>
      <c r="D3842">
        <f t="shared" ref="D3842:D3905" si="60">YEAR(B3842)</f>
        <v>2024</v>
      </c>
      <c r="E3842" t="s">
        <v>6521</v>
      </c>
      <c r="F3842" t="s">
        <v>6920</v>
      </c>
      <c r="G3842" t="s">
        <v>7097</v>
      </c>
      <c r="H3842" t="s">
        <v>7107</v>
      </c>
      <c r="I3842" t="s">
        <v>7152</v>
      </c>
      <c r="J3842" t="s">
        <v>7163</v>
      </c>
      <c r="K3842" t="s">
        <v>7175</v>
      </c>
      <c r="L3842" t="s">
        <v>7205</v>
      </c>
      <c r="M3842">
        <v>3</v>
      </c>
      <c r="N3842">
        <v>7832.69</v>
      </c>
      <c r="O3842">
        <v>0.25</v>
      </c>
      <c r="P3842">
        <v>744.35</v>
      </c>
    </row>
    <row r="3843" spans="1:16" x14ac:dyDescent="0.25">
      <c r="A3843" t="s">
        <v>3855</v>
      </c>
      <c r="B3843" t="s">
        <v>5088</v>
      </c>
      <c r="C3843" t="str">
        <f>TEXT(SalesData[[#This Row],[Order Date]],"mmm-yyyy")</f>
        <v>Nov-2024</v>
      </c>
      <c r="D3843">
        <f t="shared" si="60"/>
        <v>2024</v>
      </c>
      <c r="E3843" t="s">
        <v>6414</v>
      </c>
      <c r="F3843" t="s">
        <v>6910</v>
      </c>
      <c r="G3843" t="s">
        <v>7094</v>
      </c>
      <c r="H3843" t="s">
        <v>7101</v>
      </c>
      <c r="I3843" t="s">
        <v>7117</v>
      </c>
      <c r="J3843" t="s">
        <v>7164</v>
      </c>
      <c r="K3843" t="s">
        <v>7174</v>
      </c>
      <c r="L3843" t="s">
        <v>7199</v>
      </c>
      <c r="M3843">
        <v>4</v>
      </c>
      <c r="N3843">
        <v>6172.07</v>
      </c>
      <c r="O3843">
        <v>0.05</v>
      </c>
      <c r="P3843">
        <v>1144.57</v>
      </c>
    </row>
    <row r="3844" spans="1:16" x14ac:dyDescent="0.25">
      <c r="A3844" t="s">
        <v>3856</v>
      </c>
      <c r="B3844" t="s">
        <v>5830</v>
      </c>
      <c r="C3844" t="str">
        <f>TEXT(SalesData[[#This Row],[Order Date]],"mmm-yyyy")</f>
        <v>Sep-2023</v>
      </c>
      <c r="D3844">
        <f t="shared" si="60"/>
        <v>2023</v>
      </c>
      <c r="E3844" t="s">
        <v>6100</v>
      </c>
      <c r="F3844" t="s">
        <v>6899</v>
      </c>
      <c r="G3844" t="s">
        <v>7096</v>
      </c>
      <c r="H3844" t="s">
        <v>7111</v>
      </c>
      <c r="I3844" t="s">
        <v>7142</v>
      </c>
      <c r="J3844" t="s">
        <v>7164</v>
      </c>
      <c r="K3844" t="s">
        <v>7170</v>
      </c>
      <c r="L3844" t="s">
        <v>7189</v>
      </c>
      <c r="M3844">
        <v>3</v>
      </c>
      <c r="N3844">
        <v>3300.85</v>
      </c>
      <c r="O3844">
        <v>0.25</v>
      </c>
      <c r="P3844">
        <v>790.67</v>
      </c>
    </row>
    <row r="3845" spans="1:16" x14ac:dyDescent="0.25">
      <c r="A3845" t="s">
        <v>3857</v>
      </c>
      <c r="B3845" t="s">
        <v>5248</v>
      </c>
      <c r="C3845" t="str">
        <f>TEXT(SalesData[[#This Row],[Order Date]],"mmm-yyyy")</f>
        <v>Jun-2024</v>
      </c>
      <c r="D3845">
        <f t="shared" si="60"/>
        <v>2024</v>
      </c>
      <c r="E3845" t="s">
        <v>6287</v>
      </c>
      <c r="F3845" t="s">
        <v>6975</v>
      </c>
      <c r="G3845" t="s">
        <v>7097</v>
      </c>
      <c r="H3845" t="s">
        <v>7104</v>
      </c>
      <c r="I3845" t="s">
        <v>7160</v>
      </c>
      <c r="J3845" t="s">
        <v>7163</v>
      </c>
      <c r="K3845" t="s">
        <v>7167</v>
      </c>
      <c r="L3845" t="s">
        <v>7207</v>
      </c>
      <c r="M3845">
        <v>7</v>
      </c>
      <c r="N3845">
        <v>4580.3599999999997</v>
      </c>
      <c r="O3845">
        <v>0.2</v>
      </c>
      <c r="P3845">
        <v>1192.3900000000001</v>
      </c>
    </row>
    <row r="3846" spans="1:16" x14ac:dyDescent="0.25">
      <c r="A3846" t="s">
        <v>3858</v>
      </c>
      <c r="B3846" t="s">
        <v>5863</v>
      </c>
      <c r="C3846" t="str">
        <f>TEXT(SalesData[[#This Row],[Order Date]],"mmm-yyyy")</f>
        <v>Apr-2023</v>
      </c>
      <c r="D3846">
        <f t="shared" si="60"/>
        <v>2023</v>
      </c>
      <c r="E3846" t="s">
        <v>6388</v>
      </c>
      <c r="F3846" t="s">
        <v>7005</v>
      </c>
      <c r="G3846" t="s">
        <v>7096</v>
      </c>
      <c r="H3846" t="s">
        <v>7103</v>
      </c>
      <c r="I3846" t="s">
        <v>7119</v>
      </c>
      <c r="J3846" t="s">
        <v>7164</v>
      </c>
      <c r="K3846" t="s">
        <v>7174</v>
      </c>
      <c r="L3846" t="s">
        <v>7196</v>
      </c>
      <c r="M3846">
        <v>8</v>
      </c>
      <c r="N3846">
        <v>27460.560000000001</v>
      </c>
      <c r="O3846">
        <v>0</v>
      </c>
      <c r="P3846">
        <v>6320.87</v>
      </c>
    </row>
    <row r="3847" spans="1:16" x14ac:dyDescent="0.25">
      <c r="A3847" t="s">
        <v>3859</v>
      </c>
      <c r="B3847" t="s">
        <v>5104</v>
      </c>
      <c r="C3847" t="str">
        <f>TEXT(SalesData[[#This Row],[Order Date]],"mmm-yyyy")</f>
        <v>Jul-2025</v>
      </c>
      <c r="D3847">
        <f t="shared" si="60"/>
        <v>2025</v>
      </c>
      <c r="E3847" t="s">
        <v>6770</v>
      </c>
      <c r="F3847" t="s">
        <v>7001</v>
      </c>
      <c r="G3847" t="s">
        <v>7096</v>
      </c>
      <c r="H3847" t="s">
        <v>7111</v>
      </c>
      <c r="I3847" t="s">
        <v>7145</v>
      </c>
      <c r="J3847" t="s">
        <v>7165</v>
      </c>
      <c r="K3847" t="s">
        <v>7177</v>
      </c>
      <c r="L3847" t="s">
        <v>7201</v>
      </c>
      <c r="M3847">
        <v>2</v>
      </c>
      <c r="N3847">
        <v>80989.25</v>
      </c>
      <c r="O3847">
        <v>0.25</v>
      </c>
      <c r="P3847">
        <v>6095.98</v>
      </c>
    </row>
    <row r="3848" spans="1:16" x14ac:dyDescent="0.25">
      <c r="A3848" t="s">
        <v>3860</v>
      </c>
      <c r="B3848" t="s">
        <v>5854</v>
      </c>
      <c r="C3848" t="str">
        <f>TEXT(SalesData[[#This Row],[Order Date]],"mmm-yyyy")</f>
        <v>Feb-2025</v>
      </c>
      <c r="D3848">
        <f t="shared" si="60"/>
        <v>2025</v>
      </c>
      <c r="E3848" t="s">
        <v>6344</v>
      </c>
      <c r="F3848" t="s">
        <v>6895</v>
      </c>
      <c r="G3848" t="s">
        <v>7096</v>
      </c>
      <c r="H3848" t="s">
        <v>7112</v>
      </c>
      <c r="I3848" t="s">
        <v>7139</v>
      </c>
      <c r="J3848" t="s">
        <v>7163</v>
      </c>
      <c r="K3848" t="s">
        <v>7171</v>
      </c>
      <c r="L3848" t="s">
        <v>7204</v>
      </c>
      <c r="M3848">
        <v>5</v>
      </c>
      <c r="N3848">
        <v>22947.07</v>
      </c>
      <c r="O3848">
        <v>0</v>
      </c>
      <c r="P3848">
        <v>4465.71</v>
      </c>
    </row>
    <row r="3849" spans="1:16" x14ac:dyDescent="0.25">
      <c r="A3849" t="s">
        <v>3861</v>
      </c>
      <c r="B3849" t="s">
        <v>5653</v>
      </c>
      <c r="C3849" t="str">
        <f>TEXT(SalesData[[#This Row],[Order Date]],"mmm-yyyy")</f>
        <v>Aug-2023</v>
      </c>
      <c r="D3849">
        <f t="shared" si="60"/>
        <v>2023</v>
      </c>
      <c r="E3849" t="s">
        <v>6258</v>
      </c>
      <c r="F3849" t="s">
        <v>6927</v>
      </c>
      <c r="G3849" t="s">
        <v>7096</v>
      </c>
      <c r="H3849" t="s">
        <v>7103</v>
      </c>
      <c r="I3849" t="s">
        <v>7158</v>
      </c>
      <c r="J3849" t="s">
        <v>7165</v>
      </c>
      <c r="K3849" t="s">
        <v>7177</v>
      </c>
      <c r="L3849" t="s">
        <v>7198</v>
      </c>
      <c r="M3849">
        <v>5</v>
      </c>
      <c r="N3849">
        <v>264532.58</v>
      </c>
      <c r="O3849">
        <v>0.2</v>
      </c>
      <c r="P3849">
        <v>27151.39</v>
      </c>
    </row>
    <row r="3850" spans="1:16" x14ac:dyDescent="0.25">
      <c r="A3850" t="s">
        <v>3862</v>
      </c>
      <c r="B3850" t="s">
        <v>5763</v>
      </c>
      <c r="C3850" t="str">
        <f>TEXT(SalesData[[#This Row],[Order Date]],"mmm-yyyy")</f>
        <v>Jun-2025</v>
      </c>
      <c r="D3850">
        <f t="shared" si="60"/>
        <v>2025</v>
      </c>
      <c r="E3850" t="s">
        <v>6379</v>
      </c>
      <c r="F3850" t="s">
        <v>7015</v>
      </c>
      <c r="G3850" t="s">
        <v>7096</v>
      </c>
      <c r="H3850" t="s">
        <v>7103</v>
      </c>
      <c r="I3850" t="s">
        <v>7119</v>
      </c>
      <c r="J3850" t="s">
        <v>7165</v>
      </c>
      <c r="K3850" t="s">
        <v>7172</v>
      </c>
      <c r="L3850" t="s">
        <v>7208</v>
      </c>
      <c r="M3850">
        <v>3</v>
      </c>
      <c r="N3850">
        <v>7099.67</v>
      </c>
      <c r="O3850">
        <v>0.05</v>
      </c>
      <c r="P3850">
        <v>1369.64</v>
      </c>
    </row>
    <row r="3851" spans="1:16" x14ac:dyDescent="0.25">
      <c r="A3851" t="s">
        <v>3863</v>
      </c>
      <c r="B3851" t="s">
        <v>6014</v>
      </c>
      <c r="C3851" t="str">
        <f>TEXT(SalesData[[#This Row],[Order Date]],"mmm-yyyy")</f>
        <v>Jun-2024</v>
      </c>
      <c r="D3851">
        <f t="shared" si="60"/>
        <v>2024</v>
      </c>
      <c r="E3851" t="s">
        <v>6605</v>
      </c>
      <c r="F3851" t="s">
        <v>6918</v>
      </c>
      <c r="G3851" t="s">
        <v>7096</v>
      </c>
      <c r="H3851" t="s">
        <v>7103</v>
      </c>
      <c r="I3851" t="s">
        <v>7134</v>
      </c>
      <c r="J3851" t="s">
        <v>7163</v>
      </c>
      <c r="K3851" t="s">
        <v>7175</v>
      </c>
      <c r="L3851" t="s">
        <v>7197</v>
      </c>
      <c r="M3851">
        <v>8</v>
      </c>
      <c r="N3851">
        <v>47483.63</v>
      </c>
      <c r="O3851">
        <v>0</v>
      </c>
      <c r="P3851">
        <v>11710.3</v>
      </c>
    </row>
    <row r="3852" spans="1:16" x14ac:dyDescent="0.25">
      <c r="A3852" t="s">
        <v>3864</v>
      </c>
      <c r="B3852" t="s">
        <v>5187</v>
      </c>
      <c r="C3852" t="str">
        <f>TEXT(SalesData[[#This Row],[Order Date]],"mmm-yyyy")</f>
        <v>Jan-2025</v>
      </c>
      <c r="D3852">
        <f t="shared" si="60"/>
        <v>2025</v>
      </c>
      <c r="E3852" t="s">
        <v>6406</v>
      </c>
      <c r="F3852" t="s">
        <v>6916</v>
      </c>
      <c r="G3852" t="s">
        <v>7096</v>
      </c>
      <c r="H3852" t="s">
        <v>7111</v>
      </c>
      <c r="I3852" t="s">
        <v>7145</v>
      </c>
      <c r="J3852" t="s">
        <v>7163</v>
      </c>
      <c r="K3852" t="s">
        <v>7167</v>
      </c>
      <c r="L3852" t="s">
        <v>7179</v>
      </c>
      <c r="M3852">
        <v>3</v>
      </c>
      <c r="N3852">
        <v>7842.45</v>
      </c>
      <c r="O3852">
        <v>0</v>
      </c>
      <c r="P3852">
        <v>2158.8200000000002</v>
      </c>
    </row>
    <row r="3853" spans="1:16" x14ac:dyDescent="0.25">
      <c r="A3853" t="s">
        <v>3865</v>
      </c>
      <c r="B3853" t="s">
        <v>5151</v>
      </c>
      <c r="C3853" t="str">
        <f>TEXT(SalesData[[#This Row],[Order Date]],"mmm-yyyy")</f>
        <v>Feb-2023</v>
      </c>
      <c r="D3853">
        <f t="shared" si="60"/>
        <v>2023</v>
      </c>
      <c r="E3853" t="s">
        <v>6152</v>
      </c>
      <c r="F3853" t="s">
        <v>6950</v>
      </c>
      <c r="G3853" t="s">
        <v>7094</v>
      </c>
      <c r="H3853" t="s">
        <v>7098</v>
      </c>
      <c r="I3853" t="s">
        <v>7114</v>
      </c>
      <c r="J3853" t="s">
        <v>7162</v>
      </c>
      <c r="K3853" t="s">
        <v>7166</v>
      </c>
      <c r="L3853" t="s">
        <v>7211</v>
      </c>
      <c r="M3853">
        <v>5</v>
      </c>
      <c r="N3853">
        <v>34803.440000000002</v>
      </c>
      <c r="O3853">
        <v>0.05</v>
      </c>
      <c r="P3853">
        <v>5460.82</v>
      </c>
    </row>
    <row r="3854" spans="1:16" x14ac:dyDescent="0.25">
      <c r="A3854" t="s">
        <v>3866</v>
      </c>
      <c r="B3854" t="s">
        <v>5955</v>
      </c>
      <c r="C3854" t="str">
        <f>TEXT(SalesData[[#This Row],[Order Date]],"mmm-yyyy")</f>
        <v>Jul-2023</v>
      </c>
      <c r="D3854">
        <f t="shared" si="60"/>
        <v>2023</v>
      </c>
      <c r="E3854" t="s">
        <v>6558</v>
      </c>
      <c r="F3854" t="s">
        <v>7064</v>
      </c>
      <c r="G3854" t="s">
        <v>7097</v>
      </c>
      <c r="H3854" t="s">
        <v>7104</v>
      </c>
      <c r="I3854" t="s">
        <v>7132</v>
      </c>
      <c r="J3854" t="s">
        <v>7162</v>
      </c>
      <c r="K3854" t="s">
        <v>7168</v>
      </c>
      <c r="L3854" t="s">
        <v>7191</v>
      </c>
      <c r="M3854">
        <v>2</v>
      </c>
      <c r="N3854">
        <v>9814.15</v>
      </c>
      <c r="O3854">
        <v>0.25</v>
      </c>
      <c r="P3854">
        <v>1163.42</v>
      </c>
    </row>
    <row r="3855" spans="1:16" x14ac:dyDescent="0.25">
      <c r="A3855" t="s">
        <v>3867</v>
      </c>
      <c r="B3855" t="s">
        <v>5156</v>
      </c>
      <c r="C3855" t="str">
        <f>TEXT(SalesData[[#This Row],[Order Date]],"mmm-yyyy")</f>
        <v>Jan-2023</v>
      </c>
      <c r="D3855">
        <f t="shared" si="60"/>
        <v>2023</v>
      </c>
      <c r="E3855" t="s">
        <v>6130</v>
      </c>
      <c r="F3855" t="s">
        <v>6929</v>
      </c>
      <c r="G3855" t="s">
        <v>7096</v>
      </c>
      <c r="H3855" t="s">
        <v>7112</v>
      </c>
      <c r="I3855" t="s">
        <v>7133</v>
      </c>
      <c r="J3855" t="s">
        <v>7163</v>
      </c>
      <c r="K3855" t="s">
        <v>7175</v>
      </c>
      <c r="L3855" t="s">
        <v>7205</v>
      </c>
      <c r="M3855">
        <v>7</v>
      </c>
      <c r="N3855">
        <v>19807.21</v>
      </c>
      <c r="O3855">
        <v>0.2</v>
      </c>
      <c r="P3855">
        <v>1350.95</v>
      </c>
    </row>
    <row r="3856" spans="1:16" x14ac:dyDescent="0.25">
      <c r="A3856" t="s">
        <v>3868</v>
      </c>
      <c r="B3856" t="s">
        <v>6001</v>
      </c>
      <c r="C3856" t="str">
        <f>TEXT(SalesData[[#This Row],[Order Date]],"mmm-yyyy")</f>
        <v>Mar-2025</v>
      </c>
      <c r="D3856">
        <f t="shared" si="60"/>
        <v>2025</v>
      </c>
      <c r="E3856" t="s">
        <v>6241</v>
      </c>
      <c r="F3856" t="s">
        <v>6926</v>
      </c>
      <c r="G3856" t="s">
        <v>7095</v>
      </c>
      <c r="H3856" t="s">
        <v>7108</v>
      </c>
      <c r="I3856" t="s">
        <v>7126</v>
      </c>
      <c r="J3856" t="s">
        <v>7162</v>
      </c>
      <c r="K3856" t="s">
        <v>7168</v>
      </c>
      <c r="L3856" t="s">
        <v>7180</v>
      </c>
      <c r="M3856">
        <v>5</v>
      </c>
      <c r="N3856">
        <v>17235.37</v>
      </c>
      <c r="O3856">
        <v>0</v>
      </c>
      <c r="P3856">
        <v>3322.79</v>
      </c>
    </row>
    <row r="3857" spans="1:16" x14ac:dyDescent="0.25">
      <c r="A3857" t="s">
        <v>3869</v>
      </c>
      <c r="B3857" t="s">
        <v>5072</v>
      </c>
      <c r="C3857" t="str">
        <f>TEXT(SalesData[[#This Row],[Order Date]],"mmm-yyyy")</f>
        <v>May-2024</v>
      </c>
      <c r="D3857">
        <f t="shared" si="60"/>
        <v>2024</v>
      </c>
      <c r="E3857" t="s">
        <v>6100</v>
      </c>
      <c r="F3857" t="s">
        <v>6899</v>
      </c>
      <c r="G3857" t="s">
        <v>7094</v>
      </c>
      <c r="H3857" t="s">
        <v>7100</v>
      </c>
      <c r="I3857" t="s">
        <v>7136</v>
      </c>
      <c r="J3857" t="s">
        <v>7165</v>
      </c>
      <c r="K3857" t="s">
        <v>7176</v>
      </c>
      <c r="L3857" t="s">
        <v>7202</v>
      </c>
      <c r="M3857">
        <v>3</v>
      </c>
      <c r="N3857">
        <v>53597.95</v>
      </c>
      <c r="O3857">
        <v>0.05</v>
      </c>
      <c r="P3857">
        <v>6025.95</v>
      </c>
    </row>
    <row r="3858" spans="1:16" x14ac:dyDescent="0.25">
      <c r="A3858" t="s">
        <v>3870</v>
      </c>
      <c r="B3858" t="s">
        <v>5068</v>
      </c>
      <c r="C3858" t="str">
        <f>TEXT(SalesData[[#This Row],[Order Date]],"mmm-yyyy")</f>
        <v>May-2023</v>
      </c>
      <c r="D3858">
        <f t="shared" si="60"/>
        <v>2023</v>
      </c>
      <c r="E3858" t="s">
        <v>6136</v>
      </c>
      <c r="F3858" t="s">
        <v>6934</v>
      </c>
      <c r="G3858" t="s">
        <v>7095</v>
      </c>
      <c r="H3858" t="s">
        <v>7108</v>
      </c>
      <c r="I3858" t="s">
        <v>7141</v>
      </c>
      <c r="J3858" t="s">
        <v>7163</v>
      </c>
      <c r="K3858" t="s">
        <v>7175</v>
      </c>
      <c r="L3858" t="s">
        <v>7197</v>
      </c>
      <c r="M3858">
        <v>4</v>
      </c>
      <c r="N3858">
        <v>24486.92</v>
      </c>
      <c r="O3858">
        <v>0</v>
      </c>
      <c r="P3858">
        <v>5712.75</v>
      </c>
    </row>
    <row r="3859" spans="1:16" x14ac:dyDescent="0.25">
      <c r="A3859" t="s">
        <v>3871</v>
      </c>
      <c r="B3859" t="s">
        <v>5809</v>
      </c>
      <c r="C3859" t="str">
        <f>TEXT(SalesData[[#This Row],[Order Date]],"mmm-yyyy")</f>
        <v>Sep-2023</v>
      </c>
      <c r="D3859">
        <f t="shared" si="60"/>
        <v>2023</v>
      </c>
      <c r="E3859" t="s">
        <v>6848</v>
      </c>
      <c r="F3859" t="s">
        <v>6902</v>
      </c>
      <c r="G3859" t="s">
        <v>7095</v>
      </c>
      <c r="H3859" t="s">
        <v>7106</v>
      </c>
      <c r="I3859" t="s">
        <v>7122</v>
      </c>
      <c r="J3859" t="s">
        <v>7165</v>
      </c>
      <c r="K3859" t="s">
        <v>7176</v>
      </c>
      <c r="L3859" t="s">
        <v>7194</v>
      </c>
      <c r="M3859">
        <v>4</v>
      </c>
      <c r="N3859">
        <v>93162.85</v>
      </c>
      <c r="O3859">
        <v>0.05</v>
      </c>
      <c r="P3859">
        <v>14096.94</v>
      </c>
    </row>
    <row r="3860" spans="1:16" x14ac:dyDescent="0.25">
      <c r="A3860" t="s">
        <v>3872</v>
      </c>
      <c r="B3860" t="s">
        <v>5124</v>
      </c>
      <c r="C3860" t="str">
        <f>TEXT(SalesData[[#This Row],[Order Date]],"mmm-yyyy")</f>
        <v>Mar-2025</v>
      </c>
      <c r="D3860">
        <f t="shared" si="60"/>
        <v>2025</v>
      </c>
      <c r="E3860" t="s">
        <v>6450</v>
      </c>
      <c r="F3860" t="s">
        <v>7061</v>
      </c>
      <c r="G3860" t="s">
        <v>7096</v>
      </c>
      <c r="H3860" t="s">
        <v>7111</v>
      </c>
      <c r="I3860" t="s">
        <v>7145</v>
      </c>
      <c r="J3860" t="s">
        <v>7163</v>
      </c>
      <c r="K3860" t="s">
        <v>7171</v>
      </c>
      <c r="L3860" t="s">
        <v>7184</v>
      </c>
      <c r="M3860">
        <v>5</v>
      </c>
      <c r="N3860">
        <v>31398.080000000002</v>
      </c>
      <c r="O3860">
        <v>0.2</v>
      </c>
      <c r="P3860">
        <v>2719.14</v>
      </c>
    </row>
    <row r="3861" spans="1:16" x14ac:dyDescent="0.25">
      <c r="A3861" t="s">
        <v>3873</v>
      </c>
      <c r="B3861" t="s">
        <v>5606</v>
      </c>
      <c r="C3861" t="str">
        <f>TEXT(SalesData[[#This Row],[Order Date]],"mmm-yyyy")</f>
        <v>Mar-2023</v>
      </c>
      <c r="D3861">
        <f t="shared" si="60"/>
        <v>2023</v>
      </c>
      <c r="E3861" t="s">
        <v>6113</v>
      </c>
      <c r="F3861" t="s">
        <v>6912</v>
      </c>
      <c r="G3861" t="s">
        <v>7096</v>
      </c>
      <c r="H3861" t="s">
        <v>7111</v>
      </c>
      <c r="I3861" t="s">
        <v>7131</v>
      </c>
      <c r="J3861" t="s">
        <v>7163</v>
      </c>
      <c r="K3861" t="s">
        <v>7175</v>
      </c>
      <c r="L3861" t="s">
        <v>7197</v>
      </c>
      <c r="M3861">
        <v>3</v>
      </c>
      <c r="N3861">
        <v>13719.05</v>
      </c>
      <c r="O3861">
        <v>0.2</v>
      </c>
      <c r="P3861">
        <v>1802.9</v>
      </c>
    </row>
    <row r="3862" spans="1:16" x14ac:dyDescent="0.25">
      <c r="A3862" t="s">
        <v>3874</v>
      </c>
      <c r="B3862" t="s">
        <v>5540</v>
      </c>
      <c r="C3862" t="str">
        <f>TEXT(SalesData[[#This Row],[Order Date]],"mmm-yyyy")</f>
        <v>Oct-2023</v>
      </c>
      <c r="D3862">
        <f t="shared" si="60"/>
        <v>2023</v>
      </c>
      <c r="E3862" t="s">
        <v>6596</v>
      </c>
      <c r="F3862" t="s">
        <v>6995</v>
      </c>
      <c r="G3862" t="s">
        <v>7095</v>
      </c>
      <c r="H3862" t="s">
        <v>7106</v>
      </c>
      <c r="I3862" t="s">
        <v>7161</v>
      </c>
      <c r="J3862" t="s">
        <v>7162</v>
      </c>
      <c r="K3862" t="s">
        <v>7168</v>
      </c>
      <c r="L3862" t="s">
        <v>7191</v>
      </c>
      <c r="M3862">
        <v>3</v>
      </c>
      <c r="N3862">
        <v>18426.63</v>
      </c>
      <c r="O3862">
        <v>0.05</v>
      </c>
      <c r="P3862">
        <v>3190.59</v>
      </c>
    </row>
    <row r="3863" spans="1:16" x14ac:dyDescent="0.25">
      <c r="A3863" t="s">
        <v>3875</v>
      </c>
      <c r="B3863" t="s">
        <v>5957</v>
      </c>
      <c r="C3863" t="str">
        <f>TEXT(SalesData[[#This Row],[Order Date]],"mmm-yyyy")</f>
        <v>Nov-2024</v>
      </c>
      <c r="D3863">
        <f t="shared" si="60"/>
        <v>2024</v>
      </c>
      <c r="E3863" t="s">
        <v>6145</v>
      </c>
      <c r="F3863" t="s">
        <v>6943</v>
      </c>
      <c r="G3863" t="s">
        <v>7097</v>
      </c>
      <c r="H3863" t="s">
        <v>7105</v>
      </c>
      <c r="I3863" t="s">
        <v>7149</v>
      </c>
      <c r="J3863" t="s">
        <v>7163</v>
      </c>
      <c r="K3863" t="s">
        <v>7167</v>
      </c>
      <c r="L3863" t="s">
        <v>7187</v>
      </c>
      <c r="M3863">
        <v>1</v>
      </c>
      <c r="N3863">
        <v>1285.08</v>
      </c>
      <c r="O3863">
        <v>0.15</v>
      </c>
      <c r="P3863">
        <v>320.08999999999997</v>
      </c>
    </row>
    <row r="3864" spans="1:16" x14ac:dyDescent="0.25">
      <c r="A3864" t="s">
        <v>3876</v>
      </c>
      <c r="B3864" t="s">
        <v>5634</v>
      </c>
      <c r="C3864" t="str">
        <f>TEXT(SalesData[[#This Row],[Order Date]],"mmm-yyyy")</f>
        <v>Jul-2023</v>
      </c>
      <c r="D3864">
        <f t="shared" si="60"/>
        <v>2023</v>
      </c>
      <c r="E3864" t="s">
        <v>6705</v>
      </c>
      <c r="F3864" t="s">
        <v>6907</v>
      </c>
      <c r="G3864" t="s">
        <v>7094</v>
      </c>
      <c r="H3864" t="s">
        <v>7099</v>
      </c>
      <c r="I3864" t="s">
        <v>7130</v>
      </c>
      <c r="J3864" t="s">
        <v>7162</v>
      </c>
      <c r="K3864" t="s">
        <v>7169</v>
      </c>
      <c r="L3864" t="s">
        <v>7193</v>
      </c>
      <c r="M3864">
        <v>4</v>
      </c>
      <c r="N3864">
        <v>38360.080000000002</v>
      </c>
      <c r="O3864">
        <v>0.15</v>
      </c>
      <c r="P3864">
        <v>4300.4799999999996</v>
      </c>
    </row>
    <row r="3865" spans="1:16" x14ac:dyDescent="0.25">
      <c r="A3865" t="s">
        <v>3877</v>
      </c>
      <c r="B3865" t="s">
        <v>5806</v>
      </c>
      <c r="C3865" t="str">
        <f>TEXT(SalesData[[#This Row],[Order Date]],"mmm-yyyy")</f>
        <v>Aug-2023</v>
      </c>
      <c r="D3865">
        <f t="shared" si="60"/>
        <v>2023</v>
      </c>
      <c r="E3865" t="s">
        <v>6315</v>
      </c>
      <c r="F3865" t="s">
        <v>7008</v>
      </c>
      <c r="G3865" t="s">
        <v>7095</v>
      </c>
      <c r="H3865" t="s">
        <v>7109</v>
      </c>
      <c r="I3865" t="s">
        <v>7127</v>
      </c>
      <c r="J3865" t="s">
        <v>7164</v>
      </c>
      <c r="K3865" t="s">
        <v>7174</v>
      </c>
      <c r="L3865" t="s">
        <v>7188</v>
      </c>
      <c r="M3865">
        <v>5</v>
      </c>
      <c r="N3865">
        <v>13210.17</v>
      </c>
      <c r="O3865">
        <v>0.1</v>
      </c>
      <c r="P3865">
        <v>2831.56</v>
      </c>
    </row>
    <row r="3866" spans="1:16" x14ac:dyDescent="0.25">
      <c r="A3866" t="s">
        <v>3878</v>
      </c>
      <c r="B3866" t="s">
        <v>5441</v>
      </c>
      <c r="C3866" t="str">
        <f>TEXT(SalesData[[#This Row],[Order Date]],"mmm-yyyy")</f>
        <v>May-2023</v>
      </c>
      <c r="D3866">
        <f t="shared" si="60"/>
        <v>2023</v>
      </c>
      <c r="E3866" t="s">
        <v>6683</v>
      </c>
      <c r="F3866" t="s">
        <v>7015</v>
      </c>
      <c r="G3866" t="s">
        <v>7096</v>
      </c>
      <c r="H3866" t="s">
        <v>7112</v>
      </c>
      <c r="I3866" t="s">
        <v>7139</v>
      </c>
      <c r="J3866" t="s">
        <v>7165</v>
      </c>
      <c r="K3866" t="s">
        <v>7177</v>
      </c>
      <c r="L3866" t="s">
        <v>7210</v>
      </c>
      <c r="M3866">
        <v>1</v>
      </c>
      <c r="N3866">
        <v>88097.67</v>
      </c>
      <c r="O3866">
        <v>0</v>
      </c>
      <c r="P3866">
        <v>12558.92</v>
      </c>
    </row>
    <row r="3867" spans="1:16" x14ac:dyDescent="0.25">
      <c r="A3867" t="s">
        <v>3879</v>
      </c>
      <c r="B3867" t="s">
        <v>5722</v>
      </c>
      <c r="C3867" t="str">
        <f>TEXT(SalesData[[#This Row],[Order Date]],"mmm-yyyy")</f>
        <v>May-2025</v>
      </c>
      <c r="D3867">
        <f t="shared" si="60"/>
        <v>2025</v>
      </c>
      <c r="E3867" t="s">
        <v>6347</v>
      </c>
      <c r="F3867" t="s">
        <v>7040</v>
      </c>
      <c r="G3867" t="s">
        <v>7097</v>
      </c>
      <c r="H3867" t="s">
        <v>7107</v>
      </c>
      <c r="I3867" t="s">
        <v>7152</v>
      </c>
      <c r="J3867" t="s">
        <v>7162</v>
      </c>
      <c r="K3867" t="s">
        <v>7168</v>
      </c>
      <c r="L3867" t="s">
        <v>7180</v>
      </c>
      <c r="M3867">
        <v>4</v>
      </c>
      <c r="N3867">
        <v>13882.8</v>
      </c>
      <c r="O3867">
        <v>0</v>
      </c>
      <c r="P3867">
        <v>2495.71</v>
      </c>
    </row>
    <row r="3868" spans="1:16" x14ac:dyDescent="0.25">
      <c r="A3868" t="s">
        <v>3880</v>
      </c>
      <c r="B3868" t="s">
        <v>5839</v>
      </c>
      <c r="C3868" t="str">
        <f>TEXT(SalesData[[#This Row],[Order Date]],"mmm-yyyy")</f>
        <v>Jan-2024</v>
      </c>
      <c r="D3868">
        <f t="shared" si="60"/>
        <v>2024</v>
      </c>
      <c r="E3868" t="s">
        <v>6228</v>
      </c>
      <c r="F3868" t="s">
        <v>6959</v>
      </c>
      <c r="G3868" t="s">
        <v>7097</v>
      </c>
      <c r="H3868" t="s">
        <v>7107</v>
      </c>
      <c r="I3868" t="s">
        <v>7153</v>
      </c>
      <c r="J3868" t="s">
        <v>7164</v>
      </c>
      <c r="K3868" t="s">
        <v>7170</v>
      </c>
      <c r="L3868" t="s">
        <v>7183</v>
      </c>
      <c r="M3868">
        <v>6</v>
      </c>
      <c r="N3868">
        <v>25834.959999999999</v>
      </c>
      <c r="O3868">
        <v>0.15</v>
      </c>
      <c r="P3868">
        <v>5113.42</v>
      </c>
    </row>
    <row r="3869" spans="1:16" x14ac:dyDescent="0.25">
      <c r="A3869" t="s">
        <v>3881</v>
      </c>
      <c r="B3869" t="s">
        <v>5544</v>
      </c>
      <c r="C3869" t="str">
        <f>TEXT(SalesData[[#This Row],[Order Date]],"mmm-yyyy")</f>
        <v>Jun-2023</v>
      </c>
      <c r="D3869">
        <f t="shared" si="60"/>
        <v>2023</v>
      </c>
      <c r="E3869" t="s">
        <v>6255</v>
      </c>
      <c r="F3869" t="s">
        <v>6946</v>
      </c>
      <c r="G3869" t="s">
        <v>7096</v>
      </c>
      <c r="H3869" t="s">
        <v>7112</v>
      </c>
      <c r="I3869" t="s">
        <v>7154</v>
      </c>
      <c r="J3869" t="s">
        <v>7163</v>
      </c>
      <c r="K3869" t="s">
        <v>7167</v>
      </c>
      <c r="L3869" t="s">
        <v>7207</v>
      </c>
      <c r="M3869">
        <v>1</v>
      </c>
      <c r="N3869">
        <v>704.77</v>
      </c>
      <c r="O3869">
        <v>0.15</v>
      </c>
      <c r="P3869">
        <v>201.59</v>
      </c>
    </row>
    <row r="3870" spans="1:16" x14ac:dyDescent="0.25">
      <c r="A3870" t="s">
        <v>3882</v>
      </c>
      <c r="B3870" t="s">
        <v>5409</v>
      </c>
      <c r="C3870" t="str">
        <f>TEXT(SalesData[[#This Row],[Order Date]],"mmm-yyyy")</f>
        <v>May-2025</v>
      </c>
      <c r="D3870">
        <f t="shared" si="60"/>
        <v>2025</v>
      </c>
      <c r="E3870" t="s">
        <v>6826</v>
      </c>
      <c r="F3870" t="s">
        <v>7091</v>
      </c>
      <c r="G3870" t="s">
        <v>7095</v>
      </c>
      <c r="H3870" t="s">
        <v>7106</v>
      </c>
      <c r="I3870" t="s">
        <v>7122</v>
      </c>
      <c r="J3870" t="s">
        <v>7164</v>
      </c>
      <c r="K3870" t="s">
        <v>7174</v>
      </c>
      <c r="L3870" t="s">
        <v>7188</v>
      </c>
      <c r="M3870">
        <v>4</v>
      </c>
      <c r="N3870">
        <v>8314.25</v>
      </c>
      <c r="O3870">
        <v>0.25</v>
      </c>
      <c r="P3870">
        <v>797.85</v>
      </c>
    </row>
    <row r="3871" spans="1:16" x14ac:dyDescent="0.25">
      <c r="A3871" t="s">
        <v>3883</v>
      </c>
      <c r="B3871" t="s">
        <v>6034</v>
      </c>
      <c r="C3871" t="str">
        <f>TEXT(SalesData[[#This Row],[Order Date]],"mmm-yyyy")</f>
        <v>May-2025</v>
      </c>
      <c r="D3871">
        <f t="shared" si="60"/>
        <v>2025</v>
      </c>
      <c r="E3871" t="s">
        <v>6893</v>
      </c>
      <c r="F3871" t="s">
        <v>7015</v>
      </c>
      <c r="G3871" t="s">
        <v>7097</v>
      </c>
      <c r="H3871" t="s">
        <v>7107</v>
      </c>
      <c r="I3871" t="s">
        <v>7153</v>
      </c>
      <c r="J3871" t="s">
        <v>7164</v>
      </c>
      <c r="K3871" t="s">
        <v>7174</v>
      </c>
      <c r="L3871" t="s">
        <v>7196</v>
      </c>
      <c r="M3871">
        <v>7</v>
      </c>
      <c r="N3871">
        <v>24803.97</v>
      </c>
      <c r="O3871">
        <v>0</v>
      </c>
      <c r="P3871">
        <v>6335.51</v>
      </c>
    </row>
    <row r="3872" spans="1:16" x14ac:dyDescent="0.25">
      <c r="A3872" t="s">
        <v>3884</v>
      </c>
      <c r="B3872" t="s">
        <v>5594</v>
      </c>
      <c r="C3872" t="str">
        <f>TEXT(SalesData[[#This Row],[Order Date]],"mmm-yyyy")</f>
        <v>Feb-2024</v>
      </c>
      <c r="D3872">
        <f t="shared" si="60"/>
        <v>2024</v>
      </c>
      <c r="E3872" t="s">
        <v>6596</v>
      </c>
      <c r="F3872" t="s">
        <v>6995</v>
      </c>
      <c r="G3872" t="s">
        <v>7095</v>
      </c>
      <c r="H3872" t="s">
        <v>7102</v>
      </c>
      <c r="I3872" t="s">
        <v>7118</v>
      </c>
      <c r="J3872" t="s">
        <v>7162</v>
      </c>
      <c r="K3872" t="s">
        <v>7168</v>
      </c>
      <c r="L3872" t="s">
        <v>7191</v>
      </c>
      <c r="M3872">
        <v>7</v>
      </c>
      <c r="N3872">
        <v>47528.94</v>
      </c>
      <c r="O3872">
        <v>0</v>
      </c>
      <c r="P3872">
        <v>9191.66</v>
      </c>
    </row>
    <row r="3873" spans="1:16" x14ac:dyDescent="0.25">
      <c r="A3873" t="s">
        <v>3885</v>
      </c>
      <c r="B3873" t="s">
        <v>6019</v>
      </c>
      <c r="C3873" t="str">
        <f>TEXT(SalesData[[#This Row],[Order Date]],"mmm-yyyy")</f>
        <v>Mar-2023</v>
      </c>
      <c r="D3873">
        <f t="shared" si="60"/>
        <v>2023</v>
      </c>
      <c r="E3873" t="s">
        <v>6129</v>
      </c>
      <c r="F3873" t="s">
        <v>6928</v>
      </c>
      <c r="G3873" t="s">
        <v>7095</v>
      </c>
      <c r="H3873" t="s">
        <v>7106</v>
      </c>
      <c r="I3873" t="s">
        <v>7122</v>
      </c>
      <c r="J3873" t="s">
        <v>7164</v>
      </c>
      <c r="K3873" t="s">
        <v>7170</v>
      </c>
      <c r="L3873" t="s">
        <v>7183</v>
      </c>
      <c r="M3873">
        <v>3</v>
      </c>
      <c r="N3873">
        <v>14502.45</v>
      </c>
      <c r="O3873">
        <v>0.05</v>
      </c>
      <c r="P3873">
        <v>3477.28</v>
      </c>
    </row>
    <row r="3874" spans="1:16" x14ac:dyDescent="0.25">
      <c r="A3874" t="s">
        <v>3886</v>
      </c>
      <c r="B3874" t="s">
        <v>5699</v>
      </c>
      <c r="C3874" t="str">
        <f>TEXT(SalesData[[#This Row],[Order Date]],"mmm-yyyy")</f>
        <v>Feb-2023</v>
      </c>
      <c r="D3874">
        <f t="shared" si="60"/>
        <v>2023</v>
      </c>
      <c r="E3874" t="s">
        <v>6758</v>
      </c>
      <c r="F3874" t="s">
        <v>6961</v>
      </c>
      <c r="G3874" t="s">
        <v>7095</v>
      </c>
      <c r="H3874" t="s">
        <v>7102</v>
      </c>
      <c r="I3874" t="s">
        <v>7118</v>
      </c>
      <c r="J3874" t="s">
        <v>7164</v>
      </c>
      <c r="K3874" t="s">
        <v>7170</v>
      </c>
      <c r="L3874" t="s">
        <v>7189</v>
      </c>
      <c r="M3874">
        <v>6</v>
      </c>
      <c r="N3874">
        <v>8427.1200000000008</v>
      </c>
      <c r="O3874">
        <v>0.05</v>
      </c>
      <c r="P3874">
        <v>2338.4499999999998</v>
      </c>
    </row>
    <row r="3875" spans="1:16" x14ac:dyDescent="0.25">
      <c r="A3875" t="s">
        <v>3887</v>
      </c>
      <c r="B3875" t="s">
        <v>5220</v>
      </c>
      <c r="C3875" t="str">
        <f>TEXT(SalesData[[#This Row],[Order Date]],"mmm-yyyy")</f>
        <v>Mar-2024</v>
      </c>
      <c r="D3875">
        <f t="shared" si="60"/>
        <v>2024</v>
      </c>
      <c r="E3875" t="s">
        <v>6445</v>
      </c>
      <c r="F3875" t="s">
        <v>7060</v>
      </c>
      <c r="G3875" t="s">
        <v>7094</v>
      </c>
      <c r="H3875" t="s">
        <v>7098</v>
      </c>
      <c r="I3875" t="s">
        <v>7114</v>
      </c>
      <c r="J3875" t="s">
        <v>7164</v>
      </c>
      <c r="K3875" t="s">
        <v>7174</v>
      </c>
      <c r="L3875" t="s">
        <v>7188</v>
      </c>
      <c r="M3875">
        <v>5</v>
      </c>
      <c r="N3875">
        <v>13412.77</v>
      </c>
      <c r="O3875">
        <v>0</v>
      </c>
      <c r="P3875">
        <v>3029.04</v>
      </c>
    </row>
    <row r="3876" spans="1:16" x14ac:dyDescent="0.25">
      <c r="A3876" t="s">
        <v>3888</v>
      </c>
      <c r="B3876" t="s">
        <v>5934</v>
      </c>
      <c r="C3876" t="str">
        <f>TEXT(SalesData[[#This Row],[Order Date]],"mmm-yyyy")</f>
        <v>Jul-2023</v>
      </c>
      <c r="D3876">
        <f t="shared" si="60"/>
        <v>2023</v>
      </c>
      <c r="E3876" t="s">
        <v>6510</v>
      </c>
      <c r="F3876" t="s">
        <v>7064</v>
      </c>
      <c r="G3876" t="s">
        <v>7097</v>
      </c>
      <c r="H3876" t="s">
        <v>7110</v>
      </c>
      <c r="I3876" t="s">
        <v>7129</v>
      </c>
      <c r="J3876" t="s">
        <v>7165</v>
      </c>
      <c r="K3876" t="s">
        <v>7172</v>
      </c>
      <c r="L3876" t="s">
        <v>7212</v>
      </c>
      <c r="M3876">
        <v>7</v>
      </c>
      <c r="N3876">
        <v>21919.040000000001</v>
      </c>
      <c r="O3876">
        <v>0.1</v>
      </c>
      <c r="P3876">
        <v>4092.68</v>
      </c>
    </row>
    <row r="3877" spans="1:16" x14ac:dyDescent="0.25">
      <c r="A3877" t="s">
        <v>3889</v>
      </c>
      <c r="B3877" t="s">
        <v>5567</v>
      </c>
      <c r="C3877" t="str">
        <f>TEXT(SalesData[[#This Row],[Order Date]],"mmm-yyyy")</f>
        <v>Nov-2023</v>
      </c>
      <c r="D3877">
        <f t="shared" si="60"/>
        <v>2023</v>
      </c>
      <c r="E3877" t="s">
        <v>6813</v>
      </c>
      <c r="F3877" t="s">
        <v>7057</v>
      </c>
      <c r="G3877" t="s">
        <v>7097</v>
      </c>
      <c r="H3877" t="s">
        <v>7104</v>
      </c>
      <c r="I3877" t="s">
        <v>7160</v>
      </c>
      <c r="J3877" t="s">
        <v>7163</v>
      </c>
      <c r="K3877" t="s">
        <v>7167</v>
      </c>
      <c r="L3877" t="s">
        <v>7207</v>
      </c>
      <c r="M3877">
        <v>1</v>
      </c>
      <c r="N3877">
        <v>774.82</v>
      </c>
      <c r="O3877">
        <v>0.05</v>
      </c>
      <c r="P3877">
        <v>246.18</v>
      </c>
    </row>
    <row r="3878" spans="1:16" x14ac:dyDescent="0.25">
      <c r="A3878" t="s">
        <v>3890</v>
      </c>
      <c r="B3878" t="s">
        <v>6065</v>
      </c>
      <c r="C3878" t="str">
        <f>TEXT(SalesData[[#This Row],[Order Date]],"mmm-yyyy")</f>
        <v>Jan-2023</v>
      </c>
      <c r="D3878">
        <f t="shared" si="60"/>
        <v>2023</v>
      </c>
      <c r="E3878" t="s">
        <v>6745</v>
      </c>
      <c r="F3878" t="s">
        <v>6938</v>
      </c>
      <c r="G3878" t="s">
        <v>7097</v>
      </c>
      <c r="H3878" t="s">
        <v>7110</v>
      </c>
      <c r="I3878" t="s">
        <v>7155</v>
      </c>
      <c r="J3878" t="s">
        <v>7164</v>
      </c>
      <c r="K3878" t="s">
        <v>7170</v>
      </c>
      <c r="L3878" t="s">
        <v>7183</v>
      </c>
      <c r="M3878">
        <v>4</v>
      </c>
      <c r="N3878">
        <v>17365.59</v>
      </c>
      <c r="O3878">
        <v>0.15</v>
      </c>
      <c r="P3878">
        <v>2760.37</v>
      </c>
    </row>
    <row r="3879" spans="1:16" x14ac:dyDescent="0.25">
      <c r="A3879" t="s">
        <v>3891</v>
      </c>
      <c r="B3879" t="s">
        <v>5964</v>
      </c>
      <c r="C3879" t="str">
        <f>TEXT(SalesData[[#This Row],[Order Date]],"mmm-yyyy")</f>
        <v>Feb-2023</v>
      </c>
      <c r="D3879">
        <f t="shared" si="60"/>
        <v>2023</v>
      </c>
      <c r="E3879" t="s">
        <v>6380</v>
      </c>
      <c r="F3879" t="s">
        <v>6947</v>
      </c>
      <c r="G3879" t="s">
        <v>7094</v>
      </c>
      <c r="H3879" t="s">
        <v>7101</v>
      </c>
      <c r="I3879" t="s">
        <v>7137</v>
      </c>
      <c r="J3879" t="s">
        <v>7162</v>
      </c>
      <c r="K3879" t="s">
        <v>7168</v>
      </c>
      <c r="L3879" t="s">
        <v>7191</v>
      </c>
      <c r="M3879">
        <v>1</v>
      </c>
      <c r="N3879">
        <v>6463.47</v>
      </c>
      <c r="O3879">
        <v>0.05</v>
      </c>
      <c r="P3879">
        <v>1089.68</v>
      </c>
    </row>
    <row r="3880" spans="1:16" x14ac:dyDescent="0.25">
      <c r="A3880" t="s">
        <v>3892</v>
      </c>
      <c r="B3880" t="s">
        <v>5654</v>
      </c>
      <c r="C3880" t="str">
        <f>TEXT(SalesData[[#This Row],[Order Date]],"mmm-yyyy")</f>
        <v>Sep-2024</v>
      </c>
      <c r="D3880">
        <f t="shared" si="60"/>
        <v>2024</v>
      </c>
      <c r="E3880" t="s">
        <v>6845</v>
      </c>
      <c r="F3880" t="s">
        <v>7042</v>
      </c>
      <c r="G3880" t="s">
        <v>7095</v>
      </c>
      <c r="H3880" t="s">
        <v>7106</v>
      </c>
      <c r="I3880" t="s">
        <v>7161</v>
      </c>
      <c r="J3880" t="s">
        <v>7165</v>
      </c>
      <c r="K3880" t="s">
        <v>7177</v>
      </c>
      <c r="L3880" t="s">
        <v>7201</v>
      </c>
      <c r="M3880">
        <v>8</v>
      </c>
      <c r="N3880">
        <v>338665.42</v>
      </c>
      <c r="O3880">
        <v>0.15</v>
      </c>
      <c r="P3880">
        <v>37517.370000000003</v>
      </c>
    </row>
    <row r="3881" spans="1:16" x14ac:dyDescent="0.25">
      <c r="A3881" t="s">
        <v>3893</v>
      </c>
      <c r="B3881" t="s">
        <v>5543</v>
      </c>
      <c r="C3881" t="str">
        <f>TEXT(SalesData[[#This Row],[Order Date]],"mmm-yyyy")</f>
        <v>Dec-2024</v>
      </c>
      <c r="D3881">
        <f t="shared" si="60"/>
        <v>2024</v>
      </c>
      <c r="E3881" t="s">
        <v>6826</v>
      </c>
      <c r="F3881" t="s">
        <v>7091</v>
      </c>
      <c r="G3881" t="s">
        <v>7097</v>
      </c>
      <c r="H3881" t="s">
        <v>7104</v>
      </c>
      <c r="I3881" t="s">
        <v>7120</v>
      </c>
      <c r="J3881" t="s">
        <v>7164</v>
      </c>
      <c r="K3881" t="s">
        <v>7173</v>
      </c>
      <c r="L3881" t="s">
        <v>7186</v>
      </c>
      <c r="M3881">
        <v>2</v>
      </c>
      <c r="N3881">
        <v>7344.75</v>
      </c>
      <c r="O3881">
        <v>0.15</v>
      </c>
      <c r="P3881">
        <v>1529.54</v>
      </c>
    </row>
    <row r="3882" spans="1:16" x14ac:dyDescent="0.25">
      <c r="A3882" t="s">
        <v>3894</v>
      </c>
      <c r="B3882" t="s">
        <v>5588</v>
      </c>
      <c r="C3882" t="str">
        <f>TEXT(SalesData[[#This Row],[Order Date]],"mmm-yyyy")</f>
        <v>Oct-2025</v>
      </c>
      <c r="D3882">
        <f t="shared" si="60"/>
        <v>2025</v>
      </c>
      <c r="E3882" t="s">
        <v>6702</v>
      </c>
      <c r="F3882" t="s">
        <v>6999</v>
      </c>
      <c r="G3882" t="s">
        <v>7097</v>
      </c>
      <c r="H3882" t="s">
        <v>7107</v>
      </c>
      <c r="I3882" t="s">
        <v>7153</v>
      </c>
      <c r="J3882" t="s">
        <v>7164</v>
      </c>
      <c r="K3882" t="s">
        <v>7174</v>
      </c>
      <c r="L3882" t="s">
        <v>7188</v>
      </c>
      <c r="M3882">
        <v>5</v>
      </c>
      <c r="N3882">
        <v>11376.03</v>
      </c>
      <c r="O3882">
        <v>0.2</v>
      </c>
      <c r="P3882">
        <v>1584.23</v>
      </c>
    </row>
    <row r="3883" spans="1:16" x14ac:dyDescent="0.25">
      <c r="A3883" t="s">
        <v>3895</v>
      </c>
      <c r="B3883" t="s">
        <v>6012</v>
      </c>
      <c r="C3883" t="str">
        <f>TEXT(SalesData[[#This Row],[Order Date]],"mmm-yyyy")</f>
        <v>Oct-2023</v>
      </c>
      <c r="D3883">
        <f t="shared" si="60"/>
        <v>2023</v>
      </c>
      <c r="E3883" t="s">
        <v>6640</v>
      </c>
      <c r="F3883" t="s">
        <v>7032</v>
      </c>
      <c r="G3883" t="s">
        <v>7094</v>
      </c>
      <c r="H3883" t="s">
        <v>7098</v>
      </c>
      <c r="I3883" t="s">
        <v>7138</v>
      </c>
      <c r="J3883" t="s">
        <v>7165</v>
      </c>
      <c r="K3883" t="s">
        <v>7176</v>
      </c>
      <c r="L3883" t="s">
        <v>7195</v>
      </c>
      <c r="M3883">
        <v>5</v>
      </c>
      <c r="N3883">
        <v>47161.72</v>
      </c>
      <c r="O3883">
        <v>0.2</v>
      </c>
      <c r="P3883">
        <v>2261.63</v>
      </c>
    </row>
    <row r="3884" spans="1:16" x14ac:dyDescent="0.25">
      <c r="A3884" t="s">
        <v>3896</v>
      </c>
      <c r="B3884" t="s">
        <v>5483</v>
      </c>
      <c r="C3884" t="str">
        <f>TEXT(SalesData[[#This Row],[Order Date]],"mmm-yyyy")</f>
        <v>Feb-2025</v>
      </c>
      <c r="D3884">
        <f t="shared" si="60"/>
        <v>2025</v>
      </c>
      <c r="E3884" t="s">
        <v>6398</v>
      </c>
      <c r="F3884" t="s">
        <v>7031</v>
      </c>
      <c r="G3884" t="s">
        <v>7094</v>
      </c>
      <c r="H3884" t="s">
        <v>7098</v>
      </c>
      <c r="I3884" t="s">
        <v>7156</v>
      </c>
      <c r="J3884" t="s">
        <v>7163</v>
      </c>
      <c r="K3884" t="s">
        <v>7171</v>
      </c>
      <c r="L3884" t="s">
        <v>7184</v>
      </c>
      <c r="M3884">
        <v>5</v>
      </c>
      <c r="N3884">
        <v>41747.07</v>
      </c>
      <c r="O3884">
        <v>0</v>
      </c>
      <c r="P3884">
        <v>6968.77</v>
      </c>
    </row>
    <row r="3885" spans="1:16" x14ac:dyDescent="0.25">
      <c r="A3885" t="s">
        <v>3897</v>
      </c>
      <c r="B3885" t="s">
        <v>5104</v>
      </c>
      <c r="C3885" t="str">
        <f>TEXT(SalesData[[#This Row],[Order Date]],"mmm-yyyy")</f>
        <v>Jul-2025</v>
      </c>
      <c r="D3885">
        <f t="shared" si="60"/>
        <v>2025</v>
      </c>
      <c r="E3885" t="s">
        <v>6390</v>
      </c>
      <c r="F3885" t="s">
        <v>6920</v>
      </c>
      <c r="G3885" t="s">
        <v>7097</v>
      </c>
      <c r="H3885" t="s">
        <v>7107</v>
      </c>
      <c r="I3885" t="s">
        <v>7153</v>
      </c>
      <c r="J3885" t="s">
        <v>7162</v>
      </c>
      <c r="K3885" t="s">
        <v>7169</v>
      </c>
      <c r="L3885" t="s">
        <v>7182</v>
      </c>
      <c r="M3885">
        <v>2</v>
      </c>
      <c r="N3885">
        <v>16494.060000000001</v>
      </c>
      <c r="O3885">
        <v>0.05</v>
      </c>
      <c r="P3885">
        <v>2676.38</v>
      </c>
    </row>
    <row r="3886" spans="1:16" x14ac:dyDescent="0.25">
      <c r="A3886" t="s">
        <v>3898</v>
      </c>
      <c r="B3886" t="s">
        <v>5760</v>
      </c>
      <c r="C3886" t="str">
        <f>TEXT(SalesData[[#This Row],[Order Date]],"mmm-yyyy")</f>
        <v>Aug-2023</v>
      </c>
      <c r="D3886">
        <f t="shared" si="60"/>
        <v>2023</v>
      </c>
      <c r="E3886" t="s">
        <v>6181</v>
      </c>
      <c r="F3886" t="s">
        <v>6953</v>
      </c>
      <c r="G3886" t="s">
        <v>7097</v>
      </c>
      <c r="H3886" t="s">
        <v>7107</v>
      </c>
      <c r="I3886" t="s">
        <v>7123</v>
      </c>
      <c r="J3886" t="s">
        <v>7162</v>
      </c>
      <c r="K3886" t="s">
        <v>7168</v>
      </c>
      <c r="L3886" t="s">
        <v>7180</v>
      </c>
      <c r="M3886">
        <v>1</v>
      </c>
      <c r="N3886">
        <v>2947.1</v>
      </c>
      <c r="O3886">
        <v>0.15</v>
      </c>
      <c r="P3886">
        <v>377.83</v>
      </c>
    </row>
    <row r="3887" spans="1:16" x14ac:dyDescent="0.25">
      <c r="A3887" t="s">
        <v>3899</v>
      </c>
      <c r="B3887" t="s">
        <v>5118</v>
      </c>
      <c r="C3887" t="str">
        <f>TEXT(SalesData[[#This Row],[Order Date]],"mmm-yyyy")</f>
        <v>Apr-2025</v>
      </c>
      <c r="D3887">
        <f t="shared" si="60"/>
        <v>2025</v>
      </c>
      <c r="E3887" t="s">
        <v>6227</v>
      </c>
      <c r="F3887" t="s">
        <v>6993</v>
      </c>
      <c r="G3887" t="s">
        <v>7097</v>
      </c>
      <c r="H3887" t="s">
        <v>7110</v>
      </c>
      <c r="I3887" t="s">
        <v>7159</v>
      </c>
      <c r="J3887" t="s">
        <v>7163</v>
      </c>
      <c r="K3887" t="s">
        <v>7175</v>
      </c>
      <c r="L3887" t="s">
        <v>7205</v>
      </c>
      <c r="M3887">
        <v>5</v>
      </c>
      <c r="N3887">
        <v>14262.21</v>
      </c>
      <c r="O3887">
        <v>0.15</v>
      </c>
      <c r="P3887">
        <v>1616.82</v>
      </c>
    </row>
    <row r="3888" spans="1:16" x14ac:dyDescent="0.25">
      <c r="A3888" t="s">
        <v>3900</v>
      </c>
      <c r="B3888" t="s">
        <v>5136</v>
      </c>
      <c r="C3888" t="str">
        <f>TEXT(SalesData[[#This Row],[Order Date]],"mmm-yyyy")</f>
        <v>Jun-2023</v>
      </c>
      <c r="D3888">
        <f t="shared" si="60"/>
        <v>2023</v>
      </c>
      <c r="E3888" t="s">
        <v>6613</v>
      </c>
      <c r="F3888" t="s">
        <v>7077</v>
      </c>
      <c r="G3888" t="s">
        <v>7097</v>
      </c>
      <c r="H3888" t="s">
        <v>7110</v>
      </c>
      <c r="I3888" t="s">
        <v>7129</v>
      </c>
      <c r="J3888" t="s">
        <v>7162</v>
      </c>
      <c r="K3888" t="s">
        <v>7168</v>
      </c>
      <c r="L3888" t="s">
        <v>7181</v>
      </c>
      <c r="M3888">
        <v>1</v>
      </c>
      <c r="N3888">
        <v>11903.72</v>
      </c>
      <c r="O3888">
        <v>0</v>
      </c>
      <c r="P3888">
        <v>2556.7800000000002</v>
      </c>
    </row>
    <row r="3889" spans="1:16" x14ac:dyDescent="0.25">
      <c r="A3889" t="s">
        <v>3901</v>
      </c>
      <c r="B3889" t="s">
        <v>5549</v>
      </c>
      <c r="C3889" t="str">
        <f>TEXT(SalesData[[#This Row],[Order Date]],"mmm-yyyy")</f>
        <v>Mar-2025</v>
      </c>
      <c r="D3889">
        <f t="shared" si="60"/>
        <v>2025</v>
      </c>
      <c r="E3889" t="s">
        <v>6842</v>
      </c>
      <c r="F3889" t="s">
        <v>6918</v>
      </c>
      <c r="G3889" t="s">
        <v>7096</v>
      </c>
      <c r="H3889" t="s">
        <v>7111</v>
      </c>
      <c r="I3889" t="s">
        <v>7131</v>
      </c>
      <c r="J3889" t="s">
        <v>7162</v>
      </c>
      <c r="K3889" t="s">
        <v>7169</v>
      </c>
      <c r="L3889" t="s">
        <v>7193</v>
      </c>
      <c r="M3889">
        <v>4</v>
      </c>
      <c r="N3889">
        <v>39619.57</v>
      </c>
      <c r="O3889">
        <v>0.1</v>
      </c>
      <c r="P3889">
        <v>6424.63</v>
      </c>
    </row>
    <row r="3890" spans="1:16" x14ac:dyDescent="0.25">
      <c r="A3890" t="s">
        <v>3902</v>
      </c>
      <c r="B3890" t="s">
        <v>5298</v>
      </c>
      <c r="C3890" t="str">
        <f>TEXT(SalesData[[#This Row],[Order Date]],"mmm-yyyy")</f>
        <v>Mar-2025</v>
      </c>
      <c r="D3890">
        <f t="shared" si="60"/>
        <v>2025</v>
      </c>
      <c r="E3890" t="s">
        <v>6562</v>
      </c>
      <c r="F3890" t="s">
        <v>7075</v>
      </c>
      <c r="G3890" t="s">
        <v>7094</v>
      </c>
      <c r="H3890" t="s">
        <v>7100</v>
      </c>
      <c r="I3890" t="s">
        <v>7136</v>
      </c>
      <c r="J3890" t="s">
        <v>7165</v>
      </c>
      <c r="K3890" t="s">
        <v>7172</v>
      </c>
      <c r="L3890" t="s">
        <v>7212</v>
      </c>
      <c r="M3890">
        <v>5</v>
      </c>
      <c r="N3890">
        <v>14143.85</v>
      </c>
      <c r="O3890">
        <v>0.2</v>
      </c>
      <c r="P3890">
        <v>2256.65</v>
      </c>
    </row>
    <row r="3891" spans="1:16" x14ac:dyDescent="0.25">
      <c r="A3891" t="s">
        <v>3903</v>
      </c>
      <c r="B3891" t="s">
        <v>5478</v>
      </c>
      <c r="C3891" t="str">
        <f>TEXT(SalesData[[#This Row],[Order Date]],"mmm-yyyy")</f>
        <v>Jan-2023</v>
      </c>
      <c r="D3891">
        <f t="shared" si="60"/>
        <v>2023</v>
      </c>
      <c r="E3891" t="s">
        <v>6681</v>
      </c>
      <c r="F3891" t="s">
        <v>7030</v>
      </c>
      <c r="G3891" t="s">
        <v>7095</v>
      </c>
      <c r="H3891" t="s">
        <v>7108</v>
      </c>
      <c r="I3891" t="s">
        <v>7126</v>
      </c>
      <c r="J3891" t="s">
        <v>7164</v>
      </c>
      <c r="K3891" t="s">
        <v>7173</v>
      </c>
      <c r="L3891" t="s">
        <v>7186</v>
      </c>
      <c r="M3891">
        <v>2</v>
      </c>
      <c r="N3891">
        <v>8135.15</v>
      </c>
      <c r="O3891">
        <v>0.1</v>
      </c>
      <c r="P3891">
        <v>1879.59</v>
      </c>
    </row>
    <row r="3892" spans="1:16" x14ac:dyDescent="0.25">
      <c r="A3892" t="s">
        <v>3904</v>
      </c>
      <c r="B3892" t="s">
        <v>5981</v>
      </c>
      <c r="C3892" t="str">
        <f>TEXT(SalesData[[#This Row],[Order Date]],"mmm-yyyy")</f>
        <v>Oct-2025</v>
      </c>
      <c r="D3892">
        <f t="shared" si="60"/>
        <v>2025</v>
      </c>
      <c r="E3892" t="s">
        <v>6104</v>
      </c>
      <c r="F3892" t="s">
        <v>6903</v>
      </c>
      <c r="G3892" t="s">
        <v>7094</v>
      </c>
      <c r="H3892" t="s">
        <v>7099</v>
      </c>
      <c r="I3892" t="s">
        <v>7130</v>
      </c>
      <c r="J3892" t="s">
        <v>7163</v>
      </c>
      <c r="K3892" t="s">
        <v>7171</v>
      </c>
      <c r="L3892" t="s">
        <v>7184</v>
      </c>
      <c r="M3892">
        <v>5</v>
      </c>
      <c r="N3892">
        <v>41813.699999999997</v>
      </c>
      <c r="O3892">
        <v>0</v>
      </c>
      <c r="P3892">
        <v>6519.83</v>
      </c>
    </row>
    <row r="3893" spans="1:16" x14ac:dyDescent="0.25">
      <c r="A3893" t="s">
        <v>3905</v>
      </c>
      <c r="B3893" t="s">
        <v>5174</v>
      </c>
      <c r="C3893" t="str">
        <f>TEXT(SalesData[[#This Row],[Order Date]],"mmm-yyyy")</f>
        <v>Dec-2024</v>
      </c>
      <c r="D3893">
        <f t="shared" si="60"/>
        <v>2024</v>
      </c>
      <c r="E3893" t="s">
        <v>6105</v>
      </c>
      <c r="F3893" t="s">
        <v>6904</v>
      </c>
      <c r="G3893" t="s">
        <v>7096</v>
      </c>
      <c r="H3893" t="s">
        <v>7112</v>
      </c>
      <c r="I3893" t="s">
        <v>7133</v>
      </c>
      <c r="J3893" t="s">
        <v>7164</v>
      </c>
      <c r="K3893" t="s">
        <v>7170</v>
      </c>
      <c r="L3893" t="s">
        <v>7213</v>
      </c>
      <c r="M3893">
        <v>5</v>
      </c>
      <c r="N3893">
        <v>11730.17</v>
      </c>
      <c r="O3893">
        <v>0.15</v>
      </c>
      <c r="P3893">
        <v>2786.86</v>
      </c>
    </row>
    <row r="3894" spans="1:16" x14ac:dyDescent="0.25">
      <c r="A3894" t="s">
        <v>3906</v>
      </c>
      <c r="B3894" t="s">
        <v>6008</v>
      </c>
      <c r="C3894" t="str">
        <f>TEXT(SalesData[[#This Row],[Order Date]],"mmm-yyyy")</f>
        <v>May-2025</v>
      </c>
      <c r="D3894">
        <f t="shared" si="60"/>
        <v>2025</v>
      </c>
      <c r="E3894" t="s">
        <v>6690</v>
      </c>
      <c r="F3894" t="s">
        <v>7027</v>
      </c>
      <c r="G3894" t="s">
        <v>7095</v>
      </c>
      <c r="H3894" t="s">
        <v>7106</v>
      </c>
      <c r="I3894" t="s">
        <v>7161</v>
      </c>
      <c r="J3894" t="s">
        <v>7164</v>
      </c>
      <c r="K3894" t="s">
        <v>7173</v>
      </c>
      <c r="L3894" t="s">
        <v>7200</v>
      </c>
      <c r="M3894">
        <v>2</v>
      </c>
      <c r="N3894">
        <v>2094.8200000000002</v>
      </c>
      <c r="O3894">
        <v>0.1</v>
      </c>
      <c r="P3894">
        <v>589.1</v>
      </c>
    </row>
    <row r="3895" spans="1:16" x14ac:dyDescent="0.25">
      <c r="A3895" t="s">
        <v>3907</v>
      </c>
      <c r="B3895" t="s">
        <v>5792</v>
      </c>
      <c r="C3895" t="str">
        <f>TEXT(SalesData[[#This Row],[Order Date]],"mmm-yyyy")</f>
        <v>Dec-2025</v>
      </c>
      <c r="D3895">
        <f t="shared" si="60"/>
        <v>2025</v>
      </c>
      <c r="E3895" t="s">
        <v>6883</v>
      </c>
      <c r="F3895" t="s">
        <v>6906</v>
      </c>
      <c r="G3895" t="s">
        <v>7096</v>
      </c>
      <c r="H3895" t="s">
        <v>7111</v>
      </c>
      <c r="I3895" t="s">
        <v>7142</v>
      </c>
      <c r="J3895" t="s">
        <v>7165</v>
      </c>
      <c r="K3895" t="s">
        <v>7172</v>
      </c>
      <c r="L3895" t="s">
        <v>7208</v>
      </c>
      <c r="M3895">
        <v>1</v>
      </c>
      <c r="N3895">
        <v>2529.3000000000002</v>
      </c>
      <c r="O3895">
        <v>0</v>
      </c>
      <c r="P3895">
        <v>551.88</v>
      </c>
    </row>
    <row r="3896" spans="1:16" x14ac:dyDescent="0.25">
      <c r="A3896" t="s">
        <v>3908</v>
      </c>
      <c r="B3896" t="s">
        <v>5045</v>
      </c>
      <c r="C3896" t="str">
        <f>TEXT(SalesData[[#This Row],[Order Date]],"mmm-yyyy")</f>
        <v>Feb-2025</v>
      </c>
      <c r="D3896">
        <f t="shared" si="60"/>
        <v>2025</v>
      </c>
      <c r="E3896" t="s">
        <v>6568</v>
      </c>
      <c r="F3896" t="s">
        <v>6996</v>
      </c>
      <c r="G3896" t="s">
        <v>7095</v>
      </c>
      <c r="H3896" t="s">
        <v>7109</v>
      </c>
      <c r="I3896" t="s">
        <v>7127</v>
      </c>
      <c r="J3896" t="s">
        <v>7162</v>
      </c>
      <c r="K3896" t="s">
        <v>7169</v>
      </c>
      <c r="L3896" t="s">
        <v>7203</v>
      </c>
      <c r="M3896">
        <v>3</v>
      </c>
      <c r="N3896">
        <v>64761.63</v>
      </c>
      <c r="O3896">
        <v>0</v>
      </c>
      <c r="P3896">
        <v>10342.469999999999</v>
      </c>
    </row>
    <row r="3897" spans="1:16" x14ac:dyDescent="0.25">
      <c r="A3897" t="s">
        <v>3909</v>
      </c>
      <c r="B3897" t="s">
        <v>5640</v>
      </c>
      <c r="C3897" t="str">
        <f>TEXT(SalesData[[#This Row],[Order Date]],"mmm-yyyy")</f>
        <v>Aug-2023</v>
      </c>
      <c r="D3897">
        <f t="shared" si="60"/>
        <v>2023</v>
      </c>
      <c r="E3897" t="s">
        <v>6217</v>
      </c>
      <c r="F3897" t="s">
        <v>6895</v>
      </c>
      <c r="G3897" t="s">
        <v>7094</v>
      </c>
      <c r="H3897" t="s">
        <v>7099</v>
      </c>
      <c r="I3897" t="s">
        <v>7125</v>
      </c>
      <c r="J3897" t="s">
        <v>7164</v>
      </c>
      <c r="K3897" t="s">
        <v>7170</v>
      </c>
      <c r="L3897" t="s">
        <v>7213</v>
      </c>
      <c r="M3897">
        <v>6</v>
      </c>
      <c r="N3897">
        <v>16061.74</v>
      </c>
      <c r="O3897">
        <v>0</v>
      </c>
      <c r="P3897">
        <v>5066.16</v>
      </c>
    </row>
    <row r="3898" spans="1:16" x14ac:dyDescent="0.25">
      <c r="A3898" t="s">
        <v>3910</v>
      </c>
      <c r="B3898" t="s">
        <v>5330</v>
      </c>
      <c r="C3898" t="str">
        <f>TEXT(SalesData[[#This Row],[Order Date]],"mmm-yyyy")</f>
        <v>Mar-2024</v>
      </c>
      <c r="D3898">
        <f t="shared" si="60"/>
        <v>2024</v>
      </c>
      <c r="E3898" t="s">
        <v>6706</v>
      </c>
      <c r="F3898" t="s">
        <v>6976</v>
      </c>
      <c r="G3898" t="s">
        <v>7097</v>
      </c>
      <c r="H3898" t="s">
        <v>7107</v>
      </c>
      <c r="I3898" t="s">
        <v>7153</v>
      </c>
      <c r="J3898" t="s">
        <v>7165</v>
      </c>
      <c r="K3898" t="s">
        <v>7176</v>
      </c>
      <c r="L3898" t="s">
        <v>7202</v>
      </c>
      <c r="M3898">
        <v>5</v>
      </c>
      <c r="N3898">
        <v>79399.179999999993</v>
      </c>
      <c r="O3898">
        <v>0.1</v>
      </c>
      <c r="P3898">
        <v>7475.49</v>
      </c>
    </row>
    <row r="3899" spans="1:16" x14ac:dyDescent="0.25">
      <c r="A3899" t="s">
        <v>3911</v>
      </c>
      <c r="B3899" t="s">
        <v>5983</v>
      </c>
      <c r="C3899" t="str">
        <f>TEXT(SalesData[[#This Row],[Order Date]],"mmm-yyyy")</f>
        <v>Aug-2025</v>
      </c>
      <c r="D3899">
        <f t="shared" si="60"/>
        <v>2025</v>
      </c>
      <c r="E3899" t="s">
        <v>6245</v>
      </c>
      <c r="F3899" t="s">
        <v>6953</v>
      </c>
      <c r="G3899" t="s">
        <v>7096</v>
      </c>
      <c r="H3899" t="s">
        <v>7112</v>
      </c>
      <c r="I3899" t="s">
        <v>7133</v>
      </c>
      <c r="J3899" t="s">
        <v>7164</v>
      </c>
      <c r="K3899" t="s">
        <v>7174</v>
      </c>
      <c r="L3899" t="s">
        <v>7199</v>
      </c>
      <c r="M3899">
        <v>3</v>
      </c>
      <c r="N3899">
        <v>3699.12</v>
      </c>
      <c r="O3899">
        <v>0.2</v>
      </c>
      <c r="P3899">
        <v>484.76</v>
      </c>
    </row>
    <row r="3900" spans="1:16" x14ac:dyDescent="0.25">
      <c r="A3900" t="s">
        <v>3912</v>
      </c>
      <c r="B3900" t="s">
        <v>5938</v>
      </c>
      <c r="C3900" t="str">
        <f>TEXT(SalesData[[#This Row],[Order Date]],"mmm-yyyy")</f>
        <v>Sep-2023</v>
      </c>
      <c r="D3900">
        <f t="shared" si="60"/>
        <v>2023</v>
      </c>
      <c r="E3900" t="s">
        <v>6587</v>
      </c>
      <c r="F3900" t="s">
        <v>6976</v>
      </c>
      <c r="G3900" t="s">
        <v>7096</v>
      </c>
      <c r="H3900" t="s">
        <v>7112</v>
      </c>
      <c r="I3900" t="s">
        <v>7154</v>
      </c>
      <c r="J3900" t="s">
        <v>7164</v>
      </c>
      <c r="K3900" t="s">
        <v>7174</v>
      </c>
      <c r="L3900" t="s">
        <v>7188</v>
      </c>
      <c r="M3900">
        <v>7</v>
      </c>
      <c r="N3900">
        <v>17384.759999999998</v>
      </c>
      <c r="O3900">
        <v>0.15</v>
      </c>
      <c r="P3900">
        <v>3077.68</v>
      </c>
    </row>
    <row r="3901" spans="1:16" x14ac:dyDescent="0.25">
      <c r="A3901" t="s">
        <v>3913</v>
      </c>
      <c r="B3901" t="s">
        <v>5589</v>
      </c>
      <c r="C3901" t="str">
        <f>TEXT(SalesData[[#This Row],[Order Date]],"mmm-yyyy")</f>
        <v>Jul-2025</v>
      </c>
      <c r="D3901">
        <f t="shared" si="60"/>
        <v>2025</v>
      </c>
      <c r="E3901" t="s">
        <v>6168</v>
      </c>
      <c r="F3901" t="s">
        <v>6909</v>
      </c>
      <c r="G3901" t="s">
        <v>7094</v>
      </c>
      <c r="H3901" t="s">
        <v>7098</v>
      </c>
      <c r="I3901" t="s">
        <v>7156</v>
      </c>
      <c r="J3901" t="s">
        <v>7163</v>
      </c>
      <c r="K3901" t="s">
        <v>7167</v>
      </c>
      <c r="L3901" t="s">
        <v>7179</v>
      </c>
      <c r="M3901">
        <v>2</v>
      </c>
      <c r="N3901">
        <v>4855.8500000000004</v>
      </c>
      <c r="O3901">
        <v>0</v>
      </c>
      <c r="P3901">
        <v>1297.4000000000001</v>
      </c>
    </row>
    <row r="3902" spans="1:16" x14ac:dyDescent="0.25">
      <c r="A3902" t="s">
        <v>3914</v>
      </c>
      <c r="B3902" t="s">
        <v>5337</v>
      </c>
      <c r="C3902" t="str">
        <f>TEXT(SalesData[[#This Row],[Order Date]],"mmm-yyyy")</f>
        <v>Aug-2024</v>
      </c>
      <c r="D3902">
        <f t="shared" si="60"/>
        <v>2024</v>
      </c>
      <c r="E3902" t="s">
        <v>6333</v>
      </c>
      <c r="F3902" t="s">
        <v>6898</v>
      </c>
      <c r="G3902" t="s">
        <v>7096</v>
      </c>
      <c r="H3902" t="s">
        <v>7103</v>
      </c>
      <c r="I3902" t="s">
        <v>7119</v>
      </c>
      <c r="J3902" t="s">
        <v>7163</v>
      </c>
      <c r="K3902" t="s">
        <v>7167</v>
      </c>
      <c r="L3902" t="s">
        <v>7179</v>
      </c>
      <c r="M3902">
        <v>4</v>
      </c>
      <c r="N3902">
        <v>10064.74</v>
      </c>
      <c r="O3902">
        <v>0</v>
      </c>
      <c r="P3902">
        <v>2959.65</v>
      </c>
    </row>
    <row r="3903" spans="1:16" x14ac:dyDescent="0.25">
      <c r="A3903" t="s">
        <v>3915</v>
      </c>
      <c r="B3903" t="s">
        <v>5071</v>
      </c>
      <c r="C3903" t="str">
        <f>TEXT(SalesData[[#This Row],[Order Date]],"mmm-yyyy")</f>
        <v>Aug-2023</v>
      </c>
      <c r="D3903">
        <f t="shared" si="60"/>
        <v>2023</v>
      </c>
      <c r="E3903" t="s">
        <v>6367</v>
      </c>
      <c r="F3903" t="s">
        <v>6991</v>
      </c>
      <c r="G3903" t="s">
        <v>7097</v>
      </c>
      <c r="H3903" t="s">
        <v>7104</v>
      </c>
      <c r="I3903" t="s">
        <v>7132</v>
      </c>
      <c r="J3903" t="s">
        <v>7164</v>
      </c>
      <c r="K3903" t="s">
        <v>7173</v>
      </c>
      <c r="L3903" t="s">
        <v>7186</v>
      </c>
      <c r="M3903">
        <v>6</v>
      </c>
      <c r="N3903">
        <v>20917.47</v>
      </c>
      <c r="O3903">
        <v>0.2</v>
      </c>
      <c r="P3903">
        <v>4323.97</v>
      </c>
    </row>
    <row r="3904" spans="1:16" x14ac:dyDescent="0.25">
      <c r="A3904" t="s">
        <v>3916</v>
      </c>
      <c r="B3904" t="s">
        <v>5542</v>
      </c>
      <c r="C3904" t="str">
        <f>TEXT(SalesData[[#This Row],[Order Date]],"mmm-yyyy")</f>
        <v>Jan-2023</v>
      </c>
      <c r="D3904">
        <f t="shared" si="60"/>
        <v>2023</v>
      </c>
      <c r="E3904" t="s">
        <v>6482</v>
      </c>
      <c r="F3904" t="s">
        <v>7044</v>
      </c>
      <c r="G3904" t="s">
        <v>7095</v>
      </c>
      <c r="H3904" t="s">
        <v>7106</v>
      </c>
      <c r="I3904" t="s">
        <v>7122</v>
      </c>
      <c r="J3904" t="s">
        <v>7164</v>
      </c>
      <c r="K3904" t="s">
        <v>7174</v>
      </c>
      <c r="L3904" t="s">
        <v>7199</v>
      </c>
      <c r="M3904">
        <v>4</v>
      </c>
      <c r="N3904">
        <v>6495.33</v>
      </c>
      <c r="O3904">
        <v>0</v>
      </c>
      <c r="P3904">
        <v>1346.16</v>
      </c>
    </row>
    <row r="3905" spans="1:16" x14ac:dyDescent="0.25">
      <c r="A3905" t="s">
        <v>3917</v>
      </c>
      <c r="B3905" t="s">
        <v>5979</v>
      </c>
      <c r="C3905" t="str">
        <f>TEXT(SalesData[[#This Row],[Order Date]],"mmm-yyyy")</f>
        <v>Jun-2023</v>
      </c>
      <c r="D3905">
        <f t="shared" si="60"/>
        <v>2023</v>
      </c>
      <c r="E3905" t="s">
        <v>6306</v>
      </c>
      <c r="F3905" t="s">
        <v>6987</v>
      </c>
      <c r="G3905" t="s">
        <v>7095</v>
      </c>
      <c r="H3905" t="s">
        <v>7106</v>
      </c>
      <c r="I3905" t="s">
        <v>7122</v>
      </c>
      <c r="J3905" t="s">
        <v>7165</v>
      </c>
      <c r="K3905" t="s">
        <v>7177</v>
      </c>
      <c r="L3905" t="s">
        <v>7198</v>
      </c>
      <c r="M3905">
        <v>7</v>
      </c>
      <c r="N3905">
        <v>419272.65</v>
      </c>
      <c r="O3905">
        <v>0.1</v>
      </c>
      <c r="P3905">
        <v>56359.77</v>
      </c>
    </row>
    <row r="3906" spans="1:16" x14ac:dyDescent="0.25">
      <c r="A3906" t="s">
        <v>3918</v>
      </c>
      <c r="B3906" t="s">
        <v>5837</v>
      </c>
      <c r="C3906" t="str">
        <f>TEXT(SalesData[[#This Row],[Order Date]],"mmm-yyyy")</f>
        <v>Sep-2024</v>
      </c>
      <c r="D3906">
        <f t="shared" ref="D3906:D3969" si="61">YEAR(B3906)</f>
        <v>2024</v>
      </c>
      <c r="E3906" t="s">
        <v>6789</v>
      </c>
      <c r="F3906" t="s">
        <v>6911</v>
      </c>
      <c r="G3906" t="s">
        <v>7096</v>
      </c>
      <c r="H3906" t="s">
        <v>7103</v>
      </c>
      <c r="I3906" t="s">
        <v>7119</v>
      </c>
      <c r="J3906" t="s">
        <v>7163</v>
      </c>
      <c r="K3906" t="s">
        <v>7171</v>
      </c>
      <c r="L3906" t="s">
        <v>7204</v>
      </c>
      <c r="M3906">
        <v>6</v>
      </c>
      <c r="N3906">
        <v>27787.88</v>
      </c>
      <c r="O3906">
        <v>0</v>
      </c>
      <c r="P3906">
        <v>4995.8999999999996</v>
      </c>
    </row>
    <row r="3907" spans="1:16" x14ac:dyDescent="0.25">
      <c r="A3907" t="s">
        <v>3919</v>
      </c>
      <c r="B3907" t="s">
        <v>5202</v>
      </c>
      <c r="C3907" t="str">
        <f>TEXT(SalesData[[#This Row],[Order Date]],"mmm-yyyy")</f>
        <v>Sep-2023</v>
      </c>
      <c r="D3907">
        <f t="shared" si="61"/>
        <v>2023</v>
      </c>
      <c r="E3907" t="s">
        <v>6323</v>
      </c>
      <c r="F3907" t="s">
        <v>6996</v>
      </c>
      <c r="G3907" t="s">
        <v>7094</v>
      </c>
      <c r="H3907" t="s">
        <v>7099</v>
      </c>
      <c r="I3907" t="s">
        <v>7130</v>
      </c>
      <c r="J3907" t="s">
        <v>7163</v>
      </c>
      <c r="K3907" t="s">
        <v>7171</v>
      </c>
      <c r="L3907" t="s">
        <v>7184</v>
      </c>
      <c r="M3907">
        <v>6</v>
      </c>
      <c r="N3907">
        <v>40394.65</v>
      </c>
      <c r="O3907">
        <v>0.15</v>
      </c>
      <c r="P3907">
        <v>4328.7700000000004</v>
      </c>
    </row>
    <row r="3908" spans="1:16" x14ac:dyDescent="0.25">
      <c r="A3908" t="s">
        <v>3920</v>
      </c>
      <c r="B3908" t="s">
        <v>5849</v>
      </c>
      <c r="C3908" t="str">
        <f>TEXT(SalesData[[#This Row],[Order Date]],"mmm-yyyy")</f>
        <v>Apr-2025</v>
      </c>
      <c r="D3908">
        <f t="shared" si="61"/>
        <v>2025</v>
      </c>
      <c r="E3908" t="s">
        <v>6738</v>
      </c>
      <c r="F3908" t="s">
        <v>7034</v>
      </c>
      <c r="G3908" t="s">
        <v>7094</v>
      </c>
      <c r="H3908" t="s">
        <v>7098</v>
      </c>
      <c r="I3908" t="s">
        <v>7156</v>
      </c>
      <c r="J3908" t="s">
        <v>7164</v>
      </c>
      <c r="K3908" t="s">
        <v>7174</v>
      </c>
      <c r="L3908" t="s">
        <v>7188</v>
      </c>
      <c r="M3908">
        <v>4</v>
      </c>
      <c r="N3908">
        <v>9645.74</v>
      </c>
      <c r="O3908">
        <v>0.1</v>
      </c>
      <c r="P3908">
        <v>2023.12</v>
      </c>
    </row>
    <row r="3909" spans="1:16" x14ac:dyDescent="0.25">
      <c r="A3909" t="s">
        <v>3921</v>
      </c>
      <c r="B3909" t="s">
        <v>6010</v>
      </c>
      <c r="C3909" t="str">
        <f>TEXT(SalesData[[#This Row],[Order Date]],"mmm-yyyy")</f>
        <v>Dec-2024</v>
      </c>
      <c r="D3909">
        <f t="shared" si="61"/>
        <v>2024</v>
      </c>
      <c r="E3909" t="s">
        <v>6832</v>
      </c>
      <c r="F3909" t="s">
        <v>7074</v>
      </c>
      <c r="G3909" t="s">
        <v>7097</v>
      </c>
      <c r="H3909" t="s">
        <v>7107</v>
      </c>
      <c r="I3909" t="s">
        <v>7123</v>
      </c>
      <c r="J3909" t="s">
        <v>7163</v>
      </c>
      <c r="K3909" t="s">
        <v>7167</v>
      </c>
      <c r="L3909" t="s">
        <v>7187</v>
      </c>
      <c r="M3909">
        <v>2</v>
      </c>
      <c r="N3909">
        <v>2327.63</v>
      </c>
      <c r="O3909">
        <v>0.25</v>
      </c>
      <c r="P3909">
        <v>441.13</v>
      </c>
    </row>
    <row r="3910" spans="1:16" x14ac:dyDescent="0.25">
      <c r="A3910" t="s">
        <v>3922</v>
      </c>
      <c r="B3910" t="s">
        <v>5643</v>
      </c>
      <c r="C3910" t="str">
        <f>TEXT(SalesData[[#This Row],[Order Date]],"mmm-yyyy")</f>
        <v>Apr-2023</v>
      </c>
      <c r="D3910">
        <f t="shared" si="61"/>
        <v>2023</v>
      </c>
      <c r="E3910" t="s">
        <v>6355</v>
      </c>
      <c r="F3910" t="s">
        <v>6990</v>
      </c>
      <c r="G3910" t="s">
        <v>7097</v>
      </c>
      <c r="H3910" t="s">
        <v>7110</v>
      </c>
      <c r="I3910" t="s">
        <v>7129</v>
      </c>
      <c r="J3910" t="s">
        <v>7163</v>
      </c>
      <c r="K3910" t="s">
        <v>7175</v>
      </c>
      <c r="L3910" t="s">
        <v>7205</v>
      </c>
      <c r="M3910">
        <v>5</v>
      </c>
      <c r="N3910">
        <v>17108.32</v>
      </c>
      <c r="O3910">
        <v>0</v>
      </c>
      <c r="P3910">
        <v>3212.59</v>
      </c>
    </row>
    <row r="3911" spans="1:16" x14ac:dyDescent="0.25">
      <c r="A3911" t="s">
        <v>3923</v>
      </c>
      <c r="B3911" t="s">
        <v>5687</v>
      </c>
      <c r="C3911" t="str">
        <f>TEXT(SalesData[[#This Row],[Order Date]],"mmm-yyyy")</f>
        <v>Apr-2025</v>
      </c>
      <c r="D3911">
        <f t="shared" si="61"/>
        <v>2025</v>
      </c>
      <c r="E3911" t="s">
        <v>6891</v>
      </c>
      <c r="F3911" t="s">
        <v>6936</v>
      </c>
      <c r="G3911" t="s">
        <v>7096</v>
      </c>
      <c r="H3911" t="s">
        <v>7103</v>
      </c>
      <c r="I3911" t="s">
        <v>7119</v>
      </c>
      <c r="J3911" t="s">
        <v>7164</v>
      </c>
      <c r="K3911" t="s">
        <v>7170</v>
      </c>
      <c r="L3911" t="s">
        <v>7183</v>
      </c>
      <c r="M3911">
        <v>7</v>
      </c>
      <c r="N3911">
        <v>27557.98</v>
      </c>
      <c r="O3911">
        <v>0.25</v>
      </c>
      <c r="P3911">
        <v>4115.67</v>
      </c>
    </row>
    <row r="3912" spans="1:16" x14ac:dyDescent="0.25">
      <c r="A3912" t="s">
        <v>3924</v>
      </c>
      <c r="B3912" t="s">
        <v>5684</v>
      </c>
      <c r="C3912" t="str">
        <f>TEXT(SalesData[[#This Row],[Order Date]],"mmm-yyyy")</f>
        <v>Jun-2023</v>
      </c>
      <c r="D3912">
        <f t="shared" si="61"/>
        <v>2023</v>
      </c>
      <c r="E3912" t="s">
        <v>6387</v>
      </c>
      <c r="F3912" t="s">
        <v>6967</v>
      </c>
      <c r="G3912" t="s">
        <v>7096</v>
      </c>
      <c r="H3912" t="s">
        <v>7112</v>
      </c>
      <c r="I3912" t="s">
        <v>7154</v>
      </c>
      <c r="J3912" t="s">
        <v>7162</v>
      </c>
      <c r="K3912" t="s">
        <v>7169</v>
      </c>
      <c r="L3912" t="s">
        <v>7203</v>
      </c>
      <c r="M3912">
        <v>8</v>
      </c>
      <c r="N3912">
        <v>136861.26</v>
      </c>
      <c r="O3912">
        <v>0.2</v>
      </c>
      <c r="P3912">
        <v>5993.02</v>
      </c>
    </row>
    <row r="3913" spans="1:16" x14ac:dyDescent="0.25">
      <c r="A3913" t="s">
        <v>3925</v>
      </c>
      <c r="B3913" t="s">
        <v>5797</v>
      </c>
      <c r="C3913" t="str">
        <f>TEXT(SalesData[[#This Row],[Order Date]],"mmm-yyyy")</f>
        <v>May-2025</v>
      </c>
      <c r="D3913">
        <f t="shared" si="61"/>
        <v>2025</v>
      </c>
      <c r="E3913" t="s">
        <v>6412</v>
      </c>
      <c r="F3913" t="s">
        <v>6967</v>
      </c>
      <c r="G3913" t="s">
        <v>7096</v>
      </c>
      <c r="H3913" t="s">
        <v>7113</v>
      </c>
      <c r="I3913" t="s">
        <v>7143</v>
      </c>
      <c r="J3913" t="s">
        <v>7162</v>
      </c>
      <c r="K3913" t="s">
        <v>7166</v>
      </c>
      <c r="L3913" t="s">
        <v>7211</v>
      </c>
      <c r="M3913">
        <v>4</v>
      </c>
      <c r="N3913">
        <v>24321.62</v>
      </c>
      <c r="O3913">
        <v>0.2</v>
      </c>
      <c r="P3913">
        <v>3216.46</v>
      </c>
    </row>
    <row r="3914" spans="1:16" x14ac:dyDescent="0.25">
      <c r="A3914" t="s">
        <v>3926</v>
      </c>
      <c r="B3914" t="s">
        <v>5806</v>
      </c>
      <c r="C3914" t="str">
        <f>TEXT(SalesData[[#This Row],[Order Date]],"mmm-yyyy")</f>
        <v>Aug-2023</v>
      </c>
      <c r="D3914">
        <f t="shared" si="61"/>
        <v>2023</v>
      </c>
      <c r="E3914" t="s">
        <v>6108</v>
      </c>
      <c r="F3914" t="s">
        <v>6907</v>
      </c>
      <c r="G3914" t="s">
        <v>7095</v>
      </c>
      <c r="H3914" t="s">
        <v>7102</v>
      </c>
      <c r="I3914" t="s">
        <v>7157</v>
      </c>
      <c r="J3914" t="s">
        <v>7164</v>
      </c>
      <c r="K3914" t="s">
        <v>7170</v>
      </c>
      <c r="L3914" t="s">
        <v>7213</v>
      </c>
      <c r="M3914">
        <v>4</v>
      </c>
      <c r="N3914">
        <v>8261.5</v>
      </c>
      <c r="O3914">
        <v>0.25</v>
      </c>
      <c r="P3914">
        <v>1906.71</v>
      </c>
    </row>
    <row r="3915" spans="1:16" x14ac:dyDescent="0.25">
      <c r="A3915" t="s">
        <v>3927</v>
      </c>
      <c r="B3915" t="s">
        <v>5827</v>
      </c>
      <c r="C3915" t="str">
        <f>TEXT(SalesData[[#This Row],[Order Date]],"mmm-yyyy")</f>
        <v>Dec-2024</v>
      </c>
      <c r="D3915">
        <f t="shared" si="61"/>
        <v>2024</v>
      </c>
      <c r="E3915" t="s">
        <v>6635</v>
      </c>
      <c r="F3915" t="s">
        <v>7029</v>
      </c>
      <c r="G3915" t="s">
        <v>7096</v>
      </c>
      <c r="H3915" t="s">
        <v>7103</v>
      </c>
      <c r="I3915" t="s">
        <v>7134</v>
      </c>
      <c r="J3915" t="s">
        <v>7165</v>
      </c>
      <c r="K3915" t="s">
        <v>7172</v>
      </c>
      <c r="L3915" t="s">
        <v>7212</v>
      </c>
      <c r="M3915">
        <v>1</v>
      </c>
      <c r="N3915">
        <v>3273.93</v>
      </c>
      <c r="O3915">
        <v>0.1</v>
      </c>
      <c r="P3915">
        <v>521.37</v>
      </c>
    </row>
    <row r="3916" spans="1:16" x14ac:dyDescent="0.25">
      <c r="A3916" t="s">
        <v>3928</v>
      </c>
      <c r="B3916" t="s">
        <v>5637</v>
      </c>
      <c r="C3916" t="str">
        <f>TEXT(SalesData[[#This Row],[Order Date]],"mmm-yyyy")</f>
        <v>Feb-2025</v>
      </c>
      <c r="D3916">
        <f t="shared" si="61"/>
        <v>2025</v>
      </c>
      <c r="E3916" t="s">
        <v>6883</v>
      </c>
      <c r="F3916" t="s">
        <v>6906</v>
      </c>
      <c r="G3916" t="s">
        <v>7095</v>
      </c>
      <c r="H3916" t="s">
        <v>7106</v>
      </c>
      <c r="I3916" t="s">
        <v>7122</v>
      </c>
      <c r="J3916" t="s">
        <v>7165</v>
      </c>
      <c r="K3916" t="s">
        <v>7176</v>
      </c>
      <c r="L3916" t="s">
        <v>7194</v>
      </c>
      <c r="M3916">
        <v>4</v>
      </c>
      <c r="N3916">
        <v>102762.23</v>
      </c>
      <c r="O3916">
        <v>0</v>
      </c>
      <c r="P3916">
        <v>15295.47</v>
      </c>
    </row>
    <row r="3917" spans="1:16" x14ac:dyDescent="0.25">
      <c r="A3917" t="s">
        <v>3929</v>
      </c>
      <c r="B3917" t="s">
        <v>5127</v>
      </c>
      <c r="C3917" t="str">
        <f>TEXT(SalesData[[#This Row],[Order Date]],"mmm-yyyy")</f>
        <v>Dec-2024</v>
      </c>
      <c r="D3917">
        <f t="shared" si="61"/>
        <v>2024</v>
      </c>
      <c r="E3917" t="s">
        <v>6548</v>
      </c>
      <c r="F3917" t="s">
        <v>6976</v>
      </c>
      <c r="G3917" t="s">
        <v>7094</v>
      </c>
      <c r="H3917" t="s">
        <v>7099</v>
      </c>
      <c r="I3917" t="s">
        <v>7115</v>
      </c>
      <c r="J3917" t="s">
        <v>7162</v>
      </c>
      <c r="K3917" t="s">
        <v>7169</v>
      </c>
      <c r="L3917" t="s">
        <v>7193</v>
      </c>
      <c r="M3917">
        <v>6</v>
      </c>
      <c r="N3917">
        <v>59089.919999999998</v>
      </c>
      <c r="O3917">
        <v>0.1</v>
      </c>
      <c r="P3917">
        <v>9141.08</v>
      </c>
    </row>
    <row r="3918" spans="1:16" x14ac:dyDescent="0.25">
      <c r="A3918" t="s">
        <v>3930</v>
      </c>
      <c r="B3918" t="s">
        <v>5266</v>
      </c>
      <c r="C3918" t="str">
        <f>TEXT(SalesData[[#This Row],[Order Date]],"mmm-yyyy")</f>
        <v>Dec-2024</v>
      </c>
      <c r="D3918">
        <f t="shared" si="61"/>
        <v>2024</v>
      </c>
      <c r="E3918" t="s">
        <v>6632</v>
      </c>
      <c r="F3918" t="s">
        <v>6895</v>
      </c>
      <c r="G3918" t="s">
        <v>7094</v>
      </c>
      <c r="H3918" t="s">
        <v>7098</v>
      </c>
      <c r="I3918" t="s">
        <v>7114</v>
      </c>
      <c r="J3918" t="s">
        <v>7163</v>
      </c>
      <c r="K3918" t="s">
        <v>7175</v>
      </c>
      <c r="L3918" t="s">
        <v>7190</v>
      </c>
      <c r="M3918">
        <v>6</v>
      </c>
      <c r="N3918">
        <v>11667.01</v>
      </c>
      <c r="O3918">
        <v>0.1</v>
      </c>
      <c r="P3918">
        <v>1808.7</v>
      </c>
    </row>
    <row r="3919" spans="1:16" x14ac:dyDescent="0.25">
      <c r="A3919" t="s">
        <v>3931</v>
      </c>
      <c r="B3919" t="s">
        <v>5724</v>
      </c>
      <c r="C3919" t="str">
        <f>TEXT(SalesData[[#This Row],[Order Date]],"mmm-yyyy")</f>
        <v>Jul-2024</v>
      </c>
      <c r="D3919">
        <f t="shared" si="61"/>
        <v>2024</v>
      </c>
      <c r="E3919" t="s">
        <v>6124</v>
      </c>
      <c r="F3919" t="s">
        <v>6923</v>
      </c>
      <c r="G3919" t="s">
        <v>7094</v>
      </c>
      <c r="H3919" t="s">
        <v>7101</v>
      </c>
      <c r="I3919" t="s">
        <v>7137</v>
      </c>
      <c r="J3919" t="s">
        <v>7162</v>
      </c>
      <c r="K3919" t="s">
        <v>7169</v>
      </c>
      <c r="L3919" t="s">
        <v>7193</v>
      </c>
      <c r="M3919">
        <v>3</v>
      </c>
      <c r="N3919">
        <v>23893.47</v>
      </c>
      <c r="O3919">
        <v>0.25</v>
      </c>
      <c r="P3919">
        <v>2588.5100000000002</v>
      </c>
    </row>
    <row r="3920" spans="1:16" x14ac:dyDescent="0.25">
      <c r="A3920" t="s">
        <v>3932</v>
      </c>
      <c r="B3920" t="s">
        <v>5519</v>
      </c>
      <c r="C3920" t="str">
        <f>TEXT(SalesData[[#This Row],[Order Date]],"mmm-yyyy")</f>
        <v>Jan-2023</v>
      </c>
      <c r="D3920">
        <f t="shared" si="61"/>
        <v>2023</v>
      </c>
      <c r="E3920" t="s">
        <v>6234</v>
      </c>
      <c r="F3920" t="s">
        <v>6939</v>
      </c>
      <c r="G3920" t="s">
        <v>7096</v>
      </c>
      <c r="H3920" t="s">
        <v>7113</v>
      </c>
      <c r="I3920" t="s">
        <v>7144</v>
      </c>
      <c r="J3920" t="s">
        <v>7163</v>
      </c>
      <c r="K3920" t="s">
        <v>7171</v>
      </c>
      <c r="L3920" t="s">
        <v>7184</v>
      </c>
      <c r="M3920">
        <v>3</v>
      </c>
      <c r="N3920">
        <v>21255.38</v>
      </c>
      <c r="O3920">
        <v>0.1</v>
      </c>
      <c r="P3920">
        <v>2467.77</v>
      </c>
    </row>
    <row r="3921" spans="1:16" x14ac:dyDescent="0.25">
      <c r="A3921" t="s">
        <v>3933</v>
      </c>
      <c r="B3921" t="s">
        <v>5396</v>
      </c>
      <c r="C3921" t="str">
        <f>TEXT(SalesData[[#This Row],[Order Date]],"mmm-yyyy")</f>
        <v>Aug-2023</v>
      </c>
      <c r="D3921">
        <f t="shared" si="61"/>
        <v>2023</v>
      </c>
      <c r="E3921" t="s">
        <v>6189</v>
      </c>
      <c r="F3921" t="s">
        <v>6976</v>
      </c>
      <c r="G3921" t="s">
        <v>7095</v>
      </c>
      <c r="H3921" t="s">
        <v>7102</v>
      </c>
      <c r="I3921" t="s">
        <v>7157</v>
      </c>
      <c r="J3921" t="s">
        <v>7165</v>
      </c>
      <c r="K3921" t="s">
        <v>7172</v>
      </c>
      <c r="L3921" t="s">
        <v>7212</v>
      </c>
      <c r="M3921">
        <v>8</v>
      </c>
      <c r="N3921">
        <v>27829.54</v>
      </c>
      <c r="O3921">
        <v>0</v>
      </c>
      <c r="P3921">
        <v>5070.4799999999996</v>
      </c>
    </row>
    <row r="3922" spans="1:16" x14ac:dyDescent="0.25">
      <c r="A3922" t="s">
        <v>3934</v>
      </c>
      <c r="B3922" t="s">
        <v>5160</v>
      </c>
      <c r="C3922" t="str">
        <f>TEXT(SalesData[[#This Row],[Order Date]],"mmm-yyyy")</f>
        <v>Nov-2023</v>
      </c>
      <c r="D3922">
        <f t="shared" si="61"/>
        <v>2023</v>
      </c>
      <c r="E3922" t="s">
        <v>6659</v>
      </c>
      <c r="F3922" t="s">
        <v>7044</v>
      </c>
      <c r="G3922" t="s">
        <v>7097</v>
      </c>
      <c r="H3922" t="s">
        <v>7104</v>
      </c>
      <c r="I3922" t="s">
        <v>7132</v>
      </c>
      <c r="J3922" t="s">
        <v>7162</v>
      </c>
      <c r="K3922" t="s">
        <v>7168</v>
      </c>
      <c r="L3922" t="s">
        <v>7191</v>
      </c>
      <c r="M3922">
        <v>6</v>
      </c>
      <c r="N3922">
        <v>29643.34</v>
      </c>
      <c r="O3922">
        <v>0.2</v>
      </c>
      <c r="P3922">
        <v>2470.12</v>
      </c>
    </row>
    <row r="3923" spans="1:16" x14ac:dyDescent="0.25">
      <c r="A3923" t="s">
        <v>3935</v>
      </c>
      <c r="B3923" t="s">
        <v>5397</v>
      </c>
      <c r="C3923" t="str">
        <f>TEXT(SalesData[[#This Row],[Order Date]],"mmm-yyyy")</f>
        <v>Mar-2025</v>
      </c>
      <c r="D3923">
        <f t="shared" si="61"/>
        <v>2025</v>
      </c>
      <c r="E3923" t="s">
        <v>6321</v>
      </c>
      <c r="F3923" t="s">
        <v>7016</v>
      </c>
      <c r="G3923" t="s">
        <v>7097</v>
      </c>
      <c r="H3923" t="s">
        <v>7104</v>
      </c>
      <c r="I3923" t="s">
        <v>7160</v>
      </c>
      <c r="J3923" t="s">
        <v>7164</v>
      </c>
      <c r="K3923" t="s">
        <v>7170</v>
      </c>
      <c r="L3923" t="s">
        <v>7183</v>
      </c>
      <c r="M3923">
        <v>6</v>
      </c>
      <c r="N3923">
        <v>29152.26</v>
      </c>
      <c r="O3923">
        <v>0</v>
      </c>
      <c r="P3923">
        <v>8511.77</v>
      </c>
    </row>
    <row r="3924" spans="1:16" x14ac:dyDescent="0.25">
      <c r="A3924" t="s">
        <v>3936</v>
      </c>
      <c r="B3924" t="s">
        <v>5126</v>
      </c>
      <c r="C3924" t="str">
        <f>TEXT(SalesData[[#This Row],[Order Date]],"mmm-yyyy")</f>
        <v>Jul-2023</v>
      </c>
      <c r="D3924">
        <f t="shared" si="61"/>
        <v>2023</v>
      </c>
      <c r="E3924" t="s">
        <v>6319</v>
      </c>
      <c r="F3924" t="s">
        <v>7031</v>
      </c>
      <c r="G3924" t="s">
        <v>7097</v>
      </c>
      <c r="H3924" t="s">
        <v>7107</v>
      </c>
      <c r="I3924" t="s">
        <v>7152</v>
      </c>
      <c r="J3924" t="s">
        <v>7162</v>
      </c>
      <c r="K3924" t="s">
        <v>7168</v>
      </c>
      <c r="L3924" t="s">
        <v>7181</v>
      </c>
      <c r="M3924">
        <v>7</v>
      </c>
      <c r="N3924">
        <v>74873.570000000007</v>
      </c>
      <c r="O3924">
        <v>0.1</v>
      </c>
      <c r="P3924">
        <v>13217.98</v>
      </c>
    </row>
    <row r="3925" spans="1:16" x14ac:dyDescent="0.25">
      <c r="A3925" t="s">
        <v>3937</v>
      </c>
      <c r="B3925" t="s">
        <v>5315</v>
      </c>
      <c r="C3925" t="str">
        <f>TEXT(SalesData[[#This Row],[Order Date]],"mmm-yyyy")</f>
        <v>Oct-2023</v>
      </c>
      <c r="D3925">
        <f t="shared" si="61"/>
        <v>2023</v>
      </c>
      <c r="E3925" t="s">
        <v>6410</v>
      </c>
      <c r="F3925" t="s">
        <v>6950</v>
      </c>
      <c r="G3925" t="s">
        <v>7094</v>
      </c>
      <c r="H3925" t="s">
        <v>7100</v>
      </c>
      <c r="I3925" t="s">
        <v>7116</v>
      </c>
      <c r="J3925" t="s">
        <v>7164</v>
      </c>
      <c r="K3925" t="s">
        <v>7173</v>
      </c>
      <c r="L3925" t="s">
        <v>7186</v>
      </c>
      <c r="M3925">
        <v>8</v>
      </c>
      <c r="N3925">
        <v>32916.160000000003</v>
      </c>
      <c r="O3925">
        <v>0.05</v>
      </c>
      <c r="P3925">
        <v>8711.7800000000007</v>
      </c>
    </row>
    <row r="3926" spans="1:16" x14ac:dyDescent="0.25">
      <c r="A3926" t="s">
        <v>3938</v>
      </c>
      <c r="B3926" t="s">
        <v>6059</v>
      </c>
      <c r="C3926" t="str">
        <f>TEXT(SalesData[[#This Row],[Order Date]],"mmm-yyyy")</f>
        <v>Apr-2025</v>
      </c>
      <c r="D3926">
        <f t="shared" si="61"/>
        <v>2025</v>
      </c>
      <c r="E3926" t="s">
        <v>6410</v>
      </c>
      <c r="F3926" t="s">
        <v>6950</v>
      </c>
      <c r="G3926" t="s">
        <v>7097</v>
      </c>
      <c r="H3926" t="s">
        <v>7104</v>
      </c>
      <c r="I3926" t="s">
        <v>7160</v>
      </c>
      <c r="J3926" t="s">
        <v>7163</v>
      </c>
      <c r="K3926" t="s">
        <v>7175</v>
      </c>
      <c r="L3926" t="s">
        <v>7197</v>
      </c>
      <c r="M3926">
        <v>2</v>
      </c>
      <c r="N3926">
        <v>11603.77</v>
      </c>
      <c r="O3926">
        <v>0.05</v>
      </c>
      <c r="P3926">
        <v>2797.35</v>
      </c>
    </row>
    <row r="3927" spans="1:16" x14ac:dyDescent="0.25">
      <c r="A3927" t="s">
        <v>3939</v>
      </c>
      <c r="B3927" t="s">
        <v>5089</v>
      </c>
      <c r="C3927" t="str">
        <f>TEXT(SalesData[[#This Row],[Order Date]],"mmm-yyyy")</f>
        <v>Mar-2023</v>
      </c>
      <c r="D3927">
        <f t="shared" si="61"/>
        <v>2023</v>
      </c>
      <c r="E3927" t="s">
        <v>6662</v>
      </c>
      <c r="F3927" t="s">
        <v>6924</v>
      </c>
      <c r="G3927" t="s">
        <v>7096</v>
      </c>
      <c r="H3927" t="s">
        <v>7112</v>
      </c>
      <c r="I3927" t="s">
        <v>7133</v>
      </c>
      <c r="J3927" t="s">
        <v>7162</v>
      </c>
      <c r="K3927" t="s">
        <v>7168</v>
      </c>
      <c r="L3927" t="s">
        <v>7181</v>
      </c>
      <c r="M3927">
        <v>1</v>
      </c>
      <c r="N3927">
        <v>10754.01</v>
      </c>
      <c r="O3927">
        <v>0.1</v>
      </c>
      <c r="P3927">
        <v>2050.5</v>
      </c>
    </row>
    <row r="3928" spans="1:16" x14ac:dyDescent="0.25">
      <c r="A3928" t="s">
        <v>3940</v>
      </c>
      <c r="B3928" t="s">
        <v>5715</v>
      </c>
      <c r="C3928" t="str">
        <f>TEXT(SalesData[[#This Row],[Order Date]],"mmm-yyyy")</f>
        <v>Nov-2024</v>
      </c>
      <c r="D3928">
        <f t="shared" si="61"/>
        <v>2024</v>
      </c>
      <c r="E3928" t="s">
        <v>6405</v>
      </c>
      <c r="F3928" t="s">
        <v>7027</v>
      </c>
      <c r="G3928" t="s">
        <v>7094</v>
      </c>
      <c r="H3928" t="s">
        <v>7101</v>
      </c>
      <c r="I3928" t="s">
        <v>7137</v>
      </c>
      <c r="J3928" t="s">
        <v>7164</v>
      </c>
      <c r="K3928" t="s">
        <v>7173</v>
      </c>
      <c r="L3928" t="s">
        <v>7186</v>
      </c>
      <c r="M3928">
        <v>7</v>
      </c>
      <c r="N3928">
        <v>30183.43</v>
      </c>
      <c r="O3928">
        <v>0</v>
      </c>
      <c r="P3928">
        <v>9270.26</v>
      </c>
    </row>
    <row r="3929" spans="1:16" x14ac:dyDescent="0.25">
      <c r="A3929" t="s">
        <v>3941</v>
      </c>
      <c r="B3929" t="s">
        <v>6066</v>
      </c>
      <c r="C3929" t="str">
        <f>TEXT(SalesData[[#This Row],[Order Date]],"mmm-yyyy")</f>
        <v>Aug-2025</v>
      </c>
      <c r="D3929">
        <f t="shared" si="61"/>
        <v>2025</v>
      </c>
      <c r="E3929" t="s">
        <v>6249</v>
      </c>
      <c r="F3929" t="s">
        <v>7003</v>
      </c>
      <c r="G3929" t="s">
        <v>7096</v>
      </c>
      <c r="H3929" t="s">
        <v>7111</v>
      </c>
      <c r="I3929" t="s">
        <v>7142</v>
      </c>
      <c r="J3929" t="s">
        <v>7165</v>
      </c>
      <c r="K3929" t="s">
        <v>7176</v>
      </c>
      <c r="L3929" t="s">
        <v>7202</v>
      </c>
      <c r="M3929">
        <v>2</v>
      </c>
      <c r="N3929">
        <v>26207.85</v>
      </c>
      <c r="O3929">
        <v>0.25</v>
      </c>
      <c r="P3929">
        <v>298.98</v>
      </c>
    </row>
    <row r="3930" spans="1:16" x14ac:dyDescent="0.25">
      <c r="A3930" t="s">
        <v>3942</v>
      </c>
      <c r="B3930" t="s">
        <v>5826</v>
      </c>
      <c r="C3930" t="str">
        <f>TEXT(SalesData[[#This Row],[Order Date]],"mmm-yyyy")</f>
        <v>Nov-2023</v>
      </c>
      <c r="D3930">
        <f t="shared" si="61"/>
        <v>2023</v>
      </c>
      <c r="E3930" t="s">
        <v>6517</v>
      </c>
      <c r="F3930" t="s">
        <v>6902</v>
      </c>
      <c r="G3930" t="s">
        <v>7094</v>
      </c>
      <c r="H3930" t="s">
        <v>7100</v>
      </c>
      <c r="I3930" t="s">
        <v>7151</v>
      </c>
      <c r="J3930" t="s">
        <v>7162</v>
      </c>
      <c r="K3930" t="s">
        <v>7168</v>
      </c>
      <c r="L3930" t="s">
        <v>7191</v>
      </c>
      <c r="M3930">
        <v>8</v>
      </c>
      <c r="N3930">
        <v>46029.79</v>
      </c>
      <c r="O3930">
        <v>0.1</v>
      </c>
      <c r="P3930">
        <v>8005.48</v>
      </c>
    </row>
    <row r="3931" spans="1:16" x14ac:dyDescent="0.25">
      <c r="A3931" t="s">
        <v>3943</v>
      </c>
      <c r="B3931" t="s">
        <v>5917</v>
      </c>
      <c r="C3931" t="str">
        <f>TEXT(SalesData[[#This Row],[Order Date]],"mmm-yyyy")</f>
        <v>Mar-2025</v>
      </c>
      <c r="D3931">
        <f t="shared" si="61"/>
        <v>2025</v>
      </c>
      <c r="E3931" t="s">
        <v>6798</v>
      </c>
      <c r="F3931" t="s">
        <v>7086</v>
      </c>
      <c r="G3931" t="s">
        <v>7094</v>
      </c>
      <c r="H3931" t="s">
        <v>7100</v>
      </c>
      <c r="I3931" t="s">
        <v>7151</v>
      </c>
      <c r="J3931" t="s">
        <v>7164</v>
      </c>
      <c r="K3931" t="s">
        <v>7174</v>
      </c>
      <c r="L3931" t="s">
        <v>7199</v>
      </c>
      <c r="M3931">
        <v>7</v>
      </c>
      <c r="N3931">
        <v>9282.33</v>
      </c>
      <c r="O3931">
        <v>0.15</v>
      </c>
      <c r="P3931">
        <v>1790.03</v>
      </c>
    </row>
    <row r="3932" spans="1:16" x14ac:dyDescent="0.25">
      <c r="A3932" t="s">
        <v>3944</v>
      </c>
      <c r="B3932" t="s">
        <v>5440</v>
      </c>
      <c r="C3932" t="str">
        <f>TEXT(SalesData[[#This Row],[Order Date]],"mmm-yyyy")</f>
        <v>Dec-2023</v>
      </c>
      <c r="D3932">
        <f t="shared" si="61"/>
        <v>2023</v>
      </c>
      <c r="E3932" t="s">
        <v>6404</v>
      </c>
      <c r="F3932" t="s">
        <v>7040</v>
      </c>
      <c r="G3932" t="s">
        <v>7096</v>
      </c>
      <c r="H3932" t="s">
        <v>7112</v>
      </c>
      <c r="I3932" t="s">
        <v>7133</v>
      </c>
      <c r="J3932" t="s">
        <v>7164</v>
      </c>
      <c r="K3932" t="s">
        <v>7170</v>
      </c>
      <c r="L3932" t="s">
        <v>7183</v>
      </c>
      <c r="M3932">
        <v>5</v>
      </c>
      <c r="N3932">
        <v>24917.71</v>
      </c>
      <c r="O3932">
        <v>0</v>
      </c>
      <c r="P3932">
        <v>6941.31</v>
      </c>
    </row>
    <row r="3933" spans="1:16" x14ac:dyDescent="0.25">
      <c r="A3933" t="s">
        <v>3945</v>
      </c>
      <c r="B3933" t="s">
        <v>6055</v>
      </c>
      <c r="C3933" t="str">
        <f>TEXT(SalesData[[#This Row],[Order Date]],"mmm-yyyy")</f>
        <v>Aug-2025</v>
      </c>
      <c r="D3933">
        <f t="shared" si="61"/>
        <v>2025</v>
      </c>
      <c r="E3933" t="s">
        <v>6487</v>
      </c>
      <c r="F3933" t="s">
        <v>7021</v>
      </c>
      <c r="G3933" t="s">
        <v>7097</v>
      </c>
      <c r="H3933" t="s">
        <v>7110</v>
      </c>
      <c r="I3933" t="s">
        <v>7159</v>
      </c>
      <c r="J3933" t="s">
        <v>7164</v>
      </c>
      <c r="K3933" t="s">
        <v>7174</v>
      </c>
      <c r="L3933" t="s">
        <v>7188</v>
      </c>
      <c r="M3933">
        <v>2</v>
      </c>
      <c r="N3933">
        <v>4428.72</v>
      </c>
      <c r="O3933">
        <v>0.2</v>
      </c>
      <c r="P3933">
        <v>575.9</v>
      </c>
    </row>
    <row r="3934" spans="1:16" x14ac:dyDescent="0.25">
      <c r="A3934" t="s">
        <v>3946</v>
      </c>
      <c r="B3934" t="s">
        <v>5162</v>
      </c>
      <c r="C3934" t="str">
        <f>TEXT(SalesData[[#This Row],[Order Date]],"mmm-yyyy")</f>
        <v>Aug-2025</v>
      </c>
      <c r="D3934">
        <f t="shared" si="61"/>
        <v>2025</v>
      </c>
      <c r="E3934" t="s">
        <v>6458</v>
      </c>
      <c r="F3934" t="s">
        <v>7033</v>
      </c>
      <c r="G3934" t="s">
        <v>7096</v>
      </c>
      <c r="H3934" t="s">
        <v>7112</v>
      </c>
      <c r="I3934" t="s">
        <v>7139</v>
      </c>
      <c r="J3934" t="s">
        <v>7162</v>
      </c>
      <c r="K3934" t="s">
        <v>7169</v>
      </c>
      <c r="L3934" t="s">
        <v>7203</v>
      </c>
      <c r="M3934">
        <v>6</v>
      </c>
      <c r="N3934">
        <v>122813.68</v>
      </c>
      <c r="O3934">
        <v>0.05</v>
      </c>
      <c r="P3934">
        <v>15154.25</v>
      </c>
    </row>
    <row r="3935" spans="1:16" x14ac:dyDescent="0.25">
      <c r="A3935" t="s">
        <v>3947</v>
      </c>
      <c r="B3935" t="s">
        <v>5546</v>
      </c>
      <c r="C3935" t="str">
        <f>TEXT(SalesData[[#This Row],[Order Date]],"mmm-yyyy")</f>
        <v>Feb-2024</v>
      </c>
      <c r="D3935">
        <f t="shared" si="61"/>
        <v>2024</v>
      </c>
      <c r="E3935" t="s">
        <v>6395</v>
      </c>
      <c r="F3935" t="s">
        <v>6997</v>
      </c>
      <c r="G3935" t="s">
        <v>7096</v>
      </c>
      <c r="H3935" t="s">
        <v>7103</v>
      </c>
      <c r="I3935" t="s">
        <v>7119</v>
      </c>
      <c r="J3935" t="s">
        <v>7162</v>
      </c>
      <c r="K3935" t="s">
        <v>7169</v>
      </c>
      <c r="L3935" t="s">
        <v>7193</v>
      </c>
      <c r="M3935">
        <v>7</v>
      </c>
      <c r="N3935">
        <v>72242.69</v>
      </c>
      <c r="O3935">
        <v>0.1</v>
      </c>
      <c r="P3935">
        <v>11319.33</v>
      </c>
    </row>
    <row r="3936" spans="1:16" x14ac:dyDescent="0.25">
      <c r="A3936" t="s">
        <v>3948</v>
      </c>
      <c r="B3936" t="s">
        <v>5928</v>
      </c>
      <c r="C3936" t="str">
        <f>TEXT(SalesData[[#This Row],[Order Date]],"mmm-yyyy")</f>
        <v>Apr-2025</v>
      </c>
      <c r="D3936">
        <f t="shared" si="61"/>
        <v>2025</v>
      </c>
      <c r="E3936" t="s">
        <v>6383</v>
      </c>
      <c r="F3936" t="s">
        <v>6944</v>
      </c>
      <c r="G3936" t="s">
        <v>7094</v>
      </c>
      <c r="H3936" t="s">
        <v>7100</v>
      </c>
      <c r="I3936" t="s">
        <v>7151</v>
      </c>
      <c r="J3936" t="s">
        <v>7162</v>
      </c>
      <c r="K3936" t="s">
        <v>7166</v>
      </c>
      <c r="L3936" t="s">
        <v>7178</v>
      </c>
      <c r="M3936">
        <v>5</v>
      </c>
      <c r="N3936">
        <v>55268.42</v>
      </c>
      <c r="O3936">
        <v>0.25</v>
      </c>
      <c r="P3936">
        <v>2621.1799999999998</v>
      </c>
    </row>
    <row r="3937" spans="1:16" x14ac:dyDescent="0.25">
      <c r="A3937" t="s">
        <v>3949</v>
      </c>
      <c r="B3937" t="s">
        <v>5713</v>
      </c>
      <c r="C3937" t="str">
        <f>TEXT(SalesData[[#This Row],[Order Date]],"mmm-yyyy")</f>
        <v>Jan-2025</v>
      </c>
      <c r="D3937">
        <f t="shared" si="61"/>
        <v>2025</v>
      </c>
      <c r="E3937" t="s">
        <v>6799</v>
      </c>
      <c r="F3937" t="s">
        <v>6979</v>
      </c>
      <c r="G3937" t="s">
        <v>7097</v>
      </c>
      <c r="H3937" t="s">
        <v>7107</v>
      </c>
      <c r="I3937" t="s">
        <v>7152</v>
      </c>
      <c r="J3937" t="s">
        <v>7165</v>
      </c>
      <c r="K3937" t="s">
        <v>7177</v>
      </c>
      <c r="L3937" t="s">
        <v>7201</v>
      </c>
      <c r="M3937">
        <v>7</v>
      </c>
      <c r="N3937">
        <v>283492.5</v>
      </c>
      <c r="O3937">
        <v>0.2</v>
      </c>
      <c r="P3937">
        <v>9116.9699999999993</v>
      </c>
    </row>
    <row r="3938" spans="1:16" x14ac:dyDescent="0.25">
      <c r="A3938" t="s">
        <v>3950</v>
      </c>
      <c r="B3938" t="s">
        <v>5182</v>
      </c>
      <c r="C3938" t="str">
        <f>TEXT(SalesData[[#This Row],[Order Date]],"mmm-yyyy")</f>
        <v>May-2023</v>
      </c>
      <c r="D3938">
        <f t="shared" si="61"/>
        <v>2023</v>
      </c>
      <c r="E3938" t="s">
        <v>6420</v>
      </c>
      <c r="F3938" t="s">
        <v>6947</v>
      </c>
      <c r="G3938" t="s">
        <v>7097</v>
      </c>
      <c r="H3938" t="s">
        <v>7107</v>
      </c>
      <c r="I3938" t="s">
        <v>7123</v>
      </c>
      <c r="J3938" t="s">
        <v>7164</v>
      </c>
      <c r="K3938" t="s">
        <v>7173</v>
      </c>
      <c r="L3938" t="s">
        <v>7200</v>
      </c>
      <c r="M3938">
        <v>6</v>
      </c>
      <c r="N3938">
        <v>6249.39</v>
      </c>
      <c r="O3938">
        <v>0.15</v>
      </c>
      <c r="P3938">
        <v>1588.25</v>
      </c>
    </row>
    <row r="3939" spans="1:16" x14ac:dyDescent="0.25">
      <c r="A3939" t="s">
        <v>3951</v>
      </c>
      <c r="B3939" t="s">
        <v>5535</v>
      </c>
      <c r="C3939" t="str">
        <f>TEXT(SalesData[[#This Row],[Order Date]],"mmm-yyyy")</f>
        <v>Jun-2023</v>
      </c>
      <c r="D3939">
        <f t="shared" si="61"/>
        <v>2023</v>
      </c>
      <c r="E3939" t="s">
        <v>6591</v>
      </c>
      <c r="F3939" t="s">
        <v>6970</v>
      </c>
      <c r="G3939" t="s">
        <v>7096</v>
      </c>
      <c r="H3939" t="s">
        <v>7113</v>
      </c>
      <c r="I3939" t="s">
        <v>7148</v>
      </c>
      <c r="J3939" t="s">
        <v>7162</v>
      </c>
      <c r="K3939" t="s">
        <v>7168</v>
      </c>
      <c r="L3939" t="s">
        <v>7181</v>
      </c>
      <c r="M3939">
        <v>3</v>
      </c>
      <c r="N3939">
        <v>33333.93</v>
      </c>
      <c r="O3939">
        <v>0.05</v>
      </c>
      <c r="P3939">
        <v>6815.39</v>
      </c>
    </row>
    <row r="3940" spans="1:16" x14ac:dyDescent="0.25">
      <c r="A3940" t="s">
        <v>3952</v>
      </c>
      <c r="B3940" t="s">
        <v>5336</v>
      </c>
      <c r="C3940" t="str">
        <f>TEXT(SalesData[[#This Row],[Order Date]],"mmm-yyyy")</f>
        <v>Sep-2025</v>
      </c>
      <c r="D3940">
        <f t="shared" si="61"/>
        <v>2025</v>
      </c>
      <c r="E3940" t="s">
        <v>6893</v>
      </c>
      <c r="F3940" t="s">
        <v>7015</v>
      </c>
      <c r="G3940" t="s">
        <v>7096</v>
      </c>
      <c r="H3940" t="s">
        <v>7112</v>
      </c>
      <c r="I3940" t="s">
        <v>7133</v>
      </c>
      <c r="J3940" t="s">
        <v>7163</v>
      </c>
      <c r="K3940" t="s">
        <v>7175</v>
      </c>
      <c r="L3940" t="s">
        <v>7205</v>
      </c>
      <c r="M3940">
        <v>8</v>
      </c>
      <c r="N3940">
        <v>27047.66</v>
      </c>
      <c r="O3940">
        <v>0</v>
      </c>
      <c r="P3940">
        <v>5564.31</v>
      </c>
    </row>
    <row r="3941" spans="1:16" x14ac:dyDescent="0.25">
      <c r="A3941" t="s">
        <v>3953</v>
      </c>
      <c r="B3941" t="s">
        <v>6067</v>
      </c>
      <c r="C3941" t="str">
        <f>TEXT(SalesData[[#This Row],[Order Date]],"mmm-yyyy")</f>
        <v>Dec-2025</v>
      </c>
      <c r="D3941">
        <f t="shared" si="61"/>
        <v>2025</v>
      </c>
      <c r="E3941" t="s">
        <v>6465</v>
      </c>
      <c r="F3941" t="s">
        <v>7067</v>
      </c>
      <c r="G3941" t="s">
        <v>7094</v>
      </c>
      <c r="H3941" t="s">
        <v>7101</v>
      </c>
      <c r="I3941" t="s">
        <v>7137</v>
      </c>
      <c r="J3941" t="s">
        <v>7165</v>
      </c>
      <c r="K3941" t="s">
        <v>7177</v>
      </c>
      <c r="L3941" t="s">
        <v>7210</v>
      </c>
      <c r="M3941">
        <v>4</v>
      </c>
      <c r="N3941">
        <v>356900.74</v>
      </c>
      <c r="O3941">
        <v>0</v>
      </c>
      <c r="P3941">
        <v>46524.93</v>
      </c>
    </row>
    <row r="3942" spans="1:16" x14ac:dyDescent="0.25">
      <c r="A3942" t="s">
        <v>3954</v>
      </c>
      <c r="B3942" t="s">
        <v>5048</v>
      </c>
      <c r="C3942" t="str">
        <f>TEXT(SalesData[[#This Row],[Order Date]],"mmm-yyyy")</f>
        <v>Feb-2024</v>
      </c>
      <c r="D3942">
        <f t="shared" si="61"/>
        <v>2024</v>
      </c>
      <c r="E3942" t="s">
        <v>6587</v>
      </c>
      <c r="F3942" t="s">
        <v>6976</v>
      </c>
      <c r="G3942" t="s">
        <v>7096</v>
      </c>
      <c r="H3942" t="s">
        <v>7111</v>
      </c>
      <c r="I3942" t="s">
        <v>7145</v>
      </c>
      <c r="J3942" t="s">
        <v>7165</v>
      </c>
      <c r="K3942" t="s">
        <v>7177</v>
      </c>
      <c r="L3942" t="s">
        <v>7210</v>
      </c>
      <c r="M3942">
        <v>3</v>
      </c>
      <c r="N3942">
        <v>189128.3</v>
      </c>
      <c r="O3942">
        <v>0.25</v>
      </c>
      <c r="P3942">
        <v>2817.41</v>
      </c>
    </row>
    <row r="3943" spans="1:16" x14ac:dyDescent="0.25">
      <c r="A3943" t="s">
        <v>3955</v>
      </c>
      <c r="B3943" t="s">
        <v>5964</v>
      </c>
      <c r="C3943" t="str">
        <f>TEXT(SalesData[[#This Row],[Order Date]],"mmm-yyyy")</f>
        <v>Feb-2023</v>
      </c>
      <c r="D3943">
        <f t="shared" si="61"/>
        <v>2023</v>
      </c>
      <c r="E3943" t="s">
        <v>6670</v>
      </c>
      <c r="F3943" t="s">
        <v>6942</v>
      </c>
      <c r="G3943" t="s">
        <v>7097</v>
      </c>
      <c r="H3943" t="s">
        <v>7105</v>
      </c>
      <c r="I3943" t="s">
        <v>7149</v>
      </c>
      <c r="J3943" t="s">
        <v>7164</v>
      </c>
      <c r="K3943" t="s">
        <v>7170</v>
      </c>
      <c r="L3943" t="s">
        <v>7189</v>
      </c>
      <c r="M3943">
        <v>4</v>
      </c>
      <c r="N3943">
        <v>5715.15</v>
      </c>
      <c r="O3943">
        <v>0</v>
      </c>
      <c r="P3943">
        <v>1592.17</v>
      </c>
    </row>
    <row r="3944" spans="1:16" x14ac:dyDescent="0.25">
      <c r="A3944" t="s">
        <v>3956</v>
      </c>
      <c r="B3944" t="s">
        <v>5478</v>
      </c>
      <c r="C3944" t="str">
        <f>TEXT(SalesData[[#This Row],[Order Date]],"mmm-yyyy")</f>
        <v>Jan-2023</v>
      </c>
      <c r="D3944">
        <f t="shared" si="61"/>
        <v>2023</v>
      </c>
      <c r="E3944" t="s">
        <v>6707</v>
      </c>
      <c r="F3944" t="s">
        <v>7060</v>
      </c>
      <c r="G3944" t="s">
        <v>7094</v>
      </c>
      <c r="H3944" t="s">
        <v>7101</v>
      </c>
      <c r="I3944" t="s">
        <v>7124</v>
      </c>
      <c r="J3944" t="s">
        <v>7165</v>
      </c>
      <c r="K3944" t="s">
        <v>7177</v>
      </c>
      <c r="L3944" t="s">
        <v>7201</v>
      </c>
      <c r="M3944">
        <v>1</v>
      </c>
      <c r="N3944">
        <v>42676.82</v>
      </c>
      <c r="O3944">
        <v>0.15</v>
      </c>
      <c r="P3944">
        <v>5081.72</v>
      </c>
    </row>
    <row r="3945" spans="1:16" x14ac:dyDescent="0.25">
      <c r="A3945" t="s">
        <v>3957</v>
      </c>
      <c r="B3945" t="s">
        <v>5671</v>
      </c>
      <c r="C3945" t="str">
        <f>TEXT(SalesData[[#This Row],[Order Date]],"mmm-yyyy")</f>
        <v>Jun-2023</v>
      </c>
      <c r="D3945">
        <f t="shared" si="61"/>
        <v>2023</v>
      </c>
      <c r="E3945" t="s">
        <v>6585</v>
      </c>
      <c r="F3945" t="s">
        <v>7038</v>
      </c>
      <c r="G3945" t="s">
        <v>7095</v>
      </c>
      <c r="H3945" t="s">
        <v>7106</v>
      </c>
      <c r="I3945" t="s">
        <v>7161</v>
      </c>
      <c r="J3945" t="s">
        <v>7165</v>
      </c>
      <c r="K3945" t="s">
        <v>7176</v>
      </c>
      <c r="L3945" t="s">
        <v>7194</v>
      </c>
      <c r="M3945">
        <v>5</v>
      </c>
      <c r="N3945">
        <v>116145.2</v>
      </c>
      <c r="O3945">
        <v>0.1</v>
      </c>
      <c r="P3945">
        <v>13545.88</v>
      </c>
    </row>
    <row r="3946" spans="1:16" x14ac:dyDescent="0.25">
      <c r="A3946" t="s">
        <v>3958</v>
      </c>
      <c r="B3946" t="s">
        <v>5134</v>
      </c>
      <c r="C3946" t="str">
        <f>TEXT(SalesData[[#This Row],[Order Date]],"mmm-yyyy")</f>
        <v>Dec-2023</v>
      </c>
      <c r="D3946">
        <f t="shared" si="61"/>
        <v>2023</v>
      </c>
      <c r="E3946" t="s">
        <v>6775</v>
      </c>
      <c r="F3946" t="s">
        <v>7010</v>
      </c>
      <c r="G3946" t="s">
        <v>7094</v>
      </c>
      <c r="H3946" t="s">
        <v>7101</v>
      </c>
      <c r="I3946" t="s">
        <v>7124</v>
      </c>
      <c r="J3946" t="s">
        <v>7164</v>
      </c>
      <c r="K3946" t="s">
        <v>7174</v>
      </c>
      <c r="L3946" t="s">
        <v>7188</v>
      </c>
      <c r="M3946">
        <v>5</v>
      </c>
      <c r="N3946">
        <v>13998.24</v>
      </c>
      <c r="O3946">
        <v>0</v>
      </c>
      <c r="P3946">
        <v>3612.22</v>
      </c>
    </row>
    <row r="3947" spans="1:16" x14ac:dyDescent="0.25">
      <c r="A3947" t="s">
        <v>3959</v>
      </c>
      <c r="B3947" t="s">
        <v>5969</v>
      </c>
      <c r="C3947" t="str">
        <f>TEXT(SalesData[[#This Row],[Order Date]],"mmm-yyyy")</f>
        <v>May-2024</v>
      </c>
      <c r="D3947">
        <f t="shared" si="61"/>
        <v>2024</v>
      </c>
      <c r="E3947" t="s">
        <v>6546</v>
      </c>
      <c r="F3947" t="s">
        <v>7066</v>
      </c>
      <c r="G3947" t="s">
        <v>7094</v>
      </c>
      <c r="H3947" t="s">
        <v>7101</v>
      </c>
      <c r="I3947" t="s">
        <v>7124</v>
      </c>
      <c r="J3947" t="s">
        <v>7162</v>
      </c>
      <c r="K3947" t="s">
        <v>7168</v>
      </c>
      <c r="L3947" t="s">
        <v>7180</v>
      </c>
      <c r="M3947">
        <v>1</v>
      </c>
      <c r="N3947">
        <v>2791.97</v>
      </c>
      <c r="O3947">
        <v>0.2</v>
      </c>
      <c r="P3947">
        <v>185.23</v>
      </c>
    </row>
    <row r="3948" spans="1:16" x14ac:dyDescent="0.25">
      <c r="A3948" t="s">
        <v>3960</v>
      </c>
      <c r="B3948" t="s">
        <v>5622</v>
      </c>
      <c r="C3948" t="str">
        <f>TEXT(SalesData[[#This Row],[Order Date]],"mmm-yyyy")</f>
        <v>Dec-2024</v>
      </c>
      <c r="D3948">
        <f t="shared" si="61"/>
        <v>2024</v>
      </c>
      <c r="E3948" t="s">
        <v>6750</v>
      </c>
      <c r="F3948" t="s">
        <v>6965</v>
      </c>
      <c r="G3948" t="s">
        <v>7097</v>
      </c>
      <c r="H3948" t="s">
        <v>7105</v>
      </c>
      <c r="I3948" t="s">
        <v>7121</v>
      </c>
      <c r="J3948" t="s">
        <v>7165</v>
      </c>
      <c r="K3948" t="s">
        <v>7172</v>
      </c>
      <c r="L3948" t="s">
        <v>7185</v>
      </c>
      <c r="M3948">
        <v>1</v>
      </c>
      <c r="N3948">
        <v>4264.5600000000004</v>
      </c>
      <c r="O3948">
        <v>0.15</v>
      </c>
      <c r="P3948">
        <v>443.07</v>
      </c>
    </row>
    <row r="3949" spans="1:16" x14ac:dyDescent="0.25">
      <c r="A3949" t="s">
        <v>3961</v>
      </c>
      <c r="B3949" t="s">
        <v>5303</v>
      </c>
      <c r="C3949" t="str">
        <f>TEXT(SalesData[[#This Row],[Order Date]],"mmm-yyyy")</f>
        <v>Mar-2024</v>
      </c>
      <c r="D3949">
        <f t="shared" si="61"/>
        <v>2024</v>
      </c>
      <c r="E3949" t="s">
        <v>6510</v>
      </c>
      <c r="F3949" t="s">
        <v>7064</v>
      </c>
      <c r="G3949" t="s">
        <v>7094</v>
      </c>
      <c r="H3949" t="s">
        <v>7101</v>
      </c>
      <c r="I3949" t="s">
        <v>7124</v>
      </c>
      <c r="J3949" t="s">
        <v>7162</v>
      </c>
      <c r="K3949" t="s">
        <v>7166</v>
      </c>
      <c r="L3949" t="s">
        <v>7211</v>
      </c>
      <c r="M3949">
        <v>5</v>
      </c>
      <c r="N3949">
        <v>27568.5</v>
      </c>
      <c r="O3949">
        <v>0.25</v>
      </c>
      <c r="P3949">
        <v>1152.0999999999999</v>
      </c>
    </row>
    <row r="3950" spans="1:16" x14ac:dyDescent="0.25">
      <c r="A3950" t="s">
        <v>3962</v>
      </c>
      <c r="B3950" t="s">
        <v>5135</v>
      </c>
      <c r="C3950" t="str">
        <f>TEXT(SalesData[[#This Row],[Order Date]],"mmm-yyyy")</f>
        <v>Jun-2024</v>
      </c>
      <c r="D3950">
        <f t="shared" si="61"/>
        <v>2024</v>
      </c>
      <c r="E3950" t="s">
        <v>6336</v>
      </c>
      <c r="F3950" t="s">
        <v>6912</v>
      </c>
      <c r="G3950" t="s">
        <v>7094</v>
      </c>
      <c r="H3950" t="s">
        <v>7101</v>
      </c>
      <c r="I3950" t="s">
        <v>7137</v>
      </c>
      <c r="J3950" t="s">
        <v>7162</v>
      </c>
      <c r="K3950" t="s">
        <v>7168</v>
      </c>
      <c r="L3950" t="s">
        <v>7181</v>
      </c>
      <c r="M3950">
        <v>8</v>
      </c>
      <c r="N3950">
        <v>92979.54</v>
      </c>
      <c r="O3950">
        <v>0</v>
      </c>
      <c r="P3950">
        <v>21684.720000000001</v>
      </c>
    </row>
    <row r="3951" spans="1:16" x14ac:dyDescent="0.25">
      <c r="A3951" t="s">
        <v>3963</v>
      </c>
      <c r="B3951" t="s">
        <v>5962</v>
      </c>
      <c r="C3951" t="str">
        <f>TEXT(SalesData[[#This Row],[Order Date]],"mmm-yyyy")</f>
        <v>May-2024</v>
      </c>
      <c r="D3951">
        <f t="shared" si="61"/>
        <v>2024</v>
      </c>
      <c r="E3951" t="s">
        <v>6662</v>
      </c>
      <c r="F3951" t="s">
        <v>6924</v>
      </c>
      <c r="G3951" t="s">
        <v>7094</v>
      </c>
      <c r="H3951" t="s">
        <v>7098</v>
      </c>
      <c r="I3951" t="s">
        <v>7114</v>
      </c>
      <c r="J3951" t="s">
        <v>7165</v>
      </c>
      <c r="K3951" t="s">
        <v>7177</v>
      </c>
      <c r="L3951" t="s">
        <v>7210</v>
      </c>
      <c r="M3951">
        <v>4</v>
      </c>
      <c r="N3951">
        <v>264530.76</v>
      </c>
      <c r="O3951">
        <v>0.25</v>
      </c>
      <c r="P3951">
        <v>3098.46</v>
      </c>
    </row>
    <row r="3952" spans="1:16" x14ac:dyDescent="0.25">
      <c r="A3952" t="s">
        <v>3964</v>
      </c>
      <c r="B3952" t="s">
        <v>5368</v>
      </c>
      <c r="C3952" t="str">
        <f>TEXT(SalesData[[#This Row],[Order Date]],"mmm-yyyy")</f>
        <v>Jan-2025</v>
      </c>
      <c r="D3952">
        <f t="shared" si="61"/>
        <v>2025</v>
      </c>
      <c r="E3952" t="s">
        <v>6815</v>
      </c>
      <c r="F3952" t="s">
        <v>6957</v>
      </c>
      <c r="G3952" t="s">
        <v>7097</v>
      </c>
      <c r="H3952" t="s">
        <v>7107</v>
      </c>
      <c r="I3952" t="s">
        <v>7152</v>
      </c>
      <c r="J3952" t="s">
        <v>7163</v>
      </c>
      <c r="K3952" t="s">
        <v>7175</v>
      </c>
      <c r="L3952" t="s">
        <v>7205</v>
      </c>
      <c r="M3952">
        <v>2</v>
      </c>
      <c r="N3952">
        <v>5987.66</v>
      </c>
      <c r="O3952">
        <v>0.1</v>
      </c>
      <c r="P3952">
        <v>941.47</v>
      </c>
    </row>
    <row r="3953" spans="1:16" x14ac:dyDescent="0.25">
      <c r="A3953" t="s">
        <v>3965</v>
      </c>
      <c r="B3953" t="s">
        <v>5177</v>
      </c>
      <c r="C3953" t="str">
        <f>TEXT(SalesData[[#This Row],[Order Date]],"mmm-yyyy")</f>
        <v>Oct-2024</v>
      </c>
      <c r="D3953">
        <f t="shared" si="61"/>
        <v>2024</v>
      </c>
      <c r="E3953" t="s">
        <v>6492</v>
      </c>
      <c r="F3953" t="s">
        <v>6971</v>
      </c>
      <c r="G3953" t="s">
        <v>7097</v>
      </c>
      <c r="H3953" t="s">
        <v>7110</v>
      </c>
      <c r="I3953" t="s">
        <v>7159</v>
      </c>
      <c r="J3953" t="s">
        <v>7163</v>
      </c>
      <c r="K3953" t="s">
        <v>7175</v>
      </c>
      <c r="L3953" t="s">
        <v>7205</v>
      </c>
      <c r="M3953">
        <v>1</v>
      </c>
      <c r="N3953">
        <v>2926.1</v>
      </c>
      <c r="O3953">
        <v>0.2</v>
      </c>
      <c r="P3953">
        <v>208.23</v>
      </c>
    </row>
    <row r="3954" spans="1:16" x14ac:dyDescent="0.25">
      <c r="A3954" t="s">
        <v>3966</v>
      </c>
      <c r="B3954" t="s">
        <v>5687</v>
      </c>
      <c r="C3954" t="str">
        <f>TEXT(SalesData[[#This Row],[Order Date]],"mmm-yyyy")</f>
        <v>Apr-2025</v>
      </c>
      <c r="D3954">
        <f t="shared" si="61"/>
        <v>2025</v>
      </c>
      <c r="E3954" t="s">
        <v>6335</v>
      </c>
      <c r="F3954" t="s">
        <v>6975</v>
      </c>
      <c r="G3954" t="s">
        <v>7096</v>
      </c>
      <c r="H3954" t="s">
        <v>7113</v>
      </c>
      <c r="I3954" t="s">
        <v>7143</v>
      </c>
      <c r="J3954" t="s">
        <v>7165</v>
      </c>
      <c r="K3954" t="s">
        <v>7172</v>
      </c>
      <c r="L3954" t="s">
        <v>7208</v>
      </c>
      <c r="M3954">
        <v>2</v>
      </c>
      <c r="N3954">
        <v>5206.28</v>
      </c>
      <c r="O3954">
        <v>0</v>
      </c>
      <c r="P3954">
        <v>1031.72</v>
      </c>
    </row>
    <row r="3955" spans="1:16" x14ac:dyDescent="0.25">
      <c r="A3955" t="s">
        <v>3967</v>
      </c>
      <c r="B3955" t="s">
        <v>5062</v>
      </c>
      <c r="C3955" t="str">
        <f>TEXT(SalesData[[#This Row],[Order Date]],"mmm-yyyy")</f>
        <v>Jan-2024</v>
      </c>
      <c r="D3955">
        <f t="shared" si="61"/>
        <v>2024</v>
      </c>
      <c r="E3955" t="s">
        <v>6249</v>
      </c>
      <c r="F3955" t="s">
        <v>7003</v>
      </c>
      <c r="G3955" t="s">
        <v>7097</v>
      </c>
      <c r="H3955" t="s">
        <v>7107</v>
      </c>
      <c r="I3955" t="s">
        <v>7152</v>
      </c>
      <c r="J3955" t="s">
        <v>7164</v>
      </c>
      <c r="K3955" t="s">
        <v>7170</v>
      </c>
      <c r="L3955" t="s">
        <v>7189</v>
      </c>
      <c r="M3955">
        <v>6</v>
      </c>
      <c r="N3955">
        <v>6449.1</v>
      </c>
      <c r="O3955">
        <v>0.25</v>
      </c>
      <c r="P3955">
        <v>1195.1199999999999</v>
      </c>
    </row>
    <row r="3956" spans="1:16" x14ac:dyDescent="0.25">
      <c r="A3956" t="s">
        <v>3968</v>
      </c>
      <c r="B3956" t="s">
        <v>5198</v>
      </c>
      <c r="C3956" t="str">
        <f>TEXT(SalesData[[#This Row],[Order Date]],"mmm-yyyy")</f>
        <v>Nov-2025</v>
      </c>
      <c r="D3956">
        <f t="shared" si="61"/>
        <v>2025</v>
      </c>
      <c r="E3956" t="s">
        <v>6128</v>
      </c>
      <c r="F3956" t="s">
        <v>6927</v>
      </c>
      <c r="G3956" t="s">
        <v>7095</v>
      </c>
      <c r="H3956" t="s">
        <v>7109</v>
      </c>
      <c r="I3956" t="s">
        <v>7135</v>
      </c>
      <c r="J3956" t="s">
        <v>7163</v>
      </c>
      <c r="K3956" t="s">
        <v>7167</v>
      </c>
      <c r="L3956" t="s">
        <v>7179</v>
      </c>
      <c r="M3956">
        <v>6</v>
      </c>
      <c r="N3956">
        <v>14421.07</v>
      </c>
      <c r="O3956">
        <v>0.05</v>
      </c>
      <c r="P3956">
        <v>3497.99</v>
      </c>
    </row>
    <row r="3957" spans="1:16" x14ac:dyDescent="0.25">
      <c r="A3957" t="s">
        <v>3969</v>
      </c>
      <c r="B3957" t="s">
        <v>5318</v>
      </c>
      <c r="C3957" t="str">
        <f>TEXT(SalesData[[#This Row],[Order Date]],"mmm-yyyy")</f>
        <v>Feb-2025</v>
      </c>
      <c r="D3957">
        <f t="shared" si="61"/>
        <v>2025</v>
      </c>
      <c r="E3957" t="s">
        <v>6776</v>
      </c>
      <c r="F3957" t="s">
        <v>7073</v>
      </c>
      <c r="G3957" t="s">
        <v>7096</v>
      </c>
      <c r="H3957" t="s">
        <v>7103</v>
      </c>
      <c r="I3957" t="s">
        <v>7158</v>
      </c>
      <c r="J3957" t="s">
        <v>7165</v>
      </c>
      <c r="K3957" t="s">
        <v>7172</v>
      </c>
      <c r="L3957" t="s">
        <v>7208</v>
      </c>
      <c r="M3957">
        <v>3</v>
      </c>
      <c r="N3957">
        <v>7408.68</v>
      </c>
      <c r="O3957">
        <v>0</v>
      </c>
      <c r="P3957">
        <v>1653.41</v>
      </c>
    </row>
    <row r="3958" spans="1:16" x14ac:dyDescent="0.25">
      <c r="A3958" t="s">
        <v>3970</v>
      </c>
      <c r="B3958" t="s">
        <v>5036</v>
      </c>
      <c r="C3958" t="str">
        <f>TEXT(SalesData[[#This Row],[Order Date]],"mmm-yyyy")</f>
        <v>Dec-2024</v>
      </c>
      <c r="D3958">
        <f t="shared" si="61"/>
        <v>2024</v>
      </c>
      <c r="E3958" t="s">
        <v>6575</v>
      </c>
      <c r="F3958" t="s">
        <v>7004</v>
      </c>
      <c r="G3958" t="s">
        <v>7097</v>
      </c>
      <c r="H3958" t="s">
        <v>7104</v>
      </c>
      <c r="I3958" t="s">
        <v>7120</v>
      </c>
      <c r="J3958" t="s">
        <v>7163</v>
      </c>
      <c r="K3958" t="s">
        <v>7167</v>
      </c>
      <c r="L3958" t="s">
        <v>7187</v>
      </c>
      <c r="M3958">
        <v>5</v>
      </c>
      <c r="N3958">
        <v>7790.53</v>
      </c>
      <c r="O3958">
        <v>0</v>
      </c>
      <c r="P3958">
        <v>2175.9299999999998</v>
      </c>
    </row>
    <row r="3959" spans="1:16" x14ac:dyDescent="0.25">
      <c r="A3959" t="s">
        <v>3971</v>
      </c>
      <c r="B3959" t="s">
        <v>5193</v>
      </c>
      <c r="C3959" t="str">
        <f>TEXT(SalesData[[#This Row],[Order Date]],"mmm-yyyy")</f>
        <v>Aug-2023</v>
      </c>
      <c r="D3959">
        <f t="shared" si="61"/>
        <v>2023</v>
      </c>
      <c r="E3959" t="s">
        <v>6768</v>
      </c>
      <c r="F3959" t="s">
        <v>6952</v>
      </c>
      <c r="G3959" t="s">
        <v>7096</v>
      </c>
      <c r="H3959" t="s">
        <v>7111</v>
      </c>
      <c r="I3959" t="s">
        <v>7145</v>
      </c>
      <c r="J3959" t="s">
        <v>7162</v>
      </c>
      <c r="K3959" t="s">
        <v>7168</v>
      </c>
      <c r="L3959" t="s">
        <v>7180</v>
      </c>
      <c r="M3959">
        <v>8</v>
      </c>
      <c r="N3959">
        <v>25865.15</v>
      </c>
      <c r="O3959">
        <v>0.1</v>
      </c>
      <c r="P3959">
        <v>3127.91</v>
      </c>
    </row>
    <row r="3960" spans="1:16" x14ac:dyDescent="0.25">
      <c r="A3960" t="s">
        <v>3972</v>
      </c>
      <c r="B3960" t="s">
        <v>6064</v>
      </c>
      <c r="C3960" t="str">
        <f>TEXT(SalesData[[#This Row],[Order Date]],"mmm-yyyy")</f>
        <v>Oct-2023</v>
      </c>
      <c r="D3960">
        <f t="shared" si="61"/>
        <v>2023</v>
      </c>
      <c r="E3960" t="s">
        <v>6456</v>
      </c>
      <c r="F3960" t="s">
        <v>7065</v>
      </c>
      <c r="G3960" t="s">
        <v>7097</v>
      </c>
      <c r="H3960" t="s">
        <v>7110</v>
      </c>
      <c r="I3960" t="s">
        <v>7129</v>
      </c>
      <c r="J3960" t="s">
        <v>7164</v>
      </c>
      <c r="K3960" t="s">
        <v>7173</v>
      </c>
      <c r="L3960" t="s">
        <v>7186</v>
      </c>
      <c r="M3960">
        <v>2</v>
      </c>
      <c r="N3960">
        <v>6896.22</v>
      </c>
      <c r="O3960">
        <v>0.25</v>
      </c>
      <c r="P3960">
        <v>1088.3499999999999</v>
      </c>
    </row>
    <row r="3961" spans="1:16" x14ac:dyDescent="0.25">
      <c r="A3961" t="s">
        <v>3973</v>
      </c>
      <c r="B3961" t="s">
        <v>5712</v>
      </c>
      <c r="C3961" t="str">
        <f>TEXT(SalesData[[#This Row],[Order Date]],"mmm-yyyy")</f>
        <v>Jul-2023</v>
      </c>
      <c r="D3961">
        <f t="shared" si="61"/>
        <v>2023</v>
      </c>
      <c r="E3961" t="s">
        <v>6548</v>
      </c>
      <c r="F3961" t="s">
        <v>6976</v>
      </c>
      <c r="G3961" t="s">
        <v>7097</v>
      </c>
      <c r="H3961" t="s">
        <v>7110</v>
      </c>
      <c r="I3961" t="s">
        <v>7155</v>
      </c>
      <c r="J3961" t="s">
        <v>7163</v>
      </c>
      <c r="K3961" t="s">
        <v>7171</v>
      </c>
      <c r="L3961" t="s">
        <v>7204</v>
      </c>
      <c r="M3961">
        <v>8</v>
      </c>
      <c r="N3961">
        <v>32835.199999999997</v>
      </c>
      <c r="O3961">
        <v>0.05</v>
      </c>
      <c r="P3961">
        <v>5157.51</v>
      </c>
    </row>
    <row r="3962" spans="1:16" x14ac:dyDescent="0.25">
      <c r="A3962" t="s">
        <v>3974</v>
      </c>
      <c r="B3962" t="s">
        <v>5037</v>
      </c>
      <c r="C3962" t="str">
        <f>TEXT(SalesData[[#This Row],[Order Date]],"mmm-yyyy")</f>
        <v>Apr-2024</v>
      </c>
      <c r="D3962">
        <f t="shared" si="61"/>
        <v>2024</v>
      </c>
      <c r="E3962" t="s">
        <v>6881</v>
      </c>
      <c r="F3962" t="s">
        <v>7028</v>
      </c>
      <c r="G3962" t="s">
        <v>7095</v>
      </c>
      <c r="H3962" t="s">
        <v>7109</v>
      </c>
      <c r="I3962" t="s">
        <v>7127</v>
      </c>
      <c r="J3962" t="s">
        <v>7162</v>
      </c>
      <c r="K3962" t="s">
        <v>7168</v>
      </c>
      <c r="L3962" t="s">
        <v>7191</v>
      </c>
      <c r="M3962">
        <v>8</v>
      </c>
      <c r="N3962">
        <v>49526.86</v>
      </c>
      <c r="O3962">
        <v>0</v>
      </c>
      <c r="P3962">
        <v>10373</v>
      </c>
    </row>
    <row r="3963" spans="1:16" x14ac:dyDescent="0.25">
      <c r="A3963" t="s">
        <v>3975</v>
      </c>
      <c r="B3963" t="s">
        <v>5363</v>
      </c>
      <c r="C3963" t="str">
        <f>TEXT(SalesData[[#This Row],[Order Date]],"mmm-yyyy")</f>
        <v>Jun-2023</v>
      </c>
      <c r="D3963">
        <f t="shared" si="61"/>
        <v>2023</v>
      </c>
      <c r="E3963" t="s">
        <v>6602</v>
      </c>
      <c r="F3963" t="s">
        <v>7068</v>
      </c>
      <c r="G3963" t="s">
        <v>7094</v>
      </c>
      <c r="H3963" t="s">
        <v>7098</v>
      </c>
      <c r="I3963" t="s">
        <v>7138</v>
      </c>
      <c r="J3963" t="s">
        <v>7163</v>
      </c>
      <c r="K3963" t="s">
        <v>7167</v>
      </c>
      <c r="L3963" t="s">
        <v>7187</v>
      </c>
      <c r="M3963">
        <v>5</v>
      </c>
      <c r="N3963">
        <v>7174.08</v>
      </c>
      <c r="O3963">
        <v>0</v>
      </c>
      <c r="P3963">
        <v>1970.51</v>
      </c>
    </row>
    <row r="3964" spans="1:16" x14ac:dyDescent="0.25">
      <c r="A3964" t="s">
        <v>3976</v>
      </c>
      <c r="B3964" t="s">
        <v>5460</v>
      </c>
      <c r="C3964" t="str">
        <f>TEXT(SalesData[[#This Row],[Order Date]],"mmm-yyyy")</f>
        <v>May-2023</v>
      </c>
      <c r="D3964">
        <f t="shared" si="61"/>
        <v>2023</v>
      </c>
      <c r="E3964" t="s">
        <v>6507</v>
      </c>
      <c r="F3964" t="s">
        <v>7050</v>
      </c>
      <c r="G3964" t="s">
        <v>7096</v>
      </c>
      <c r="H3964" t="s">
        <v>7111</v>
      </c>
      <c r="I3964" t="s">
        <v>7131</v>
      </c>
      <c r="J3964" t="s">
        <v>7164</v>
      </c>
      <c r="K3964" t="s">
        <v>7170</v>
      </c>
      <c r="L3964" t="s">
        <v>7189</v>
      </c>
      <c r="M3964">
        <v>2</v>
      </c>
      <c r="N3964">
        <v>2366.04</v>
      </c>
      <c r="O3964">
        <v>0.2</v>
      </c>
      <c r="P3964">
        <v>595.46</v>
      </c>
    </row>
    <row r="3965" spans="1:16" x14ac:dyDescent="0.25">
      <c r="A3965" t="s">
        <v>3977</v>
      </c>
      <c r="B3965" t="s">
        <v>5274</v>
      </c>
      <c r="C3965" t="str">
        <f>TEXT(SalesData[[#This Row],[Order Date]],"mmm-yyyy")</f>
        <v>Nov-2025</v>
      </c>
      <c r="D3965">
        <f t="shared" si="61"/>
        <v>2025</v>
      </c>
      <c r="E3965" t="s">
        <v>6212</v>
      </c>
      <c r="F3965" t="s">
        <v>6985</v>
      </c>
      <c r="G3965" t="s">
        <v>7094</v>
      </c>
      <c r="H3965" t="s">
        <v>7098</v>
      </c>
      <c r="I3965" t="s">
        <v>7156</v>
      </c>
      <c r="J3965" t="s">
        <v>7165</v>
      </c>
      <c r="K3965" t="s">
        <v>7177</v>
      </c>
      <c r="L3965" t="s">
        <v>7201</v>
      </c>
      <c r="M3965">
        <v>3</v>
      </c>
      <c r="N3965">
        <v>126972.05</v>
      </c>
      <c r="O3965">
        <v>0.2</v>
      </c>
      <c r="P3965">
        <v>13412.28</v>
      </c>
    </row>
    <row r="3966" spans="1:16" x14ac:dyDescent="0.25">
      <c r="A3966" t="s">
        <v>3978</v>
      </c>
      <c r="B3966" t="s">
        <v>5817</v>
      </c>
      <c r="C3966" t="str">
        <f>TEXT(SalesData[[#This Row],[Order Date]],"mmm-yyyy")</f>
        <v>Jun-2024</v>
      </c>
      <c r="D3966">
        <f t="shared" si="61"/>
        <v>2024</v>
      </c>
      <c r="E3966" t="s">
        <v>6444</v>
      </c>
      <c r="F3966" t="s">
        <v>6927</v>
      </c>
      <c r="G3966" t="s">
        <v>7095</v>
      </c>
      <c r="H3966" t="s">
        <v>7109</v>
      </c>
      <c r="I3966" t="s">
        <v>7140</v>
      </c>
      <c r="J3966" t="s">
        <v>7164</v>
      </c>
      <c r="K3966" t="s">
        <v>7170</v>
      </c>
      <c r="L3966" t="s">
        <v>7189</v>
      </c>
      <c r="M3966">
        <v>2</v>
      </c>
      <c r="N3966">
        <v>2413.6</v>
      </c>
      <c r="O3966">
        <v>0.2</v>
      </c>
      <c r="P3966">
        <v>511.18</v>
      </c>
    </row>
    <row r="3967" spans="1:16" x14ac:dyDescent="0.25">
      <c r="A3967" t="s">
        <v>3979</v>
      </c>
      <c r="B3967" t="s">
        <v>6068</v>
      </c>
      <c r="C3967" t="str">
        <f>TEXT(SalesData[[#This Row],[Order Date]],"mmm-yyyy")</f>
        <v>Nov-2025</v>
      </c>
      <c r="D3967">
        <f t="shared" si="61"/>
        <v>2025</v>
      </c>
      <c r="E3967" t="s">
        <v>6678</v>
      </c>
      <c r="F3967" t="s">
        <v>6911</v>
      </c>
      <c r="G3967" t="s">
        <v>7097</v>
      </c>
      <c r="H3967" t="s">
        <v>7105</v>
      </c>
      <c r="I3967" t="s">
        <v>7149</v>
      </c>
      <c r="J3967" t="s">
        <v>7162</v>
      </c>
      <c r="K3967" t="s">
        <v>7166</v>
      </c>
      <c r="L3967" t="s">
        <v>7178</v>
      </c>
      <c r="M3967">
        <v>4</v>
      </c>
      <c r="N3967">
        <v>62521.69</v>
      </c>
      <c r="O3967">
        <v>0</v>
      </c>
      <c r="P3967">
        <v>13732.6</v>
      </c>
    </row>
    <row r="3968" spans="1:16" x14ac:dyDescent="0.25">
      <c r="A3968" t="s">
        <v>3980</v>
      </c>
      <c r="B3968" t="s">
        <v>5729</v>
      </c>
      <c r="C3968" t="str">
        <f>TEXT(SalesData[[#This Row],[Order Date]],"mmm-yyyy")</f>
        <v>Jul-2023</v>
      </c>
      <c r="D3968">
        <f t="shared" si="61"/>
        <v>2023</v>
      </c>
      <c r="E3968" t="s">
        <v>6444</v>
      </c>
      <c r="F3968" t="s">
        <v>6927</v>
      </c>
      <c r="G3968" t="s">
        <v>7094</v>
      </c>
      <c r="H3968" t="s">
        <v>7100</v>
      </c>
      <c r="I3968" t="s">
        <v>7136</v>
      </c>
      <c r="J3968" t="s">
        <v>7163</v>
      </c>
      <c r="K3968" t="s">
        <v>7171</v>
      </c>
      <c r="L3968" t="s">
        <v>7204</v>
      </c>
      <c r="M3968">
        <v>7</v>
      </c>
      <c r="N3968">
        <v>28895.26</v>
      </c>
      <c r="O3968">
        <v>0.1</v>
      </c>
      <c r="P3968">
        <v>3205.22</v>
      </c>
    </row>
    <row r="3969" spans="1:16" x14ac:dyDescent="0.25">
      <c r="A3969" t="s">
        <v>3981</v>
      </c>
      <c r="B3969" t="s">
        <v>5184</v>
      </c>
      <c r="C3969" t="str">
        <f>TEXT(SalesData[[#This Row],[Order Date]],"mmm-yyyy")</f>
        <v>May-2025</v>
      </c>
      <c r="D3969">
        <f t="shared" si="61"/>
        <v>2025</v>
      </c>
      <c r="E3969" t="s">
        <v>6432</v>
      </c>
      <c r="F3969" t="s">
        <v>6992</v>
      </c>
      <c r="G3969" t="s">
        <v>7097</v>
      </c>
      <c r="H3969" t="s">
        <v>7104</v>
      </c>
      <c r="I3969" t="s">
        <v>7132</v>
      </c>
      <c r="J3969" t="s">
        <v>7162</v>
      </c>
      <c r="K3969" t="s">
        <v>7168</v>
      </c>
      <c r="L3969" t="s">
        <v>7180</v>
      </c>
      <c r="M3969">
        <v>1</v>
      </c>
      <c r="N3969">
        <v>3229.49</v>
      </c>
      <c r="O3969">
        <v>0.1</v>
      </c>
      <c r="P3969">
        <v>424.47</v>
      </c>
    </row>
    <row r="3970" spans="1:16" x14ac:dyDescent="0.25">
      <c r="A3970" t="s">
        <v>3982</v>
      </c>
      <c r="B3970" t="s">
        <v>5779</v>
      </c>
      <c r="C3970" t="str">
        <f>TEXT(SalesData[[#This Row],[Order Date]],"mmm-yyyy")</f>
        <v>Aug-2025</v>
      </c>
      <c r="D3970">
        <f t="shared" ref="D3970:D4033" si="62">YEAR(B3970)</f>
        <v>2025</v>
      </c>
      <c r="E3970" t="s">
        <v>6756</v>
      </c>
      <c r="F3970" t="s">
        <v>6969</v>
      </c>
      <c r="G3970" t="s">
        <v>7097</v>
      </c>
      <c r="H3970" t="s">
        <v>7110</v>
      </c>
      <c r="I3970" t="s">
        <v>7155</v>
      </c>
      <c r="J3970" t="s">
        <v>7164</v>
      </c>
      <c r="K3970" t="s">
        <v>7170</v>
      </c>
      <c r="L3970" t="s">
        <v>7213</v>
      </c>
      <c r="M3970">
        <v>7</v>
      </c>
      <c r="N3970">
        <v>17081.32</v>
      </c>
      <c r="O3970">
        <v>0.15</v>
      </c>
      <c r="P3970">
        <v>4689.03</v>
      </c>
    </row>
    <row r="3971" spans="1:16" x14ac:dyDescent="0.25">
      <c r="A3971" t="s">
        <v>3983</v>
      </c>
      <c r="B3971" t="s">
        <v>5746</v>
      </c>
      <c r="C3971" t="str">
        <f>TEXT(SalesData[[#This Row],[Order Date]],"mmm-yyyy")</f>
        <v>Dec-2023</v>
      </c>
      <c r="D3971">
        <f t="shared" si="62"/>
        <v>2023</v>
      </c>
      <c r="E3971" t="s">
        <v>6669</v>
      </c>
      <c r="F3971" t="s">
        <v>6952</v>
      </c>
      <c r="G3971" t="s">
        <v>7097</v>
      </c>
      <c r="H3971" t="s">
        <v>7105</v>
      </c>
      <c r="I3971" t="s">
        <v>7149</v>
      </c>
      <c r="J3971" t="s">
        <v>7164</v>
      </c>
      <c r="K3971" t="s">
        <v>7173</v>
      </c>
      <c r="L3971" t="s">
        <v>7186</v>
      </c>
      <c r="M3971">
        <v>7</v>
      </c>
      <c r="N3971">
        <v>27496.89</v>
      </c>
      <c r="O3971">
        <v>0.15</v>
      </c>
      <c r="P3971">
        <v>6557.43</v>
      </c>
    </row>
    <row r="3972" spans="1:16" x14ac:dyDescent="0.25">
      <c r="A3972" t="s">
        <v>3984</v>
      </c>
      <c r="B3972" t="s">
        <v>5924</v>
      </c>
      <c r="C3972" t="str">
        <f>TEXT(SalesData[[#This Row],[Order Date]],"mmm-yyyy")</f>
        <v>Oct-2023</v>
      </c>
      <c r="D3972">
        <f t="shared" si="62"/>
        <v>2023</v>
      </c>
      <c r="E3972" t="s">
        <v>6257</v>
      </c>
      <c r="F3972" t="s">
        <v>7008</v>
      </c>
      <c r="G3972" t="s">
        <v>7097</v>
      </c>
      <c r="H3972" t="s">
        <v>7104</v>
      </c>
      <c r="I3972" t="s">
        <v>7120</v>
      </c>
      <c r="J3972" t="s">
        <v>7163</v>
      </c>
      <c r="K3972" t="s">
        <v>7171</v>
      </c>
      <c r="L3972" t="s">
        <v>7209</v>
      </c>
      <c r="M3972">
        <v>4</v>
      </c>
      <c r="N3972">
        <v>7283.42</v>
      </c>
      <c r="O3972">
        <v>0</v>
      </c>
      <c r="P3972">
        <v>1498.89</v>
      </c>
    </row>
    <row r="3973" spans="1:16" x14ac:dyDescent="0.25">
      <c r="A3973" t="s">
        <v>3985</v>
      </c>
      <c r="B3973" t="s">
        <v>5600</v>
      </c>
      <c r="C3973" t="str">
        <f>TEXT(SalesData[[#This Row],[Order Date]],"mmm-yyyy")</f>
        <v>Jul-2025</v>
      </c>
      <c r="D3973">
        <f t="shared" si="62"/>
        <v>2025</v>
      </c>
      <c r="E3973" t="s">
        <v>6893</v>
      </c>
      <c r="F3973" t="s">
        <v>7015</v>
      </c>
      <c r="G3973" t="s">
        <v>7095</v>
      </c>
      <c r="H3973" t="s">
        <v>7102</v>
      </c>
      <c r="I3973" t="s">
        <v>7147</v>
      </c>
      <c r="J3973" t="s">
        <v>7164</v>
      </c>
      <c r="K3973" t="s">
        <v>7170</v>
      </c>
      <c r="L3973" t="s">
        <v>7189</v>
      </c>
      <c r="M3973">
        <v>1</v>
      </c>
      <c r="N3973">
        <v>1168.1400000000001</v>
      </c>
      <c r="O3973">
        <v>0.25</v>
      </c>
      <c r="P3973">
        <v>191.76</v>
      </c>
    </row>
    <row r="3974" spans="1:16" x14ac:dyDescent="0.25">
      <c r="A3974" t="s">
        <v>3986</v>
      </c>
      <c r="B3974" t="s">
        <v>5239</v>
      </c>
      <c r="C3974" t="str">
        <f>TEXT(SalesData[[#This Row],[Order Date]],"mmm-yyyy")</f>
        <v>Dec-2024</v>
      </c>
      <c r="D3974">
        <f t="shared" si="62"/>
        <v>2024</v>
      </c>
      <c r="E3974" t="s">
        <v>6760</v>
      </c>
      <c r="F3974" t="s">
        <v>7089</v>
      </c>
      <c r="G3974" t="s">
        <v>7094</v>
      </c>
      <c r="H3974" t="s">
        <v>7099</v>
      </c>
      <c r="I3974" t="s">
        <v>7125</v>
      </c>
      <c r="J3974" t="s">
        <v>7164</v>
      </c>
      <c r="K3974" t="s">
        <v>7170</v>
      </c>
      <c r="L3974" t="s">
        <v>7213</v>
      </c>
      <c r="M3974">
        <v>5</v>
      </c>
      <c r="N3974">
        <v>13025.79</v>
      </c>
      <c r="O3974">
        <v>0.1</v>
      </c>
      <c r="P3974">
        <v>3717.78</v>
      </c>
    </row>
    <row r="3975" spans="1:16" x14ac:dyDescent="0.25">
      <c r="A3975" t="s">
        <v>3987</v>
      </c>
      <c r="B3975" t="s">
        <v>5534</v>
      </c>
      <c r="C3975" t="str">
        <f>TEXT(SalesData[[#This Row],[Order Date]],"mmm-yyyy")</f>
        <v>Jul-2024</v>
      </c>
      <c r="D3975">
        <f t="shared" si="62"/>
        <v>2024</v>
      </c>
      <c r="E3975" t="s">
        <v>6674</v>
      </c>
      <c r="F3975" t="s">
        <v>6975</v>
      </c>
      <c r="G3975" t="s">
        <v>7097</v>
      </c>
      <c r="H3975" t="s">
        <v>7110</v>
      </c>
      <c r="I3975" t="s">
        <v>7129</v>
      </c>
      <c r="J3975" t="s">
        <v>7163</v>
      </c>
      <c r="K3975" t="s">
        <v>7171</v>
      </c>
      <c r="L3975" t="s">
        <v>7184</v>
      </c>
      <c r="M3975">
        <v>8</v>
      </c>
      <c r="N3975">
        <v>59470.559999999998</v>
      </c>
      <c r="O3975">
        <v>0.05</v>
      </c>
      <c r="P3975">
        <v>8774.0300000000007</v>
      </c>
    </row>
    <row r="3976" spans="1:16" x14ac:dyDescent="0.25">
      <c r="A3976" t="s">
        <v>3988</v>
      </c>
      <c r="B3976" t="s">
        <v>5032</v>
      </c>
      <c r="C3976" t="str">
        <f>TEXT(SalesData[[#This Row],[Order Date]],"mmm-yyyy")</f>
        <v>Apr-2023</v>
      </c>
      <c r="D3976">
        <f t="shared" si="62"/>
        <v>2023</v>
      </c>
      <c r="E3976" t="s">
        <v>6300</v>
      </c>
      <c r="F3976" t="s">
        <v>7025</v>
      </c>
      <c r="G3976" t="s">
        <v>7095</v>
      </c>
      <c r="H3976" t="s">
        <v>7109</v>
      </c>
      <c r="I3976" t="s">
        <v>7135</v>
      </c>
      <c r="J3976" t="s">
        <v>7162</v>
      </c>
      <c r="K3976" t="s">
        <v>7166</v>
      </c>
      <c r="L3976" t="s">
        <v>7192</v>
      </c>
      <c r="M3976">
        <v>1</v>
      </c>
      <c r="N3976">
        <v>5024.84</v>
      </c>
      <c r="O3976">
        <v>0.15</v>
      </c>
      <c r="P3976">
        <v>628.01</v>
      </c>
    </row>
    <row r="3977" spans="1:16" x14ac:dyDescent="0.25">
      <c r="A3977" t="s">
        <v>3989</v>
      </c>
      <c r="B3977" t="s">
        <v>6069</v>
      </c>
      <c r="C3977" t="str">
        <f>TEXT(SalesData[[#This Row],[Order Date]],"mmm-yyyy")</f>
        <v>Mar-2024</v>
      </c>
      <c r="D3977">
        <f t="shared" si="62"/>
        <v>2024</v>
      </c>
      <c r="E3977" t="s">
        <v>6301</v>
      </c>
      <c r="F3977" t="s">
        <v>7026</v>
      </c>
      <c r="G3977" t="s">
        <v>7095</v>
      </c>
      <c r="H3977" t="s">
        <v>7108</v>
      </c>
      <c r="I3977" t="s">
        <v>7126</v>
      </c>
      <c r="J3977" t="s">
        <v>7162</v>
      </c>
      <c r="K3977" t="s">
        <v>7168</v>
      </c>
      <c r="L3977" t="s">
        <v>7191</v>
      </c>
      <c r="M3977">
        <v>4</v>
      </c>
      <c r="N3977">
        <v>26306.13</v>
      </c>
      <c r="O3977">
        <v>0</v>
      </c>
      <c r="P3977">
        <v>5246.7</v>
      </c>
    </row>
    <row r="3978" spans="1:16" x14ac:dyDescent="0.25">
      <c r="A3978" t="s">
        <v>3990</v>
      </c>
      <c r="B3978" t="s">
        <v>5536</v>
      </c>
      <c r="C3978" t="str">
        <f>TEXT(SalesData[[#This Row],[Order Date]],"mmm-yyyy")</f>
        <v>Sep-2024</v>
      </c>
      <c r="D3978">
        <f t="shared" si="62"/>
        <v>2024</v>
      </c>
      <c r="E3978" t="s">
        <v>6221</v>
      </c>
      <c r="F3978" t="s">
        <v>6981</v>
      </c>
      <c r="G3978" t="s">
        <v>7094</v>
      </c>
      <c r="H3978" t="s">
        <v>7098</v>
      </c>
      <c r="I3978" t="s">
        <v>7138</v>
      </c>
      <c r="J3978" t="s">
        <v>7164</v>
      </c>
      <c r="K3978" t="s">
        <v>7174</v>
      </c>
      <c r="L3978" t="s">
        <v>7199</v>
      </c>
      <c r="M3978">
        <v>2</v>
      </c>
      <c r="N3978">
        <v>2425.5500000000002</v>
      </c>
      <c r="O3978">
        <v>0.25</v>
      </c>
      <c r="P3978">
        <v>166.94</v>
      </c>
    </row>
    <row r="3979" spans="1:16" x14ac:dyDescent="0.25">
      <c r="A3979" t="s">
        <v>3991</v>
      </c>
      <c r="B3979" t="s">
        <v>5094</v>
      </c>
      <c r="C3979" t="str">
        <f>TEXT(SalesData[[#This Row],[Order Date]],"mmm-yyyy")</f>
        <v>Nov-2025</v>
      </c>
      <c r="D3979">
        <f t="shared" si="62"/>
        <v>2025</v>
      </c>
      <c r="E3979" t="s">
        <v>6550</v>
      </c>
      <c r="F3979" t="s">
        <v>7044</v>
      </c>
      <c r="G3979" t="s">
        <v>7095</v>
      </c>
      <c r="H3979" t="s">
        <v>7102</v>
      </c>
      <c r="I3979" t="s">
        <v>7147</v>
      </c>
      <c r="J3979" t="s">
        <v>7162</v>
      </c>
      <c r="K3979" t="s">
        <v>7168</v>
      </c>
      <c r="L3979" t="s">
        <v>7180</v>
      </c>
      <c r="M3979">
        <v>5</v>
      </c>
      <c r="N3979">
        <v>17478.54</v>
      </c>
      <c r="O3979">
        <v>0</v>
      </c>
      <c r="P3979">
        <v>3096.39</v>
      </c>
    </row>
    <row r="3980" spans="1:16" x14ac:dyDescent="0.25">
      <c r="A3980" t="s">
        <v>3992</v>
      </c>
      <c r="B3980" t="s">
        <v>5771</v>
      </c>
      <c r="C3980" t="str">
        <f>TEXT(SalesData[[#This Row],[Order Date]],"mmm-yyyy")</f>
        <v>Oct-2025</v>
      </c>
      <c r="D3980">
        <f t="shared" si="62"/>
        <v>2025</v>
      </c>
      <c r="E3980" t="s">
        <v>6739</v>
      </c>
      <c r="F3980" t="s">
        <v>7031</v>
      </c>
      <c r="G3980" t="s">
        <v>7096</v>
      </c>
      <c r="H3980" t="s">
        <v>7112</v>
      </c>
      <c r="I3980" t="s">
        <v>7139</v>
      </c>
      <c r="J3980" t="s">
        <v>7163</v>
      </c>
      <c r="K3980" t="s">
        <v>7171</v>
      </c>
      <c r="L3980" t="s">
        <v>7184</v>
      </c>
      <c r="M3980">
        <v>6</v>
      </c>
      <c r="N3980">
        <v>34963.85</v>
      </c>
      <c r="O3980">
        <v>0.25</v>
      </c>
      <c r="P3980">
        <v>1204.98</v>
      </c>
    </row>
    <row r="3981" spans="1:16" x14ac:dyDescent="0.25">
      <c r="A3981" t="s">
        <v>3993</v>
      </c>
      <c r="B3981" t="s">
        <v>6027</v>
      </c>
      <c r="C3981" t="str">
        <f>TEXT(SalesData[[#This Row],[Order Date]],"mmm-yyyy")</f>
        <v>Dec-2024</v>
      </c>
      <c r="D3981">
        <f t="shared" si="62"/>
        <v>2024</v>
      </c>
      <c r="E3981" t="s">
        <v>6385</v>
      </c>
      <c r="F3981" t="s">
        <v>7034</v>
      </c>
      <c r="G3981" t="s">
        <v>7094</v>
      </c>
      <c r="H3981" t="s">
        <v>7098</v>
      </c>
      <c r="I3981" t="s">
        <v>7156</v>
      </c>
      <c r="J3981" t="s">
        <v>7165</v>
      </c>
      <c r="K3981" t="s">
        <v>7177</v>
      </c>
      <c r="L3981" t="s">
        <v>7210</v>
      </c>
      <c r="M3981">
        <v>6</v>
      </c>
      <c r="N3981">
        <v>445570.39</v>
      </c>
      <c r="O3981">
        <v>0.15</v>
      </c>
      <c r="P3981">
        <v>35995.050000000003</v>
      </c>
    </row>
    <row r="3982" spans="1:16" x14ac:dyDescent="0.25">
      <c r="A3982" t="s">
        <v>3994</v>
      </c>
      <c r="B3982" t="s">
        <v>5970</v>
      </c>
      <c r="C3982" t="str">
        <f>TEXT(SalesData[[#This Row],[Order Date]],"mmm-yyyy")</f>
        <v>Apr-2024</v>
      </c>
      <c r="D3982">
        <f t="shared" si="62"/>
        <v>2024</v>
      </c>
      <c r="E3982" t="s">
        <v>6384</v>
      </c>
      <c r="F3982" t="s">
        <v>6969</v>
      </c>
      <c r="G3982" t="s">
        <v>7097</v>
      </c>
      <c r="H3982" t="s">
        <v>7105</v>
      </c>
      <c r="I3982" t="s">
        <v>7149</v>
      </c>
      <c r="J3982" t="s">
        <v>7162</v>
      </c>
      <c r="K3982" t="s">
        <v>7169</v>
      </c>
      <c r="L3982" t="s">
        <v>7203</v>
      </c>
      <c r="M3982">
        <v>6</v>
      </c>
      <c r="N3982">
        <v>106950.33</v>
      </c>
      <c r="O3982">
        <v>0.2</v>
      </c>
      <c r="P3982">
        <v>10898.27</v>
      </c>
    </row>
    <row r="3983" spans="1:16" x14ac:dyDescent="0.25">
      <c r="A3983" t="s">
        <v>3995</v>
      </c>
      <c r="B3983" t="s">
        <v>5835</v>
      </c>
      <c r="C3983" t="str">
        <f>TEXT(SalesData[[#This Row],[Order Date]],"mmm-yyyy")</f>
        <v>Sep-2024</v>
      </c>
      <c r="D3983">
        <f t="shared" si="62"/>
        <v>2024</v>
      </c>
      <c r="E3983" t="s">
        <v>6820</v>
      </c>
      <c r="F3983" t="s">
        <v>7060</v>
      </c>
      <c r="G3983" t="s">
        <v>7094</v>
      </c>
      <c r="H3983" t="s">
        <v>7099</v>
      </c>
      <c r="I3983" t="s">
        <v>7125</v>
      </c>
      <c r="J3983" t="s">
        <v>7165</v>
      </c>
      <c r="K3983" t="s">
        <v>7177</v>
      </c>
      <c r="L3983" t="s">
        <v>7198</v>
      </c>
      <c r="M3983">
        <v>2</v>
      </c>
      <c r="N3983">
        <v>120442.55</v>
      </c>
      <c r="O3983">
        <v>0.05</v>
      </c>
      <c r="P3983">
        <v>20199.689999999999</v>
      </c>
    </row>
    <row r="3984" spans="1:16" x14ac:dyDescent="0.25">
      <c r="A3984" t="s">
        <v>3996</v>
      </c>
      <c r="B3984" t="s">
        <v>5169</v>
      </c>
      <c r="C3984" t="str">
        <f>TEXT(SalesData[[#This Row],[Order Date]],"mmm-yyyy")</f>
        <v>Apr-2025</v>
      </c>
      <c r="D3984">
        <f t="shared" si="62"/>
        <v>2025</v>
      </c>
      <c r="E3984" t="s">
        <v>6413</v>
      </c>
      <c r="F3984" t="s">
        <v>7052</v>
      </c>
      <c r="G3984" t="s">
        <v>7096</v>
      </c>
      <c r="H3984" t="s">
        <v>7103</v>
      </c>
      <c r="I3984" t="s">
        <v>7119</v>
      </c>
      <c r="J3984" t="s">
        <v>7164</v>
      </c>
      <c r="K3984" t="s">
        <v>7173</v>
      </c>
      <c r="L3984" t="s">
        <v>7186</v>
      </c>
      <c r="M3984">
        <v>6</v>
      </c>
      <c r="N3984">
        <v>23720.93</v>
      </c>
      <c r="O3984">
        <v>0.1</v>
      </c>
      <c r="P3984">
        <v>6271.66</v>
      </c>
    </row>
    <row r="3985" spans="1:16" x14ac:dyDescent="0.25">
      <c r="A3985" t="s">
        <v>3997</v>
      </c>
      <c r="B3985" t="s">
        <v>5469</v>
      </c>
      <c r="C3985" t="str">
        <f>TEXT(SalesData[[#This Row],[Order Date]],"mmm-yyyy")</f>
        <v>Nov-2023</v>
      </c>
      <c r="D3985">
        <f t="shared" si="62"/>
        <v>2023</v>
      </c>
      <c r="E3985" t="s">
        <v>6580</v>
      </c>
      <c r="F3985" t="s">
        <v>7066</v>
      </c>
      <c r="G3985" t="s">
        <v>7096</v>
      </c>
      <c r="H3985" t="s">
        <v>7103</v>
      </c>
      <c r="I3985" t="s">
        <v>7119</v>
      </c>
      <c r="J3985" t="s">
        <v>7162</v>
      </c>
      <c r="K3985" t="s">
        <v>7166</v>
      </c>
      <c r="L3985" t="s">
        <v>7178</v>
      </c>
      <c r="M3985">
        <v>8</v>
      </c>
      <c r="N3985">
        <v>106707.88</v>
      </c>
      <c r="O3985">
        <v>0.1</v>
      </c>
      <c r="P3985">
        <v>17291.54</v>
      </c>
    </row>
    <row r="3986" spans="1:16" x14ac:dyDescent="0.25">
      <c r="A3986" t="s">
        <v>3998</v>
      </c>
      <c r="B3986" t="s">
        <v>5744</v>
      </c>
      <c r="C3986" t="str">
        <f>TEXT(SalesData[[#This Row],[Order Date]],"mmm-yyyy")</f>
        <v>Jul-2025</v>
      </c>
      <c r="D3986">
        <f t="shared" si="62"/>
        <v>2025</v>
      </c>
      <c r="E3986" t="s">
        <v>6797</v>
      </c>
      <c r="F3986" t="s">
        <v>7071</v>
      </c>
      <c r="G3986" t="s">
        <v>7096</v>
      </c>
      <c r="H3986" t="s">
        <v>7103</v>
      </c>
      <c r="I3986" t="s">
        <v>7158</v>
      </c>
      <c r="J3986" t="s">
        <v>7165</v>
      </c>
      <c r="K3986" t="s">
        <v>7172</v>
      </c>
      <c r="L3986" t="s">
        <v>7185</v>
      </c>
      <c r="M3986">
        <v>1</v>
      </c>
      <c r="N3986">
        <v>4049.47</v>
      </c>
      <c r="O3986">
        <v>0.15</v>
      </c>
      <c r="P3986">
        <v>433.43</v>
      </c>
    </row>
    <row r="3987" spans="1:16" x14ac:dyDescent="0.25">
      <c r="A3987" t="s">
        <v>3999</v>
      </c>
      <c r="B3987" t="s">
        <v>5963</v>
      </c>
      <c r="C3987" t="str">
        <f>TEXT(SalesData[[#This Row],[Order Date]],"mmm-yyyy")</f>
        <v>Aug-2024</v>
      </c>
      <c r="D3987">
        <f t="shared" si="62"/>
        <v>2024</v>
      </c>
      <c r="E3987" t="s">
        <v>6393</v>
      </c>
      <c r="F3987" t="s">
        <v>6942</v>
      </c>
      <c r="G3987" t="s">
        <v>7097</v>
      </c>
      <c r="H3987" t="s">
        <v>7105</v>
      </c>
      <c r="I3987" t="s">
        <v>7121</v>
      </c>
      <c r="J3987" t="s">
        <v>7162</v>
      </c>
      <c r="K3987" t="s">
        <v>7166</v>
      </c>
      <c r="L3987" t="s">
        <v>7178</v>
      </c>
      <c r="M3987">
        <v>2</v>
      </c>
      <c r="N3987">
        <v>29145.21</v>
      </c>
      <c r="O3987">
        <v>0.05</v>
      </c>
      <c r="P3987">
        <v>5835.16</v>
      </c>
    </row>
    <row r="3988" spans="1:16" x14ac:dyDescent="0.25">
      <c r="A3988" t="s">
        <v>4000</v>
      </c>
      <c r="B3988" t="s">
        <v>5380</v>
      </c>
      <c r="C3988" t="str">
        <f>TEXT(SalesData[[#This Row],[Order Date]],"mmm-yyyy")</f>
        <v>Oct-2025</v>
      </c>
      <c r="D3988">
        <f t="shared" si="62"/>
        <v>2025</v>
      </c>
      <c r="E3988" t="s">
        <v>6186</v>
      </c>
      <c r="F3988" t="s">
        <v>6974</v>
      </c>
      <c r="G3988" t="s">
        <v>7097</v>
      </c>
      <c r="H3988" t="s">
        <v>7110</v>
      </c>
      <c r="I3988" t="s">
        <v>7129</v>
      </c>
      <c r="J3988" t="s">
        <v>7162</v>
      </c>
      <c r="K3988" t="s">
        <v>7168</v>
      </c>
      <c r="L3988" t="s">
        <v>7191</v>
      </c>
      <c r="M3988">
        <v>3</v>
      </c>
      <c r="N3988">
        <v>14358.4</v>
      </c>
      <c r="O3988">
        <v>0.25</v>
      </c>
      <c r="P3988">
        <v>835.91</v>
      </c>
    </row>
    <row r="3989" spans="1:16" x14ac:dyDescent="0.25">
      <c r="A3989" t="s">
        <v>4001</v>
      </c>
      <c r="B3989" t="s">
        <v>5716</v>
      </c>
      <c r="C3989" t="str">
        <f>TEXT(SalesData[[#This Row],[Order Date]],"mmm-yyyy")</f>
        <v>Jan-2023</v>
      </c>
      <c r="D3989">
        <f t="shared" si="62"/>
        <v>2023</v>
      </c>
      <c r="E3989" t="s">
        <v>6550</v>
      </c>
      <c r="F3989" t="s">
        <v>7044</v>
      </c>
      <c r="G3989" t="s">
        <v>7094</v>
      </c>
      <c r="H3989" t="s">
        <v>7098</v>
      </c>
      <c r="I3989" t="s">
        <v>7114</v>
      </c>
      <c r="J3989" t="s">
        <v>7165</v>
      </c>
      <c r="K3989" t="s">
        <v>7172</v>
      </c>
      <c r="L3989" t="s">
        <v>7208</v>
      </c>
      <c r="M3989">
        <v>5</v>
      </c>
      <c r="N3989">
        <v>10976.3</v>
      </c>
      <c r="O3989">
        <v>0.1</v>
      </c>
      <c r="P3989">
        <v>1971.83</v>
      </c>
    </row>
    <row r="3990" spans="1:16" x14ac:dyDescent="0.25">
      <c r="A3990" t="s">
        <v>4002</v>
      </c>
      <c r="B3990" t="s">
        <v>5745</v>
      </c>
      <c r="C3990" t="str">
        <f>TEXT(SalesData[[#This Row],[Order Date]],"mmm-yyyy")</f>
        <v>Apr-2023</v>
      </c>
      <c r="D3990">
        <f t="shared" si="62"/>
        <v>2023</v>
      </c>
      <c r="E3990" t="s">
        <v>6452</v>
      </c>
      <c r="F3990" t="s">
        <v>7062</v>
      </c>
      <c r="G3990" t="s">
        <v>7095</v>
      </c>
      <c r="H3990" t="s">
        <v>7108</v>
      </c>
      <c r="I3990" t="s">
        <v>7150</v>
      </c>
      <c r="J3990" t="s">
        <v>7162</v>
      </c>
      <c r="K3990" t="s">
        <v>7168</v>
      </c>
      <c r="L3990" t="s">
        <v>7180</v>
      </c>
      <c r="M3990">
        <v>4</v>
      </c>
      <c r="N3990">
        <v>11332.2</v>
      </c>
      <c r="O3990">
        <v>0.2</v>
      </c>
      <c r="P3990">
        <v>1358.84</v>
      </c>
    </row>
    <row r="3991" spans="1:16" x14ac:dyDescent="0.25">
      <c r="A3991" t="s">
        <v>4003</v>
      </c>
      <c r="B3991" t="s">
        <v>5056</v>
      </c>
      <c r="C3991" t="str">
        <f>TEXT(SalesData[[#This Row],[Order Date]],"mmm-yyyy")</f>
        <v>Dec-2024</v>
      </c>
      <c r="D3991">
        <f t="shared" si="62"/>
        <v>2024</v>
      </c>
      <c r="E3991" t="s">
        <v>6478</v>
      </c>
      <c r="F3991" t="s">
        <v>6938</v>
      </c>
      <c r="G3991" t="s">
        <v>7096</v>
      </c>
      <c r="H3991" t="s">
        <v>7113</v>
      </c>
      <c r="I3991" t="s">
        <v>7143</v>
      </c>
      <c r="J3991" t="s">
        <v>7163</v>
      </c>
      <c r="K3991" t="s">
        <v>7167</v>
      </c>
      <c r="L3991" t="s">
        <v>7179</v>
      </c>
      <c r="M3991">
        <v>5</v>
      </c>
      <c r="N3991">
        <v>12905.87</v>
      </c>
      <c r="O3991">
        <v>0</v>
      </c>
      <c r="P3991">
        <v>3282.99</v>
      </c>
    </row>
    <row r="3992" spans="1:16" x14ac:dyDescent="0.25">
      <c r="A3992" t="s">
        <v>4004</v>
      </c>
      <c r="B3992" t="s">
        <v>5837</v>
      </c>
      <c r="C3992" t="str">
        <f>TEXT(SalesData[[#This Row],[Order Date]],"mmm-yyyy")</f>
        <v>Sep-2024</v>
      </c>
      <c r="D3992">
        <f t="shared" si="62"/>
        <v>2024</v>
      </c>
      <c r="E3992" t="s">
        <v>6884</v>
      </c>
      <c r="F3992" t="s">
        <v>6925</v>
      </c>
      <c r="G3992" t="s">
        <v>7096</v>
      </c>
      <c r="H3992" t="s">
        <v>7113</v>
      </c>
      <c r="I3992" t="s">
        <v>7148</v>
      </c>
      <c r="J3992" t="s">
        <v>7165</v>
      </c>
      <c r="K3992" t="s">
        <v>7176</v>
      </c>
      <c r="L3992" t="s">
        <v>7195</v>
      </c>
      <c r="M3992">
        <v>5</v>
      </c>
      <c r="N3992">
        <v>49469.13</v>
      </c>
      <c r="O3992">
        <v>0.15</v>
      </c>
      <c r="P3992">
        <v>3639.52</v>
      </c>
    </row>
    <row r="3993" spans="1:16" x14ac:dyDescent="0.25">
      <c r="A3993" t="s">
        <v>4005</v>
      </c>
      <c r="B3993" t="s">
        <v>6070</v>
      </c>
      <c r="C3993" t="str">
        <f>TEXT(SalesData[[#This Row],[Order Date]],"mmm-yyyy")</f>
        <v>Mar-2024</v>
      </c>
      <c r="D3993">
        <f t="shared" si="62"/>
        <v>2024</v>
      </c>
      <c r="E3993" t="s">
        <v>6109</v>
      </c>
      <c r="F3993" t="s">
        <v>6908</v>
      </c>
      <c r="G3993" t="s">
        <v>7097</v>
      </c>
      <c r="H3993" t="s">
        <v>7107</v>
      </c>
      <c r="I3993" t="s">
        <v>7123</v>
      </c>
      <c r="J3993" t="s">
        <v>7165</v>
      </c>
      <c r="K3993" t="s">
        <v>7177</v>
      </c>
      <c r="L3993" t="s">
        <v>7210</v>
      </c>
      <c r="M3993">
        <v>5</v>
      </c>
      <c r="N3993">
        <v>352161.8</v>
      </c>
      <c r="O3993">
        <v>0.2</v>
      </c>
      <c r="P3993">
        <v>21104.09</v>
      </c>
    </row>
    <row r="3994" spans="1:16" x14ac:dyDescent="0.25">
      <c r="A3994" t="s">
        <v>4006</v>
      </c>
      <c r="B3994" t="s">
        <v>5904</v>
      </c>
      <c r="C3994" t="str">
        <f>TEXT(SalesData[[#This Row],[Order Date]],"mmm-yyyy")</f>
        <v>Jan-2025</v>
      </c>
      <c r="D3994">
        <f t="shared" si="62"/>
        <v>2025</v>
      </c>
      <c r="E3994" t="s">
        <v>6703</v>
      </c>
      <c r="F3994" t="s">
        <v>7015</v>
      </c>
      <c r="G3994" t="s">
        <v>7094</v>
      </c>
      <c r="H3994" t="s">
        <v>7098</v>
      </c>
      <c r="I3994" t="s">
        <v>7114</v>
      </c>
      <c r="J3994" t="s">
        <v>7163</v>
      </c>
      <c r="K3994" t="s">
        <v>7167</v>
      </c>
      <c r="L3994" t="s">
        <v>7179</v>
      </c>
      <c r="M3994">
        <v>4</v>
      </c>
      <c r="N3994">
        <v>9784.7099999999991</v>
      </c>
      <c r="O3994">
        <v>0</v>
      </c>
      <c r="P3994">
        <v>2501.1799999999998</v>
      </c>
    </row>
    <row r="3995" spans="1:16" x14ac:dyDescent="0.25">
      <c r="A3995" t="s">
        <v>4007</v>
      </c>
      <c r="B3995" t="s">
        <v>5269</v>
      </c>
      <c r="C3995" t="str">
        <f>TEXT(SalesData[[#This Row],[Order Date]],"mmm-yyyy")</f>
        <v>Mar-2023</v>
      </c>
      <c r="D3995">
        <f t="shared" si="62"/>
        <v>2023</v>
      </c>
      <c r="E3995" t="s">
        <v>6542</v>
      </c>
      <c r="F3995" t="s">
        <v>6936</v>
      </c>
      <c r="G3995" t="s">
        <v>7096</v>
      </c>
      <c r="H3995" t="s">
        <v>7112</v>
      </c>
      <c r="I3995" t="s">
        <v>7154</v>
      </c>
      <c r="J3995" t="s">
        <v>7162</v>
      </c>
      <c r="K3995" t="s">
        <v>7168</v>
      </c>
      <c r="L3995" t="s">
        <v>7181</v>
      </c>
      <c r="M3995">
        <v>3</v>
      </c>
      <c r="N3995">
        <v>37083.03</v>
      </c>
      <c r="O3995">
        <v>0</v>
      </c>
      <c r="P3995">
        <v>8785.75</v>
      </c>
    </row>
    <row r="3996" spans="1:16" x14ac:dyDescent="0.25">
      <c r="A3996" t="s">
        <v>4008</v>
      </c>
      <c r="B3996" t="s">
        <v>5679</v>
      </c>
      <c r="C3996" t="str">
        <f>TEXT(SalesData[[#This Row],[Order Date]],"mmm-yyyy")</f>
        <v>Jan-2024</v>
      </c>
      <c r="D3996">
        <f t="shared" si="62"/>
        <v>2024</v>
      </c>
      <c r="E3996" t="s">
        <v>6644</v>
      </c>
      <c r="F3996" t="s">
        <v>7009</v>
      </c>
      <c r="G3996" t="s">
        <v>7094</v>
      </c>
      <c r="H3996" t="s">
        <v>7100</v>
      </c>
      <c r="I3996" t="s">
        <v>7116</v>
      </c>
      <c r="J3996" t="s">
        <v>7163</v>
      </c>
      <c r="K3996" t="s">
        <v>7175</v>
      </c>
      <c r="L3996" t="s">
        <v>7205</v>
      </c>
      <c r="M3996">
        <v>2</v>
      </c>
      <c r="N3996">
        <v>5367.58</v>
      </c>
      <c r="O3996">
        <v>0.2</v>
      </c>
      <c r="P3996">
        <v>367.2</v>
      </c>
    </row>
    <row r="3997" spans="1:16" x14ac:dyDescent="0.25">
      <c r="A3997" t="s">
        <v>4009</v>
      </c>
      <c r="B3997" t="s">
        <v>5101</v>
      </c>
      <c r="C3997" t="str">
        <f>TEXT(SalesData[[#This Row],[Order Date]],"mmm-yyyy")</f>
        <v>Nov-2023</v>
      </c>
      <c r="D3997">
        <f t="shared" si="62"/>
        <v>2023</v>
      </c>
      <c r="E3997" t="s">
        <v>6173</v>
      </c>
      <c r="F3997" t="s">
        <v>6963</v>
      </c>
      <c r="G3997" t="s">
        <v>7094</v>
      </c>
      <c r="H3997" t="s">
        <v>7100</v>
      </c>
      <c r="I3997" t="s">
        <v>7151</v>
      </c>
      <c r="J3997" t="s">
        <v>7163</v>
      </c>
      <c r="K3997" t="s">
        <v>7171</v>
      </c>
      <c r="L3997" t="s">
        <v>7209</v>
      </c>
      <c r="M3997">
        <v>3</v>
      </c>
      <c r="N3997">
        <v>4187.76</v>
      </c>
      <c r="O3997">
        <v>0.25</v>
      </c>
      <c r="P3997">
        <v>241.25</v>
      </c>
    </row>
    <row r="3998" spans="1:16" x14ac:dyDescent="0.25">
      <c r="A3998" t="s">
        <v>4010</v>
      </c>
      <c r="B3998" t="s">
        <v>5840</v>
      </c>
      <c r="C3998" t="str">
        <f>TEXT(SalesData[[#This Row],[Order Date]],"mmm-yyyy")</f>
        <v>May-2024</v>
      </c>
      <c r="D3998">
        <f t="shared" si="62"/>
        <v>2024</v>
      </c>
      <c r="E3998" t="s">
        <v>6110</v>
      </c>
      <c r="F3998" t="s">
        <v>6909</v>
      </c>
      <c r="G3998" t="s">
        <v>7095</v>
      </c>
      <c r="H3998" t="s">
        <v>7102</v>
      </c>
      <c r="I3998" t="s">
        <v>7157</v>
      </c>
      <c r="J3998" t="s">
        <v>7164</v>
      </c>
      <c r="K3998" t="s">
        <v>7174</v>
      </c>
      <c r="L3998" t="s">
        <v>7196</v>
      </c>
      <c r="M3998">
        <v>2</v>
      </c>
      <c r="N3998">
        <v>6042.51</v>
      </c>
      <c r="O3998">
        <v>0.15</v>
      </c>
      <c r="P3998">
        <v>1164.8499999999999</v>
      </c>
    </row>
    <row r="3999" spans="1:16" x14ac:dyDescent="0.25">
      <c r="A3999" t="s">
        <v>4011</v>
      </c>
      <c r="B3999" t="s">
        <v>5690</v>
      </c>
      <c r="C3999" t="str">
        <f>TEXT(SalesData[[#This Row],[Order Date]],"mmm-yyyy")</f>
        <v>Jul-2025</v>
      </c>
      <c r="D3999">
        <f t="shared" si="62"/>
        <v>2025</v>
      </c>
      <c r="E3999" t="s">
        <v>6105</v>
      </c>
      <c r="F3999" t="s">
        <v>6904</v>
      </c>
      <c r="G3999" t="s">
        <v>7094</v>
      </c>
      <c r="H3999" t="s">
        <v>7101</v>
      </c>
      <c r="I3999" t="s">
        <v>7117</v>
      </c>
      <c r="J3999" t="s">
        <v>7163</v>
      </c>
      <c r="K3999" t="s">
        <v>7171</v>
      </c>
      <c r="L3999" t="s">
        <v>7184</v>
      </c>
      <c r="M3999">
        <v>1</v>
      </c>
      <c r="N3999">
        <v>6180.36</v>
      </c>
      <c r="O3999">
        <v>0.2</v>
      </c>
      <c r="P3999">
        <v>411.03</v>
      </c>
    </row>
    <row r="4000" spans="1:16" x14ac:dyDescent="0.25">
      <c r="A4000" t="s">
        <v>4012</v>
      </c>
      <c r="B4000" t="s">
        <v>5315</v>
      </c>
      <c r="C4000" t="str">
        <f>TEXT(SalesData[[#This Row],[Order Date]],"mmm-yyyy")</f>
        <v>Oct-2023</v>
      </c>
      <c r="D4000">
        <f t="shared" si="62"/>
        <v>2023</v>
      </c>
      <c r="E4000" t="s">
        <v>6483</v>
      </c>
      <c r="F4000" t="s">
        <v>6899</v>
      </c>
      <c r="G4000" t="s">
        <v>7097</v>
      </c>
      <c r="H4000" t="s">
        <v>7110</v>
      </c>
      <c r="I4000" t="s">
        <v>7159</v>
      </c>
      <c r="J4000" t="s">
        <v>7163</v>
      </c>
      <c r="K4000" t="s">
        <v>7167</v>
      </c>
      <c r="L4000" t="s">
        <v>7179</v>
      </c>
      <c r="M4000">
        <v>2</v>
      </c>
      <c r="N4000">
        <v>4664.87</v>
      </c>
      <c r="O4000">
        <v>0.05</v>
      </c>
      <c r="P4000">
        <v>1167.79</v>
      </c>
    </row>
    <row r="4001" spans="1:16" x14ac:dyDescent="0.25">
      <c r="A4001" t="s">
        <v>4013</v>
      </c>
      <c r="B4001" t="s">
        <v>6017</v>
      </c>
      <c r="C4001" t="str">
        <f>TEXT(SalesData[[#This Row],[Order Date]],"mmm-yyyy")</f>
        <v>Jan-2024</v>
      </c>
      <c r="D4001">
        <f t="shared" si="62"/>
        <v>2024</v>
      </c>
      <c r="E4001" t="s">
        <v>6884</v>
      </c>
      <c r="F4001" t="s">
        <v>6925</v>
      </c>
      <c r="G4001" t="s">
        <v>7095</v>
      </c>
      <c r="H4001" t="s">
        <v>7102</v>
      </c>
      <c r="I4001" t="s">
        <v>7118</v>
      </c>
      <c r="J4001" t="s">
        <v>7163</v>
      </c>
      <c r="K4001" t="s">
        <v>7167</v>
      </c>
      <c r="L4001" t="s">
        <v>7187</v>
      </c>
      <c r="M4001">
        <v>6</v>
      </c>
      <c r="N4001">
        <v>9068.69</v>
      </c>
      <c r="O4001">
        <v>0</v>
      </c>
      <c r="P4001">
        <v>2960.18</v>
      </c>
    </row>
    <row r="4002" spans="1:16" x14ac:dyDescent="0.25">
      <c r="A4002" t="s">
        <v>4014</v>
      </c>
      <c r="B4002" t="s">
        <v>5932</v>
      </c>
      <c r="C4002" t="str">
        <f>TEXT(SalesData[[#This Row],[Order Date]],"mmm-yyyy")</f>
        <v>Feb-2023</v>
      </c>
      <c r="D4002">
        <f t="shared" si="62"/>
        <v>2023</v>
      </c>
      <c r="E4002" t="s">
        <v>6735</v>
      </c>
      <c r="F4002" t="s">
        <v>6958</v>
      </c>
      <c r="G4002" t="s">
        <v>7096</v>
      </c>
      <c r="H4002" t="s">
        <v>7103</v>
      </c>
      <c r="I4002" t="s">
        <v>7119</v>
      </c>
      <c r="J4002" t="s">
        <v>7162</v>
      </c>
      <c r="K4002" t="s">
        <v>7168</v>
      </c>
      <c r="L4002" t="s">
        <v>7181</v>
      </c>
      <c r="M4002">
        <v>3</v>
      </c>
      <c r="N4002">
        <v>32024.16</v>
      </c>
      <c r="O4002">
        <v>0.1</v>
      </c>
      <c r="P4002">
        <v>5300.02</v>
      </c>
    </row>
    <row r="4003" spans="1:16" x14ac:dyDescent="0.25">
      <c r="A4003" t="s">
        <v>4015</v>
      </c>
      <c r="B4003" t="s">
        <v>5986</v>
      </c>
      <c r="C4003" t="str">
        <f>TEXT(SalesData[[#This Row],[Order Date]],"mmm-yyyy")</f>
        <v>Aug-2024</v>
      </c>
      <c r="D4003">
        <f t="shared" si="62"/>
        <v>2024</v>
      </c>
      <c r="E4003" t="s">
        <v>6752</v>
      </c>
      <c r="F4003" t="s">
        <v>7036</v>
      </c>
      <c r="G4003" t="s">
        <v>7097</v>
      </c>
      <c r="H4003" t="s">
        <v>7110</v>
      </c>
      <c r="I4003" t="s">
        <v>7129</v>
      </c>
      <c r="J4003" t="s">
        <v>7164</v>
      </c>
      <c r="K4003" t="s">
        <v>7174</v>
      </c>
      <c r="L4003" t="s">
        <v>7188</v>
      </c>
      <c r="M4003">
        <v>7</v>
      </c>
      <c r="N4003">
        <v>16852.810000000001</v>
      </c>
      <c r="O4003">
        <v>0.15</v>
      </c>
      <c r="P4003">
        <v>2557.64</v>
      </c>
    </row>
    <row r="4004" spans="1:16" x14ac:dyDescent="0.25">
      <c r="A4004" t="s">
        <v>4016</v>
      </c>
      <c r="B4004" t="s">
        <v>5587</v>
      </c>
      <c r="C4004" t="str">
        <f>TEXT(SalesData[[#This Row],[Order Date]],"mmm-yyyy")</f>
        <v>Jan-2025</v>
      </c>
      <c r="D4004">
        <f t="shared" si="62"/>
        <v>2025</v>
      </c>
      <c r="E4004" t="s">
        <v>6403</v>
      </c>
      <c r="F4004" t="s">
        <v>6980</v>
      </c>
      <c r="G4004" t="s">
        <v>7095</v>
      </c>
      <c r="H4004" t="s">
        <v>7108</v>
      </c>
      <c r="I4004" t="s">
        <v>7141</v>
      </c>
      <c r="J4004" t="s">
        <v>7162</v>
      </c>
      <c r="K4004" t="s">
        <v>7168</v>
      </c>
      <c r="L4004" t="s">
        <v>7191</v>
      </c>
      <c r="M4004">
        <v>1</v>
      </c>
      <c r="N4004">
        <v>5419.87</v>
      </c>
      <c r="O4004">
        <v>0.2</v>
      </c>
      <c r="P4004">
        <v>402.64</v>
      </c>
    </row>
    <row r="4005" spans="1:16" x14ac:dyDescent="0.25">
      <c r="A4005" t="s">
        <v>4017</v>
      </c>
      <c r="B4005" t="s">
        <v>5862</v>
      </c>
      <c r="C4005" t="str">
        <f>TEXT(SalesData[[#This Row],[Order Date]],"mmm-yyyy")</f>
        <v>Jan-2025</v>
      </c>
      <c r="D4005">
        <f t="shared" si="62"/>
        <v>2025</v>
      </c>
      <c r="E4005" t="s">
        <v>6604</v>
      </c>
      <c r="F4005" t="s">
        <v>6918</v>
      </c>
      <c r="G4005" t="s">
        <v>7095</v>
      </c>
      <c r="H4005" t="s">
        <v>7108</v>
      </c>
      <c r="I4005" t="s">
        <v>7150</v>
      </c>
      <c r="J4005" t="s">
        <v>7164</v>
      </c>
      <c r="K4005" t="s">
        <v>7170</v>
      </c>
      <c r="L4005" t="s">
        <v>7183</v>
      </c>
      <c r="M4005">
        <v>3</v>
      </c>
      <c r="N4005">
        <v>14919.87</v>
      </c>
      <c r="O4005">
        <v>0</v>
      </c>
      <c r="P4005">
        <v>3710</v>
      </c>
    </row>
    <row r="4006" spans="1:16" x14ac:dyDescent="0.25">
      <c r="A4006" t="s">
        <v>4018</v>
      </c>
      <c r="B4006" t="s">
        <v>5079</v>
      </c>
      <c r="C4006" t="str">
        <f>TEXT(SalesData[[#This Row],[Order Date]],"mmm-yyyy")</f>
        <v>Aug-2025</v>
      </c>
      <c r="D4006">
        <f t="shared" si="62"/>
        <v>2025</v>
      </c>
      <c r="E4006" t="s">
        <v>6345</v>
      </c>
      <c r="F4006" t="s">
        <v>6927</v>
      </c>
      <c r="G4006" t="s">
        <v>7097</v>
      </c>
      <c r="H4006" t="s">
        <v>7110</v>
      </c>
      <c r="I4006" t="s">
        <v>7129</v>
      </c>
      <c r="J4006" t="s">
        <v>7162</v>
      </c>
      <c r="K4006" t="s">
        <v>7168</v>
      </c>
      <c r="L4006" t="s">
        <v>7191</v>
      </c>
      <c r="M4006">
        <v>8</v>
      </c>
      <c r="N4006">
        <v>45996</v>
      </c>
      <c r="O4006">
        <v>0.1</v>
      </c>
      <c r="P4006">
        <v>6415.95</v>
      </c>
    </row>
    <row r="4007" spans="1:16" x14ac:dyDescent="0.25">
      <c r="A4007" t="s">
        <v>4019</v>
      </c>
      <c r="B4007" t="s">
        <v>5774</v>
      </c>
      <c r="C4007" t="str">
        <f>TEXT(SalesData[[#This Row],[Order Date]],"mmm-yyyy")</f>
        <v>May-2024</v>
      </c>
      <c r="D4007">
        <f t="shared" si="62"/>
        <v>2024</v>
      </c>
      <c r="E4007" t="s">
        <v>6786</v>
      </c>
      <c r="F4007" t="s">
        <v>7057</v>
      </c>
      <c r="G4007" t="s">
        <v>7094</v>
      </c>
      <c r="H4007" t="s">
        <v>7099</v>
      </c>
      <c r="I4007" t="s">
        <v>7130</v>
      </c>
      <c r="J4007" t="s">
        <v>7162</v>
      </c>
      <c r="K4007" t="s">
        <v>7168</v>
      </c>
      <c r="L4007" t="s">
        <v>7191</v>
      </c>
      <c r="M4007">
        <v>5</v>
      </c>
      <c r="N4007">
        <v>33225.089999999997</v>
      </c>
      <c r="O4007">
        <v>0</v>
      </c>
      <c r="P4007">
        <v>6627.46</v>
      </c>
    </row>
    <row r="4008" spans="1:16" x14ac:dyDescent="0.25">
      <c r="A4008" t="s">
        <v>4020</v>
      </c>
      <c r="B4008" t="s">
        <v>5131</v>
      </c>
      <c r="C4008" t="str">
        <f>TEXT(SalesData[[#This Row],[Order Date]],"mmm-yyyy")</f>
        <v>May-2023</v>
      </c>
      <c r="D4008">
        <f t="shared" si="62"/>
        <v>2023</v>
      </c>
      <c r="E4008" t="s">
        <v>6573</v>
      </c>
      <c r="F4008" t="s">
        <v>7063</v>
      </c>
      <c r="G4008" t="s">
        <v>7097</v>
      </c>
      <c r="H4008" t="s">
        <v>7110</v>
      </c>
      <c r="I4008" t="s">
        <v>7129</v>
      </c>
      <c r="J4008" t="s">
        <v>7163</v>
      </c>
      <c r="K4008" t="s">
        <v>7171</v>
      </c>
      <c r="L4008" t="s">
        <v>7209</v>
      </c>
      <c r="M4008">
        <v>6</v>
      </c>
      <c r="N4008">
        <v>8369.41</v>
      </c>
      <c r="O4008">
        <v>0.25</v>
      </c>
      <c r="P4008">
        <v>852.28</v>
      </c>
    </row>
    <row r="4009" spans="1:16" x14ac:dyDescent="0.25">
      <c r="A4009" t="s">
        <v>4021</v>
      </c>
      <c r="B4009" t="s">
        <v>5523</v>
      </c>
      <c r="C4009" t="str">
        <f>TEXT(SalesData[[#This Row],[Order Date]],"mmm-yyyy")</f>
        <v>Nov-2023</v>
      </c>
      <c r="D4009">
        <f t="shared" si="62"/>
        <v>2023</v>
      </c>
      <c r="E4009" t="s">
        <v>6601</v>
      </c>
      <c r="F4009" t="s">
        <v>7015</v>
      </c>
      <c r="G4009" t="s">
        <v>7096</v>
      </c>
      <c r="H4009" t="s">
        <v>7111</v>
      </c>
      <c r="I4009" t="s">
        <v>7145</v>
      </c>
      <c r="J4009" t="s">
        <v>7165</v>
      </c>
      <c r="K4009" t="s">
        <v>7172</v>
      </c>
      <c r="L4009" t="s">
        <v>7208</v>
      </c>
      <c r="M4009">
        <v>8</v>
      </c>
      <c r="N4009">
        <v>15160.87</v>
      </c>
      <c r="O4009">
        <v>0.25</v>
      </c>
      <c r="P4009">
        <v>1325.66</v>
      </c>
    </row>
    <row r="4010" spans="1:16" x14ac:dyDescent="0.25">
      <c r="A4010" t="s">
        <v>4022</v>
      </c>
      <c r="B4010" t="s">
        <v>5078</v>
      </c>
      <c r="C4010" t="str">
        <f>TEXT(SalesData[[#This Row],[Order Date]],"mmm-yyyy")</f>
        <v>Mar-2024</v>
      </c>
      <c r="D4010">
        <f t="shared" si="62"/>
        <v>2024</v>
      </c>
      <c r="E4010" t="s">
        <v>6216</v>
      </c>
      <c r="F4010" t="s">
        <v>6987</v>
      </c>
      <c r="G4010" t="s">
        <v>7094</v>
      </c>
      <c r="H4010" t="s">
        <v>7099</v>
      </c>
      <c r="I4010" t="s">
        <v>7130</v>
      </c>
      <c r="J4010" t="s">
        <v>7162</v>
      </c>
      <c r="K4010" t="s">
        <v>7166</v>
      </c>
      <c r="L4010" t="s">
        <v>7211</v>
      </c>
      <c r="M4010">
        <v>8</v>
      </c>
      <c r="N4010">
        <v>53618.85</v>
      </c>
      <c r="O4010">
        <v>0.1</v>
      </c>
      <c r="P4010">
        <v>7228.31</v>
      </c>
    </row>
    <row r="4011" spans="1:16" x14ac:dyDescent="0.25">
      <c r="A4011" t="s">
        <v>4023</v>
      </c>
      <c r="B4011" t="s">
        <v>5870</v>
      </c>
      <c r="C4011" t="str">
        <f>TEXT(SalesData[[#This Row],[Order Date]],"mmm-yyyy")</f>
        <v>Aug-2023</v>
      </c>
      <c r="D4011">
        <f t="shared" si="62"/>
        <v>2023</v>
      </c>
      <c r="E4011" t="s">
        <v>6129</v>
      </c>
      <c r="F4011" t="s">
        <v>6928</v>
      </c>
      <c r="G4011" t="s">
        <v>7094</v>
      </c>
      <c r="H4011" t="s">
        <v>7101</v>
      </c>
      <c r="I4011" t="s">
        <v>7137</v>
      </c>
      <c r="J4011" t="s">
        <v>7163</v>
      </c>
      <c r="K4011" t="s">
        <v>7171</v>
      </c>
      <c r="L4011" t="s">
        <v>7204</v>
      </c>
      <c r="M4011">
        <v>4</v>
      </c>
      <c r="N4011">
        <v>17645.21</v>
      </c>
      <c r="O4011">
        <v>0</v>
      </c>
      <c r="P4011">
        <v>3314</v>
      </c>
    </row>
    <row r="4012" spans="1:16" x14ac:dyDescent="0.25">
      <c r="A4012" t="s">
        <v>4024</v>
      </c>
      <c r="B4012" t="s">
        <v>5607</v>
      </c>
      <c r="C4012" t="str">
        <f>TEXT(SalesData[[#This Row],[Order Date]],"mmm-yyyy")</f>
        <v>Dec-2023</v>
      </c>
      <c r="D4012">
        <f t="shared" si="62"/>
        <v>2023</v>
      </c>
      <c r="E4012" t="s">
        <v>6823</v>
      </c>
      <c r="F4012" t="s">
        <v>6945</v>
      </c>
      <c r="G4012" t="s">
        <v>7095</v>
      </c>
      <c r="H4012" t="s">
        <v>7102</v>
      </c>
      <c r="I4012" t="s">
        <v>7157</v>
      </c>
      <c r="J4012" t="s">
        <v>7163</v>
      </c>
      <c r="K4012" t="s">
        <v>7171</v>
      </c>
      <c r="L4012" t="s">
        <v>7204</v>
      </c>
      <c r="M4012">
        <v>3</v>
      </c>
      <c r="N4012">
        <v>11974.17</v>
      </c>
      <c r="O4012">
        <v>0.15</v>
      </c>
      <c r="P4012">
        <v>1500.91</v>
      </c>
    </row>
    <row r="4013" spans="1:16" x14ac:dyDescent="0.25">
      <c r="A4013" t="s">
        <v>4025</v>
      </c>
      <c r="B4013" t="s">
        <v>5140</v>
      </c>
      <c r="C4013" t="str">
        <f>TEXT(SalesData[[#This Row],[Order Date]],"mmm-yyyy")</f>
        <v>Sep-2024</v>
      </c>
      <c r="D4013">
        <f t="shared" si="62"/>
        <v>2024</v>
      </c>
      <c r="E4013" t="s">
        <v>6854</v>
      </c>
      <c r="F4013" t="s">
        <v>7067</v>
      </c>
      <c r="G4013" t="s">
        <v>7095</v>
      </c>
      <c r="H4013" t="s">
        <v>7109</v>
      </c>
      <c r="I4013" t="s">
        <v>7135</v>
      </c>
      <c r="J4013" t="s">
        <v>7163</v>
      </c>
      <c r="K4013" t="s">
        <v>7175</v>
      </c>
      <c r="L4013" t="s">
        <v>7197</v>
      </c>
      <c r="M4013">
        <v>8</v>
      </c>
      <c r="N4013">
        <v>44694.6</v>
      </c>
      <c r="O4013">
        <v>0.1</v>
      </c>
      <c r="P4013">
        <v>8689.91</v>
      </c>
    </row>
    <row r="4014" spans="1:16" x14ac:dyDescent="0.25">
      <c r="A4014" t="s">
        <v>4026</v>
      </c>
      <c r="B4014" t="s">
        <v>5134</v>
      </c>
      <c r="C4014" t="str">
        <f>TEXT(SalesData[[#This Row],[Order Date]],"mmm-yyyy")</f>
        <v>Dec-2023</v>
      </c>
      <c r="D4014">
        <f t="shared" si="62"/>
        <v>2023</v>
      </c>
      <c r="E4014" t="s">
        <v>6778</v>
      </c>
      <c r="F4014" t="s">
        <v>6921</v>
      </c>
      <c r="G4014" t="s">
        <v>7095</v>
      </c>
      <c r="H4014" t="s">
        <v>7102</v>
      </c>
      <c r="I4014" t="s">
        <v>7157</v>
      </c>
      <c r="J4014" t="s">
        <v>7164</v>
      </c>
      <c r="K4014" t="s">
        <v>7174</v>
      </c>
      <c r="L4014" t="s">
        <v>7188</v>
      </c>
      <c r="M4014">
        <v>5</v>
      </c>
      <c r="N4014">
        <v>12520.58</v>
      </c>
      <c r="O4014">
        <v>0.1</v>
      </c>
      <c r="P4014">
        <v>2590.9899999999998</v>
      </c>
    </row>
    <row r="4015" spans="1:16" x14ac:dyDescent="0.25">
      <c r="A4015" t="s">
        <v>4027</v>
      </c>
      <c r="B4015" t="s">
        <v>5959</v>
      </c>
      <c r="C4015" t="str">
        <f>TEXT(SalesData[[#This Row],[Order Date]],"mmm-yyyy")</f>
        <v>Oct-2025</v>
      </c>
      <c r="D4015">
        <f t="shared" si="62"/>
        <v>2025</v>
      </c>
      <c r="E4015" t="s">
        <v>6420</v>
      </c>
      <c r="F4015" t="s">
        <v>6947</v>
      </c>
      <c r="G4015" t="s">
        <v>7096</v>
      </c>
      <c r="H4015" t="s">
        <v>7112</v>
      </c>
      <c r="I4015" t="s">
        <v>7133</v>
      </c>
      <c r="J4015" t="s">
        <v>7165</v>
      </c>
      <c r="K4015" t="s">
        <v>7172</v>
      </c>
      <c r="L4015" t="s">
        <v>7212</v>
      </c>
      <c r="M4015">
        <v>6</v>
      </c>
      <c r="N4015">
        <v>15044.8</v>
      </c>
      <c r="O4015">
        <v>0.25</v>
      </c>
      <c r="P4015">
        <v>1433.61</v>
      </c>
    </row>
    <row r="4016" spans="1:16" x14ac:dyDescent="0.25">
      <c r="A4016" t="s">
        <v>4028</v>
      </c>
      <c r="B4016" t="s">
        <v>5928</v>
      </c>
      <c r="C4016" t="str">
        <f>TEXT(SalesData[[#This Row],[Order Date]],"mmm-yyyy")</f>
        <v>Apr-2025</v>
      </c>
      <c r="D4016">
        <f t="shared" si="62"/>
        <v>2025</v>
      </c>
      <c r="E4016" t="s">
        <v>6385</v>
      </c>
      <c r="F4016" t="s">
        <v>7034</v>
      </c>
      <c r="G4016" t="s">
        <v>7095</v>
      </c>
      <c r="H4016" t="s">
        <v>7108</v>
      </c>
      <c r="I4016" t="s">
        <v>7126</v>
      </c>
      <c r="J4016" t="s">
        <v>7165</v>
      </c>
      <c r="K4016" t="s">
        <v>7177</v>
      </c>
      <c r="L4016" t="s">
        <v>7210</v>
      </c>
      <c r="M4016">
        <v>1</v>
      </c>
      <c r="N4016">
        <v>81688.679999999993</v>
      </c>
      <c r="O4016">
        <v>0.05</v>
      </c>
      <c r="P4016">
        <v>8732.35</v>
      </c>
    </row>
    <row r="4017" spans="1:16" x14ac:dyDescent="0.25">
      <c r="A4017" t="s">
        <v>4029</v>
      </c>
      <c r="B4017" t="s">
        <v>5626</v>
      </c>
      <c r="C4017" t="str">
        <f>TEXT(SalesData[[#This Row],[Order Date]],"mmm-yyyy")</f>
        <v>Oct-2025</v>
      </c>
      <c r="D4017">
        <f t="shared" si="62"/>
        <v>2025</v>
      </c>
      <c r="E4017" t="s">
        <v>6378</v>
      </c>
      <c r="F4017" t="s">
        <v>6926</v>
      </c>
      <c r="G4017" t="s">
        <v>7096</v>
      </c>
      <c r="H4017" t="s">
        <v>7112</v>
      </c>
      <c r="I4017" t="s">
        <v>7133</v>
      </c>
      <c r="J4017" t="s">
        <v>7162</v>
      </c>
      <c r="K4017" t="s">
        <v>7166</v>
      </c>
      <c r="L4017" t="s">
        <v>7178</v>
      </c>
      <c r="M4017">
        <v>7</v>
      </c>
      <c r="N4017">
        <v>89245.71</v>
      </c>
      <c r="O4017">
        <v>0.15</v>
      </c>
      <c r="P4017">
        <v>14421.26</v>
      </c>
    </row>
    <row r="4018" spans="1:16" x14ac:dyDescent="0.25">
      <c r="A4018" t="s">
        <v>4030</v>
      </c>
      <c r="B4018" t="s">
        <v>5447</v>
      </c>
      <c r="C4018" t="str">
        <f>TEXT(SalesData[[#This Row],[Order Date]],"mmm-yyyy")</f>
        <v>Apr-2023</v>
      </c>
      <c r="D4018">
        <f t="shared" si="62"/>
        <v>2023</v>
      </c>
      <c r="E4018" t="s">
        <v>6143</v>
      </c>
      <c r="F4018" t="s">
        <v>6941</v>
      </c>
      <c r="G4018" t="s">
        <v>7095</v>
      </c>
      <c r="H4018" t="s">
        <v>7102</v>
      </c>
      <c r="I4018" t="s">
        <v>7157</v>
      </c>
      <c r="J4018" t="s">
        <v>7165</v>
      </c>
      <c r="K4018" t="s">
        <v>7172</v>
      </c>
      <c r="L4018" t="s">
        <v>7185</v>
      </c>
      <c r="M4018">
        <v>7</v>
      </c>
      <c r="N4018">
        <v>35025.26</v>
      </c>
      <c r="O4018">
        <v>0</v>
      </c>
      <c r="P4018">
        <v>7092.3</v>
      </c>
    </row>
    <row r="4019" spans="1:16" x14ac:dyDescent="0.25">
      <c r="A4019" t="s">
        <v>4031</v>
      </c>
      <c r="B4019" t="s">
        <v>5271</v>
      </c>
      <c r="C4019" t="str">
        <f>TEXT(SalesData[[#This Row],[Order Date]],"mmm-yyyy")</f>
        <v>Jan-2025</v>
      </c>
      <c r="D4019">
        <f t="shared" si="62"/>
        <v>2025</v>
      </c>
      <c r="E4019" t="s">
        <v>6843</v>
      </c>
      <c r="F4019" t="s">
        <v>6979</v>
      </c>
      <c r="G4019" t="s">
        <v>7097</v>
      </c>
      <c r="H4019" t="s">
        <v>7104</v>
      </c>
      <c r="I4019" t="s">
        <v>7120</v>
      </c>
      <c r="J4019" t="s">
        <v>7163</v>
      </c>
      <c r="K4019" t="s">
        <v>7171</v>
      </c>
      <c r="L4019" t="s">
        <v>7184</v>
      </c>
      <c r="M4019">
        <v>6</v>
      </c>
      <c r="N4019">
        <v>49722.84</v>
      </c>
      <c r="O4019">
        <v>0</v>
      </c>
      <c r="P4019">
        <v>7419.06</v>
      </c>
    </row>
    <row r="4020" spans="1:16" x14ac:dyDescent="0.25">
      <c r="A4020" t="s">
        <v>4032</v>
      </c>
      <c r="B4020" t="s">
        <v>5767</v>
      </c>
      <c r="C4020" t="str">
        <f>TEXT(SalesData[[#This Row],[Order Date]],"mmm-yyyy")</f>
        <v>Nov-2023</v>
      </c>
      <c r="D4020">
        <f t="shared" si="62"/>
        <v>2023</v>
      </c>
      <c r="E4020" t="s">
        <v>6640</v>
      </c>
      <c r="F4020" t="s">
        <v>7032</v>
      </c>
      <c r="G4020" t="s">
        <v>7094</v>
      </c>
      <c r="H4020" t="s">
        <v>7098</v>
      </c>
      <c r="I4020" t="s">
        <v>7114</v>
      </c>
      <c r="J4020" t="s">
        <v>7165</v>
      </c>
      <c r="K4020" t="s">
        <v>7176</v>
      </c>
      <c r="L4020" t="s">
        <v>7202</v>
      </c>
      <c r="M4020">
        <v>1</v>
      </c>
      <c r="N4020">
        <v>18145.53</v>
      </c>
      <c r="O4020">
        <v>0</v>
      </c>
      <c r="P4020">
        <v>2429.4699999999998</v>
      </c>
    </row>
    <row r="4021" spans="1:16" x14ac:dyDescent="0.25">
      <c r="A4021" t="s">
        <v>4033</v>
      </c>
      <c r="B4021" t="s">
        <v>5291</v>
      </c>
      <c r="C4021" t="str">
        <f>TEXT(SalesData[[#This Row],[Order Date]],"mmm-yyyy")</f>
        <v>Feb-2025</v>
      </c>
      <c r="D4021">
        <f t="shared" si="62"/>
        <v>2025</v>
      </c>
      <c r="E4021" t="s">
        <v>6844</v>
      </c>
      <c r="F4021" t="s">
        <v>6972</v>
      </c>
      <c r="G4021" t="s">
        <v>7094</v>
      </c>
      <c r="H4021" t="s">
        <v>7101</v>
      </c>
      <c r="I4021" t="s">
        <v>7137</v>
      </c>
      <c r="J4021" t="s">
        <v>7162</v>
      </c>
      <c r="K4021" t="s">
        <v>7166</v>
      </c>
      <c r="L4021" t="s">
        <v>7192</v>
      </c>
      <c r="M4021">
        <v>2</v>
      </c>
      <c r="N4021">
        <v>8814.2800000000007</v>
      </c>
      <c r="O4021">
        <v>0.25</v>
      </c>
      <c r="P4021">
        <v>548.23</v>
      </c>
    </row>
    <row r="4022" spans="1:16" x14ac:dyDescent="0.25">
      <c r="A4022" t="s">
        <v>4034</v>
      </c>
      <c r="B4022" t="s">
        <v>6005</v>
      </c>
      <c r="C4022" t="str">
        <f>TEXT(SalesData[[#This Row],[Order Date]],"mmm-yyyy")</f>
        <v>Jul-2023</v>
      </c>
      <c r="D4022">
        <f t="shared" si="62"/>
        <v>2023</v>
      </c>
      <c r="E4022" t="s">
        <v>6686</v>
      </c>
      <c r="F4022" t="s">
        <v>7027</v>
      </c>
      <c r="G4022" t="s">
        <v>7095</v>
      </c>
      <c r="H4022" t="s">
        <v>7109</v>
      </c>
      <c r="I4022" t="s">
        <v>7140</v>
      </c>
      <c r="J4022" t="s">
        <v>7164</v>
      </c>
      <c r="K4022" t="s">
        <v>7170</v>
      </c>
      <c r="L4022" t="s">
        <v>7189</v>
      </c>
      <c r="M4022">
        <v>4</v>
      </c>
      <c r="N4022">
        <v>5032.72</v>
      </c>
      <c r="O4022">
        <v>0.2</v>
      </c>
      <c r="P4022">
        <v>1222.1199999999999</v>
      </c>
    </row>
    <row r="4023" spans="1:16" x14ac:dyDescent="0.25">
      <c r="A4023" t="s">
        <v>4035</v>
      </c>
      <c r="B4023" t="s">
        <v>5088</v>
      </c>
      <c r="C4023" t="str">
        <f>TEXT(SalesData[[#This Row],[Order Date]],"mmm-yyyy")</f>
        <v>Nov-2024</v>
      </c>
      <c r="D4023">
        <f t="shared" si="62"/>
        <v>2024</v>
      </c>
      <c r="E4023" t="s">
        <v>6395</v>
      </c>
      <c r="F4023" t="s">
        <v>6997</v>
      </c>
      <c r="G4023" t="s">
        <v>7095</v>
      </c>
      <c r="H4023" t="s">
        <v>7109</v>
      </c>
      <c r="I4023" t="s">
        <v>7135</v>
      </c>
      <c r="J4023" t="s">
        <v>7164</v>
      </c>
      <c r="K4023" t="s">
        <v>7173</v>
      </c>
      <c r="L4023" t="s">
        <v>7206</v>
      </c>
      <c r="M4023">
        <v>6</v>
      </c>
      <c r="N4023">
        <v>12716.18</v>
      </c>
      <c r="O4023">
        <v>0</v>
      </c>
      <c r="P4023">
        <v>4193.1099999999997</v>
      </c>
    </row>
    <row r="4024" spans="1:16" x14ac:dyDescent="0.25">
      <c r="A4024" t="s">
        <v>4036</v>
      </c>
      <c r="B4024" t="s">
        <v>5255</v>
      </c>
      <c r="C4024" t="str">
        <f>TEXT(SalesData[[#This Row],[Order Date]],"mmm-yyyy")</f>
        <v>Jun-2023</v>
      </c>
      <c r="D4024">
        <f t="shared" si="62"/>
        <v>2023</v>
      </c>
      <c r="E4024" t="s">
        <v>6097</v>
      </c>
      <c r="F4024" t="s">
        <v>6896</v>
      </c>
      <c r="G4024" t="s">
        <v>7094</v>
      </c>
      <c r="H4024" t="s">
        <v>7099</v>
      </c>
      <c r="I4024" t="s">
        <v>7115</v>
      </c>
      <c r="J4024" t="s">
        <v>7165</v>
      </c>
      <c r="K4024" t="s">
        <v>7176</v>
      </c>
      <c r="L4024" t="s">
        <v>7195</v>
      </c>
      <c r="M4024">
        <v>2</v>
      </c>
      <c r="N4024">
        <v>21961.51</v>
      </c>
      <c r="O4024">
        <v>0.1</v>
      </c>
      <c r="P4024">
        <v>1411.83</v>
      </c>
    </row>
    <row r="4025" spans="1:16" x14ac:dyDescent="0.25">
      <c r="A4025" t="s">
        <v>4037</v>
      </c>
      <c r="B4025" t="s">
        <v>5218</v>
      </c>
      <c r="C4025" t="str">
        <f>TEXT(SalesData[[#This Row],[Order Date]],"mmm-yyyy")</f>
        <v>May-2023</v>
      </c>
      <c r="D4025">
        <f t="shared" si="62"/>
        <v>2023</v>
      </c>
      <c r="E4025" t="s">
        <v>6266</v>
      </c>
      <c r="F4025" t="s">
        <v>7012</v>
      </c>
      <c r="G4025" t="s">
        <v>7097</v>
      </c>
      <c r="H4025" t="s">
        <v>7107</v>
      </c>
      <c r="I4025" t="s">
        <v>7123</v>
      </c>
      <c r="J4025" t="s">
        <v>7163</v>
      </c>
      <c r="K4025" t="s">
        <v>7171</v>
      </c>
      <c r="L4025" t="s">
        <v>7204</v>
      </c>
      <c r="M4025">
        <v>7</v>
      </c>
      <c r="N4025">
        <v>22503.89</v>
      </c>
      <c r="O4025">
        <v>0.25</v>
      </c>
      <c r="P4025">
        <v>1484.76</v>
      </c>
    </row>
    <row r="4026" spans="1:16" x14ac:dyDescent="0.25">
      <c r="A4026" t="s">
        <v>4038</v>
      </c>
      <c r="B4026" t="s">
        <v>5128</v>
      </c>
      <c r="C4026" t="str">
        <f>TEXT(SalesData[[#This Row],[Order Date]],"mmm-yyyy")</f>
        <v>Oct-2024</v>
      </c>
      <c r="D4026">
        <f t="shared" si="62"/>
        <v>2024</v>
      </c>
      <c r="E4026" t="s">
        <v>6863</v>
      </c>
      <c r="F4026" t="s">
        <v>7046</v>
      </c>
      <c r="G4026" t="s">
        <v>7097</v>
      </c>
      <c r="H4026" t="s">
        <v>7104</v>
      </c>
      <c r="I4026" t="s">
        <v>7160</v>
      </c>
      <c r="J4026" t="s">
        <v>7164</v>
      </c>
      <c r="K4026" t="s">
        <v>7174</v>
      </c>
      <c r="L4026" t="s">
        <v>7188</v>
      </c>
      <c r="M4026">
        <v>2</v>
      </c>
      <c r="N4026">
        <v>4833.5</v>
      </c>
      <c r="O4026">
        <v>0.15</v>
      </c>
      <c r="P4026">
        <v>784.16</v>
      </c>
    </row>
    <row r="4027" spans="1:16" x14ac:dyDescent="0.25">
      <c r="A4027" t="s">
        <v>4039</v>
      </c>
      <c r="B4027" t="s">
        <v>5153</v>
      </c>
      <c r="C4027" t="str">
        <f>TEXT(SalesData[[#This Row],[Order Date]],"mmm-yyyy")</f>
        <v>Feb-2023</v>
      </c>
      <c r="D4027">
        <f t="shared" si="62"/>
        <v>2023</v>
      </c>
      <c r="E4027" t="s">
        <v>6520</v>
      </c>
      <c r="F4027" t="s">
        <v>6947</v>
      </c>
      <c r="G4027" t="s">
        <v>7095</v>
      </c>
      <c r="H4027" t="s">
        <v>7102</v>
      </c>
      <c r="I4027" t="s">
        <v>7157</v>
      </c>
      <c r="J4027" t="s">
        <v>7162</v>
      </c>
      <c r="K4027" t="s">
        <v>7166</v>
      </c>
      <c r="L4027" t="s">
        <v>7192</v>
      </c>
      <c r="M4027">
        <v>5</v>
      </c>
      <c r="N4027">
        <v>28786.23</v>
      </c>
      <c r="O4027">
        <v>0.05</v>
      </c>
      <c r="P4027">
        <v>4017.14</v>
      </c>
    </row>
    <row r="4028" spans="1:16" x14ac:dyDescent="0.25">
      <c r="A4028" t="s">
        <v>4040</v>
      </c>
      <c r="B4028" t="s">
        <v>5466</v>
      </c>
      <c r="C4028" t="str">
        <f>TEXT(SalesData[[#This Row],[Order Date]],"mmm-yyyy")</f>
        <v>Sep-2024</v>
      </c>
      <c r="D4028">
        <f t="shared" si="62"/>
        <v>2024</v>
      </c>
      <c r="E4028" t="s">
        <v>6758</v>
      </c>
      <c r="F4028" t="s">
        <v>6961</v>
      </c>
      <c r="G4028" t="s">
        <v>7094</v>
      </c>
      <c r="H4028" t="s">
        <v>7099</v>
      </c>
      <c r="I4028" t="s">
        <v>7115</v>
      </c>
      <c r="J4028" t="s">
        <v>7164</v>
      </c>
      <c r="K4028" t="s">
        <v>7173</v>
      </c>
      <c r="L4028" t="s">
        <v>7186</v>
      </c>
      <c r="M4028">
        <v>3</v>
      </c>
      <c r="N4028">
        <v>11620.94</v>
      </c>
      <c r="O4028">
        <v>0.15</v>
      </c>
      <c r="P4028">
        <v>2078.83</v>
      </c>
    </row>
    <row r="4029" spans="1:16" x14ac:dyDescent="0.25">
      <c r="A4029" t="s">
        <v>4041</v>
      </c>
      <c r="B4029" t="s">
        <v>5988</v>
      </c>
      <c r="C4029" t="str">
        <f>TEXT(SalesData[[#This Row],[Order Date]],"mmm-yyyy")</f>
        <v>Mar-2023</v>
      </c>
      <c r="D4029">
        <f t="shared" si="62"/>
        <v>2023</v>
      </c>
      <c r="E4029" t="s">
        <v>6154</v>
      </c>
      <c r="F4029" t="s">
        <v>6952</v>
      </c>
      <c r="G4029" t="s">
        <v>7096</v>
      </c>
      <c r="H4029" t="s">
        <v>7103</v>
      </c>
      <c r="I4029" t="s">
        <v>7119</v>
      </c>
      <c r="J4029" t="s">
        <v>7164</v>
      </c>
      <c r="K4029" t="s">
        <v>7170</v>
      </c>
      <c r="L4029" t="s">
        <v>7213</v>
      </c>
      <c r="M4029">
        <v>6</v>
      </c>
      <c r="N4029">
        <v>15352.61</v>
      </c>
      <c r="O4029">
        <v>0.05</v>
      </c>
      <c r="P4029">
        <v>4364.9799999999996</v>
      </c>
    </row>
    <row r="4030" spans="1:16" x14ac:dyDescent="0.25">
      <c r="A4030" t="s">
        <v>4042</v>
      </c>
      <c r="B4030" t="s">
        <v>5354</v>
      </c>
      <c r="C4030" t="str">
        <f>TEXT(SalesData[[#This Row],[Order Date]],"mmm-yyyy")</f>
        <v>Feb-2024</v>
      </c>
      <c r="D4030">
        <f t="shared" si="62"/>
        <v>2024</v>
      </c>
      <c r="E4030" t="s">
        <v>6689</v>
      </c>
      <c r="F4030" t="s">
        <v>6992</v>
      </c>
      <c r="G4030" t="s">
        <v>7096</v>
      </c>
      <c r="H4030" t="s">
        <v>7113</v>
      </c>
      <c r="I4030" t="s">
        <v>7143</v>
      </c>
      <c r="J4030" t="s">
        <v>7163</v>
      </c>
      <c r="K4030" t="s">
        <v>7171</v>
      </c>
      <c r="L4030" t="s">
        <v>7184</v>
      </c>
      <c r="M4030">
        <v>7</v>
      </c>
      <c r="N4030">
        <v>46604.07</v>
      </c>
      <c r="O4030">
        <v>0.2</v>
      </c>
      <c r="P4030">
        <v>1499.37</v>
      </c>
    </row>
    <row r="4031" spans="1:16" x14ac:dyDescent="0.25">
      <c r="A4031" t="s">
        <v>4043</v>
      </c>
      <c r="B4031" t="s">
        <v>5238</v>
      </c>
      <c r="C4031" t="str">
        <f>TEXT(SalesData[[#This Row],[Order Date]],"mmm-yyyy")</f>
        <v>May-2025</v>
      </c>
      <c r="D4031">
        <f t="shared" si="62"/>
        <v>2025</v>
      </c>
      <c r="E4031" t="s">
        <v>6279</v>
      </c>
      <c r="F4031" t="s">
        <v>6953</v>
      </c>
      <c r="G4031" t="s">
        <v>7095</v>
      </c>
      <c r="H4031" t="s">
        <v>7109</v>
      </c>
      <c r="I4031" t="s">
        <v>7140</v>
      </c>
      <c r="J4031" t="s">
        <v>7164</v>
      </c>
      <c r="K4031" t="s">
        <v>7173</v>
      </c>
      <c r="L4031" t="s">
        <v>7200</v>
      </c>
      <c r="M4031">
        <v>5</v>
      </c>
      <c r="N4031">
        <v>4663.01</v>
      </c>
      <c r="O4031">
        <v>0.25</v>
      </c>
      <c r="P4031">
        <v>1331.65</v>
      </c>
    </row>
    <row r="4032" spans="1:16" x14ac:dyDescent="0.25">
      <c r="A4032" t="s">
        <v>4044</v>
      </c>
      <c r="B4032" t="s">
        <v>5457</v>
      </c>
      <c r="C4032" t="str">
        <f>TEXT(SalesData[[#This Row],[Order Date]],"mmm-yyyy")</f>
        <v>Jan-2025</v>
      </c>
      <c r="D4032">
        <f t="shared" si="62"/>
        <v>2025</v>
      </c>
      <c r="E4032" t="s">
        <v>6389</v>
      </c>
      <c r="F4032" t="s">
        <v>7050</v>
      </c>
      <c r="G4032" t="s">
        <v>7095</v>
      </c>
      <c r="H4032" t="s">
        <v>7106</v>
      </c>
      <c r="I4032" t="s">
        <v>7146</v>
      </c>
      <c r="J4032" t="s">
        <v>7163</v>
      </c>
      <c r="K4032" t="s">
        <v>7167</v>
      </c>
      <c r="L4032" t="s">
        <v>7187</v>
      </c>
      <c r="M4032">
        <v>7</v>
      </c>
      <c r="N4032">
        <v>9031.5499999999993</v>
      </c>
      <c r="O4032">
        <v>0.15</v>
      </c>
      <c r="P4032">
        <v>2132.38</v>
      </c>
    </row>
    <row r="4033" spans="1:16" x14ac:dyDescent="0.25">
      <c r="A4033" t="s">
        <v>4045</v>
      </c>
      <c r="B4033" t="s">
        <v>5511</v>
      </c>
      <c r="C4033" t="str">
        <f>TEXT(SalesData[[#This Row],[Order Date]],"mmm-yyyy")</f>
        <v>Aug-2023</v>
      </c>
      <c r="D4033">
        <f t="shared" si="62"/>
        <v>2023</v>
      </c>
      <c r="E4033" t="s">
        <v>6513</v>
      </c>
      <c r="F4033" t="s">
        <v>7069</v>
      </c>
      <c r="G4033" t="s">
        <v>7095</v>
      </c>
      <c r="H4033" t="s">
        <v>7102</v>
      </c>
      <c r="I4033" t="s">
        <v>7147</v>
      </c>
      <c r="J4033" t="s">
        <v>7164</v>
      </c>
      <c r="K4033" t="s">
        <v>7174</v>
      </c>
      <c r="L4033" t="s">
        <v>7196</v>
      </c>
      <c r="M4033">
        <v>7</v>
      </c>
      <c r="N4033">
        <v>25359.75</v>
      </c>
      <c r="O4033">
        <v>0</v>
      </c>
      <c r="P4033">
        <v>6336.55</v>
      </c>
    </row>
    <row r="4034" spans="1:16" x14ac:dyDescent="0.25">
      <c r="A4034" t="s">
        <v>4046</v>
      </c>
      <c r="B4034" t="s">
        <v>5670</v>
      </c>
      <c r="C4034" t="str">
        <f>TEXT(SalesData[[#This Row],[Order Date]],"mmm-yyyy")</f>
        <v>Feb-2023</v>
      </c>
      <c r="D4034">
        <f t="shared" ref="D4034:D4097" si="63">YEAR(B4034)</f>
        <v>2023</v>
      </c>
      <c r="E4034" t="s">
        <v>6224</v>
      </c>
      <c r="F4034" t="s">
        <v>6950</v>
      </c>
      <c r="G4034" t="s">
        <v>7097</v>
      </c>
      <c r="H4034" t="s">
        <v>7110</v>
      </c>
      <c r="I4034" t="s">
        <v>7129</v>
      </c>
      <c r="J4034" t="s">
        <v>7162</v>
      </c>
      <c r="K4034" t="s">
        <v>7166</v>
      </c>
      <c r="L4034" t="s">
        <v>7211</v>
      </c>
      <c r="M4034">
        <v>3</v>
      </c>
      <c r="N4034">
        <v>23451.51</v>
      </c>
      <c r="O4034">
        <v>0</v>
      </c>
      <c r="P4034">
        <v>4240.8599999999997</v>
      </c>
    </row>
    <row r="4035" spans="1:16" x14ac:dyDescent="0.25">
      <c r="A4035" t="s">
        <v>4047</v>
      </c>
      <c r="B4035" t="s">
        <v>5842</v>
      </c>
      <c r="C4035" t="str">
        <f>TEXT(SalesData[[#This Row],[Order Date]],"mmm-yyyy")</f>
        <v>Feb-2025</v>
      </c>
      <c r="D4035">
        <f t="shared" si="63"/>
        <v>2025</v>
      </c>
      <c r="E4035" t="s">
        <v>6250</v>
      </c>
      <c r="F4035" t="s">
        <v>6952</v>
      </c>
      <c r="G4035" t="s">
        <v>7097</v>
      </c>
      <c r="H4035" t="s">
        <v>7104</v>
      </c>
      <c r="I4035" t="s">
        <v>7132</v>
      </c>
      <c r="J4035" t="s">
        <v>7162</v>
      </c>
      <c r="K4035" t="s">
        <v>7169</v>
      </c>
      <c r="L4035" t="s">
        <v>7203</v>
      </c>
      <c r="M4035">
        <v>5</v>
      </c>
      <c r="N4035">
        <v>110687.16</v>
      </c>
      <c r="O4035">
        <v>0</v>
      </c>
      <c r="P4035">
        <v>18278.25</v>
      </c>
    </row>
    <row r="4036" spans="1:16" x14ac:dyDescent="0.25">
      <c r="A4036" t="s">
        <v>4048</v>
      </c>
      <c r="B4036" t="s">
        <v>5923</v>
      </c>
      <c r="C4036" t="str">
        <f>TEXT(SalesData[[#This Row],[Order Date]],"mmm-yyyy")</f>
        <v>Feb-2024</v>
      </c>
      <c r="D4036">
        <f t="shared" si="63"/>
        <v>2024</v>
      </c>
      <c r="E4036" t="s">
        <v>6721</v>
      </c>
      <c r="F4036" t="s">
        <v>7086</v>
      </c>
      <c r="G4036" t="s">
        <v>7096</v>
      </c>
      <c r="H4036" t="s">
        <v>7113</v>
      </c>
      <c r="I4036" t="s">
        <v>7144</v>
      </c>
      <c r="J4036" t="s">
        <v>7164</v>
      </c>
      <c r="K4036" t="s">
        <v>7174</v>
      </c>
      <c r="L4036" t="s">
        <v>7199</v>
      </c>
      <c r="M4036">
        <v>2</v>
      </c>
      <c r="N4036">
        <v>3274.36</v>
      </c>
      <c r="O4036">
        <v>0</v>
      </c>
      <c r="P4036">
        <v>776.63</v>
      </c>
    </row>
    <row r="4037" spans="1:16" x14ac:dyDescent="0.25">
      <c r="A4037" t="s">
        <v>4049</v>
      </c>
      <c r="B4037" t="s">
        <v>5866</v>
      </c>
      <c r="C4037" t="str">
        <f>TEXT(SalesData[[#This Row],[Order Date]],"mmm-yyyy")</f>
        <v>Oct-2025</v>
      </c>
      <c r="D4037">
        <f t="shared" si="63"/>
        <v>2025</v>
      </c>
      <c r="E4037" t="s">
        <v>6869</v>
      </c>
      <c r="F4037" t="s">
        <v>6974</v>
      </c>
      <c r="G4037" t="s">
        <v>7097</v>
      </c>
      <c r="H4037" t="s">
        <v>7107</v>
      </c>
      <c r="I4037" t="s">
        <v>7152</v>
      </c>
      <c r="J4037" t="s">
        <v>7165</v>
      </c>
      <c r="K4037" t="s">
        <v>7172</v>
      </c>
      <c r="L4037" t="s">
        <v>7185</v>
      </c>
      <c r="M4037">
        <v>2</v>
      </c>
      <c r="N4037">
        <v>10220.86</v>
      </c>
      <c r="O4037">
        <v>0</v>
      </c>
      <c r="P4037">
        <v>1931.57</v>
      </c>
    </row>
    <row r="4038" spans="1:16" x14ac:dyDescent="0.25">
      <c r="A4038" t="s">
        <v>4050</v>
      </c>
      <c r="B4038" t="s">
        <v>5300</v>
      </c>
      <c r="C4038" t="str">
        <f>TEXT(SalesData[[#This Row],[Order Date]],"mmm-yyyy")</f>
        <v>Nov-2023</v>
      </c>
      <c r="D4038">
        <f t="shared" si="63"/>
        <v>2023</v>
      </c>
      <c r="E4038" t="s">
        <v>6400</v>
      </c>
      <c r="F4038" t="s">
        <v>7014</v>
      </c>
      <c r="G4038" t="s">
        <v>7094</v>
      </c>
      <c r="H4038" t="s">
        <v>7100</v>
      </c>
      <c r="I4038" t="s">
        <v>7116</v>
      </c>
      <c r="J4038" t="s">
        <v>7164</v>
      </c>
      <c r="K4038" t="s">
        <v>7173</v>
      </c>
      <c r="L4038" t="s">
        <v>7200</v>
      </c>
      <c r="M4038">
        <v>5</v>
      </c>
      <c r="N4038">
        <v>6077.7</v>
      </c>
      <c r="O4038">
        <v>0</v>
      </c>
      <c r="P4038">
        <v>2199.16</v>
      </c>
    </row>
    <row r="4039" spans="1:16" x14ac:dyDescent="0.25">
      <c r="A4039" t="s">
        <v>4051</v>
      </c>
      <c r="B4039" t="s">
        <v>5934</v>
      </c>
      <c r="C4039" t="str">
        <f>TEXT(SalesData[[#This Row],[Order Date]],"mmm-yyyy")</f>
        <v>Jul-2023</v>
      </c>
      <c r="D4039">
        <f t="shared" si="63"/>
        <v>2023</v>
      </c>
      <c r="E4039" t="s">
        <v>6838</v>
      </c>
      <c r="F4039" t="s">
        <v>7005</v>
      </c>
      <c r="G4039" t="s">
        <v>7094</v>
      </c>
      <c r="H4039" t="s">
        <v>7101</v>
      </c>
      <c r="I4039" t="s">
        <v>7124</v>
      </c>
      <c r="J4039" t="s">
        <v>7163</v>
      </c>
      <c r="K4039" t="s">
        <v>7167</v>
      </c>
      <c r="L4039" t="s">
        <v>7179</v>
      </c>
      <c r="M4039">
        <v>4</v>
      </c>
      <c r="N4039">
        <v>10245.68</v>
      </c>
      <c r="O4039">
        <v>0</v>
      </c>
      <c r="P4039">
        <v>2939.5</v>
      </c>
    </row>
    <row r="4040" spans="1:16" x14ac:dyDescent="0.25">
      <c r="A4040" t="s">
        <v>4052</v>
      </c>
      <c r="B4040" t="s">
        <v>5408</v>
      </c>
      <c r="C4040" t="str">
        <f>TEXT(SalesData[[#This Row],[Order Date]],"mmm-yyyy")</f>
        <v>Mar-2023</v>
      </c>
      <c r="D4040">
        <f t="shared" si="63"/>
        <v>2023</v>
      </c>
      <c r="E4040" t="s">
        <v>6289</v>
      </c>
      <c r="F4040" t="s">
        <v>7020</v>
      </c>
      <c r="G4040" t="s">
        <v>7097</v>
      </c>
      <c r="H4040" t="s">
        <v>7110</v>
      </c>
      <c r="I4040" t="s">
        <v>7129</v>
      </c>
      <c r="J4040" t="s">
        <v>7162</v>
      </c>
      <c r="K4040" t="s">
        <v>7168</v>
      </c>
      <c r="L4040" t="s">
        <v>7181</v>
      </c>
      <c r="M4040">
        <v>1</v>
      </c>
      <c r="N4040">
        <v>9006.74</v>
      </c>
      <c r="O4040">
        <v>0.25</v>
      </c>
      <c r="P4040">
        <v>1388.82</v>
      </c>
    </row>
    <row r="4041" spans="1:16" x14ac:dyDescent="0.25">
      <c r="A4041" t="s">
        <v>4053</v>
      </c>
      <c r="B4041" t="s">
        <v>5019</v>
      </c>
      <c r="C4041" t="str">
        <f>TEXT(SalesData[[#This Row],[Order Date]],"mmm-yyyy")</f>
        <v>Jul-2024</v>
      </c>
      <c r="D4041">
        <f t="shared" si="63"/>
        <v>2024</v>
      </c>
      <c r="E4041" t="s">
        <v>6714</v>
      </c>
      <c r="F4041" t="s">
        <v>6921</v>
      </c>
      <c r="G4041" t="s">
        <v>7095</v>
      </c>
      <c r="H4041" t="s">
        <v>7106</v>
      </c>
      <c r="I4041" t="s">
        <v>7146</v>
      </c>
      <c r="J4041" t="s">
        <v>7165</v>
      </c>
      <c r="K4041" t="s">
        <v>7172</v>
      </c>
      <c r="L4041" t="s">
        <v>7212</v>
      </c>
      <c r="M4041">
        <v>2</v>
      </c>
      <c r="N4041">
        <v>6539.85</v>
      </c>
      <c r="O4041">
        <v>0.1</v>
      </c>
      <c r="P4041">
        <v>986.35</v>
      </c>
    </row>
    <row r="4042" spans="1:16" x14ac:dyDescent="0.25">
      <c r="A4042" t="s">
        <v>4054</v>
      </c>
      <c r="B4042" t="s">
        <v>5492</v>
      </c>
      <c r="C4042" t="str">
        <f>TEXT(SalesData[[#This Row],[Order Date]],"mmm-yyyy")</f>
        <v>Mar-2023</v>
      </c>
      <c r="D4042">
        <f t="shared" si="63"/>
        <v>2023</v>
      </c>
      <c r="E4042" t="s">
        <v>6383</v>
      </c>
      <c r="F4042" t="s">
        <v>6944</v>
      </c>
      <c r="G4042" t="s">
        <v>7095</v>
      </c>
      <c r="H4042" t="s">
        <v>7106</v>
      </c>
      <c r="I4042" t="s">
        <v>7161</v>
      </c>
      <c r="J4042" t="s">
        <v>7164</v>
      </c>
      <c r="K4042" t="s">
        <v>7174</v>
      </c>
      <c r="L4042" t="s">
        <v>7199</v>
      </c>
      <c r="M4042">
        <v>1</v>
      </c>
      <c r="N4042">
        <v>1632.53</v>
      </c>
      <c r="O4042">
        <v>0</v>
      </c>
      <c r="P4042">
        <v>336.63</v>
      </c>
    </row>
    <row r="4043" spans="1:16" x14ac:dyDescent="0.25">
      <c r="A4043" t="s">
        <v>4055</v>
      </c>
      <c r="B4043" t="s">
        <v>5686</v>
      </c>
      <c r="C4043" t="str">
        <f>TEXT(SalesData[[#This Row],[Order Date]],"mmm-yyyy")</f>
        <v>Dec-2023</v>
      </c>
      <c r="D4043">
        <f t="shared" si="63"/>
        <v>2023</v>
      </c>
      <c r="E4043" t="s">
        <v>6248</v>
      </c>
      <c r="F4043" t="s">
        <v>7002</v>
      </c>
      <c r="G4043" t="s">
        <v>7094</v>
      </c>
      <c r="H4043" t="s">
        <v>7098</v>
      </c>
      <c r="I4043" t="s">
        <v>7114</v>
      </c>
      <c r="J4043" t="s">
        <v>7163</v>
      </c>
      <c r="K4043" t="s">
        <v>7171</v>
      </c>
      <c r="L4043" t="s">
        <v>7209</v>
      </c>
      <c r="M4043">
        <v>2</v>
      </c>
      <c r="N4043">
        <v>3152.02</v>
      </c>
      <c r="O4043">
        <v>0.15</v>
      </c>
      <c r="P4043">
        <v>423.31</v>
      </c>
    </row>
    <row r="4044" spans="1:16" x14ac:dyDescent="0.25">
      <c r="A4044" t="s">
        <v>4056</v>
      </c>
      <c r="B4044" t="s">
        <v>5343</v>
      </c>
      <c r="C4044" t="str">
        <f>TEXT(SalesData[[#This Row],[Order Date]],"mmm-yyyy")</f>
        <v>Jul-2023</v>
      </c>
      <c r="D4044">
        <f t="shared" si="63"/>
        <v>2023</v>
      </c>
      <c r="E4044" t="s">
        <v>6716</v>
      </c>
      <c r="F4044" t="s">
        <v>7028</v>
      </c>
      <c r="G4044" t="s">
        <v>7094</v>
      </c>
      <c r="H4044" t="s">
        <v>7101</v>
      </c>
      <c r="I4044" t="s">
        <v>7137</v>
      </c>
      <c r="J4044" t="s">
        <v>7164</v>
      </c>
      <c r="K4044" t="s">
        <v>7173</v>
      </c>
      <c r="L4044" t="s">
        <v>7206</v>
      </c>
      <c r="M4044">
        <v>1</v>
      </c>
      <c r="N4044">
        <v>2307.13</v>
      </c>
      <c r="O4044">
        <v>0</v>
      </c>
      <c r="P4044">
        <v>788.43</v>
      </c>
    </row>
    <row r="4045" spans="1:16" x14ac:dyDescent="0.25">
      <c r="A4045" t="s">
        <v>4057</v>
      </c>
      <c r="B4045" t="s">
        <v>5899</v>
      </c>
      <c r="C4045" t="str">
        <f>TEXT(SalesData[[#This Row],[Order Date]],"mmm-yyyy")</f>
        <v>Aug-2025</v>
      </c>
      <c r="D4045">
        <f t="shared" si="63"/>
        <v>2025</v>
      </c>
      <c r="E4045" t="s">
        <v>6724</v>
      </c>
      <c r="F4045" t="s">
        <v>6983</v>
      </c>
      <c r="G4045" t="s">
        <v>7094</v>
      </c>
      <c r="H4045" t="s">
        <v>7098</v>
      </c>
      <c r="I4045" t="s">
        <v>7138</v>
      </c>
      <c r="J4045" t="s">
        <v>7165</v>
      </c>
      <c r="K4045" t="s">
        <v>7177</v>
      </c>
      <c r="L4045" t="s">
        <v>7198</v>
      </c>
      <c r="M4045">
        <v>4</v>
      </c>
      <c r="N4045">
        <v>270965.09000000003</v>
      </c>
      <c r="O4045">
        <v>0</v>
      </c>
      <c r="P4045">
        <v>46165.71</v>
      </c>
    </row>
    <row r="4046" spans="1:16" x14ac:dyDescent="0.25">
      <c r="A4046" t="s">
        <v>4058</v>
      </c>
      <c r="B4046" t="s">
        <v>5948</v>
      </c>
      <c r="C4046" t="str">
        <f>TEXT(SalesData[[#This Row],[Order Date]],"mmm-yyyy")</f>
        <v>Dec-2023</v>
      </c>
      <c r="D4046">
        <f t="shared" si="63"/>
        <v>2023</v>
      </c>
      <c r="E4046" t="s">
        <v>6364</v>
      </c>
      <c r="F4046" t="s">
        <v>7046</v>
      </c>
      <c r="G4046" t="s">
        <v>7094</v>
      </c>
      <c r="H4046" t="s">
        <v>7099</v>
      </c>
      <c r="I4046" t="s">
        <v>7130</v>
      </c>
      <c r="J4046" t="s">
        <v>7164</v>
      </c>
      <c r="K4046" t="s">
        <v>7173</v>
      </c>
      <c r="L4046" t="s">
        <v>7186</v>
      </c>
      <c r="M4046">
        <v>8</v>
      </c>
      <c r="N4046">
        <v>30350.48</v>
      </c>
      <c r="O4046">
        <v>0.15</v>
      </c>
      <c r="P4046">
        <v>6405.84</v>
      </c>
    </row>
    <row r="4047" spans="1:16" x14ac:dyDescent="0.25">
      <c r="A4047" t="s">
        <v>4059</v>
      </c>
      <c r="B4047" t="s">
        <v>5603</v>
      </c>
      <c r="C4047" t="str">
        <f>TEXT(SalesData[[#This Row],[Order Date]],"mmm-yyyy")</f>
        <v>Jun-2023</v>
      </c>
      <c r="D4047">
        <f t="shared" si="63"/>
        <v>2023</v>
      </c>
      <c r="E4047" t="s">
        <v>6634</v>
      </c>
      <c r="F4047" t="s">
        <v>6994</v>
      </c>
      <c r="G4047" t="s">
        <v>7097</v>
      </c>
      <c r="H4047" t="s">
        <v>7105</v>
      </c>
      <c r="I4047" t="s">
        <v>7128</v>
      </c>
      <c r="J4047" t="s">
        <v>7165</v>
      </c>
      <c r="K4047" t="s">
        <v>7172</v>
      </c>
      <c r="L4047" t="s">
        <v>7208</v>
      </c>
      <c r="M4047">
        <v>7</v>
      </c>
      <c r="N4047">
        <v>16701.22</v>
      </c>
      <c r="O4047">
        <v>0</v>
      </c>
      <c r="P4047">
        <v>3384.57</v>
      </c>
    </row>
    <row r="4048" spans="1:16" x14ac:dyDescent="0.25">
      <c r="A4048" t="s">
        <v>4060</v>
      </c>
      <c r="B4048" t="s">
        <v>5967</v>
      </c>
      <c r="C4048" t="str">
        <f>TEXT(SalesData[[#This Row],[Order Date]],"mmm-yyyy")</f>
        <v>Jul-2024</v>
      </c>
      <c r="D4048">
        <f t="shared" si="63"/>
        <v>2024</v>
      </c>
      <c r="E4048" t="s">
        <v>6485</v>
      </c>
      <c r="F4048" t="s">
        <v>6980</v>
      </c>
      <c r="G4048" t="s">
        <v>7097</v>
      </c>
      <c r="H4048" t="s">
        <v>7105</v>
      </c>
      <c r="I4048" t="s">
        <v>7149</v>
      </c>
      <c r="J4048" t="s">
        <v>7163</v>
      </c>
      <c r="K4048" t="s">
        <v>7175</v>
      </c>
      <c r="L4048" t="s">
        <v>7190</v>
      </c>
      <c r="M4048">
        <v>6</v>
      </c>
      <c r="N4048">
        <v>10894.94</v>
      </c>
      <c r="O4048">
        <v>0.2</v>
      </c>
      <c r="P4048">
        <v>1612.5</v>
      </c>
    </row>
    <row r="4049" spans="1:16" x14ac:dyDescent="0.25">
      <c r="A4049" t="s">
        <v>4061</v>
      </c>
      <c r="B4049" t="s">
        <v>5067</v>
      </c>
      <c r="C4049" t="str">
        <f>TEXT(SalesData[[#This Row],[Order Date]],"mmm-yyyy")</f>
        <v>Aug-2023</v>
      </c>
      <c r="D4049">
        <f t="shared" si="63"/>
        <v>2023</v>
      </c>
      <c r="E4049" t="s">
        <v>6474</v>
      </c>
      <c r="F4049" t="s">
        <v>6935</v>
      </c>
      <c r="G4049" t="s">
        <v>7094</v>
      </c>
      <c r="H4049" t="s">
        <v>7098</v>
      </c>
      <c r="I4049" t="s">
        <v>7114</v>
      </c>
      <c r="J4049" t="s">
        <v>7165</v>
      </c>
      <c r="K4049" t="s">
        <v>7176</v>
      </c>
      <c r="L4049" t="s">
        <v>7202</v>
      </c>
      <c r="M4049">
        <v>5</v>
      </c>
      <c r="N4049">
        <v>89125.33</v>
      </c>
      <c r="O4049">
        <v>0.05</v>
      </c>
      <c r="P4049">
        <v>11587.61</v>
      </c>
    </row>
    <row r="4050" spans="1:16" x14ac:dyDescent="0.25">
      <c r="A4050" t="s">
        <v>4062</v>
      </c>
      <c r="B4050" t="s">
        <v>5144</v>
      </c>
      <c r="C4050" t="str">
        <f>TEXT(SalesData[[#This Row],[Order Date]],"mmm-yyyy")</f>
        <v>Oct-2024</v>
      </c>
      <c r="D4050">
        <f t="shared" si="63"/>
        <v>2024</v>
      </c>
      <c r="E4050" t="s">
        <v>6156</v>
      </c>
      <c r="F4050" t="s">
        <v>6937</v>
      </c>
      <c r="G4050" t="s">
        <v>7097</v>
      </c>
      <c r="H4050" t="s">
        <v>7110</v>
      </c>
      <c r="I4050" t="s">
        <v>7129</v>
      </c>
      <c r="J4050" t="s">
        <v>7165</v>
      </c>
      <c r="K4050" t="s">
        <v>7172</v>
      </c>
      <c r="L4050" t="s">
        <v>7212</v>
      </c>
      <c r="M4050">
        <v>5</v>
      </c>
      <c r="N4050">
        <v>16245.24</v>
      </c>
      <c r="O4050">
        <v>0.05</v>
      </c>
      <c r="P4050">
        <v>2796.02</v>
      </c>
    </row>
    <row r="4051" spans="1:16" x14ac:dyDescent="0.25">
      <c r="A4051" t="s">
        <v>4063</v>
      </c>
      <c r="B4051" t="s">
        <v>5116</v>
      </c>
      <c r="C4051" t="str">
        <f>TEXT(SalesData[[#This Row],[Order Date]],"mmm-yyyy")</f>
        <v>Jun-2025</v>
      </c>
      <c r="D4051">
        <f t="shared" si="63"/>
        <v>2025</v>
      </c>
      <c r="E4051" t="s">
        <v>6379</v>
      </c>
      <c r="F4051" t="s">
        <v>7015</v>
      </c>
      <c r="G4051" t="s">
        <v>7094</v>
      </c>
      <c r="H4051" t="s">
        <v>7098</v>
      </c>
      <c r="I4051" t="s">
        <v>7156</v>
      </c>
      <c r="J4051" t="s">
        <v>7163</v>
      </c>
      <c r="K4051" t="s">
        <v>7171</v>
      </c>
      <c r="L4051" t="s">
        <v>7209</v>
      </c>
      <c r="M4051">
        <v>1</v>
      </c>
      <c r="N4051">
        <v>1708.2</v>
      </c>
      <c r="O4051">
        <v>0.05</v>
      </c>
      <c r="P4051">
        <v>282.06</v>
      </c>
    </row>
    <row r="4052" spans="1:16" x14ac:dyDescent="0.25">
      <c r="A4052" t="s">
        <v>4064</v>
      </c>
      <c r="B4052" t="s">
        <v>6050</v>
      </c>
      <c r="C4052" t="str">
        <f>TEXT(SalesData[[#This Row],[Order Date]],"mmm-yyyy")</f>
        <v>Aug-2023</v>
      </c>
      <c r="D4052">
        <f t="shared" si="63"/>
        <v>2023</v>
      </c>
      <c r="E4052" t="s">
        <v>6203</v>
      </c>
      <c r="F4052" t="s">
        <v>6948</v>
      </c>
      <c r="G4052" t="s">
        <v>7096</v>
      </c>
      <c r="H4052" t="s">
        <v>7113</v>
      </c>
      <c r="I4052" t="s">
        <v>7143</v>
      </c>
      <c r="J4052" t="s">
        <v>7162</v>
      </c>
      <c r="K4052" t="s">
        <v>7169</v>
      </c>
      <c r="L4052" t="s">
        <v>7203</v>
      </c>
      <c r="M4052">
        <v>1</v>
      </c>
      <c r="N4052">
        <v>21554.82</v>
      </c>
      <c r="O4052">
        <v>0.05</v>
      </c>
      <c r="P4052">
        <v>3265.69</v>
      </c>
    </row>
    <row r="4053" spans="1:16" x14ac:dyDescent="0.25">
      <c r="A4053" t="s">
        <v>4065</v>
      </c>
      <c r="B4053" t="s">
        <v>5428</v>
      </c>
      <c r="C4053" t="str">
        <f>TEXT(SalesData[[#This Row],[Order Date]],"mmm-yyyy")</f>
        <v>Jun-2024</v>
      </c>
      <c r="D4053">
        <f t="shared" si="63"/>
        <v>2024</v>
      </c>
      <c r="E4053" t="s">
        <v>6440</v>
      </c>
      <c r="F4053" t="s">
        <v>6913</v>
      </c>
      <c r="G4053" t="s">
        <v>7095</v>
      </c>
      <c r="H4053" t="s">
        <v>7102</v>
      </c>
      <c r="I4053" t="s">
        <v>7147</v>
      </c>
      <c r="J4053" t="s">
        <v>7164</v>
      </c>
      <c r="K4053" t="s">
        <v>7170</v>
      </c>
      <c r="L4053" t="s">
        <v>7189</v>
      </c>
      <c r="M4053">
        <v>2</v>
      </c>
      <c r="N4053">
        <v>2203.29</v>
      </c>
      <c r="O4053">
        <v>0.25</v>
      </c>
      <c r="P4053">
        <v>436.59</v>
      </c>
    </row>
    <row r="4054" spans="1:16" x14ac:dyDescent="0.25">
      <c r="A4054" t="s">
        <v>4066</v>
      </c>
      <c r="B4054" t="s">
        <v>5504</v>
      </c>
      <c r="C4054" t="str">
        <f>TEXT(SalesData[[#This Row],[Order Date]],"mmm-yyyy")</f>
        <v>Nov-2025</v>
      </c>
      <c r="D4054">
        <f t="shared" si="63"/>
        <v>2025</v>
      </c>
      <c r="E4054" t="s">
        <v>6287</v>
      </c>
      <c r="F4054" t="s">
        <v>6975</v>
      </c>
      <c r="G4054" t="s">
        <v>7096</v>
      </c>
      <c r="H4054" t="s">
        <v>7113</v>
      </c>
      <c r="I4054" t="s">
        <v>7143</v>
      </c>
      <c r="J4054" t="s">
        <v>7164</v>
      </c>
      <c r="K4054" t="s">
        <v>7173</v>
      </c>
      <c r="L4054" t="s">
        <v>7186</v>
      </c>
      <c r="M4054">
        <v>4</v>
      </c>
      <c r="N4054">
        <v>17550</v>
      </c>
      <c r="O4054">
        <v>0</v>
      </c>
      <c r="P4054">
        <v>4890.08</v>
      </c>
    </row>
    <row r="4055" spans="1:16" x14ac:dyDescent="0.25">
      <c r="A4055" t="s">
        <v>4067</v>
      </c>
      <c r="B4055" t="s">
        <v>6071</v>
      </c>
      <c r="C4055" t="str">
        <f>TEXT(SalesData[[#This Row],[Order Date]],"mmm-yyyy")</f>
        <v>Aug-2024</v>
      </c>
      <c r="D4055">
        <f t="shared" si="63"/>
        <v>2024</v>
      </c>
      <c r="E4055" t="s">
        <v>6799</v>
      </c>
      <c r="F4055" t="s">
        <v>6979</v>
      </c>
      <c r="G4055" t="s">
        <v>7094</v>
      </c>
      <c r="H4055" t="s">
        <v>7099</v>
      </c>
      <c r="I4055" t="s">
        <v>7130</v>
      </c>
      <c r="J4055" t="s">
        <v>7165</v>
      </c>
      <c r="K4055" t="s">
        <v>7176</v>
      </c>
      <c r="L4055" t="s">
        <v>7194</v>
      </c>
      <c r="M4055">
        <v>8</v>
      </c>
      <c r="N4055">
        <v>185452.02</v>
      </c>
      <c r="O4055">
        <v>0.05</v>
      </c>
      <c r="P4055">
        <v>25027.91</v>
      </c>
    </row>
    <row r="4056" spans="1:16" x14ac:dyDescent="0.25">
      <c r="A4056" t="s">
        <v>4068</v>
      </c>
      <c r="B4056" t="s">
        <v>5227</v>
      </c>
      <c r="C4056" t="str">
        <f>TEXT(SalesData[[#This Row],[Order Date]],"mmm-yyyy")</f>
        <v>Sep-2025</v>
      </c>
      <c r="D4056">
        <f t="shared" si="63"/>
        <v>2025</v>
      </c>
      <c r="E4056" t="s">
        <v>6511</v>
      </c>
      <c r="F4056" t="s">
        <v>6953</v>
      </c>
      <c r="G4056" t="s">
        <v>7094</v>
      </c>
      <c r="H4056" t="s">
        <v>7101</v>
      </c>
      <c r="I4056" t="s">
        <v>7124</v>
      </c>
      <c r="J4056" t="s">
        <v>7165</v>
      </c>
      <c r="K4056" t="s">
        <v>7177</v>
      </c>
      <c r="L4056" t="s">
        <v>7201</v>
      </c>
      <c r="M4056">
        <v>3</v>
      </c>
      <c r="N4056">
        <v>152215.22</v>
      </c>
      <c r="O4056">
        <v>0</v>
      </c>
      <c r="P4056">
        <v>21998.16</v>
      </c>
    </row>
    <row r="4057" spans="1:16" x14ac:dyDescent="0.25">
      <c r="A4057" t="s">
        <v>4069</v>
      </c>
      <c r="B4057" t="s">
        <v>5156</v>
      </c>
      <c r="C4057" t="str">
        <f>TEXT(SalesData[[#This Row],[Order Date]],"mmm-yyyy")</f>
        <v>Jan-2023</v>
      </c>
      <c r="D4057">
        <f t="shared" si="63"/>
        <v>2023</v>
      </c>
      <c r="E4057" t="s">
        <v>6894</v>
      </c>
      <c r="F4057" t="s">
        <v>6995</v>
      </c>
      <c r="G4057" t="s">
        <v>7094</v>
      </c>
      <c r="H4057" t="s">
        <v>7100</v>
      </c>
      <c r="I4057" t="s">
        <v>7151</v>
      </c>
      <c r="J4057" t="s">
        <v>7165</v>
      </c>
      <c r="K4057" t="s">
        <v>7176</v>
      </c>
      <c r="L4057" t="s">
        <v>7194</v>
      </c>
      <c r="M4057">
        <v>8</v>
      </c>
      <c r="N4057">
        <v>193608.55</v>
      </c>
      <c r="O4057">
        <v>0</v>
      </c>
      <c r="P4057">
        <v>33179.72</v>
      </c>
    </row>
    <row r="4058" spans="1:16" x14ac:dyDescent="0.25">
      <c r="A4058" t="s">
        <v>4070</v>
      </c>
      <c r="B4058" t="s">
        <v>5028</v>
      </c>
      <c r="C4058" t="str">
        <f>TEXT(SalesData[[#This Row],[Order Date]],"mmm-yyyy")</f>
        <v>Mar-2023</v>
      </c>
      <c r="D4058">
        <f t="shared" si="63"/>
        <v>2023</v>
      </c>
      <c r="E4058" t="s">
        <v>6500</v>
      </c>
      <c r="F4058" t="s">
        <v>6923</v>
      </c>
      <c r="G4058" t="s">
        <v>7096</v>
      </c>
      <c r="H4058" t="s">
        <v>7113</v>
      </c>
      <c r="I4058" t="s">
        <v>7148</v>
      </c>
      <c r="J4058" t="s">
        <v>7163</v>
      </c>
      <c r="K4058" t="s">
        <v>7175</v>
      </c>
      <c r="L4058" t="s">
        <v>7197</v>
      </c>
      <c r="M4058">
        <v>8</v>
      </c>
      <c r="N4058">
        <v>50126.239999999998</v>
      </c>
      <c r="O4058">
        <v>0</v>
      </c>
      <c r="P4058">
        <v>11860.9</v>
      </c>
    </row>
    <row r="4059" spans="1:16" x14ac:dyDescent="0.25">
      <c r="A4059" t="s">
        <v>4071</v>
      </c>
      <c r="B4059" t="s">
        <v>5222</v>
      </c>
      <c r="C4059" t="str">
        <f>TEXT(SalesData[[#This Row],[Order Date]],"mmm-yyyy")</f>
        <v>Apr-2024</v>
      </c>
      <c r="D4059">
        <f t="shared" si="63"/>
        <v>2024</v>
      </c>
      <c r="E4059" t="s">
        <v>6816</v>
      </c>
      <c r="F4059" t="s">
        <v>6999</v>
      </c>
      <c r="G4059" t="s">
        <v>7096</v>
      </c>
      <c r="H4059" t="s">
        <v>7103</v>
      </c>
      <c r="I4059" t="s">
        <v>7119</v>
      </c>
      <c r="J4059" t="s">
        <v>7162</v>
      </c>
      <c r="K4059" t="s">
        <v>7166</v>
      </c>
      <c r="L4059" t="s">
        <v>7211</v>
      </c>
      <c r="M4059">
        <v>2</v>
      </c>
      <c r="N4059">
        <v>15046.47</v>
      </c>
      <c r="O4059">
        <v>0</v>
      </c>
      <c r="P4059">
        <v>2681.12</v>
      </c>
    </row>
    <row r="4060" spans="1:16" x14ac:dyDescent="0.25">
      <c r="A4060" t="s">
        <v>4072</v>
      </c>
      <c r="B4060" t="s">
        <v>5572</v>
      </c>
      <c r="C4060" t="str">
        <f>TEXT(SalesData[[#This Row],[Order Date]],"mmm-yyyy")</f>
        <v>Jul-2025</v>
      </c>
      <c r="D4060">
        <f t="shared" si="63"/>
        <v>2025</v>
      </c>
      <c r="E4060" t="s">
        <v>6097</v>
      </c>
      <c r="F4060" t="s">
        <v>6896</v>
      </c>
      <c r="G4060" t="s">
        <v>7095</v>
      </c>
      <c r="H4060" t="s">
        <v>7108</v>
      </c>
      <c r="I4060" t="s">
        <v>7141</v>
      </c>
      <c r="J4060" t="s">
        <v>7162</v>
      </c>
      <c r="K4060" t="s">
        <v>7166</v>
      </c>
      <c r="L4060" t="s">
        <v>7211</v>
      </c>
      <c r="M4060">
        <v>3</v>
      </c>
      <c r="N4060">
        <v>22561.759999999998</v>
      </c>
      <c r="O4060">
        <v>0</v>
      </c>
      <c r="P4060">
        <v>4704.96</v>
      </c>
    </row>
    <row r="4061" spans="1:16" x14ac:dyDescent="0.25">
      <c r="A4061" t="s">
        <v>4073</v>
      </c>
      <c r="B4061" t="s">
        <v>5163</v>
      </c>
      <c r="C4061" t="str">
        <f>TEXT(SalesData[[#This Row],[Order Date]],"mmm-yyyy")</f>
        <v>Jan-2025</v>
      </c>
      <c r="D4061">
        <f t="shared" si="63"/>
        <v>2025</v>
      </c>
      <c r="E4061" t="s">
        <v>6235</v>
      </c>
      <c r="F4061" t="s">
        <v>6995</v>
      </c>
      <c r="G4061" t="s">
        <v>7097</v>
      </c>
      <c r="H4061" t="s">
        <v>7107</v>
      </c>
      <c r="I4061" t="s">
        <v>7152</v>
      </c>
      <c r="J4061" t="s">
        <v>7164</v>
      </c>
      <c r="K4061" t="s">
        <v>7174</v>
      </c>
      <c r="L4061" t="s">
        <v>7199</v>
      </c>
      <c r="M4061">
        <v>2</v>
      </c>
      <c r="N4061">
        <v>2617.31</v>
      </c>
      <c r="O4061">
        <v>0.15</v>
      </c>
      <c r="P4061">
        <v>503.97</v>
      </c>
    </row>
    <row r="4062" spans="1:16" x14ac:dyDescent="0.25">
      <c r="A4062" t="s">
        <v>4074</v>
      </c>
      <c r="B4062" t="s">
        <v>6072</v>
      </c>
      <c r="C4062" t="str">
        <f>TEXT(SalesData[[#This Row],[Order Date]],"mmm-yyyy")</f>
        <v>Jul-2024</v>
      </c>
      <c r="D4062">
        <f t="shared" si="63"/>
        <v>2024</v>
      </c>
      <c r="E4062" t="s">
        <v>6867</v>
      </c>
      <c r="F4062" t="s">
        <v>6946</v>
      </c>
      <c r="G4062" t="s">
        <v>7094</v>
      </c>
      <c r="H4062" t="s">
        <v>7099</v>
      </c>
      <c r="I4062" t="s">
        <v>7125</v>
      </c>
      <c r="J4062" t="s">
        <v>7162</v>
      </c>
      <c r="K4062" t="s">
        <v>7166</v>
      </c>
      <c r="L4062" t="s">
        <v>7211</v>
      </c>
      <c r="M4062">
        <v>1</v>
      </c>
      <c r="N4062">
        <v>6584.76</v>
      </c>
      <c r="O4062">
        <v>0.1</v>
      </c>
      <c r="P4062">
        <v>1120.1500000000001</v>
      </c>
    </row>
    <row r="4063" spans="1:16" x14ac:dyDescent="0.25">
      <c r="A4063" t="s">
        <v>4075</v>
      </c>
      <c r="B4063" t="s">
        <v>5073</v>
      </c>
      <c r="C4063" t="str">
        <f>TEXT(SalesData[[#This Row],[Order Date]],"mmm-yyyy")</f>
        <v>Oct-2024</v>
      </c>
      <c r="D4063">
        <f t="shared" si="63"/>
        <v>2024</v>
      </c>
      <c r="E4063" t="s">
        <v>6204</v>
      </c>
      <c r="F4063" t="s">
        <v>6958</v>
      </c>
      <c r="G4063" t="s">
        <v>7095</v>
      </c>
      <c r="H4063" t="s">
        <v>7106</v>
      </c>
      <c r="I4063" t="s">
        <v>7146</v>
      </c>
      <c r="J4063" t="s">
        <v>7162</v>
      </c>
      <c r="K4063" t="s">
        <v>7168</v>
      </c>
      <c r="L4063" t="s">
        <v>7180</v>
      </c>
      <c r="M4063">
        <v>8</v>
      </c>
      <c r="N4063">
        <v>21501.29</v>
      </c>
      <c r="O4063">
        <v>0.2</v>
      </c>
      <c r="P4063">
        <v>1638.5</v>
      </c>
    </row>
    <row r="4064" spans="1:16" x14ac:dyDescent="0.25">
      <c r="A4064" t="s">
        <v>4076</v>
      </c>
      <c r="B4064" t="s">
        <v>6072</v>
      </c>
      <c r="C4064" t="str">
        <f>TEXT(SalesData[[#This Row],[Order Date]],"mmm-yyyy")</f>
        <v>Jul-2024</v>
      </c>
      <c r="D4064">
        <f t="shared" si="63"/>
        <v>2024</v>
      </c>
      <c r="E4064" t="s">
        <v>6414</v>
      </c>
      <c r="F4064" t="s">
        <v>6910</v>
      </c>
      <c r="G4064" t="s">
        <v>7097</v>
      </c>
      <c r="H4064" t="s">
        <v>7110</v>
      </c>
      <c r="I4064" t="s">
        <v>7159</v>
      </c>
      <c r="J4064" t="s">
        <v>7164</v>
      </c>
      <c r="K4064" t="s">
        <v>7173</v>
      </c>
      <c r="L4064" t="s">
        <v>7206</v>
      </c>
      <c r="M4064">
        <v>4</v>
      </c>
      <c r="N4064">
        <v>6683.59</v>
      </c>
      <c r="O4064">
        <v>0.25</v>
      </c>
      <c r="P4064">
        <v>1289.08</v>
      </c>
    </row>
    <row r="4065" spans="1:16" x14ac:dyDescent="0.25">
      <c r="A4065" t="s">
        <v>4077</v>
      </c>
      <c r="B4065" t="s">
        <v>5939</v>
      </c>
      <c r="C4065" t="str">
        <f>TEXT(SalesData[[#This Row],[Order Date]],"mmm-yyyy")</f>
        <v>Jun-2023</v>
      </c>
      <c r="D4065">
        <f t="shared" si="63"/>
        <v>2023</v>
      </c>
      <c r="E4065" t="s">
        <v>6502</v>
      </c>
      <c r="F4065" t="s">
        <v>7055</v>
      </c>
      <c r="G4065" t="s">
        <v>7096</v>
      </c>
      <c r="H4065" t="s">
        <v>7111</v>
      </c>
      <c r="I4065" t="s">
        <v>7131</v>
      </c>
      <c r="J4065" t="s">
        <v>7163</v>
      </c>
      <c r="K4065" t="s">
        <v>7171</v>
      </c>
      <c r="L4065" t="s">
        <v>7204</v>
      </c>
      <c r="M4065">
        <v>3</v>
      </c>
      <c r="N4065">
        <v>13014.74</v>
      </c>
      <c r="O4065">
        <v>0.05</v>
      </c>
      <c r="P4065">
        <v>2185.85</v>
      </c>
    </row>
    <row r="4066" spans="1:16" x14ac:dyDescent="0.25">
      <c r="A4066" t="s">
        <v>4078</v>
      </c>
      <c r="B4066" t="s">
        <v>5866</v>
      </c>
      <c r="C4066" t="str">
        <f>TEXT(SalesData[[#This Row],[Order Date]],"mmm-yyyy")</f>
        <v>Oct-2025</v>
      </c>
      <c r="D4066">
        <f t="shared" si="63"/>
        <v>2025</v>
      </c>
      <c r="E4066" t="s">
        <v>6254</v>
      </c>
      <c r="F4066" t="s">
        <v>7006</v>
      </c>
      <c r="G4066" t="s">
        <v>7094</v>
      </c>
      <c r="H4066" t="s">
        <v>7098</v>
      </c>
      <c r="I4066" t="s">
        <v>7156</v>
      </c>
      <c r="J4066" t="s">
        <v>7163</v>
      </c>
      <c r="K4066" t="s">
        <v>7167</v>
      </c>
      <c r="L4066" t="s">
        <v>7187</v>
      </c>
      <c r="M4066">
        <v>1</v>
      </c>
      <c r="N4066">
        <v>1298.54</v>
      </c>
      <c r="O4066">
        <v>0.1</v>
      </c>
      <c r="P4066">
        <v>378.82</v>
      </c>
    </row>
    <row r="4067" spans="1:16" x14ac:dyDescent="0.25">
      <c r="A4067" t="s">
        <v>4079</v>
      </c>
      <c r="B4067" t="s">
        <v>5904</v>
      </c>
      <c r="C4067" t="str">
        <f>TEXT(SalesData[[#This Row],[Order Date]],"mmm-yyyy")</f>
        <v>Jan-2025</v>
      </c>
      <c r="D4067">
        <f t="shared" si="63"/>
        <v>2025</v>
      </c>
      <c r="E4067" t="s">
        <v>6180</v>
      </c>
      <c r="F4067" t="s">
        <v>6930</v>
      </c>
      <c r="G4067" t="s">
        <v>7096</v>
      </c>
      <c r="H4067" t="s">
        <v>7103</v>
      </c>
      <c r="I4067" t="s">
        <v>7134</v>
      </c>
      <c r="J4067" t="s">
        <v>7165</v>
      </c>
      <c r="K4067" t="s">
        <v>7176</v>
      </c>
      <c r="L4067" t="s">
        <v>7202</v>
      </c>
      <c r="M4067">
        <v>5</v>
      </c>
      <c r="N4067">
        <v>64877.53</v>
      </c>
      <c r="O4067">
        <v>0.25</v>
      </c>
      <c r="P4067">
        <v>-1483.51</v>
      </c>
    </row>
    <row r="4068" spans="1:16" x14ac:dyDescent="0.25">
      <c r="A4068" t="s">
        <v>4080</v>
      </c>
      <c r="B4068" t="s">
        <v>6073</v>
      </c>
      <c r="C4068" t="str">
        <f>TEXT(SalesData[[#This Row],[Order Date]],"mmm-yyyy")</f>
        <v>Jan-2024</v>
      </c>
      <c r="D4068">
        <f t="shared" si="63"/>
        <v>2024</v>
      </c>
      <c r="E4068" t="s">
        <v>6677</v>
      </c>
      <c r="F4068" t="s">
        <v>7070</v>
      </c>
      <c r="G4068" t="s">
        <v>7096</v>
      </c>
      <c r="H4068" t="s">
        <v>7111</v>
      </c>
      <c r="I4068" t="s">
        <v>7145</v>
      </c>
      <c r="J4068" t="s">
        <v>7164</v>
      </c>
      <c r="K4068" t="s">
        <v>7174</v>
      </c>
      <c r="L4068" t="s">
        <v>7199</v>
      </c>
      <c r="M4068">
        <v>6</v>
      </c>
      <c r="N4068">
        <v>10079.59</v>
      </c>
      <c r="O4068">
        <v>0</v>
      </c>
      <c r="P4068">
        <v>2248.79</v>
      </c>
    </row>
    <row r="4069" spans="1:16" x14ac:dyDescent="0.25">
      <c r="A4069" t="s">
        <v>4081</v>
      </c>
      <c r="B4069" t="s">
        <v>5136</v>
      </c>
      <c r="C4069" t="str">
        <f>TEXT(SalesData[[#This Row],[Order Date]],"mmm-yyyy")</f>
        <v>Jun-2023</v>
      </c>
      <c r="D4069">
        <f t="shared" si="63"/>
        <v>2023</v>
      </c>
      <c r="E4069" t="s">
        <v>6692</v>
      </c>
      <c r="F4069" t="s">
        <v>7046</v>
      </c>
      <c r="G4069" t="s">
        <v>7095</v>
      </c>
      <c r="H4069" t="s">
        <v>7106</v>
      </c>
      <c r="I4069" t="s">
        <v>7161</v>
      </c>
      <c r="J4069" t="s">
        <v>7162</v>
      </c>
      <c r="K4069" t="s">
        <v>7168</v>
      </c>
      <c r="L4069" t="s">
        <v>7191</v>
      </c>
      <c r="M4069">
        <v>8</v>
      </c>
      <c r="N4069">
        <v>46831.51</v>
      </c>
      <c r="O4069">
        <v>0.1</v>
      </c>
      <c r="P4069">
        <v>7416</v>
      </c>
    </row>
    <row r="4070" spans="1:16" x14ac:dyDescent="0.25">
      <c r="A4070" t="s">
        <v>4082</v>
      </c>
      <c r="B4070" t="s">
        <v>5832</v>
      </c>
      <c r="C4070" t="str">
        <f>TEXT(SalesData[[#This Row],[Order Date]],"mmm-yyyy")</f>
        <v>Apr-2023</v>
      </c>
      <c r="D4070">
        <f t="shared" si="63"/>
        <v>2023</v>
      </c>
      <c r="E4070" t="s">
        <v>6542</v>
      </c>
      <c r="F4070" t="s">
        <v>6936</v>
      </c>
      <c r="G4070" t="s">
        <v>7097</v>
      </c>
      <c r="H4070" t="s">
        <v>7107</v>
      </c>
      <c r="I4070" t="s">
        <v>7153</v>
      </c>
      <c r="J4070" t="s">
        <v>7164</v>
      </c>
      <c r="K4070" t="s">
        <v>7170</v>
      </c>
      <c r="L4070" t="s">
        <v>7189</v>
      </c>
      <c r="M4070">
        <v>1</v>
      </c>
      <c r="N4070">
        <v>1084.94</v>
      </c>
      <c r="O4070">
        <v>0.25</v>
      </c>
      <c r="P4070">
        <v>191.66</v>
      </c>
    </row>
    <row r="4071" spans="1:16" x14ac:dyDescent="0.25">
      <c r="A4071" t="s">
        <v>4083</v>
      </c>
      <c r="B4071" t="s">
        <v>5558</v>
      </c>
      <c r="C4071" t="str">
        <f>TEXT(SalesData[[#This Row],[Order Date]],"mmm-yyyy")</f>
        <v>Sep-2023</v>
      </c>
      <c r="D4071">
        <f t="shared" si="63"/>
        <v>2023</v>
      </c>
      <c r="E4071" t="s">
        <v>6851</v>
      </c>
      <c r="F4071" t="s">
        <v>7048</v>
      </c>
      <c r="G4071" t="s">
        <v>7094</v>
      </c>
      <c r="H4071" t="s">
        <v>7099</v>
      </c>
      <c r="I4071" t="s">
        <v>7125</v>
      </c>
      <c r="J4071" t="s">
        <v>7162</v>
      </c>
      <c r="K4071" t="s">
        <v>7166</v>
      </c>
      <c r="L4071" t="s">
        <v>7178</v>
      </c>
      <c r="M4071">
        <v>6</v>
      </c>
      <c r="N4071">
        <v>85720.53</v>
      </c>
      <c r="O4071">
        <v>0</v>
      </c>
      <c r="P4071">
        <v>16977.419999999998</v>
      </c>
    </row>
    <row r="4072" spans="1:16" x14ac:dyDescent="0.25">
      <c r="A4072" t="s">
        <v>4084</v>
      </c>
      <c r="B4072" t="s">
        <v>5543</v>
      </c>
      <c r="C4072" t="str">
        <f>TEXT(SalesData[[#This Row],[Order Date]],"mmm-yyyy")</f>
        <v>Dec-2024</v>
      </c>
      <c r="D4072">
        <f t="shared" si="63"/>
        <v>2024</v>
      </c>
      <c r="E4072" t="s">
        <v>6730</v>
      </c>
      <c r="F4072" t="s">
        <v>7030</v>
      </c>
      <c r="G4072" t="s">
        <v>7096</v>
      </c>
      <c r="H4072" t="s">
        <v>7113</v>
      </c>
      <c r="I4072" t="s">
        <v>7148</v>
      </c>
      <c r="J4072" t="s">
        <v>7163</v>
      </c>
      <c r="K4072" t="s">
        <v>7167</v>
      </c>
      <c r="L4072" t="s">
        <v>7187</v>
      </c>
      <c r="M4072">
        <v>5</v>
      </c>
      <c r="N4072">
        <v>5792.6</v>
      </c>
      <c r="O4072">
        <v>0.25</v>
      </c>
      <c r="P4072">
        <v>864.52</v>
      </c>
    </row>
    <row r="4073" spans="1:16" x14ac:dyDescent="0.25">
      <c r="A4073" t="s">
        <v>4085</v>
      </c>
      <c r="B4073" t="s">
        <v>5510</v>
      </c>
      <c r="C4073" t="str">
        <f>TEXT(SalesData[[#This Row],[Order Date]],"mmm-yyyy")</f>
        <v>Jul-2024</v>
      </c>
      <c r="D4073">
        <f t="shared" si="63"/>
        <v>2024</v>
      </c>
      <c r="E4073" t="s">
        <v>6609</v>
      </c>
      <c r="F4073" t="s">
        <v>7080</v>
      </c>
      <c r="G4073" t="s">
        <v>7095</v>
      </c>
      <c r="H4073" t="s">
        <v>7109</v>
      </c>
      <c r="I4073" t="s">
        <v>7135</v>
      </c>
      <c r="J4073" t="s">
        <v>7162</v>
      </c>
      <c r="K4073" t="s">
        <v>7168</v>
      </c>
      <c r="L4073" t="s">
        <v>7191</v>
      </c>
      <c r="M4073">
        <v>2</v>
      </c>
      <c r="N4073">
        <v>13119.92</v>
      </c>
      <c r="O4073">
        <v>0</v>
      </c>
      <c r="P4073">
        <v>2445</v>
      </c>
    </row>
    <row r="4074" spans="1:16" x14ac:dyDescent="0.25">
      <c r="A4074" t="s">
        <v>4086</v>
      </c>
      <c r="B4074" t="s">
        <v>5210</v>
      </c>
      <c r="C4074" t="str">
        <f>TEXT(SalesData[[#This Row],[Order Date]],"mmm-yyyy")</f>
        <v>Feb-2024</v>
      </c>
      <c r="D4074">
        <f t="shared" si="63"/>
        <v>2024</v>
      </c>
      <c r="E4074" t="s">
        <v>6200</v>
      </c>
      <c r="F4074" t="s">
        <v>6959</v>
      </c>
      <c r="G4074" t="s">
        <v>7096</v>
      </c>
      <c r="H4074" t="s">
        <v>7111</v>
      </c>
      <c r="I4074" t="s">
        <v>7145</v>
      </c>
      <c r="J4074" t="s">
        <v>7165</v>
      </c>
      <c r="K4074" t="s">
        <v>7176</v>
      </c>
      <c r="L4074" t="s">
        <v>7202</v>
      </c>
      <c r="M4074">
        <v>1</v>
      </c>
      <c r="N4074">
        <v>14933.51</v>
      </c>
      <c r="O4074">
        <v>0.2</v>
      </c>
      <c r="P4074">
        <v>212</v>
      </c>
    </row>
    <row r="4075" spans="1:16" x14ac:dyDescent="0.25">
      <c r="A4075" t="s">
        <v>4087</v>
      </c>
      <c r="B4075" t="s">
        <v>5101</v>
      </c>
      <c r="C4075" t="str">
        <f>TEXT(SalesData[[#This Row],[Order Date]],"mmm-yyyy")</f>
        <v>Nov-2023</v>
      </c>
      <c r="D4075">
        <f t="shared" si="63"/>
        <v>2023</v>
      </c>
      <c r="E4075" t="s">
        <v>6216</v>
      </c>
      <c r="F4075" t="s">
        <v>6987</v>
      </c>
      <c r="G4075" t="s">
        <v>7096</v>
      </c>
      <c r="H4075" t="s">
        <v>7111</v>
      </c>
      <c r="I4075" t="s">
        <v>7131</v>
      </c>
      <c r="J4075" t="s">
        <v>7163</v>
      </c>
      <c r="K4075" t="s">
        <v>7171</v>
      </c>
      <c r="L4075" t="s">
        <v>7184</v>
      </c>
      <c r="M4075">
        <v>1</v>
      </c>
      <c r="N4075">
        <v>7403.28</v>
      </c>
      <c r="O4075">
        <v>0.1</v>
      </c>
      <c r="P4075">
        <v>809.15</v>
      </c>
    </row>
    <row r="4076" spans="1:16" x14ac:dyDescent="0.25">
      <c r="A4076" t="s">
        <v>4088</v>
      </c>
      <c r="B4076" t="s">
        <v>6033</v>
      </c>
      <c r="C4076" t="str">
        <f>TEXT(SalesData[[#This Row],[Order Date]],"mmm-yyyy")</f>
        <v>Dec-2024</v>
      </c>
      <c r="D4076">
        <f t="shared" si="63"/>
        <v>2024</v>
      </c>
      <c r="E4076" t="s">
        <v>6452</v>
      </c>
      <c r="F4076" t="s">
        <v>7062</v>
      </c>
      <c r="G4076" t="s">
        <v>7094</v>
      </c>
      <c r="H4076" t="s">
        <v>7100</v>
      </c>
      <c r="I4076" t="s">
        <v>7136</v>
      </c>
      <c r="J4076" t="s">
        <v>7162</v>
      </c>
      <c r="K4076" t="s">
        <v>7166</v>
      </c>
      <c r="L4076" t="s">
        <v>7178</v>
      </c>
      <c r="M4076">
        <v>7</v>
      </c>
      <c r="N4076">
        <v>104275.87</v>
      </c>
      <c r="O4076">
        <v>0.05</v>
      </c>
      <c r="P4076">
        <v>19674.79</v>
      </c>
    </row>
    <row r="4077" spans="1:16" x14ac:dyDescent="0.25">
      <c r="A4077" t="s">
        <v>4089</v>
      </c>
      <c r="B4077" t="s">
        <v>5075</v>
      </c>
      <c r="C4077" t="str">
        <f>TEXT(SalesData[[#This Row],[Order Date]],"mmm-yyyy")</f>
        <v>Feb-2025</v>
      </c>
      <c r="D4077">
        <f t="shared" si="63"/>
        <v>2025</v>
      </c>
      <c r="E4077" t="s">
        <v>6695</v>
      </c>
      <c r="F4077" t="s">
        <v>7035</v>
      </c>
      <c r="G4077" t="s">
        <v>7094</v>
      </c>
      <c r="H4077" t="s">
        <v>7099</v>
      </c>
      <c r="I4077" t="s">
        <v>7125</v>
      </c>
      <c r="J4077" t="s">
        <v>7165</v>
      </c>
      <c r="K4077" t="s">
        <v>7177</v>
      </c>
      <c r="L4077" t="s">
        <v>7201</v>
      </c>
      <c r="M4077">
        <v>6</v>
      </c>
      <c r="N4077">
        <v>277191.5</v>
      </c>
      <c r="O4077">
        <v>0.15</v>
      </c>
      <c r="P4077">
        <v>29595.81</v>
      </c>
    </row>
    <row r="4078" spans="1:16" x14ac:dyDescent="0.25">
      <c r="A4078" t="s">
        <v>4090</v>
      </c>
      <c r="B4078" t="s">
        <v>6074</v>
      </c>
      <c r="C4078" t="str">
        <f>TEXT(SalesData[[#This Row],[Order Date]],"mmm-yyyy")</f>
        <v>Dec-2024</v>
      </c>
      <c r="D4078">
        <f t="shared" si="63"/>
        <v>2024</v>
      </c>
      <c r="E4078" t="s">
        <v>6254</v>
      </c>
      <c r="F4078" t="s">
        <v>7006</v>
      </c>
      <c r="G4078" t="s">
        <v>7095</v>
      </c>
      <c r="H4078" t="s">
        <v>7106</v>
      </c>
      <c r="I4078" t="s">
        <v>7122</v>
      </c>
      <c r="J4078" t="s">
        <v>7163</v>
      </c>
      <c r="K4078" t="s">
        <v>7171</v>
      </c>
      <c r="L4078" t="s">
        <v>7184</v>
      </c>
      <c r="M4078">
        <v>7</v>
      </c>
      <c r="N4078">
        <v>50157.55</v>
      </c>
      <c r="O4078">
        <v>0.1</v>
      </c>
      <c r="P4078">
        <v>6414.98</v>
      </c>
    </row>
    <row r="4079" spans="1:16" x14ac:dyDescent="0.25">
      <c r="A4079" t="s">
        <v>4091</v>
      </c>
      <c r="B4079" t="s">
        <v>5365</v>
      </c>
      <c r="C4079" t="str">
        <f>TEXT(SalesData[[#This Row],[Order Date]],"mmm-yyyy")</f>
        <v>Apr-2025</v>
      </c>
      <c r="D4079">
        <f t="shared" si="63"/>
        <v>2025</v>
      </c>
      <c r="E4079" t="s">
        <v>6365</v>
      </c>
      <c r="F4079" t="s">
        <v>6901</v>
      </c>
      <c r="G4079" t="s">
        <v>7096</v>
      </c>
      <c r="H4079" t="s">
        <v>7103</v>
      </c>
      <c r="I4079" t="s">
        <v>7119</v>
      </c>
      <c r="J4079" t="s">
        <v>7163</v>
      </c>
      <c r="K4079" t="s">
        <v>7175</v>
      </c>
      <c r="L4079" t="s">
        <v>7205</v>
      </c>
      <c r="M4079">
        <v>8</v>
      </c>
      <c r="N4079">
        <v>22638.240000000002</v>
      </c>
      <c r="O4079">
        <v>0.15</v>
      </c>
      <c r="P4079">
        <v>2592.83</v>
      </c>
    </row>
    <row r="4080" spans="1:16" x14ac:dyDescent="0.25">
      <c r="A4080" t="s">
        <v>4092</v>
      </c>
      <c r="B4080" t="s">
        <v>5231</v>
      </c>
      <c r="C4080" t="str">
        <f>TEXT(SalesData[[#This Row],[Order Date]],"mmm-yyyy")</f>
        <v>Dec-2023</v>
      </c>
      <c r="D4080">
        <f t="shared" si="63"/>
        <v>2023</v>
      </c>
      <c r="E4080" t="s">
        <v>6256</v>
      </c>
      <c r="F4080" t="s">
        <v>7007</v>
      </c>
      <c r="G4080" t="s">
        <v>7094</v>
      </c>
      <c r="H4080" t="s">
        <v>7098</v>
      </c>
      <c r="I4080" t="s">
        <v>7138</v>
      </c>
      <c r="J4080" t="s">
        <v>7162</v>
      </c>
      <c r="K4080" t="s">
        <v>7169</v>
      </c>
      <c r="L4080" t="s">
        <v>7182</v>
      </c>
      <c r="M4080">
        <v>6</v>
      </c>
      <c r="N4080">
        <v>47193.14</v>
      </c>
      <c r="O4080">
        <v>0.15</v>
      </c>
      <c r="P4080">
        <v>6570.55</v>
      </c>
    </row>
    <row r="4081" spans="1:16" x14ac:dyDescent="0.25">
      <c r="A4081" t="s">
        <v>4093</v>
      </c>
      <c r="B4081" t="s">
        <v>5055</v>
      </c>
      <c r="C4081" t="str">
        <f>TEXT(SalesData[[#This Row],[Order Date]],"mmm-yyyy")</f>
        <v>Aug-2024</v>
      </c>
      <c r="D4081">
        <f t="shared" si="63"/>
        <v>2024</v>
      </c>
      <c r="E4081" t="s">
        <v>6600</v>
      </c>
      <c r="F4081" t="s">
        <v>7010</v>
      </c>
      <c r="G4081" t="s">
        <v>7096</v>
      </c>
      <c r="H4081" t="s">
        <v>7112</v>
      </c>
      <c r="I4081" t="s">
        <v>7133</v>
      </c>
      <c r="J4081" t="s">
        <v>7164</v>
      </c>
      <c r="K4081" t="s">
        <v>7173</v>
      </c>
      <c r="L4081" t="s">
        <v>7206</v>
      </c>
      <c r="M4081">
        <v>2</v>
      </c>
      <c r="N4081">
        <v>3867.89</v>
      </c>
      <c r="O4081">
        <v>0.15</v>
      </c>
      <c r="P4081">
        <v>944.21</v>
      </c>
    </row>
    <row r="4082" spans="1:16" x14ac:dyDescent="0.25">
      <c r="A4082" t="s">
        <v>4094</v>
      </c>
      <c r="B4082" t="s">
        <v>5664</v>
      </c>
      <c r="C4082" t="str">
        <f>TEXT(SalesData[[#This Row],[Order Date]],"mmm-yyyy")</f>
        <v>Jan-2024</v>
      </c>
      <c r="D4082">
        <f t="shared" si="63"/>
        <v>2024</v>
      </c>
      <c r="E4082" t="s">
        <v>6198</v>
      </c>
      <c r="F4082" t="s">
        <v>6978</v>
      </c>
      <c r="G4082" t="s">
        <v>7095</v>
      </c>
      <c r="H4082" t="s">
        <v>7102</v>
      </c>
      <c r="I4082" t="s">
        <v>7118</v>
      </c>
      <c r="J4082" t="s">
        <v>7165</v>
      </c>
      <c r="K4082" t="s">
        <v>7176</v>
      </c>
      <c r="L4082" t="s">
        <v>7194</v>
      </c>
      <c r="M4082">
        <v>1</v>
      </c>
      <c r="N4082">
        <v>24619.94</v>
      </c>
      <c r="O4082">
        <v>0</v>
      </c>
      <c r="P4082">
        <v>3730.06</v>
      </c>
    </row>
    <row r="4083" spans="1:16" x14ac:dyDescent="0.25">
      <c r="A4083" t="s">
        <v>4095</v>
      </c>
      <c r="B4083" t="s">
        <v>5507</v>
      </c>
      <c r="C4083" t="str">
        <f>TEXT(SalesData[[#This Row],[Order Date]],"mmm-yyyy")</f>
        <v>Jan-2025</v>
      </c>
      <c r="D4083">
        <f t="shared" si="63"/>
        <v>2025</v>
      </c>
      <c r="E4083" t="s">
        <v>6697</v>
      </c>
      <c r="F4083" t="s">
        <v>7068</v>
      </c>
      <c r="G4083" t="s">
        <v>7094</v>
      </c>
      <c r="H4083" t="s">
        <v>7099</v>
      </c>
      <c r="I4083" t="s">
        <v>7130</v>
      </c>
      <c r="J4083" t="s">
        <v>7164</v>
      </c>
      <c r="K4083" t="s">
        <v>7170</v>
      </c>
      <c r="L4083" t="s">
        <v>7213</v>
      </c>
      <c r="M4083">
        <v>5</v>
      </c>
      <c r="N4083">
        <v>13430.74</v>
      </c>
      <c r="O4083">
        <v>0</v>
      </c>
      <c r="P4083">
        <v>4786.8599999999997</v>
      </c>
    </row>
    <row r="4084" spans="1:16" x14ac:dyDescent="0.25">
      <c r="A4084" t="s">
        <v>4096</v>
      </c>
      <c r="B4084" t="s">
        <v>5983</v>
      </c>
      <c r="C4084" t="str">
        <f>TEXT(SalesData[[#This Row],[Order Date]],"mmm-yyyy")</f>
        <v>Aug-2025</v>
      </c>
      <c r="D4084">
        <f t="shared" si="63"/>
        <v>2025</v>
      </c>
      <c r="E4084" t="s">
        <v>6295</v>
      </c>
      <c r="F4084" t="s">
        <v>7021</v>
      </c>
      <c r="G4084" t="s">
        <v>7097</v>
      </c>
      <c r="H4084" t="s">
        <v>7105</v>
      </c>
      <c r="I4084" t="s">
        <v>7149</v>
      </c>
      <c r="J4084" t="s">
        <v>7165</v>
      </c>
      <c r="K4084" t="s">
        <v>7172</v>
      </c>
      <c r="L4084" t="s">
        <v>7185</v>
      </c>
      <c r="M4084">
        <v>4</v>
      </c>
      <c r="N4084">
        <v>19051.87</v>
      </c>
      <c r="O4084">
        <v>0.05</v>
      </c>
      <c r="P4084">
        <v>3339.58</v>
      </c>
    </row>
    <row r="4085" spans="1:16" x14ac:dyDescent="0.25">
      <c r="A4085" t="s">
        <v>4097</v>
      </c>
      <c r="B4085" t="s">
        <v>5208</v>
      </c>
      <c r="C4085" t="str">
        <f>TEXT(SalesData[[#This Row],[Order Date]],"mmm-yyyy")</f>
        <v>Apr-2024</v>
      </c>
      <c r="D4085">
        <f t="shared" si="63"/>
        <v>2024</v>
      </c>
      <c r="E4085" t="s">
        <v>6735</v>
      </c>
      <c r="F4085" t="s">
        <v>6958</v>
      </c>
      <c r="G4085" t="s">
        <v>7096</v>
      </c>
      <c r="H4085" t="s">
        <v>7113</v>
      </c>
      <c r="I4085" t="s">
        <v>7143</v>
      </c>
      <c r="J4085" t="s">
        <v>7164</v>
      </c>
      <c r="K4085" t="s">
        <v>7174</v>
      </c>
      <c r="L4085" t="s">
        <v>7199</v>
      </c>
      <c r="M4085">
        <v>8</v>
      </c>
      <c r="N4085">
        <v>12482.88</v>
      </c>
      <c r="O4085">
        <v>0.05</v>
      </c>
      <c r="P4085">
        <v>2510.41</v>
      </c>
    </row>
    <row r="4086" spans="1:16" x14ac:dyDescent="0.25">
      <c r="A4086" t="s">
        <v>4098</v>
      </c>
      <c r="B4086" t="s">
        <v>5941</v>
      </c>
      <c r="C4086" t="str">
        <f>TEXT(SalesData[[#This Row],[Order Date]],"mmm-yyyy")</f>
        <v>Sep-2025</v>
      </c>
      <c r="D4086">
        <f t="shared" si="63"/>
        <v>2025</v>
      </c>
      <c r="E4086" t="s">
        <v>6254</v>
      </c>
      <c r="F4086" t="s">
        <v>7006</v>
      </c>
      <c r="G4086" t="s">
        <v>7095</v>
      </c>
      <c r="H4086" t="s">
        <v>7106</v>
      </c>
      <c r="I4086" t="s">
        <v>7146</v>
      </c>
      <c r="J4086" t="s">
        <v>7164</v>
      </c>
      <c r="K4086" t="s">
        <v>7173</v>
      </c>
      <c r="L4086" t="s">
        <v>7186</v>
      </c>
      <c r="M4086">
        <v>1</v>
      </c>
      <c r="N4086">
        <v>3696.72</v>
      </c>
      <c r="O4086">
        <v>0.2</v>
      </c>
      <c r="P4086">
        <v>743.01</v>
      </c>
    </row>
    <row r="4087" spans="1:16" x14ac:dyDescent="0.25">
      <c r="A4087" t="s">
        <v>4099</v>
      </c>
      <c r="B4087" t="s">
        <v>5768</v>
      </c>
      <c r="C4087" t="str">
        <f>TEXT(SalesData[[#This Row],[Order Date]],"mmm-yyyy")</f>
        <v>Sep-2025</v>
      </c>
      <c r="D4087">
        <f t="shared" si="63"/>
        <v>2025</v>
      </c>
      <c r="E4087" t="s">
        <v>6122</v>
      </c>
      <c r="F4087" t="s">
        <v>6921</v>
      </c>
      <c r="G4087" t="s">
        <v>7095</v>
      </c>
      <c r="H4087" t="s">
        <v>7102</v>
      </c>
      <c r="I4087" t="s">
        <v>7147</v>
      </c>
      <c r="J4087" t="s">
        <v>7164</v>
      </c>
      <c r="K4087" t="s">
        <v>7174</v>
      </c>
      <c r="L4087" t="s">
        <v>7188</v>
      </c>
      <c r="M4087">
        <v>6</v>
      </c>
      <c r="N4087">
        <v>17315.419999999998</v>
      </c>
      <c r="O4087">
        <v>0</v>
      </c>
      <c r="P4087">
        <v>4116.74</v>
      </c>
    </row>
    <row r="4088" spans="1:16" x14ac:dyDescent="0.25">
      <c r="A4088" t="s">
        <v>4100</v>
      </c>
      <c r="B4088" t="s">
        <v>5564</v>
      </c>
      <c r="C4088" t="str">
        <f>TEXT(SalesData[[#This Row],[Order Date]],"mmm-yyyy")</f>
        <v>Jun-2025</v>
      </c>
      <c r="D4088">
        <f t="shared" si="63"/>
        <v>2025</v>
      </c>
      <c r="E4088" t="s">
        <v>6396</v>
      </c>
      <c r="F4088" t="s">
        <v>7027</v>
      </c>
      <c r="G4088" t="s">
        <v>7096</v>
      </c>
      <c r="H4088" t="s">
        <v>7111</v>
      </c>
      <c r="I4088" t="s">
        <v>7145</v>
      </c>
      <c r="J4088" t="s">
        <v>7162</v>
      </c>
      <c r="K4088" t="s">
        <v>7168</v>
      </c>
      <c r="L4088" t="s">
        <v>7181</v>
      </c>
      <c r="M4088">
        <v>2</v>
      </c>
      <c r="N4088">
        <v>22868.26</v>
      </c>
      <c r="O4088">
        <v>0.05</v>
      </c>
      <c r="P4088">
        <v>4410.37</v>
      </c>
    </row>
    <row r="4089" spans="1:16" x14ac:dyDescent="0.25">
      <c r="A4089" t="s">
        <v>4101</v>
      </c>
      <c r="B4089" t="s">
        <v>5782</v>
      </c>
      <c r="C4089" t="str">
        <f>TEXT(SalesData[[#This Row],[Order Date]],"mmm-yyyy")</f>
        <v>Dec-2025</v>
      </c>
      <c r="D4089">
        <f t="shared" si="63"/>
        <v>2025</v>
      </c>
      <c r="E4089" t="s">
        <v>6380</v>
      </c>
      <c r="F4089" t="s">
        <v>6947</v>
      </c>
      <c r="G4089" t="s">
        <v>7095</v>
      </c>
      <c r="H4089" t="s">
        <v>7108</v>
      </c>
      <c r="I4089" t="s">
        <v>7126</v>
      </c>
      <c r="J4089" t="s">
        <v>7165</v>
      </c>
      <c r="K4089" t="s">
        <v>7172</v>
      </c>
      <c r="L4089" t="s">
        <v>7208</v>
      </c>
      <c r="M4089">
        <v>3</v>
      </c>
      <c r="N4089">
        <v>5503.16</v>
      </c>
      <c r="O4089">
        <v>0.25</v>
      </c>
      <c r="P4089">
        <v>618.83000000000004</v>
      </c>
    </row>
    <row r="4090" spans="1:16" x14ac:dyDescent="0.25">
      <c r="A4090" t="s">
        <v>4102</v>
      </c>
      <c r="B4090" t="s">
        <v>5887</v>
      </c>
      <c r="C4090" t="str">
        <f>TEXT(SalesData[[#This Row],[Order Date]],"mmm-yyyy")</f>
        <v>Nov-2023</v>
      </c>
      <c r="D4090">
        <f t="shared" si="63"/>
        <v>2023</v>
      </c>
      <c r="E4090" t="s">
        <v>6111</v>
      </c>
      <c r="F4090" t="s">
        <v>6910</v>
      </c>
      <c r="G4090" t="s">
        <v>7096</v>
      </c>
      <c r="H4090" t="s">
        <v>7113</v>
      </c>
      <c r="I4090" t="s">
        <v>7148</v>
      </c>
      <c r="J4090" t="s">
        <v>7162</v>
      </c>
      <c r="K4090" t="s">
        <v>7166</v>
      </c>
      <c r="L4090" t="s">
        <v>7211</v>
      </c>
      <c r="M4090">
        <v>1</v>
      </c>
      <c r="N4090">
        <v>7667.89</v>
      </c>
      <c r="O4090">
        <v>0</v>
      </c>
      <c r="P4090">
        <v>1492.65</v>
      </c>
    </row>
    <row r="4091" spans="1:16" x14ac:dyDescent="0.25">
      <c r="A4091" t="s">
        <v>4103</v>
      </c>
      <c r="B4091" t="s">
        <v>5973</v>
      </c>
      <c r="C4091" t="str">
        <f>TEXT(SalesData[[#This Row],[Order Date]],"mmm-yyyy")</f>
        <v>Feb-2025</v>
      </c>
      <c r="D4091">
        <f t="shared" si="63"/>
        <v>2025</v>
      </c>
      <c r="E4091" t="s">
        <v>6478</v>
      </c>
      <c r="F4091" t="s">
        <v>6938</v>
      </c>
      <c r="G4091" t="s">
        <v>7094</v>
      </c>
      <c r="H4091" t="s">
        <v>7098</v>
      </c>
      <c r="I4091" t="s">
        <v>7114</v>
      </c>
      <c r="J4091" t="s">
        <v>7163</v>
      </c>
      <c r="K4091" t="s">
        <v>7175</v>
      </c>
      <c r="L4091" t="s">
        <v>7190</v>
      </c>
      <c r="M4091">
        <v>1</v>
      </c>
      <c r="N4091">
        <v>2028.12</v>
      </c>
      <c r="O4091">
        <v>0.05</v>
      </c>
      <c r="P4091">
        <v>418.67</v>
      </c>
    </row>
    <row r="4092" spans="1:16" x14ac:dyDescent="0.25">
      <c r="A4092" t="s">
        <v>4104</v>
      </c>
      <c r="B4092" t="s">
        <v>5075</v>
      </c>
      <c r="C4092" t="str">
        <f>TEXT(SalesData[[#This Row],[Order Date]],"mmm-yyyy")</f>
        <v>Feb-2025</v>
      </c>
      <c r="D4092">
        <f t="shared" si="63"/>
        <v>2025</v>
      </c>
      <c r="E4092" t="s">
        <v>6858</v>
      </c>
      <c r="F4092" t="s">
        <v>6949</v>
      </c>
      <c r="G4092" t="s">
        <v>7097</v>
      </c>
      <c r="H4092" t="s">
        <v>7110</v>
      </c>
      <c r="I4092" t="s">
        <v>7129</v>
      </c>
      <c r="J4092" t="s">
        <v>7165</v>
      </c>
      <c r="K4092" t="s">
        <v>7176</v>
      </c>
      <c r="L4092" t="s">
        <v>7194</v>
      </c>
      <c r="M4092">
        <v>5</v>
      </c>
      <c r="N4092">
        <v>92881.41</v>
      </c>
      <c r="O4092">
        <v>0.25</v>
      </c>
      <c r="P4092">
        <v>1580.37</v>
      </c>
    </row>
    <row r="4093" spans="1:16" x14ac:dyDescent="0.25">
      <c r="A4093" t="s">
        <v>4105</v>
      </c>
      <c r="B4093" t="s">
        <v>5714</v>
      </c>
      <c r="C4093" t="str">
        <f>TEXT(SalesData[[#This Row],[Order Date]],"mmm-yyyy")</f>
        <v>Nov-2023</v>
      </c>
      <c r="D4093">
        <f t="shared" si="63"/>
        <v>2023</v>
      </c>
      <c r="E4093" t="s">
        <v>6610</v>
      </c>
      <c r="F4093" t="s">
        <v>7081</v>
      </c>
      <c r="G4093" t="s">
        <v>7095</v>
      </c>
      <c r="H4093" t="s">
        <v>7109</v>
      </c>
      <c r="I4093" t="s">
        <v>7127</v>
      </c>
      <c r="J4093" t="s">
        <v>7165</v>
      </c>
      <c r="K4093" t="s">
        <v>7176</v>
      </c>
      <c r="L4093" t="s">
        <v>7194</v>
      </c>
      <c r="M4093">
        <v>8</v>
      </c>
      <c r="N4093">
        <v>190581.14</v>
      </c>
      <c r="O4093">
        <v>0.05</v>
      </c>
      <c r="P4093">
        <v>28439.759999999998</v>
      </c>
    </row>
    <row r="4094" spans="1:16" x14ac:dyDescent="0.25">
      <c r="A4094" t="s">
        <v>4106</v>
      </c>
      <c r="B4094" t="s">
        <v>5756</v>
      </c>
      <c r="C4094" t="str">
        <f>TEXT(SalesData[[#This Row],[Order Date]],"mmm-yyyy")</f>
        <v>Mar-2024</v>
      </c>
      <c r="D4094">
        <f t="shared" si="63"/>
        <v>2024</v>
      </c>
      <c r="E4094" t="s">
        <v>6639</v>
      </c>
      <c r="F4094" t="s">
        <v>7048</v>
      </c>
      <c r="G4094" t="s">
        <v>7094</v>
      </c>
      <c r="H4094" t="s">
        <v>7098</v>
      </c>
      <c r="I4094" t="s">
        <v>7114</v>
      </c>
      <c r="J4094" t="s">
        <v>7165</v>
      </c>
      <c r="K4094" t="s">
        <v>7176</v>
      </c>
      <c r="L4094" t="s">
        <v>7194</v>
      </c>
      <c r="M4094">
        <v>2</v>
      </c>
      <c r="N4094">
        <v>36335.99</v>
      </c>
      <c r="O4094">
        <v>0.25</v>
      </c>
      <c r="P4094">
        <v>3247.65</v>
      </c>
    </row>
    <row r="4095" spans="1:16" x14ac:dyDescent="0.25">
      <c r="A4095" t="s">
        <v>4107</v>
      </c>
      <c r="B4095" t="s">
        <v>5886</v>
      </c>
      <c r="C4095" t="str">
        <f>TEXT(SalesData[[#This Row],[Order Date]],"mmm-yyyy")</f>
        <v>Sep-2025</v>
      </c>
      <c r="D4095">
        <f t="shared" si="63"/>
        <v>2025</v>
      </c>
      <c r="E4095" t="s">
        <v>6301</v>
      </c>
      <c r="F4095" t="s">
        <v>7026</v>
      </c>
      <c r="G4095" t="s">
        <v>7097</v>
      </c>
      <c r="H4095" t="s">
        <v>7105</v>
      </c>
      <c r="I4095" t="s">
        <v>7121</v>
      </c>
      <c r="J4095" t="s">
        <v>7164</v>
      </c>
      <c r="K4095" t="s">
        <v>7170</v>
      </c>
      <c r="L4095" t="s">
        <v>7189</v>
      </c>
      <c r="M4095">
        <v>1</v>
      </c>
      <c r="N4095">
        <v>1270.57</v>
      </c>
      <c r="O4095">
        <v>0.15</v>
      </c>
      <c r="P4095">
        <v>258.07</v>
      </c>
    </row>
    <row r="4096" spans="1:16" x14ac:dyDescent="0.25">
      <c r="A4096" t="s">
        <v>4108</v>
      </c>
      <c r="B4096" t="s">
        <v>5278</v>
      </c>
      <c r="C4096" t="str">
        <f>TEXT(SalesData[[#This Row],[Order Date]],"mmm-yyyy")</f>
        <v>Aug-2023</v>
      </c>
      <c r="D4096">
        <f t="shared" si="63"/>
        <v>2023</v>
      </c>
      <c r="E4096" t="s">
        <v>6805</v>
      </c>
      <c r="F4096" t="s">
        <v>7074</v>
      </c>
      <c r="G4096" t="s">
        <v>7096</v>
      </c>
      <c r="H4096" t="s">
        <v>7111</v>
      </c>
      <c r="I4096" t="s">
        <v>7145</v>
      </c>
      <c r="J4096" t="s">
        <v>7164</v>
      </c>
      <c r="K4096" t="s">
        <v>7174</v>
      </c>
      <c r="L4096" t="s">
        <v>7196</v>
      </c>
      <c r="M4096">
        <v>8</v>
      </c>
      <c r="N4096">
        <v>26370.65</v>
      </c>
      <c r="O4096">
        <v>0.05</v>
      </c>
      <c r="P4096">
        <v>5668.09</v>
      </c>
    </row>
    <row r="4097" spans="1:16" x14ac:dyDescent="0.25">
      <c r="A4097" t="s">
        <v>4109</v>
      </c>
      <c r="B4097" t="s">
        <v>5919</v>
      </c>
      <c r="C4097" t="str">
        <f>TEXT(SalesData[[#This Row],[Order Date]],"mmm-yyyy")</f>
        <v>Jun-2025</v>
      </c>
      <c r="D4097">
        <f t="shared" si="63"/>
        <v>2025</v>
      </c>
      <c r="E4097" t="s">
        <v>6438</v>
      </c>
      <c r="F4097" t="s">
        <v>6965</v>
      </c>
      <c r="G4097" t="s">
        <v>7096</v>
      </c>
      <c r="H4097" t="s">
        <v>7113</v>
      </c>
      <c r="I4097" t="s">
        <v>7148</v>
      </c>
      <c r="J4097" t="s">
        <v>7165</v>
      </c>
      <c r="K4097" t="s">
        <v>7172</v>
      </c>
      <c r="L4097" t="s">
        <v>7185</v>
      </c>
      <c r="M4097">
        <v>8</v>
      </c>
      <c r="N4097">
        <v>38251.96</v>
      </c>
      <c r="O4097">
        <v>0</v>
      </c>
      <c r="P4097">
        <v>7079.48</v>
      </c>
    </row>
    <row r="4098" spans="1:16" x14ac:dyDescent="0.25">
      <c r="A4098" t="s">
        <v>4110</v>
      </c>
      <c r="B4098" t="s">
        <v>5481</v>
      </c>
      <c r="C4098" t="str">
        <f>TEXT(SalesData[[#This Row],[Order Date]],"mmm-yyyy")</f>
        <v>Mar-2025</v>
      </c>
      <c r="D4098">
        <f t="shared" ref="D4098:D4161" si="64">YEAR(B4098)</f>
        <v>2025</v>
      </c>
      <c r="E4098" t="s">
        <v>6705</v>
      </c>
      <c r="F4098" t="s">
        <v>6907</v>
      </c>
      <c r="G4098" t="s">
        <v>7096</v>
      </c>
      <c r="H4098" t="s">
        <v>7112</v>
      </c>
      <c r="I4098" t="s">
        <v>7154</v>
      </c>
      <c r="J4098" t="s">
        <v>7165</v>
      </c>
      <c r="K4098" t="s">
        <v>7177</v>
      </c>
      <c r="L4098" t="s">
        <v>7198</v>
      </c>
      <c r="M4098">
        <v>1</v>
      </c>
      <c r="N4098">
        <v>57517.5</v>
      </c>
      <c r="O4098">
        <v>0.15</v>
      </c>
      <c r="P4098">
        <v>5822.93</v>
      </c>
    </row>
    <row r="4099" spans="1:16" x14ac:dyDescent="0.25">
      <c r="A4099" t="s">
        <v>4111</v>
      </c>
      <c r="B4099" t="s">
        <v>5281</v>
      </c>
      <c r="C4099" t="str">
        <f>TEXT(SalesData[[#This Row],[Order Date]],"mmm-yyyy")</f>
        <v>Jan-2023</v>
      </c>
      <c r="D4099">
        <f t="shared" si="64"/>
        <v>2023</v>
      </c>
      <c r="E4099" t="s">
        <v>6164</v>
      </c>
      <c r="F4099" t="s">
        <v>6928</v>
      </c>
      <c r="G4099" t="s">
        <v>7096</v>
      </c>
      <c r="H4099" t="s">
        <v>7112</v>
      </c>
      <c r="I4099" t="s">
        <v>7139</v>
      </c>
      <c r="J4099" t="s">
        <v>7165</v>
      </c>
      <c r="K4099" t="s">
        <v>7176</v>
      </c>
      <c r="L4099" t="s">
        <v>7202</v>
      </c>
      <c r="M4099">
        <v>3</v>
      </c>
      <c r="N4099">
        <v>55214.47</v>
      </c>
      <c r="O4099">
        <v>0</v>
      </c>
      <c r="P4099">
        <v>7568.88</v>
      </c>
    </row>
    <row r="4100" spans="1:16" x14ac:dyDescent="0.25">
      <c r="A4100" t="s">
        <v>4112</v>
      </c>
      <c r="B4100" t="s">
        <v>5421</v>
      </c>
      <c r="C4100" t="str">
        <f>TEXT(SalesData[[#This Row],[Order Date]],"mmm-yyyy")</f>
        <v>Mar-2023</v>
      </c>
      <c r="D4100">
        <f t="shared" si="64"/>
        <v>2023</v>
      </c>
      <c r="E4100" t="s">
        <v>6387</v>
      </c>
      <c r="F4100" t="s">
        <v>6967</v>
      </c>
      <c r="G4100" t="s">
        <v>7095</v>
      </c>
      <c r="H4100" t="s">
        <v>7109</v>
      </c>
      <c r="I4100" t="s">
        <v>7127</v>
      </c>
      <c r="J4100" t="s">
        <v>7165</v>
      </c>
      <c r="K4100" t="s">
        <v>7176</v>
      </c>
      <c r="L4100" t="s">
        <v>7202</v>
      </c>
      <c r="M4100">
        <v>2</v>
      </c>
      <c r="N4100">
        <v>28450.95</v>
      </c>
      <c r="O4100">
        <v>0.2</v>
      </c>
      <c r="P4100">
        <v>2016.77</v>
      </c>
    </row>
    <row r="4101" spans="1:16" x14ac:dyDescent="0.25">
      <c r="A4101" t="s">
        <v>4113</v>
      </c>
      <c r="B4101" t="s">
        <v>5790</v>
      </c>
      <c r="C4101" t="str">
        <f>TEXT(SalesData[[#This Row],[Order Date]],"mmm-yyyy")</f>
        <v>Aug-2023</v>
      </c>
      <c r="D4101">
        <f t="shared" si="64"/>
        <v>2023</v>
      </c>
      <c r="E4101" t="s">
        <v>6218</v>
      </c>
      <c r="F4101" t="s">
        <v>6988</v>
      </c>
      <c r="G4101" t="s">
        <v>7097</v>
      </c>
      <c r="H4101" t="s">
        <v>7105</v>
      </c>
      <c r="I4101" t="s">
        <v>7128</v>
      </c>
      <c r="J4101" t="s">
        <v>7163</v>
      </c>
      <c r="K4101" t="s">
        <v>7167</v>
      </c>
      <c r="L4101" t="s">
        <v>7207</v>
      </c>
      <c r="M4101">
        <v>8</v>
      </c>
      <c r="N4101">
        <v>4591.09</v>
      </c>
      <c r="O4101">
        <v>0.25</v>
      </c>
      <c r="P4101">
        <v>861.9</v>
      </c>
    </row>
    <row r="4102" spans="1:16" x14ac:dyDescent="0.25">
      <c r="A4102" t="s">
        <v>4114</v>
      </c>
      <c r="B4102" t="s">
        <v>5286</v>
      </c>
      <c r="C4102" t="str">
        <f>TEXT(SalesData[[#This Row],[Order Date]],"mmm-yyyy")</f>
        <v>Sep-2024</v>
      </c>
      <c r="D4102">
        <f t="shared" si="64"/>
        <v>2024</v>
      </c>
      <c r="E4102" t="s">
        <v>6824</v>
      </c>
      <c r="F4102" t="s">
        <v>7000</v>
      </c>
      <c r="G4102" t="s">
        <v>7097</v>
      </c>
      <c r="H4102" t="s">
        <v>7107</v>
      </c>
      <c r="I4102" t="s">
        <v>7123</v>
      </c>
      <c r="J4102" t="s">
        <v>7162</v>
      </c>
      <c r="K4102" t="s">
        <v>7168</v>
      </c>
      <c r="L4102" t="s">
        <v>7181</v>
      </c>
      <c r="M4102">
        <v>3</v>
      </c>
      <c r="N4102">
        <v>27797.21</v>
      </c>
      <c r="O4102">
        <v>0.2</v>
      </c>
      <c r="P4102">
        <v>4369.88</v>
      </c>
    </row>
    <row r="4103" spans="1:16" x14ac:dyDescent="0.25">
      <c r="A4103" t="s">
        <v>4115</v>
      </c>
      <c r="B4103" t="s">
        <v>6012</v>
      </c>
      <c r="C4103" t="str">
        <f>TEXT(SalesData[[#This Row],[Order Date]],"mmm-yyyy")</f>
        <v>Oct-2023</v>
      </c>
      <c r="D4103">
        <f t="shared" si="64"/>
        <v>2023</v>
      </c>
      <c r="E4103" t="s">
        <v>6632</v>
      </c>
      <c r="F4103" t="s">
        <v>6895</v>
      </c>
      <c r="G4103" t="s">
        <v>7095</v>
      </c>
      <c r="H4103" t="s">
        <v>7102</v>
      </c>
      <c r="I4103" t="s">
        <v>7118</v>
      </c>
      <c r="J4103" t="s">
        <v>7163</v>
      </c>
      <c r="K4103" t="s">
        <v>7175</v>
      </c>
      <c r="L4103" t="s">
        <v>7197</v>
      </c>
      <c r="M4103">
        <v>2</v>
      </c>
      <c r="N4103">
        <v>12477.89</v>
      </c>
      <c r="O4103">
        <v>0</v>
      </c>
      <c r="P4103">
        <v>3214.88</v>
      </c>
    </row>
    <row r="4104" spans="1:16" x14ac:dyDescent="0.25">
      <c r="A4104" t="s">
        <v>4116</v>
      </c>
      <c r="B4104" t="s">
        <v>5381</v>
      </c>
      <c r="C4104" t="str">
        <f>TEXT(SalesData[[#This Row],[Order Date]],"mmm-yyyy")</f>
        <v>Oct-2024</v>
      </c>
      <c r="D4104">
        <f t="shared" si="64"/>
        <v>2024</v>
      </c>
      <c r="E4104" t="s">
        <v>6520</v>
      </c>
      <c r="F4104" t="s">
        <v>6947</v>
      </c>
      <c r="G4104" t="s">
        <v>7095</v>
      </c>
      <c r="H4104" t="s">
        <v>7108</v>
      </c>
      <c r="I4104" t="s">
        <v>7141</v>
      </c>
      <c r="J4104" t="s">
        <v>7163</v>
      </c>
      <c r="K4104" t="s">
        <v>7175</v>
      </c>
      <c r="L4104" t="s">
        <v>7190</v>
      </c>
      <c r="M4104">
        <v>1</v>
      </c>
      <c r="N4104">
        <v>2245.34</v>
      </c>
      <c r="O4104">
        <v>0</v>
      </c>
      <c r="P4104">
        <v>460.06</v>
      </c>
    </row>
    <row r="4105" spans="1:16" x14ac:dyDescent="0.25">
      <c r="A4105" t="s">
        <v>4117</v>
      </c>
      <c r="B4105" t="s">
        <v>5601</v>
      </c>
      <c r="C4105" t="str">
        <f>TEXT(SalesData[[#This Row],[Order Date]],"mmm-yyyy")</f>
        <v>Jun-2023</v>
      </c>
      <c r="D4105">
        <f t="shared" si="64"/>
        <v>2023</v>
      </c>
      <c r="E4105" t="s">
        <v>6324</v>
      </c>
      <c r="F4105" t="s">
        <v>6967</v>
      </c>
      <c r="G4105" t="s">
        <v>7094</v>
      </c>
      <c r="H4105" t="s">
        <v>7098</v>
      </c>
      <c r="I4105" t="s">
        <v>7156</v>
      </c>
      <c r="J4105" t="s">
        <v>7165</v>
      </c>
      <c r="K4105" t="s">
        <v>7177</v>
      </c>
      <c r="L4105" t="s">
        <v>7210</v>
      </c>
      <c r="M4105">
        <v>8</v>
      </c>
      <c r="N4105">
        <v>653602.67000000004</v>
      </c>
      <c r="O4105">
        <v>0.05</v>
      </c>
      <c r="P4105">
        <v>57721.279999999999</v>
      </c>
    </row>
    <row r="4106" spans="1:16" x14ac:dyDescent="0.25">
      <c r="A4106" t="s">
        <v>4118</v>
      </c>
      <c r="B4106" t="s">
        <v>5203</v>
      </c>
      <c r="C4106" t="str">
        <f>TEXT(SalesData[[#This Row],[Order Date]],"mmm-yyyy")</f>
        <v>Aug-2024</v>
      </c>
      <c r="D4106">
        <f t="shared" si="64"/>
        <v>2024</v>
      </c>
      <c r="E4106" t="s">
        <v>6348</v>
      </c>
      <c r="F4106" t="s">
        <v>6970</v>
      </c>
      <c r="G4106" t="s">
        <v>7094</v>
      </c>
      <c r="H4106" t="s">
        <v>7098</v>
      </c>
      <c r="I4106" t="s">
        <v>7138</v>
      </c>
      <c r="J4106" t="s">
        <v>7162</v>
      </c>
      <c r="K4106" t="s">
        <v>7166</v>
      </c>
      <c r="L4106" t="s">
        <v>7211</v>
      </c>
      <c r="M4106">
        <v>4</v>
      </c>
      <c r="N4106">
        <v>27586.400000000001</v>
      </c>
      <c r="O4106">
        <v>0.05</v>
      </c>
      <c r="P4106">
        <v>4797.12</v>
      </c>
    </row>
    <row r="4107" spans="1:16" x14ac:dyDescent="0.25">
      <c r="A4107" t="s">
        <v>4119</v>
      </c>
      <c r="B4107" t="s">
        <v>6057</v>
      </c>
      <c r="C4107" t="str">
        <f>TEXT(SalesData[[#This Row],[Order Date]],"mmm-yyyy")</f>
        <v>Aug-2024</v>
      </c>
      <c r="D4107">
        <f t="shared" si="64"/>
        <v>2024</v>
      </c>
      <c r="E4107" t="s">
        <v>6486</v>
      </c>
      <c r="F4107" t="s">
        <v>7014</v>
      </c>
      <c r="G4107" t="s">
        <v>7096</v>
      </c>
      <c r="H4107" t="s">
        <v>7103</v>
      </c>
      <c r="I4107" t="s">
        <v>7119</v>
      </c>
      <c r="J4107" t="s">
        <v>7162</v>
      </c>
      <c r="K4107" t="s">
        <v>7168</v>
      </c>
      <c r="L4107" t="s">
        <v>7191</v>
      </c>
      <c r="M4107">
        <v>3</v>
      </c>
      <c r="N4107">
        <v>19306.21</v>
      </c>
      <c r="O4107">
        <v>0</v>
      </c>
      <c r="P4107">
        <v>3950.52</v>
      </c>
    </row>
    <row r="4108" spans="1:16" x14ac:dyDescent="0.25">
      <c r="A4108" t="s">
        <v>4120</v>
      </c>
      <c r="B4108" t="s">
        <v>5235</v>
      </c>
      <c r="C4108" t="str">
        <f>TEXT(SalesData[[#This Row],[Order Date]],"mmm-yyyy")</f>
        <v>Sep-2023</v>
      </c>
      <c r="D4108">
        <f t="shared" si="64"/>
        <v>2023</v>
      </c>
      <c r="E4108" t="s">
        <v>6867</v>
      </c>
      <c r="F4108" t="s">
        <v>6946</v>
      </c>
      <c r="G4108" t="s">
        <v>7097</v>
      </c>
      <c r="H4108" t="s">
        <v>7110</v>
      </c>
      <c r="I4108" t="s">
        <v>7159</v>
      </c>
      <c r="J4108" t="s">
        <v>7163</v>
      </c>
      <c r="K4108" t="s">
        <v>7175</v>
      </c>
      <c r="L4108" t="s">
        <v>7190</v>
      </c>
      <c r="M4108">
        <v>8</v>
      </c>
      <c r="N4108">
        <v>16397.68</v>
      </c>
      <c r="O4108">
        <v>0.05</v>
      </c>
      <c r="P4108">
        <v>2911.96</v>
      </c>
    </row>
    <row r="4109" spans="1:16" x14ac:dyDescent="0.25">
      <c r="A4109" t="s">
        <v>4121</v>
      </c>
      <c r="B4109" t="s">
        <v>5673</v>
      </c>
      <c r="C4109" t="str">
        <f>TEXT(SalesData[[#This Row],[Order Date]],"mmm-yyyy")</f>
        <v>Sep-2025</v>
      </c>
      <c r="D4109">
        <f t="shared" si="64"/>
        <v>2025</v>
      </c>
      <c r="E4109" t="s">
        <v>6498</v>
      </c>
      <c r="F4109" t="s">
        <v>7003</v>
      </c>
      <c r="G4109" t="s">
        <v>7097</v>
      </c>
      <c r="H4109" t="s">
        <v>7105</v>
      </c>
      <c r="I4109" t="s">
        <v>7121</v>
      </c>
      <c r="J4109" t="s">
        <v>7165</v>
      </c>
      <c r="K4109" t="s">
        <v>7176</v>
      </c>
      <c r="L4109" t="s">
        <v>7194</v>
      </c>
      <c r="M4109">
        <v>7</v>
      </c>
      <c r="N4109">
        <v>166797.57</v>
      </c>
      <c r="O4109">
        <v>0</v>
      </c>
      <c r="P4109">
        <v>26082.83</v>
      </c>
    </row>
    <row r="4110" spans="1:16" x14ac:dyDescent="0.25">
      <c r="A4110" t="s">
        <v>4122</v>
      </c>
      <c r="B4110" t="s">
        <v>5232</v>
      </c>
      <c r="C4110" t="str">
        <f>TEXT(SalesData[[#This Row],[Order Date]],"mmm-yyyy")</f>
        <v>Jul-2025</v>
      </c>
      <c r="D4110">
        <f t="shared" si="64"/>
        <v>2025</v>
      </c>
      <c r="E4110" t="s">
        <v>6487</v>
      </c>
      <c r="F4110" t="s">
        <v>7021</v>
      </c>
      <c r="G4110" t="s">
        <v>7096</v>
      </c>
      <c r="H4110" t="s">
        <v>7111</v>
      </c>
      <c r="I4110" t="s">
        <v>7142</v>
      </c>
      <c r="J4110" t="s">
        <v>7163</v>
      </c>
      <c r="K4110" t="s">
        <v>7171</v>
      </c>
      <c r="L4110" t="s">
        <v>7209</v>
      </c>
      <c r="M4110">
        <v>3</v>
      </c>
      <c r="N4110">
        <v>4134.67</v>
      </c>
      <c r="O4110">
        <v>0.25</v>
      </c>
      <c r="P4110">
        <v>236.86</v>
      </c>
    </row>
    <row r="4111" spans="1:16" x14ac:dyDescent="0.25">
      <c r="A4111" t="s">
        <v>4123</v>
      </c>
      <c r="B4111" t="s">
        <v>5972</v>
      </c>
      <c r="C4111" t="str">
        <f>TEXT(SalesData[[#This Row],[Order Date]],"mmm-yyyy")</f>
        <v>May-2023</v>
      </c>
      <c r="D4111">
        <f t="shared" si="64"/>
        <v>2023</v>
      </c>
      <c r="E4111" t="s">
        <v>6348</v>
      </c>
      <c r="F4111" t="s">
        <v>6970</v>
      </c>
      <c r="G4111" t="s">
        <v>7097</v>
      </c>
      <c r="H4111" t="s">
        <v>7104</v>
      </c>
      <c r="I4111" t="s">
        <v>7160</v>
      </c>
      <c r="J4111" t="s">
        <v>7163</v>
      </c>
      <c r="K4111" t="s">
        <v>7171</v>
      </c>
      <c r="L4111" t="s">
        <v>7184</v>
      </c>
      <c r="M4111">
        <v>5</v>
      </c>
      <c r="N4111">
        <v>31493.05</v>
      </c>
      <c r="O4111">
        <v>0.25</v>
      </c>
      <c r="P4111">
        <v>1939.65</v>
      </c>
    </row>
    <row r="4112" spans="1:16" x14ac:dyDescent="0.25">
      <c r="A4112" t="s">
        <v>4124</v>
      </c>
      <c r="B4112" t="s">
        <v>5625</v>
      </c>
      <c r="C4112" t="str">
        <f>TEXT(SalesData[[#This Row],[Order Date]],"mmm-yyyy")</f>
        <v>Oct-2025</v>
      </c>
      <c r="D4112">
        <f t="shared" si="64"/>
        <v>2025</v>
      </c>
      <c r="E4112" t="s">
        <v>6801</v>
      </c>
      <c r="F4112" t="s">
        <v>7078</v>
      </c>
      <c r="G4112" t="s">
        <v>7095</v>
      </c>
      <c r="H4112" t="s">
        <v>7108</v>
      </c>
      <c r="I4112" t="s">
        <v>7150</v>
      </c>
      <c r="J4112" t="s">
        <v>7164</v>
      </c>
      <c r="K4112" t="s">
        <v>7170</v>
      </c>
      <c r="L4112" t="s">
        <v>7189</v>
      </c>
      <c r="M4112">
        <v>2</v>
      </c>
      <c r="N4112">
        <v>3056.36</v>
      </c>
      <c r="O4112">
        <v>0</v>
      </c>
      <c r="P4112">
        <v>907.78</v>
      </c>
    </row>
    <row r="4113" spans="1:16" x14ac:dyDescent="0.25">
      <c r="A4113" t="s">
        <v>4125</v>
      </c>
      <c r="B4113" t="s">
        <v>5108</v>
      </c>
      <c r="C4113" t="str">
        <f>TEXT(SalesData[[#This Row],[Order Date]],"mmm-yyyy")</f>
        <v>Feb-2024</v>
      </c>
      <c r="D4113">
        <f t="shared" si="64"/>
        <v>2024</v>
      </c>
      <c r="E4113" t="s">
        <v>6496</v>
      </c>
      <c r="F4113" t="s">
        <v>6975</v>
      </c>
      <c r="G4113" t="s">
        <v>7095</v>
      </c>
      <c r="H4113" t="s">
        <v>7106</v>
      </c>
      <c r="I4113" t="s">
        <v>7146</v>
      </c>
      <c r="J4113" t="s">
        <v>7162</v>
      </c>
      <c r="K4113" t="s">
        <v>7169</v>
      </c>
      <c r="L4113" t="s">
        <v>7182</v>
      </c>
      <c r="M4113">
        <v>8</v>
      </c>
      <c r="N4113">
        <v>52460.89</v>
      </c>
      <c r="O4113">
        <v>0.25</v>
      </c>
      <c r="P4113">
        <v>1316.13</v>
      </c>
    </row>
    <row r="4114" spans="1:16" x14ac:dyDescent="0.25">
      <c r="A4114" t="s">
        <v>4126</v>
      </c>
      <c r="B4114" t="s">
        <v>5818</v>
      </c>
      <c r="C4114" t="str">
        <f>TEXT(SalesData[[#This Row],[Order Date]],"mmm-yyyy")</f>
        <v>Feb-2025</v>
      </c>
      <c r="D4114">
        <f t="shared" si="64"/>
        <v>2025</v>
      </c>
      <c r="E4114" t="s">
        <v>6860</v>
      </c>
      <c r="F4114" t="s">
        <v>6940</v>
      </c>
      <c r="G4114" t="s">
        <v>7096</v>
      </c>
      <c r="H4114" t="s">
        <v>7113</v>
      </c>
      <c r="I4114" t="s">
        <v>7143</v>
      </c>
      <c r="J4114" t="s">
        <v>7164</v>
      </c>
      <c r="K4114" t="s">
        <v>7173</v>
      </c>
      <c r="L4114" t="s">
        <v>7206</v>
      </c>
      <c r="M4114">
        <v>5</v>
      </c>
      <c r="N4114">
        <v>8327.58</v>
      </c>
      <c r="O4114">
        <v>0.25</v>
      </c>
      <c r="P4114">
        <v>1621.19</v>
      </c>
    </row>
    <row r="4115" spans="1:16" x14ac:dyDescent="0.25">
      <c r="A4115" t="s">
        <v>4127</v>
      </c>
      <c r="B4115" t="s">
        <v>5111</v>
      </c>
      <c r="C4115" t="str">
        <f>TEXT(SalesData[[#This Row],[Order Date]],"mmm-yyyy")</f>
        <v>Sep-2024</v>
      </c>
      <c r="D4115">
        <f t="shared" si="64"/>
        <v>2024</v>
      </c>
      <c r="E4115" t="s">
        <v>6760</v>
      </c>
      <c r="F4115" t="s">
        <v>7089</v>
      </c>
      <c r="G4115" t="s">
        <v>7095</v>
      </c>
      <c r="H4115" t="s">
        <v>7108</v>
      </c>
      <c r="I4115" t="s">
        <v>7141</v>
      </c>
      <c r="J4115" t="s">
        <v>7165</v>
      </c>
      <c r="K4115" t="s">
        <v>7176</v>
      </c>
      <c r="L4115" t="s">
        <v>7195</v>
      </c>
      <c r="M4115">
        <v>1</v>
      </c>
      <c r="N4115">
        <v>9146.7999999999993</v>
      </c>
      <c r="O4115">
        <v>0.2</v>
      </c>
      <c r="P4115">
        <v>181.48</v>
      </c>
    </row>
    <row r="4116" spans="1:16" x14ac:dyDescent="0.25">
      <c r="A4116" t="s">
        <v>4128</v>
      </c>
      <c r="B4116" t="s">
        <v>6007</v>
      </c>
      <c r="C4116" t="str">
        <f>TEXT(SalesData[[#This Row],[Order Date]],"mmm-yyyy")</f>
        <v>Feb-2025</v>
      </c>
      <c r="D4116">
        <f t="shared" si="64"/>
        <v>2025</v>
      </c>
      <c r="E4116" t="s">
        <v>6739</v>
      </c>
      <c r="F4116" t="s">
        <v>7031</v>
      </c>
      <c r="G4116" t="s">
        <v>7096</v>
      </c>
      <c r="H4116" t="s">
        <v>7113</v>
      </c>
      <c r="I4116" t="s">
        <v>7144</v>
      </c>
      <c r="J4116" t="s">
        <v>7164</v>
      </c>
      <c r="K4116" t="s">
        <v>7170</v>
      </c>
      <c r="L4116" t="s">
        <v>7213</v>
      </c>
      <c r="M4116">
        <v>3</v>
      </c>
      <c r="N4116">
        <v>8094.62</v>
      </c>
      <c r="O4116">
        <v>0</v>
      </c>
      <c r="P4116">
        <v>2911.5</v>
      </c>
    </row>
    <row r="4117" spans="1:16" x14ac:dyDescent="0.25">
      <c r="A4117" t="s">
        <v>4129</v>
      </c>
      <c r="B4117" t="s">
        <v>5072</v>
      </c>
      <c r="C4117" t="str">
        <f>TEXT(SalesData[[#This Row],[Order Date]],"mmm-yyyy")</f>
        <v>May-2024</v>
      </c>
      <c r="D4117">
        <f t="shared" si="64"/>
        <v>2024</v>
      </c>
      <c r="E4117" t="s">
        <v>6340</v>
      </c>
      <c r="F4117" t="s">
        <v>7037</v>
      </c>
      <c r="G4117" t="s">
        <v>7094</v>
      </c>
      <c r="H4117" t="s">
        <v>7098</v>
      </c>
      <c r="I4117" t="s">
        <v>7156</v>
      </c>
      <c r="J4117" t="s">
        <v>7163</v>
      </c>
      <c r="K4117" t="s">
        <v>7167</v>
      </c>
      <c r="L4117" t="s">
        <v>7187</v>
      </c>
      <c r="M4117">
        <v>3</v>
      </c>
      <c r="N4117">
        <v>3463.21</v>
      </c>
      <c r="O4117">
        <v>0.25</v>
      </c>
      <c r="P4117">
        <v>644.01</v>
      </c>
    </row>
    <row r="4118" spans="1:16" x14ac:dyDescent="0.25">
      <c r="A4118" t="s">
        <v>4130</v>
      </c>
      <c r="B4118" t="s">
        <v>6075</v>
      </c>
      <c r="C4118" t="str">
        <f>TEXT(SalesData[[#This Row],[Order Date]],"mmm-yyyy")</f>
        <v>Jan-2025</v>
      </c>
      <c r="D4118">
        <f t="shared" si="64"/>
        <v>2025</v>
      </c>
      <c r="E4118" t="s">
        <v>6576</v>
      </c>
      <c r="F4118" t="s">
        <v>7040</v>
      </c>
      <c r="G4118" t="s">
        <v>7096</v>
      </c>
      <c r="H4118" t="s">
        <v>7113</v>
      </c>
      <c r="I4118" t="s">
        <v>7143</v>
      </c>
      <c r="J4118" t="s">
        <v>7162</v>
      </c>
      <c r="K4118" t="s">
        <v>7169</v>
      </c>
      <c r="L4118" t="s">
        <v>7182</v>
      </c>
      <c r="M4118">
        <v>4</v>
      </c>
      <c r="N4118">
        <v>27539.57</v>
      </c>
      <c r="O4118">
        <v>0.25</v>
      </c>
      <c r="P4118">
        <v>1595.18</v>
      </c>
    </row>
    <row r="4119" spans="1:16" x14ac:dyDescent="0.25">
      <c r="A4119" t="s">
        <v>4131</v>
      </c>
      <c r="B4119" t="s">
        <v>5570</v>
      </c>
      <c r="C4119" t="str">
        <f>TEXT(SalesData[[#This Row],[Order Date]],"mmm-yyyy")</f>
        <v>Aug-2025</v>
      </c>
      <c r="D4119">
        <f t="shared" si="64"/>
        <v>2025</v>
      </c>
      <c r="E4119" t="s">
        <v>6884</v>
      </c>
      <c r="F4119" t="s">
        <v>6925</v>
      </c>
      <c r="G4119" t="s">
        <v>7096</v>
      </c>
      <c r="H4119" t="s">
        <v>7112</v>
      </c>
      <c r="I4119" t="s">
        <v>7154</v>
      </c>
      <c r="J4119" t="s">
        <v>7165</v>
      </c>
      <c r="K4119" t="s">
        <v>7177</v>
      </c>
      <c r="L4119" t="s">
        <v>7210</v>
      </c>
      <c r="M4119">
        <v>8</v>
      </c>
      <c r="N4119">
        <v>640813.91</v>
      </c>
      <c r="O4119">
        <v>0.1</v>
      </c>
      <c r="P4119">
        <v>62289.2</v>
      </c>
    </row>
    <row r="4120" spans="1:16" x14ac:dyDescent="0.25">
      <c r="A4120" t="s">
        <v>4132</v>
      </c>
      <c r="B4120" t="s">
        <v>6060</v>
      </c>
      <c r="C4120" t="str">
        <f>TEXT(SalesData[[#This Row],[Order Date]],"mmm-yyyy")</f>
        <v>Aug-2023</v>
      </c>
      <c r="D4120">
        <f t="shared" si="64"/>
        <v>2023</v>
      </c>
      <c r="E4120" t="s">
        <v>6346</v>
      </c>
      <c r="F4120" t="s">
        <v>7039</v>
      </c>
      <c r="G4120" t="s">
        <v>7097</v>
      </c>
      <c r="H4120" t="s">
        <v>7104</v>
      </c>
      <c r="I4120" t="s">
        <v>7160</v>
      </c>
      <c r="J4120" t="s">
        <v>7165</v>
      </c>
      <c r="K4120" t="s">
        <v>7172</v>
      </c>
      <c r="L4120" t="s">
        <v>7212</v>
      </c>
      <c r="M4120">
        <v>3</v>
      </c>
      <c r="N4120">
        <v>10047.59</v>
      </c>
      <c r="O4120">
        <v>0</v>
      </c>
      <c r="P4120">
        <v>1918.42</v>
      </c>
    </row>
    <row r="4121" spans="1:16" x14ac:dyDescent="0.25">
      <c r="A4121" t="s">
        <v>4133</v>
      </c>
      <c r="B4121" t="s">
        <v>5890</v>
      </c>
      <c r="C4121" t="str">
        <f>TEXT(SalesData[[#This Row],[Order Date]],"mmm-yyyy")</f>
        <v>May-2023</v>
      </c>
      <c r="D4121">
        <f t="shared" si="64"/>
        <v>2023</v>
      </c>
      <c r="E4121" t="s">
        <v>6341</v>
      </c>
      <c r="F4121" t="s">
        <v>7038</v>
      </c>
      <c r="G4121" t="s">
        <v>7097</v>
      </c>
      <c r="H4121" t="s">
        <v>7104</v>
      </c>
      <c r="I4121" t="s">
        <v>7160</v>
      </c>
      <c r="J4121" t="s">
        <v>7163</v>
      </c>
      <c r="K4121" t="s">
        <v>7167</v>
      </c>
      <c r="L4121" t="s">
        <v>7179</v>
      </c>
      <c r="M4121">
        <v>6</v>
      </c>
      <c r="N4121">
        <v>15115.28</v>
      </c>
      <c r="O4121">
        <v>0</v>
      </c>
      <c r="P4121">
        <v>3837.88</v>
      </c>
    </row>
    <row r="4122" spans="1:16" x14ac:dyDescent="0.25">
      <c r="A4122" t="s">
        <v>4134</v>
      </c>
      <c r="B4122" t="s">
        <v>5518</v>
      </c>
      <c r="C4122" t="str">
        <f>TEXT(SalesData[[#This Row],[Order Date]],"mmm-yyyy")</f>
        <v>Jul-2025</v>
      </c>
      <c r="D4122">
        <f t="shared" si="64"/>
        <v>2025</v>
      </c>
      <c r="E4122" t="s">
        <v>6558</v>
      </c>
      <c r="F4122" t="s">
        <v>7064</v>
      </c>
      <c r="G4122" t="s">
        <v>7095</v>
      </c>
      <c r="H4122" t="s">
        <v>7109</v>
      </c>
      <c r="I4122" t="s">
        <v>7135</v>
      </c>
      <c r="J4122" t="s">
        <v>7163</v>
      </c>
      <c r="K4122" t="s">
        <v>7167</v>
      </c>
      <c r="L4122" t="s">
        <v>7207</v>
      </c>
      <c r="M4122">
        <v>3</v>
      </c>
      <c r="N4122">
        <v>2489.2199999999998</v>
      </c>
      <c r="O4122">
        <v>0</v>
      </c>
      <c r="P4122">
        <v>790.81</v>
      </c>
    </row>
    <row r="4123" spans="1:16" x14ac:dyDescent="0.25">
      <c r="A4123" t="s">
        <v>4135</v>
      </c>
      <c r="B4123" t="s">
        <v>5712</v>
      </c>
      <c r="C4123" t="str">
        <f>TEXT(SalesData[[#This Row],[Order Date]],"mmm-yyyy")</f>
        <v>Jul-2023</v>
      </c>
      <c r="D4123">
        <f t="shared" si="64"/>
        <v>2023</v>
      </c>
      <c r="E4123" t="s">
        <v>6839</v>
      </c>
      <c r="F4123" t="s">
        <v>7069</v>
      </c>
      <c r="G4123" t="s">
        <v>7097</v>
      </c>
      <c r="H4123" t="s">
        <v>7107</v>
      </c>
      <c r="I4123" t="s">
        <v>7152</v>
      </c>
      <c r="J4123" t="s">
        <v>7164</v>
      </c>
      <c r="K4123" t="s">
        <v>7170</v>
      </c>
      <c r="L4123" t="s">
        <v>7213</v>
      </c>
      <c r="M4123">
        <v>1</v>
      </c>
      <c r="N4123">
        <v>2698.96</v>
      </c>
      <c r="O4123">
        <v>0</v>
      </c>
      <c r="P4123">
        <v>851.27</v>
      </c>
    </row>
    <row r="4124" spans="1:16" x14ac:dyDescent="0.25">
      <c r="A4124" t="s">
        <v>4136</v>
      </c>
      <c r="B4124" t="s">
        <v>5280</v>
      </c>
      <c r="C4124" t="str">
        <f>TEXT(SalesData[[#This Row],[Order Date]],"mmm-yyyy")</f>
        <v>Feb-2025</v>
      </c>
      <c r="D4124">
        <f t="shared" si="64"/>
        <v>2025</v>
      </c>
      <c r="E4124" t="s">
        <v>6272</v>
      </c>
      <c r="F4124" t="s">
        <v>7016</v>
      </c>
      <c r="G4124" t="s">
        <v>7095</v>
      </c>
      <c r="H4124" t="s">
        <v>7102</v>
      </c>
      <c r="I4124" t="s">
        <v>7147</v>
      </c>
      <c r="J4124" t="s">
        <v>7164</v>
      </c>
      <c r="K4124" t="s">
        <v>7173</v>
      </c>
      <c r="L4124" t="s">
        <v>7206</v>
      </c>
      <c r="M4124">
        <v>7</v>
      </c>
      <c r="N4124">
        <v>11936.47</v>
      </c>
      <c r="O4124">
        <v>0.2</v>
      </c>
      <c r="P4124">
        <v>3300.16</v>
      </c>
    </row>
    <row r="4125" spans="1:16" x14ac:dyDescent="0.25">
      <c r="A4125" t="s">
        <v>4137</v>
      </c>
      <c r="B4125" t="s">
        <v>5283</v>
      </c>
      <c r="C4125" t="str">
        <f>TEXT(SalesData[[#This Row],[Order Date]],"mmm-yyyy")</f>
        <v>Feb-2025</v>
      </c>
      <c r="D4125">
        <f t="shared" si="64"/>
        <v>2025</v>
      </c>
      <c r="E4125" t="s">
        <v>6693</v>
      </c>
      <c r="F4125" t="s">
        <v>6958</v>
      </c>
      <c r="G4125" t="s">
        <v>7094</v>
      </c>
      <c r="H4125" t="s">
        <v>7100</v>
      </c>
      <c r="I4125" t="s">
        <v>7151</v>
      </c>
      <c r="J4125" t="s">
        <v>7163</v>
      </c>
      <c r="K4125" t="s">
        <v>7175</v>
      </c>
      <c r="L4125" t="s">
        <v>7205</v>
      </c>
      <c r="M4125">
        <v>4</v>
      </c>
      <c r="N4125">
        <v>11358.3</v>
      </c>
      <c r="O4125">
        <v>0.2</v>
      </c>
      <c r="P4125">
        <v>1433.87</v>
      </c>
    </row>
    <row r="4126" spans="1:16" x14ac:dyDescent="0.25">
      <c r="A4126" t="s">
        <v>4138</v>
      </c>
      <c r="B4126" t="s">
        <v>5608</v>
      </c>
      <c r="C4126" t="str">
        <f>TEXT(SalesData[[#This Row],[Order Date]],"mmm-yyyy")</f>
        <v>May-2023</v>
      </c>
      <c r="D4126">
        <f t="shared" si="64"/>
        <v>2023</v>
      </c>
      <c r="E4126" t="s">
        <v>6175</v>
      </c>
      <c r="F4126" t="s">
        <v>6965</v>
      </c>
      <c r="G4126" t="s">
        <v>7096</v>
      </c>
      <c r="H4126" t="s">
        <v>7113</v>
      </c>
      <c r="I4126" t="s">
        <v>7148</v>
      </c>
      <c r="J4126" t="s">
        <v>7163</v>
      </c>
      <c r="K4126" t="s">
        <v>7171</v>
      </c>
      <c r="L4126" t="s">
        <v>7184</v>
      </c>
      <c r="M4126">
        <v>2</v>
      </c>
      <c r="N4126">
        <v>15732.81</v>
      </c>
      <c r="O4126">
        <v>0.05</v>
      </c>
      <c r="P4126">
        <v>1989.53</v>
      </c>
    </row>
    <row r="4127" spans="1:16" x14ac:dyDescent="0.25">
      <c r="A4127" t="s">
        <v>4139</v>
      </c>
      <c r="B4127" t="s">
        <v>5480</v>
      </c>
      <c r="C4127" t="str">
        <f>TEXT(SalesData[[#This Row],[Order Date]],"mmm-yyyy")</f>
        <v>Oct-2023</v>
      </c>
      <c r="D4127">
        <f t="shared" si="64"/>
        <v>2023</v>
      </c>
      <c r="E4127" t="s">
        <v>6604</v>
      </c>
      <c r="F4127" t="s">
        <v>6918</v>
      </c>
      <c r="G4127" t="s">
        <v>7094</v>
      </c>
      <c r="H4127" t="s">
        <v>7099</v>
      </c>
      <c r="I4127" t="s">
        <v>7125</v>
      </c>
      <c r="J4127" t="s">
        <v>7164</v>
      </c>
      <c r="K4127" t="s">
        <v>7174</v>
      </c>
      <c r="L4127" t="s">
        <v>7188</v>
      </c>
      <c r="M4127">
        <v>2</v>
      </c>
      <c r="N4127">
        <v>5554.35</v>
      </c>
      <c r="O4127">
        <v>0.05</v>
      </c>
      <c r="P4127">
        <v>1135.3699999999999</v>
      </c>
    </row>
    <row r="4128" spans="1:16" x14ac:dyDescent="0.25">
      <c r="A4128" t="s">
        <v>4140</v>
      </c>
      <c r="B4128" t="s">
        <v>5274</v>
      </c>
      <c r="C4128" t="str">
        <f>TEXT(SalesData[[#This Row],[Order Date]],"mmm-yyyy")</f>
        <v>Nov-2025</v>
      </c>
      <c r="D4128">
        <f t="shared" si="64"/>
        <v>2025</v>
      </c>
      <c r="E4128" t="s">
        <v>6525</v>
      </c>
      <c r="F4128" t="s">
        <v>7059</v>
      </c>
      <c r="G4128" t="s">
        <v>7097</v>
      </c>
      <c r="H4128" t="s">
        <v>7105</v>
      </c>
      <c r="I4128" t="s">
        <v>7128</v>
      </c>
      <c r="J4128" t="s">
        <v>7164</v>
      </c>
      <c r="K4128" t="s">
        <v>7174</v>
      </c>
      <c r="L4128" t="s">
        <v>7199</v>
      </c>
      <c r="M4128">
        <v>3</v>
      </c>
      <c r="N4128">
        <v>3855.44</v>
      </c>
      <c r="O4128">
        <v>0.2</v>
      </c>
      <c r="P4128">
        <v>454.23</v>
      </c>
    </row>
    <row r="4129" spans="1:16" x14ac:dyDescent="0.25">
      <c r="A4129" t="s">
        <v>4141</v>
      </c>
      <c r="B4129" t="s">
        <v>5415</v>
      </c>
      <c r="C4129" t="str">
        <f>TEXT(SalesData[[#This Row],[Order Date]],"mmm-yyyy")</f>
        <v>Apr-2023</v>
      </c>
      <c r="D4129">
        <f t="shared" si="64"/>
        <v>2023</v>
      </c>
      <c r="E4129" t="s">
        <v>6865</v>
      </c>
      <c r="F4129" t="s">
        <v>7023</v>
      </c>
      <c r="G4129" t="s">
        <v>7095</v>
      </c>
      <c r="H4129" t="s">
        <v>7108</v>
      </c>
      <c r="I4129" t="s">
        <v>7141</v>
      </c>
      <c r="J4129" t="s">
        <v>7163</v>
      </c>
      <c r="K4129" t="s">
        <v>7175</v>
      </c>
      <c r="L4129" t="s">
        <v>7197</v>
      </c>
      <c r="M4129">
        <v>5</v>
      </c>
      <c r="N4129">
        <v>28018.23</v>
      </c>
      <c r="O4129">
        <v>0.1</v>
      </c>
      <c r="P4129">
        <v>5883.96</v>
      </c>
    </row>
    <row r="4130" spans="1:16" x14ac:dyDescent="0.25">
      <c r="A4130" t="s">
        <v>4142</v>
      </c>
      <c r="B4130" t="s">
        <v>5373</v>
      </c>
      <c r="C4130" t="str">
        <f>TEXT(SalesData[[#This Row],[Order Date]],"mmm-yyyy")</f>
        <v>Sep-2025</v>
      </c>
      <c r="D4130">
        <f t="shared" si="64"/>
        <v>2025</v>
      </c>
      <c r="E4130" t="s">
        <v>6112</v>
      </c>
      <c r="F4130" t="s">
        <v>6911</v>
      </c>
      <c r="G4130" t="s">
        <v>7094</v>
      </c>
      <c r="H4130" t="s">
        <v>7098</v>
      </c>
      <c r="I4130" t="s">
        <v>7156</v>
      </c>
      <c r="J4130" t="s">
        <v>7163</v>
      </c>
      <c r="K4130" t="s">
        <v>7167</v>
      </c>
      <c r="L4130" t="s">
        <v>7207</v>
      </c>
      <c r="M4130">
        <v>3</v>
      </c>
      <c r="N4130">
        <v>2502.1799999999998</v>
      </c>
      <c r="O4130">
        <v>0</v>
      </c>
      <c r="P4130">
        <v>848.58</v>
      </c>
    </row>
    <row r="4131" spans="1:16" x14ac:dyDescent="0.25">
      <c r="A4131" t="s">
        <v>4143</v>
      </c>
      <c r="B4131" t="s">
        <v>5051</v>
      </c>
      <c r="C4131" t="str">
        <f>TEXT(SalesData[[#This Row],[Order Date]],"mmm-yyyy")</f>
        <v>Feb-2023</v>
      </c>
      <c r="D4131">
        <f t="shared" si="64"/>
        <v>2023</v>
      </c>
      <c r="E4131" t="s">
        <v>6461</v>
      </c>
      <c r="F4131" t="s">
        <v>7006</v>
      </c>
      <c r="G4131" t="s">
        <v>7095</v>
      </c>
      <c r="H4131" t="s">
        <v>7106</v>
      </c>
      <c r="I4131" t="s">
        <v>7122</v>
      </c>
      <c r="J4131" t="s">
        <v>7165</v>
      </c>
      <c r="K4131" t="s">
        <v>7176</v>
      </c>
      <c r="L4131" t="s">
        <v>7202</v>
      </c>
      <c r="M4131">
        <v>5</v>
      </c>
      <c r="N4131">
        <v>72659.17</v>
      </c>
      <c r="O4131">
        <v>0.2</v>
      </c>
      <c r="P4131">
        <v>3888.04</v>
      </c>
    </row>
    <row r="4132" spans="1:16" x14ac:dyDescent="0.25">
      <c r="A4132" t="s">
        <v>4144</v>
      </c>
      <c r="B4132" t="s">
        <v>5104</v>
      </c>
      <c r="C4132" t="str">
        <f>TEXT(SalesData[[#This Row],[Order Date]],"mmm-yyyy")</f>
        <v>Jul-2025</v>
      </c>
      <c r="D4132">
        <f t="shared" si="64"/>
        <v>2025</v>
      </c>
      <c r="E4132" t="s">
        <v>6374</v>
      </c>
      <c r="F4132" t="s">
        <v>7028</v>
      </c>
      <c r="G4132" t="s">
        <v>7095</v>
      </c>
      <c r="H4132" t="s">
        <v>7108</v>
      </c>
      <c r="I4132" t="s">
        <v>7150</v>
      </c>
      <c r="J4132" t="s">
        <v>7162</v>
      </c>
      <c r="K4132" t="s">
        <v>7169</v>
      </c>
      <c r="L4132" t="s">
        <v>7193</v>
      </c>
      <c r="M4132">
        <v>1</v>
      </c>
      <c r="N4132">
        <v>8664.83</v>
      </c>
      <c r="O4132">
        <v>0.2</v>
      </c>
      <c r="P4132">
        <v>819.63</v>
      </c>
    </row>
    <row r="4133" spans="1:16" x14ac:dyDescent="0.25">
      <c r="A4133" t="s">
        <v>4145</v>
      </c>
      <c r="B4133" t="s">
        <v>5202</v>
      </c>
      <c r="C4133" t="str">
        <f>TEXT(SalesData[[#This Row],[Order Date]],"mmm-yyyy")</f>
        <v>Sep-2023</v>
      </c>
      <c r="D4133">
        <f t="shared" si="64"/>
        <v>2023</v>
      </c>
      <c r="E4133" t="s">
        <v>6485</v>
      </c>
      <c r="F4133" t="s">
        <v>6980</v>
      </c>
      <c r="G4133" t="s">
        <v>7096</v>
      </c>
      <c r="H4133" t="s">
        <v>7111</v>
      </c>
      <c r="I4133" t="s">
        <v>7131</v>
      </c>
      <c r="J4133" t="s">
        <v>7162</v>
      </c>
      <c r="K4133" t="s">
        <v>7169</v>
      </c>
      <c r="L4133" t="s">
        <v>7203</v>
      </c>
      <c r="M4133">
        <v>4</v>
      </c>
      <c r="N4133">
        <v>72758.679999999993</v>
      </c>
      <c r="O4133">
        <v>0.2</v>
      </c>
      <c r="P4133">
        <v>8082.41</v>
      </c>
    </row>
    <row r="4134" spans="1:16" x14ac:dyDescent="0.25">
      <c r="A4134" t="s">
        <v>4146</v>
      </c>
      <c r="B4134" t="s">
        <v>6010</v>
      </c>
      <c r="C4134" t="str">
        <f>TEXT(SalesData[[#This Row],[Order Date]],"mmm-yyyy")</f>
        <v>Dec-2024</v>
      </c>
      <c r="D4134">
        <f t="shared" si="64"/>
        <v>2024</v>
      </c>
      <c r="E4134" t="s">
        <v>6623</v>
      </c>
      <c r="F4134" t="s">
        <v>6932</v>
      </c>
      <c r="G4134" t="s">
        <v>7095</v>
      </c>
      <c r="H4134" t="s">
        <v>7106</v>
      </c>
      <c r="I4134" t="s">
        <v>7161</v>
      </c>
      <c r="J4134" t="s">
        <v>7164</v>
      </c>
      <c r="K4134" t="s">
        <v>7174</v>
      </c>
      <c r="L4134" t="s">
        <v>7196</v>
      </c>
      <c r="M4134">
        <v>6</v>
      </c>
      <c r="N4134">
        <v>19265.14</v>
      </c>
      <c r="O4134">
        <v>0.1</v>
      </c>
      <c r="P4134">
        <v>4241.3</v>
      </c>
    </row>
    <row r="4135" spans="1:16" x14ac:dyDescent="0.25">
      <c r="A4135" t="s">
        <v>4147</v>
      </c>
      <c r="B4135" t="s">
        <v>6069</v>
      </c>
      <c r="C4135" t="str">
        <f>TEXT(SalesData[[#This Row],[Order Date]],"mmm-yyyy")</f>
        <v>Mar-2024</v>
      </c>
      <c r="D4135">
        <f t="shared" si="64"/>
        <v>2024</v>
      </c>
      <c r="E4135" t="s">
        <v>6450</v>
      </c>
      <c r="F4135" t="s">
        <v>7061</v>
      </c>
      <c r="G4135" t="s">
        <v>7097</v>
      </c>
      <c r="H4135" t="s">
        <v>7110</v>
      </c>
      <c r="I4135" t="s">
        <v>7155</v>
      </c>
      <c r="J4135" t="s">
        <v>7162</v>
      </c>
      <c r="K4135" t="s">
        <v>7166</v>
      </c>
      <c r="L4135" t="s">
        <v>7178</v>
      </c>
      <c r="M4135">
        <v>8</v>
      </c>
      <c r="N4135">
        <v>85787.55</v>
      </c>
      <c r="O4135">
        <v>0.25</v>
      </c>
      <c r="P4135">
        <v>9887.24</v>
      </c>
    </row>
    <row r="4136" spans="1:16" x14ac:dyDescent="0.25">
      <c r="A4136" t="s">
        <v>4148</v>
      </c>
      <c r="B4136" t="s">
        <v>5757</v>
      </c>
      <c r="C4136" t="str">
        <f>TEXT(SalesData[[#This Row],[Order Date]],"mmm-yyyy")</f>
        <v>May-2023</v>
      </c>
      <c r="D4136">
        <f t="shared" si="64"/>
        <v>2023</v>
      </c>
      <c r="E4136" t="s">
        <v>6792</v>
      </c>
      <c r="F4136" t="s">
        <v>7053</v>
      </c>
      <c r="G4136" t="s">
        <v>7096</v>
      </c>
      <c r="H4136" t="s">
        <v>7113</v>
      </c>
      <c r="I4136" t="s">
        <v>7148</v>
      </c>
      <c r="J4136" t="s">
        <v>7163</v>
      </c>
      <c r="K4136" t="s">
        <v>7171</v>
      </c>
      <c r="L4136" t="s">
        <v>7209</v>
      </c>
      <c r="M4136">
        <v>4</v>
      </c>
      <c r="N4136">
        <v>6879.11</v>
      </c>
      <c r="O4136">
        <v>0.05</v>
      </c>
      <c r="P4136">
        <v>1329.84</v>
      </c>
    </row>
    <row r="4137" spans="1:16" x14ac:dyDescent="0.25">
      <c r="A4137" t="s">
        <v>4149</v>
      </c>
      <c r="B4137" t="s">
        <v>5633</v>
      </c>
      <c r="C4137" t="str">
        <f>TEXT(SalesData[[#This Row],[Order Date]],"mmm-yyyy")</f>
        <v>Dec-2023</v>
      </c>
      <c r="D4137">
        <f t="shared" si="64"/>
        <v>2023</v>
      </c>
      <c r="E4137" t="s">
        <v>6508</v>
      </c>
      <c r="F4137" t="s">
        <v>6986</v>
      </c>
      <c r="G4137" t="s">
        <v>7097</v>
      </c>
      <c r="H4137" t="s">
        <v>7104</v>
      </c>
      <c r="I4137" t="s">
        <v>7120</v>
      </c>
      <c r="J4137" t="s">
        <v>7164</v>
      </c>
      <c r="K4137" t="s">
        <v>7170</v>
      </c>
      <c r="L4137" t="s">
        <v>7183</v>
      </c>
      <c r="M4137">
        <v>5</v>
      </c>
      <c r="N4137">
        <v>23085.66</v>
      </c>
      <c r="O4137">
        <v>0.05</v>
      </c>
      <c r="P4137">
        <v>5770.25</v>
      </c>
    </row>
    <row r="4138" spans="1:16" x14ac:dyDescent="0.25">
      <c r="A4138" t="s">
        <v>4150</v>
      </c>
      <c r="B4138" t="s">
        <v>5346</v>
      </c>
      <c r="C4138" t="str">
        <f>TEXT(SalesData[[#This Row],[Order Date]],"mmm-yyyy")</f>
        <v>Jul-2025</v>
      </c>
      <c r="D4138">
        <f t="shared" si="64"/>
        <v>2025</v>
      </c>
      <c r="E4138" t="s">
        <v>6137</v>
      </c>
      <c r="F4138" t="s">
        <v>6935</v>
      </c>
      <c r="G4138" t="s">
        <v>7097</v>
      </c>
      <c r="H4138" t="s">
        <v>7110</v>
      </c>
      <c r="I4138" t="s">
        <v>7155</v>
      </c>
      <c r="J4138" t="s">
        <v>7162</v>
      </c>
      <c r="K4138" t="s">
        <v>7166</v>
      </c>
      <c r="L4138" t="s">
        <v>7192</v>
      </c>
      <c r="M4138">
        <v>2</v>
      </c>
      <c r="N4138">
        <v>12496.78</v>
      </c>
      <c r="O4138">
        <v>0</v>
      </c>
      <c r="P4138">
        <v>2030.38</v>
      </c>
    </row>
    <row r="4139" spans="1:16" x14ac:dyDescent="0.25">
      <c r="A4139" t="s">
        <v>4151</v>
      </c>
      <c r="B4139" t="s">
        <v>5746</v>
      </c>
      <c r="C4139" t="str">
        <f>TEXT(SalesData[[#This Row],[Order Date]],"mmm-yyyy")</f>
        <v>Dec-2023</v>
      </c>
      <c r="D4139">
        <f t="shared" si="64"/>
        <v>2023</v>
      </c>
      <c r="E4139" t="s">
        <v>6513</v>
      </c>
      <c r="F4139" t="s">
        <v>7069</v>
      </c>
      <c r="G4139" t="s">
        <v>7095</v>
      </c>
      <c r="H4139" t="s">
        <v>7102</v>
      </c>
      <c r="I4139" t="s">
        <v>7118</v>
      </c>
      <c r="J4139" t="s">
        <v>7163</v>
      </c>
      <c r="K4139" t="s">
        <v>7171</v>
      </c>
      <c r="L4139" t="s">
        <v>7209</v>
      </c>
      <c r="M4139">
        <v>7</v>
      </c>
      <c r="N4139">
        <v>9242.69</v>
      </c>
      <c r="O4139">
        <v>0.25</v>
      </c>
      <c r="P4139">
        <v>609.9</v>
      </c>
    </row>
    <row r="4140" spans="1:16" x14ac:dyDescent="0.25">
      <c r="A4140" t="s">
        <v>4152</v>
      </c>
      <c r="B4140" t="s">
        <v>5591</v>
      </c>
      <c r="C4140" t="str">
        <f>TEXT(SalesData[[#This Row],[Order Date]],"mmm-yyyy")</f>
        <v>May-2025</v>
      </c>
      <c r="D4140">
        <f t="shared" si="64"/>
        <v>2025</v>
      </c>
      <c r="E4140" t="s">
        <v>6591</v>
      </c>
      <c r="F4140" t="s">
        <v>6970</v>
      </c>
      <c r="G4140" t="s">
        <v>7097</v>
      </c>
      <c r="H4140" t="s">
        <v>7110</v>
      </c>
      <c r="I4140" t="s">
        <v>7159</v>
      </c>
      <c r="J4140" t="s">
        <v>7162</v>
      </c>
      <c r="K4140" t="s">
        <v>7169</v>
      </c>
      <c r="L4140" t="s">
        <v>7203</v>
      </c>
      <c r="M4140">
        <v>8</v>
      </c>
      <c r="N4140">
        <v>146507.16</v>
      </c>
      <c r="O4140">
        <v>0.15</v>
      </c>
      <c r="P4140">
        <v>12019.65</v>
      </c>
    </row>
    <row r="4141" spans="1:16" x14ac:dyDescent="0.25">
      <c r="A4141" t="s">
        <v>4153</v>
      </c>
      <c r="B4141" t="s">
        <v>5474</v>
      </c>
      <c r="C4141" t="str">
        <f>TEXT(SalesData[[#This Row],[Order Date]],"mmm-yyyy")</f>
        <v>Jul-2023</v>
      </c>
      <c r="D4141">
        <f t="shared" si="64"/>
        <v>2023</v>
      </c>
      <c r="E4141" t="s">
        <v>6374</v>
      </c>
      <c r="F4141" t="s">
        <v>7028</v>
      </c>
      <c r="G4141" t="s">
        <v>7095</v>
      </c>
      <c r="H4141" t="s">
        <v>7106</v>
      </c>
      <c r="I4141" t="s">
        <v>7146</v>
      </c>
      <c r="J4141" t="s">
        <v>7163</v>
      </c>
      <c r="K4141" t="s">
        <v>7171</v>
      </c>
      <c r="L4141" t="s">
        <v>7204</v>
      </c>
      <c r="M4141">
        <v>8</v>
      </c>
      <c r="N4141">
        <v>28198.67</v>
      </c>
      <c r="O4141">
        <v>0.25</v>
      </c>
      <c r="P4141">
        <v>588.79</v>
      </c>
    </row>
    <row r="4142" spans="1:16" x14ac:dyDescent="0.25">
      <c r="A4142" t="s">
        <v>4154</v>
      </c>
      <c r="B4142" t="s">
        <v>5069</v>
      </c>
      <c r="C4142" t="str">
        <f>TEXT(SalesData[[#This Row],[Order Date]],"mmm-yyyy")</f>
        <v>Feb-2025</v>
      </c>
      <c r="D4142">
        <f t="shared" si="64"/>
        <v>2025</v>
      </c>
      <c r="E4142" t="s">
        <v>6246</v>
      </c>
      <c r="F4142" t="s">
        <v>7001</v>
      </c>
      <c r="G4142" t="s">
        <v>7097</v>
      </c>
      <c r="H4142" t="s">
        <v>7110</v>
      </c>
      <c r="I4142" t="s">
        <v>7129</v>
      </c>
      <c r="J4142" t="s">
        <v>7164</v>
      </c>
      <c r="K4142" t="s">
        <v>7174</v>
      </c>
      <c r="L4142" t="s">
        <v>7188</v>
      </c>
      <c r="M4142">
        <v>6</v>
      </c>
      <c r="N4142">
        <v>14795.82</v>
      </c>
      <c r="O4142">
        <v>0.15</v>
      </c>
      <c r="P4142">
        <v>2693.95</v>
      </c>
    </row>
    <row r="4143" spans="1:16" x14ac:dyDescent="0.25">
      <c r="A4143" t="s">
        <v>4155</v>
      </c>
      <c r="B4143" t="s">
        <v>5037</v>
      </c>
      <c r="C4143" t="str">
        <f>TEXT(SalesData[[#This Row],[Order Date]],"mmm-yyyy")</f>
        <v>Apr-2024</v>
      </c>
      <c r="D4143">
        <f t="shared" si="64"/>
        <v>2024</v>
      </c>
      <c r="E4143" t="s">
        <v>6379</v>
      </c>
      <c r="F4143" t="s">
        <v>7015</v>
      </c>
      <c r="G4143" t="s">
        <v>7094</v>
      </c>
      <c r="H4143" t="s">
        <v>7099</v>
      </c>
      <c r="I4143" t="s">
        <v>7130</v>
      </c>
      <c r="J4143" t="s">
        <v>7165</v>
      </c>
      <c r="K4143" t="s">
        <v>7177</v>
      </c>
      <c r="L4143" t="s">
        <v>7201</v>
      </c>
      <c r="M4143">
        <v>6</v>
      </c>
      <c r="N4143">
        <v>310162.2</v>
      </c>
      <c r="O4143">
        <v>0.05</v>
      </c>
      <c r="P4143">
        <v>43659.09</v>
      </c>
    </row>
    <row r="4144" spans="1:16" x14ac:dyDescent="0.25">
      <c r="A4144" t="s">
        <v>4156</v>
      </c>
      <c r="B4144" t="s">
        <v>5422</v>
      </c>
      <c r="C4144" t="str">
        <f>TEXT(SalesData[[#This Row],[Order Date]],"mmm-yyyy")</f>
        <v>Jul-2023</v>
      </c>
      <c r="D4144">
        <f t="shared" si="64"/>
        <v>2023</v>
      </c>
      <c r="E4144" t="s">
        <v>6267</v>
      </c>
      <c r="F4144" t="s">
        <v>7003</v>
      </c>
      <c r="G4144" t="s">
        <v>7097</v>
      </c>
      <c r="H4144" t="s">
        <v>7105</v>
      </c>
      <c r="I4144" t="s">
        <v>7149</v>
      </c>
      <c r="J4144" t="s">
        <v>7165</v>
      </c>
      <c r="K4144" t="s">
        <v>7172</v>
      </c>
      <c r="L4144" t="s">
        <v>7208</v>
      </c>
      <c r="M4144">
        <v>7</v>
      </c>
      <c r="N4144">
        <v>16922.12</v>
      </c>
      <c r="O4144">
        <v>0</v>
      </c>
      <c r="P4144">
        <v>3901.34</v>
      </c>
    </row>
    <row r="4145" spans="1:16" x14ac:dyDescent="0.25">
      <c r="A4145" t="s">
        <v>4157</v>
      </c>
      <c r="B4145" t="s">
        <v>5876</v>
      </c>
      <c r="C4145" t="str">
        <f>TEXT(SalesData[[#This Row],[Order Date]],"mmm-yyyy")</f>
        <v>Oct-2024</v>
      </c>
      <c r="D4145">
        <f t="shared" si="64"/>
        <v>2024</v>
      </c>
      <c r="E4145" t="s">
        <v>6156</v>
      </c>
      <c r="F4145" t="s">
        <v>6937</v>
      </c>
      <c r="G4145" t="s">
        <v>7094</v>
      </c>
      <c r="H4145" t="s">
        <v>7100</v>
      </c>
      <c r="I4145" t="s">
        <v>7136</v>
      </c>
      <c r="J4145" t="s">
        <v>7165</v>
      </c>
      <c r="K4145" t="s">
        <v>7177</v>
      </c>
      <c r="L4145" t="s">
        <v>7201</v>
      </c>
      <c r="M4145">
        <v>7</v>
      </c>
      <c r="N4145">
        <v>353053.43</v>
      </c>
      <c r="O4145">
        <v>0</v>
      </c>
      <c r="P4145">
        <v>56522.3</v>
      </c>
    </row>
    <row r="4146" spans="1:16" x14ac:dyDescent="0.25">
      <c r="A4146" t="s">
        <v>4158</v>
      </c>
      <c r="B4146" t="s">
        <v>5918</v>
      </c>
      <c r="C4146" t="str">
        <f>TEXT(SalesData[[#This Row],[Order Date]],"mmm-yyyy")</f>
        <v>May-2024</v>
      </c>
      <c r="D4146">
        <f t="shared" si="64"/>
        <v>2024</v>
      </c>
      <c r="E4146" t="s">
        <v>6442</v>
      </c>
      <c r="F4146" t="s">
        <v>7058</v>
      </c>
      <c r="G4146" t="s">
        <v>7096</v>
      </c>
      <c r="H4146" t="s">
        <v>7112</v>
      </c>
      <c r="I4146" t="s">
        <v>7154</v>
      </c>
      <c r="J4146" t="s">
        <v>7164</v>
      </c>
      <c r="K4146" t="s">
        <v>7174</v>
      </c>
      <c r="L4146" t="s">
        <v>7188</v>
      </c>
      <c r="M4146">
        <v>6</v>
      </c>
      <c r="N4146">
        <v>15653.44</v>
      </c>
      <c r="O4146">
        <v>0.05</v>
      </c>
      <c r="P4146">
        <v>2979.48</v>
      </c>
    </row>
    <row r="4147" spans="1:16" x14ac:dyDescent="0.25">
      <c r="A4147" t="s">
        <v>4159</v>
      </c>
      <c r="B4147" t="s">
        <v>5114</v>
      </c>
      <c r="C4147" t="str">
        <f>TEXT(SalesData[[#This Row],[Order Date]],"mmm-yyyy")</f>
        <v>Aug-2024</v>
      </c>
      <c r="D4147">
        <f t="shared" si="64"/>
        <v>2024</v>
      </c>
      <c r="E4147" t="s">
        <v>6142</v>
      </c>
      <c r="F4147" t="s">
        <v>6940</v>
      </c>
      <c r="G4147" t="s">
        <v>7095</v>
      </c>
      <c r="H4147" t="s">
        <v>7102</v>
      </c>
      <c r="I4147" t="s">
        <v>7147</v>
      </c>
      <c r="J4147" t="s">
        <v>7163</v>
      </c>
      <c r="K4147" t="s">
        <v>7175</v>
      </c>
      <c r="L4147" t="s">
        <v>7190</v>
      </c>
      <c r="M4147">
        <v>2</v>
      </c>
      <c r="N4147">
        <v>3656.8</v>
      </c>
      <c r="O4147">
        <v>0.2</v>
      </c>
      <c r="P4147">
        <v>381.84</v>
      </c>
    </row>
    <row r="4148" spans="1:16" x14ac:dyDescent="0.25">
      <c r="A4148" t="s">
        <v>4160</v>
      </c>
      <c r="B4148" t="s">
        <v>6010</v>
      </c>
      <c r="C4148" t="str">
        <f>TEXT(SalesData[[#This Row],[Order Date]],"mmm-yyyy")</f>
        <v>Dec-2024</v>
      </c>
      <c r="D4148">
        <f t="shared" si="64"/>
        <v>2024</v>
      </c>
      <c r="E4148" t="s">
        <v>6614</v>
      </c>
      <c r="F4148" t="s">
        <v>6926</v>
      </c>
      <c r="G4148" t="s">
        <v>7097</v>
      </c>
      <c r="H4148" t="s">
        <v>7110</v>
      </c>
      <c r="I4148" t="s">
        <v>7159</v>
      </c>
      <c r="J4148" t="s">
        <v>7163</v>
      </c>
      <c r="K4148" t="s">
        <v>7171</v>
      </c>
      <c r="L4148" t="s">
        <v>7204</v>
      </c>
      <c r="M4148">
        <v>3</v>
      </c>
      <c r="N4148">
        <v>12468.07</v>
      </c>
      <c r="O4148">
        <v>0.05</v>
      </c>
      <c r="P4148">
        <v>2039.79</v>
      </c>
    </row>
    <row r="4149" spans="1:16" x14ac:dyDescent="0.25">
      <c r="A4149" t="s">
        <v>4161</v>
      </c>
      <c r="B4149" t="s">
        <v>5620</v>
      </c>
      <c r="C4149" t="str">
        <f>TEXT(SalesData[[#This Row],[Order Date]],"mmm-yyyy")</f>
        <v>Jun-2025</v>
      </c>
      <c r="D4149">
        <f t="shared" si="64"/>
        <v>2025</v>
      </c>
      <c r="E4149" t="s">
        <v>6789</v>
      </c>
      <c r="F4149" t="s">
        <v>6911</v>
      </c>
      <c r="G4149" t="s">
        <v>7094</v>
      </c>
      <c r="H4149" t="s">
        <v>7099</v>
      </c>
      <c r="I4149" t="s">
        <v>7125</v>
      </c>
      <c r="J4149" t="s">
        <v>7163</v>
      </c>
      <c r="K4149" t="s">
        <v>7167</v>
      </c>
      <c r="L4149" t="s">
        <v>7179</v>
      </c>
      <c r="M4149">
        <v>8</v>
      </c>
      <c r="N4149">
        <v>16009.03</v>
      </c>
      <c r="O4149">
        <v>0.2</v>
      </c>
      <c r="P4149">
        <v>3263.17</v>
      </c>
    </row>
    <row r="4150" spans="1:16" x14ac:dyDescent="0.25">
      <c r="A4150" t="s">
        <v>4162</v>
      </c>
      <c r="B4150" t="s">
        <v>5369</v>
      </c>
      <c r="C4150" t="str">
        <f>TEXT(SalesData[[#This Row],[Order Date]],"mmm-yyyy")</f>
        <v>Apr-2023</v>
      </c>
      <c r="D4150">
        <f t="shared" si="64"/>
        <v>2023</v>
      </c>
      <c r="E4150" t="s">
        <v>6603</v>
      </c>
      <c r="F4150" t="s">
        <v>7017</v>
      </c>
      <c r="G4150" t="s">
        <v>7094</v>
      </c>
      <c r="H4150" t="s">
        <v>7098</v>
      </c>
      <c r="I4150" t="s">
        <v>7114</v>
      </c>
      <c r="J4150" t="s">
        <v>7163</v>
      </c>
      <c r="K4150" t="s">
        <v>7167</v>
      </c>
      <c r="L4150" t="s">
        <v>7179</v>
      </c>
      <c r="M4150">
        <v>7</v>
      </c>
      <c r="N4150">
        <v>15032.76</v>
      </c>
      <c r="O4150">
        <v>0.1</v>
      </c>
      <c r="P4150">
        <v>3547.71</v>
      </c>
    </row>
    <row r="4151" spans="1:16" x14ac:dyDescent="0.25">
      <c r="A4151" t="s">
        <v>4163</v>
      </c>
      <c r="B4151" t="s">
        <v>5670</v>
      </c>
      <c r="C4151" t="str">
        <f>TEXT(SalesData[[#This Row],[Order Date]],"mmm-yyyy")</f>
        <v>Feb-2023</v>
      </c>
      <c r="D4151">
        <f t="shared" si="64"/>
        <v>2023</v>
      </c>
      <c r="E4151" t="s">
        <v>6631</v>
      </c>
      <c r="F4151" t="s">
        <v>7039</v>
      </c>
      <c r="G4151" t="s">
        <v>7095</v>
      </c>
      <c r="H4151" t="s">
        <v>7106</v>
      </c>
      <c r="I4151" t="s">
        <v>7146</v>
      </c>
      <c r="J4151" t="s">
        <v>7165</v>
      </c>
      <c r="K4151" t="s">
        <v>7176</v>
      </c>
      <c r="L4151" t="s">
        <v>7194</v>
      </c>
      <c r="M4151">
        <v>7</v>
      </c>
      <c r="N4151">
        <v>163692.1</v>
      </c>
      <c r="O4151">
        <v>0.05</v>
      </c>
      <c r="P4151">
        <v>20127.419999999998</v>
      </c>
    </row>
    <row r="4152" spans="1:16" x14ac:dyDescent="0.25">
      <c r="A4152" t="s">
        <v>4164</v>
      </c>
      <c r="B4152" t="s">
        <v>5817</v>
      </c>
      <c r="C4152" t="str">
        <f>TEXT(SalesData[[#This Row],[Order Date]],"mmm-yyyy")</f>
        <v>Jun-2024</v>
      </c>
      <c r="D4152">
        <f t="shared" si="64"/>
        <v>2024</v>
      </c>
      <c r="E4152" t="s">
        <v>6866</v>
      </c>
      <c r="F4152" t="s">
        <v>7015</v>
      </c>
      <c r="G4152" t="s">
        <v>7096</v>
      </c>
      <c r="H4152" t="s">
        <v>7113</v>
      </c>
      <c r="I4152" t="s">
        <v>7148</v>
      </c>
      <c r="J4152" t="s">
        <v>7164</v>
      </c>
      <c r="K4152" t="s">
        <v>7173</v>
      </c>
      <c r="L4152" t="s">
        <v>7200</v>
      </c>
      <c r="M4152">
        <v>5</v>
      </c>
      <c r="N4152">
        <v>6104.62</v>
      </c>
      <c r="O4152">
        <v>0</v>
      </c>
      <c r="P4152">
        <v>2006.49</v>
      </c>
    </row>
    <row r="4153" spans="1:16" x14ac:dyDescent="0.25">
      <c r="A4153" t="s">
        <v>4165</v>
      </c>
      <c r="B4153" t="s">
        <v>5747</v>
      </c>
      <c r="C4153" t="str">
        <f>TEXT(SalesData[[#This Row],[Order Date]],"mmm-yyyy")</f>
        <v>Dec-2025</v>
      </c>
      <c r="D4153">
        <f t="shared" si="64"/>
        <v>2025</v>
      </c>
      <c r="E4153" t="s">
        <v>6456</v>
      </c>
      <c r="F4153" t="s">
        <v>7065</v>
      </c>
      <c r="G4153" t="s">
        <v>7095</v>
      </c>
      <c r="H4153" t="s">
        <v>7106</v>
      </c>
      <c r="I4153" t="s">
        <v>7146</v>
      </c>
      <c r="J4153" t="s">
        <v>7163</v>
      </c>
      <c r="K4153" t="s">
        <v>7171</v>
      </c>
      <c r="L4153" t="s">
        <v>7204</v>
      </c>
      <c r="M4153">
        <v>1</v>
      </c>
      <c r="N4153">
        <v>4523.4799999999996</v>
      </c>
      <c r="O4153">
        <v>0</v>
      </c>
      <c r="P4153">
        <v>734.06</v>
      </c>
    </row>
    <row r="4154" spans="1:16" x14ac:dyDescent="0.25">
      <c r="A4154" t="s">
        <v>4166</v>
      </c>
      <c r="B4154" t="s">
        <v>5416</v>
      </c>
      <c r="C4154" t="str">
        <f>TEXT(SalesData[[#This Row],[Order Date]],"mmm-yyyy")</f>
        <v>Sep-2025</v>
      </c>
      <c r="D4154">
        <f t="shared" si="64"/>
        <v>2025</v>
      </c>
      <c r="E4154" t="s">
        <v>6637</v>
      </c>
      <c r="F4154" t="s">
        <v>7026</v>
      </c>
      <c r="G4154" t="s">
        <v>7097</v>
      </c>
      <c r="H4154" t="s">
        <v>7105</v>
      </c>
      <c r="I4154" t="s">
        <v>7149</v>
      </c>
      <c r="J4154" t="s">
        <v>7162</v>
      </c>
      <c r="K4154" t="s">
        <v>7169</v>
      </c>
      <c r="L4154" t="s">
        <v>7193</v>
      </c>
      <c r="M4154">
        <v>2</v>
      </c>
      <c r="N4154">
        <v>18168.03</v>
      </c>
      <c r="O4154">
        <v>0.15</v>
      </c>
      <c r="P4154">
        <v>2272.5100000000002</v>
      </c>
    </row>
    <row r="4155" spans="1:16" x14ac:dyDescent="0.25">
      <c r="A4155" t="s">
        <v>4167</v>
      </c>
      <c r="B4155" t="s">
        <v>5720</v>
      </c>
      <c r="C4155" t="str">
        <f>TEXT(SalesData[[#This Row],[Order Date]],"mmm-yyyy")</f>
        <v>Sep-2025</v>
      </c>
      <c r="D4155">
        <f t="shared" si="64"/>
        <v>2025</v>
      </c>
      <c r="E4155" t="s">
        <v>6265</v>
      </c>
      <c r="F4155" t="s">
        <v>7011</v>
      </c>
      <c r="G4155" t="s">
        <v>7097</v>
      </c>
      <c r="H4155" t="s">
        <v>7107</v>
      </c>
      <c r="I4155" t="s">
        <v>7152</v>
      </c>
      <c r="J4155" t="s">
        <v>7162</v>
      </c>
      <c r="K4155" t="s">
        <v>7169</v>
      </c>
      <c r="L4155" t="s">
        <v>7182</v>
      </c>
      <c r="M4155">
        <v>8</v>
      </c>
      <c r="N4155">
        <v>58926.879999999997</v>
      </c>
      <c r="O4155">
        <v>0.15</v>
      </c>
      <c r="P4155">
        <v>6245.97</v>
      </c>
    </row>
    <row r="4156" spans="1:16" x14ac:dyDescent="0.25">
      <c r="A4156" t="s">
        <v>4168</v>
      </c>
      <c r="B4156" t="s">
        <v>5599</v>
      </c>
      <c r="C4156" t="str">
        <f>TEXT(SalesData[[#This Row],[Order Date]],"mmm-yyyy")</f>
        <v>Jun-2023</v>
      </c>
      <c r="D4156">
        <f t="shared" si="64"/>
        <v>2023</v>
      </c>
      <c r="E4156" t="s">
        <v>6536</v>
      </c>
      <c r="F4156" t="s">
        <v>7075</v>
      </c>
      <c r="G4156" t="s">
        <v>7096</v>
      </c>
      <c r="H4156" t="s">
        <v>7113</v>
      </c>
      <c r="I4156" t="s">
        <v>7143</v>
      </c>
      <c r="J4156" t="s">
        <v>7163</v>
      </c>
      <c r="K4156" t="s">
        <v>7167</v>
      </c>
      <c r="L4156" t="s">
        <v>7187</v>
      </c>
      <c r="M4156">
        <v>2</v>
      </c>
      <c r="N4156">
        <v>2430.66</v>
      </c>
      <c r="O4156">
        <v>0.15</v>
      </c>
      <c r="P4156">
        <v>586.15</v>
      </c>
    </row>
    <row r="4157" spans="1:16" x14ac:dyDescent="0.25">
      <c r="A4157" t="s">
        <v>4169</v>
      </c>
      <c r="B4157" t="s">
        <v>5178</v>
      </c>
      <c r="C4157" t="str">
        <f>TEXT(SalesData[[#This Row],[Order Date]],"mmm-yyyy")</f>
        <v>Oct-2024</v>
      </c>
      <c r="D4157">
        <f t="shared" si="64"/>
        <v>2024</v>
      </c>
      <c r="E4157" t="s">
        <v>6795</v>
      </c>
      <c r="F4157" t="s">
        <v>7044</v>
      </c>
      <c r="G4157" t="s">
        <v>7094</v>
      </c>
      <c r="H4157" t="s">
        <v>7100</v>
      </c>
      <c r="I4157" t="s">
        <v>7151</v>
      </c>
      <c r="J4157" t="s">
        <v>7162</v>
      </c>
      <c r="K4157" t="s">
        <v>7166</v>
      </c>
      <c r="L4157" t="s">
        <v>7192</v>
      </c>
      <c r="M4157">
        <v>2</v>
      </c>
      <c r="N4157">
        <v>10976.71</v>
      </c>
      <c r="O4157">
        <v>0.05</v>
      </c>
      <c r="P4157">
        <v>1526.16</v>
      </c>
    </row>
    <row r="4158" spans="1:16" x14ac:dyDescent="0.25">
      <c r="A4158" t="s">
        <v>4170</v>
      </c>
      <c r="B4158" t="s">
        <v>5272</v>
      </c>
      <c r="C4158" t="str">
        <f>TEXT(SalesData[[#This Row],[Order Date]],"mmm-yyyy")</f>
        <v>Aug-2023</v>
      </c>
      <c r="D4158">
        <f t="shared" si="64"/>
        <v>2023</v>
      </c>
      <c r="E4158" t="s">
        <v>6618</v>
      </c>
      <c r="F4158" t="s">
        <v>7006</v>
      </c>
      <c r="G4158" t="s">
        <v>7096</v>
      </c>
      <c r="H4158" t="s">
        <v>7103</v>
      </c>
      <c r="I4158" t="s">
        <v>7158</v>
      </c>
      <c r="J4158" t="s">
        <v>7165</v>
      </c>
      <c r="K4158" t="s">
        <v>7177</v>
      </c>
      <c r="L4158" t="s">
        <v>7201</v>
      </c>
      <c r="M4158">
        <v>4</v>
      </c>
      <c r="N4158">
        <v>201889.52</v>
      </c>
      <c r="O4158">
        <v>0</v>
      </c>
      <c r="P4158">
        <v>31905.119999999999</v>
      </c>
    </row>
    <row r="4159" spans="1:16" x14ac:dyDescent="0.25">
      <c r="A4159" t="s">
        <v>4171</v>
      </c>
      <c r="B4159" t="s">
        <v>5337</v>
      </c>
      <c r="C4159" t="str">
        <f>TEXT(SalesData[[#This Row],[Order Date]],"mmm-yyyy")</f>
        <v>Aug-2024</v>
      </c>
      <c r="D4159">
        <f t="shared" si="64"/>
        <v>2024</v>
      </c>
      <c r="E4159" t="s">
        <v>6801</v>
      </c>
      <c r="F4159" t="s">
        <v>7078</v>
      </c>
      <c r="G4159" t="s">
        <v>7094</v>
      </c>
      <c r="H4159" t="s">
        <v>7099</v>
      </c>
      <c r="I4159" t="s">
        <v>7130</v>
      </c>
      <c r="J4159" t="s">
        <v>7164</v>
      </c>
      <c r="K4159" t="s">
        <v>7173</v>
      </c>
      <c r="L4159" t="s">
        <v>7186</v>
      </c>
      <c r="M4159">
        <v>8</v>
      </c>
      <c r="N4159">
        <v>30096.52</v>
      </c>
      <c r="O4159">
        <v>0.2</v>
      </c>
      <c r="P4159">
        <v>5278.95</v>
      </c>
    </row>
    <row r="4160" spans="1:16" x14ac:dyDescent="0.25">
      <c r="A4160" t="s">
        <v>4172</v>
      </c>
      <c r="B4160" t="s">
        <v>5054</v>
      </c>
      <c r="C4160" t="str">
        <f>TEXT(SalesData[[#This Row],[Order Date]],"mmm-yyyy")</f>
        <v>Dec-2024</v>
      </c>
      <c r="D4160">
        <f t="shared" si="64"/>
        <v>2024</v>
      </c>
      <c r="E4160" t="s">
        <v>6646</v>
      </c>
      <c r="F4160" t="s">
        <v>6907</v>
      </c>
      <c r="G4160" t="s">
        <v>7094</v>
      </c>
      <c r="H4160" t="s">
        <v>7101</v>
      </c>
      <c r="I4160" t="s">
        <v>7137</v>
      </c>
      <c r="J4160" t="s">
        <v>7164</v>
      </c>
      <c r="K4160" t="s">
        <v>7173</v>
      </c>
      <c r="L4160" t="s">
        <v>7200</v>
      </c>
      <c r="M4160">
        <v>3</v>
      </c>
      <c r="N4160">
        <v>3398.55</v>
      </c>
      <c r="O4160">
        <v>0.05</v>
      </c>
      <c r="P4160">
        <v>1114.78</v>
      </c>
    </row>
    <row r="4161" spans="1:16" x14ac:dyDescent="0.25">
      <c r="A4161" t="s">
        <v>4173</v>
      </c>
      <c r="B4161" t="s">
        <v>5880</v>
      </c>
      <c r="C4161" t="str">
        <f>TEXT(SalesData[[#This Row],[Order Date]],"mmm-yyyy")</f>
        <v>Aug-2023</v>
      </c>
      <c r="D4161">
        <f t="shared" si="64"/>
        <v>2023</v>
      </c>
      <c r="E4161" t="s">
        <v>6793</v>
      </c>
      <c r="F4161" t="s">
        <v>7059</v>
      </c>
      <c r="G4161" t="s">
        <v>7096</v>
      </c>
      <c r="H4161" t="s">
        <v>7111</v>
      </c>
      <c r="I4161" t="s">
        <v>7142</v>
      </c>
      <c r="J4161" t="s">
        <v>7165</v>
      </c>
      <c r="K4161" t="s">
        <v>7177</v>
      </c>
      <c r="L4161" t="s">
        <v>7198</v>
      </c>
      <c r="M4161">
        <v>8</v>
      </c>
      <c r="N4161">
        <v>533897.91</v>
      </c>
      <c r="O4161">
        <v>0</v>
      </c>
      <c r="P4161">
        <v>99815.55</v>
      </c>
    </row>
    <row r="4162" spans="1:16" x14ac:dyDescent="0.25">
      <c r="A4162" t="s">
        <v>4174</v>
      </c>
      <c r="B4162" t="s">
        <v>6076</v>
      </c>
      <c r="C4162" t="str">
        <f>TEXT(SalesData[[#This Row],[Order Date]],"mmm-yyyy")</f>
        <v>Dec-2023</v>
      </c>
      <c r="D4162">
        <f t="shared" ref="D4162:D4225" si="65">YEAR(B4162)</f>
        <v>2023</v>
      </c>
      <c r="E4162" t="s">
        <v>6525</v>
      </c>
      <c r="F4162" t="s">
        <v>7059</v>
      </c>
      <c r="G4162" t="s">
        <v>7097</v>
      </c>
      <c r="H4162" t="s">
        <v>7110</v>
      </c>
      <c r="I4162" t="s">
        <v>7155</v>
      </c>
      <c r="J4162" t="s">
        <v>7165</v>
      </c>
      <c r="K4162" t="s">
        <v>7176</v>
      </c>
      <c r="L4162" t="s">
        <v>7194</v>
      </c>
      <c r="M4162">
        <v>1</v>
      </c>
      <c r="N4162">
        <v>24254.21</v>
      </c>
      <c r="O4162">
        <v>0</v>
      </c>
      <c r="P4162">
        <v>4046.46</v>
      </c>
    </row>
    <row r="4163" spans="1:16" x14ac:dyDescent="0.25">
      <c r="A4163" t="s">
        <v>4175</v>
      </c>
      <c r="B4163" t="s">
        <v>5276</v>
      </c>
      <c r="C4163" t="str">
        <f>TEXT(SalesData[[#This Row],[Order Date]],"mmm-yyyy")</f>
        <v>May-2025</v>
      </c>
      <c r="D4163">
        <f t="shared" si="65"/>
        <v>2025</v>
      </c>
      <c r="E4163" t="s">
        <v>6870</v>
      </c>
      <c r="F4163" t="s">
        <v>6937</v>
      </c>
      <c r="G4163" t="s">
        <v>7096</v>
      </c>
      <c r="H4163" t="s">
        <v>7113</v>
      </c>
      <c r="I4163" t="s">
        <v>7143</v>
      </c>
      <c r="J4163" t="s">
        <v>7164</v>
      </c>
      <c r="K4163" t="s">
        <v>7174</v>
      </c>
      <c r="L4163" t="s">
        <v>7199</v>
      </c>
      <c r="M4163">
        <v>5</v>
      </c>
      <c r="N4163">
        <v>7343.89</v>
      </c>
      <c r="O4163">
        <v>0.1</v>
      </c>
      <c r="P4163">
        <v>1276.25</v>
      </c>
    </row>
    <row r="4164" spans="1:16" x14ac:dyDescent="0.25">
      <c r="A4164" t="s">
        <v>4176</v>
      </c>
      <c r="B4164" t="s">
        <v>6060</v>
      </c>
      <c r="C4164" t="str">
        <f>TEXT(SalesData[[#This Row],[Order Date]],"mmm-yyyy")</f>
        <v>Aug-2023</v>
      </c>
      <c r="D4164">
        <f t="shared" si="65"/>
        <v>2023</v>
      </c>
      <c r="E4164" t="s">
        <v>6840</v>
      </c>
      <c r="F4164" t="s">
        <v>6926</v>
      </c>
      <c r="G4164" t="s">
        <v>7096</v>
      </c>
      <c r="H4164" t="s">
        <v>7111</v>
      </c>
      <c r="I4164" t="s">
        <v>7142</v>
      </c>
      <c r="J4164" t="s">
        <v>7162</v>
      </c>
      <c r="K4164" t="s">
        <v>7168</v>
      </c>
      <c r="L4164" t="s">
        <v>7191</v>
      </c>
      <c r="M4164">
        <v>6</v>
      </c>
      <c r="N4164">
        <v>37087.43</v>
      </c>
      <c r="O4164">
        <v>0.05</v>
      </c>
      <c r="P4164">
        <v>6830.72</v>
      </c>
    </row>
    <row r="4165" spans="1:16" x14ac:dyDescent="0.25">
      <c r="A4165" t="s">
        <v>4177</v>
      </c>
      <c r="B4165" t="s">
        <v>5628</v>
      </c>
      <c r="C4165" t="str">
        <f>TEXT(SalesData[[#This Row],[Order Date]],"mmm-yyyy")</f>
        <v>Mar-2023</v>
      </c>
      <c r="D4165">
        <f t="shared" si="65"/>
        <v>2023</v>
      </c>
      <c r="E4165" t="s">
        <v>6505</v>
      </c>
      <c r="F4165" t="s">
        <v>7039</v>
      </c>
      <c r="G4165" t="s">
        <v>7095</v>
      </c>
      <c r="H4165" t="s">
        <v>7109</v>
      </c>
      <c r="I4165" t="s">
        <v>7140</v>
      </c>
      <c r="J4165" t="s">
        <v>7165</v>
      </c>
      <c r="K4165" t="s">
        <v>7177</v>
      </c>
      <c r="L4165" t="s">
        <v>7198</v>
      </c>
      <c r="M4165">
        <v>4</v>
      </c>
      <c r="N4165">
        <v>253524.44</v>
      </c>
      <c r="O4165">
        <v>0.05</v>
      </c>
      <c r="P4165">
        <v>36925.089999999997</v>
      </c>
    </row>
    <row r="4166" spans="1:16" x14ac:dyDescent="0.25">
      <c r="A4166" t="s">
        <v>4178</v>
      </c>
      <c r="B4166" t="s">
        <v>5276</v>
      </c>
      <c r="C4166" t="str">
        <f>TEXT(SalesData[[#This Row],[Order Date]],"mmm-yyyy")</f>
        <v>May-2025</v>
      </c>
      <c r="D4166">
        <f t="shared" si="65"/>
        <v>2025</v>
      </c>
      <c r="E4166" t="s">
        <v>6512</v>
      </c>
      <c r="F4166" t="s">
        <v>7009</v>
      </c>
      <c r="G4166" t="s">
        <v>7095</v>
      </c>
      <c r="H4166" t="s">
        <v>7102</v>
      </c>
      <c r="I4166" t="s">
        <v>7147</v>
      </c>
      <c r="J4166" t="s">
        <v>7163</v>
      </c>
      <c r="K4166" t="s">
        <v>7167</v>
      </c>
      <c r="L4166" t="s">
        <v>7207</v>
      </c>
      <c r="M4166">
        <v>4</v>
      </c>
      <c r="N4166">
        <v>2717.39</v>
      </c>
      <c r="O4166">
        <v>0.15</v>
      </c>
      <c r="P4166">
        <v>802.4</v>
      </c>
    </row>
    <row r="4167" spans="1:16" x14ac:dyDescent="0.25">
      <c r="A4167" t="s">
        <v>4179</v>
      </c>
      <c r="B4167" t="s">
        <v>5282</v>
      </c>
      <c r="C4167" t="str">
        <f>TEXT(SalesData[[#This Row],[Order Date]],"mmm-yyyy")</f>
        <v>Jun-2023</v>
      </c>
      <c r="D4167">
        <f t="shared" si="65"/>
        <v>2023</v>
      </c>
      <c r="E4167" t="s">
        <v>6690</v>
      </c>
      <c r="F4167" t="s">
        <v>7027</v>
      </c>
      <c r="G4167" t="s">
        <v>7094</v>
      </c>
      <c r="H4167" t="s">
        <v>7098</v>
      </c>
      <c r="I4167" t="s">
        <v>7114</v>
      </c>
      <c r="J4167" t="s">
        <v>7162</v>
      </c>
      <c r="K4167" t="s">
        <v>7166</v>
      </c>
      <c r="L4167" t="s">
        <v>7192</v>
      </c>
      <c r="M4167">
        <v>4</v>
      </c>
      <c r="N4167">
        <v>19779.16</v>
      </c>
      <c r="O4167">
        <v>0.2</v>
      </c>
      <c r="P4167">
        <v>1139.6500000000001</v>
      </c>
    </row>
    <row r="4168" spans="1:16" x14ac:dyDescent="0.25">
      <c r="A4168" t="s">
        <v>4180</v>
      </c>
      <c r="B4168" t="s">
        <v>5521</v>
      </c>
      <c r="C4168" t="str">
        <f>TEXT(SalesData[[#This Row],[Order Date]],"mmm-yyyy")</f>
        <v>May-2024</v>
      </c>
      <c r="D4168">
        <f t="shared" si="65"/>
        <v>2024</v>
      </c>
      <c r="E4168" t="s">
        <v>6681</v>
      </c>
      <c r="F4168" t="s">
        <v>7030</v>
      </c>
      <c r="G4168" t="s">
        <v>7095</v>
      </c>
      <c r="H4168" t="s">
        <v>7109</v>
      </c>
      <c r="I4168" t="s">
        <v>7140</v>
      </c>
      <c r="J4168" t="s">
        <v>7163</v>
      </c>
      <c r="K4168" t="s">
        <v>7175</v>
      </c>
      <c r="L4168" t="s">
        <v>7190</v>
      </c>
      <c r="M4168">
        <v>3</v>
      </c>
      <c r="N4168">
        <v>5739.22</v>
      </c>
      <c r="O4168">
        <v>0.15</v>
      </c>
      <c r="P4168">
        <v>727.98</v>
      </c>
    </row>
    <row r="4169" spans="1:16" x14ac:dyDescent="0.25">
      <c r="A4169" t="s">
        <v>4181</v>
      </c>
      <c r="B4169" t="s">
        <v>5423</v>
      </c>
      <c r="C4169" t="str">
        <f>TEXT(SalesData[[#This Row],[Order Date]],"mmm-yyyy")</f>
        <v>May-2025</v>
      </c>
      <c r="D4169">
        <f t="shared" si="65"/>
        <v>2025</v>
      </c>
      <c r="E4169" t="s">
        <v>6575</v>
      </c>
      <c r="F4169" t="s">
        <v>7004</v>
      </c>
      <c r="G4169" t="s">
        <v>7096</v>
      </c>
      <c r="H4169" t="s">
        <v>7113</v>
      </c>
      <c r="I4169" t="s">
        <v>7143</v>
      </c>
      <c r="J4169" t="s">
        <v>7162</v>
      </c>
      <c r="K4169" t="s">
        <v>7169</v>
      </c>
      <c r="L4169" t="s">
        <v>7182</v>
      </c>
      <c r="M4169">
        <v>7</v>
      </c>
      <c r="N4169">
        <v>47244.49</v>
      </c>
      <c r="O4169">
        <v>0.25</v>
      </c>
      <c r="P4169">
        <v>5038.0200000000004</v>
      </c>
    </row>
    <row r="4170" spans="1:16" x14ac:dyDescent="0.25">
      <c r="A4170" t="s">
        <v>4182</v>
      </c>
      <c r="B4170" t="s">
        <v>5642</v>
      </c>
      <c r="C4170" t="str">
        <f>TEXT(SalesData[[#This Row],[Order Date]],"mmm-yyyy")</f>
        <v>Apr-2024</v>
      </c>
      <c r="D4170">
        <f t="shared" si="65"/>
        <v>2024</v>
      </c>
      <c r="E4170" t="s">
        <v>6536</v>
      </c>
      <c r="F4170" t="s">
        <v>7075</v>
      </c>
      <c r="G4170" t="s">
        <v>7094</v>
      </c>
      <c r="H4170" t="s">
        <v>7101</v>
      </c>
      <c r="I4170" t="s">
        <v>7137</v>
      </c>
      <c r="J4170" t="s">
        <v>7163</v>
      </c>
      <c r="K4170" t="s">
        <v>7175</v>
      </c>
      <c r="L4170" t="s">
        <v>7190</v>
      </c>
      <c r="M4170">
        <v>5</v>
      </c>
      <c r="N4170">
        <v>7915.84</v>
      </c>
      <c r="O4170">
        <v>0.25</v>
      </c>
      <c r="P4170">
        <v>608.80999999999995</v>
      </c>
    </row>
    <row r="4171" spans="1:16" x14ac:dyDescent="0.25">
      <c r="A4171" t="s">
        <v>4183</v>
      </c>
      <c r="B4171" t="s">
        <v>5395</v>
      </c>
      <c r="C4171" t="str">
        <f>TEXT(SalesData[[#This Row],[Order Date]],"mmm-yyyy")</f>
        <v>May-2024</v>
      </c>
      <c r="D4171">
        <f t="shared" si="65"/>
        <v>2024</v>
      </c>
      <c r="E4171" t="s">
        <v>6105</v>
      </c>
      <c r="F4171" t="s">
        <v>6904</v>
      </c>
      <c r="G4171" t="s">
        <v>7094</v>
      </c>
      <c r="H4171" t="s">
        <v>7101</v>
      </c>
      <c r="I4171" t="s">
        <v>7117</v>
      </c>
      <c r="J4171" t="s">
        <v>7165</v>
      </c>
      <c r="K4171" t="s">
        <v>7172</v>
      </c>
      <c r="L4171" t="s">
        <v>7208</v>
      </c>
      <c r="M4171">
        <v>1</v>
      </c>
      <c r="N4171">
        <v>2429.46</v>
      </c>
      <c r="O4171">
        <v>0</v>
      </c>
      <c r="P4171">
        <v>510.47</v>
      </c>
    </row>
    <row r="4172" spans="1:16" x14ac:dyDescent="0.25">
      <c r="A4172" t="s">
        <v>4184</v>
      </c>
      <c r="B4172" t="s">
        <v>5551</v>
      </c>
      <c r="C4172" t="str">
        <f>TEXT(SalesData[[#This Row],[Order Date]],"mmm-yyyy")</f>
        <v>May-2024</v>
      </c>
      <c r="D4172">
        <f t="shared" si="65"/>
        <v>2024</v>
      </c>
      <c r="E4172" t="s">
        <v>6649</v>
      </c>
      <c r="F4172" t="s">
        <v>6977</v>
      </c>
      <c r="G4172" t="s">
        <v>7095</v>
      </c>
      <c r="H4172" t="s">
        <v>7106</v>
      </c>
      <c r="I4172" t="s">
        <v>7146</v>
      </c>
      <c r="J4172" t="s">
        <v>7165</v>
      </c>
      <c r="K4172" t="s">
        <v>7177</v>
      </c>
      <c r="L4172" t="s">
        <v>7198</v>
      </c>
      <c r="M4172">
        <v>3</v>
      </c>
      <c r="N4172">
        <v>152971.31</v>
      </c>
      <c r="O4172">
        <v>0.25</v>
      </c>
      <c r="P4172">
        <v>15721.04</v>
      </c>
    </row>
    <row r="4173" spans="1:16" x14ac:dyDescent="0.25">
      <c r="A4173" t="s">
        <v>4185</v>
      </c>
      <c r="B4173" t="s">
        <v>5875</v>
      </c>
      <c r="C4173" t="str">
        <f>TEXT(SalesData[[#This Row],[Order Date]],"mmm-yyyy")</f>
        <v>Jun-2025</v>
      </c>
      <c r="D4173">
        <f t="shared" si="65"/>
        <v>2025</v>
      </c>
      <c r="E4173" t="s">
        <v>6786</v>
      </c>
      <c r="F4173" t="s">
        <v>7057</v>
      </c>
      <c r="G4173" t="s">
        <v>7096</v>
      </c>
      <c r="H4173" t="s">
        <v>7103</v>
      </c>
      <c r="I4173" t="s">
        <v>7158</v>
      </c>
      <c r="J4173" t="s">
        <v>7163</v>
      </c>
      <c r="K4173" t="s">
        <v>7167</v>
      </c>
      <c r="L4173" t="s">
        <v>7179</v>
      </c>
      <c r="M4173">
        <v>2</v>
      </c>
      <c r="N4173">
        <v>3917.32</v>
      </c>
      <c r="O4173">
        <v>0.25</v>
      </c>
      <c r="P4173">
        <v>445.46</v>
      </c>
    </row>
    <row r="4174" spans="1:16" x14ac:dyDescent="0.25">
      <c r="A4174" t="s">
        <v>4186</v>
      </c>
      <c r="B4174" t="s">
        <v>5802</v>
      </c>
      <c r="C4174" t="str">
        <f>TEXT(SalesData[[#This Row],[Order Date]],"mmm-yyyy")</f>
        <v>Oct-2025</v>
      </c>
      <c r="D4174">
        <f t="shared" si="65"/>
        <v>2025</v>
      </c>
      <c r="E4174" t="s">
        <v>6389</v>
      </c>
      <c r="F4174" t="s">
        <v>7050</v>
      </c>
      <c r="G4174" t="s">
        <v>7096</v>
      </c>
      <c r="H4174" t="s">
        <v>7113</v>
      </c>
      <c r="I4174" t="s">
        <v>7143</v>
      </c>
      <c r="J4174" t="s">
        <v>7163</v>
      </c>
      <c r="K4174" t="s">
        <v>7167</v>
      </c>
      <c r="L4174" t="s">
        <v>7207</v>
      </c>
      <c r="M4174">
        <v>6</v>
      </c>
      <c r="N4174">
        <v>4406.6499999999996</v>
      </c>
      <c r="O4174">
        <v>0.1</v>
      </c>
      <c r="P4174">
        <v>1239.94</v>
      </c>
    </row>
    <row r="4175" spans="1:16" x14ac:dyDescent="0.25">
      <c r="A4175" t="s">
        <v>4187</v>
      </c>
      <c r="B4175" t="s">
        <v>5784</v>
      </c>
      <c r="C4175" t="str">
        <f>TEXT(SalesData[[#This Row],[Order Date]],"mmm-yyyy")</f>
        <v>Jun-2023</v>
      </c>
      <c r="D4175">
        <f t="shared" si="65"/>
        <v>2023</v>
      </c>
      <c r="E4175" t="s">
        <v>6695</v>
      </c>
      <c r="F4175" t="s">
        <v>7035</v>
      </c>
      <c r="G4175" t="s">
        <v>7096</v>
      </c>
      <c r="H4175" t="s">
        <v>7113</v>
      </c>
      <c r="I4175" t="s">
        <v>7143</v>
      </c>
      <c r="J4175" t="s">
        <v>7165</v>
      </c>
      <c r="K4175" t="s">
        <v>7172</v>
      </c>
      <c r="L4175" t="s">
        <v>7185</v>
      </c>
      <c r="M4175">
        <v>1</v>
      </c>
      <c r="N4175">
        <v>4540.01</v>
      </c>
      <c r="O4175">
        <v>0.1</v>
      </c>
      <c r="P4175">
        <v>546.48</v>
      </c>
    </row>
    <row r="4176" spans="1:16" x14ac:dyDescent="0.25">
      <c r="A4176" t="s">
        <v>4188</v>
      </c>
      <c r="B4176" t="s">
        <v>5937</v>
      </c>
      <c r="C4176" t="str">
        <f>TEXT(SalesData[[#This Row],[Order Date]],"mmm-yyyy")</f>
        <v>Dec-2024</v>
      </c>
      <c r="D4176">
        <f t="shared" si="65"/>
        <v>2024</v>
      </c>
      <c r="E4176" t="s">
        <v>6658</v>
      </c>
      <c r="F4176" t="s">
        <v>6964</v>
      </c>
      <c r="G4176" t="s">
        <v>7097</v>
      </c>
      <c r="H4176" t="s">
        <v>7107</v>
      </c>
      <c r="I4176" t="s">
        <v>7152</v>
      </c>
      <c r="J4176" t="s">
        <v>7162</v>
      </c>
      <c r="K4176" t="s">
        <v>7168</v>
      </c>
      <c r="L4176" t="s">
        <v>7180</v>
      </c>
      <c r="M4176">
        <v>7</v>
      </c>
      <c r="N4176">
        <v>22094.59</v>
      </c>
      <c r="O4176">
        <v>0.1</v>
      </c>
      <c r="P4176">
        <v>3335.74</v>
      </c>
    </row>
    <row r="4177" spans="1:16" x14ac:dyDescent="0.25">
      <c r="A4177" t="s">
        <v>4189</v>
      </c>
      <c r="B4177" t="s">
        <v>5898</v>
      </c>
      <c r="C4177" t="str">
        <f>TEXT(SalesData[[#This Row],[Order Date]],"mmm-yyyy")</f>
        <v>Dec-2025</v>
      </c>
      <c r="D4177">
        <f t="shared" si="65"/>
        <v>2025</v>
      </c>
      <c r="E4177" t="s">
        <v>6173</v>
      </c>
      <c r="F4177" t="s">
        <v>6963</v>
      </c>
      <c r="G4177" t="s">
        <v>7095</v>
      </c>
      <c r="H4177" t="s">
        <v>7106</v>
      </c>
      <c r="I4177" t="s">
        <v>7122</v>
      </c>
      <c r="J4177" t="s">
        <v>7165</v>
      </c>
      <c r="K4177" t="s">
        <v>7176</v>
      </c>
      <c r="L4177" t="s">
        <v>7202</v>
      </c>
      <c r="M4177">
        <v>7</v>
      </c>
      <c r="N4177">
        <v>92902.56</v>
      </c>
      <c r="O4177">
        <v>0.25</v>
      </c>
      <c r="P4177">
        <v>1363.53</v>
      </c>
    </row>
    <row r="4178" spans="1:16" x14ac:dyDescent="0.25">
      <c r="A4178" t="s">
        <v>4190</v>
      </c>
      <c r="B4178" t="s">
        <v>5533</v>
      </c>
      <c r="C4178" t="str">
        <f>TEXT(SalesData[[#This Row],[Order Date]],"mmm-yyyy")</f>
        <v>Oct-2023</v>
      </c>
      <c r="D4178">
        <f t="shared" si="65"/>
        <v>2023</v>
      </c>
      <c r="E4178" t="s">
        <v>6301</v>
      </c>
      <c r="F4178" t="s">
        <v>7026</v>
      </c>
      <c r="G4178" t="s">
        <v>7095</v>
      </c>
      <c r="H4178" t="s">
        <v>7109</v>
      </c>
      <c r="I4178" t="s">
        <v>7140</v>
      </c>
      <c r="J4178" t="s">
        <v>7164</v>
      </c>
      <c r="K4178" t="s">
        <v>7173</v>
      </c>
      <c r="L4178" t="s">
        <v>7200</v>
      </c>
      <c r="M4178">
        <v>8</v>
      </c>
      <c r="N4178">
        <v>8531.07</v>
      </c>
      <c r="O4178">
        <v>0.1</v>
      </c>
      <c r="P4178">
        <v>2908.11</v>
      </c>
    </row>
    <row r="4179" spans="1:16" x14ac:dyDescent="0.25">
      <c r="A4179" t="s">
        <v>4191</v>
      </c>
      <c r="B4179" t="s">
        <v>5695</v>
      </c>
      <c r="C4179" t="str">
        <f>TEXT(SalesData[[#This Row],[Order Date]],"mmm-yyyy")</f>
        <v>Nov-2024</v>
      </c>
      <c r="D4179">
        <f t="shared" si="65"/>
        <v>2024</v>
      </c>
      <c r="E4179" t="s">
        <v>6860</v>
      </c>
      <c r="F4179" t="s">
        <v>6940</v>
      </c>
      <c r="G4179" t="s">
        <v>7094</v>
      </c>
      <c r="H4179" t="s">
        <v>7098</v>
      </c>
      <c r="I4179" t="s">
        <v>7138</v>
      </c>
      <c r="J4179" t="s">
        <v>7164</v>
      </c>
      <c r="K4179" t="s">
        <v>7170</v>
      </c>
      <c r="L4179" t="s">
        <v>7189</v>
      </c>
      <c r="M4179">
        <v>1</v>
      </c>
      <c r="N4179">
        <v>1531.8</v>
      </c>
      <c r="O4179">
        <v>0</v>
      </c>
      <c r="P4179">
        <v>465.95</v>
      </c>
    </row>
    <row r="4180" spans="1:16" x14ac:dyDescent="0.25">
      <c r="A4180" t="s">
        <v>4192</v>
      </c>
      <c r="B4180" t="s">
        <v>5217</v>
      </c>
      <c r="C4180" t="str">
        <f>TEXT(SalesData[[#This Row],[Order Date]],"mmm-yyyy")</f>
        <v>May-2023</v>
      </c>
      <c r="D4180">
        <f t="shared" si="65"/>
        <v>2023</v>
      </c>
      <c r="E4180" t="s">
        <v>6381</v>
      </c>
      <c r="F4180" t="s">
        <v>6970</v>
      </c>
      <c r="G4180" t="s">
        <v>7097</v>
      </c>
      <c r="H4180" t="s">
        <v>7104</v>
      </c>
      <c r="I4180" t="s">
        <v>7160</v>
      </c>
      <c r="J4180" t="s">
        <v>7162</v>
      </c>
      <c r="K4180" t="s">
        <v>7169</v>
      </c>
      <c r="L4180" t="s">
        <v>7193</v>
      </c>
      <c r="M4180">
        <v>8</v>
      </c>
      <c r="N4180">
        <v>86249.01</v>
      </c>
      <c r="O4180">
        <v>0</v>
      </c>
      <c r="P4180">
        <v>17324</v>
      </c>
    </row>
    <row r="4181" spans="1:16" x14ac:dyDescent="0.25">
      <c r="A4181" t="s">
        <v>4193</v>
      </c>
      <c r="B4181" t="s">
        <v>5018</v>
      </c>
      <c r="C4181" t="str">
        <f>TEXT(SalesData[[#This Row],[Order Date]],"mmm-yyyy")</f>
        <v>Jun-2025</v>
      </c>
      <c r="D4181">
        <f t="shared" si="65"/>
        <v>2025</v>
      </c>
      <c r="E4181" t="s">
        <v>6365</v>
      </c>
      <c r="F4181" t="s">
        <v>6901</v>
      </c>
      <c r="G4181" t="s">
        <v>7096</v>
      </c>
      <c r="H4181" t="s">
        <v>7112</v>
      </c>
      <c r="I4181" t="s">
        <v>7139</v>
      </c>
      <c r="J4181" t="s">
        <v>7163</v>
      </c>
      <c r="K4181" t="s">
        <v>7175</v>
      </c>
      <c r="L4181" t="s">
        <v>7190</v>
      </c>
      <c r="M4181">
        <v>7</v>
      </c>
      <c r="N4181">
        <v>14804.84</v>
      </c>
      <c r="O4181">
        <v>0</v>
      </c>
      <c r="P4181">
        <v>3489.87</v>
      </c>
    </row>
    <row r="4182" spans="1:16" x14ac:dyDescent="0.25">
      <c r="A4182" t="s">
        <v>4194</v>
      </c>
      <c r="B4182" t="s">
        <v>5852</v>
      </c>
      <c r="C4182" t="str">
        <f>TEXT(SalesData[[#This Row],[Order Date]],"mmm-yyyy")</f>
        <v>Sep-2024</v>
      </c>
      <c r="D4182">
        <f t="shared" si="65"/>
        <v>2024</v>
      </c>
      <c r="E4182" t="s">
        <v>6446</v>
      </c>
      <c r="F4182" t="s">
        <v>7015</v>
      </c>
      <c r="G4182" t="s">
        <v>7095</v>
      </c>
      <c r="H4182" t="s">
        <v>7102</v>
      </c>
      <c r="I4182" t="s">
        <v>7118</v>
      </c>
      <c r="J4182" t="s">
        <v>7164</v>
      </c>
      <c r="K4182" t="s">
        <v>7174</v>
      </c>
      <c r="L4182" t="s">
        <v>7196</v>
      </c>
      <c r="M4182">
        <v>2</v>
      </c>
      <c r="N4182">
        <v>6810.29</v>
      </c>
      <c r="O4182">
        <v>0.05</v>
      </c>
      <c r="P4182">
        <v>1614.18</v>
      </c>
    </row>
    <row r="4183" spans="1:16" x14ac:dyDescent="0.25">
      <c r="A4183" t="s">
        <v>4195</v>
      </c>
      <c r="B4183" t="s">
        <v>6017</v>
      </c>
      <c r="C4183" t="str">
        <f>TEXT(SalesData[[#This Row],[Order Date]],"mmm-yyyy")</f>
        <v>Jan-2024</v>
      </c>
      <c r="D4183">
        <f t="shared" si="65"/>
        <v>2024</v>
      </c>
      <c r="E4183" t="s">
        <v>6469</v>
      </c>
      <c r="F4183" t="s">
        <v>7061</v>
      </c>
      <c r="G4183" t="s">
        <v>7095</v>
      </c>
      <c r="H4183" t="s">
        <v>7108</v>
      </c>
      <c r="I4183" t="s">
        <v>7126</v>
      </c>
      <c r="J4183" t="s">
        <v>7165</v>
      </c>
      <c r="K4183" t="s">
        <v>7176</v>
      </c>
      <c r="L4183" t="s">
        <v>7202</v>
      </c>
      <c r="M4183">
        <v>1</v>
      </c>
      <c r="N4183">
        <v>15706.92</v>
      </c>
      <c r="O4183">
        <v>0.15</v>
      </c>
      <c r="P4183">
        <v>968.66</v>
      </c>
    </row>
    <row r="4184" spans="1:16" x14ac:dyDescent="0.25">
      <c r="A4184" t="s">
        <v>4196</v>
      </c>
      <c r="B4184" t="s">
        <v>5857</v>
      </c>
      <c r="C4184" t="str">
        <f>TEXT(SalesData[[#This Row],[Order Date]],"mmm-yyyy")</f>
        <v>Mar-2023</v>
      </c>
      <c r="D4184">
        <f t="shared" si="65"/>
        <v>2023</v>
      </c>
      <c r="E4184" t="s">
        <v>6845</v>
      </c>
      <c r="F4184" t="s">
        <v>7042</v>
      </c>
      <c r="G4184" t="s">
        <v>7094</v>
      </c>
      <c r="H4184" t="s">
        <v>7098</v>
      </c>
      <c r="I4184" t="s">
        <v>7114</v>
      </c>
      <c r="J4184" t="s">
        <v>7163</v>
      </c>
      <c r="K4184" t="s">
        <v>7171</v>
      </c>
      <c r="L4184" t="s">
        <v>7204</v>
      </c>
      <c r="M4184">
        <v>7</v>
      </c>
      <c r="N4184">
        <v>24573.85</v>
      </c>
      <c r="O4184">
        <v>0.2</v>
      </c>
      <c r="P4184">
        <v>1542.68</v>
      </c>
    </row>
    <row r="4185" spans="1:16" x14ac:dyDescent="0.25">
      <c r="A4185" t="s">
        <v>4197</v>
      </c>
      <c r="B4185" t="s">
        <v>5766</v>
      </c>
      <c r="C4185" t="str">
        <f>TEXT(SalesData[[#This Row],[Order Date]],"mmm-yyyy")</f>
        <v>May-2024</v>
      </c>
      <c r="D4185">
        <f t="shared" si="65"/>
        <v>2024</v>
      </c>
      <c r="E4185" t="s">
        <v>6562</v>
      </c>
      <c r="F4185" t="s">
        <v>7075</v>
      </c>
      <c r="G4185" t="s">
        <v>7094</v>
      </c>
      <c r="H4185" t="s">
        <v>7099</v>
      </c>
      <c r="I4185" t="s">
        <v>7130</v>
      </c>
      <c r="J4185" t="s">
        <v>7164</v>
      </c>
      <c r="K4185" t="s">
        <v>7174</v>
      </c>
      <c r="L4185" t="s">
        <v>7196</v>
      </c>
      <c r="M4185">
        <v>5</v>
      </c>
      <c r="N4185">
        <v>17136.62</v>
      </c>
      <c r="O4185">
        <v>0</v>
      </c>
      <c r="P4185">
        <v>3961.91</v>
      </c>
    </row>
    <row r="4186" spans="1:16" x14ac:dyDescent="0.25">
      <c r="A4186" t="s">
        <v>4198</v>
      </c>
      <c r="B4186" t="s">
        <v>5889</v>
      </c>
      <c r="C4186" t="str">
        <f>TEXT(SalesData[[#This Row],[Order Date]],"mmm-yyyy")</f>
        <v>Sep-2025</v>
      </c>
      <c r="D4186">
        <f t="shared" si="65"/>
        <v>2025</v>
      </c>
      <c r="E4186" t="s">
        <v>6797</v>
      </c>
      <c r="F4186" t="s">
        <v>7071</v>
      </c>
      <c r="G4186" t="s">
        <v>7096</v>
      </c>
      <c r="H4186" t="s">
        <v>7111</v>
      </c>
      <c r="I4186" t="s">
        <v>7131</v>
      </c>
      <c r="J4186" t="s">
        <v>7163</v>
      </c>
      <c r="K4186" t="s">
        <v>7175</v>
      </c>
      <c r="L4186" t="s">
        <v>7205</v>
      </c>
      <c r="M4186">
        <v>5</v>
      </c>
      <c r="N4186">
        <v>13497.55</v>
      </c>
      <c r="O4186">
        <v>0.2</v>
      </c>
      <c r="P4186">
        <v>886.71</v>
      </c>
    </row>
    <row r="4187" spans="1:16" x14ac:dyDescent="0.25">
      <c r="A4187" t="s">
        <v>4199</v>
      </c>
      <c r="B4187" t="s">
        <v>5980</v>
      </c>
      <c r="C4187" t="str">
        <f>TEXT(SalesData[[#This Row],[Order Date]],"mmm-yyyy")</f>
        <v>Mar-2023</v>
      </c>
      <c r="D4187">
        <f t="shared" si="65"/>
        <v>2023</v>
      </c>
      <c r="E4187" t="s">
        <v>6733</v>
      </c>
      <c r="F4187" t="s">
        <v>7087</v>
      </c>
      <c r="G4187" t="s">
        <v>7097</v>
      </c>
      <c r="H4187" t="s">
        <v>7105</v>
      </c>
      <c r="I4187" t="s">
        <v>7121</v>
      </c>
      <c r="J4187" t="s">
        <v>7163</v>
      </c>
      <c r="K4187" t="s">
        <v>7175</v>
      </c>
      <c r="L4187" t="s">
        <v>7205</v>
      </c>
      <c r="M4187">
        <v>3</v>
      </c>
      <c r="N4187">
        <v>10718.96</v>
      </c>
      <c r="O4187">
        <v>0</v>
      </c>
      <c r="P4187">
        <v>2200.7199999999998</v>
      </c>
    </row>
    <row r="4188" spans="1:16" x14ac:dyDescent="0.25">
      <c r="A4188" t="s">
        <v>4200</v>
      </c>
      <c r="B4188" t="s">
        <v>5695</v>
      </c>
      <c r="C4188" t="str">
        <f>TEXT(SalesData[[#This Row],[Order Date]],"mmm-yyyy")</f>
        <v>Nov-2024</v>
      </c>
      <c r="D4188">
        <f t="shared" si="65"/>
        <v>2024</v>
      </c>
      <c r="E4188" t="s">
        <v>6113</v>
      </c>
      <c r="F4188" t="s">
        <v>6912</v>
      </c>
      <c r="G4188" t="s">
        <v>7097</v>
      </c>
      <c r="H4188" t="s">
        <v>7105</v>
      </c>
      <c r="I4188" t="s">
        <v>7149</v>
      </c>
      <c r="J4188" t="s">
        <v>7163</v>
      </c>
      <c r="K4188" t="s">
        <v>7171</v>
      </c>
      <c r="L4188" t="s">
        <v>7204</v>
      </c>
      <c r="M4188">
        <v>4</v>
      </c>
      <c r="N4188">
        <v>17592.95</v>
      </c>
      <c r="O4188">
        <v>0</v>
      </c>
      <c r="P4188">
        <v>3398.76</v>
      </c>
    </row>
    <row r="4189" spans="1:16" x14ac:dyDescent="0.25">
      <c r="A4189" t="s">
        <v>4201</v>
      </c>
      <c r="B4189" t="s">
        <v>5627</v>
      </c>
      <c r="C4189" t="str">
        <f>TEXT(SalesData[[#This Row],[Order Date]],"mmm-yyyy")</f>
        <v>Mar-2025</v>
      </c>
      <c r="D4189">
        <f t="shared" si="65"/>
        <v>2025</v>
      </c>
      <c r="E4189" t="s">
        <v>6885</v>
      </c>
      <c r="F4189" t="s">
        <v>6959</v>
      </c>
      <c r="G4189" t="s">
        <v>7097</v>
      </c>
      <c r="H4189" t="s">
        <v>7105</v>
      </c>
      <c r="I4189" t="s">
        <v>7149</v>
      </c>
      <c r="J4189" t="s">
        <v>7164</v>
      </c>
      <c r="K4189" t="s">
        <v>7173</v>
      </c>
      <c r="L4189" t="s">
        <v>7186</v>
      </c>
      <c r="M4189">
        <v>7</v>
      </c>
      <c r="N4189">
        <v>27419.27</v>
      </c>
      <c r="O4189">
        <v>0.1</v>
      </c>
      <c r="P4189">
        <v>6685.62</v>
      </c>
    </row>
    <row r="4190" spans="1:16" x14ac:dyDescent="0.25">
      <c r="A4190" t="s">
        <v>4202</v>
      </c>
      <c r="B4190" t="s">
        <v>6008</v>
      </c>
      <c r="C4190" t="str">
        <f>TEXT(SalesData[[#This Row],[Order Date]],"mmm-yyyy")</f>
        <v>May-2025</v>
      </c>
      <c r="D4190">
        <f t="shared" si="65"/>
        <v>2025</v>
      </c>
      <c r="E4190" t="s">
        <v>6195</v>
      </c>
      <c r="F4190" t="s">
        <v>6921</v>
      </c>
      <c r="G4190" t="s">
        <v>7095</v>
      </c>
      <c r="H4190" t="s">
        <v>7102</v>
      </c>
      <c r="I4190" t="s">
        <v>7147</v>
      </c>
      <c r="J4190" t="s">
        <v>7163</v>
      </c>
      <c r="K4190" t="s">
        <v>7171</v>
      </c>
      <c r="L4190" t="s">
        <v>7204</v>
      </c>
      <c r="M4190">
        <v>8</v>
      </c>
      <c r="N4190">
        <v>30208.43</v>
      </c>
      <c r="O4190">
        <v>0.15</v>
      </c>
      <c r="P4190">
        <v>2921.83</v>
      </c>
    </row>
    <row r="4191" spans="1:16" x14ac:dyDescent="0.25">
      <c r="A4191" t="s">
        <v>4203</v>
      </c>
      <c r="B4191" t="s">
        <v>5935</v>
      </c>
      <c r="C4191" t="str">
        <f>TEXT(SalesData[[#This Row],[Order Date]],"mmm-yyyy")</f>
        <v>Aug-2025</v>
      </c>
      <c r="D4191">
        <f t="shared" si="65"/>
        <v>2025</v>
      </c>
      <c r="E4191" t="s">
        <v>6315</v>
      </c>
      <c r="F4191" t="s">
        <v>7008</v>
      </c>
      <c r="G4191" t="s">
        <v>7097</v>
      </c>
      <c r="H4191" t="s">
        <v>7110</v>
      </c>
      <c r="I4191" t="s">
        <v>7159</v>
      </c>
      <c r="J4191" t="s">
        <v>7162</v>
      </c>
      <c r="K4191" t="s">
        <v>7169</v>
      </c>
      <c r="L4191" t="s">
        <v>7193</v>
      </c>
      <c r="M4191">
        <v>2</v>
      </c>
      <c r="N4191">
        <v>19561.77</v>
      </c>
      <c r="O4191">
        <v>0.1</v>
      </c>
      <c r="P4191">
        <v>2558.42</v>
      </c>
    </row>
    <row r="4192" spans="1:16" x14ac:dyDescent="0.25">
      <c r="A4192" t="s">
        <v>4204</v>
      </c>
      <c r="B4192" t="s">
        <v>5433</v>
      </c>
      <c r="C4192" t="str">
        <f>TEXT(SalesData[[#This Row],[Order Date]],"mmm-yyyy")</f>
        <v>Sep-2025</v>
      </c>
      <c r="D4192">
        <f t="shared" si="65"/>
        <v>2025</v>
      </c>
      <c r="E4192" t="s">
        <v>6333</v>
      </c>
      <c r="F4192" t="s">
        <v>6898</v>
      </c>
      <c r="G4192" t="s">
        <v>7097</v>
      </c>
      <c r="H4192" t="s">
        <v>7107</v>
      </c>
      <c r="I4192" t="s">
        <v>7153</v>
      </c>
      <c r="J4192" t="s">
        <v>7162</v>
      </c>
      <c r="K4192" t="s">
        <v>7169</v>
      </c>
      <c r="L4192" t="s">
        <v>7203</v>
      </c>
      <c r="M4192">
        <v>7</v>
      </c>
      <c r="N4192">
        <v>111582.54</v>
      </c>
      <c r="O4192">
        <v>0.25</v>
      </c>
      <c r="P4192">
        <v>7538.1</v>
      </c>
    </row>
    <row r="4193" spans="1:16" x14ac:dyDescent="0.25">
      <c r="A4193" t="s">
        <v>4205</v>
      </c>
      <c r="B4193" t="s">
        <v>5084</v>
      </c>
      <c r="C4193" t="str">
        <f>TEXT(SalesData[[#This Row],[Order Date]],"mmm-yyyy")</f>
        <v>Nov-2025</v>
      </c>
      <c r="D4193">
        <f t="shared" si="65"/>
        <v>2025</v>
      </c>
      <c r="E4193" t="s">
        <v>6552</v>
      </c>
      <c r="F4193" t="s">
        <v>6948</v>
      </c>
      <c r="G4193" t="s">
        <v>7095</v>
      </c>
      <c r="H4193" t="s">
        <v>7106</v>
      </c>
      <c r="I4193" t="s">
        <v>7122</v>
      </c>
      <c r="J4193" t="s">
        <v>7165</v>
      </c>
      <c r="K4193" t="s">
        <v>7176</v>
      </c>
      <c r="L4193" t="s">
        <v>7195</v>
      </c>
      <c r="M4193">
        <v>8</v>
      </c>
      <c r="N4193">
        <v>82718.960000000006</v>
      </c>
      <c r="O4193">
        <v>0.15</v>
      </c>
      <c r="P4193">
        <v>7272.01</v>
      </c>
    </row>
    <row r="4194" spans="1:16" x14ac:dyDescent="0.25">
      <c r="A4194" t="s">
        <v>4206</v>
      </c>
      <c r="B4194" t="s">
        <v>5238</v>
      </c>
      <c r="C4194" t="str">
        <f>TEXT(SalesData[[#This Row],[Order Date]],"mmm-yyyy")</f>
        <v>May-2025</v>
      </c>
      <c r="D4194">
        <f t="shared" si="65"/>
        <v>2025</v>
      </c>
      <c r="E4194" t="s">
        <v>6123</v>
      </c>
      <c r="F4194" t="s">
        <v>6922</v>
      </c>
      <c r="G4194" t="s">
        <v>7095</v>
      </c>
      <c r="H4194" t="s">
        <v>7108</v>
      </c>
      <c r="I4194" t="s">
        <v>7141</v>
      </c>
      <c r="J4194" t="s">
        <v>7165</v>
      </c>
      <c r="K4194" t="s">
        <v>7172</v>
      </c>
      <c r="L4194" t="s">
        <v>7185</v>
      </c>
      <c r="M4194">
        <v>7</v>
      </c>
      <c r="N4194">
        <v>30182.959999999999</v>
      </c>
      <c r="O4194">
        <v>0.15</v>
      </c>
      <c r="P4194">
        <v>2989.25</v>
      </c>
    </row>
    <row r="4195" spans="1:16" x14ac:dyDescent="0.25">
      <c r="A4195" t="s">
        <v>4207</v>
      </c>
      <c r="B4195" t="s">
        <v>5586</v>
      </c>
      <c r="C4195" t="str">
        <f>TEXT(SalesData[[#This Row],[Order Date]],"mmm-yyyy")</f>
        <v>Nov-2025</v>
      </c>
      <c r="D4195">
        <f t="shared" si="65"/>
        <v>2025</v>
      </c>
      <c r="E4195" t="s">
        <v>6196</v>
      </c>
      <c r="F4195" t="s">
        <v>6919</v>
      </c>
      <c r="G4195" t="s">
        <v>7096</v>
      </c>
      <c r="H4195" t="s">
        <v>7113</v>
      </c>
      <c r="I4195" t="s">
        <v>7144</v>
      </c>
      <c r="J4195" t="s">
        <v>7162</v>
      </c>
      <c r="K4195" t="s">
        <v>7169</v>
      </c>
      <c r="L4195" t="s">
        <v>7182</v>
      </c>
      <c r="M4195">
        <v>1</v>
      </c>
      <c r="N4195">
        <v>9199.5300000000007</v>
      </c>
      <c r="O4195">
        <v>0</v>
      </c>
      <c r="P4195">
        <v>1615.54</v>
      </c>
    </row>
    <row r="4196" spans="1:16" x14ac:dyDescent="0.25">
      <c r="A4196" t="s">
        <v>4208</v>
      </c>
      <c r="B4196" t="s">
        <v>5630</v>
      </c>
      <c r="C4196" t="str">
        <f>TEXT(SalesData[[#This Row],[Order Date]],"mmm-yyyy")</f>
        <v>Oct-2025</v>
      </c>
      <c r="D4196">
        <f t="shared" si="65"/>
        <v>2025</v>
      </c>
      <c r="E4196" t="s">
        <v>6552</v>
      </c>
      <c r="F4196" t="s">
        <v>6948</v>
      </c>
      <c r="G4196" t="s">
        <v>7096</v>
      </c>
      <c r="H4196" t="s">
        <v>7112</v>
      </c>
      <c r="I4196" t="s">
        <v>7154</v>
      </c>
      <c r="J4196" t="s">
        <v>7162</v>
      </c>
      <c r="K4196" t="s">
        <v>7166</v>
      </c>
      <c r="L4196" t="s">
        <v>7178</v>
      </c>
      <c r="M4196">
        <v>6</v>
      </c>
      <c r="N4196">
        <v>74106.259999999995</v>
      </c>
      <c r="O4196">
        <v>0.2</v>
      </c>
      <c r="P4196">
        <v>9205.48</v>
      </c>
    </row>
    <row r="4197" spans="1:16" x14ac:dyDescent="0.25">
      <c r="A4197" t="s">
        <v>4209</v>
      </c>
      <c r="B4197" t="s">
        <v>5459</v>
      </c>
      <c r="C4197" t="str">
        <f>TEXT(SalesData[[#This Row],[Order Date]],"mmm-yyyy")</f>
        <v>Nov-2024</v>
      </c>
      <c r="D4197">
        <f t="shared" si="65"/>
        <v>2024</v>
      </c>
      <c r="E4197" t="s">
        <v>6616</v>
      </c>
      <c r="F4197" t="s">
        <v>7072</v>
      </c>
      <c r="G4197" t="s">
        <v>7096</v>
      </c>
      <c r="H4197" t="s">
        <v>7103</v>
      </c>
      <c r="I4197" t="s">
        <v>7158</v>
      </c>
      <c r="J4197" t="s">
        <v>7162</v>
      </c>
      <c r="K4197" t="s">
        <v>7168</v>
      </c>
      <c r="L4197" t="s">
        <v>7181</v>
      </c>
      <c r="M4197">
        <v>3</v>
      </c>
      <c r="N4197">
        <v>35045.57</v>
      </c>
      <c r="O4197">
        <v>0.05</v>
      </c>
      <c r="P4197">
        <v>6567.02</v>
      </c>
    </row>
    <row r="4198" spans="1:16" x14ac:dyDescent="0.25">
      <c r="A4198" t="s">
        <v>4210</v>
      </c>
      <c r="B4198" t="s">
        <v>5820</v>
      </c>
      <c r="C4198" t="str">
        <f>TEXT(SalesData[[#This Row],[Order Date]],"mmm-yyyy")</f>
        <v>Aug-2023</v>
      </c>
      <c r="D4198">
        <f t="shared" si="65"/>
        <v>2023</v>
      </c>
      <c r="E4198" t="s">
        <v>6827</v>
      </c>
      <c r="F4198" t="s">
        <v>7024</v>
      </c>
      <c r="G4198" t="s">
        <v>7094</v>
      </c>
      <c r="H4198" t="s">
        <v>7100</v>
      </c>
      <c r="I4198" t="s">
        <v>7116</v>
      </c>
      <c r="J4198" t="s">
        <v>7162</v>
      </c>
      <c r="K4198" t="s">
        <v>7166</v>
      </c>
      <c r="L4198" t="s">
        <v>7178</v>
      </c>
      <c r="M4198">
        <v>6</v>
      </c>
      <c r="N4198">
        <v>87828.160000000003</v>
      </c>
      <c r="O4198">
        <v>0</v>
      </c>
      <c r="P4198">
        <v>18154.580000000002</v>
      </c>
    </row>
    <row r="4199" spans="1:16" x14ac:dyDescent="0.25">
      <c r="A4199" t="s">
        <v>4211</v>
      </c>
      <c r="B4199" t="s">
        <v>5892</v>
      </c>
      <c r="C4199" t="str">
        <f>TEXT(SalesData[[#This Row],[Order Date]],"mmm-yyyy")</f>
        <v>May-2024</v>
      </c>
      <c r="D4199">
        <f t="shared" si="65"/>
        <v>2024</v>
      </c>
      <c r="E4199" t="s">
        <v>6381</v>
      </c>
      <c r="F4199" t="s">
        <v>6970</v>
      </c>
      <c r="G4199" t="s">
        <v>7095</v>
      </c>
      <c r="H4199" t="s">
        <v>7109</v>
      </c>
      <c r="I4199" t="s">
        <v>7127</v>
      </c>
      <c r="J4199" t="s">
        <v>7164</v>
      </c>
      <c r="K4199" t="s">
        <v>7170</v>
      </c>
      <c r="L4199" t="s">
        <v>7189</v>
      </c>
      <c r="M4199">
        <v>8</v>
      </c>
      <c r="N4199">
        <v>11517.65</v>
      </c>
      <c r="O4199">
        <v>0</v>
      </c>
      <c r="P4199">
        <v>3213.9</v>
      </c>
    </row>
    <row r="4200" spans="1:16" x14ac:dyDescent="0.25">
      <c r="A4200" t="s">
        <v>4212</v>
      </c>
      <c r="B4200" t="s">
        <v>5822</v>
      </c>
      <c r="C4200" t="str">
        <f>TEXT(SalesData[[#This Row],[Order Date]],"mmm-yyyy")</f>
        <v>May-2025</v>
      </c>
      <c r="D4200">
        <f t="shared" si="65"/>
        <v>2025</v>
      </c>
      <c r="E4200" t="s">
        <v>6295</v>
      </c>
      <c r="F4200" t="s">
        <v>7021</v>
      </c>
      <c r="G4200" t="s">
        <v>7094</v>
      </c>
      <c r="H4200" t="s">
        <v>7100</v>
      </c>
      <c r="I4200" t="s">
        <v>7136</v>
      </c>
      <c r="J4200" t="s">
        <v>7164</v>
      </c>
      <c r="K4200" t="s">
        <v>7170</v>
      </c>
      <c r="L4200" t="s">
        <v>7189</v>
      </c>
      <c r="M4200">
        <v>7</v>
      </c>
      <c r="N4200">
        <v>10186.51</v>
      </c>
      <c r="O4200">
        <v>0</v>
      </c>
      <c r="P4200">
        <v>3242.65</v>
      </c>
    </row>
    <row r="4201" spans="1:16" x14ac:dyDescent="0.25">
      <c r="A4201" t="s">
        <v>4213</v>
      </c>
      <c r="B4201" t="s">
        <v>5059</v>
      </c>
      <c r="C4201" t="str">
        <f>TEXT(SalesData[[#This Row],[Order Date]],"mmm-yyyy")</f>
        <v>May-2023</v>
      </c>
      <c r="D4201">
        <f t="shared" si="65"/>
        <v>2023</v>
      </c>
      <c r="E4201" t="s">
        <v>6199</v>
      </c>
      <c r="F4201" t="s">
        <v>6979</v>
      </c>
      <c r="G4201" t="s">
        <v>7096</v>
      </c>
      <c r="H4201" t="s">
        <v>7112</v>
      </c>
      <c r="I4201" t="s">
        <v>7139</v>
      </c>
      <c r="J4201" t="s">
        <v>7165</v>
      </c>
      <c r="K4201" t="s">
        <v>7176</v>
      </c>
      <c r="L4201" t="s">
        <v>7194</v>
      </c>
      <c r="M4201">
        <v>6</v>
      </c>
      <c r="N4201">
        <v>130974.76</v>
      </c>
      <c r="O4201">
        <v>0.15</v>
      </c>
      <c r="P4201">
        <v>10786.08</v>
      </c>
    </row>
    <row r="4202" spans="1:16" x14ac:dyDescent="0.25">
      <c r="A4202" t="s">
        <v>4214</v>
      </c>
      <c r="B4202" t="s">
        <v>5329</v>
      </c>
      <c r="C4202" t="str">
        <f>TEXT(SalesData[[#This Row],[Order Date]],"mmm-yyyy")</f>
        <v>Jul-2024</v>
      </c>
      <c r="D4202">
        <f t="shared" si="65"/>
        <v>2024</v>
      </c>
      <c r="E4202" t="s">
        <v>6816</v>
      </c>
      <c r="F4202" t="s">
        <v>6999</v>
      </c>
      <c r="G4202" t="s">
        <v>7097</v>
      </c>
      <c r="H4202" t="s">
        <v>7105</v>
      </c>
      <c r="I4202" t="s">
        <v>7149</v>
      </c>
      <c r="J4202" t="s">
        <v>7162</v>
      </c>
      <c r="K4202" t="s">
        <v>7169</v>
      </c>
      <c r="L4202" t="s">
        <v>7193</v>
      </c>
      <c r="M4202">
        <v>7</v>
      </c>
      <c r="N4202">
        <v>65308.22</v>
      </c>
      <c r="O4202">
        <v>0.15</v>
      </c>
      <c r="P4202">
        <v>10374.99</v>
      </c>
    </row>
    <row r="4203" spans="1:16" x14ac:dyDescent="0.25">
      <c r="A4203" t="s">
        <v>4215</v>
      </c>
      <c r="B4203" t="s">
        <v>5175</v>
      </c>
      <c r="C4203" t="str">
        <f>TEXT(SalesData[[#This Row],[Order Date]],"mmm-yyyy")</f>
        <v>Apr-2024</v>
      </c>
      <c r="D4203">
        <f t="shared" si="65"/>
        <v>2024</v>
      </c>
      <c r="E4203" t="s">
        <v>6704</v>
      </c>
      <c r="F4203" t="s">
        <v>7008</v>
      </c>
      <c r="G4203" t="s">
        <v>7094</v>
      </c>
      <c r="H4203" t="s">
        <v>7100</v>
      </c>
      <c r="I4203" t="s">
        <v>7136</v>
      </c>
      <c r="J4203" t="s">
        <v>7162</v>
      </c>
      <c r="K4203" t="s">
        <v>7169</v>
      </c>
      <c r="L4203" t="s">
        <v>7182</v>
      </c>
      <c r="M4203">
        <v>8</v>
      </c>
      <c r="N4203">
        <v>53619.69</v>
      </c>
      <c r="O4203">
        <v>0.25</v>
      </c>
      <c r="P4203">
        <v>3589.75</v>
      </c>
    </row>
    <row r="4204" spans="1:16" x14ac:dyDescent="0.25">
      <c r="A4204" t="s">
        <v>4216</v>
      </c>
      <c r="B4204" t="s">
        <v>5782</v>
      </c>
      <c r="C4204" t="str">
        <f>TEXT(SalesData[[#This Row],[Order Date]],"mmm-yyyy")</f>
        <v>Dec-2025</v>
      </c>
      <c r="D4204">
        <f t="shared" si="65"/>
        <v>2025</v>
      </c>
      <c r="E4204" t="s">
        <v>6696</v>
      </c>
      <c r="F4204" t="s">
        <v>6984</v>
      </c>
      <c r="G4204" t="s">
        <v>7094</v>
      </c>
      <c r="H4204" t="s">
        <v>7098</v>
      </c>
      <c r="I4204" t="s">
        <v>7138</v>
      </c>
      <c r="J4204" t="s">
        <v>7165</v>
      </c>
      <c r="K4204" t="s">
        <v>7177</v>
      </c>
      <c r="L4204" t="s">
        <v>7198</v>
      </c>
      <c r="M4204">
        <v>7</v>
      </c>
      <c r="N4204">
        <v>371376.54</v>
      </c>
      <c r="O4204">
        <v>0.15</v>
      </c>
      <c r="P4204">
        <v>29756.9</v>
      </c>
    </row>
    <row r="4205" spans="1:16" x14ac:dyDescent="0.25">
      <c r="A4205" t="s">
        <v>4217</v>
      </c>
      <c r="B4205" t="s">
        <v>5105</v>
      </c>
      <c r="C4205" t="str">
        <f>TEXT(SalesData[[#This Row],[Order Date]],"mmm-yyyy")</f>
        <v>Oct-2023</v>
      </c>
      <c r="D4205">
        <f t="shared" si="65"/>
        <v>2023</v>
      </c>
      <c r="E4205" t="s">
        <v>6510</v>
      </c>
      <c r="F4205" t="s">
        <v>7064</v>
      </c>
      <c r="G4205" t="s">
        <v>7094</v>
      </c>
      <c r="H4205" t="s">
        <v>7098</v>
      </c>
      <c r="I4205" t="s">
        <v>7114</v>
      </c>
      <c r="J4205" t="s">
        <v>7163</v>
      </c>
      <c r="K4205" t="s">
        <v>7167</v>
      </c>
      <c r="L4205" t="s">
        <v>7207</v>
      </c>
      <c r="M4205">
        <v>4</v>
      </c>
      <c r="N4205">
        <v>2892.5</v>
      </c>
      <c r="O4205">
        <v>0.1</v>
      </c>
      <c r="P4205">
        <v>924.43</v>
      </c>
    </row>
    <row r="4206" spans="1:16" x14ac:dyDescent="0.25">
      <c r="A4206" t="s">
        <v>4218</v>
      </c>
      <c r="B4206" t="s">
        <v>5404</v>
      </c>
      <c r="C4206" t="str">
        <f>TEXT(SalesData[[#This Row],[Order Date]],"mmm-yyyy")</f>
        <v>Sep-2023</v>
      </c>
      <c r="D4206">
        <f t="shared" si="65"/>
        <v>2023</v>
      </c>
      <c r="E4206" t="s">
        <v>6850</v>
      </c>
      <c r="F4206" t="s">
        <v>6930</v>
      </c>
      <c r="G4206" t="s">
        <v>7097</v>
      </c>
      <c r="H4206" t="s">
        <v>7107</v>
      </c>
      <c r="I4206" t="s">
        <v>7123</v>
      </c>
      <c r="J4206" t="s">
        <v>7164</v>
      </c>
      <c r="K4206" t="s">
        <v>7174</v>
      </c>
      <c r="L4206" t="s">
        <v>7188</v>
      </c>
      <c r="M4206">
        <v>1</v>
      </c>
      <c r="N4206">
        <v>2172.12</v>
      </c>
      <c r="O4206">
        <v>0.2</v>
      </c>
      <c r="P4206">
        <v>360.59</v>
      </c>
    </row>
    <row r="4207" spans="1:16" x14ac:dyDescent="0.25">
      <c r="A4207" t="s">
        <v>4219</v>
      </c>
      <c r="B4207" t="s">
        <v>5117</v>
      </c>
      <c r="C4207" t="str">
        <f>TEXT(SalesData[[#This Row],[Order Date]],"mmm-yyyy")</f>
        <v>Dec-2024</v>
      </c>
      <c r="D4207">
        <f t="shared" si="65"/>
        <v>2024</v>
      </c>
      <c r="E4207" t="s">
        <v>6300</v>
      </c>
      <c r="F4207" t="s">
        <v>7025</v>
      </c>
      <c r="G4207" t="s">
        <v>7097</v>
      </c>
      <c r="H4207" t="s">
        <v>7105</v>
      </c>
      <c r="I4207" t="s">
        <v>7128</v>
      </c>
      <c r="J4207" t="s">
        <v>7162</v>
      </c>
      <c r="K4207" t="s">
        <v>7169</v>
      </c>
      <c r="L4207" t="s">
        <v>7182</v>
      </c>
      <c r="M4207">
        <v>7</v>
      </c>
      <c r="N4207">
        <v>51061.14</v>
      </c>
      <c r="O4207">
        <v>0.2</v>
      </c>
      <c r="P4207">
        <v>5397.38</v>
      </c>
    </row>
    <row r="4208" spans="1:16" x14ac:dyDescent="0.25">
      <c r="A4208" t="s">
        <v>4220</v>
      </c>
      <c r="B4208" t="s">
        <v>5882</v>
      </c>
      <c r="C4208" t="str">
        <f>TEXT(SalesData[[#This Row],[Order Date]],"mmm-yyyy")</f>
        <v>Jul-2025</v>
      </c>
      <c r="D4208">
        <f t="shared" si="65"/>
        <v>2025</v>
      </c>
      <c r="E4208" t="s">
        <v>6136</v>
      </c>
      <c r="F4208" t="s">
        <v>6934</v>
      </c>
      <c r="G4208" t="s">
        <v>7096</v>
      </c>
      <c r="H4208" t="s">
        <v>7103</v>
      </c>
      <c r="I4208" t="s">
        <v>7158</v>
      </c>
      <c r="J4208" t="s">
        <v>7163</v>
      </c>
      <c r="K4208" t="s">
        <v>7167</v>
      </c>
      <c r="L4208" t="s">
        <v>7179</v>
      </c>
      <c r="M4208">
        <v>8</v>
      </c>
      <c r="N4208">
        <v>16339.21</v>
      </c>
      <c r="O4208">
        <v>0.2</v>
      </c>
      <c r="P4208">
        <v>2668.47</v>
      </c>
    </row>
    <row r="4209" spans="1:16" x14ac:dyDescent="0.25">
      <c r="A4209" t="s">
        <v>4221</v>
      </c>
      <c r="B4209" t="s">
        <v>5131</v>
      </c>
      <c r="C4209" t="str">
        <f>TEXT(SalesData[[#This Row],[Order Date]],"mmm-yyyy")</f>
        <v>May-2023</v>
      </c>
      <c r="D4209">
        <f t="shared" si="65"/>
        <v>2023</v>
      </c>
      <c r="E4209" t="s">
        <v>6418</v>
      </c>
      <c r="F4209" t="s">
        <v>6928</v>
      </c>
      <c r="G4209" t="s">
        <v>7097</v>
      </c>
      <c r="H4209" t="s">
        <v>7104</v>
      </c>
      <c r="I4209" t="s">
        <v>7160</v>
      </c>
      <c r="J4209" t="s">
        <v>7163</v>
      </c>
      <c r="K4209" t="s">
        <v>7175</v>
      </c>
      <c r="L4209" t="s">
        <v>7190</v>
      </c>
      <c r="M4209">
        <v>4</v>
      </c>
      <c r="N4209">
        <v>8389.0400000000009</v>
      </c>
      <c r="O4209">
        <v>0</v>
      </c>
      <c r="P4209">
        <v>1840.39</v>
      </c>
    </row>
    <row r="4210" spans="1:16" x14ac:dyDescent="0.25">
      <c r="A4210" t="s">
        <v>4222</v>
      </c>
      <c r="B4210" t="s">
        <v>5614</v>
      </c>
      <c r="C4210" t="str">
        <f>TEXT(SalesData[[#This Row],[Order Date]],"mmm-yyyy")</f>
        <v>May-2025</v>
      </c>
      <c r="D4210">
        <f t="shared" si="65"/>
        <v>2025</v>
      </c>
      <c r="E4210" t="s">
        <v>6127</v>
      </c>
      <c r="F4210" t="s">
        <v>6926</v>
      </c>
      <c r="G4210" t="s">
        <v>7094</v>
      </c>
      <c r="H4210" t="s">
        <v>7098</v>
      </c>
      <c r="I4210" t="s">
        <v>7114</v>
      </c>
      <c r="J4210" t="s">
        <v>7163</v>
      </c>
      <c r="K4210" t="s">
        <v>7171</v>
      </c>
      <c r="L4210" t="s">
        <v>7204</v>
      </c>
      <c r="M4210">
        <v>4</v>
      </c>
      <c r="N4210">
        <v>17372.57</v>
      </c>
      <c r="O4210">
        <v>0</v>
      </c>
      <c r="P4210">
        <v>3247.72</v>
      </c>
    </row>
    <row r="4211" spans="1:16" x14ac:dyDescent="0.25">
      <c r="A4211" t="s">
        <v>4223</v>
      </c>
      <c r="B4211" t="s">
        <v>5735</v>
      </c>
      <c r="C4211" t="str">
        <f>TEXT(SalesData[[#This Row],[Order Date]],"mmm-yyyy")</f>
        <v>Jan-2024</v>
      </c>
      <c r="D4211">
        <f t="shared" si="65"/>
        <v>2024</v>
      </c>
      <c r="E4211" t="s">
        <v>6855</v>
      </c>
      <c r="F4211" t="s">
        <v>6968</v>
      </c>
      <c r="G4211" t="s">
        <v>7096</v>
      </c>
      <c r="H4211" t="s">
        <v>7113</v>
      </c>
      <c r="I4211" t="s">
        <v>7148</v>
      </c>
      <c r="J4211" t="s">
        <v>7164</v>
      </c>
      <c r="K4211" t="s">
        <v>7174</v>
      </c>
      <c r="L4211" t="s">
        <v>7196</v>
      </c>
      <c r="M4211">
        <v>7</v>
      </c>
      <c r="N4211">
        <v>18179.22</v>
      </c>
      <c r="O4211">
        <v>0.25</v>
      </c>
      <c r="P4211">
        <v>3072.74</v>
      </c>
    </row>
    <row r="4212" spans="1:16" x14ac:dyDescent="0.25">
      <c r="A4212" t="s">
        <v>4224</v>
      </c>
      <c r="B4212" t="s">
        <v>5192</v>
      </c>
      <c r="C4212" t="str">
        <f>TEXT(SalesData[[#This Row],[Order Date]],"mmm-yyyy")</f>
        <v>Mar-2025</v>
      </c>
      <c r="D4212">
        <f t="shared" si="65"/>
        <v>2025</v>
      </c>
      <c r="E4212" t="s">
        <v>6375</v>
      </c>
      <c r="F4212" t="s">
        <v>7048</v>
      </c>
      <c r="G4212" t="s">
        <v>7094</v>
      </c>
      <c r="H4212" t="s">
        <v>7098</v>
      </c>
      <c r="I4212" t="s">
        <v>7156</v>
      </c>
      <c r="J4212" t="s">
        <v>7162</v>
      </c>
      <c r="K4212" t="s">
        <v>7166</v>
      </c>
      <c r="L4212" t="s">
        <v>7178</v>
      </c>
      <c r="M4212">
        <v>7</v>
      </c>
      <c r="N4212">
        <v>76418.16</v>
      </c>
      <c r="O4212">
        <v>0.25</v>
      </c>
      <c r="P4212">
        <v>7028.9</v>
      </c>
    </row>
    <row r="4213" spans="1:16" x14ac:dyDescent="0.25">
      <c r="A4213" t="s">
        <v>4225</v>
      </c>
      <c r="B4213" t="s">
        <v>5091</v>
      </c>
      <c r="C4213" t="str">
        <f>TEXT(SalesData[[#This Row],[Order Date]],"mmm-yyyy")</f>
        <v>Mar-2025</v>
      </c>
      <c r="D4213">
        <f t="shared" si="65"/>
        <v>2025</v>
      </c>
      <c r="E4213" t="s">
        <v>6265</v>
      </c>
      <c r="F4213" t="s">
        <v>7011</v>
      </c>
      <c r="G4213" t="s">
        <v>7095</v>
      </c>
      <c r="H4213" t="s">
        <v>7109</v>
      </c>
      <c r="I4213" t="s">
        <v>7140</v>
      </c>
      <c r="J4213" t="s">
        <v>7163</v>
      </c>
      <c r="K4213" t="s">
        <v>7171</v>
      </c>
      <c r="L4213" t="s">
        <v>7209</v>
      </c>
      <c r="M4213">
        <v>5</v>
      </c>
      <c r="N4213">
        <v>6565.47</v>
      </c>
      <c r="O4213">
        <v>0.25</v>
      </c>
      <c r="P4213">
        <v>495.65</v>
      </c>
    </row>
    <row r="4214" spans="1:16" x14ac:dyDescent="0.25">
      <c r="A4214" t="s">
        <v>4226</v>
      </c>
      <c r="B4214" t="s">
        <v>5542</v>
      </c>
      <c r="C4214" t="str">
        <f>TEXT(SalesData[[#This Row],[Order Date]],"mmm-yyyy")</f>
        <v>Jan-2023</v>
      </c>
      <c r="D4214">
        <f t="shared" si="65"/>
        <v>2023</v>
      </c>
      <c r="E4214" t="s">
        <v>6546</v>
      </c>
      <c r="F4214" t="s">
        <v>7066</v>
      </c>
      <c r="G4214" t="s">
        <v>7097</v>
      </c>
      <c r="H4214" t="s">
        <v>7105</v>
      </c>
      <c r="I4214" t="s">
        <v>7128</v>
      </c>
      <c r="J4214" t="s">
        <v>7162</v>
      </c>
      <c r="K4214" t="s">
        <v>7169</v>
      </c>
      <c r="L4214" t="s">
        <v>7203</v>
      </c>
      <c r="M4214">
        <v>6</v>
      </c>
      <c r="N4214">
        <v>100493.36</v>
      </c>
      <c r="O4214">
        <v>0.2</v>
      </c>
      <c r="P4214">
        <v>9053.2199999999993</v>
      </c>
    </row>
    <row r="4215" spans="1:16" x14ac:dyDescent="0.25">
      <c r="A4215" t="s">
        <v>4227</v>
      </c>
      <c r="B4215" t="s">
        <v>5259</v>
      </c>
      <c r="C4215" t="str">
        <f>TEXT(SalesData[[#This Row],[Order Date]],"mmm-yyyy")</f>
        <v>Feb-2023</v>
      </c>
      <c r="D4215">
        <f t="shared" si="65"/>
        <v>2023</v>
      </c>
      <c r="E4215" t="s">
        <v>6395</v>
      </c>
      <c r="F4215" t="s">
        <v>6997</v>
      </c>
      <c r="G4215" t="s">
        <v>7095</v>
      </c>
      <c r="H4215" t="s">
        <v>7102</v>
      </c>
      <c r="I4215" t="s">
        <v>7147</v>
      </c>
      <c r="J4215" t="s">
        <v>7162</v>
      </c>
      <c r="K4215" t="s">
        <v>7166</v>
      </c>
      <c r="L4215" t="s">
        <v>7192</v>
      </c>
      <c r="M4215">
        <v>8</v>
      </c>
      <c r="N4215">
        <v>44565.87</v>
      </c>
      <c r="O4215">
        <v>0.05</v>
      </c>
      <c r="P4215">
        <v>6839.95</v>
      </c>
    </row>
    <row r="4216" spans="1:16" x14ac:dyDescent="0.25">
      <c r="A4216" t="s">
        <v>4228</v>
      </c>
      <c r="B4216" t="s">
        <v>5222</v>
      </c>
      <c r="C4216" t="str">
        <f>TEXT(SalesData[[#This Row],[Order Date]],"mmm-yyyy")</f>
        <v>Apr-2024</v>
      </c>
      <c r="D4216">
        <f t="shared" si="65"/>
        <v>2024</v>
      </c>
      <c r="E4216" t="s">
        <v>6322</v>
      </c>
      <c r="F4216" t="s">
        <v>6897</v>
      </c>
      <c r="G4216" t="s">
        <v>7096</v>
      </c>
      <c r="H4216" t="s">
        <v>7113</v>
      </c>
      <c r="I4216" t="s">
        <v>7144</v>
      </c>
      <c r="J4216" t="s">
        <v>7163</v>
      </c>
      <c r="K4216" t="s">
        <v>7171</v>
      </c>
      <c r="L4216" t="s">
        <v>7209</v>
      </c>
      <c r="M4216">
        <v>1</v>
      </c>
      <c r="N4216">
        <v>1619.91</v>
      </c>
      <c r="O4216">
        <v>0.1</v>
      </c>
      <c r="P4216">
        <v>228.71</v>
      </c>
    </row>
    <row r="4217" spans="1:16" x14ac:dyDescent="0.25">
      <c r="A4217" t="s">
        <v>4229</v>
      </c>
      <c r="B4217" t="s">
        <v>5631</v>
      </c>
      <c r="C4217" t="str">
        <f>TEXT(SalesData[[#This Row],[Order Date]],"mmm-yyyy")</f>
        <v>Jul-2025</v>
      </c>
      <c r="D4217">
        <f t="shared" si="65"/>
        <v>2025</v>
      </c>
      <c r="E4217" t="s">
        <v>6778</v>
      </c>
      <c r="F4217" t="s">
        <v>6921</v>
      </c>
      <c r="G4217" t="s">
        <v>7094</v>
      </c>
      <c r="H4217" t="s">
        <v>7100</v>
      </c>
      <c r="I4217" t="s">
        <v>7116</v>
      </c>
      <c r="J4217" t="s">
        <v>7162</v>
      </c>
      <c r="K4217" t="s">
        <v>7169</v>
      </c>
      <c r="L4217" t="s">
        <v>7203</v>
      </c>
      <c r="M4217">
        <v>5</v>
      </c>
      <c r="N4217">
        <v>85861.47</v>
      </c>
      <c r="O4217">
        <v>0.25</v>
      </c>
      <c r="P4217">
        <v>1925.19</v>
      </c>
    </row>
    <row r="4218" spans="1:16" x14ac:dyDescent="0.25">
      <c r="A4218" t="s">
        <v>4230</v>
      </c>
      <c r="B4218" t="s">
        <v>5897</v>
      </c>
      <c r="C4218" t="str">
        <f>TEXT(SalesData[[#This Row],[Order Date]],"mmm-yyyy")</f>
        <v>May-2024</v>
      </c>
      <c r="D4218">
        <f t="shared" si="65"/>
        <v>2024</v>
      </c>
      <c r="E4218" t="s">
        <v>6676</v>
      </c>
      <c r="F4218" t="s">
        <v>6961</v>
      </c>
      <c r="G4218" t="s">
        <v>7094</v>
      </c>
      <c r="H4218" t="s">
        <v>7099</v>
      </c>
      <c r="I4218" t="s">
        <v>7130</v>
      </c>
      <c r="J4218" t="s">
        <v>7162</v>
      </c>
      <c r="K4218" t="s">
        <v>7166</v>
      </c>
      <c r="L4218" t="s">
        <v>7211</v>
      </c>
      <c r="M4218">
        <v>3</v>
      </c>
      <c r="N4218">
        <v>20807.21</v>
      </c>
      <c r="O4218">
        <v>0.1</v>
      </c>
      <c r="P4218">
        <v>3016.01</v>
      </c>
    </row>
    <row r="4219" spans="1:16" x14ac:dyDescent="0.25">
      <c r="A4219" t="s">
        <v>4231</v>
      </c>
      <c r="B4219" t="s">
        <v>5234</v>
      </c>
      <c r="C4219" t="str">
        <f>TEXT(SalesData[[#This Row],[Order Date]],"mmm-yyyy")</f>
        <v>May-2025</v>
      </c>
      <c r="D4219">
        <f t="shared" si="65"/>
        <v>2025</v>
      </c>
      <c r="E4219" t="s">
        <v>6151</v>
      </c>
      <c r="F4219" t="s">
        <v>6949</v>
      </c>
      <c r="G4219" t="s">
        <v>7096</v>
      </c>
      <c r="H4219" t="s">
        <v>7103</v>
      </c>
      <c r="I4219" t="s">
        <v>7134</v>
      </c>
      <c r="J4219" t="s">
        <v>7162</v>
      </c>
      <c r="K4219" t="s">
        <v>7169</v>
      </c>
      <c r="L4219" t="s">
        <v>7193</v>
      </c>
      <c r="M4219">
        <v>1</v>
      </c>
      <c r="N4219">
        <v>10040.64</v>
      </c>
      <c r="O4219">
        <v>0.05</v>
      </c>
      <c r="P4219">
        <v>1944.95</v>
      </c>
    </row>
    <row r="4220" spans="1:16" x14ac:dyDescent="0.25">
      <c r="A4220" t="s">
        <v>4232</v>
      </c>
      <c r="B4220" t="s">
        <v>5872</v>
      </c>
      <c r="C4220" t="str">
        <f>TEXT(SalesData[[#This Row],[Order Date]],"mmm-yyyy")</f>
        <v>Jan-2023</v>
      </c>
      <c r="D4220">
        <f t="shared" si="65"/>
        <v>2023</v>
      </c>
      <c r="E4220" t="s">
        <v>6766</v>
      </c>
      <c r="F4220" t="s">
        <v>7020</v>
      </c>
      <c r="G4220" t="s">
        <v>7097</v>
      </c>
      <c r="H4220" t="s">
        <v>7105</v>
      </c>
      <c r="I4220" t="s">
        <v>7149</v>
      </c>
      <c r="J4220" t="s">
        <v>7165</v>
      </c>
      <c r="K4220" t="s">
        <v>7176</v>
      </c>
      <c r="L4220" t="s">
        <v>7202</v>
      </c>
      <c r="M4220">
        <v>8</v>
      </c>
      <c r="N4220">
        <v>141893.81</v>
      </c>
      <c r="O4220">
        <v>0.05</v>
      </c>
      <c r="P4220">
        <v>17586.73</v>
      </c>
    </row>
    <row r="4221" spans="1:16" x14ac:dyDescent="0.25">
      <c r="A4221" t="s">
        <v>4233</v>
      </c>
      <c r="B4221" t="s">
        <v>5939</v>
      </c>
      <c r="C4221" t="str">
        <f>TEXT(SalesData[[#This Row],[Order Date]],"mmm-yyyy")</f>
        <v>Jun-2023</v>
      </c>
      <c r="D4221">
        <f t="shared" si="65"/>
        <v>2023</v>
      </c>
      <c r="E4221" t="s">
        <v>6866</v>
      </c>
      <c r="F4221" t="s">
        <v>7015</v>
      </c>
      <c r="G4221" t="s">
        <v>7095</v>
      </c>
      <c r="H4221" t="s">
        <v>7108</v>
      </c>
      <c r="I4221" t="s">
        <v>7141</v>
      </c>
      <c r="J4221" t="s">
        <v>7164</v>
      </c>
      <c r="K4221" t="s">
        <v>7174</v>
      </c>
      <c r="L4221" t="s">
        <v>7196</v>
      </c>
      <c r="M4221">
        <v>3</v>
      </c>
      <c r="N4221">
        <v>7594.38</v>
      </c>
      <c r="O4221">
        <v>0.25</v>
      </c>
      <c r="P4221">
        <v>1183.25</v>
      </c>
    </row>
    <row r="4222" spans="1:16" x14ac:dyDescent="0.25">
      <c r="A4222" t="s">
        <v>4234</v>
      </c>
      <c r="B4222" t="s">
        <v>5027</v>
      </c>
      <c r="C4222" t="str">
        <f>TEXT(SalesData[[#This Row],[Order Date]],"mmm-yyyy")</f>
        <v>Nov-2024</v>
      </c>
      <c r="D4222">
        <f t="shared" si="65"/>
        <v>2024</v>
      </c>
      <c r="E4222" t="s">
        <v>6246</v>
      </c>
      <c r="F4222" t="s">
        <v>7001</v>
      </c>
      <c r="G4222" t="s">
        <v>7094</v>
      </c>
      <c r="H4222" t="s">
        <v>7100</v>
      </c>
      <c r="I4222" t="s">
        <v>7116</v>
      </c>
      <c r="J4222" t="s">
        <v>7162</v>
      </c>
      <c r="K4222" t="s">
        <v>7168</v>
      </c>
      <c r="L4222" t="s">
        <v>7180</v>
      </c>
      <c r="M4222">
        <v>5</v>
      </c>
      <c r="N4222">
        <v>17068.54</v>
      </c>
      <c r="O4222">
        <v>0.05</v>
      </c>
      <c r="P4222">
        <v>2962.88</v>
      </c>
    </row>
    <row r="4223" spans="1:16" x14ac:dyDescent="0.25">
      <c r="A4223" t="s">
        <v>4235</v>
      </c>
      <c r="B4223" t="s">
        <v>5836</v>
      </c>
      <c r="C4223" t="str">
        <f>TEXT(SalesData[[#This Row],[Order Date]],"mmm-yyyy")</f>
        <v>Feb-2025</v>
      </c>
      <c r="D4223">
        <f t="shared" si="65"/>
        <v>2025</v>
      </c>
      <c r="E4223" t="s">
        <v>6518</v>
      </c>
      <c r="F4223" t="s">
        <v>6929</v>
      </c>
      <c r="G4223" t="s">
        <v>7097</v>
      </c>
      <c r="H4223" t="s">
        <v>7105</v>
      </c>
      <c r="I4223" t="s">
        <v>7128</v>
      </c>
      <c r="J4223" t="s">
        <v>7162</v>
      </c>
      <c r="K4223" t="s">
        <v>7168</v>
      </c>
      <c r="L4223" t="s">
        <v>7191</v>
      </c>
      <c r="M4223">
        <v>4</v>
      </c>
      <c r="N4223">
        <v>21169.89</v>
      </c>
      <c r="O4223">
        <v>0.15</v>
      </c>
      <c r="P4223">
        <v>2789.03</v>
      </c>
    </row>
    <row r="4224" spans="1:16" x14ac:dyDescent="0.25">
      <c r="A4224" t="s">
        <v>4236</v>
      </c>
      <c r="B4224" t="s">
        <v>5323</v>
      </c>
      <c r="C4224" t="str">
        <f>TEXT(SalesData[[#This Row],[Order Date]],"mmm-yyyy")</f>
        <v>Sep-2025</v>
      </c>
      <c r="D4224">
        <f t="shared" si="65"/>
        <v>2025</v>
      </c>
      <c r="E4224" t="s">
        <v>6524</v>
      </c>
      <c r="F4224" t="s">
        <v>7025</v>
      </c>
      <c r="G4224" t="s">
        <v>7097</v>
      </c>
      <c r="H4224" t="s">
        <v>7104</v>
      </c>
      <c r="I4224" t="s">
        <v>7160</v>
      </c>
      <c r="J4224" t="s">
        <v>7163</v>
      </c>
      <c r="K4224" t="s">
        <v>7167</v>
      </c>
      <c r="L4224" t="s">
        <v>7179</v>
      </c>
      <c r="M4224">
        <v>2</v>
      </c>
      <c r="N4224">
        <v>5169.74</v>
      </c>
      <c r="O4224">
        <v>0</v>
      </c>
      <c r="P4224">
        <v>1314.5</v>
      </c>
    </row>
    <row r="4225" spans="1:16" x14ac:dyDescent="0.25">
      <c r="A4225" t="s">
        <v>4237</v>
      </c>
      <c r="B4225" t="s">
        <v>5499</v>
      </c>
      <c r="C4225" t="str">
        <f>TEXT(SalesData[[#This Row],[Order Date]],"mmm-yyyy")</f>
        <v>May-2023</v>
      </c>
      <c r="D4225">
        <f t="shared" si="65"/>
        <v>2023</v>
      </c>
      <c r="E4225" t="s">
        <v>6229</v>
      </c>
      <c r="F4225" t="s">
        <v>6992</v>
      </c>
      <c r="G4225" t="s">
        <v>7094</v>
      </c>
      <c r="H4225" t="s">
        <v>7101</v>
      </c>
      <c r="I4225" t="s">
        <v>7137</v>
      </c>
      <c r="J4225" t="s">
        <v>7165</v>
      </c>
      <c r="K4225" t="s">
        <v>7172</v>
      </c>
      <c r="L4225" t="s">
        <v>7185</v>
      </c>
      <c r="M4225">
        <v>2</v>
      </c>
      <c r="N4225">
        <v>9953.3799999999992</v>
      </c>
      <c r="O4225">
        <v>0</v>
      </c>
      <c r="P4225">
        <v>1711.43</v>
      </c>
    </row>
    <row r="4226" spans="1:16" x14ac:dyDescent="0.25">
      <c r="A4226" t="s">
        <v>4238</v>
      </c>
      <c r="B4226" t="s">
        <v>5775</v>
      </c>
      <c r="C4226" t="str">
        <f>TEXT(SalesData[[#This Row],[Order Date]],"mmm-yyyy")</f>
        <v>Apr-2024</v>
      </c>
      <c r="D4226">
        <f t="shared" ref="D4226:D4289" si="66">YEAR(B4226)</f>
        <v>2024</v>
      </c>
      <c r="E4226" t="s">
        <v>6755</v>
      </c>
      <c r="F4226" t="s">
        <v>6996</v>
      </c>
      <c r="G4226" t="s">
        <v>7094</v>
      </c>
      <c r="H4226" t="s">
        <v>7099</v>
      </c>
      <c r="I4226" t="s">
        <v>7125</v>
      </c>
      <c r="J4226" t="s">
        <v>7164</v>
      </c>
      <c r="K4226" t="s">
        <v>7173</v>
      </c>
      <c r="L4226" t="s">
        <v>7186</v>
      </c>
      <c r="M4226">
        <v>8</v>
      </c>
      <c r="N4226">
        <v>27052.5</v>
      </c>
      <c r="O4226">
        <v>0.25</v>
      </c>
      <c r="P4226">
        <v>4322.41</v>
      </c>
    </row>
    <row r="4227" spans="1:16" x14ac:dyDescent="0.25">
      <c r="A4227" t="s">
        <v>4239</v>
      </c>
      <c r="B4227" t="s">
        <v>5091</v>
      </c>
      <c r="C4227" t="str">
        <f>TEXT(SalesData[[#This Row],[Order Date]],"mmm-yyyy")</f>
        <v>Mar-2025</v>
      </c>
      <c r="D4227">
        <f t="shared" si="66"/>
        <v>2025</v>
      </c>
      <c r="E4227" t="s">
        <v>6688</v>
      </c>
      <c r="F4227" t="s">
        <v>6976</v>
      </c>
      <c r="G4227" t="s">
        <v>7094</v>
      </c>
      <c r="H4227" t="s">
        <v>7100</v>
      </c>
      <c r="I4227" t="s">
        <v>7116</v>
      </c>
      <c r="J4227" t="s">
        <v>7162</v>
      </c>
      <c r="K4227" t="s">
        <v>7169</v>
      </c>
      <c r="L4227" t="s">
        <v>7203</v>
      </c>
      <c r="M4227">
        <v>1</v>
      </c>
      <c r="N4227">
        <v>20157.02</v>
      </c>
      <c r="O4227">
        <v>0.05</v>
      </c>
      <c r="P4227">
        <v>2519.77</v>
      </c>
    </row>
    <row r="4228" spans="1:16" x14ac:dyDescent="0.25">
      <c r="A4228" t="s">
        <v>4240</v>
      </c>
      <c r="B4228" t="s">
        <v>5951</v>
      </c>
      <c r="C4228" t="str">
        <f>TEXT(SalesData[[#This Row],[Order Date]],"mmm-yyyy")</f>
        <v>Apr-2023</v>
      </c>
      <c r="D4228">
        <f t="shared" si="66"/>
        <v>2023</v>
      </c>
      <c r="E4228" t="s">
        <v>6861</v>
      </c>
      <c r="F4228" t="s">
        <v>6971</v>
      </c>
      <c r="G4228" t="s">
        <v>7094</v>
      </c>
      <c r="H4228" t="s">
        <v>7099</v>
      </c>
      <c r="I4228" t="s">
        <v>7115</v>
      </c>
      <c r="J4228" t="s">
        <v>7165</v>
      </c>
      <c r="K4228" t="s">
        <v>7176</v>
      </c>
      <c r="L4228" t="s">
        <v>7195</v>
      </c>
      <c r="M4228">
        <v>7</v>
      </c>
      <c r="N4228">
        <v>82006.460000000006</v>
      </c>
      <c r="O4228">
        <v>0</v>
      </c>
      <c r="P4228">
        <v>9553.2000000000007</v>
      </c>
    </row>
    <row r="4229" spans="1:16" x14ac:dyDescent="0.25">
      <c r="A4229" t="s">
        <v>4241</v>
      </c>
      <c r="B4229" t="s">
        <v>5926</v>
      </c>
      <c r="C4229" t="str">
        <f>TEXT(SalesData[[#This Row],[Order Date]],"mmm-yyyy")</f>
        <v>May-2025</v>
      </c>
      <c r="D4229">
        <f t="shared" si="66"/>
        <v>2025</v>
      </c>
      <c r="E4229" t="s">
        <v>6199</v>
      </c>
      <c r="F4229" t="s">
        <v>6979</v>
      </c>
      <c r="G4229" t="s">
        <v>7095</v>
      </c>
      <c r="H4229" t="s">
        <v>7108</v>
      </c>
      <c r="I4229" t="s">
        <v>7141</v>
      </c>
      <c r="J4229" t="s">
        <v>7165</v>
      </c>
      <c r="K4229" t="s">
        <v>7172</v>
      </c>
      <c r="L4229" t="s">
        <v>7212</v>
      </c>
      <c r="M4229">
        <v>5</v>
      </c>
      <c r="N4229">
        <v>17664.91</v>
      </c>
      <c r="O4229">
        <v>0</v>
      </c>
      <c r="P4229">
        <v>3846.54</v>
      </c>
    </row>
    <row r="4230" spans="1:16" x14ac:dyDescent="0.25">
      <c r="A4230" t="s">
        <v>4242</v>
      </c>
      <c r="B4230" t="s">
        <v>5717</v>
      </c>
      <c r="C4230" t="str">
        <f>TEXT(SalesData[[#This Row],[Order Date]],"mmm-yyyy")</f>
        <v>Dec-2024</v>
      </c>
      <c r="D4230">
        <f t="shared" si="66"/>
        <v>2024</v>
      </c>
      <c r="E4230" t="s">
        <v>6399</v>
      </c>
      <c r="F4230" t="s">
        <v>6937</v>
      </c>
      <c r="G4230" t="s">
        <v>7095</v>
      </c>
      <c r="H4230" t="s">
        <v>7102</v>
      </c>
      <c r="I4230" t="s">
        <v>7118</v>
      </c>
      <c r="J4230" t="s">
        <v>7162</v>
      </c>
      <c r="K4230" t="s">
        <v>7166</v>
      </c>
      <c r="L4230" t="s">
        <v>7192</v>
      </c>
      <c r="M4230">
        <v>1</v>
      </c>
      <c r="N4230">
        <v>5017.3900000000003</v>
      </c>
      <c r="O4230">
        <v>0.2</v>
      </c>
      <c r="P4230">
        <v>496.07</v>
      </c>
    </row>
    <row r="4231" spans="1:16" x14ac:dyDescent="0.25">
      <c r="A4231" t="s">
        <v>4243</v>
      </c>
      <c r="B4231" t="s">
        <v>5605</v>
      </c>
      <c r="C4231" t="str">
        <f>TEXT(SalesData[[#This Row],[Order Date]],"mmm-yyyy")</f>
        <v>Aug-2025</v>
      </c>
      <c r="D4231">
        <f t="shared" si="66"/>
        <v>2025</v>
      </c>
      <c r="E4231" t="s">
        <v>6188</v>
      </c>
      <c r="F4231" t="s">
        <v>6975</v>
      </c>
      <c r="G4231" t="s">
        <v>7097</v>
      </c>
      <c r="H4231" t="s">
        <v>7104</v>
      </c>
      <c r="I4231" t="s">
        <v>7132</v>
      </c>
      <c r="J4231" t="s">
        <v>7163</v>
      </c>
      <c r="K4231" t="s">
        <v>7171</v>
      </c>
      <c r="L4231" t="s">
        <v>7204</v>
      </c>
      <c r="M4231">
        <v>1</v>
      </c>
      <c r="N4231">
        <v>3471.48</v>
      </c>
      <c r="O4231">
        <v>0.25</v>
      </c>
      <c r="P4231">
        <v>165.99</v>
      </c>
    </row>
    <row r="4232" spans="1:16" x14ac:dyDescent="0.25">
      <c r="A4232" t="s">
        <v>4244</v>
      </c>
      <c r="B4232" t="s">
        <v>5281</v>
      </c>
      <c r="C4232" t="str">
        <f>TEXT(SalesData[[#This Row],[Order Date]],"mmm-yyyy")</f>
        <v>Jan-2023</v>
      </c>
      <c r="D4232">
        <f t="shared" si="66"/>
        <v>2023</v>
      </c>
      <c r="E4232" t="s">
        <v>6149</v>
      </c>
      <c r="F4232" t="s">
        <v>6947</v>
      </c>
      <c r="G4232" t="s">
        <v>7095</v>
      </c>
      <c r="H4232" t="s">
        <v>7108</v>
      </c>
      <c r="I4232" t="s">
        <v>7141</v>
      </c>
      <c r="J4232" t="s">
        <v>7163</v>
      </c>
      <c r="K4232" t="s">
        <v>7171</v>
      </c>
      <c r="L4232" t="s">
        <v>7184</v>
      </c>
      <c r="M4232">
        <v>1</v>
      </c>
      <c r="N4232">
        <v>5758.43</v>
      </c>
      <c r="O4232">
        <v>0.25</v>
      </c>
      <c r="P4232">
        <v>84.05</v>
      </c>
    </row>
    <row r="4233" spans="1:16" x14ac:dyDescent="0.25">
      <c r="A4233" t="s">
        <v>4245</v>
      </c>
      <c r="B4233" t="s">
        <v>6077</v>
      </c>
      <c r="C4233" t="str">
        <f>TEXT(SalesData[[#This Row],[Order Date]],"mmm-yyyy")</f>
        <v>Mar-2024</v>
      </c>
      <c r="D4233">
        <f t="shared" si="66"/>
        <v>2024</v>
      </c>
      <c r="E4233" t="s">
        <v>6186</v>
      </c>
      <c r="F4233" t="s">
        <v>6974</v>
      </c>
      <c r="G4233" t="s">
        <v>7095</v>
      </c>
      <c r="H4233" t="s">
        <v>7109</v>
      </c>
      <c r="I4233" t="s">
        <v>7135</v>
      </c>
      <c r="J4233" t="s">
        <v>7163</v>
      </c>
      <c r="K4233" t="s">
        <v>7167</v>
      </c>
      <c r="L4233" t="s">
        <v>7179</v>
      </c>
      <c r="M4233">
        <v>7</v>
      </c>
      <c r="N4233">
        <v>16279.73</v>
      </c>
      <c r="O4233">
        <v>0.1</v>
      </c>
      <c r="P4233">
        <v>3664.19</v>
      </c>
    </row>
    <row r="4234" spans="1:16" x14ac:dyDescent="0.25">
      <c r="A4234" t="s">
        <v>4246</v>
      </c>
      <c r="B4234" t="s">
        <v>5543</v>
      </c>
      <c r="C4234" t="str">
        <f>TEXT(SalesData[[#This Row],[Order Date]],"mmm-yyyy")</f>
        <v>Dec-2024</v>
      </c>
      <c r="D4234">
        <f t="shared" si="66"/>
        <v>2024</v>
      </c>
      <c r="E4234" t="s">
        <v>6676</v>
      </c>
      <c r="F4234" t="s">
        <v>6961</v>
      </c>
      <c r="G4234" t="s">
        <v>7097</v>
      </c>
      <c r="H4234" t="s">
        <v>7104</v>
      </c>
      <c r="I4234" t="s">
        <v>7160</v>
      </c>
      <c r="J4234" t="s">
        <v>7164</v>
      </c>
      <c r="K4234" t="s">
        <v>7174</v>
      </c>
      <c r="L4234" t="s">
        <v>7188</v>
      </c>
      <c r="M4234">
        <v>7</v>
      </c>
      <c r="N4234">
        <v>18591.509999999998</v>
      </c>
      <c r="O4234">
        <v>0.05</v>
      </c>
      <c r="P4234">
        <v>3674.21</v>
      </c>
    </row>
    <row r="4235" spans="1:16" x14ac:dyDescent="0.25">
      <c r="A4235" t="s">
        <v>4247</v>
      </c>
      <c r="B4235" t="s">
        <v>5521</v>
      </c>
      <c r="C4235" t="str">
        <f>TEXT(SalesData[[#This Row],[Order Date]],"mmm-yyyy")</f>
        <v>May-2024</v>
      </c>
      <c r="D4235">
        <f t="shared" si="66"/>
        <v>2024</v>
      </c>
      <c r="E4235" t="s">
        <v>6146</v>
      </c>
      <c r="F4235" t="s">
        <v>6944</v>
      </c>
      <c r="G4235" t="s">
        <v>7097</v>
      </c>
      <c r="H4235" t="s">
        <v>7104</v>
      </c>
      <c r="I4235" t="s">
        <v>7132</v>
      </c>
      <c r="J4235" t="s">
        <v>7164</v>
      </c>
      <c r="K4235" t="s">
        <v>7173</v>
      </c>
      <c r="L4235" t="s">
        <v>7206</v>
      </c>
      <c r="M4235">
        <v>3</v>
      </c>
      <c r="N4235">
        <v>5802.61</v>
      </c>
      <c r="O4235">
        <v>0.15</v>
      </c>
      <c r="P4235">
        <v>1524.22</v>
      </c>
    </row>
    <row r="4236" spans="1:16" x14ac:dyDescent="0.25">
      <c r="A4236" t="s">
        <v>4248</v>
      </c>
      <c r="B4236" t="s">
        <v>5689</v>
      </c>
      <c r="C4236" t="str">
        <f>TEXT(SalesData[[#This Row],[Order Date]],"mmm-yyyy")</f>
        <v>Jun-2023</v>
      </c>
      <c r="D4236">
        <f t="shared" si="66"/>
        <v>2023</v>
      </c>
      <c r="E4236" t="s">
        <v>6779</v>
      </c>
      <c r="F4236" t="s">
        <v>7035</v>
      </c>
      <c r="G4236" t="s">
        <v>7096</v>
      </c>
      <c r="H4236" t="s">
        <v>7112</v>
      </c>
      <c r="I4236" t="s">
        <v>7154</v>
      </c>
      <c r="J4236" t="s">
        <v>7165</v>
      </c>
      <c r="K4236" t="s">
        <v>7176</v>
      </c>
      <c r="L4236" t="s">
        <v>7202</v>
      </c>
      <c r="M4236">
        <v>8</v>
      </c>
      <c r="N4236">
        <v>134868.48000000001</v>
      </c>
      <c r="O4236">
        <v>0.1</v>
      </c>
      <c r="P4236">
        <v>12838.4</v>
      </c>
    </row>
    <row r="4237" spans="1:16" x14ac:dyDescent="0.25">
      <c r="A4237" t="s">
        <v>4249</v>
      </c>
      <c r="B4237" t="s">
        <v>5046</v>
      </c>
      <c r="C4237" t="str">
        <f>TEXT(SalesData[[#This Row],[Order Date]],"mmm-yyyy")</f>
        <v>Sep-2024</v>
      </c>
      <c r="D4237">
        <f t="shared" si="66"/>
        <v>2024</v>
      </c>
      <c r="E4237" t="s">
        <v>6711</v>
      </c>
      <c r="F4237" t="s">
        <v>7010</v>
      </c>
      <c r="G4237" t="s">
        <v>7094</v>
      </c>
      <c r="H4237" t="s">
        <v>7098</v>
      </c>
      <c r="I4237" t="s">
        <v>7138</v>
      </c>
      <c r="J4237" t="s">
        <v>7162</v>
      </c>
      <c r="K4237" t="s">
        <v>7168</v>
      </c>
      <c r="L4237" t="s">
        <v>7191</v>
      </c>
      <c r="M4237">
        <v>2</v>
      </c>
      <c r="N4237">
        <v>13407.43</v>
      </c>
      <c r="O4237">
        <v>0</v>
      </c>
      <c r="P4237">
        <v>2483.4699999999998</v>
      </c>
    </row>
    <row r="4238" spans="1:16" x14ac:dyDescent="0.25">
      <c r="A4238" t="s">
        <v>4250</v>
      </c>
      <c r="B4238" t="s">
        <v>5025</v>
      </c>
      <c r="C4238" t="str">
        <f>TEXT(SalesData[[#This Row],[Order Date]],"mmm-yyyy")</f>
        <v>May-2025</v>
      </c>
      <c r="D4238">
        <f t="shared" si="66"/>
        <v>2025</v>
      </c>
      <c r="E4238" t="s">
        <v>6358</v>
      </c>
      <c r="F4238" t="s">
        <v>6970</v>
      </c>
      <c r="G4238" t="s">
        <v>7094</v>
      </c>
      <c r="H4238" t="s">
        <v>7100</v>
      </c>
      <c r="I4238" t="s">
        <v>7151</v>
      </c>
      <c r="J4238" t="s">
        <v>7163</v>
      </c>
      <c r="K4238" t="s">
        <v>7171</v>
      </c>
      <c r="L4238" t="s">
        <v>7209</v>
      </c>
      <c r="M4238">
        <v>2</v>
      </c>
      <c r="N4238">
        <v>2624.19</v>
      </c>
      <c r="O4238">
        <v>0.25</v>
      </c>
      <c r="P4238">
        <v>129.30000000000001</v>
      </c>
    </row>
    <row r="4239" spans="1:16" x14ac:dyDescent="0.25">
      <c r="A4239" t="s">
        <v>4251</v>
      </c>
      <c r="B4239" t="s">
        <v>5341</v>
      </c>
      <c r="C4239" t="str">
        <f>TEXT(SalesData[[#This Row],[Order Date]],"mmm-yyyy")</f>
        <v>May-2024</v>
      </c>
      <c r="D4239">
        <f t="shared" si="66"/>
        <v>2024</v>
      </c>
      <c r="E4239" t="s">
        <v>6768</v>
      </c>
      <c r="F4239" t="s">
        <v>6952</v>
      </c>
      <c r="G4239" t="s">
        <v>7097</v>
      </c>
      <c r="H4239" t="s">
        <v>7104</v>
      </c>
      <c r="I4239" t="s">
        <v>7132</v>
      </c>
      <c r="J4239" t="s">
        <v>7162</v>
      </c>
      <c r="K4239" t="s">
        <v>7168</v>
      </c>
      <c r="L4239" t="s">
        <v>7180</v>
      </c>
      <c r="M4239">
        <v>1</v>
      </c>
      <c r="N4239">
        <v>3433.04</v>
      </c>
      <c r="O4239">
        <v>0</v>
      </c>
      <c r="P4239">
        <v>580.39</v>
      </c>
    </row>
    <row r="4240" spans="1:16" x14ac:dyDescent="0.25">
      <c r="A4240" t="s">
        <v>4252</v>
      </c>
      <c r="B4240" t="s">
        <v>5353</v>
      </c>
      <c r="C4240" t="str">
        <f>TEXT(SalesData[[#This Row],[Order Date]],"mmm-yyyy")</f>
        <v>Nov-2025</v>
      </c>
      <c r="D4240">
        <f t="shared" si="66"/>
        <v>2025</v>
      </c>
      <c r="E4240" t="s">
        <v>6626</v>
      </c>
      <c r="F4240" t="s">
        <v>7083</v>
      </c>
      <c r="G4240" t="s">
        <v>7096</v>
      </c>
      <c r="H4240" t="s">
        <v>7113</v>
      </c>
      <c r="I4240" t="s">
        <v>7144</v>
      </c>
      <c r="J4240" t="s">
        <v>7162</v>
      </c>
      <c r="K4240" t="s">
        <v>7166</v>
      </c>
      <c r="L4240" t="s">
        <v>7178</v>
      </c>
      <c r="M4240">
        <v>6</v>
      </c>
      <c r="N4240">
        <v>84761.72</v>
      </c>
      <c r="O4240">
        <v>0.1</v>
      </c>
      <c r="P4240">
        <v>12334.06</v>
      </c>
    </row>
    <row r="4241" spans="1:16" x14ac:dyDescent="0.25">
      <c r="A4241" t="s">
        <v>4253</v>
      </c>
      <c r="B4241" t="s">
        <v>5930</v>
      </c>
      <c r="C4241" t="str">
        <f>TEXT(SalesData[[#This Row],[Order Date]],"mmm-yyyy")</f>
        <v>Dec-2025</v>
      </c>
      <c r="D4241">
        <f t="shared" si="66"/>
        <v>2025</v>
      </c>
      <c r="E4241" t="s">
        <v>6568</v>
      </c>
      <c r="F4241" t="s">
        <v>6996</v>
      </c>
      <c r="G4241" t="s">
        <v>7097</v>
      </c>
      <c r="H4241" t="s">
        <v>7104</v>
      </c>
      <c r="I4241" t="s">
        <v>7160</v>
      </c>
      <c r="J4241" t="s">
        <v>7165</v>
      </c>
      <c r="K4241" t="s">
        <v>7176</v>
      </c>
      <c r="L4241" t="s">
        <v>7202</v>
      </c>
      <c r="M4241">
        <v>6</v>
      </c>
      <c r="N4241">
        <v>92495.55</v>
      </c>
      <c r="O4241">
        <v>0.15</v>
      </c>
      <c r="P4241">
        <v>8114.02</v>
      </c>
    </row>
    <row r="4242" spans="1:16" x14ac:dyDescent="0.25">
      <c r="A4242" t="s">
        <v>4254</v>
      </c>
      <c r="B4242" t="s">
        <v>6025</v>
      </c>
      <c r="C4242" t="str">
        <f>TEXT(SalesData[[#This Row],[Order Date]],"mmm-yyyy")</f>
        <v>Mar-2024</v>
      </c>
      <c r="D4242">
        <f t="shared" si="66"/>
        <v>2024</v>
      </c>
      <c r="E4242" t="s">
        <v>6555</v>
      </c>
      <c r="F4242" t="s">
        <v>7008</v>
      </c>
      <c r="G4242" t="s">
        <v>7097</v>
      </c>
      <c r="H4242" t="s">
        <v>7104</v>
      </c>
      <c r="I4242" t="s">
        <v>7132</v>
      </c>
      <c r="J4242" t="s">
        <v>7164</v>
      </c>
      <c r="K4242" t="s">
        <v>7173</v>
      </c>
      <c r="L4242" t="s">
        <v>7200</v>
      </c>
      <c r="M4242">
        <v>6</v>
      </c>
      <c r="N4242">
        <v>6649.08</v>
      </c>
      <c r="O4242">
        <v>0.05</v>
      </c>
      <c r="P4242">
        <v>2253.5700000000002</v>
      </c>
    </row>
    <row r="4243" spans="1:16" x14ac:dyDescent="0.25">
      <c r="A4243" t="s">
        <v>4255</v>
      </c>
      <c r="B4243" t="s">
        <v>5958</v>
      </c>
      <c r="C4243" t="str">
        <f>TEXT(SalesData[[#This Row],[Order Date]],"mmm-yyyy")</f>
        <v>Jul-2025</v>
      </c>
      <c r="D4243">
        <f t="shared" si="66"/>
        <v>2025</v>
      </c>
      <c r="E4243" t="s">
        <v>6253</v>
      </c>
      <c r="F4243" t="s">
        <v>7005</v>
      </c>
      <c r="G4243" t="s">
        <v>7097</v>
      </c>
      <c r="H4243" t="s">
        <v>7107</v>
      </c>
      <c r="I4243" t="s">
        <v>7123</v>
      </c>
      <c r="J4243" t="s">
        <v>7163</v>
      </c>
      <c r="K4243" t="s">
        <v>7167</v>
      </c>
      <c r="L4243" t="s">
        <v>7207</v>
      </c>
      <c r="M4243">
        <v>5</v>
      </c>
      <c r="N4243">
        <v>3544.98</v>
      </c>
      <c r="O4243">
        <v>0.15</v>
      </c>
      <c r="P4243">
        <v>966.75</v>
      </c>
    </row>
    <row r="4244" spans="1:16" x14ac:dyDescent="0.25">
      <c r="A4244" t="s">
        <v>4256</v>
      </c>
      <c r="B4244" t="s">
        <v>5376</v>
      </c>
      <c r="C4244" t="str">
        <f>TEXT(SalesData[[#This Row],[Order Date]],"mmm-yyyy")</f>
        <v>Nov-2025</v>
      </c>
      <c r="D4244">
        <f t="shared" si="66"/>
        <v>2025</v>
      </c>
      <c r="E4244" t="s">
        <v>6781</v>
      </c>
      <c r="F4244" t="s">
        <v>7031</v>
      </c>
      <c r="G4244" t="s">
        <v>7097</v>
      </c>
      <c r="H4244" t="s">
        <v>7104</v>
      </c>
      <c r="I4244" t="s">
        <v>7160</v>
      </c>
      <c r="J4244" t="s">
        <v>7165</v>
      </c>
      <c r="K4244" t="s">
        <v>7177</v>
      </c>
      <c r="L4244" t="s">
        <v>7201</v>
      </c>
      <c r="M4244">
        <v>7</v>
      </c>
      <c r="N4244">
        <v>314255.44</v>
      </c>
      <c r="O4244">
        <v>0.1</v>
      </c>
      <c r="P4244">
        <v>32379.23</v>
      </c>
    </row>
    <row r="4245" spans="1:16" x14ac:dyDescent="0.25">
      <c r="A4245" t="s">
        <v>4257</v>
      </c>
      <c r="B4245" t="s">
        <v>5511</v>
      </c>
      <c r="C4245" t="str">
        <f>TEXT(SalesData[[#This Row],[Order Date]],"mmm-yyyy")</f>
        <v>Aug-2023</v>
      </c>
      <c r="D4245">
        <f t="shared" si="66"/>
        <v>2023</v>
      </c>
      <c r="E4245" t="s">
        <v>6274</v>
      </c>
      <c r="F4245" t="s">
        <v>6995</v>
      </c>
      <c r="G4245" t="s">
        <v>7096</v>
      </c>
      <c r="H4245" t="s">
        <v>7112</v>
      </c>
      <c r="I4245" t="s">
        <v>7139</v>
      </c>
      <c r="J4245" t="s">
        <v>7165</v>
      </c>
      <c r="K4245" t="s">
        <v>7177</v>
      </c>
      <c r="L4245" t="s">
        <v>7201</v>
      </c>
      <c r="M4245">
        <v>7</v>
      </c>
      <c r="N4245">
        <v>263213.01</v>
      </c>
      <c r="O4245">
        <v>0.25</v>
      </c>
      <c r="P4245">
        <v>12438.79</v>
      </c>
    </row>
    <row r="4246" spans="1:16" x14ac:dyDescent="0.25">
      <c r="A4246" t="s">
        <v>4258</v>
      </c>
      <c r="B4246" t="s">
        <v>5587</v>
      </c>
      <c r="C4246" t="str">
        <f>TEXT(SalesData[[#This Row],[Order Date]],"mmm-yyyy")</f>
        <v>Jan-2025</v>
      </c>
      <c r="D4246">
        <f t="shared" si="66"/>
        <v>2025</v>
      </c>
      <c r="E4246" t="s">
        <v>6241</v>
      </c>
      <c r="F4246" t="s">
        <v>6926</v>
      </c>
      <c r="G4246" t="s">
        <v>7095</v>
      </c>
      <c r="H4246" t="s">
        <v>7108</v>
      </c>
      <c r="I4246" t="s">
        <v>7141</v>
      </c>
      <c r="J4246" t="s">
        <v>7164</v>
      </c>
      <c r="K4246" t="s">
        <v>7173</v>
      </c>
      <c r="L4246" t="s">
        <v>7186</v>
      </c>
      <c r="M4246">
        <v>7</v>
      </c>
      <c r="N4246">
        <v>31492.52</v>
      </c>
      <c r="O4246">
        <v>0</v>
      </c>
      <c r="P4246">
        <v>8686.6200000000008</v>
      </c>
    </row>
    <row r="4247" spans="1:16" x14ac:dyDescent="0.25">
      <c r="A4247" t="s">
        <v>4259</v>
      </c>
      <c r="B4247" t="s">
        <v>5922</v>
      </c>
      <c r="C4247" t="str">
        <f>TEXT(SalesData[[#This Row],[Order Date]],"mmm-yyyy")</f>
        <v>Dec-2024</v>
      </c>
      <c r="D4247">
        <f t="shared" si="66"/>
        <v>2024</v>
      </c>
      <c r="E4247" t="s">
        <v>6768</v>
      </c>
      <c r="F4247" t="s">
        <v>6952</v>
      </c>
      <c r="G4247" t="s">
        <v>7097</v>
      </c>
      <c r="H4247" t="s">
        <v>7110</v>
      </c>
      <c r="I4247" t="s">
        <v>7129</v>
      </c>
      <c r="J4247" t="s">
        <v>7162</v>
      </c>
      <c r="K4247" t="s">
        <v>7166</v>
      </c>
      <c r="L4247" t="s">
        <v>7178</v>
      </c>
      <c r="M4247">
        <v>3</v>
      </c>
      <c r="N4247">
        <v>46773.29</v>
      </c>
      <c r="O4247">
        <v>0</v>
      </c>
      <c r="P4247">
        <v>10479.99</v>
      </c>
    </row>
    <row r="4248" spans="1:16" x14ac:dyDescent="0.25">
      <c r="A4248" t="s">
        <v>4260</v>
      </c>
      <c r="B4248" t="s">
        <v>5361</v>
      </c>
      <c r="C4248" t="str">
        <f>TEXT(SalesData[[#This Row],[Order Date]],"mmm-yyyy")</f>
        <v>Jan-2024</v>
      </c>
      <c r="D4248">
        <f t="shared" si="66"/>
        <v>2024</v>
      </c>
      <c r="E4248" t="s">
        <v>6280</v>
      </c>
      <c r="F4248" t="s">
        <v>6978</v>
      </c>
      <c r="G4248" t="s">
        <v>7096</v>
      </c>
      <c r="H4248" t="s">
        <v>7103</v>
      </c>
      <c r="I4248" t="s">
        <v>7158</v>
      </c>
      <c r="J4248" t="s">
        <v>7164</v>
      </c>
      <c r="K4248" t="s">
        <v>7174</v>
      </c>
      <c r="L4248" t="s">
        <v>7199</v>
      </c>
      <c r="M4248">
        <v>2</v>
      </c>
      <c r="N4248">
        <v>2760.29</v>
      </c>
      <c r="O4248">
        <v>0.15</v>
      </c>
      <c r="P4248">
        <v>476.51</v>
      </c>
    </row>
    <row r="4249" spans="1:16" x14ac:dyDescent="0.25">
      <c r="A4249" t="s">
        <v>4261</v>
      </c>
      <c r="B4249" t="s">
        <v>5297</v>
      </c>
      <c r="C4249" t="str">
        <f>TEXT(SalesData[[#This Row],[Order Date]],"mmm-yyyy")</f>
        <v>Nov-2025</v>
      </c>
      <c r="D4249">
        <f t="shared" si="66"/>
        <v>2025</v>
      </c>
      <c r="E4249" t="s">
        <v>6596</v>
      </c>
      <c r="F4249" t="s">
        <v>6995</v>
      </c>
      <c r="G4249" t="s">
        <v>7094</v>
      </c>
      <c r="H4249" t="s">
        <v>7101</v>
      </c>
      <c r="I4249" t="s">
        <v>7117</v>
      </c>
      <c r="J4249" t="s">
        <v>7164</v>
      </c>
      <c r="K4249" t="s">
        <v>7174</v>
      </c>
      <c r="L4249" t="s">
        <v>7196</v>
      </c>
      <c r="M4249">
        <v>6</v>
      </c>
      <c r="N4249">
        <v>15287.95</v>
      </c>
      <c r="O4249">
        <v>0.25</v>
      </c>
      <c r="P4249">
        <v>2657.81</v>
      </c>
    </row>
    <row r="4250" spans="1:16" x14ac:dyDescent="0.25">
      <c r="A4250" t="s">
        <v>4262</v>
      </c>
      <c r="B4250" t="s">
        <v>5515</v>
      </c>
      <c r="C4250" t="str">
        <f>TEXT(SalesData[[#This Row],[Order Date]],"mmm-yyyy")</f>
        <v>Feb-2024</v>
      </c>
      <c r="D4250">
        <f t="shared" si="66"/>
        <v>2024</v>
      </c>
      <c r="E4250" t="s">
        <v>6880</v>
      </c>
      <c r="F4250" t="s">
        <v>6928</v>
      </c>
      <c r="G4250" t="s">
        <v>7097</v>
      </c>
      <c r="H4250" t="s">
        <v>7110</v>
      </c>
      <c r="I4250" t="s">
        <v>7155</v>
      </c>
      <c r="J4250" t="s">
        <v>7163</v>
      </c>
      <c r="K4250" t="s">
        <v>7171</v>
      </c>
      <c r="L4250" t="s">
        <v>7204</v>
      </c>
      <c r="M4250">
        <v>8</v>
      </c>
      <c r="N4250">
        <v>34789.879999999997</v>
      </c>
      <c r="O4250">
        <v>0</v>
      </c>
      <c r="P4250">
        <v>6230.64</v>
      </c>
    </row>
    <row r="4251" spans="1:16" x14ac:dyDescent="0.25">
      <c r="A4251" t="s">
        <v>4263</v>
      </c>
      <c r="B4251" t="s">
        <v>5181</v>
      </c>
      <c r="C4251" t="str">
        <f>TEXT(SalesData[[#This Row],[Order Date]],"mmm-yyyy")</f>
        <v>Sep-2024</v>
      </c>
      <c r="D4251">
        <f t="shared" si="66"/>
        <v>2024</v>
      </c>
      <c r="E4251" t="s">
        <v>6162</v>
      </c>
      <c r="F4251" t="s">
        <v>6958</v>
      </c>
      <c r="G4251" t="s">
        <v>7096</v>
      </c>
      <c r="H4251" t="s">
        <v>7111</v>
      </c>
      <c r="I4251" t="s">
        <v>7145</v>
      </c>
      <c r="J4251" t="s">
        <v>7162</v>
      </c>
      <c r="K4251" t="s">
        <v>7169</v>
      </c>
      <c r="L4251" t="s">
        <v>7182</v>
      </c>
      <c r="M4251">
        <v>4</v>
      </c>
      <c r="N4251">
        <v>27325.599999999999</v>
      </c>
      <c r="O4251">
        <v>0.25</v>
      </c>
      <c r="P4251">
        <v>928.89</v>
      </c>
    </row>
    <row r="4252" spans="1:16" x14ac:dyDescent="0.25">
      <c r="A4252" t="s">
        <v>4264</v>
      </c>
      <c r="B4252" t="s">
        <v>5092</v>
      </c>
      <c r="C4252" t="str">
        <f>TEXT(SalesData[[#This Row],[Order Date]],"mmm-yyyy")</f>
        <v>Feb-2025</v>
      </c>
      <c r="D4252">
        <f t="shared" si="66"/>
        <v>2025</v>
      </c>
      <c r="E4252" t="s">
        <v>6746</v>
      </c>
      <c r="F4252" t="s">
        <v>6900</v>
      </c>
      <c r="G4252" t="s">
        <v>7097</v>
      </c>
      <c r="H4252" t="s">
        <v>7105</v>
      </c>
      <c r="I4252" t="s">
        <v>7149</v>
      </c>
      <c r="J4252" t="s">
        <v>7162</v>
      </c>
      <c r="K4252" t="s">
        <v>7168</v>
      </c>
      <c r="L4252" t="s">
        <v>7180</v>
      </c>
      <c r="M4252">
        <v>6</v>
      </c>
      <c r="N4252">
        <v>17550.96</v>
      </c>
      <c r="O4252">
        <v>0.2</v>
      </c>
      <c r="P4252">
        <v>970.08</v>
      </c>
    </row>
    <row r="4253" spans="1:16" x14ac:dyDescent="0.25">
      <c r="A4253" t="s">
        <v>4265</v>
      </c>
      <c r="B4253" t="s">
        <v>5668</v>
      </c>
      <c r="C4253" t="str">
        <f>TEXT(SalesData[[#This Row],[Order Date]],"mmm-yyyy")</f>
        <v>Feb-2024</v>
      </c>
      <c r="D4253">
        <f t="shared" si="66"/>
        <v>2024</v>
      </c>
      <c r="E4253" t="s">
        <v>6819</v>
      </c>
      <c r="F4253" t="s">
        <v>6903</v>
      </c>
      <c r="G4253" t="s">
        <v>7097</v>
      </c>
      <c r="H4253" t="s">
        <v>7110</v>
      </c>
      <c r="I4253" t="s">
        <v>7129</v>
      </c>
      <c r="J4253" t="s">
        <v>7164</v>
      </c>
      <c r="K4253" t="s">
        <v>7174</v>
      </c>
      <c r="L4253" t="s">
        <v>7199</v>
      </c>
      <c r="M4253">
        <v>8</v>
      </c>
      <c r="N4253">
        <v>11570.37</v>
      </c>
      <c r="O4253">
        <v>0.05</v>
      </c>
      <c r="P4253">
        <v>2272.96</v>
      </c>
    </row>
    <row r="4254" spans="1:16" x14ac:dyDescent="0.25">
      <c r="A4254" t="s">
        <v>4266</v>
      </c>
      <c r="B4254" t="s">
        <v>5690</v>
      </c>
      <c r="C4254" t="str">
        <f>TEXT(SalesData[[#This Row],[Order Date]],"mmm-yyyy")</f>
        <v>Jul-2025</v>
      </c>
      <c r="D4254">
        <f t="shared" si="66"/>
        <v>2025</v>
      </c>
      <c r="E4254" t="s">
        <v>6406</v>
      </c>
      <c r="F4254" t="s">
        <v>6916</v>
      </c>
      <c r="G4254" t="s">
        <v>7094</v>
      </c>
      <c r="H4254" t="s">
        <v>7101</v>
      </c>
      <c r="I4254" t="s">
        <v>7117</v>
      </c>
      <c r="J4254" t="s">
        <v>7163</v>
      </c>
      <c r="K4254" t="s">
        <v>7171</v>
      </c>
      <c r="L4254" t="s">
        <v>7209</v>
      </c>
      <c r="M4254">
        <v>8</v>
      </c>
      <c r="N4254">
        <v>13553.22</v>
      </c>
      <c r="O4254">
        <v>0.05</v>
      </c>
      <c r="P4254">
        <v>2465.64</v>
      </c>
    </row>
    <row r="4255" spans="1:16" x14ac:dyDescent="0.25">
      <c r="A4255" t="s">
        <v>4267</v>
      </c>
      <c r="B4255" t="s">
        <v>5483</v>
      </c>
      <c r="C4255" t="str">
        <f>TEXT(SalesData[[#This Row],[Order Date]],"mmm-yyyy")</f>
        <v>Feb-2025</v>
      </c>
      <c r="D4255">
        <f t="shared" si="66"/>
        <v>2025</v>
      </c>
      <c r="E4255" t="s">
        <v>6555</v>
      </c>
      <c r="F4255" t="s">
        <v>7008</v>
      </c>
      <c r="G4255" t="s">
        <v>7097</v>
      </c>
      <c r="H4255" t="s">
        <v>7110</v>
      </c>
      <c r="I4255" t="s">
        <v>7129</v>
      </c>
      <c r="J4255" t="s">
        <v>7164</v>
      </c>
      <c r="K4255" t="s">
        <v>7170</v>
      </c>
      <c r="L4255" t="s">
        <v>7213</v>
      </c>
      <c r="M4255">
        <v>6</v>
      </c>
      <c r="N4255">
        <v>16105.03</v>
      </c>
      <c r="O4255">
        <v>0</v>
      </c>
      <c r="P4255">
        <v>5274.49</v>
      </c>
    </row>
    <row r="4256" spans="1:16" x14ac:dyDescent="0.25">
      <c r="A4256" t="s">
        <v>4268</v>
      </c>
      <c r="B4256" t="s">
        <v>5406</v>
      </c>
      <c r="C4256" t="str">
        <f>TEXT(SalesData[[#This Row],[Order Date]],"mmm-yyyy")</f>
        <v>Oct-2024</v>
      </c>
      <c r="D4256">
        <f t="shared" si="66"/>
        <v>2024</v>
      </c>
      <c r="E4256" t="s">
        <v>6829</v>
      </c>
      <c r="F4256" t="s">
        <v>7010</v>
      </c>
      <c r="G4256" t="s">
        <v>7097</v>
      </c>
      <c r="H4256" t="s">
        <v>7110</v>
      </c>
      <c r="I4256" t="s">
        <v>7155</v>
      </c>
      <c r="J4256" t="s">
        <v>7165</v>
      </c>
      <c r="K4256" t="s">
        <v>7177</v>
      </c>
      <c r="L4256" t="s">
        <v>7198</v>
      </c>
      <c r="M4256">
        <v>7</v>
      </c>
      <c r="N4256">
        <v>446413.08</v>
      </c>
      <c r="O4256">
        <v>0</v>
      </c>
      <c r="P4256">
        <v>73390.41</v>
      </c>
    </row>
    <row r="4257" spans="1:16" x14ac:dyDescent="0.25">
      <c r="A4257" t="s">
        <v>4269</v>
      </c>
      <c r="B4257" t="s">
        <v>5671</v>
      </c>
      <c r="C4257" t="str">
        <f>TEXT(SalesData[[#This Row],[Order Date]],"mmm-yyyy")</f>
        <v>Jun-2023</v>
      </c>
      <c r="D4257">
        <f t="shared" si="66"/>
        <v>2023</v>
      </c>
      <c r="E4257" t="s">
        <v>6860</v>
      </c>
      <c r="F4257" t="s">
        <v>6940</v>
      </c>
      <c r="G4257" t="s">
        <v>7096</v>
      </c>
      <c r="H4257" t="s">
        <v>7112</v>
      </c>
      <c r="I4257" t="s">
        <v>7154</v>
      </c>
      <c r="J4257" t="s">
        <v>7163</v>
      </c>
      <c r="K4257" t="s">
        <v>7175</v>
      </c>
      <c r="L4257" t="s">
        <v>7205</v>
      </c>
      <c r="M4257">
        <v>2</v>
      </c>
      <c r="N4257">
        <v>6520.95</v>
      </c>
      <c r="O4257">
        <v>0.05</v>
      </c>
      <c r="P4257">
        <v>1072.26</v>
      </c>
    </row>
    <row r="4258" spans="1:16" x14ac:dyDescent="0.25">
      <c r="A4258" t="s">
        <v>4270</v>
      </c>
      <c r="B4258" t="s">
        <v>5021</v>
      </c>
      <c r="C4258" t="str">
        <f>TEXT(SalesData[[#This Row],[Order Date]],"mmm-yyyy")</f>
        <v>Dec-2024</v>
      </c>
      <c r="D4258">
        <f t="shared" si="66"/>
        <v>2024</v>
      </c>
      <c r="E4258" t="s">
        <v>6361</v>
      </c>
      <c r="F4258" t="s">
        <v>6897</v>
      </c>
      <c r="G4258" t="s">
        <v>7094</v>
      </c>
      <c r="H4258" t="s">
        <v>7099</v>
      </c>
      <c r="I4258" t="s">
        <v>7130</v>
      </c>
      <c r="J4258" t="s">
        <v>7164</v>
      </c>
      <c r="K4258" t="s">
        <v>7170</v>
      </c>
      <c r="L4258" t="s">
        <v>7183</v>
      </c>
      <c r="M4258">
        <v>2</v>
      </c>
      <c r="N4258">
        <v>9438.61</v>
      </c>
      <c r="O4258">
        <v>0.05</v>
      </c>
      <c r="P4258">
        <v>2247.9</v>
      </c>
    </row>
    <row r="4259" spans="1:16" x14ac:dyDescent="0.25">
      <c r="A4259" t="s">
        <v>4271</v>
      </c>
      <c r="B4259" t="s">
        <v>6015</v>
      </c>
      <c r="C4259" t="str">
        <f>TEXT(SalesData[[#This Row],[Order Date]],"mmm-yyyy")</f>
        <v>Jun-2023</v>
      </c>
      <c r="D4259">
        <f t="shared" si="66"/>
        <v>2023</v>
      </c>
      <c r="E4259" t="s">
        <v>6620</v>
      </c>
      <c r="F4259" t="s">
        <v>7009</v>
      </c>
      <c r="G4259" t="s">
        <v>7095</v>
      </c>
      <c r="H4259" t="s">
        <v>7102</v>
      </c>
      <c r="I4259" t="s">
        <v>7118</v>
      </c>
      <c r="J4259" t="s">
        <v>7162</v>
      </c>
      <c r="K4259" t="s">
        <v>7166</v>
      </c>
      <c r="L4259" t="s">
        <v>7178</v>
      </c>
      <c r="M4259">
        <v>5</v>
      </c>
      <c r="N4259">
        <v>76678.75</v>
      </c>
      <c r="O4259">
        <v>0</v>
      </c>
      <c r="P4259">
        <v>15352.58</v>
      </c>
    </row>
    <row r="4260" spans="1:16" x14ac:dyDescent="0.25">
      <c r="A4260" t="s">
        <v>4272</v>
      </c>
      <c r="B4260" t="s">
        <v>5629</v>
      </c>
      <c r="C4260" t="str">
        <f>TEXT(SalesData[[#This Row],[Order Date]],"mmm-yyyy")</f>
        <v>Oct-2025</v>
      </c>
      <c r="D4260">
        <f t="shared" si="66"/>
        <v>2025</v>
      </c>
      <c r="E4260" t="s">
        <v>6125</v>
      </c>
      <c r="F4260" t="s">
        <v>6924</v>
      </c>
      <c r="G4260" t="s">
        <v>7097</v>
      </c>
      <c r="H4260" t="s">
        <v>7107</v>
      </c>
      <c r="I4260" t="s">
        <v>7152</v>
      </c>
      <c r="J4260" t="s">
        <v>7165</v>
      </c>
      <c r="K4260" t="s">
        <v>7177</v>
      </c>
      <c r="L4260" t="s">
        <v>7198</v>
      </c>
      <c r="M4260">
        <v>6</v>
      </c>
      <c r="N4260">
        <v>355996.61</v>
      </c>
      <c r="O4260">
        <v>0.1</v>
      </c>
      <c r="P4260">
        <v>43982.79</v>
      </c>
    </row>
    <row r="4261" spans="1:16" x14ac:dyDescent="0.25">
      <c r="A4261" t="s">
        <v>4273</v>
      </c>
      <c r="B4261" t="s">
        <v>5749</v>
      </c>
      <c r="C4261" t="str">
        <f>TEXT(SalesData[[#This Row],[Order Date]],"mmm-yyyy")</f>
        <v>Jul-2023</v>
      </c>
      <c r="D4261">
        <f t="shared" si="66"/>
        <v>2023</v>
      </c>
      <c r="E4261" t="s">
        <v>6857</v>
      </c>
      <c r="F4261" t="s">
        <v>6907</v>
      </c>
      <c r="G4261" t="s">
        <v>7095</v>
      </c>
      <c r="H4261" t="s">
        <v>7108</v>
      </c>
      <c r="I4261" t="s">
        <v>7126</v>
      </c>
      <c r="J4261" t="s">
        <v>7164</v>
      </c>
      <c r="K4261" t="s">
        <v>7174</v>
      </c>
      <c r="L4261" t="s">
        <v>7199</v>
      </c>
      <c r="M4261">
        <v>6</v>
      </c>
      <c r="N4261">
        <v>9149.3799999999992</v>
      </c>
      <c r="O4261">
        <v>0.05</v>
      </c>
      <c r="P4261">
        <v>1858.74</v>
      </c>
    </row>
    <row r="4262" spans="1:16" x14ac:dyDescent="0.25">
      <c r="A4262" t="s">
        <v>4274</v>
      </c>
      <c r="B4262" t="s">
        <v>5842</v>
      </c>
      <c r="C4262" t="str">
        <f>TEXT(SalesData[[#This Row],[Order Date]],"mmm-yyyy")</f>
        <v>Feb-2025</v>
      </c>
      <c r="D4262">
        <f t="shared" si="66"/>
        <v>2025</v>
      </c>
      <c r="E4262" t="s">
        <v>6412</v>
      </c>
      <c r="F4262" t="s">
        <v>6967</v>
      </c>
      <c r="G4262" t="s">
        <v>7097</v>
      </c>
      <c r="H4262" t="s">
        <v>7105</v>
      </c>
      <c r="I4262" t="s">
        <v>7121</v>
      </c>
      <c r="J4262" t="s">
        <v>7163</v>
      </c>
      <c r="K4262" t="s">
        <v>7175</v>
      </c>
      <c r="L4262" t="s">
        <v>7205</v>
      </c>
      <c r="M4262">
        <v>2</v>
      </c>
      <c r="N4262">
        <v>5443.7</v>
      </c>
      <c r="O4262">
        <v>0.25</v>
      </c>
      <c r="P4262">
        <v>634.67999999999995</v>
      </c>
    </row>
    <row r="4263" spans="1:16" x14ac:dyDescent="0.25">
      <c r="A4263" t="s">
        <v>4275</v>
      </c>
      <c r="B4263" t="s">
        <v>5040</v>
      </c>
      <c r="C4263" t="str">
        <f>TEXT(SalesData[[#This Row],[Order Date]],"mmm-yyyy")</f>
        <v>Nov-2025</v>
      </c>
      <c r="D4263">
        <f t="shared" si="66"/>
        <v>2025</v>
      </c>
      <c r="E4263" t="s">
        <v>6850</v>
      </c>
      <c r="F4263" t="s">
        <v>6930</v>
      </c>
      <c r="G4263" t="s">
        <v>7097</v>
      </c>
      <c r="H4263" t="s">
        <v>7105</v>
      </c>
      <c r="I4263" t="s">
        <v>7149</v>
      </c>
      <c r="J4263" t="s">
        <v>7164</v>
      </c>
      <c r="K4263" t="s">
        <v>7174</v>
      </c>
      <c r="L4263" t="s">
        <v>7196</v>
      </c>
      <c r="M4263">
        <v>8</v>
      </c>
      <c r="N4263">
        <v>21660.59</v>
      </c>
      <c r="O4263">
        <v>0.2</v>
      </c>
      <c r="P4263">
        <v>4301.3599999999997</v>
      </c>
    </row>
    <row r="4264" spans="1:16" x14ac:dyDescent="0.25">
      <c r="A4264" t="s">
        <v>4276</v>
      </c>
      <c r="B4264" t="s">
        <v>5087</v>
      </c>
      <c r="C4264" t="str">
        <f>TEXT(SalesData[[#This Row],[Order Date]],"mmm-yyyy")</f>
        <v>Mar-2023</v>
      </c>
      <c r="D4264">
        <f t="shared" si="66"/>
        <v>2023</v>
      </c>
      <c r="E4264" t="s">
        <v>6814</v>
      </c>
      <c r="F4264" t="s">
        <v>6972</v>
      </c>
      <c r="G4264" t="s">
        <v>7096</v>
      </c>
      <c r="H4264" t="s">
        <v>7112</v>
      </c>
      <c r="I4264" t="s">
        <v>7133</v>
      </c>
      <c r="J4264" t="s">
        <v>7163</v>
      </c>
      <c r="K4264" t="s">
        <v>7175</v>
      </c>
      <c r="L4264" t="s">
        <v>7190</v>
      </c>
      <c r="M4264">
        <v>6</v>
      </c>
      <c r="N4264">
        <v>12851.66</v>
      </c>
      <c r="O4264">
        <v>0</v>
      </c>
      <c r="P4264">
        <v>2758.19</v>
      </c>
    </row>
    <row r="4265" spans="1:16" x14ac:dyDescent="0.25">
      <c r="A4265" t="s">
        <v>4277</v>
      </c>
      <c r="B4265" t="s">
        <v>5382</v>
      </c>
      <c r="C4265" t="str">
        <f>TEXT(SalesData[[#This Row],[Order Date]],"mmm-yyyy")</f>
        <v>Jun-2024</v>
      </c>
      <c r="D4265">
        <f t="shared" si="66"/>
        <v>2024</v>
      </c>
      <c r="E4265" t="s">
        <v>6151</v>
      </c>
      <c r="F4265" t="s">
        <v>6949</v>
      </c>
      <c r="G4265" t="s">
        <v>7095</v>
      </c>
      <c r="H4265" t="s">
        <v>7109</v>
      </c>
      <c r="I4265" t="s">
        <v>7127</v>
      </c>
      <c r="J4265" t="s">
        <v>7165</v>
      </c>
      <c r="K4265" t="s">
        <v>7172</v>
      </c>
      <c r="L4265" t="s">
        <v>7208</v>
      </c>
      <c r="M4265">
        <v>8</v>
      </c>
      <c r="N4265">
        <v>19422.009999999998</v>
      </c>
      <c r="O4265">
        <v>0</v>
      </c>
      <c r="P4265">
        <v>4266.84</v>
      </c>
    </row>
    <row r="4266" spans="1:16" x14ac:dyDescent="0.25">
      <c r="A4266" t="s">
        <v>4278</v>
      </c>
      <c r="B4266" t="s">
        <v>6078</v>
      </c>
      <c r="C4266" t="str">
        <f>TEXT(SalesData[[#This Row],[Order Date]],"mmm-yyyy")</f>
        <v>May-2024</v>
      </c>
      <c r="D4266">
        <f t="shared" si="66"/>
        <v>2024</v>
      </c>
      <c r="E4266" t="s">
        <v>6462</v>
      </c>
      <c r="F4266" t="s">
        <v>6939</v>
      </c>
      <c r="G4266" t="s">
        <v>7094</v>
      </c>
      <c r="H4266" t="s">
        <v>7101</v>
      </c>
      <c r="I4266" t="s">
        <v>7117</v>
      </c>
      <c r="J4266" t="s">
        <v>7162</v>
      </c>
      <c r="K4266" t="s">
        <v>7168</v>
      </c>
      <c r="L4266" t="s">
        <v>7180</v>
      </c>
      <c r="M4266">
        <v>4</v>
      </c>
      <c r="N4266">
        <v>10423.06</v>
      </c>
      <c r="O4266">
        <v>0.25</v>
      </c>
      <c r="P4266">
        <v>302.13</v>
      </c>
    </row>
    <row r="4267" spans="1:16" x14ac:dyDescent="0.25">
      <c r="A4267" t="s">
        <v>4279</v>
      </c>
      <c r="B4267" t="s">
        <v>5693</v>
      </c>
      <c r="C4267" t="str">
        <f>TEXT(SalesData[[#This Row],[Order Date]],"mmm-yyyy")</f>
        <v>Oct-2023</v>
      </c>
      <c r="D4267">
        <f t="shared" si="66"/>
        <v>2023</v>
      </c>
      <c r="E4267" t="s">
        <v>6661</v>
      </c>
      <c r="F4267" t="s">
        <v>7043</v>
      </c>
      <c r="G4267" t="s">
        <v>7096</v>
      </c>
      <c r="H4267" t="s">
        <v>7112</v>
      </c>
      <c r="I4267" t="s">
        <v>7133</v>
      </c>
      <c r="J4267" t="s">
        <v>7165</v>
      </c>
      <c r="K4267" t="s">
        <v>7177</v>
      </c>
      <c r="L4267" t="s">
        <v>7201</v>
      </c>
      <c r="M4267">
        <v>4</v>
      </c>
      <c r="N4267">
        <v>191886.28</v>
      </c>
      <c r="O4267">
        <v>0.05</v>
      </c>
      <c r="P4267">
        <v>21593.69</v>
      </c>
    </row>
    <row r="4268" spans="1:16" x14ac:dyDescent="0.25">
      <c r="A4268" t="s">
        <v>4280</v>
      </c>
      <c r="B4268" t="s">
        <v>5904</v>
      </c>
      <c r="C4268" t="str">
        <f>TEXT(SalesData[[#This Row],[Order Date]],"mmm-yyyy")</f>
        <v>Jan-2025</v>
      </c>
      <c r="D4268">
        <f t="shared" si="66"/>
        <v>2025</v>
      </c>
      <c r="E4268" t="s">
        <v>6181</v>
      </c>
      <c r="F4268" t="s">
        <v>6953</v>
      </c>
      <c r="G4268" t="s">
        <v>7095</v>
      </c>
      <c r="H4268" t="s">
        <v>7106</v>
      </c>
      <c r="I4268" t="s">
        <v>7122</v>
      </c>
      <c r="J4268" t="s">
        <v>7164</v>
      </c>
      <c r="K4268" t="s">
        <v>7173</v>
      </c>
      <c r="L4268" t="s">
        <v>7186</v>
      </c>
      <c r="M4268">
        <v>8</v>
      </c>
      <c r="N4268">
        <v>36967.919999999998</v>
      </c>
      <c r="O4268">
        <v>0</v>
      </c>
      <c r="P4268">
        <v>9515.7900000000009</v>
      </c>
    </row>
    <row r="4269" spans="1:16" x14ac:dyDescent="0.25">
      <c r="A4269" t="s">
        <v>4281</v>
      </c>
      <c r="B4269" t="s">
        <v>6027</v>
      </c>
      <c r="C4269" t="str">
        <f>TEXT(SalesData[[#This Row],[Order Date]],"mmm-yyyy")</f>
        <v>Dec-2024</v>
      </c>
      <c r="D4269">
        <f t="shared" si="66"/>
        <v>2024</v>
      </c>
      <c r="E4269" t="s">
        <v>6639</v>
      </c>
      <c r="F4269" t="s">
        <v>7048</v>
      </c>
      <c r="G4269" t="s">
        <v>7096</v>
      </c>
      <c r="H4269" t="s">
        <v>7113</v>
      </c>
      <c r="I4269" t="s">
        <v>7148</v>
      </c>
      <c r="J4269" t="s">
        <v>7163</v>
      </c>
      <c r="K4269" t="s">
        <v>7171</v>
      </c>
      <c r="L4269" t="s">
        <v>7209</v>
      </c>
      <c r="M4269">
        <v>7</v>
      </c>
      <c r="N4269">
        <v>9036.0300000000007</v>
      </c>
      <c r="O4269">
        <v>0.25</v>
      </c>
      <c r="P4269">
        <v>1234.45</v>
      </c>
    </row>
    <row r="4270" spans="1:16" x14ac:dyDescent="0.25">
      <c r="A4270" t="s">
        <v>4282</v>
      </c>
      <c r="B4270" t="s">
        <v>5984</v>
      </c>
      <c r="C4270" t="str">
        <f>TEXT(SalesData[[#This Row],[Order Date]],"mmm-yyyy")</f>
        <v>Jul-2025</v>
      </c>
      <c r="D4270">
        <f t="shared" si="66"/>
        <v>2025</v>
      </c>
      <c r="E4270" t="s">
        <v>6749</v>
      </c>
      <c r="F4270" t="s">
        <v>6968</v>
      </c>
      <c r="G4270" t="s">
        <v>7094</v>
      </c>
      <c r="H4270" t="s">
        <v>7101</v>
      </c>
      <c r="I4270" t="s">
        <v>7137</v>
      </c>
      <c r="J4270" t="s">
        <v>7165</v>
      </c>
      <c r="K4270" t="s">
        <v>7172</v>
      </c>
      <c r="L4270" t="s">
        <v>7212</v>
      </c>
      <c r="M4270">
        <v>2</v>
      </c>
      <c r="N4270">
        <v>6752.89</v>
      </c>
      <c r="O4270">
        <v>0.05</v>
      </c>
      <c r="P4270">
        <v>1336.27</v>
      </c>
    </row>
    <row r="4271" spans="1:16" x14ac:dyDescent="0.25">
      <c r="A4271" t="s">
        <v>4283</v>
      </c>
      <c r="B4271" t="s">
        <v>6079</v>
      </c>
      <c r="C4271" t="str">
        <f>TEXT(SalesData[[#This Row],[Order Date]],"mmm-yyyy")</f>
        <v>Aug-2024</v>
      </c>
      <c r="D4271">
        <f t="shared" si="66"/>
        <v>2024</v>
      </c>
      <c r="E4271" t="s">
        <v>6735</v>
      </c>
      <c r="F4271" t="s">
        <v>6958</v>
      </c>
      <c r="G4271" t="s">
        <v>7097</v>
      </c>
      <c r="H4271" t="s">
        <v>7107</v>
      </c>
      <c r="I4271" t="s">
        <v>7152</v>
      </c>
      <c r="J4271" t="s">
        <v>7165</v>
      </c>
      <c r="K4271" t="s">
        <v>7172</v>
      </c>
      <c r="L4271" t="s">
        <v>7208</v>
      </c>
      <c r="M4271">
        <v>7</v>
      </c>
      <c r="N4271">
        <v>16491.82</v>
      </c>
      <c r="O4271">
        <v>0.05</v>
      </c>
      <c r="P4271">
        <v>3487.14</v>
      </c>
    </row>
    <row r="4272" spans="1:16" x14ac:dyDescent="0.25">
      <c r="A4272" t="s">
        <v>4284</v>
      </c>
      <c r="B4272" t="s">
        <v>6080</v>
      </c>
      <c r="C4272" t="str">
        <f>TEXT(SalesData[[#This Row],[Order Date]],"mmm-yyyy")</f>
        <v>Nov-2023</v>
      </c>
      <c r="D4272">
        <f t="shared" si="66"/>
        <v>2023</v>
      </c>
      <c r="E4272" t="s">
        <v>6254</v>
      </c>
      <c r="F4272" t="s">
        <v>7006</v>
      </c>
      <c r="G4272" t="s">
        <v>7095</v>
      </c>
      <c r="H4272" t="s">
        <v>7108</v>
      </c>
      <c r="I4272" t="s">
        <v>7126</v>
      </c>
      <c r="J4272" t="s">
        <v>7163</v>
      </c>
      <c r="K4272" t="s">
        <v>7171</v>
      </c>
      <c r="L4272" t="s">
        <v>7204</v>
      </c>
      <c r="M4272">
        <v>7</v>
      </c>
      <c r="N4272">
        <v>31626.06</v>
      </c>
      <c r="O4272">
        <v>0</v>
      </c>
      <c r="P4272">
        <v>5873.59</v>
      </c>
    </row>
    <row r="4273" spans="1:16" x14ac:dyDescent="0.25">
      <c r="A4273" t="s">
        <v>4285</v>
      </c>
      <c r="B4273" t="s">
        <v>5664</v>
      </c>
      <c r="C4273" t="str">
        <f>TEXT(SalesData[[#This Row],[Order Date]],"mmm-yyyy")</f>
        <v>Jan-2024</v>
      </c>
      <c r="D4273">
        <f t="shared" si="66"/>
        <v>2024</v>
      </c>
      <c r="E4273" t="s">
        <v>6111</v>
      </c>
      <c r="F4273" t="s">
        <v>6910</v>
      </c>
      <c r="G4273" t="s">
        <v>7095</v>
      </c>
      <c r="H4273" t="s">
        <v>7106</v>
      </c>
      <c r="I4273" t="s">
        <v>7146</v>
      </c>
      <c r="J4273" t="s">
        <v>7163</v>
      </c>
      <c r="K4273" t="s">
        <v>7167</v>
      </c>
      <c r="L4273" t="s">
        <v>7207</v>
      </c>
      <c r="M4273">
        <v>4</v>
      </c>
      <c r="N4273">
        <v>2759.79</v>
      </c>
      <c r="O4273">
        <v>0.15</v>
      </c>
      <c r="P4273">
        <v>821.42</v>
      </c>
    </row>
    <row r="4274" spans="1:16" x14ac:dyDescent="0.25">
      <c r="A4274" t="s">
        <v>4286</v>
      </c>
      <c r="B4274" t="s">
        <v>5563</v>
      </c>
      <c r="C4274" t="str">
        <f>TEXT(SalesData[[#This Row],[Order Date]],"mmm-yyyy")</f>
        <v>Dec-2023</v>
      </c>
      <c r="D4274">
        <f t="shared" si="66"/>
        <v>2023</v>
      </c>
      <c r="E4274" t="s">
        <v>6624</v>
      </c>
      <c r="F4274" t="s">
        <v>6916</v>
      </c>
      <c r="G4274" t="s">
        <v>7094</v>
      </c>
      <c r="H4274" t="s">
        <v>7098</v>
      </c>
      <c r="I4274" t="s">
        <v>7114</v>
      </c>
      <c r="J4274" t="s">
        <v>7163</v>
      </c>
      <c r="K4274" t="s">
        <v>7175</v>
      </c>
      <c r="L4274" t="s">
        <v>7190</v>
      </c>
      <c r="M4274">
        <v>6</v>
      </c>
      <c r="N4274">
        <v>13327.36</v>
      </c>
      <c r="O4274">
        <v>0</v>
      </c>
      <c r="P4274">
        <v>2907.64</v>
      </c>
    </row>
    <row r="4275" spans="1:16" x14ac:dyDescent="0.25">
      <c r="A4275" t="s">
        <v>4287</v>
      </c>
      <c r="B4275" t="s">
        <v>5783</v>
      </c>
      <c r="C4275" t="str">
        <f>TEXT(SalesData[[#This Row],[Order Date]],"mmm-yyyy")</f>
        <v>Jan-2025</v>
      </c>
      <c r="D4275">
        <f t="shared" si="66"/>
        <v>2025</v>
      </c>
      <c r="E4275" t="s">
        <v>6251</v>
      </c>
      <c r="F4275" t="s">
        <v>6971</v>
      </c>
      <c r="G4275" t="s">
        <v>7095</v>
      </c>
      <c r="H4275" t="s">
        <v>7109</v>
      </c>
      <c r="I4275" t="s">
        <v>7140</v>
      </c>
      <c r="J4275" t="s">
        <v>7164</v>
      </c>
      <c r="K4275" t="s">
        <v>7170</v>
      </c>
      <c r="L4275" t="s">
        <v>7213</v>
      </c>
      <c r="M4275">
        <v>4</v>
      </c>
      <c r="N4275">
        <v>10070.379999999999</v>
      </c>
      <c r="O4275">
        <v>0.1</v>
      </c>
      <c r="P4275">
        <v>3165.18</v>
      </c>
    </row>
    <row r="4276" spans="1:16" x14ac:dyDescent="0.25">
      <c r="A4276" t="s">
        <v>4288</v>
      </c>
      <c r="B4276" t="s">
        <v>5220</v>
      </c>
      <c r="C4276" t="str">
        <f>TEXT(SalesData[[#This Row],[Order Date]],"mmm-yyyy")</f>
        <v>Mar-2024</v>
      </c>
      <c r="D4276">
        <f t="shared" si="66"/>
        <v>2024</v>
      </c>
      <c r="E4276" t="s">
        <v>6185</v>
      </c>
      <c r="F4276" t="s">
        <v>6973</v>
      </c>
      <c r="G4276" t="s">
        <v>7097</v>
      </c>
      <c r="H4276" t="s">
        <v>7107</v>
      </c>
      <c r="I4276" t="s">
        <v>7153</v>
      </c>
      <c r="J4276" t="s">
        <v>7162</v>
      </c>
      <c r="K4276" t="s">
        <v>7168</v>
      </c>
      <c r="L4276" t="s">
        <v>7181</v>
      </c>
      <c r="M4276">
        <v>2</v>
      </c>
      <c r="N4276">
        <v>23338.799999999999</v>
      </c>
      <c r="O4276">
        <v>0</v>
      </c>
      <c r="P4276">
        <v>5339.74</v>
      </c>
    </row>
    <row r="4277" spans="1:16" x14ac:dyDescent="0.25">
      <c r="A4277" t="s">
        <v>4289</v>
      </c>
      <c r="B4277" t="s">
        <v>5990</v>
      </c>
      <c r="C4277" t="str">
        <f>TEXT(SalesData[[#This Row],[Order Date]],"mmm-yyyy")</f>
        <v>Oct-2025</v>
      </c>
      <c r="D4277">
        <f t="shared" si="66"/>
        <v>2025</v>
      </c>
      <c r="E4277" t="s">
        <v>6599</v>
      </c>
      <c r="F4277" t="s">
        <v>7080</v>
      </c>
      <c r="G4277" t="s">
        <v>7095</v>
      </c>
      <c r="H4277" t="s">
        <v>7106</v>
      </c>
      <c r="I4277" t="s">
        <v>7161</v>
      </c>
      <c r="J4277" t="s">
        <v>7164</v>
      </c>
      <c r="K4277" t="s">
        <v>7173</v>
      </c>
      <c r="L4277" t="s">
        <v>7200</v>
      </c>
      <c r="M4277">
        <v>5</v>
      </c>
      <c r="N4277">
        <v>5835.14</v>
      </c>
      <c r="O4277">
        <v>0.05</v>
      </c>
      <c r="P4277">
        <v>2058.17</v>
      </c>
    </row>
    <row r="4278" spans="1:16" x14ac:dyDescent="0.25">
      <c r="A4278" t="s">
        <v>4290</v>
      </c>
      <c r="B4278" t="s">
        <v>5090</v>
      </c>
      <c r="C4278" t="str">
        <f>TEXT(SalesData[[#This Row],[Order Date]],"mmm-yyyy")</f>
        <v>Nov-2024</v>
      </c>
      <c r="D4278">
        <f t="shared" si="66"/>
        <v>2024</v>
      </c>
      <c r="E4278" t="s">
        <v>6552</v>
      </c>
      <c r="F4278" t="s">
        <v>6948</v>
      </c>
      <c r="G4278" t="s">
        <v>7096</v>
      </c>
      <c r="H4278" t="s">
        <v>7113</v>
      </c>
      <c r="I4278" t="s">
        <v>7144</v>
      </c>
      <c r="J4278" t="s">
        <v>7162</v>
      </c>
      <c r="K4278" t="s">
        <v>7169</v>
      </c>
      <c r="L4278" t="s">
        <v>7203</v>
      </c>
      <c r="M4278">
        <v>4</v>
      </c>
      <c r="N4278">
        <v>76244.639999999999</v>
      </c>
      <c r="O4278">
        <v>0.15</v>
      </c>
      <c r="P4278">
        <v>7486.61</v>
      </c>
    </row>
    <row r="4279" spans="1:16" x14ac:dyDescent="0.25">
      <c r="A4279" t="s">
        <v>4291</v>
      </c>
      <c r="B4279" t="s">
        <v>6025</v>
      </c>
      <c r="C4279" t="str">
        <f>TEXT(SalesData[[#This Row],[Order Date]],"mmm-yyyy")</f>
        <v>Mar-2024</v>
      </c>
      <c r="D4279">
        <f t="shared" si="66"/>
        <v>2024</v>
      </c>
      <c r="E4279" t="s">
        <v>6873</v>
      </c>
      <c r="F4279" t="s">
        <v>7044</v>
      </c>
      <c r="G4279" t="s">
        <v>7097</v>
      </c>
      <c r="H4279" t="s">
        <v>7110</v>
      </c>
      <c r="I4279" t="s">
        <v>7155</v>
      </c>
      <c r="J4279" t="s">
        <v>7162</v>
      </c>
      <c r="K4279" t="s">
        <v>7166</v>
      </c>
      <c r="L4279" t="s">
        <v>7211</v>
      </c>
      <c r="M4279">
        <v>2</v>
      </c>
      <c r="N4279">
        <v>13627.52</v>
      </c>
      <c r="O4279">
        <v>0.05</v>
      </c>
      <c r="P4279">
        <v>2595</v>
      </c>
    </row>
    <row r="4280" spans="1:16" x14ac:dyDescent="0.25">
      <c r="A4280" t="s">
        <v>4292</v>
      </c>
      <c r="B4280" t="s">
        <v>5722</v>
      </c>
      <c r="C4280" t="str">
        <f>TEXT(SalesData[[#This Row],[Order Date]],"mmm-yyyy")</f>
        <v>May-2025</v>
      </c>
      <c r="D4280">
        <f t="shared" si="66"/>
        <v>2025</v>
      </c>
      <c r="E4280" t="s">
        <v>6650</v>
      </c>
      <c r="F4280" t="s">
        <v>6946</v>
      </c>
      <c r="G4280" t="s">
        <v>7097</v>
      </c>
      <c r="H4280" t="s">
        <v>7105</v>
      </c>
      <c r="I4280" t="s">
        <v>7149</v>
      </c>
      <c r="J4280" t="s">
        <v>7162</v>
      </c>
      <c r="K4280" t="s">
        <v>7169</v>
      </c>
      <c r="L4280" t="s">
        <v>7203</v>
      </c>
      <c r="M4280">
        <v>8</v>
      </c>
      <c r="N4280">
        <v>184139.75</v>
      </c>
      <c r="O4280">
        <v>0</v>
      </c>
      <c r="P4280">
        <v>28406.959999999999</v>
      </c>
    </row>
    <row r="4281" spans="1:16" x14ac:dyDescent="0.25">
      <c r="A4281" t="s">
        <v>4293</v>
      </c>
      <c r="B4281" t="s">
        <v>5699</v>
      </c>
      <c r="C4281" t="str">
        <f>TEXT(SalesData[[#This Row],[Order Date]],"mmm-yyyy")</f>
        <v>Feb-2023</v>
      </c>
      <c r="D4281">
        <f t="shared" si="66"/>
        <v>2023</v>
      </c>
      <c r="E4281" t="s">
        <v>6893</v>
      </c>
      <c r="F4281" t="s">
        <v>7015</v>
      </c>
      <c r="G4281" t="s">
        <v>7097</v>
      </c>
      <c r="H4281" t="s">
        <v>7107</v>
      </c>
      <c r="I4281" t="s">
        <v>7153</v>
      </c>
      <c r="J4281" t="s">
        <v>7162</v>
      </c>
      <c r="K4281" t="s">
        <v>7168</v>
      </c>
      <c r="L4281" t="s">
        <v>7191</v>
      </c>
      <c r="M4281">
        <v>3</v>
      </c>
      <c r="N4281">
        <v>19920.7</v>
      </c>
      <c r="O4281">
        <v>0</v>
      </c>
      <c r="P4281">
        <v>3855.25</v>
      </c>
    </row>
    <row r="4282" spans="1:16" x14ac:dyDescent="0.25">
      <c r="A4282" t="s">
        <v>4294</v>
      </c>
      <c r="B4282" t="s">
        <v>5396</v>
      </c>
      <c r="C4282" t="str">
        <f>TEXT(SalesData[[#This Row],[Order Date]],"mmm-yyyy")</f>
        <v>Aug-2023</v>
      </c>
      <c r="D4282">
        <f t="shared" si="66"/>
        <v>2023</v>
      </c>
      <c r="E4282" t="s">
        <v>6804</v>
      </c>
      <c r="F4282" t="s">
        <v>6939</v>
      </c>
      <c r="G4282" t="s">
        <v>7094</v>
      </c>
      <c r="H4282" t="s">
        <v>7099</v>
      </c>
      <c r="I4282" t="s">
        <v>7125</v>
      </c>
      <c r="J4282" t="s">
        <v>7162</v>
      </c>
      <c r="K4282" t="s">
        <v>7168</v>
      </c>
      <c r="L4282" t="s">
        <v>7191</v>
      </c>
      <c r="M4282">
        <v>3</v>
      </c>
      <c r="N4282">
        <v>16334.81</v>
      </c>
      <c r="O4282">
        <v>0.15</v>
      </c>
      <c r="P4282">
        <v>2285.84</v>
      </c>
    </row>
    <row r="4283" spans="1:16" x14ac:dyDescent="0.25">
      <c r="A4283" t="s">
        <v>4295</v>
      </c>
      <c r="B4283" t="s">
        <v>5686</v>
      </c>
      <c r="C4283" t="str">
        <f>TEXT(SalesData[[#This Row],[Order Date]],"mmm-yyyy")</f>
        <v>Dec-2023</v>
      </c>
      <c r="D4283">
        <f t="shared" si="66"/>
        <v>2023</v>
      </c>
      <c r="E4283" t="s">
        <v>6394</v>
      </c>
      <c r="F4283" t="s">
        <v>6900</v>
      </c>
      <c r="G4283" t="s">
        <v>7096</v>
      </c>
      <c r="H4283" t="s">
        <v>7111</v>
      </c>
      <c r="I4283" t="s">
        <v>7142</v>
      </c>
      <c r="J4283" t="s">
        <v>7162</v>
      </c>
      <c r="K4283" t="s">
        <v>7166</v>
      </c>
      <c r="L4283" t="s">
        <v>7192</v>
      </c>
      <c r="M4283">
        <v>3</v>
      </c>
      <c r="N4283">
        <v>17630.95</v>
      </c>
      <c r="O4283">
        <v>0</v>
      </c>
      <c r="P4283">
        <v>3242.14</v>
      </c>
    </row>
    <row r="4284" spans="1:16" x14ac:dyDescent="0.25">
      <c r="A4284" t="s">
        <v>4296</v>
      </c>
      <c r="B4284" t="s">
        <v>5050</v>
      </c>
      <c r="C4284" t="str">
        <f>TEXT(SalesData[[#This Row],[Order Date]],"mmm-yyyy")</f>
        <v>Nov-2024</v>
      </c>
      <c r="D4284">
        <f t="shared" si="66"/>
        <v>2024</v>
      </c>
      <c r="E4284" t="s">
        <v>6820</v>
      </c>
      <c r="F4284" t="s">
        <v>7060</v>
      </c>
      <c r="G4284" t="s">
        <v>7097</v>
      </c>
      <c r="H4284" t="s">
        <v>7104</v>
      </c>
      <c r="I4284" t="s">
        <v>7132</v>
      </c>
      <c r="J4284" t="s">
        <v>7165</v>
      </c>
      <c r="K4284" t="s">
        <v>7172</v>
      </c>
      <c r="L4284" t="s">
        <v>7212</v>
      </c>
      <c r="M4284">
        <v>8</v>
      </c>
      <c r="N4284">
        <v>24661.26</v>
      </c>
      <c r="O4284">
        <v>0.15</v>
      </c>
      <c r="P4284">
        <v>3276.9</v>
      </c>
    </row>
    <row r="4285" spans="1:16" x14ac:dyDescent="0.25">
      <c r="A4285" t="s">
        <v>4297</v>
      </c>
      <c r="B4285" t="s">
        <v>5282</v>
      </c>
      <c r="C4285" t="str">
        <f>TEXT(SalesData[[#This Row],[Order Date]],"mmm-yyyy")</f>
        <v>Jun-2023</v>
      </c>
      <c r="D4285">
        <f t="shared" si="66"/>
        <v>2023</v>
      </c>
      <c r="E4285" t="s">
        <v>6215</v>
      </c>
      <c r="F4285" t="s">
        <v>6899</v>
      </c>
      <c r="G4285" t="s">
        <v>7097</v>
      </c>
      <c r="H4285" t="s">
        <v>7104</v>
      </c>
      <c r="I4285" t="s">
        <v>7160</v>
      </c>
      <c r="J4285" t="s">
        <v>7165</v>
      </c>
      <c r="K4285" t="s">
        <v>7176</v>
      </c>
      <c r="L4285" t="s">
        <v>7202</v>
      </c>
      <c r="M4285">
        <v>7</v>
      </c>
      <c r="N4285">
        <v>104942.08</v>
      </c>
      <c r="O4285">
        <v>0.15</v>
      </c>
      <c r="P4285">
        <v>8905.1</v>
      </c>
    </row>
    <row r="4286" spans="1:16" x14ac:dyDescent="0.25">
      <c r="A4286" t="s">
        <v>4298</v>
      </c>
      <c r="B4286" t="s">
        <v>5298</v>
      </c>
      <c r="C4286" t="str">
        <f>TEXT(SalesData[[#This Row],[Order Date]],"mmm-yyyy")</f>
        <v>Mar-2025</v>
      </c>
      <c r="D4286">
        <f t="shared" si="66"/>
        <v>2025</v>
      </c>
      <c r="E4286" t="s">
        <v>6614</v>
      </c>
      <c r="F4286" t="s">
        <v>6926</v>
      </c>
      <c r="G4286" t="s">
        <v>7094</v>
      </c>
      <c r="H4286" t="s">
        <v>7098</v>
      </c>
      <c r="I4286" t="s">
        <v>7156</v>
      </c>
      <c r="J4286" t="s">
        <v>7164</v>
      </c>
      <c r="K4286" t="s">
        <v>7170</v>
      </c>
      <c r="L4286" t="s">
        <v>7183</v>
      </c>
      <c r="M4286">
        <v>1</v>
      </c>
      <c r="N4286">
        <v>4846.13</v>
      </c>
      <c r="O4286">
        <v>0</v>
      </c>
      <c r="P4286">
        <v>1370.24</v>
      </c>
    </row>
    <row r="4287" spans="1:16" x14ac:dyDescent="0.25">
      <c r="A4287" t="s">
        <v>4299</v>
      </c>
      <c r="B4287" t="s">
        <v>5679</v>
      </c>
      <c r="C4287" t="str">
        <f>TEXT(SalesData[[#This Row],[Order Date]],"mmm-yyyy")</f>
        <v>Jan-2024</v>
      </c>
      <c r="D4287">
        <f t="shared" si="66"/>
        <v>2024</v>
      </c>
      <c r="E4287" t="s">
        <v>6247</v>
      </c>
      <c r="F4287" t="s">
        <v>6935</v>
      </c>
      <c r="G4287" t="s">
        <v>7097</v>
      </c>
      <c r="H4287" t="s">
        <v>7107</v>
      </c>
      <c r="I4287" t="s">
        <v>7123</v>
      </c>
      <c r="J4287" t="s">
        <v>7163</v>
      </c>
      <c r="K4287" t="s">
        <v>7171</v>
      </c>
      <c r="L4287" t="s">
        <v>7209</v>
      </c>
      <c r="M4287">
        <v>8</v>
      </c>
      <c r="N4287">
        <v>13933.42</v>
      </c>
      <c r="O4287">
        <v>0</v>
      </c>
      <c r="P4287">
        <v>2563.86</v>
      </c>
    </row>
    <row r="4288" spans="1:16" x14ac:dyDescent="0.25">
      <c r="A4288" t="s">
        <v>4300</v>
      </c>
      <c r="B4288" t="s">
        <v>5913</v>
      </c>
      <c r="C4288" t="str">
        <f>TEXT(SalesData[[#This Row],[Order Date]],"mmm-yyyy")</f>
        <v>Nov-2024</v>
      </c>
      <c r="D4288">
        <f t="shared" si="66"/>
        <v>2024</v>
      </c>
      <c r="E4288" t="s">
        <v>6454</v>
      </c>
      <c r="F4288" t="s">
        <v>7064</v>
      </c>
      <c r="G4288" t="s">
        <v>7095</v>
      </c>
      <c r="H4288" t="s">
        <v>7106</v>
      </c>
      <c r="I4288" t="s">
        <v>7146</v>
      </c>
      <c r="J4288" t="s">
        <v>7163</v>
      </c>
      <c r="K4288" t="s">
        <v>7175</v>
      </c>
      <c r="L4288" t="s">
        <v>7205</v>
      </c>
      <c r="M4288">
        <v>3</v>
      </c>
      <c r="N4288">
        <v>8300</v>
      </c>
      <c r="O4288">
        <v>0.2</v>
      </c>
      <c r="P4288">
        <v>621.82000000000005</v>
      </c>
    </row>
    <row r="4289" spans="1:16" x14ac:dyDescent="0.25">
      <c r="A4289" t="s">
        <v>4301</v>
      </c>
      <c r="B4289" t="s">
        <v>5184</v>
      </c>
      <c r="C4289" t="str">
        <f>TEXT(SalesData[[#This Row],[Order Date]],"mmm-yyyy")</f>
        <v>May-2025</v>
      </c>
      <c r="D4289">
        <f t="shared" si="66"/>
        <v>2025</v>
      </c>
      <c r="E4289" t="s">
        <v>6204</v>
      </c>
      <c r="F4289" t="s">
        <v>6958</v>
      </c>
      <c r="G4289" t="s">
        <v>7095</v>
      </c>
      <c r="H4289" t="s">
        <v>7109</v>
      </c>
      <c r="I4289" t="s">
        <v>7127</v>
      </c>
      <c r="J4289" t="s">
        <v>7162</v>
      </c>
      <c r="K4289" t="s">
        <v>7168</v>
      </c>
      <c r="L4289" t="s">
        <v>7181</v>
      </c>
      <c r="M4289">
        <v>7</v>
      </c>
      <c r="N4289">
        <v>72164.22</v>
      </c>
      <c r="O4289">
        <v>0.15</v>
      </c>
      <c r="P4289">
        <v>13406.43</v>
      </c>
    </row>
    <row r="4290" spans="1:16" x14ac:dyDescent="0.25">
      <c r="A4290" t="s">
        <v>4302</v>
      </c>
      <c r="B4290" t="s">
        <v>5323</v>
      </c>
      <c r="C4290" t="str">
        <f>TEXT(SalesData[[#This Row],[Order Date]],"mmm-yyyy")</f>
        <v>Sep-2025</v>
      </c>
      <c r="D4290">
        <f t="shared" ref="D4290:D4353" si="67">YEAR(B4290)</f>
        <v>2025</v>
      </c>
      <c r="E4290" t="s">
        <v>6838</v>
      </c>
      <c r="F4290" t="s">
        <v>7005</v>
      </c>
      <c r="G4290" t="s">
        <v>7096</v>
      </c>
      <c r="H4290" t="s">
        <v>7103</v>
      </c>
      <c r="I4290" t="s">
        <v>7134</v>
      </c>
      <c r="J4290" t="s">
        <v>7163</v>
      </c>
      <c r="K4290" t="s">
        <v>7167</v>
      </c>
      <c r="L4290" t="s">
        <v>7207</v>
      </c>
      <c r="M4290">
        <v>4</v>
      </c>
      <c r="N4290">
        <v>2566.3000000000002</v>
      </c>
      <c r="O4290">
        <v>0.2</v>
      </c>
      <c r="P4290">
        <v>758.06</v>
      </c>
    </row>
    <row r="4291" spans="1:16" x14ac:dyDescent="0.25">
      <c r="A4291" t="s">
        <v>4303</v>
      </c>
      <c r="B4291" t="s">
        <v>5444</v>
      </c>
      <c r="C4291" t="str">
        <f>TEXT(SalesData[[#This Row],[Order Date]],"mmm-yyyy")</f>
        <v>Sep-2023</v>
      </c>
      <c r="D4291">
        <f t="shared" si="67"/>
        <v>2023</v>
      </c>
      <c r="E4291" t="s">
        <v>6870</v>
      </c>
      <c r="F4291" t="s">
        <v>6937</v>
      </c>
      <c r="G4291" t="s">
        <v>7095</v>
      </c>
      <c r="H4291" t="s">
        <v>7102</v>
      </c>
      <c r="I4291" t="s">
        <v>7157</v>
      </c>
      <c r="J4291" t="s">
        <v>7163</v>
      </c>
      <c r="K4291" t="s">
        <v>7171</v>
      </c>
      <c r="L4291" t="s">
        <v>7204</v>
      </c>
      <c r="M4291">
        <v>4</v>
      </c>
      <c r="N4291">
        <v>13800.2</v>
      </c>
      <c r="O4291">
        <v>0.2</v>
      </c>
      <c r="P4291">
        <v>924.93</v>
      </c>
    </row>
    <row r="4292" spans="1:16" x14ac:dyDescent="0.25">
      <c r="A4292" t="s">
        <v>4304</v>
      </c>
      <c r="B4292" t="s">
        <v>5060</v>
      </c>
      <c r="C4292" t="str">
        <f>TEXT(SalesData[[#This Row],[Order Date]],"mmm-yyyy")</f>
        <v>Aug-2024</v>
      </c>
      <c r="D4292">
        <f t="shared" si="67"/>
        <v>2024</v>
      </c>
      <c r="E4292" t="s">
        <v>6355</v>
      </c>
      <c r="F4292" t="s">
        <v>6990</v>
      </c>
      <c r="G4292" t="s">
        <v>7097</v>
      </c>
      <c r="H4292" t="s">
        <v>7104</v>
      </c>
      <c r="I4292" t="s">
        <v>7132</v>
      </c>
      <c r="J4292" t="s">
        <v>7165</v>
      </c>
      <c r="K4292" t="s">
        <v>7177</v>
      </c>
      <c r="L4292" t="s">
        <v>7201</v>
      </c>
      <c r="M4292">
        <v>7</v>
      </c>
      <c r="N4292">
        <v>378510.78</v>
      </c>
      <c r="O4292">
        <v>0</v>
      </c>
      <c r="P4292">
        <v>53492</v>
      </c>
    </row>
    <row r="4293" spans="1:16" x14ac:dyDescent="0.25">
      <c r="A4293" t="s">
        <v>4305</v>
      </c>
      <c r="B4293" t="s">
        <v>5929</v>
      </c>
      <c r="C4293" t="str">
        <f>TEXT(SalesData[[#This Row],[Order Date]],"mmm-yyyy")</f>
        <v>Feb-2024</v>
      </c>
      <c r="D4293">
        <f t="shared" si="67"/>
        <v>2024</v>
      </c>
      <c r="E4293" t="s">
        <v>6136</v>
      </c>
      <c r="F4293" t="s">
        <v>6934</v>
      </c>
      <c r="G4293" t="s">
        <v>7094</v>
      </c>
      <c r="H4293" t="s">
        <v>7101</v>
      </c>
      <c r="I4293" t="s">
        <v>7117</v>
      </c>
      <c r="J4293" t="s">
        <v>7162</v>
      </c>
      <c r="K4293" t="s">
        <v>7169</v>
      </c>
      <c r="L4293" t="s">
        <v>7193</v>
      </c>
      <c r="M4293">
        <v>7</v>
      </c>
      <c r="N4293">
        <v>72507.16</v>
      </c>
      <c r="O4293">
        <v>0.1</v>
      </c>
      <c r="P4293">
        <v>11928.8</v>
      </c>
    </row>
    <row r="4294" spans="1:16" x14ac:dyDescent="0.25">
      <c r="A4294" t="s">
        <v>4306</v>
      </c>
      <c r="B4294" t="s">
        <v>6081</v>
      </c>
      <c r="C4294" t="str">
        <f>TEXT(SalesData[[#This Row],[Order Date]],"mmm-yyyy")</f>
        <v>Jan-2025</v>
      </c>
      <c r="D4294">
        <f t="shared" si="67"/>
        <v>2025</v>
      </c>
      <c r="E4294" t="s">
        <v>6415</v>
      </c>
      <c r="F4294" t="s">
        <v>6912</v>
      </c>
      <c r="G4294" t="s">
        <v>7095</v>
      </c>
      <c r="H4294" t="s">
        <v>7106</v>
      </c>
      <c r="I4294" t="s">
        <v>7122</v>
      </c>
      <c r="J4294" t="s">
        <v>7165</v>
      </c>
      <c r="K4294" t="s">
        <v>7177</v>
      </c>
      <c r="L4294" t="s">
        <v>7198</v>
      </c>
      <c r="M4294">
        <v>2</v>
      </c>
      <c r="N4294">
        <v>132761.07999999999</v>
      </c>
      <c r="O4294">
        <v>0</v>
      </c>
      <c r="P4294">
        <v>23201.74</v>
      </c>
    </row>
    <row r="4295" spans="1:16" x14ac:dyDescent="0.25">
      <c r="A4295" t="s">
        <v>4307</v>
      </c>
      <c r="B4295" t="s">
        <v>5400</v>
      </c>
      <c r="C4295" t="str">
        <f>TEXT(SalesData[[#This Row],[Order Date]],"mmm-yyyy")</f>
        <v>Jun-2023</v>
      </c>
      <c r="D4295">
        <f t="shared" si="67"/>
        <v>2023</v>
      </c>
      <c r="E4295" t="s">
        <v>6722</v>
      </c>
      <c r="F4295" t="s">
        <v>7077</v>
      </c>
      <c r="G4295" t="s">
        <v>7095</v>
      </c>
      <c r="H4295" t="s">
        <v>7108</v>
      </c>
      <c r="I4295" t="s">
        <v>7150</v>
      </c>
      <c r="J4295" t="s">
        <v>7162</v>
      </c>
      <c r="K4295" t="s">
        <v>7169</v>
      </c>
      <c r="L4295" t="s">
        <v>7203</v>
      </c>
      <c r="M4295">
        <v>6</v>
      </c>
      <c r="N4295">
        <v>108667.04</v>
      </c>
      <c r="O4295">
        <v>0.2</v>
      </c>
      <c r="P4295">
        <v>4982.51</v>
      </c>
    </row>
    <row r="4296" spans="1:16" x14ac:dyDescent="0.25">
      <c r="A4296" t="s">
        <v>4308</v>
      </c>
      <c r="B4296" t="s">
        <v>6082</v>
      </c>
      <c r="C4296" t="str">
        <f>TEXT(SalesData[[#This Row],[Order Date]],"mmm-yyyy")</f>
        <v>Dec-2024</v>
      </c>
      <c r="D4296">
        <f t="shared" si="67"/>
        <v>2024</v>
      </c>
      <c r="E4296" t="s">
        <v>6518</v>
      </c>
      <c r="F4296" t="s">
        <v>6929</v>
      </c>
      <c r="G4296" t="s">
        <v>7096</v>
      </c>
      <c r="H4296" t="s">
        <v>7103</v>
      </c>
      <c r="I4296" t="s">
        <v>7119</v>
      </c>
      <c r="J4296" t="s">
        <v>7165</v>
      </c>
      <c r="K4296" t="s">
        <v>7176</v>
      </c>
      <c r="L4296" t="s">
        <v>7195</v>
      </c>
      <c r="M4296">
        <v>1</v>
      </c>
      <c r="N4296">
        <v>9861.64</v>
      </c>
      <c r="O4296">
        <v>0.2</v>
      </c>
      <c r="P4296">
        <v>331.44</v>
      </c>
    </row>
    <row r="4297" spans="1:16" x14ac:dyDescent="0.25">
      <c r="A4297" t="s">
        <v>4309</v>
      </c>
      <c r="B4297" t="s">
        <v>5672</v>
      </c>
      <c r="C4297" t="str">
        <f>TEXT(SalesData[[#This Row],[Order Date]],"mmm-yyyy")</f>
        <v>Nov-2024</v>
      </c>
      <c r="D4297">
        <f t="shared" si="67"/>
        <v>2024</v>
      </c>
      <c r="E4297" t="s">
        <v>6290</v>
      </c>
      <c r="F4297" t="s">
        <v>6904</v>
      </c>
      <c r="G4297" t="s">
        <v>7096</v>
      </c>
      <c r="H4297" t="s">
        <v>7103</v>
      </c>
      <c r="I4297" t="s">
        <v>7134</v>
      </c>
      <c r="J4297" t="s">
        <v>7162</v>
      </c>
      <c r="K4297" t="s">
        <v>7166</v>
      </c>
      <c r="L4297" t="s">
        <v>7192</v>
      </c>
      <c r="M4297">
        <v>5</v>
      </c>
      <c r="N4297">
        <v>29267.55</v>
      </c>
      <c r="O4297">
        <v>0</v>
      </c>
      <c r="P4297">
        <v>4577.2700000000004</v>
      </c>
    </row>
    <row r="4298" spans="1:16" x14ac:dyDescent="0.25">
      <c r="A4298" t="s">
        <v>4310</v>
      </c>
      <c r="B4298" t="s">
        <v>6083</v>
      </c>
      <c r="C4298" t="str">
        <f>TEXT(SalesData[[#This Row],[Order Date]],"mmm-yyyy")</f>
        <v>Jul-2024</v>
      </c>
      <c r="D4298">
        <f t="shared" si="67"/>
        <v>2024</v>
      </c>
      <c r="E4298" t="s">
        <v>6152</v>
      </c>
      <c r="F4298" t="s">
        <v>6950</v>
      </c>
      <c r="G4298" t="s">
        <v>7095</v>
      </c>
      <c r="H4298" t="s">
        <v>7106</v>
      </c>
      <c r="I4298" t="s">
        <v>7161</v>
      </c>
      <c r="J4298" t="s">
        <v>7165</v>
      </c>
      <c r="K4298" t="s">
        <v>7176</v>
      </c>
      <c r="L4298" t="s">
        <v>7194</v>
      </c>
      <c r="M4298">
        <v>7</v>
      </c>
      <c r="N4298">
        <v>173674.58</v>
      </c>
      <c r="O4298">
        <v>0</v>
      </c>
      <c r="P4298">
        <v>29239.95</v>
      </c>
    </row>
    <row r="4299" spans="1:16" x14ac:dyDescent="0.25">
      <c r="A4299" t="s">
        <v>4311</v>
      </c>
      <c r="B4299" t="s">
        <v>5571</v>
      </c>
      <c r="C4299" t="str">
        <f>TEXT(SalesData[[#This Row],[Order Date]],"mmm-yyyy")</f>
        <v>Nov-2025</v>
      </c>
      <c r="D4299">
        <f t="shared" si="67"/>
        <v>2025</v>
      </c>
      <c r="E4299" t="s">
        <v>6175</v>
      </c>
      <c r="F4299" t="s">
        <v>6965</v>
      </c>
      <c r="G4299" t="s">
        <v>7097</v>
      </c>
      <c r="H4299" t="s">
        <v>7107</v>
      </c>
      <c r="I4299" t="s">
        <v>7152</v>
      </c>
      <c r="J4299" t="s">
        <v>7164</v>
      </c>
      <c r="K4299" t="s">
        <v>7173</v>
      </c>
      <c r="L4299" t="s">
        <v>7186</v>
      </c>
      <c r="M4299">
        <v>2</v>
      </c>
      <c r="N4299">
        <v>8228.6299999999992</v>
      </c>
      <c r="O4299">
        <v>0.05</v>
      </c>
      <c r="P4299">
        <v>2142.64</v>
      </c>
    </row>
    <row r="4300" spans="1:16" x14ac:dyDescent="0.25">
      <c r="A4300" t="s">
        <v>4312</v>
      </c>
      <c r="B4300" t="s">
        <v>5912</v>
      </c>
      <c r="C4300" t="str">
        <f>TEXT(SalesData[[#This Row],[Order Date]],"mmm-yyyy")</f>
        <v>Jan-2023</v>
      </c>
      <c r="D4300">
        <f t="shared" si="67"/>
        <v>2023</v>
      </c>
      <c r="E4300" t="s">
        <v>6427</v>
      </c>
      <c r="F4300" t="s">
        <v>7023</v>
      </c>
      <c r="G4300" t="s">
        <v>7095</v>
      </c>
      <c r="H4300" t="s">
        <v>7109</v>
      </c>
      <c r="I4300" t="s">
        <v>7127</v>
      </c>
      <c r="J4300" t="s">
        <v>7164</v>
      </c>
      <c r="K4300" t="s">
        <v>7173</v>
      </c>
      <c r="L4300" t="s">
        <v>7186</v>
      </c>
      <c r="M4300">
        <v>2</v>
      </c>
      <c r="N4300">
        <v>7014.34</v>
      </c>
      <c r="O4300">
        <v>0.2</v>
      </c>
      <c r="P4300">
        <v>1501.74</v>
      </c>
    </row>
    <row r="4301" spans="1:16" x14ac:dyDescent="0.25">
      <c r="A4301" t="s">
        <v>4313</v>
      </c>
      <c r="B4301" t="s">
        <v>5914</v>
      </c>
      <c r="C4301" t="str">
        <f>TEXT(SalesData[[#This Row],[Order Date]],"mmm-yyyy")</f>
        <v>Nov-2023</v>
      </c>
      <c r="D4301">
        <f t="shared" si="67"/>
        <v>2023</v>
      </c>
      <c r="E4301" t="s">
        <v>6408</v>
      </c>
      <c r="F4301" t="s">
        <v>6991</v>
      </c>
      <c r="G4301" t="s">
        <v>7096</v>
      </c>
      <c r="H4301" t="s">
        <v>7111</v>
      </c>
      <c r="I4301" t="s">
        <v>7145</v>
      </c>
      <c r="J4301" t="s">
        <v>7164</v>
      </c>
      <c r="K4301" t="s">
        <v>7173</v>
      </c>
      <c r="L4301" t="s">
        <v>7200</v>
      </c>
      <c r="M4301">
        <v>3</v>
      </c>
      <c r="N4301">
        <v>2676.22</v>
      </c>
      <c r="O4301">
        <v>0.25</v>
      </c>
      <c r="P4301">
        <v>625.08000000000004</v>
      </c>
    </row>
    <row r="4302" spans="1:16" x14ac:dyDescent="0.25">
      <c r="A4302" t="s">
        <v>4314</v>
      </c>
      <c r="B4302" t="s">
        <v>5597</v>
      </c>
      <c r="C4302" t="str">
        <f>TEXT(SalesData[[#This Row],[Order Date]],"mmm-yyyy")</f>
        <v>Mar-2024</v>
      </c>
      <c r="D4302">
        <f t="shared" si="67"/>
        <v>2024</v>
      </c>
      <c r="E4302" t="s">
        <v>6535</v>
      </c>
      <c r="F4302" t="s">
        <v>7074</v>
      </c>
      <c r="G4302" t="s">
        <v>7094</v>
      </c>
      <c r="H4302" t="s">
        <v>7098</v>
      </c>
      <c r="I4302" t="s">
        <v>7156</v>
      </c>
      <c r="J4302" t="s">
        <v>7162</v>
      </c>
      <c r="K4302" t="s">
        <v>7169</v>
      </c>
      <c r="L4302" t="s">
        <v>7193</v>
      </c>
      <c r="M4302">
        <v>7</v>
      </c>
      <c r="N4302">
        <v>79673.83</v>
      </c>
      <c r="O4302">
        <v>0</v>
      </c>
      <c r="P4302">
        <v>14424.68</v>
      </c>
    </row>
    <row r="4303" spans="1:16" x14ac:dyDescent="0.25">
      <c r="A4303" t="s">
        <v>4315</v>
      </c>
      <c r="B4303" t="s">
        <v>5332</v>
      </c>
      <c r="C4303" t="str">
        <f>TEXT(SalesData[[#This Row],[Order Date]],"mmm-yyyy")</f>
        <v>Jul-2025</v>
      </c>
      <c r="D4303">
        <f t="shared" si="67"/>
        <v>2025</v>
      </c>
      <c r="E4303" t="s">
        <v>6386</v>
      </c>
      <c r="F4303" t="s">
        <v>6961</v>
      </c>
      <c r="G4303" t="s">
        <v>7095</v>
      </c>
      <c r="H4303" t="s">
        <v>7108</v>
      </c>
      <c r="I4303" t="s">
        <v>7126</v>
      </c>
      <c r="J4303" t="s">
        <v>7164</v>
      </c>
      <c r="K4303" t="s">
        <v>7174</v>
      </c>
      <c r="L4303" t="s">
        <v>7196</v>
      </c>
      <c r="M4303">
        <v>7</v>
      </c>
      <c r="N4303">
        <v>21140.17</v>
      </c>
      <c r="O4303">
        <v>0.15</v>
      </c>
      <c r="P4303">
        <v>3316.68</v>
      </c>
    </row>
    <row r="4304" spans="1:16" x14ac:dyDescent="0.25">
      <c r="A4304" t="s">
        <v>4316</v>
      </c>
      <c r="B4304" t="s">
        <v>5626</v>
      </c>
      <c r="C4304" t="str">
        <f>TEXT(SalesData[[#This Row],[Order Date]],"mmm-yyyy")</f>
        <v>Oct-2025</v>
      </c>
      <c r="D4304">
        <f t="shared" si="67"/>
        <v>2025</v>
      </c>
      <c r="E4304" t="s">
        <v>6712</v>
      </c>
      <c r="F4304" t="s">
        <v>6916</v>
      </c>
      <c r="G4304" t="s">
        <v>7094</v>
      </c>
      <c r="H4304" t="s">
        <v>7099</v>
      </c>
      <c r="I4304" t="s">
        <v>7115</v>
      </c>
      <c r="J4304" t="s">
        <v>7165</v>
      </c>
      <c r="K4304" t="s">
        <v>7172</v>
      </c>
      <c r="L4304" t="s">
        <v>7185</v>
      </c>
      <c r="M4304">
        <v>2</v>
      </c>
      <c r="N4304">
        <v>9652.41</v>
      </c>
      <c r="O4304">
        <v>0</v>
      </c>
      <c r="P4304">
        <v>1932.71</v>
      </c>
    </row>
    <row r="4305" spans="1:16" x14ac:dyDescent="0.25">
      <c r="A4305" t="s">
        <v>4317</v>
      </c>
      <c r="B4305" t="s">
        <v>5566</v>
      </c>
      <c r="C4305" t="str">
        <f>TEXT(SalesData[[#This Row],[Order Date]],"mmm-yyyy")</f>
        <v>Sep-2023</v>
      </c>
      <c r="D4305">
        <f t="shared" si="67"/>
        <v>2023</v>
      </c>
      <c r="E4305" t="s">
        <v>6614</v>
      </c>
      <c r="F4305" t="s">
        <v>6926</v>
      </c>
      <c r="G4305" t="s">
        <v>7095</v>
      </c>
      <c r="H4305" t="s">
        <v>7106</v>
      </c>
      <c r="I4305" t="s">
        <v>7161</v>
      </c>
      <c r="J4305" t="s">
        <v>7165</v>
      </c>
      <c r="K4305" t="s">
        <v>7172</v>
      </c>
      <c r="L4305" t="s">
        <v>7212</v>
      </c>
      <c r="M4305">
        <v>1</v>
      </c>
      <c r="N4305">
        <v>3327.8</v>
      </c>
      <c r="O4305">
        <v>0</v>
      </c>
      <c r="P4305">
        <v>661.31</v>
      </c>
    </row>
    <row r="4306" spans="1:16" x14ac:dyDescent="0.25">
      <c r="A4306" t="s">
        <v>4318</v>
      </c>
      <c r="B4306" t="s">
        <v>5885</v>
      </c>
      <c r="C4306" t="str">
        <f>TEXT(SalesData[[#This Row],[Order Date]],"mmm-yyyy")</f>
        <v>Feb-2023</v>
      </c>
      <c r="D4306">
        <f t="shared" si="67"/>
        <v>2023</v>
      </c>
      <c r="E4306" t="s">
        <v>6178</v>
      </c>
      <c r="F4306" t="s">
        <v>6968</v>
      </c>
      <c r="G4306" t="s">
        <v>7096</v>
      </c>
      <c r="H4306" t="s">
        <v>7111</v>
      </c>
      <c r="I4306" t="s">
        <v>7145</v>
      </c>
      <c r="J4306" t="s">
        <v>7165</v>
      </c>
      <c r="K4306" t="s">
        <v>7172</v>
      </c>
      <c r="L4306" t="s">
        <v>7212</v>
      </c>
      <c r="M4306">
        <v>2</v>
      </c>
      <c r="N4306">
        <v>6978.43</v>
      </c>
      <c r="O4306">
        <v>0</v>
      </c>
      <c r="P4306">
        <v>1321.92</v>
      </c>
    </row>
    <row r="4307" spans="1:16" x14ac:dyDescent="0.25">
      <c r="A4307" t="s">
        <v>4319</v>
      </c>
      <c r="B4307" t="s">
        <v>5745</v>
      </c>
      <c r="C4307" t="str">
        <f>TEXT(SalesData[[#This Row],[Order Date]],"mmm-yyyy")</f>
        <v>Apr-2023</v>
      </c>
      <c r="D4307">
        <f t="shared" si="67"/>
        <v>2023</v>
      </c>
      <c r="E4307" t="s">
        <v>6316</v>
      </c>
      <c r="F4307" t="s">
        <v>6920</v>
      </c>
      <c r="G4307" t="s">
        <v>7094</v>
      </c>
      <c r="H4307" t="s">
        <v>7098</v>
      </c>
      <c r="I4307" t="s">
        <v>7114</v>
      </c>
      <c r="J4307" t="s">
        <v>7162</v>
      </c>
      <c r="K4307" t="s">
        <v>7166</v>
      </c>
      <c r="L4307" t="s">
        <v>7192</v>
      </c>
      <c r="M4307">
        <v>8</v>
      </c>
      <c r="N4307">
        <v>48150.64</v>
      </c>
      <c r="O4307">
        <v>0</v>
      </c>
      <c r="P4307">
        <v>8837.3799999999992</v>
      </c>
    </row>
    <row r="4308" spans="1:16" x14ac:dyDescent="0.25">
      <c r="A4308" t="s">
        <v>4320</v>
      </c>
      <c r="B4308" t="s">
        <v>5585</v>
      </c>
      <c r="C4308" t="str">
        <f>TEXT(SalesData[[#This Row],[Order Date]],"mmm-yyyy")</f>
        <v>Aug-2025</v>
      </c>
      <c r="D4308">
        <f t="shared" si="67"/>
        <v>2025</v>
      </c>
      <c r="E4308" t="s">
        <v>6778</v>
      </c>
      <c r="F4308" t="s">
        <v>6921</v>
      </c>
      <c r="G4308" t="s">
        <v>7096</v>
      </c>
      <c r="H4308" t="s">
        <v>7113</v>
      </c>
      <c r="I4308" t="s">
        <v>7144</v>
      </c>
      <c r="J4308" t="s">
        <v>7163</v>
      </c>
      <c r="K4308" t="s">
        <v>7171</v>
      </c>
      <c r="L4308" t="s">
        <v>7184</v>
      </c>
      <c r="M4308">
        <v>4</v>
      </c>
      <c r="N4308">
        <v>27608.880000000001</v>
      </c>
      <c r="O4308">
        <v>0.1</v>
      </c>
      <c r="P4308">
        <v>3706.41</v>
      </c>
    </row>
    <row r="4309" spans="1:16" x14ac:dyDescent="0.25">
      <c r="A4309" t="s">
        <v>4321</v>
      </c>
      <c r="B4309" t="s">
        <v>6084</v>
      </c>
      <c r="C4309" t="str">
        <f>TEXT(SalesData[[#This Row],[Order Date]],"mmm-yyyy")</f>
        <v>Apr-2024</v>
      </c>
      <c r="D4309">
        <f t="shared" si="67"/>
        <v>2024</v>
      </c>
      <c r="E4309" t="s">
        <v>6162</v>
      </c>
      <c r="F4309" t="s">
        <v>6958</v>
      </c>
      <c r="G4309" t="s">
        <v>7094</v>
      </c>
      <c r="H4309" t="s">
        <v>7100</v>
      </c>
      <c r="I4309" t="s">
        <v>7116</v>
      </c>
      <c r="J4309" t="s">
        <v>7165</v>
      </c>
      <c r="K4309" t="s">
        <v>7176</v>
      </c>
      <c r="L4309" t="s">
        <v>7202</v>
      </c>
      <c r="M4309">
        <v>6</v>
      </c>
      <c r="N4309">
        <v>97932.73</v>
      </c>
      <c r="O4309">
        <v>0.1</v>
      </c>
      <c r="P4309">
        <v>7727.72</v>
      </c>
    </row>
    <row r="4310" spans="1:16" x14ac:dyDescent="0.25">
      <c r="A4310" t="s">
        <v>4322</v>
      </c>
      <c r="B4310" t="s">
        <v>5774</v>
      </c>
      <c r="C4310" t="str">
        <f>TEXT(SalesData[[#This Row],[Order Date]],"mmm-yyyy")</f>
        <v>May-2024</v>
      </c>
      <c r="D4310">
        <f t="shared" si="67"/>
        <v>2024</v>
      </c>
      <c r="E4310" t="s">
        <v>6468</v>
      </c>
      <c r="F4310" t="s">
        <v>6990</v>
      </c>
      <c r="G4310" t="s">
        <v>7097</v>
      </c>
      <c r="H4310" t="s">
        <v>7110</v>
      </c>
      <c r="I4310" t="s">
        <v>7159</v>
      </c>
      <c r="J4310" t="s">
        <v>7165</v>
      </c>
      <c r="K4310" t="s">
        <v>7176</v>
      </c>
      <c r="L4310" t="s">
        <v>7194</v>
      </c>
      <c r="M4310">
        <v>2</v>
      </c>
      <c r="N4310">
        <v>42136.9</v>
      </c>
      <c r="O4310">
        <v>0.15</v>
      </c>
      <c r="P4310">
        <v>4396.28</v>
      </c>
    </row>
    <row r="4311" spans="1:16" x14ac:dyDescent="0.25">
      <c r="A4311" t="s">
        <v>4323</v>
      </c>
      <c r="B4311" t="s">
        <v>5212</v>
      </c>
      <c r="C4311" t="str">
        <f>TEXT(SalesData[[#This Row],[Order Date]],"mmm-yyyy")</f>
        <v>Sep-2024</v>
      </c>
      <c r="D4311">
        <f t="shared" si="67"/>
        <v>2024</v>
      </c>
      <c r="E4311" t="s">
        <v>6493</v>
      </c>
      <c r="F4311" t="s">
        <v>6898</v>
      </c>
      <c r="G4311" t="s">
        <v>7094</v>
      </c>
      <c r="H4311" t="s">
        <v>7100</v>
      </c>
      <c r="I4311" t="s">
        <v>7151</v>
      </c>
      <c r="J4311" t="s">
        <v>7163</v>
      </c>
      <c r="K4311" t="s">
        <v>7171</v>
      </c>
      <c r="L4311" t="s">
        <v>7204</v>
      </c>
      <c r="M4311">
        <v>6</v>
      </c>
      <c r="N4311">
        <v>26633.22</v>
      </c>
      <c r="O4311">
        <v>0.05</v>
      </c>
      <c r="P4311">
        <v>4790.46</v>
      </c>
    </row>
    <row r="4312" spans="1:16" x14ac:dyDescent="0.25">
      <c r="A4312" t="s">
        <v>4324</v>
      </c>
      <c r="B4312" t="s">
        <v>5857</v>
      </c>
      <c r="C4312" t="str">
        <f>TEXT(SalesData[[#This Row],[Order Date]],"mmm-yyyy")</f>
        <v>Mar-2023</v>
      </c>
      <c r="D4312">
        <f t="shared" si="67"/>
        <v>2023</v>
      </c>
      <c r="E4312" t="s">
        <v>6240</v>
      </c>
      <c r="F4312" t="s">
        <v>6999</v>
      </c>
      <c r="G4312" t="s">
        <v>7094</v>
      </c>
      <c r="H4312" t="s">
        <v>7098</v>
      </c>
      <c r="I4312" t="s">
        <v>7138</v>
      </c>
      <c r="J4312" t="s">
        <v>7165</v>
      </c>
      <c r="K4312" t="s">
        <v>7176</v>
      </c>
      <c r="L4312" t="s">
        <v>7202</v>
      </c>
      <c r="M4312">
        <v>6</v>
      </c>
      <c r="N4312">
        <v>80035.95</v>
      </c>
      <c r="O4312">
        <v>0.25</v>
      </c>
      <c r="P4312">
        <v>3709</v>
      </c>
    </row>
    <row r="4313" spans="1:16" x14ac:dyDescent="0.25">
      <c r="A4313" t="s">
        <v>4325</v>
      </c>
      <c r="B4313" t="s">
        <v>5318</v>
      </c>
      <c r="C4313" t="str">
        <f>TEXT(SalesData[[#This Row],[Order Date]],"mmm-yyyy")</f>
        <v>Feb-2025</v>
      </c>
      <c r="D4313">
        <f t="shared" si="67"/>
        <v>2025</v>
      </c>
      <c r="E4313" t="s">
        <v>6874</v>
      </c>
      <c r="F4313" t="s">
        <v>6962</v>
      </c>
      <c r="G4313" t="s">
        <v>7096</v>
      </c>
      <c r="H4313" t="s">
        <v>7103</v>
      </c>
      <c r="I4313" t="s">
        <v>7119</v>
      </c>
      <c r="J4313" t="s">
        <v>7162</v>
      </c>
      <c r="K4313" t="s">
        <v>7166</v>
      </c>
      <c r="L4313" t="s">
        <v>7178</v>
      </c>
      <c r="M4313">
        <v>7</v>
      </c>
      <c r="N4313">
        <v>81444.31</v>
      </c>
      <c r="O4313">
        <v>0.2</v>
      </c>
      <c r="P4313">
        <v>13555.61</v>
      </c>
    </row>
    <row r="4314" spans="1:16" x14ac:dyDescent="0.25">
      <c r="A4314" t="s">
        <v>4326</v>
      </c>
      <c r="B4314" t="s">
        <v>5041</v>
      </c>
      <c r="C4314" t="str">
        <f>TEXT(SalesData[[#This Row],[Order Date]],"mmm-yyyy")</f>
        <v>Dec-2023</v>
      </c>
      <c r="D4314">
        <f t="shared" si="67"/>
        <v>2023</v>
      </c>
      <c r="E4314" t="s">
        <v>6520</v>
      </c>
      <c r="F4314" t="s">
        <v>6947</v>
      </c>
      <c r="G4314" t="s">
        <v>7094</v>
      </c>
      <c r="H4314" t="s">
        <v>7100</v>
      </c>
      <c r="I4314" t="s">
        <v>7116</v>
      </c>
      <c r="J4314" t="s">
        <v>7162</v>
      </c>
      <c r="K4314" t="s">
        <v>7166</v>
      </c>
      <c r="L4314" t="s">
        <v>7192</v>
      </c>
      <c r="M4314">
        <v>4</v>
      </c>
      <c r="N4314">
        <v>17655.830000000002</v>
      </c>
      <c r="O4314">
        <v>0.25</v>
      </c>
      <c r="P4314">
        <v>765.81</v>
      </c>
    </row>
    <row r="4315" spans="1:16" x14ac:dyDescent="0.25">
      <c r="A4315" t="s">
        <v>4327</v>
      </c>
      <c r="B4315" t="s">
        <v>5925</v>
      </c>
      <c r="C4315" t="str">
        <f>TEXT(SalesData[[#This Row],[Order Date]],"mmm-yyyy")</f>
        <v>Jul-2025</v>
      </c>
      <c r="D4315">
        <f t="shared" si="67"/>
        <v>2025</v>
      </c>
      <c r="E4315" t="s">
        <v>6550</v>
      </c>
      <c r="F4315" t="s">
        <v>7044</v>
      </c>
      <c r="G4315" t="s">
        <v>7094</v>
      </c>
      <c r="H4315" t="s">
        <v>7098</v>
      </c>
      <c r="I4315" t="s">
        <v>7138</v>
      </c>
      <c r="J4315" t="s">
        <v>7163</v>
      </c>
      <c r="K4315" t="s">
        <v>7175</v>
      </c>
      <c r="L4315" t="s">
        <v>7190</v>
      </c>
      <c r="M4315">
        <v>8</v>
      </c>
      <c r="N4315">
        <v>16803.23</v>
      </c>
      <c r="O4315">
        <v>0.05</v>
      </c>
      <c r="P4315">
        <v>2975.4</v>
      </c>
    </row>
    <row r="4316" spans="1:16" x14ac:dyDescent="0.25">
      <c r="A4316" t="s">
        <v>4328</v>
      </c>
      <c r="B4316" t="s">
        <v>5663</v>
      </c>
      <c r="C4316" t="str">
        <f>TEXT(SalesData[[#This Row],[Order Date]],"mmm-yyyy")</f>
        <v>Sep-2023</v>
      </c>
      <c r="D4316">
        <f t="shared" si="67"/>
        <v>2023</v>
      </c>
      <c r="E4316" t="s">
        <v>6362</v>
      </c>
      <c r="F4316" t="s">
        <v>7035</v>
      </c>
      <c r="G4316" t="s">
        <v>7096</v>
      </c>
      <c r="H4316" t="s">
        <v>7112</v>
      </c>
      <c r="I4316" t="s">
        <v>7154</v>
      </c>
      <c r="J4316" t="s">
        <v>7163</v>
      </c>
      <c r="K4316" t="s">
        <v>7175</v>
      </c>
      <c r="L4316" t="s">
        <v>7197</v>
      </c>
      <c r="M4316">
        <v>7</v>
      </c>
      <c r="N4316">
        <v>38257.449999999997</v>
      </c>
      <c r="O4316">
        <v>0.05</v>
      </c>
      <c r="P4316">
        <v>8881.9699999999993</v>
      </c>
    </row>
    <row r="4317" spans="1:16" x14ac:dyDescent="0.25">
      <c r="A4317" t="s">
        <v>4329</v>
      </c>
      <c r="B4317" t="s">
        <v>6015</v>
      </c>
      <c r="C4317" t="str">
        <f>TEXT(SalesData[[#This Row],[Order Date]],"mmm-yyyy")</f>
        <v>Jun-2023</v>
      </c>
      <c r="D4317">
        <f t="shared" si="67"/>
        <v>2023</v>
      </c>
      <c r="E4317" t="s">
        <v>6467</v>
      </c>
      <c r="F4317" t="s">
        <v>6996</v>
      </c>
      <c r="G4317" t="s">
        <v>7095</v>
      </c>
      <c r="H4317" t="s">
        <v>7108</v>
      </c>
      <c r="I4317" t="s">
        <v>7126</v>
      </c>
      <c r="J4317" t="s">
        <v>7162</v>
      </c>
      <c r="K4317" t="s">
        <v>7166</v>
      </c>
      <c r="L4317" t="s">
        <v>7178</v>
      </c>
      <c r="M4317">
        <v>8</v>
      </c>
      <c r="N4317">
        <v>98984.6</v>
      </c>
      <c r="O4317">
        <v>0.15</v>
      </c>
      <c r="P4317">
        <v>11715.32</v>
      </c>
    </row>
    <row r="4318" spans="1:16" x14ac:dyDescent="0.25">
      <c r="A4318" t="s">
        <v>4330</v>
      </c>
      <c r="B4318" t="s">
        <v>6046</v>
      </c>
      <c r="C4318" t="str">
        <f>TEXT(SalesData[[#This Row],[Order Date]],"mmm-yyyy")</f>
        <v>Jan-2023</v>
      </c>
      <c r="D4318">
        <f t="shared" si="67"/>
        <v>2023</v>
      </c>
      <c r="E4318" t="s">
        <v>6549</v>
      </c>
      <c r="F4318" t="s">
        <v>7040</v>
      </c>
      <c r="G4318" t="s">
        <v>7097</v>
      </c>
      <c r="H4318" t="s">
        <v>7105</v>
      </c>
      <c r="I4318" t="s">
        <v>7121</v>
      </c>
      <c r="J4318" t="s">
        <v>7162</v>
      </c>
      <c r="K4318" t="s">
        <v>7166</v>
      </c>
      <c r="L4318" t="s">
        <v>7192</v>
      </c>
      <c r="M4318">
        <v>1</v>
      </c>
      <c r="N4318">
        <v>6090.44</v>
      </c>
      <c r="O4318">
        <v>0</v>
      </c>
      <c r="P4318">
        <v>984.16</v>
      </c>
    </row>
    <row r="4319" spans="1:16" x14ac:dyDescent="0.25">
      <c r="A4319" t="s">
        <v>4331</v>
      </c>
      <c r="B4319" t="s">
        <v>6010</v>
      </c>
      <c r="C4319" t="str">
        <f>TEXT(SalesData[[#This Row],[Order Date]],"mmm-yyyy")</f>
        <v>Dec-2024</v>
      </c>
      <c r="D4319">
        <f t="shared" si="67"/>
        <v>2024</v>
      </c>
      <c r="E4319" t="s">
        <v>6297</v>
      </c>
      <c r="F4319" t="s">
        <v>7023</v>
      </c>
      <c r="G4319" t="s">
        <v>7094</v>
      </c>
      <c r="H4319" t="s">
        <v>7101</v>
      </c>
      <c r="I4319" t="s">
        <v>7124</v>
      </c>
      <c r="J4319" t="s">
        <v>7163</v>
      </c>
      <c r="K4319" t="s">
        <v>7171</v>
      </c>
      <c r="L4319" t="s">
        <v>7184</v>
      </c>
      <c r="M4319">
        <v>5</v>
      </c>
      <c r="N4319">
        <v>39857.839999999997</v>
      </c>
      <c r="O4319">
        <v>0</v>
      </c>
      <c r="P4319">
        <v>5834.09</v>
      </c>
    </row>
    <row r="4320" spans="1:16" x14ac:dyDescent="0.25">
      <c r="A4320" t="s">
        <v>4332</v>
      </c>
      <c r="B4320" t="s">
        <v>5382</v>
      </c>
      <c r="C4320" t="str">
        <f>TEXT(SalesData[[#This Row],[Order Date]],"mmm-yyyy")</f>
        <v>Jun-2024</v>
      </c>
      <c r="D4320">
        <f t="shared" si="67"/>
        <v>2024</v>
      </c>
      <c r="E4320" t="s">
        <v>6299</v>
      </c>
      <c r="F4320" t="s">
        <v>7024</v>
      </c>
      <c r="G4320" t="s">
        <v>7095</v>
      </c>
      <c r="H4320" t="s">
        <v>7108</v>
      </c>
      <c r="I4320" t="s">
        <v>7126</v>
      </c>
      <c r="J4320" t="s">
        <v>7163</v>
      </c>
      <c r="K4320" t="s">
        <v>7175</v>
      </c>
      <c r="L4320" t="s">
        <v>7190</v>
      </c>
      <c r="M4320">
        <v>8</v>
      </c>
      <c r="N4320">
        <v>15642.55</v>
      </c>
      <c r="O4320">
        <v>0.15</v>
      </c>
      <c r="P4320">
        <v>2311.98</v>
      </c>
    </row>
    <row r="4321" spans="1:16" x14ac:dyDescent="0.25">
      <c r="A4321" t="s">
        <v>4333</v>
      </c>
      <c r="B4321" t="s">
        <v>5839</v>
      </c>
      <c r="C4321" t="str">
        <f>TEXT(SalesData[[#This Row],[Order Date]],"mmm-yyyy")</f>
        <v>Jan-2024</v>
      </c>
      <c r="D4321">
        <f t="shared" si="67"/>
        <v>2024</v>
      </c>
      <c r="E4321" t="s">
        <v>6807</v>
      </c>
      <c r="F4321" t="s">
        <v>6917</v>
      </c>
      <c r="G4321" t="s">
        <v>7096</v>
      </c>
      <c r="H4321" t="s">
        <v>7103</v>
      </c>
      <c r="I4321" t="s">
        <v>7134</v>
      </c>
      <c r="J4321" t="s">
        <v>7162</v>
      </c>
      <c r="K4321" t="s">
        <v>7168</v>
      </c>
      <c r="L4321" t="s">
        <v>7191</v>
      </c>
      <c r="M4321">
        <v>4</v>
      </c>
      <c r="N4321">
        <v>25273.56</v>
      </c>
      <c r="O4321">
        <v>0</v>
      </c>
      <c r="P4321">
        <v>5332.6</v>
      </c>
    </row>
    <row r="4322" spans="1:16" x14ac:dyDescent="0.25">
      <c r="A4322" t="s">
        <v>4334</v>
      </c>
      <c r="B4322" t="s">
        <v>6012</v>
      </c>
      <c r="C4322" t="str">
        <f>TEXT(SalesData[[#This Row],[Order Date]],"mmm-yyyy")</f>
        <v>Oct-2023</v>
      </c>
      <c r="D4322">
        <f t="shared" si="67"/>
        <v>2023</v>
      </c>
      <c r="E4322" t="s">
        <v>6876</v>
      </c>
      <c r="F4322" t="s">
        <v>6909</v>
      </c>
      <c r="G4322" t="s">
        <v>7097</v>
      </c>
      <c r="H4322" t="s">
        <v>7105</v>
      </c>
      <c r="I4322" t="s">
        <v>7121</v>
      </c>
      <c r="J4322" t="s">
        <v>7162</v>
      </c>
      <c r="K4322" t="s">
        <v>7169</v>
      </c>
      <c r="L4322" t="s">
        <v>7203</v>
      </c>
      <c r="M4322">
        <v>8</v>
      </c>
      <c r="N4322">
        <v>177813.28</v>
      </c>
      <c r="O4322">
        <v>0</v>
      </c>
      <c r="P4322">
        <v>27292.83</v>
      </c>
    </row>
    <row r="4323" spans="1:16" x14ac:dyDescent="0.25">
      <c r="A4323" t="s">
        <v>4335</v>
      </c>
      <c r="B4323" t="s">
        <v>5963</v>
      </c>
      <c r="C4323" t="str">
        <f>TEXT(SalesData[[#This Row],[Order Date]],"mmm-yyyy")</f>
        <v>Aug-2024</v>
      </c>
      <c r="D4323">
        <f t="shared" si="67"/>
        <v>2024</v>
      </c>
      <c r="E4323" t="s">
        <v>6561</v>
      </c>
      <c r="F4323" t="s">
        <v>6956</v>
      </c>
      <c r="G4323" t="s">
        <v>7097</v>
      </c>
      <c r="H4323" t="s">
        <v>7104</v>
      </c>
      <c r="I4323" t="s">
        <v>7120</v>
      </c>
      <c r="J4323" t="s">
        <v>7164</v>
      </c>
      <c r="K4323" t="s">
        <v>7174</v>
      </c>
      <c r="L4323" t="s">
        <v>7188</v>
      </c>
      <c r="M4323">
        <v>6</v>
      </c>
      <c r="N4323">
        <v>15801.73</v>
      </c>
      <c r="O4323">
        <v>0.1</v>
      </c>
      <c r="P4323">
        <v>2914.27</v>
      </c>
    </row>
    <row r="4324" spans="1:16" x14ac:dyDescent="0.25">
      <c r="A4324" t="s">
        <v>4336</v>
      </c>
      <c r="B4324" t="s">
        <v>5963</v>
      </c>
      <c r="C4324" t="str">
        <f>TEXT(SalesData[[#This Row],[Order Date]],"mmm-yyyy")</f>
        <v>Aug-2024</v>
      </c>
      <c r="D4324">
        <f t="shared" si="67"/>
        <v>2024</v>
      </c>
      <c r="E4324" t="s">
        <v>6854</v>
      </c>
      <c r="F4324" t="s">
        <v>7067</v>
      </c>
      <c r="G4324" t="s">
        <v>7095</v>
      </c>
      <c r="H4324" t="s">
        <v>7106</v>
      </c>
      <c r="I4324" t="s">
        <v>7146</v>
      </c>
      <c r="J4324" t="s">
        <v>7165</v>
      </c>
      <c r="K4324" t="s">
        <v>7177</v>
      </c>
      <c r="L4324" t="s">
        <v>7210</v>
      </c>
      <c r="M4324">
        <v>3</v>
      </c>
      <c r="N4324">
        <v>184703.33</v>
      </c>
      <c r="O4324">
        <v>0.25</v>
      </c>
      <c r="P4324">
        <v>3242.83</v>
      </c>
    </row>
    <row r="4325" spans="1:16" x14ac:dyDescent="0.25">
      <c r="A4325" t="s">
        <v>4337</v>
      </c>
      <c r="B4325" t="s">
        <v>5426</v>
      </c>
      <c r="C4325" t="str">
        <f>TEXT(SalesData[[#This Row],[Order Date]],"mmm-yyyy")</f>
        <v>Apr-2025</v>
      </c>
      <c r="D4325">
        <f t="shared" si="67"/>
        <v>2025</v>
      </c>
      <c r="E4325" t="s">
        <v>6338</v>
      </c>
      <c r="F4325" t="s">
        <v>6936</v>
      </c>
      <c r="G4325" t="s">
        <v>7097</v>
      </c>
      <c r="H4325" t="s">
        <v>7104</v>
      </c>
      <c r="I4325" t="s">
        <v>7120</v>
      </c>
      <c r="J4325" t="s">
        <v>7165</v>
      </c>
      <c r="K4325" t="s">
        <v>7172</v>
      </c>
      <c r="L4325" t="s">
        <v>7212</v>
      </c>
      <c r="M4325">
        <v>7</v>
      </c>
      <c r="N4325">
        <v>24922.41</v>
      </c>
      <c r="O4325">
        <v>0</v>
      </c>
      <c r="P4325">
        <v>4655.2299999999996</v>
      </c>
    </row>
    <row r="4326" spans="1:16" x14ac:dyDescent="0.25">
      <c r="A4326" t="s">
        <v>4338</v>
      </c>
      <c r="B4326" t="s">
        <v>5767</v>
      </c>
      <c r="C4326" t="str">
        <f>TEXT(SalesData[[#This Row],[Order Date]],"mmm-yyyy")</f>
        <v>Nov-2023</v>
      </c>
      <c r="D4326">
        <f t="shared" si="67"/>
        <v>2023</v>
      </c>
      <c r="E4326" t="s">
        <v>6406</v>
      </c>
      <c r="F4326" t="s">
        <v>6916</v>
      </c>
      <c r="G4326" t="s">
        <v>7095</v>
      </c>
      <c r="H4326" t="s">
        <v>7102</v>
      </c>
      <c r="I4326" t="s">
        <v>7147</v>
      </c>
      <c r="J4326" t="s">
        <v>7165</v>
      </c>
      <c r="K4326" t="s">
        <v>7172</v>
      </c>
      <c r="L4326" t="s">
        <v>7185</v>
      </c>
      <c r="M4326">
        <v>6</v>
      </c>
      <c r="N4326">
        <v>23366.28</v>
      </c>
      <c r="O4326">
        <v>0.25</v>
      </c>
      <c r="P4326">
        <v>1796.49</v>
      </c>
    </row>
    <row r="4327" spans="1:16" x14ac:dyDescent="0.25">
      <c r="A4327" t="s">
        <v>4339</v>
      </c>
      <c r="B4327" t="s">
        <v>5147</v>
      </c>
      <c r="C4327" t="str">
        <f>TEXT(SalesData[[#This Row],[Order Date]],"mmm-yyyy")</f>
        <v>Mar-2024</v>
      </c>
      <c r="D4327">
        <f t="shared" si="67"/>
        <v>2024</v>
      </c>
      <c r="E4327" t="s">
        <v>6118</v>
      </c>
      <c r="F4327" t="s">
        <v>6917</v>
      </c>
      <c r="G4327" t="s">
        <v>7095</v>
      </c>
      <c r="H4327" t="s">
        <v>7102</v>
      </c>
      <c r="I4327" t="s">
        <v>7147</v>
      </c>
      <c r="J4327" t="s">
        <v>7165</v>
      </c>
      <c r="K4327" t="s">
        <v>7176</v>
      </c>
      <c r="L4327" t="s">
        <v>7202</v>
      </c>
      <c r="M4327">
        <v>1</v>
      </c>
      <c r="N4327">
        <v>17943.75</v>
      </c>
      <c r="O4327">
        <v>0</v>
      </c>
      <c r="P4327">
        <v>2684.45</v>
      </c>
    </row>
    <row r="4328" spans="1:16" x14ac:dyDescent="0.25">
      <c r="A4328" t="s">
        <v>4340</v>
      </c>
      <c r="B4328" t="s">
        <v>6029</v>
      </c>
      <c r="C4328" t="str">
        <f>TEXT(SalesData[[#This Row],[Order Date]],"mmm-yyyy")</f>
        <v>Apr-2024</v>
      </c>
      <c r="D4328">
        <f t="shared" si="67"/>
        <v>2024</v>
      </c>
      <c r="E4328" t="s">
        <v>6146</v>
      </c>
      <c r="F4328" t="s">
        <v>6944</v>
      </c>
      <c r="G4328" t="s">
        <v>7095</v>
      </c>
      <c r="H4328" t="s">
        <v>7108</v>
      </c>
      <c r="I4328" t="s">
        <v>7141</v>
      </c>
      <c r="J4328" t="s">
        <v>7165</v>
      </c>
      <c r="K4328" t="s">
        <v>7172</v>
      </c>
      <c r="L4328" t="s">
        <v>7185</v>
      </c>
      <c r="M4328">
        <v>3</v>
      </c>
      <c r="N4328">
        <v>12910.81</v>
      </c>
      <c r="O4328">
        <v>0.15</v>
      </c>
      <c r="P4328">
        <v>1096.19</v>
      </c>
    </row>
    <row r="4329" spans="1:16" x14ac:dyDescent="0.25">
      <c r="A4329" t="s">
        <v>4341</v>
      </c>
      <c r="B4329" t="s">
        <v>5166</v>
      </c>
      <c r="C4329" t="str">
        <f>TEXT(SalesData[[#This Row],[Order Date]],"mmm-yyyy")</f>
        <v>Oct-2023</v>
      </c>
      <c r="D4329">
        <f t="shared" si="67"/>
        <v>2023</v>
      </c>
      <c r="E4329" t="s">
        <v>6363</v>
      </c>
      <c r="F4329" t="s">
        <v>6898</v>
      </c>
      <c r="G4329" t="s">
        <v>7094</v>
      </c>
      <c r="H4329" t="s">
        <v>7099</v>
      </c>
      <c r="I4329" t="s">
        <v>7130</v>
      </c>
      <c r="J4329" t="s">
        <v>7162</v>
      </c>
      <c r="K4329" t="s">
        <v>7166</v>
      </c>
      <c r="L4329" t="s">
        <v>7192</v>
      </c>
      <c r="M4329">
        <v>3</v>
      </c>
      <c r="N4329">
        <v>17503.759999999998</v>
      </c>
      <c r="O4329">
        <v>0</v>
      </c>
      <c r="P4329">
        <v>3080.23</v>
      </c>
    </row>
    <row r="4330" spans="1:16" x14ac:dyDescent="0.25">
      <c r="A4330" t="s">
        <v>4342</v>
      </c>
      <c r="B4330" t="s">
        <v>5278</v>
      </c>
      <c r="C4330" t="str">
        <f>TEXT(SalesData[[#This Row],[Order Date]],"mmm-yyyy")</f>
        <v>Aug-2023</v>
      </c>
      <c r="D4330">
        <f t="shared" si="67"/>
        <v>2023</v>
      </c>
      <c r="E4330" t="s">
        <v>6537</v>
      </c>
      <c r="F4330" t="s">
        <v>6973</v>
      </c>
      <c r="G4330" t="s">
        <v>7097</v>
      </c>
      <c r="H4330" t="s">
        <v>7110</v>
      </c>
      <c r="I4330" t="s">
        <v>7129</v>
      </c>
      <c r="J4330" t="s">
        <v>7163</v>
      </c>
      <c r="K4330" t="s">
        <v>7167</v>
      </c>
      <c r="L4330" t="s">
        <v>7179</v>
      </c>
      <c r="M4330">
        <v>4</v>
      </c>
      <c r="N4330">
        <v>8775.15</v>
      </c>
      <c r="O4330">
        <v>0.15</v>
      </c>
      <c r="P4330">
        <v>1675.92</v>
      </c>
    </row>
    <row r="4331" spans="1:16" x14ac:dyDescent="0.25">
      <c r="A4331" t="s">
        <v>4343</v>
      </c>
      <c r="B4331" t="s">
        <v>5061</v>
      </c>
      <c r="C4331" t="str">
        <f>TEXT(SalesData[[#This Row],[Order Date]],"mmm-yyyy")</f>
        <v>Aug-2025</v>
      </c>
      <c r="D4331">
        <f t="shared" si="67"/>
        <v>2025</v>
      </c>
      <c r="E4331" t="s">
        <v>6766</v>
      </c>
      <c r="F4331" t="s">
        <v>7020</v>
      </c>
      <c r="G4331" t="s">
        <v>7096</v>
      </c>
      <c r="H4331" t="s">
        <v>7103</v>
      </c>
      <c r="I4331" t="s">
        <v>7134</v>
      </c>
      <c r="J4331" t="s">
        <v>7162</v>
      </c>
      <c r="K4331" t="s">
        <v>7168</v>
      </c>
      <c r="L4331" t="s">
        <v>7180</v>
      </c>
      <c r="M4331">
        <v>1</v>
      </c>
      <c r="N4331">
        <v>2814.38</v>
      </c>
      <c r="O4331">
        <v>0.2</v>
      </c>
      <c r="P4331">
        <v>277.70999999999998</v>
      </c>
    </row>
    <row r="4332" spans="1:16" x14ac:dyDescent="0.25">
      <c r="A4332" t="s">
        <v>4344</v>
      </c>
      <c r="B4332" t="s">
        <v>5033</v>
      </c>
      <c r="C4332" t="str">
        <f>TEXT(SalesData[[#This Row],[Order Date]],"mmm-yyyy")</f>
        <v>Feb-2025</v>
      </c>
      <c r="D4332">
        <f t="shared" si="67"/>
        <v>2025</v>
      </c>
      <c r="E4332" t="s">
        <v>6483</v>
      </c>
      <c r="F4332" t="s">
        <v>6899</v>
      </c>
      <c r="G4332" t="s">
        <v>7096</v>
      </c>
      <c r="H4332" t="s">
        <v>7113</v>
      </c>
      <c r="I4332" t="s">
        <v>7148</v>
      </c>
      <c r="J4332" t="s">
        <v>7164</v>
      </c>
      <c r="K4332" t="s">
        <v>7170</v>
      </c>
      <c r="L4332" t="s">
        <v>7183</v>
      </c>
      <c r="M4332">
        <v>5</v>
      </c>
      <c r="N4332">
        <v>18766.830000000002</v>
      </c>
      <c r="O4332">
        <v>0.25</v>
      </c>
      <c r="P4332">
        <v>3108.89</v>
      </c>
    </row>
    <row r="4333" spans="1:16" x14ac:dyDescent="0.25">
      <c r="A4333" t="s">
        <v>4345</v>
      </c>
      <c r="B4333" t="s">
        <v>5849</v>
      </c>
      <c r="C4333" t="str">
        <f>TEXT(SalesData[[#This Row],[Order Date]],"mmm-yyyy")</f>
        <v>Apr-2025</v>
      </c>
      <c r="D4333">
        <f t="shared" si="67"/>
        <v>2025</v>
      </c>
      <c r="E4333" t="s">
        <v>6526</v>
      </c>
      <c r="F4333" t="s">
        <v>6910</v>
      </c>
      <c r="G4333" t="s">
        <v>7094</v>
      </c>
      <c r="H4333" t="s">
        <v>7099</v>
      </c>
      <c r="I4333" t="s">
        <v>7125</v>
      </c>
      <c r="J4333" t="s">
        <v>7165</v>
      </c>
      <c r="K4333" t="s">
        <v>7177</v>
      </c>
      <c r="L4333" t="s">
        <v>7210</v>
      </c>
      <c r="M4333">
        <v>5</v>
      </c>
      <c r="N4333">
        <v>320854.59000000003</v>
      </c>
      <c r="O4333">
        <v>0.25</v>
      </c>
      <c r="P4333">
        <v>1591.87</v>
      </c>
    </row>
    <row r="4334" spans="1:16" x14ac:dyDescent="0.25">
      <c r="A4334" t="s">
        <v>4346</v>
      </c>
      <c r="B4334" t="s">
        <v>5116</v>
      </c>
      <c r="C4334" t="str">
        <f>TEXT(SalesData[[#This Row],[Order Date]],"mmm-yyyy")</f>
        <v>Jun-2025</v>
      </c>
      <c r="D4334">
        <f t="shared" si="67"/>
        <v>2025</v>
      </c>
      <c r="E4334" t="s">
        <v>6164</v>
      </c>
      <c r="F4334" t="s">
        <v>6928</v>
      </c>
      <c r="G4334" t="s">
        <v>7094</v>
      </c>
      <c r="H4334" t="s">
        <v>7099</v>
      </c>
      <c r="I4334" t="s">
        <v>7130</v>
      </c>
      <c r="J4334" t="s">
        <v>7165</v>
      </c>
      <c r="K4334" t="s">
        <v>7176</v>
      </c>
      <c r="L4334" t="s">
        <v>7202</v>
      </c>
      <c r="M4334">
        <v>1</v>
      </c>
      <c r="N4334">
        <v>12831.36</v>
      </c>
      <c r="O4334">
        <v>0.25</v>
      </c>
      <c r="P4334">
        <v>700.34</v>
      </c>
    </row>
    <row r="4335" spans="1:16" x14ac:dyDescent="0.25">
      <c r="A4335" t="s">
        <v>4347</v>
      </c>
      <c r="B4335" t="s">
        <v>5592</v>
      </c>
      <c r="C4335" t="str">
        <f>TEXT(SalesData[[#This Row],[Order Date]],"mmm-yyyy")</f>
        <v>Sep-2023</v>
      </c>
      <c r="D4335">
        <f t="shared" si="67"/>
        <v>2023</v>
      </c>
      <c r="E4335" t="s">
        <v>6646</v>
      </c>
      <c r="F4335" t="s">
        <v>6907</v>
      </c>
      <c r="G4335" t="s">
        <v>7095</v>
      </c>
      <c r="H4335" t="s">
        <v>7109</v>
      </c>
      <c r="I4335" t="s">
        <v>7127</v>
      </c>
      <c r="J4335" t="s">
        <v>7165</v>
      </c>
      <c r="K4335" t="s">
        <v>7176</v>
      </c>
      <c r="L4335" t="s">
        <v>7195</v>
      </c>
      <c r="M4335">
        <v>8</v>
      </c>
      <c r="N4335">
        <v>80867.320000000007</v>
      </c>
      <c r="O4335">
        <v>0.15</v>
      </c>
      <c r="P4335">
        <v>2115.48</v>
      </c>
    </row>
    <row r="4336" spans="1:16" x14ac:dyDescent="0.25">
      <c r="A4336" t="s">
        <v>4348</v>
      </c>
      <c r="B4336" t="s">
        <v>5841</v>
      </c>
      <c r="C4336" t="str">
        <f>TEXT(SalesData[[#This Row],[Order Date]],"mmm-yyyy")</f>
        <v>Jan-2023</v>
      </c>
      <c r="D4336">
        <f t="shared" si="67"/>
        <v>2023</v>
      </c>
      <c r="E4336" t="s">
        <v>6813</v>
      </c>
      <c r="F4336" t="s">
        <v>7057</v>
      </c>
      <c r="G4336" t="s">
        <v>7096</v>
      </c>
      <c r="H4336" t="s">
        <v>7113</v>
      </c>
      <c r="I4336" t="s">
        <v>7144</v>
      </c>
      <c r="J4336" t="s">
        <v>7164</v>
      </c>
      <c r="K4336" t="s">
        <v>7173</v>
      </c>
      <c r="L4336" t="s">
        <v>7206</v>
      </c>
      <c r="M4336">
        <v>5</v>
      </c>
      <c r="N4336">
        <v>11381.6</v>
      </c>
      <c r="O4336">
        <v>0</v>
      </c>
      <c r="P4336">
        <v>3348.43</v>
      </c>
    </row>
    <row r="4337" spans="1:16" x14ac:dyDescent="0.25">
      <c r="A4337" t="s">
        <v>4349</v>
      </c>
      <c r="B4337" t="s">
        <v>5231</v>
      </c>
      <c r="C4337" t="str">
        <f>TEXT(SalesData[[#This Row],[Order Date]],"mmm-yyyy")</f>
        <v>Dec-2023</v>
      </c>
      <c r="D4337">
        <f t="shared" si="67"/>
        <v>2023</v>
      </c>
      <c r="E4337" t="s">
        <v>6697</v>
      </c>
      <c r="F4337" t="s">
        <v>7068</v>
      </c>
      <c r="G4337" t="s">
        <v>7097</v>
      </c>
      <c r="H4337" t="s">
        <v>7110</v>
      </c>
      <c r="I4337" t="s">
        <v>7129</v>
      </c>
      <c r="J4337" t="s">
        <v>7164</v>
      </c>
      <c r="K4337" t="s">
        <v>7174</v>
      </c>
      <c r="L4337" t="s">
        <v>7188</v>
      </c>
      <c r="M4337">
        <v>2</v>
      </c>
      <c r="N4337">
        <v>4319.3100000000004</v>
      </c>
      <c r="O4337">
        <v>0.25</v>
      </c>
      <c r="P4337">
        <v>711.5</v>
      </c>
    </row>
    <row r="4338" spans="1:16" x14ac:dyDescent="0.25">
      <c r="A4338" t="s">
        <v>4350</v>
      </c>
      <c r="B4338" t="s">
        <v>5624</v>
      </c>
      <c r="C4338" t="str">
        <f>TEXT(SalesData[[#This Row],[Order Date]],"mmm-yyyy")</f>
        <v>Apr-2025</v>
      </c>
      <c r="D4338">
        <f t="shared" si="67"/>
        <v>2025</v>
      </c>
      <c r="E4338" t="s">
        <v>6839</v>
      </c>
      <c r="F4338" t="s">
        <v>7069</v>
      </c>
      <c r="G4338" t="s">
        <v>7094</v>
      </c>
      <c r="H4338" t="s">
        <v>7098</v>
      </c>
      <c r="I4338" t="s">
        <v>7114</v>
      </c>
      <c r="J4338" t="s">
        <v>7164</v>
      </c>
      <c r="K4338" t="s">
        <v>7173</v>
      </c>
      <c r="L4338" t="s">
        <v>7186</v>
      </c>
      <c r="M4338">
        <v>7</v>
      </c>
      <c r="N4338">
        <v>30343.05</v>
      </c>
      <c r="O4338">
        <v>0</v>
      </c>
      <c r="P4338">
        <v>7979.17</v>
      </c>
    </row>
    <row r="4339" spans="1:16" x14ac:dyDescent="0.25">
      <c r="A4339" t="s">
        <v>4351</v>
      </c>
      <c r="B4339" t="s">
        <v>5657</v>
      </c>
      <c r="C4339" t="str">
        <f>TEXT(SalesData[[#This Row],[Order Date]],"mmm-yyyy")</f>
        <v>Oct-2024</v>
      </c>
      <c r="D4339">
        <f t="shared" si="67"/>
        <v>2024</v>
      </c>
      <c r="E4339" t="s">
        <v>6890</v>
      </c>
      <c r="F4339" t="s">
        <v>6965</v>
      </c>
      <c r="G4339" t="s">
        <v>7096</v>
      </c>
      <c r="H4339" t="s">
        <v>7113</v>
      </c>
      <c r="I4339" t="s">
        <v>7148</v>
      </c>
      <c r="J4339" t="s">
        <v>7165</v>
      </c>
      <c r="K4339" t="s">
        <v>7176</v>
      </c>
      <c r="L4339" t="s">
        <v>7194</v>
      </c>
      <c r="M4339">
        <v>7</v>
      </c>
      <c r="N4339">
        <v>169316.22</v>
      </c>
      <c r="O4339">
        <v>0</v>
      </c>
      <c r="P4339">
        <v>26194.45</v>
      </c>
    </row>
    <row r="4340" spans="1:16" x14ac:dyDescent="0.25">
      <c r="A4340" t="s">
        <v>4352</v>
      </c>
      <c r="B4340" t="s">
        <v>5996</v>
      </c>
      <c r="C4340" t="str">
        <f>TEXT(SalesData[[#This Row],[Order Date]],"mmm-yyyy")</f>
        <v>Sep-2023</v>
      </c>
      <c r="D4340">
        <f t="shared" si="67"/>
        <v>2023</v>
      </c>
      <c r="E4340" t="s">
        <v>6145</v>
      </c>
      <c r="F4340" t="s">
        <v>6943</v>
      </c>
      <c r="G4340" t="s">
        <v>7095</v>
      </c>
      <c r="H4340" t="s">
        <v>7106</v>
      </c>
      <c r="I4340" t="s">
        <v>7146</v>
      </c>
      <c r="J4340" t="s">
        <v>7162</v>
      </c>
      <c r="K4340" t="s">
        <v>7169</v>
      </c>
      <c r="L4340" t="s">
        <v>7203</v>
      </c>
      <c r="M4340">
        <v>2</v>
      </c>
      <c r="N4340">
        <v>32774.410000000003</v>
      </c>
      <c r="O4340">
        <v>0.25</v>
      </c>
      <c r="P4340">
        <v>2171.06</v>
      </c>
    </row>
    <row r="4341" spans="1:16" x14ac:dyDescent="0.25">
      <c r="A4341" t="s">
        <v>4353</v>
      </c>
      <c r="B4341" t="s">
        <v>5118</v>
      </c>
      <c r="C4341" t="str">
        <f>TEXT(SalesData[[#This Row],[Order Date]],"mmm-yyyy")</f>
        <v>Apr-2025</v>
      </c>
      <c r="D4341">
        <f t="shared" si="67"/>
        <v>2025</v>
      </c>
      <c r="E4341" t="s">
        <v>6784</v>
      </c>
      <c r="F4341" t="s">
        <v>6951</v>
      </c>
      <c r="G4341" t="s">
        <v>7095</v>
      </c>
      <c r="H4341" t="s">
        <v>7108</v>
      </c>
      <c r="I4341" t="s">
        <v>7141</v>
      </c>
      <c r="J4341" t="s">
        <v>7163</v>
      </c>
      <c r="K4341" t="s">
        <v>7175</v>
      </c>
      <c r="L4341" t="s">
        <v>7205</v>
      </c>
      <c r="M4341">
        <v>5</v>
      </c>
      <c r="N4341">
        <v>13097.26</v>
      </c>
      <c r="O4341">
        <v>0.25</v>
      </c>
      <c r="P4341">
        <v>552.87</v>
      </c>
    </row>
    <row r="4342" spans="1:16" x14ac:dyDescent="0.25">
      <c r="A4342" t="s">
        <v>4354</v>
      </c>
      <c r="B4342" t="s">
        <v>5493</v>
      </c>
      <c r="C4342" t="str">
        <f>TEXT(SalesData[[#This Row],[Order Date]],"mmm-yyyy")</f>
        <v>May-2023</v>
      </c>
      <c r="D4342">
        <f t="shared" si="67"/>
        <v>2023</v>
      </c>
      <c r="E4342" t="s">
        <v>6147</v>
      </c>
      <c r="F4342" t="s">
        <v>6945</v>
      </c>
      <c r="G4342" t="s">
        <v>7097</v>
      </c>
      <c r="H4342" t="s">
        <v>7107</v>
      </c>
      <c r="I4342" t="s">
        <v>7153</v>
      </c>
      <c r="J4342" t="s">
        <v>7165</v>
      </c>
      <c r="K4342" t="s">
        <v>7177</v>
      </c>
      <c r="L4342" t="s">
        <v>7210</v>
      </c>
      <c r="M4342">
        <v>6</v>
      </c>
      <c r="N4342">
        <v>392527.68</v>
      </c>
      <c r="O4342">
        <v>0.2</v>
      </c>
      <c r="P4342">
        <v>27561.41</v>
      </c>
    </row>
    <row r="4343" spans="1:16" x14ac:dyDescent="0.25">
      <c r="A4343" t="s">
        <v>4355</v>
      </c>
      <c r="B4343" t="s">
        <v>5895</v>
      </c>
      <c r="C4343" t="str">
        <f>TEXT(SalesData[[#This Row],[Order Date]],"mmm-yyyy")</f>
        <v>Sep-2023</v>
      </c>
      <c r="D4343">
        <f t="shared" si="67"/>
        <v>2023</v>
      </c>
      <c r="E4343" t="s">
        <v>6785</v>
      </c>
      <c r="F4343" t="s">
        <v>7062</v>
      </c>
      <c r="G4343" t="s">
        <v>7097</v>
      </c>
      <c r="H4343" t="s">
        <v>7107</v>
      </c>
      <c r="I4343" t="s">
        <v>7123</v>
      </c>
      <c r="J4343" t="s">
        <v>7163</v>
      </c>
      <c r="K4343" t="s">
        <v>7171</v>
      </c>
      <c r="L4343" t="s">
        <v>7204</v>
      </c>
      <c r="M4343">
        <v>4</v>
      </c>
      <c r="N4343">
        <v>13831.48</v>
      </c>
      <c r="O4343">
        <v>0.25</v>
      </c>
      <c r="P4343">
        <v>1237.94</v>
      </c>
    </row>
    <row r="4344" spans="1:16" x14ac:dyDescent="0.25">
      <c r="A4344" t="s">
        <v>4356</v>
      </c>
      <c r="B4344" t="s">
        <v>5176</v>
      </c>
      <c r="C4344" t="str">
        <f>TEXT(SalesData[[#This Row],[Order Date]],"mmm-yyyy")</f>
        <v>Mar-2025</v>
      </c>
      <c r="D4344">
        <f t="shared" si="67"/>
        <v>2025</v>
      </c>
      <c r="E4344" t="s">
        <v>6147</v>
      </c>
      <c r="F4344" t="s">
        <v>6945</v>
      </c>
      <c r="G4344" t="s">
        <v>7094</v>
      </c>
      <c r="H4344" t="s">
        <v>7099</v>
      </c>
      <c r="I4344" t="s">
        <v>7130</v>
      </c>
      <c r="J4344" t="s">
        <v>7164</v>
      </c>
      <c r="K4344" t="s">
        <v>7173</v>
      </c>
      <c r="L4344" t="s">
        <v>7186</v>
      </c>
      <c r="M4344">
        <v>2</v>
      </c>
      <c r="N4344">
        <v>6507.39</v>
      </c>
      <c r="O4344">
        <v>0.25</v>
      </c>
      <c r="P4344">
        <v>1239.75</v>
      </c>
    </row>
    <row r="4345" spans="1:16" x14ac:dyDescent="0.25">
      <c r="A4345" t="s">
        <v>4357</v>
      </c>
      <c r="B4345" t="s">
        <v>5284</v>
      </c>
      <c r="C4345" t="str">
        <f>TEXT(SalesData[[#This Row],[Order Date]],"mmm-yyyy")</f>
        <v>Mar-2025</v>
      </c>
      <c r="D4345">
        <f t="shared" si="67"/>
        <v>2025</v>
      </c>
      <c r="E4345" t="s">
        <v>6252</v>
      </c>
      <c r="F4345" t="s">
        <v>7004</v>
      </c>
      <c r="G4345" t="s">
        <v>7096</v>
      </c>
      <c r="H4345" t="s">
        <v>7103</v>
      </c>
      <c r="I4345" t="s">
        <v>7158</v>
      </c>
      <c r="J4345" t="s">
        <v>7165</v>
      </c>
      <c r="K4345" t="s">
        <v>7176</v>
      </c>
      <c r="L4345" t="s">
        <v>7194</v>
      </c>
      <c r="M4345">
        <v>2</v>
      </c>
      <c r="N4345">
        <v>45274.41</v>
      </c>
      <c r="O4345">
        <v>0.1</v>
      </c>
      <c r="P4345">
        <v>5819.12</v>
      </c>
    </row>
    <row r="4346" spans="1:16" x14ac:dyDescent="0.25">
      <c r="A4346" t="s">
        <v>4358</v>
      </c>
      <c r="B4346" t="s">
        <v>5085</v>
      </c>
      <c r="C4346" t="str">
        <f>TEXT(SalesData[[#This Row],[Order Date]],"mmm-yyyy")</f>
        <v>Jul-2024</v>
      </c>
      <c r="D4346">
        <f t="shared" si="67"/>
        <v>2024</v>
      </c>
      <c r="E4346" t="s">
        <v>6336</v>
      </c>
      <c r="F4346" t="s">
        <v>6912</v>
      </c>
      <c r="G4346" t="s">
        <v>7096</v>
      </c>
      <c r="H4346" t="s">
        <v>7103</v>
      </c>
      <c r="I4346" t="s">
        <v>7119</v>
      </c>
      <c r="J4346" t="s">
        <v>7165</v>
      </c>
      <c r="K4346" t="s">
        <v>7172</v>
      </c>
      <c r="L4346" t="s">
        <v>7208</v>
      </c>
      <c r="M4346">
        <v>4</v>
      </c>
      <c r="N4346">
        <v>9498.7099999999991</v>
      </c>
      <c r="O4346">
        <v>0.05</v>
      </c>
      <c r="P4346">
        <v>1889.35</v>
      </c>
    </row>
    <row r="4347" spans="1:16" x14ac:dyDescent="0.25">
      <c r="A4347" t="s">
        <v>4359</v>
      </c>
      <c r="B4347" t="s">
        <v>5788</v>
      </c>
      <c r="C4347" t="str">
        <f>TEXT(SalesData[[#This Row],[Order Date]],"mmm-yyyy")</f>
        <v>Jul-2023</v>
      </c>
      <c r="D4347">
        <f t="shared" si="67"/>
        <v>2023</v>
      </c>
      <c r="E4347" t="s">
        <v>6284</v>
      </c>
      <c r="F4347" t="s">
        <v>6895</v>
      </c>
      <c r="G4347" t="s">
        <v>7097</v>
      </c>
      <c r="H4347" t="s">
        <v>7104</v>
      </c>
      <c r="I4347" t="s">
        <v>7132</v>
      </c>
      <c r="J4347" t="s">
        <v>7162</v>
      </c>
      <c r="K4347" t="s">
        <v>7168</v>
      </c>
      <c r="L4347" t="s">
        <v>7181</v>
      </c>
      <c r="M4347">
        <v>1</v>
      </c>
      <c r="N4347">
        <v>12597.43</v>
      </c>
      <c r="O4347">
        <v>0</v>
      </c>
      <c r="P4347">
        <v>2546.6</v>
      </c>
    </row>
    <row r="4348" spans="1:16" x14ac:dyDescent="0.25">
      <c r="A4348" t="s">
        <v>4360</v>
      </c>
      <c r="B4348" t="s">
        <v>5550</v>
      </c>
      <c r="C4348" t="str">
        <f>TEXT(SalesData[[#This Row],[Order Date]],"mmm-yyyy")</f>
        <v>Jun-2023</v>
      </c>
      <c r="D4348">
        <f t="shared" si="67"/>
        <v>2023</v>
      </c>
      <c r="E4348" t="s">
        <v>6442</v>
      </c>
      <c r="F4348" t="s">
        <v>7058</v>
      </c>
      <c r="G4348" t="s">
        <v>7095</v>
      </c>
      <c r="H4348" t="s">
        <v>7106</v>
      </c>
      <c r="I4348" t="s">
        <v>7146</v>
      </c>
      <c r="J4348" t="s">
        <v>7165</v>
      </c>
      <c r="K4348" t="s">
        <v>7172</v>
      </c>
      <c r="L4348" t="s">
        <v>7212</v>
      </c>
      <c r="M4348">
        <v>4</v>
      </c>
      <c r="N4348">
        <v>13683.64</v>
      </c>
      <c r="O4348">
        <v>0</v>
      </c>
      <c r="P4348">
        <v>2672.03</v>
      </c>
    </row>
    <row r="4349" spans="1:16" x14ac:dyDescent="0.25">
      <c r="A4349" t="s">
        <v>4361</v>
      </c>
      <c r="B4349" t="s">
        <v>5956</v>
      </c>
      <c r="C4349" t="str">
        <f>TEXT(SalesData[[#This Row],[Order Date]],"mmm-yyyy")</f>
        <v>Dec-2025</v>
      </c>
      <c r="D4349">
        <f t="shared" si="67"/>
        <v>2025</v>
      </c>
      <c r="E4349" t="s">
        <v>6219</v>
      </c>
      <c r="F4349" t="s">
        <v>6989</v>
      </c>
      <c r="G4349" t="s">
        <v>7095</v>
      </c>
      <c r="H4349" t="s">
        <v>7106</v>
      </c>
      <c r="I4349" t="s">
        <v>7146</v>
      </c>
      <c r="J4349" t="s">
        <v>7163</v>
      </c>
      <c r="K4349" t="s">
        <v>7171</v>
      </c>
      <c r="L4349" t="s">
        <v>7184</v>
      </c>
      <c r="M4349">
        <v>1</v>
      </c>
      <c r="N4349">
        <v>5712.77</v>
      </c>
      <c r="O4349">
        <v>0.25</v>
      </c>
      <c r="P4349">
        <v>499.87</v>
      </c>
    </row>
    <row r="4350" spans="1:16" x14ac:dyDescent="0.25">
      <c r="A4350" t="s">
        <v>4362</v>
      </c>
      <c r="B4350" t="s">
        <v>5651</v>
      </c>
      <c r="C4350" t="str">
        <f>TEXT(SalesData[[#This Row],[Order Date]],"mmm-yyyy")</f>
        <v>Apr-2024</v>
      </c>
      <c r="D4350">
        <f t="shared" si="67"/>
        <v>2024</v>
      </c>
      <c r="E4350" t="s">
        <v>6715</v>
      </c>
      <c r="F4350" t="s">
        <v>7059</v>
      </c>
      <c r="G4350" t="s">
        <v>7094</v>
      </c>
      <c r="H4350" t="s">
        <v>7098</v>
      </c>
      <c r="I4350" t="s">
        <v>7156</v>
      </c>
      <c r="J4350" t="s">
        <v>7165</v>
      </c>
      <c r="K4350" t="s">
        <v>7176</v>
      </c>
      <c r="L4350" t="s">
        <v>7194</v>
      </c>
      <c r="M4350">
        <v>2</v>
      </c>
      <c r="N4350">
        <v>41922.129999999997</v>
      </c>
      <c r="O4350">
        <v>0.15</v>
      </c>
      <c r="P4350">
        <v>3249.86</v>
      </c>
    </row>
    <row r="4351" spans="1:16" x14ac:dyDescent="0.25">
      <c r="A4351" t="s">
        <v>4363</v>
      </c>
      <c r="B4351" t="s">
        <v>5847</v>
      </c>
      <c r="C4351" t="str">
        <f>TEXT(SalesData[[#This Row],[Order Date]],"mmm-yyyy")</f>
        <v>Mar-2024</v>
      </c>
      <c r="D4351">
        <f t="shared" si="67"/>
        <v>2024</v>
      </c>
      <c r="E4351" t="s">
        <v>6206</v>
      </c>
      <c r="F4351" t="s">
        <v>6981</v>
      </c>
      <c r="G4351" t="s">
        <v>7097</v>
      </c>
      <c r="H4351" t="s">
        <v>7105</v>
      </c>
      <c r="I4351" t="s">
        <v>7128</v>
      </c>
      <c r="J4351" t="s">
        <v>7163</v>
      </c>
      <c r="K4351" t="s">
        <v>7171</v>
      </c>
      <c r="L4351" t="s">
        <v>7184</v>
      </c>
      <c r="M4351">
        <v>1</v>
      </c>
      <c r="N4351">
        <v>7346.05</v>
      </c>
      <c r="O4351">
        <v>0.1</v>
      </c>
      <c r="P4351">
        <v>996.08</v>
      </c>
    </row>
    <row r="4352" spans="1:16" x14ac:dyDescent="0.25">
      <c r="A4352" t="s">
        <v>4364</v>
      </c>
      <c r="B4352" t="s">
        <v>5967</v>
      </c>
      <c r="C4352" t="str">
        <f>TEXT(SalesData[[#This Row],[Order Date]],"mmm-yyyy")</f>
        <v>Jul-2024</v>
      </c>
      <c r="D4352">
        <f t="shared" si="67"/>
        <v>2024</v>
      </c>
      <c r="E4352" t="s">
        <v>6694</v>
      </c>
      <c r="F4352" t="s">
        <v>6938</v>
      </c>
      <c r="G4352" t="s">
        <v>7096</v>
      </c>
      <c r="H4352" t="s">
        <v>7113</v>
      </c>
      <c r="I4352" t="s">
        <v>7144</v>
      </c>
      <c r="J4352" t="s">
        <v>7162</v>
      </c>
      <c r="K4352" t="s">
        <v>7169</v>
      </c>
      <c r="L4352" t="s">
        <v>7182</v>
      </c>
      <c r="M4352">
        <v>8</v>
      </c>
      <c r="N4352">
        <v>72222.7</v>
      </c>
      <c r="O4352">
        <v>0</v>
      </c>
      <c r="P4352">
        <v>14088.53</v>
      </c>
    </row>
    <row r="4353" spans="1:16" x14ac:dyDescent="0.25">
      <c r="A4353" t="s">
        <v>4365</v>
      </c>
      <c r="B4353" t="s">
        <v>5571</v>
      </c>
      <c r="C4353" t="str">
        <f>TEXT(SalesData[[#This Row],[Order Date]],"mmm-yyyy")</f>
        <v>Nov-2025</v>
      </c>
      <c r="D4353">
        <f t="shared" si="67"/>
        <v>2025</v>
      </c>
      <c r="E4353" t="s">
        <v>6413</v>
      </c>
      <c r="F4353" t="s">
        <v>7052</v>
      </c>
      <c r="G4353" t="s">
        <v>7097</v>
      </c>
      <c r="H4353" t="s">
        <v>7105</v>
      </c>
      <c r="I4353" t="s">
        <v>7149</v>
      </c>
      <c r="J4353" t="s">
        <v>7163</v>
      </c>
      <c r="K4353" t="s">
        <v>7167</v>
      </c>
      <c r="L4353" t="s">
        <v>7187</v>
      </c>
      <c r="M4353">
        <v>4</v>
      </c>
      <c r="N4353">
        <v>4401.3500000000004</v>
      </c>
      <c r="O4353">
        <v>0.25</v>
      </c>
      <c r="P4353">
        <v>592.80999999999995</v>
      </c>
    </row>
    <row r="4354" spans="1:16" x14ac:dyDescent="0.25">
      <c r="A4354" t="s">
        <v>4366</v>
      </c>
      <c r="B4354" t="s">
        <v>5375</v>
      </c>
      <c r="C4354" t="str">
        <f>TEXT(SalesData[[#This Row],[Order Date]],"mmm-yyyy")</f>
        <v>Jun-2025</v>
      </c>
      <c r="D4354">
        <f t="shared" ref="D4354:D4417" si="68">YEAR(B4354)</f>
        <v>2025</v>
      </c>
      <c r="E4354" t="s">
        <v>6638</v>
      </c>
      <c r="F4354" t="s">
        <v>6971</v>
      </c>
      <c r="G4354" t="s">
        <v>7094</v>
      </c>
      <c r="H4354" t="s">
        <v>7098</v>
      </c>
      <c r="I4354" t="s">
        <v>7156</v>
      </c>
      <c r="J4354" t="s">
        <v>7163</v>
      </c>
      <c r="K4354" t="s">
        <v>7171</v>
      </c>
      <c r="L4354" t="s">
        <v>7204</v>
      </c>
      <c r="M4354">
        <v>4</v>
      </c>
      <c r="N4354">
        <v>13595.45</v>
      </c>
      <c r="O4354">
        <v>0.25</v>
      </c>
      <c r="P4354">
        <v>450.28</v>
      </c>
    </row>
    <row r="4355" spans="1:16" x14ac:dyDescent="0.25">
      <c r="A4355" t="s">
        <v>4367</v>
      </c>
      <c r="B4355" t="s">
        <v>6051</v>
      </c>
      <c r="C4355" t="str">
        <f>TEXT(SalesData[[#This Row],[Order Date]],"mmm-yyyy")</f>
        <v>Nov-2023</v>
      </c>
      <c r="D4355">
        <f t="shared" si="68"/>
        <v>2023</v>
      </c>
      <c r="E4355" t="s">
        <v>6363</v>
      </c>
      <c r="F4355" t="s">
        <v>6898</v>
      </c>
      <c r="G4355" t="s">
        <v>7097</v>
      </c>
      <c r="H4355" t="s">
        <v>7107</v>
      </c>
      <c r="I4355" t="s">
        <v>7123</v>
      </c>
      <c r="J4355" t="s">
        <v>7165</v>
      </c>
      <c r="K4355" t="s">
        <v>7172</v>
      </c>
      <c r="L4355" t="s">
        <v>7212</v>
      </c>
      <c r="M4355">
        <v>5</v>
      </c>
      <c r="N4355">
        <v>17459.87</v>
      </c>
      <c r="O4355">
        <v>0</v>
      </c>
      <c r="P4355">
        <v>3746.36</v>
      </c>
    </row>
    <row r="4356" spans="1:16" x14ac:dyDescent="0.25">
      <c r="A4356" t="s">
        <v>4368</v>
      </c>
      <c r="B4356" t="s">
        <v>5259</v>
      </c>
      <c r="C4356" t="str">
        <f>TEXT(SalesData[[#This Row],[Order Date]],"mmm-yyyy")</f>
        <v>Feb-2023</v>
      </c>
      <c r="D4356">
        <f t="shared" si="68"/>
        <v>2023</v>
      </c>
      <c r="E4356" t="s">
        <v>6481</v>
      </c>
      <c r="F4356" t="s">
        <v>6935</v>
      </c>
      <c r="G4356" t="s">
        <v>7097</v>
      </c>
      <c r="H4356" t="s">
        <v>7105</v>
      </c>
      <c r="I4356" t="s">
        <v>7121</v>
      </c>
      <c r="J4356" t="s">
        <v>7163</v>
      </c>
      <c r="K4356" t="s">
        <v>7175</v>
      </c>
      <c r="L4356" t="s">
        <v>7205</v>
      </c>
      <c r="M4356">
        <v>7</v>
      </c>
      <c r="N4356">
        <v>25278.49</v>
      </c>
      <c r="O4356">
        <v>0</v>
      </c>
      <c r="P4356">
        <v>4992.68</v>
      </c>
    </row>
    <row r="4357" spans="1:16" x14ac:dyDescent="0.25">
      <c r="A4357" t="s">
        <v>4369</v>
      </c>
      <c r="B4357" t="s">
        <v>5201</v>
      </c>
      <c r="C4357" t="str">
        <f>TEXT(SalesData[[#This Row],[Order Date]],"mmm-yyyy")</f>
        <v>Mar-2024</v>
      </c>
      <c r="D4357">
        <f t="shared" si="68"/>
        <v>2024</v>
      </c>
      <c r="E4357" t="s">
        <v>6334</v>
      </c>
      <c r="F4357" t="s">
        <v>6967</v>
      </c>
      <c r="G4357" t="s">
        <v>7095</v>
      </c>
      <c r="H4357" t="s">
        <v>7108</v>
      </c>
      <c r="I4357" t="s">
        <v>7141</v>
      </c>
      <c r="J4357" t="s">
        <v>7165</v>
      </c>
      <c r="K4357" t="s">
        <v>7177</v>
      </c>
      <c r="L4357" t="s">
        <v>7201</v>
      </c>
      <c r="M4357">
        <v>1</v>
      </c>
      <c r="N4357">
        <v>40421.300000000003</v>
      </c>
      <c r="O4357">
        <v>0.25</v>
      </c>
      <c r="P4357">
        <v>2038.84</v>
      </c>
    </row>
    <row r="4358" spans="1:16" x14ac:dyDescent="0.25">
      <c r="A4358" t="s">
        <v>4370</v>
      </c>
      <c r="B4358" t="s">
        <v>5025</v>
      </c>
      <c r="C4358" t="str">
        <f>TEXT(SalesData[[#This Row],[Order Date]],"mmm-yyyy")</f>
        <v>May-2025</v>
      </c>
      <c r="D4358">
        <f t="shared" si="68"/>
        <v>2025</v>
      </c>
      <c r="E4358" t="s">
        <v>6439</v>
      </c>
      <c r="F4358" t="s">
        <v>6932</v>
      </c>
      <c r="G4358" t="s">
        <v>7095</v>
      </c>
      <c r="H4358" t="s">
        <v>7102</v>
      </c>
      <c r="I4358" t="s">
        <v>7157</v>
      </c>
      <c r="J4358" t="s">
        <v>7163</v>
      </c>
      <c r="K4358" t="s">
        <v>7167</v>
      </c>
      <c r="L4358" t="s">
        <v>7179</v>
      </c>
      <c r="M4358">
        <v>2</v>
      </c>
      <c r="N4358">
        <v>3971.35</v>
      </c>
      <c r="O4358">
        <v>0.2</v>
      </c>
      <c r="P4358">
        <v>736.16</v>
      </c>
    </row>
    <row r="4359" spans="1:16" x14ac:dyDescent="0.25">
      <c r="A4359" t="s">
        <v>4371</v>
      </c>
      <c r="B4359" t="s">
        <v>5022</v>
      </c>
      <c r="C4359" t="str">
        <f>TEXT(SalesData[[#This Row],[Order Date]],"mmm-yyyy")</f>
        <v>Nov-2024</v>
      </c>
      <c r="D4359">
        <f t="shared" si="68"/>
        <v>2024</v>
      </c>
      <c r="E4359" t="s">
        <v>6646</v>
      </c>
      <c r="F4359" t="s">
        <v>6907</v>
      </c>
      <c r="G4359" t="s">
        <v>7096</v>
      </c>
      <c r="H4359" t="s">
        <v>7112</v>
      </c>
      <c r="I4359" t="s">
        <v>7139</v>
      </c>
      <c r="J4359" t="s">
        <v>7165</v>
      </c>
      <c r="K4359" t="s">
        <v>7176</v>
      </c>
      <c r="L4359" t="s">
        <v>7202</v>
      </c>
      <c r="M4359">
        <v>8</v>
      </c>
      <c r="N4359">
        <v>138305.76</v>
      </c>
      <c r="O4359">
        <v>0</v>
      </c>
      <c r="P4359">
        <v>17495.04</v>
      </c>
    </row>
    <row r="4360" spans="1:16" x14ac:dyDescent="0.25">
      <c r="A4360" t="s">
        <v>4372</v>
      </c>
      <c r="B4360" t="s">
        <v>5947</v>
      </c>
      <c r="C4360" t="str">
        <f>TEXT(SalesData[[#This Row],[Order Date]],"mmm-yyyy")</f>
        <v>Dec-2025</v>
      </c>
      <c r="D4360">
        <f t="shared" si="68"/>
        <v>2025</v>
      </c>
      <c r="E4360" t="s">
        <v>6806</v>
      </c>
      <c r="F4360" t="s">
        <v>6908</v>
      </c>
      <c r="G4360" t="s">
        <v>7094</v>
      </c>
      <c r="H4360" t="s">
        <v>7098</v>
      </c>
      <c r="I4360" t="s">
        <v>7138</v>
      </c>
      <c r="J4360" t="s">
        <v>7163</v>
      </c>
      <c r="K4360" t="s">
        <v>7175</v>
      </c>
      <c r="L4360" t="s">
        <v>7205</v>
      </c>
      <c r="M4360">
        <v>3</v>
      </c>
      <c r="N4360">
        <v>8227.9599999999991</v>
      </c>
      <c r="O4360">
        <v>0.25</v>
      </c>
      <c r="P4360">
        <v>692.58</v>
      </c>
    </row>
    <row r="4361" spans="1:16" x14ac:dyDescent="0.25">
      <c r="A4361" t="s">
        <v>4373</v>
      </c>
      <c r="B4361" t="s">
        <v>5294</v>
      </c>
      <c r="C4361" t="str">
        <f>TEXT(SalesData[[#This Row],[Order Date]],"mmm-yyyy")</f>
        <v>Oct-2023</v>
      </c>
      <c r="D4361">
        <f t="shared" si="68"/>
        <v>2023</v>
      </c>
      <c r="E4361" t="s">
        <v>6456</v>
      </c>
      <c r="F4361" t="s">
        <v>7065</v>
      </c>
      <c r="G4361" t="s">
        <v>7095</v>
      </c>
      <c r="H4361" t="s">
        <v>7102</v>
      </c>
      <c r="I4361" t="s">
        <v>7157</v>
      </c>
      <c r="J4361" t="s">
        <v>7165</v>
      </c>
      <c r="K4361" t="s">
        <v>7177</v>
      </c>
      <c r="L4361" t="s">
        <v>7198</v>
      </c>
      <c r="M4361">
        <v>4</v>
      </c>
      <c r="N4361">
        <v>256027.65</v>
      </c>
      <c r="O4361">
        <v>0</v>
      </c>
      <c r="P4361">
        <v>48832.54</v>
      </c>
    </row>
    <row r="4362" spans="1:16" x14ac:dyDescent="0.25">
      <c r="A4362" t="s">
        <v>4374</v>
      </c>
      <c r="B4362" t="s">
        <v>5333</v>
      </c>
      <c r="C4362" t="str">
        <f>TEXT(SalesData[[#This Row],[Order Date]],"mmm-yyyy")</f>
        <v>Jun-2024</v>
      </c>
      <c r="D4362">
        <f t="shared" si="68"/>
        <v>2024</v>
      </c>
      <c r="E4362" t="s">
        <v>6637</v>
      </c>
      <c r="F4362" t="s">
        <v>7026</v>
      </c>
      <c r="G4362" t="s">
        <v>7097</v>
      </c>
      <c r="H4362" t="s">
        <v>7105</v>
      </c>
      <c r="I4362" t="s">
        <v>7121</v>
      </c>
      <c r="J4362" t="s">
        <v>7163</v>
      </c>
      <c r="K4362" t="s">
        <v>7167</v>
      </c>
      <c r="L4362" t="s">
        <v>7207</v>
      </c>
      <c r="M4362">
        <v>4</v>
      </c>
      <c r="N4362">
        <v>2282.41</v>
      </c>
      <c r="O4362">
        <v>0.25</v>
      </c>
      <c r="P4362">
        <v>572.17999999999995</v>
      </c>
    </row>
    <row r="4363" spans="1:16" x14ac:dyDescent="0.25">
      <c r="A4363" t="s">
        <v>4375</v>
      </c>
      <c r="B4363" t="s">
        <v>5160</v>
      </c>
      <c r="C4363" t="str">
        <f>TEXT(SalesData[[#This Row],[Order Date]],"mmm-yyyy")</f>
        <v>Nov-2023</v>
      </c>
      <c r="D4363">
        <f t="shared" si="68"/>
        <v>2023</v>
      </c>
      <c r="E4363" t="s">
        <v>6755</v>
      </c>
      <c r="F4363" t="s">
        <v>6996</v>
      </c>
      <c r="G4363" t="s">
        <v>7096</v>
      </c>
      <c r="H4363" t="s">
        <v>7113</v>
      </c>
      <c r="I4363" t="s">
        <v>7148</v>
      </c>
      <c r="J4363" t="s">
        <v>7162</v>
      </c>
      <c r="K4363" t="s">
        <v>7168</v>
      </c>
      <c r="L4363" t="s">
        <v>7181</v>
      </c>
      <c r="M4363">
        <v>1</v>
      </c>
      <c r="N4363">
        <v>12254.36</v>
      </c>
      <c r="O4363">
        <v>0</v>
      </c>
      <c r="P4363">
        <v>2740.68</v>
      </c>
    </row>
    <row r="4364" spans="1:16" x14ac:dyDescent="0.25">
      <c r="A4364" t="s">
        <v>4376</v>
      </c>
      <c r="B4364" t="s">
        <v>5555</v>
      </c>
      <c r="C4364" t="str">
        <f>TEXT(SalesData[[#This Row],[Order Date]],"mmm-yyyy")</f>
        <v>Mar-2024</v>
      </c>
      <c r="D4364">
        <f t="shared" si="68"/>
        <v>2024</v>
      </c>
      <c r="E4364" t="s">
        <v>6213</v>
      </c>
      <c r="F4364" t="s">
        <v>6986</v>
      </c>
      <c r="G4364" t="s">
        <v>7097</v>
      </c>
      <c r="H4364" t="s">
        <v>7107</v>
      </c>
      <c r="I4364" t="s">
        <v>7123</v>
      </c>
      <c r="J4364" t="s">
        <v>7165</v>
      </c>
      <c r="K4364" t="s">
        <v>7176</v>
      </c>
      <c r="L4364" t="s">
        <v>7202</v>
      </c>
      <c r="M4364">
        <v>8</v>
      </c>
      <c r="N4364">
        <v>112049.86</v>
      </c>
      <c r="O4364">
        <v>0.25</v>
      </c>
      <c r="P4364">
        <v>4637.6400000000003</v>
      </c>
    </row>
    <row r="4365" spans="1:16" x14ac:dyDescent="0.25">
      <c r="A4365" t="s">
        <v>4377</v>
      </c>
      <c r="B4365" t="s">
        <v>5851</v>
      </c>
      <c r="C4365" t="str">
        <f>TEXT(SalesData[[#This Row],[Order Date]],"mmm-yyyy")</f>
        <v>Feb-2023</v>
      </c>
      <c r="D4365">
        <f t="shared" si="68"/>
        <v>2023</v>
      </c>
      <c r="E4365" t="s">
        <v>6149</v>
      </c>
      <c r="F4365" t="s">
        <v>6947</v>
      </c>
      <c r="G4365" t="s">
        <v>7097</v>
      </c>
      <c r="H4365" t="s">
        <v>7104</v>
      </c>
      <c r="I4365" t="s">
        <v>7120</v>
      </c>
      <c r="J4365" t="s">
        <v>7164</v>
      </c>
      <c r="K4365" t="s">
        <v>7170</v>
      </c>
      <c r="L4365" t="s">
        <v>7189</v>
      </c>
      <c r="M4365">
        <v>1</v>
      </c>
      <c r="N4365">
        <v>1550.11</v>
      </c>
      <c r="O4365">
        <v>0</v>
      </c>
      <c r="P4365">
        <v>463.96</v>
      </c>
    </row>
    <row r="4366" spans="1:16" x14ac:dyDescent="0.25">
      <c r="A4366" t="s">
        <v>4378</v>
      </c>
      <c r="B4366" t="s">
        <v>5863</v>
      </c>
      <c r="C4366" t="str">
        <f>TEXT(SalesData[[#This Row],[Order Date]],"mmm-yyyy")</f>
        <v>Apr-2023</v>
      </c>
      <c r="D4366">
        <f t="shared" si="68"/>
        <v>2023</v>
      </c>
      <c r="E4366" t="s">
        <v>6345</v>
      </c>
      <c r="F4366" t="s">
        <v>6927</v>
      </c>
      <c r="G4366" t="s">
        <v>7095</v>
      </c>
      <c r="H4366" t="s">
        <v>7109</v>
      </c>
      <c r="I4366" t="s">
        <v>7140</v>
      </c>
      <c r="J4366" t="s">
        <v>7163</v>
      </c>
      <c r="K4366" t="s">
        <v>7167</v>
      </c>
      <c r="L4366" t="s">
        <v>7207</v>
      </c>
      <c r="M4366">
        <v>1</v>
      </c>
      <c r="N4366">
        <v>751.71</v>
      </c>
      <c r="O4366">
        <v>0.05</v>
      </c>
      <c r="P4366">
        <v>265.54000000000002</v>
      </c>
    </row>
    <row r="4367" spans="1:16" x14ac:dyDescent="0.25">
      <c r="A4367" t="s">
        <v>4379</v>
      </c>
      <c r="B4367" t="s">
        <v>5820</v>
      </c>
      <c r="C4367" t="str">
        <f>TEXT(SalesData[[#This Row],[Order Date]],"mmm-yyyy")</f>
        <v>Aug-2023</v>
      </c>
      <c r="D4367">
        <f t="shared" si="68"/>
        <v>2023</v>
      </c>
      <c r="E4367" t="s">
        <v>6615</v>
      </c>
      <c r="F4367" t="s">
        <v>6996</v>
      </c>
      <c r="G4367" t="s">
        <v>7094</v>
      </c>
      <c r="H4367" t="s">
        <v>7101</v>
      </c>
      <c r="I4367" t="s">
        <v>7137</v>
      </c>
      <c r="J4367" t="s">
        <v>7162</v>
      </c>
      <c r="K4367" t="s">
        <v>7166</v>
      </c>
      <c r="L4367" t="s">
        <v>7211</v>
      </c>
      <c r="M4367">
        <v>7</v>
      </c>
      <c r="N4367">
        <v>46451.89</v>
      </c>
      <c r="O4367">
        <v>0.15</v>
      </c>
      <c r="P4367">
        <v>5825.07</v>
      </c>
    </row>
    <row r="4368" spans="1:16" x14ac:dyDescent="0.25">
      <c r="A4368" t="s">
        <v>4380</v>
      </c>
      <c r="B4368" t="s">
        <v>5513</v>
      </c>
      <c r="C4368" t="str">
        <f>TEXT(SalesData[[#This Row],[Order Date]],"mmm-yyyy")</f>
        <v>Mar-2025</v>
      </c>
      <c r="D4368">
        <f t="shared" si="68"/>
        <v>2025</v>
      </c>
      <c r="E4368" t="s">
        <v>6639</v>
      </c>
      <c r="F4368" t="s">
        <v>7048</v>
      </c>
      <c r="G4368" t="s">
        <v>7096</v>
      </c>
      <c r="H4368" t="s">
        <v>7103</v>
      </c>
      <c r="I4368" t="s">
        <v>7119</v>
      </c>
      <c r="J4368" t="s">
        <v>7163</v>
      </c>
      <c r="K4368" t="s">
        <v>7167</v>
      </c>
      <c r="L4368" t="s">
        <v>7179</v>
      </c>
      <c r="M4368">
        <v>6</v>
      </c>
      <c r="N4368">
        <v>15146.59</v>
      </c>
      <c r="O4368">
        <v>0</v>
      </c>
      <c r="P4368">
        <v>4237.6899999999996</v>
      </c>
    </row>
    <row r="4369" spans="1:16" x14ac:dyDescent="0.25">
      <c r="A4369" t="s">
        <v>4381</v>
      </c>
      <c r="B4369" t="s">
        <v>5835</v>
      </c>
      <c r="C4369" t="str">
        <f>TEXT(SalesData[[#This Row],[Order Date]],"mmm-yyyy")</f>
        <v>Sep-2024</v>
      </c>
      <c r="D4369">
        <f t="shared" si="68"/>
        <v>2024</v>
      </c>
      <c r="E4369" t="s">
        <v>6764</v>
      </c>
      <c r="F4369" t="s">
        <v>6995</v>
      </c>
      <c r="G4369" t="s">
        <v>7094</v>
      </c>
      <c r="H4369" t="s">
        <v>7101</v>
      </c>
      <c r="I4369" t="s">
        <v>7124</v>
      </c>
      <c r="J4369" t="s">
        <v>7165</v>
      </c>
      <c r="K4369" t="s">
        <v>7177</v>
      </c>
      <c r="L4369" t="s">
        <v>7201</v>
      </c>
      <c r="M4369">
        <v>8</v>
      </c>
      <c r="N4369">
        <v>355162.66</v>
      </c>
      <c r="O4369">
        <v>0.15</v>
      </c>
      <c r="P4369">
        <v>39121.919999999998</v>
      </c>
    </row>
    <row r="4370" spans="1:16" x14ac:dyDescent="0.25">
      <c r="A4370" t="s">
        <v>4382</v>
      </c>
      <c r="B4370" t="s">
        <v>5530</v>
      </c>
      <c r="C4370" t="str">
        <f>TEXT(SalesData[[#This Row],[Order Date]],"mmm-yyyy")</f>
        <v>Oct-2023</v>
      </c>
      <c r="D4370">
        <f t="shared" si="68"/>
        <v>2023</v>
      </c>
      <c r="E4370" t="s">
        <v>6678</v>
      </c>
      <c r="F4370" t="s">
        <v>6911</v>
      </c>
      <c r="G4370" t="s">
        <v>7095</v>
      </c>
      <c r="H4370" t="s">
        <v>7108</v>
      </c>
      <c r="I4370" t="s">
        <v>7126</v>
      </c>
      <c r="J4370" t="s">
        <v>7163</v>
      </c>
      <c r="K4370" t="s">
        <v>7175</v>
      </c>
      <c r="L4370" t="s">
        <v>7197</v>
      </c>
      <c r="M4370">
        <v>6</v>
      </c>
      <c r="N4370">
        <v>37053.32</v>
      </c>
      <c r="O4370">
        <v>0</v>
      </c>
      <c r="P4370">
        <v>8843.84</v>
      </c>
    </row>
    <row r="4371" spans="1:16" x14ac:dyDescent="0.25">
      <c r="A4371" t="s">
        <v>4383</v>
      </c>
      <c r="B4371" t="s">
        <v>5408</v>
      </c>
      <c r="C4371" t="str">
        <f>TEXT(SalesData[[#This Row],[Order Date]],"mmm-yyyy")</f>
        <v>Mar-2023</v>
      </c>
      <c r="D4371">
        <f t="shared" si="68"/>
        <v>2023</v>
      </c>
      <c r="E4371" t="s">
        <v>6208</v>
      </c>
      <c r="F4371" t="s">
        <v>6959</v>
      </c>
      <c r="G4371" t="s">
        <v>7095</v>
      </c>
      <c r="H4371" t="s">
        <v>7102</v>
      </c>
      <c r="I4371" t="s">
        <v>7118</v>
      </c>
      <c r="J4371" t="s">
        <v>7164</v>
      </c>
      <c r="K4371" t="s">
        <v>7170</v>
      </c>
      <c r="L4371" t="s">
        <v>7183</v>
      </c>
      <c r="M4371">
        <v>2</v>
      </c>
      <c r="N4371">
        <v>8706.3799999999992</v>
      </c>
      <c r="O4371">
        <v>0.15</v>
      </c>
      <c r="P4371">
        <v>1686.11</v>
      </c>
    </row>
    <row r="4372" spans="1:16" x14ac:dyDescent="0.25">
      <c r="A4372" t="s">
        <v>4384</v>
      </c>
      <c r="B4372" t="s">
        <v>5356</v>
      </c>
      <c r="C4372" t="str">
        <f>TEXT(SalesData[[#This Row],[Order Date]],"mmm-yyyy")</f>
        <v>Dec-2025</v>
      </c>
      <c r="D4372">
        <f t="shared" si="68"/>
        <v>2025</v>
      </c>
      <c r="E4372" t="s">
        <v>6863</v>
      </c>
      <c r="F4372" t="s">
        <v>7046</v>
      </c>
      <c r="G4372" t="s">
        <v>7096</v>
      </c>
      <c r="H4372" t="s">
        <v>7103</v>
      </c>
      <c r="I4372" t="s">
        <v>7134</v>
      </c>
      <c r="J4372" t="s">
        <v>7164</v>
      </c>
      <c r="K4372" t="s">
        <v>7173</v>
      </c>
      <c r="L4372" t="s">
        <v>7200</v>
      </c>
      <c r="M4372">
        <v>4</v>
      </c>
      <c r="N4372">
        <v>3922.06</v>
      </c>
      <c r="O4372">
        <v>0.15</v>
      </c>
      <c r="P4372">
        <v>1095.43</v>
      </c>
    </row>
    <row r="4373" spans="1:16" x14ac:dyDescent="0.25">
      <c r="A4373" t="s">
        <v>4385</v>
      </c>
      <c r="B4373" t="s">
        <v>6037</v>
      </c>
      <c r="C4373" t="str">
        <f>TEXT(SalesData[[#This Row],[Order Date]],"mmm-yyyy")</f>
        <v>Jun-2025</v>
      </c>
      <c r="D4373">
        <f t="shared" si="68"/>
        <v>2025</v>
      </c>
      <c r="E4373" t="s">
        <v>6833</v>
      </c>
      <c r="F4373" t="s">
        <v>7024</v>
      </c>
      <c r="G4373" t="s">
        <v>7095</v>
      </c>
      <c r="H4373" t="s">
        <v>7109</v>
      </c>
      <c r="I4373" t="s">
        <v>7135</v>
      </c>
      <c r="J4373" t="s">
        <v>7162</v>
      </c>
      <c r="K4373" t="s">
        <v>7168</v>
      </c>
      <c r="L4373" t="s">
        <v>7191</v>
      </c>
      <c r="M4373">
        <v>4</v>
      </c>
      <c r="N4373">
        <v>25530.68</v>
      </c>
      <c r="O4373">
        <v>0.05</v>
      </c>
      <c r="P4373">
        <v>4623.83</v>
      </c>
    </row>
    <row r="4374" spans="1:16" x14ac:dyDescent="0.25">
      <c r="A4374" t="s">
        <v>4386</v>
      </c>
      <c r="B4374" t="s">
        <v>5078</v>
      </c>
      <c r="C4374" t="str">
        <f>TEXT(SalesData[[#This Row],[Order Date]],"mmm-yyyy")</f>
        <v>Mar-2024</v>
      </c>
      <c r="D4374">
        <f t="shared" si="68"/>
        <v>2024</v>
      </c>
      <c r="E4374" t="s">
        <v>6692</v>
      </c>
      <c r="F4374" t="s">
        <v>7046</v>
      </c>
      <c r="G4374" t="s">
        <v>7094</v>
      </c>
      <c r="H4374" t="s">
        <v>7099</v>
      </c>
      <c r="I4374" t="s">
        <v>7125</v>
      </c>
      <c r="J4374" t="s">
        <v>7165</v>
      </c>
      <c r="K4374" t="s">
        <v>7177</v>
      </c>
      <c r="L4374" t="s">
        <v>7201</v>
      </c>
      <c r="M4374">
        <v>3</v>
      </c>
      <c r="N4374">
        <v>147825.88</v>
      </c>
      <c r="O4374">
        <v>0.05</v>
      </c>
      <c r="P4374">
        <v>19899.28</v>
      </c>
    </row>
    <row r="4375" spans="1:16" x14ac:dyDescent="0.25">
      <c r="A4375" t="s">
        <v>4387</v>
      </c>
      <c r="B4375" t="s">
        <v>5647</v>
      </c>
      <c r="C4375" t="str">
        <f>TEXT(SalesData[[#This Row],[Order Date]],"mmm-yyyy")</f>
        <v>Jun-2025</v>
      </c>
      <c r="D4375">
        <f t="shared" si="68"/>
        <v>2025</v>
      </c>
      <c r="E4375" t="s">
        <v>6184</v>
      </c>
      <c r="F4375" t="s">
        <v>6972</v>
      </c>
      <c r="G4375" t="s">
        <v>7094</v>
      </c>
      <c r="H4375" t="s">
        <v>7100</v>
      </c>
      <c r="I4375" t="s">
        <v>7151</v>
      </c>
      <c r="J4375" t="s">
        <v>7162</v>
      </c>
      <c r="K4375" t="s">
        <v>7166</v>
      </c>
      <c r="L4375" t="s">
        <v>7211</v>
      </c>
      <c r="M4375">
        <v>4</v>
      </c>
      <c r="N4375">
        <v>30004.65</v>
      </c>
      <c r="O4375">
        <v>0</v>
      </c>
      <c r="P4375">
        <v>5406.6</v>
      </c>
    </row>
    <row r="4376" spans="1:16" x14ac:dyDescent="0.25">
      <c r="A4376" t="s">
        <v>4388</v>
      </c>
      <c r="B4376" t="s">
        <v>5479</v>
      </c>
      <c r="C4376" t="str">
        <f>TEXT(SalesData[[#This Row],[Order Date]],"mmm-yyyy")</f>
        <v>Aug-2024</v>
      </c>
      <c r="D4376">
        <f t="shared" si="68"/>
        <v>2024</v>
      </c>
      <c r="E4376" t="s">
        <v>6395</v>
      </c>
      <c r="F4376" t="s">
        <v>6997</v>
      </c>
      <c r="G4376" t="s">
        <v>7095</v>
      </c>
      <c r="H4376" t="s">
        <v>7102</v>
      </c>
      <c r="I4376" t="s">
        <v>7147</v>
      </c>
      <c r="J4376" t="s">
        <v>7164</v>
      </c>
      <c r="K4376" t="s">
        <v>7173</v>
      </c>
      <c r="L4376" t="s">
        <v>7200</v>
      </c>
      <c r="M4376">
        <v>2</v>
      </c>
      <c r="N4376">
        <v>2004.8</v>
      </c>
      <c r="O4376">
        <v>0.2</v>
      </c>
      <c r="P4376">
        <v>644.11</v>
      </c>
    </row>
    <row r="4377" spans="1:16" x14ac:dyDescent="0.25">
      <c r="A4377" t="s">
        <v>4389</v>
      </c>
      <c r="B4377" t="s">
        <v>5655</v>
      </c>
      <c r="C4377" t="str">
        <f>TEXT(SalesData[[#This Row],[Order Date]],"mmm-yyyy")</f>
        <v>Aug-2024</v>
      </c>
      <c r="D4377">
        <f t="shared" si="68"/>
        <v>2024</v>
      </c>
      <c r="E4377" t="s">
        <v>6759</v>
      </c>
      <c r="F4377" t="s">
        <v>7038</v>
      </c>
      <c r="G4377" t="s">
        <v>7096</v>
      </c>
      <c r="H4377" t="s">
        <v>7103</v>
      </c>
      <c r="I4377" t="s">
        <v>7119</v>
      </c>
      <c r="J4377" t="s">
        <v>7163</v>
      </c>
      <c r="K4377" t="s">
        <v>7175</v>
      </c>
      <c r="L4377" t="s">
        <v>7205</v>
      </c>
      <c r="M4377">
        <v>4</v>
      </c>
      <c r="N4377">
        <v>14394.55</v>
      </c>
      <c r="O4377">
        <v>0</v>
      </c>
      <c r="P4377">
        <v>2971.24</v>
      </c>
    </row>
    <row r="4378" spans="1:16" x14ac:dyDescent="0.25">
      <c r="A4378" t="s">
        <v>4390</v>
      </c>
      <c r="B4378" t="s">
        <v>5684</v>
      </c>
      <c r="C4378" t="str">
        <f>TEXT(SalesData[[#This Row],[Order Date]],"mmm-yyyy")</f>
        <v>Jun-2023</v>
      </c>
      <c r="D4378">
        <f t="shared" si="68"/>
        <v>2023</v>
      </c>
      <c r="E4378" t="s">
        <v>6656</v>
      </c>
      <c r="F4378" t="s">
        <v>6968</v>
      </c>
      <c r="G4378" t="s">
        <v>7095</v>
      </c>
      <c r="H4378" t="s">
        <v>7102</v>
      </c>
      <c r="I4378" t="s">
        <v>7157</v>
      </c>
      <c r="J4378" t="s">
        <v>7163</v>
      </c>
      <c r="K4378" t="s">
        <v>7171</v>
      </c>
      <c r="L4378" t="s">
        <v>7184</v>
      </c>
      <c r="M4378">
        <v>1</v>
      </c>
      <c r="N4378">
        <v>6850.5</v>
      </c>
      <c r="O4378">
        <v>0.15</v>
      </c>
      <c r="P4378">
        <v>830.55</v>
      </c>
    </row>
    <row r="4379" spans="1:16" x14ac:dyDescent="0.25">
      <c r="A4379" t="s">
        <v>4391</v>
      </c>
      <c r="B4379" t="s">
        <v>5127</v>
      </c>
      <c r="C4379" t="str">
        <f>TEXT(SalesData[[#This Row],[Order Date]],"mmm-yyyy")</f>
        <v>Dec-2024</v>
      </c>
      <c r="D4379">
        <f t="shared" si="68"/>
        <v>2024</v>
      </c>
      <c r="E4379" t="s">
        <v>6729</v>
      </c>
      <c r="F4379" t="s">
        <v>6914</v>
      </c>
      <c r="G4379" t="s">
        <v>7096</v>
      </c>
      <c r="H4379" t="s">
        <v>7111</v>
      </c>
      <c r="I4379" t="s">
        <v>7145</v>
      </c>
      <c r="J4379" t="s">
        <v>7163</v>
      </c>
      <c r="K4379" t="s">
        <v>7167</v>
      </c>
      <c r="L4379" t="s">
        <v>7179</v>
      </c>
      <c r="M4379">
        <v>3</v>
      </c>
      <c r="N4379">
        <v>7167.56</v>
      </c>
      <c r="O4379">
        <v>0</v>
      </c>
      <c r="P4379">
        <v>1983.95</v>
      </c>
    </row>
    <row r="4380" spans="1:16" x14ac:dyDescent="0.25">
      <c r="A4380" t="s">
        <v>4392</v>
      </c>
      <c r="B4380" t="s">
        <v>5142</v>
      </c>
      <c r="C4380" t="str">
        <f>TEXT(SalesData[[#This Row],[Order Date]],"mmm-yyyy")</f>
        <v>Oct-2023</v>
      </c>
      <c r="D4380">
        <f t="shared" si="68"/>
        <v>2023</v>
      </c>
      <c r="E4380" t="s">
        <v>6801</v>
      </c>
      <c r="F4380" t="s">
        <v>7078</v>
      </c>
      <c r="G4380" t="s">
        <v>7097</v>
      </c>
      <c r="H4380" t="s">
        <v>7104</v>
      </c>
      <c r="I4380" t="s">
        <v>7132</v>
      </c>
      <c r="J4380" t="s">
        <v>7164</v>
      </c>
      <c r="K4380" t="s">
        <v>7170</v>
      </c>
      <c r="L4380" t="s">
        <v>7213</v>
      </c>
      <c r="M4380">
        <v>1</v>
      </c>
      <c r="N4380">
        <v>2006.51</v>
      </c>
      <c r="O4380">
        <v>0.25</v>
      </c>
      <c r="P4380">
        <v>482.46</v>
      </c>
    </row>
    <row r="4381" spans="1:16" x14ac:dyDescent="0.25">
      <c r="A4381" t="s">
        <v>4393</v>
      </c>
      <c r="B4381" t="s">
        <v>5314</v>
      </c>
      <c r="C4381" t="str">
        <f>TEXT(SalesData[[#This Row],[Order Date]],"mmm-yyyy")</f>
        <v>May-2025</v>
      </c>
      <c r="D4381">
        <f t="shared" si="68"/>
        <v>2025</v>
      </c>
      <c r="E4381" t="s">
        <v>6545</v>
      </c>
      <c r="F4381" t="s">
        <v>7076</v>
      </c>
      <c r="G4381" t="s">
        <v>7096</v>
      </c>
      <c r="H4381" t="s">
        <v>7111</v>
      </c>
      <c r="I4381" t="s">
        <v>7131</v>
      </c>
      <c r="J4381" t="s">
        <v>7164</v>
      </c>
      <c r="K4381" t="s">
        <v>7174</v>
      </c>
      <c r="L4381" t="s">
        <v>7188</v>
      </c>
      <c r="M4381">
        <v>3</v>
      </c>
      <c r="N4381">
        <v>7463.96</v>
      </c>
      <c r="O4381">
        <v>0.1</v>
      </c>
      <c r="P4381">
        <v>1678.33</v>
      </c>
    </row>
    <row r="4382" spans="1:16" x14ac:dyDescent="0.25">
      <c r="A4382" t="s">
        <v>4394</v>
      </c>
      <c r="B4382" t="s">
        <v>5289</v>
      </c>
      <c r="C4382" t="str">
        <f>TEXT(SalesData[[#This Row],[Order Date]],"mmm-yyyy")</f>
        <v>Feb-2023</v>
      </c>
      <c r="D4382">
        <f t="shared" si="68"/>
        <v>2023</v>
      </c>
      <c r="E4382" t="s">
        <v>6348</v>
      </c>
      <c r="F4382" t="s">
        <v>6970</v>
      </c>
      <c r="G4382" t="s">
        <v>7094</v>
      </c>
      <c r="H4382" t="s">
        <v>7099</v>
      </c>
      <c r="I4382" t="s">
        <v>7125</v>
      </c>
      <c r="J4382" t="s">
        <v>7164</v>
      </c>
      <c r="K4382" t="s">
        <v>7174</v>
      </c>
      <c r="L4382" t="s">
        <v>7199</v>
      </c>
      <c r="M4382">
        <v>3</v>
      </c>
      <c r="N4382">
        <v>3751.58</v>
      </c>
      <c r="O4382">
        <v>0.25</v>
      </c>
      <c r="P4382">
        <v>531.79999999999995</v>
      </c>
    </row>
    <row r="4383" spans="1:16" x14ac:dyDescent="0.25">
      <c r="A4383" t="s">
        <v>4395</v>
      </c>
      <c r="B4383" t="s">
        <v>5308</v>
      </c>
      <c r="C4383" t="str">
        <f>TEXT(SalesData[[#This Row],[Order Date]],"mmm-yyyy")</f>
        <v>Feb-2024</v>
      </c>
      <c r="D4383">
        <f t="shared" si="68"/>
        <v>2024</v>
      </c>
      <c r="E4383" t="s">
        <v>6428</v>
      </c>
      <c r="F4383" t="s">
        <v>6954</v>
      </c>
      <c r="G4383" t="s">
        <v>7096</v>
      </c>
      <c r="H4383" t="s">
        <v>7112</v>
      </c>
      <c r="I4383" t="s">
        <v>7139</v>
      </c>
      <c r="J4383" t="s">
        <v>7162</v>
      </c>
      <c r="K4383" t="s">
        <v>7169</v>
      </c>
      <c r="L4383" t="s">
        <v>7203</v>
      </c>
      <c r="M4383">
        <v>7</v>
      </c>
      <c r="N4383">
        <v>126168.43</v>
      </c>
      <c r="O4383">
        <v>0.2</v>
      </c>
      <c r="P4383">
        <v>4258</v>
      </c>
    </row>
    <row r="4384" spans="1:16" x14ac:dyDescent="0.25">
      <c r="A4384" t="s">
        <v>4396</v>
      </c>
      <c r="B4384" t="s">
        <v>5183</v>
      </c>
      <c r="C4384" t="str">
        <f>TEXT(SalesData[[#This Row],[Order Date]],"mmm-yyyy")</f>
        <v>Jan-2023</v>
      </c>
      <c r="D4384">
        <f t="shared" si="68"/>
        <v>2023</v>
      </c>
      <c r="E4384" t="s">
        <v>6858</v>
      </c>
      <c r="F4384" t="s">
        <v>6949</v>
      </c>
      <c r="G4384" t="s">
        <v>7094</v>
      </c>
      <c r="H4384" t="s">
        <v>7100</v>
      </c>
      <c r="I4384" t="s">
        <v>7136</v>
      </c>
      <c r="J4384" t="s">
        <v>7164</v>
      </c>
      <c r="K4384" t="s">
        <v>7174</v>
      </c>
      <c r="L4384" t="s">
        <v>7199</v>
      </c>
      <c r="M4384">
        <v>4</v>
      </c>
      <c r="N4384">
        <v>4932.5200000000004</v>
      </c>
      <c r="O4384">
        <v>0.25</v>
      </c>
      <c r="P4384">
        <v>660.11</v>
      </c>
    </row>
    <row r="4385" spans="1:16" x14ac:dyDescent="0.25">
      <c r="A4385" t="s">
        <v>4397</v>
      </c>
      <c r="B4385" t="s">
        <v>5807</v>
      </c>
      <c r="C4385" t="str">
        <f>TEXT(SalesData[[#This Row],[Order Date]],"mmm-yyyy")</f>
        <v>Jan-2025</v>
      </c>
      <c r="D4385">
        <f t="shared" si="68"/>
        <v>2025</v>
      </c>
      <c r="E4385" t="s">
        <v>6247</v>
      </c>
      <c r="F4385" t="s">
        <v>6935</v>
      </c>
      <c r="G4385" t="s">
        <v>7096</v>
      </c>
      <c r="H4385" t="s">
        <v>7103</v>
      </c>
      <c r="I4385" t="s">
        <v>7158</v>
      </c>
      <c r="J4385" t="s">
        <v>7164</v>
      </c>
      <c r="K4385" t="s">
        <v>7170</v>
      </c>
      <c r="L4385" t="s">
        <v>7189</v>
      </c>
      <c r="M4385">
        <v>6</v>
      </c>
      <c r="N4385">
        <v>9297.68</v>
      </c>
      <c r="O4385">
        <v>0</v>
      </c>
      <c r="P4385">
        <v>3050.17</v>
      </c>
    </row>
    <row r="4386" spans="1:16" x14ac:dyDescent="0.25">
      <c r="A4386" t="s">
        <v>4398</v>
      </c>
      <c r="B4386" t="s">
        <v>5858</v>
      </c>
      <c r="C4386" t="str">
        <f>TEXT(SalesData[[#This Row],[Order Date]],"mmm-yyyy")</f>
        <v>Oct-2025</v>
      </c>
      <c r="D4386">
        <f t="shared" si="68"/>
        <v>2025</v>
      </c>
      <c r="E4386" t="s">
        <v>6801</v>
      </c>
      <c r="F4386" t="s">
        <v>7078</v>
      </c>
      <c r="G4386" t="s">
        <v>7095</v>
      </c>
      <c r="H4386" t="s">
        <v>7106</v>
      </c>
      <c r="I4386" t="s">
        <v>7146</v>
      </c>
      <c r="J4386" t="s">
        <v>7165</v>
      </c>
      <c r="K4386" t="s">
        <v>7177</v>
      </c>
      <c r="L4386" t="s">
        <v>7201</v>
      </c>
      <c r="M4386">
        <v>6</v>
      </c>
      <c r="N4386">
        <v>291139.71999999997</v>
      </c>
      <c r="O4386">
        <v>0.1</v>
      </c>
      <c r="P4386">
        <v>25179.93</v>
      </c>
    </row>
    <row r="4387" spans="1:16" x14ac:dyDescent="0.25">
      <c r="A4387" t="s">
        <v>4399</v>
      </c>
      <c r="B4387" t="s">
        <v>5723</v>
      </c>
      <c r="C4387" t="str">
        <f>TEXT(SalesData[[#This Row],[Order Date]],"mmm-yyyy")</f>
        <v>Dec-2025</v>
      </c>
      <c r="D4387">
        <f t="shared" si="68"/>
        <v>2025</v>
      </c>
      <c r="E4387" t="s">
        <v>6803</v>
      </c>
      <c r="F4387" t="s">
        <v>6916</v>
      </c>
      <c r="G4387" t="s">
        <v>7095</v>
      </c>
      <c r="H4387" t="s">
        <v>7102</v>
      </c>
      <c r="I4387" t="s">
        <v>7147</v>
      </c>
      <c r="J4387" t="s">
        <v>7164</v>
      </c>
      <c r="K4387" t="s">
        <v>7170</v>
      </c>
      <c r="L4387" t="s">
        <v>7189</v>
      </c>
      <c r="M4387">
        <v>6</v>
      </c>
      <c r="N4387">
        <v>9248.16</v>
      </c>
      <c r="O4387">
        <v>0</v>
      </c>
      <c r="P4387">
        <v>2650.73</v>
      </c>
    </row>
    <row r="4388" spans="1:16" x14ac:dyDescent="0.25">
      <c r="A4388" t="s">
        <v>4400</v>
      </c>
      <c r="B4388" t="s">
        <v>5897</v>
      </c>
      <c r="C4388" t="str">
        <f>TEXT(SalesData[[#This Row],[Order Date]],"mmm-yyyy")</f>
        <v>May-2024</v>
      </c>
      <c r="D4388">
        <f t="shared" si="68"/>
        <v>2024</v>
      </c>
      <c r="E4388" t="s">
        <v>6231</v>
      </c>
      <c r="F4388" t="s">
        <v>6994</v>
      </c>
      <c r="G4388" t="s">
        <v>7095</v>
      </c>
      <c r="H4388" t="s">
        <v>7102</v>
      </c>
      <c r="I4388" t="s">
        <v>7147</v>
      </c>
      <c r="J4388" t="s">
        <v>7162</v>
      </c>
      <c r="K4388" t="s">
        <v>7169</v>
      </c>
      <c r="L4388" t="s">
        <v>7193</v>
      </c>
      <c r="M4388">
        <v>6</v>
      </c>
      <c r="N4388">
        <v>65330.18</v>
      </c>
      <c r="O4388">
        <v>0</v>
      </c>
      <c r="P4388">
        <v>13502.51</v>
      </c>
    </row>
    <row r="4389" spans="1:16" x14ac:dyDescent="0.25">
      <c r="A4389" t="s">
        <v>4401</v>
      </c>
      <c r="B4389" t="s">
        <v>5303</v>
      </c>
      <c r="C4389" t="str">
        <f>TEXT(SalesData[[#This Row],[Order Date]],"mmm-yyyy")</f>
        <v>Mar-2024</v>
      </c>
      <c r="D4389">
        <f t="shared" si="68"/>
        <v>2024</v>
      </c>
      <c r="E4389" t="s">
        <v>6377</v>
      </c>
      <c r="F4389" t="s">
        <v>7028</v>
      </c>
      <c r="G4389" t="s">
        <v>7095</v>
      </c>
      <c r="H4389" t="s">
        <v>7109</v>
      </c>
      <c r="I4389" t="s">
        <v>7140</v>
      </c>
      <c r="J4389" t="s">
        <v>7163</v>
      </c>
      <c r="K4389" t="s">
        <v>7175</v>
      </c>
      <c r="L4389" t="s">
        <v>7205</v>
      </c>
      <c r="M4389">
        <v>7</v>
      </c>
      <c r="N4389">
        <v>23910.99</v>
      </c>
      <c r="O4389">
        <v>0</v>
      </c>
      <c r="P4389">
        <v>4337.5</v>
      </c>
    </row>
    <row r="4390" spans="1:16" x14ac:dyDescent="0.25">
      <c r="A4390" t="s">
        <v>4402</v>
      </c>
      <c r="B4390" t="s">
        <v>5336</v>
      </c>
      <c r="C4390" t="str">
        <f>TEXT(SalesData[[#This Row],[Order Date]],"mmm-yyyy")</f>
        <v>Sep-2025</v>
      </c>
      <c r="D4390">
        <f t="shared" si="68"/>
        <v>2025</v>
      </c>
      <c r="E4390" t="s">
        <v>6848</v>
      </c>
      <c r="F4390" t="s">
        <v>6902</v>
      </c>
      <c r="G4390" t="s">
        <v>7096</v>
      </c>
      <c r="H4390" t="s">
        <v>7103</v>
      </c>
      <c r="I4390" t="s">
        <v>7158</v>
      </c>
      <c r="J4390" t="s">
        <v>7163</v>
      </c>
      <c r="K4390" t="s">
        <v>7175</v>
      </c>
      <c r="L4390" t="s">
        <v>7197</v>
      </c>
      <c r="M4390">
        <v>8</v>
      </c>
      <c r="N4390">
        <v>39248.870000000003</v>
      </c>
      <c r="O4390">
        <v>0.2</v>
      </c>
      <c r="P4390">
        <v>4905.84</v>
      </c>
    </row>
    <row r="4391" spans="1:16" x14ac:dyDescent="0.25">
      <c r="A4391" t="s">
        <v>4403</v>
      </c>
      <c r="B4391" t="s">
        <v>5106</v>
      </c>
      <c r="C4391" t="str">
        <f>TEXT(SalesData[[#This Row],[Order Date]],"mmm-yyyy")</f>
        <v>May-2023</v>
      </c>
      <c r="D4391">
        <f t="shared" si="68"/>
        <v>2023</v>
      </c>
      <c r="E4391" t="s">
        <v>6651</v>
      </c>
      <c r="F4391" t="s">
        <v>7022</v>
      </c>
      <c r="G4391" t="s">
        <v>7096</v>
      </c>
      <c r="H4391" t="s">
        <v>7111</v>
      </c>
      <c r="I4391" t="s">
        <v>7145</v>
      </c>
      <c r="J4391" t="s">
        <v>7163</v>
      </c>
      <c r="K4391" t="s">
        <v>7167</v>
      </c>
      <c r="L4391" t="s">
        <v>7179</v>
      </c>
      <c r="M4391">
        <v>1</v>
      </c>
      <c r="N4391">
        <v>1858.09</v>
      </c>
      <c r="O4391">
        <v>0.25</v>
      </c>
      <c r="P4391">
        <v>302.14999999999998</v>
      </c>
    </row>
    <row r="4392" spans="1:16" x14ac:dyDescent="0.25">
      <c r="A4392" t="s">
        <v>4404</v>
      </c>
      <c r="B4392" t="s">
        <v>5291</v>
      </c>
      <c r="C4392" t="str">
        <f>TEXT(SalesData[[#This Row],[Order Date]],"mmm-yyyy")</f>
        <v>Feb-2025</v>
      </c>
      <c r="D4392">
        <f t="shared" si="68"/>
        <v>2025</v>
      </c>
      <c r="E4392" t="s">
        <v>6815</v>
      </c>
      <c r="F4392" t="s">
        <v>6957</v>
      </c>
      <c r="G4392" t="s">
        <v>7096</v>
      </c>
      <c r="H4392" t="s">
        <v>7113</v>
      </c>
      <c r="I4392" t="s">
        <v>7144</v>
      </c>
      <c r="J4392" t="s">
        <v>7162</v>
      </c>
      <c r="K4392" t="s">
        <v>7168</v>
      </c>
      <c r="L4392" t="s">
        <v>7180</v>
      </c>
      <c r="M4392">
        <v>1</v>
      </c>
      <c r="N4392">
        <v>2889.74</v>
      </c>
      <c r="O4392">
        <v>0.2</v>
      </c>
      <c r="P4392">
        <v>302.77</v>
      </c>
    </row>
    <row r="4393" spans="1:16" x14ac:dyDescent="0.25">
      <c r="A4393" t="s">
        <v>4405</v>
      </c>
      <c r="B4393" t="s">
        <v>5213</v>
      </c>
      <c r="C4393" t="str">
        <f>TEXT(SalesData[[#This Row],[Order Date]],"mmm-yyyy")</f>
        <v>Apr-2025</v>
      </c>
      <c r="D4393">
        <f t="shared" si="68"/>
        <v>2025</v>
      </c>
      <c r="E4393" t="s">
        <v>6606</v>
      </c>
      <c r="F4393" t="s">
        <v>7009</v>
      </c>
      <c r="G4393" t="s">
        <v>7094</v>
      </c>
      <c r="H4393" t="s">
        <v>7100</v>
      </c>
      <c r="I4393" t="s">
        <v>7116</v>
      </c>
      <c r="J4393" t="s">
        <v>7163</v>
      </c>
      <c r="K4393" t="s">
        <v>7171</v>
      </c>
      <c r="L4393" t="s">
        <v>7184</v>
      </c>
      <c r="M4393">
        <v>7</v>
      </c>
      <c r="N4393">
        <v>51032.86</v>
      </c>
      <c r="O4393">
        <v>0.05</v>
      </c>
      <c r="P4393">
        <v>7276.87</v>
      </c>
    </row>
    <row r="4394" spans="1:16" x14ac:dyDescent="0.25">
      <c r="A4394" t="s">
        <v>4406</v>
      </c>
      <c r="B4394" t="s">
        <v>5596</v>
      </c>
      <c r="C4394" t="str">
        <f>TEXT(SalesData[[#This Row],[Order Date]],"mmm-yyyy")</f>
        <v>Aug-2023</v>
      </c>
      <c r="D4394">
        <f t="shared" si="68"/>
        <v>2023</v>
      </c>
      <c r="E4394" t="s">
        <v>6731</v>
      </c>
      <c r="F4394" t="s">
        <v>7074</v>
      </c>
      <c r="G4394" t="s">
        <v>7095</v>
      </c>
      <c r="H4394" t="s">
        <v>7106</v>
      </c>
      <c r="I4394" t="s">
        <v>7122</v>
      </c>
      <c r="J4394" t="s">
        <v>7162</v>
      </c>
      <c r="K4394" t="s">
        <v>7168</v>
      </c>
      <c r="L4394" t="s">
        <v>7180</v>
      </c>
      <c r="M4394">
        <v>2</v>
      </c>
      <c r="N4394">
        <v>5800.85</v>
      </c>
      <c r="O4394">
        <v>0.2</v>
      </c>
      <c r="P4394">
        <v>391.82</v>
      </c>
    </row>
    <row r="4395" spans="1:16" x14ac:dyDescent="0.25">
      <c r="A4395" t="s">
        <v>4407</v>
      </c>
      <c r="B4395" t="s">
        <v>6085</v>
      </c>
      <c r="C4395" t="str">
        <f>TEXT(SalesData[[#This Row],[Order Date]],"mmm-yyyy")</f>
        <v>Oct-2025</v>
      </c>
      <c r="D4395">
        <f t="shared" si="68"/>
        <v>2025</v>
      </c>
      <c r="E4395" t="s">
        <v>6595</v>
      </c>
      <c r="F4395" t="s">
        <v>6910</v>
      </c>
      <c r="G4395" t="s">
        <v>7096</v>
      </c>
      <c r="H4395" t="s">
        <v>7112</v>
      </c>
      <c r="I4395" t="s">
        <v>7154</v>
      </c>
      <c r="J4395" t="s">
        <v>7163</v>
      </c>
      <c r="K4395" t="s">
        <v>7167</v>
      </c>
      <c r="L4395" t="s">
        <v>7207</v>
      </c>
      <c r="M4395">
        <v>7</v>
      </c>
      <c r="N4395">
        <v>5473.13</v>
      </c>
      <c r="O4395">
        <v>0.05</v>
      </c>
      <c r="P4395">
        <v>1660.29</v>
      </c>
    </row>
    <row r="4396" spans="1:16" x14ac:dyDescent="0.25">
      <c r="A4396" t="s">
        <v>4408</v>
      </c>
      <c r="B4396" t="s">
        <v>5439</v>
      </c>
      <c r="C4396" t="str">
        <f>TEXT(SalesData[[#This Row],[Order Date]],"mmm-yyyy")</f>
        <v>Apr-2023</v>
      </c>
      <c r="D4396">
        <f t="shared" si="68"/>
        <v>2023</v>
      </c>
      <c r="E4396" t="s">
        <v>6467</v>
      </c>
      <c r="F4396" t="s">
        <v>6996</v>
      </c>
      <c r="G4396" t="s">
        <v>7097</v>
      </c>
      <c r="H4396" t="s">
        <v>7105</v>
      </c>
      <c r="I4396" t="s">
        <v>7121</v>
      </c>
      <c r="J4396" t="s">
        <v>7164</v>
      </c>
      <c r="K4396" t="s">
        <v>7174</v>
      </c>
      <c r="L4396" t="s">
        <v>7196</v>
      </c>
      <c r="M4396">
        <v>7</v>
      </c>
      <c r="N4396">
        <v>21029.07</v>
      </c>
      <c r="O4396">
        <v>0.1</v>
      </c>
      <c r="P4396">
        <v>4139.1499999999996</v>
      </c>
    </row>
    <row r="4397" spans="1:16" x14ac:dyDescent="0.25">
      <c r="A4397" t="s">
        <v>4409</v>
      </c>
      <c r="B4397" t="s">
        <v>5163</v>
      </c>
      <c r="C4397" t="str">
        <f>TEXT(SalesData[[#This Row],[Order Date]],"mmm-yyyy")</f>
        <v>Jan-2025</v>
      </c>
      <c r="D4397">
        <f t="shared" si="68"/>
        <v>2025</v>
      </c>
      <c r="E4397" t="s">
        <v>6501</v>
      </c>
      <c r="F4397" t="s">
        <v>6933</v>
      </c>
      <c r="G4397" t="s">
        <v>7094</v>
      </c>
      <c r="H4397" t="s">
        <v>7100</v>
      </c>
      <c r="I4397" t="s">
        <v>7151</v>
      </c>
      <c r="J4397" t="s">
        <v>7164</v>
      </c>
      <c r="K4397" t="s">
        <v>7173</v>
      </c>
      <c r="L4397" t="s">
        <v>7186</v>
      </c>
      <c r="M4397">
        <v>3</v>
      </c>
      <c r="N4397">
        <v>13459.7</v>
      </c>
      <c r="O4397">
        <v>0.05</v>
      </c>
      <c r="P4397">
        <v>3258.7</v>
      </c>
    </row>
    <row r="4398" spans="1:16" x14ac:dyDescent="0.25">
      <c r="A4398" t="s">
        <v>4410</v>
      </c>
      <c r="B4398" t="s">
        <v>5130</v>
      </c>
      <c r="C4398" t="str">
        <f>TEXT(SalesData[[#This Row],[Order Date]],"mmm-yyyy")</f>
        <v>Jan-2025</v>
      </c>
      <c r="D4398">
        <f t="shared" si="68"/>
        <v>2025</v>
      </c>
      <c r="E4398" t="s">
        <v>6617</v>
      </c>
      <c r="F4398" t="s">
        <v>7082</v>
      </c>
      <c r="G4398" t="s">
        <v>7096</v>
      </c>
      <c r="H4398" t="s">
        <v>7103</v>
      </c>
      <c r="I4398" t="s">
        <v>7119</v>
      </c>
      <c r="J4398" t="s">
        <v>7164</v>
      </c>
      <c r="K4398" t="s">
        <v>7173</v>
      </c>
      <c r="L4398" t="s">
        <v>7206</v>
      </c>
      <c r="M4398">
        <v>4</v>
      </c>
      <c r="N4398">
        <v>8365</v>
      </c>
      <c r="O4398">
        <v>0</v>
      </c>
      <c r="P4398">
        <v>2494.3000000000002</v>
      </c>
    </row>
    <row r="4399" spans="1:16" x14ac:dyDescent="0.25">
      <c r="A4399" t="s">
        <v>4411</v>
      </c>
      <c r="B4399" t="s">
        <v>5367</v>
      </c>
      <c r="C4399" t="str">
        <f>TEXT(SalesData[[#This Row],[Order Date]],"mmm-yyyy")</f>
        <v>Sep-2023</v>
      </c>
      <c r="D4399">
        <f t="shared" si="68"/>
        <v>2023</v>
      </c>
      <c r="E4399" t="s">
        <v>6882</v>
      </c>
      <c r="F4399" t="s">
        <v>6990</v>
      </c>
      <c r="G4399" t="s">
        <v>7097</v>
      </c>
      <c r="H4399" t="s">
        <v>7110</v>
      </c>
      <c r="I4399" t="s">
        <v>7129</v>
      </c>
      <c r="J4399" t="s">
        <v>7165</v>
      </c>
      <c r="K4399" t="s">
        <v>7172</v>
      </c>
      <c r="L4399" t="s">
        <v>7208</v>
      </c>
      <c r="M4399">
        <v>1</v>
      </c>
      <c r="N4399">
        <v>2395.5700000000002</v>
      </c>
      <c r="O4399">
        <v>0</v>
      </c>
      <c r="P4399">
        <v>529.01</v>
      </c>
    </row>
    <row r="4400" spans="1:16" x14ac:dyDescent="0.25">
      <c r="A4400" t="s">
        <v>4412</v>
      </c>
      <c r="B4400" t="s">
        <v>5430</v>
      </c>
      <c r="C4400" t="str">
        <f>TEXT(SalesData[[#This Row],[Order Date]],"mmm-yyyy")</f>
        <v>Dec-2025</v>
      </c>
      <c r="D4400">
        <f t="shared" si="68"/>
        <v>2025</v>
      </c>
      <c r="E4400" t="s">
        <v>6298</v>
      </c>
      <c r="F4400" t="s">
        <v>6932</v>
      </c>
      <c r="G4400" t="s">
        <v>7095</v>
      </c>
      <c r="H4400" t="s">
        <v>7102</v>
      </c>
      <c r="I4400" t="s">
        <v>7147</v>
      </c>
      <c r="J4400" t="s">
        <v>7164</v>
      </c>
      <c r="K4400" t="s">
        <v>7170</v>
      </c>
      <c r="L4400" t="s">
        <v>7189</v>
      </c>
      <c r="M4400">
        <v>8</v>
      </c>
      <c r="N4400">
        <v>9586.4500000000007</v>
      </c>
      <c r="O4400">
        <v>0.2</v>
      </c>
      <c r="P4400">
        <v>2237.25</v>
      </c>
    </row>
    <row r="4401" spans="1:16" x14ac:dyDescent="0.25">
      <c r="A4401" t="s">
        <v>4413</v>
      </c>
      <c r="B4401" t="s">
        <v>6031</v>
      </c>
      <c r="C4401" t="str">
        <f>TEXT(SalesData[[#This Row],[Order Date]],"mmm-yyyy")</f>
        <v>Jan-2024</v>
      </c>
      <c r="D4401">
        <f t="shared" si="68"/>
        <v>2024</v>
      </c>
      <c r="E4401" t="s">
        <v>6249</v>
      </c>
      <c r="F4401" t="s">
        <v>7003</v>
      </c>
      <c r="G4401" t="s">
        <v>7094</v>
      </c>
      <c r="H4401" t="s">
        <v>7099</v>
      </c>
      <c r="I4401" t="s">
        <v>7130</v>
      </c>
      <c r="J4401" t="s">
        <v>7162</v>
      </c>
      <c r="K4401" t="s">
        <v>7169</v>
      </c>
      <c r="L4401" t="s">
        <v>7193</v>
      </c>
      <c r="M4401">
        <v>2</v>
      </c>
      <c r="N4401">
        <v>19246.07</v>
      </c>
      <c r="O4401">
        <v>0.15</v>
      </c>
      <c r="P4401">
        <v>2354.41</v>
      </c>
    </row>
    <row r="4402" spans="1:16" x14ac:dyDescent="0.25">
      <c r="A4402" t="s">
        <v>4414</v>
      </c>
      <c r="B4402" t="s">
        <v>5258</v>
      </c>
      <c r="C4402" t="str">
        <f>TEXT(SalesData[[#This Row],[Order Date]],"mmm-yyyy")</f>
        <v>Jun-2024</v>
      </c>
      <c r="D4402">
        <f t="shared" si="68"/>
        <v>2024</v>
      </c>
      <c r="E4402" t="s">
        <v>6228</v>
      </c>
      <c r="F4402" t="s">
        <v>6959</v>
      </c>
      <c r="G4402" t="s">
        <v>7094</v>
      </c>
      <c r="H4402" t="s">
        <v>7098</v>
      </c>
      <c r="I4402" t="s">
        <v>7138</v>
      </c>
      <c r="J4402" t="s">
        <v>7165</v>
      </c>
      <c r="K4402" t="s">
        <v>7172</v>
      </c>
      <c r="L4402" t="s">
        <v>7212</v>
      </c>
      <c r="M4402">
        <v>7</v>
      </c>
      <c r="N4402">
        <v>20858.21</v>
      </c>
      <c r="O4402">
        <v>0.15</v>
      </c>
      <c r="P4402">
        <v>2302.31</v>
      </c>
    </row>
    <row r="4403" spans="1:16" x14ac:dyDescent="0.25">
      <c r="A4403" t="s">
        <v>4415</v>
      </c>
      <c r="B4403" t="s">
        <v>5332</v>
      </c>
      <c r="C4403" t="str">
        <f>TEXT(SalesData[[#This Row],[Order Date]],"mmm-yyyy")</f>
        <v>Jul-2025</v>
      </c>
      <c r="D4403">
        <f t="shared" si="68"/>
        <v>2025</v>
      </c>
      <c r="E4403" t="s">
        <v>6527</v>
      </c>
      <c r="F4403" t="s">
        <v>6988</v>
      </c>
      <c r="G4403" t="s">
        <v>7095</v>
      </c>
      <c r="H4403" t="s">
        <v>7108</v>
      </c>
      <c r="I4403" t="s">
        <v>7150</v>
      </c>
      <c r="J4403" t="s">
        <v>7163</v>
      </c>
      <c r="K4403" t="s">
        <v>7171</v>
      </c>
      <c r="L4403" t="s">
        <v>7184</v>
      </c>
      <c r="M4403">
        <v>2</v>
      </c>
      <c r="N4403">
        <v>12402.64</v>
      </c>
      <c r="O4403">
        <v>0.2</v>
      </c>
      <c r="P4403">
        <v>1217.9100000000001</v>
      </c>
    </row>
    <row r="4404" spans="1:16" x14ac:dyDescent="0.25">
      <c r="A4404" t="s">
        <v>4416</v>
      </c>
      <c r="B4404" t="s">
        <v>5267</v>
      </c>
      <c r="C4404" t="str">
        <f>TEXT(SalesData[[#This Row],[Order Date]],"mmm-yyyy")</f>
        <v>Mar-2025</v>
      </c>
      <c r="D4404">
        <f t="shared" si="68"/>
        <v>2025</v>
      </c>
      <c r="E4404" t="s">
        <v>6265</v>
      </c>
      <c r="F4404" t="s">
        <v>7011</v>
      </c>
      <c r="G4404" t="s">
        <v>7095</v>
      </c>
      <c r="H4404" t="s">
        <v>7108</v>
      </c>
      <c r="I4404" t="s">
        <v>7141</v>
      </c>
      <c r="J4404" t="s">
        <v>7165</v>
      </c>
      <c r="K4404" t="s">
        <v>7172</v>
      </c>
      <c r="L4404" t="s">
        <v>7208</v>
      </c>
      <c r="M4404">
        <v>7</v>
      </c>
      <c r="N4404">
        <v>16427.240000000002</v>
      </c>
      <c r="O4404">
        <v>0.1</v>
      </c>
      <c r="P4404">
        <v>3055.49</v>
      </c>
    </row>
    <row r="4405" spans="1:16" x14ac:dyDescent="0.25">
      <c r="A4405" t="s">
        <v>4417</v>
      </c>
      <c r="B4405" t="s">
        <v>5546</v>
      </c>
      <c r="C4405" t="str">
        <f>TEXT(SalesData[[#This Row],[Order Date]],"mmm-yyyy")</f>
        <v>Feb-2024</v>
      </c>
      <c r="D4405">
        <f t="shared" si="68"/>
        <v>2024</v>
      </c>
      <c r="E4405" t="s">
        <v>6590</v>
      </c>
      <c r="F4405" t="s">
        <v>6927</v>
      </c>
      <c r="G4405" t="s">
        <v>7097</v>
      </c>
      <c r="H4405" t="s">
        <v>7105</v>
      </c>
      <c r="I4405" t="s">
        <v>7121</v>
      </c>
      <c r="J4405" t="s">
        <v>7163</v>
      </c>
      <c r="K4405" t="s">
        <v>7175</v>
      </c>
      <c r="L4405" t="s">
        <v>7190</v>
      </c>
      <c r="M4405">
        <v>6</v>
      </c>
      <c r="N4405">
        <v>11663.98</v>
      </c>
      <c r="O4405">
        <v>0.15</v>
      </c>
      <c r="P4405">
        <v>1510.2</v>
      </c>
    </row>
    <row r="4406" spans="1:16" x14ac:dyDescent="0.25">
      <c r="A4406" t="s">
        <v>4418</v>
      </c>
      <c r="B4406" t="s">
        <v>5304</v>
      </c>
      <c r="C4406" t="str">
        <f>TEXT(SalesData[[#This Row],[Order Date]],"mmm-yyyy")</f>
        <v>Dec-2023</v>
      </c>
      <c r="D4406">
        <f t="shared" si="68"/>
        <v>2023</v>
      </c>
      <c r="E4406" t="s">
        <v>6418</v>
      </c>
      <c r="F4406" t="s">
        <v>6928</v>
      </c>
      <c r="G4406" t="s">
        <v>7095</v>
      </c>
      <c r="H4406" t="s">
        <v>7108</v>
      </c>
      <c r="I4406" t="s">
        <v>7150</v>
      </c>
      <c r="J4406" t="s">
        <v>7163</v>
      </c>
      <c r="K4406" t="s">
        <v>7171</v>
      </c>
      <c r="L4406" t="s">
        <v>7204</v>
      </c>
      <c r="M4406">
        <v>3</v>
      </c>
      <c r="N4406">
        <v>10832.32</v>
      </c>
      <c r="O4406">
        <v>0.2</v>
      </c>
      <c r="P4406">
        <v>1081.47</v>
      </c>
    </row>
    <row r="4407" spans="1:16" x14ac:dyDescent="0.25">
      <c r="A4407" t="s">
        <v>4419</v>
      </c>
      <c r="B4407" t="s">
        <v>6018</v>
      </c>
      <c r="C4407" t="str">
        <f>TEXT(SalesData[[#This Row],[Order Date]],"mmm-yyyy")</f>
        <v>Dec-2023</v>
      </c>
      <c r="D4407">
        <f t="shared" si="68"/>
        <v>2023</v>
      </c>
      <c r="E4407" t="s">
        <v>6098</v>
      </c>
      <c r="F4407" t="s">
        <v>6897</v>
      </c>
      <c r="G4407" t="s">
        <v>7096</v>
      </c>
      <c r="H4407" t="s">
        <v>7113</v>
      </c>
      <c r="I4407" t="s">
        <v>7144</v>
      </c>
      <c r="J4407" t="s">
        <v>7162</v>
      </c>
      <c r="K4407" t="s">
        <v>7169</v>
      </c>
      <c r="L4407" t="s">
        <v>7193</v>
      </c>
      <c r="M4407">
        <v>1</v>
      </c>
      <c r="N4407">
        <v>9364.65</v>
      </c>
      <c r="O4407">
        <v>0.15</v>
      </c>
      <c r="P4407">
        <v>1055.52</v>
      </c>
    </row>
    <row r="4408" spans="1:16" x14ac:dyDescent="0.25">
      <c r="A4408" t="s">
        <v>4420</v>
      </c>
      <c r="B4408" t="s">
        <v>5039</v>
      </c>
      <c r="C4408" t="str">
        <f>TEXT(SalesData[[#This Row],[Order Date]],"mmm-yyyy")</f>
        <v>Jan-2024</v>
      </c>
      <c r="D4408">
        <f t="shared" si="68"/>
        <v>2024</v>
      </c>
      <c r="E4408" t="s">
        <v>6126</v>
      </c>
      <c r="F4408" t="s">
        <v>6925</v>
      </c>
      <c r="G4408" t="s">
        <v>7097</v>
      </c>
      <c r="H4408" t="s">
        <v>7104</v>
      </c>
      <c r="I4408" t="s">
        <v>7160</v>
      </c>
      <c r="J4408" t="s">
        <v>7165</v>
      </c>
      <c r="K4408" t="s">
        <v>7176</v>
      </c>
      <c r="L4408" t="s">
        <v>7195</v>
      </c>
      <c r="M4408">
        <v>6</v>
      </c>
      <c r="N4408">
        <v>69913.53</v>
      </c>
      <c r="O4408">
        <v>0</v>
      </c>
      <c r="P4408">
        <v>7604.44</v>
      </c>
    </row>
    <row r="4409" spans="1:16" x14ac:dyDescent="0.25">
      <c r="A4409" t="s">
        <v>4421</v>
      </c>
      <c r="B4409" t="s">
        <v>6086</v>
      </c>
      <c r="C4409" t="str">
        <f>TEXT(SalesData[[#This Row],[Order Date]],"mmm-yyyy")</f>
        <v>Aug-2023</v>
      </c>
      <c r="D4409">
        <f t="shared" si="68"/>
        <v>2023</v>
      </c>
      <c r="E4409" t="s">
        <v>6684</v>
      </c>
      <c r="F4409" t="s">
        <v>6947</v>
      </c>
      <c r="G4409" t="s">
        <v>7096</v>
      </c>
      <c r="H4409" t="s">
        <v>7113</v>
      </c>
      <c r="I4409" t="s">
        <v>7148</v>
      </c>
      <c r="J4409" t="s">
        <v>7162</v>
      </c>
      <c r="K4409" t="s">
        <v>7166</v>
      </c>
      <c r="L4409" t="s">
        <v>7211</v>
      </c>
      <c r="M4409">
        <v>1</v>
      </c>
      <c r="N4409">
        <v>5646.05</v>
      </c>
      <c r="O4409">
        <v>0.25</v>
      </c>
      <c r="P4409">
        <v>208.24</v>
      </c>
    </row>
    <row r="4410" spans="1:16" x14ac:dyDescent="0.25">
      <c r="A4410" t="s">
        <v>4422</v>
      </c>
      <c r="B4410" t="s">
        <v>5535</v>
      </c>
      <c r="C4410" t="str">
        <f>TEXT(SalesData[[#This Row],[Order Date]],"mmm-yyyy")</f>
        <v>Jun-2023</v>
      </c>
      <c r="D4410">
        <f t="shared" si="68"/>
        <v>2023</v>
      </c>
      <c r="E4410" t="s">
        <v>6531</v>
      </c>
      <c r="F4410" t="s">
        <v>6979</v>
      </c>
      <c r="G4410" t="s">
        <v>7097</v>
      </c>
      <c r="H4410" t="s">
        <v>7107</v>
      </c>
      <c r="I4410" t="s">
        <v>7153</v>
      </c>
      <c r="J4410" t="s">
        <v>7162</v>
      </c>
      <c r="K4410" t="s">
        <v>7168</v>
      </c>
      <c r="L4410" t="s">
        <v>7181</v>
      </c>
      <c r="M4410">
        <v>7</v>
      </c>
      <c r="N4410">
        <v>83796.81</v>
      </c>
      <c r="O4410">
        <v>0</v>
      </c>
      <c r="P4410">
        <v>19808.240000000002</v>
      </c>
    </row>
    <row r="4411" spans="1:16" x14ac:dyDescent="0.25">
      <c r="A4411" t="s">
        <v>4423</v>
      </c>
      <c r="B4411" t="s">
        <v>5741</v>
      </c>
      <c r="C4411" t="str">
        <f>TEXT(SalesData[[#This Row],[Order Date]],"mmm-yyyy")</f>
        <v>Aug-2024</v>
      </c>
      <c r="D4411">
        <f t="shared" si="68"/>
        <v>2024</v>
      </c>
      <c r="E4411" t="s">
        <v>6863</v>
      </c>
      <c r="F4411" t="s">
        <v>7046</v>
      </c>
      <c r="G4411" t="s">
        <v>7094</v>
      </c>
      <c r="H4411" t="s">
        <v>7100</v>
      </c>
      <c r="I4411" t="s">
        <v>7151</v>
      </c>
      <c r="J4411" t="s">
        <v>7163</v>
      </c>
      <c r="K4411" t="s">
        <v>7175</v>
      </c>
      <c r="L4411" t="s">
        <v>7205</v>
      </c>
      <c r="M4411">
        <v>5</v>
      </c>
      <c r="N4411">
        <v>15391.16</v>
      </c>
      <c r="O4411">
        <v>0.1</v>
      </c>
      <c r="P4411">
        <v>1966.64</v>
      </c>
    </row>
    <row r="4412" spans="1:16" x14ac:dyDescent="0.25">
      <c r="A4412" t="s">
        <v>4424</v>
      </c>
      <c r="B4412" t="s">
        <v>5927</v>
      </c>
      <c r="C4412" t="str">
        <f>TEXT(SalesData[[#This Row],[Order Date]],"mmm-yyyy")</f>
        <v>Mar-2024</v>
      </c>
      <c r="D4412">
        <f t="shared" si="68"/>
        <v>2024</v>
      </c>
      <c r="E4412" t="s">
        <v>6693</v>
      </c>
      <c r="F4412" t="s">
        <v>6958</v>
      </c>
      <c r="G4412" t="s">
        <v>7094</v>
      </c>
      <c r="H4412" t="s">
        <v>7100</v>
      </c>
      <c r="I4412" t="s">
        <v>7116</v>
      </c>
      <c r="J4412" t="s">
        <v>7164</v>
      </c>
      <c r="K4412" t="s">
        <v>7170</v>
      </c>
      <c r="L4412" t="s">
        <v>7213</v>
      </c>
      <c r="M4412">
        <v>8</v>
      </c>
      <c r="N4412">
        <v>17802.93</v>
      </c>
      <c r="O4412">
        <v>0.2</v>
      </c>
      <c r="P4412">
        <v>3690.5</v>
      </c>
    </row>
    <row r="4413" spans="1:16" x14ac:dyDescent="0.25">
      <c r="A4413" t="s">
        <v>4425</v>
      </c>
      <c r="B4413" t="s">
        <v>5920</v>
      </c>
      <c r="C4413" t="str">
        <f>TEXT(SalesData[[#This Row],[Order Date]],"mmm-yyyy")</f>
        <v>Dec-2024</v>
      </c>
      <c r="D4413">
        <f t="shared" si="68"/>
        <v>2024</v>
      </c>
      <c r="E4413" t="s">
        <v>6642</v>
      </c>
      <c r="F4413" t="s">
        <v>6993</v>
      </c>
      <c r="G4413" t="s">
        <v>7095</v>
      </c>
      <c r="H4413" t="s">
        <v>7106</v>
      </c>
      <c r="I4413" t="s">
        <v>7122</v>
      </c>
      <c r="J4413" t="s">
        <v>7163</v>
      </c>
      <c r="K4413" t="s">
        <v>7167</v>
      </c>
      <c r="L4413" t="s">
        <v>7179</v>
      </c>
      <c r="M4413">
        <v>6</v>
      </c>
      <c r="N4413">
        <v>13336.2</v>
      </c>
      <c r="O4413">
        <v>0.15</v>
      </c>
      <c r="P4413">
        <v>2570.58</v>
      </c>
    </row>
    <row r="4414" spans="1:16" x14ac:dyDescent="0.25">
      <c r="A4414" t="s">
        <v>4426</v>
      </c>
      <c r="B4414" t="s">
        <v>5216</v>
      </c>
      <c r="C4414" t="str">
        <f>TEXT(SalesData[[#This Row],[Order Date]],"mmm-yyyy")</f>
        <v>Feb-2024</v>
      </c>
      <c r="D4414">
        <f t="shared" si="68"/>
        <v>2024</v>
      </c>
      <c r="E4414" t="s">
        <v>6771</v>
      </c>
      <c r="F4414" t="s">
        <v>6974</v>
      </c>
      <c r="G4414" t="s">
        <v>7097</v>
      </c>
      <c r="H4414" t="s">
        <v>7110</v>
      </c>
      <c r="I4414" t="s">
        <v>7129</v>
      </c>
      <c r="J4414" t="s">
        <v>7165</v>
      </c>
      <c r="K4414" t="s">
        <v>7176</v>
      </c>
      <c r="L4414" t="s">
        <v>7194</v>
      </c>
      <c r="M4414">
        <v>6</v>
      </c>
      <c r="N4414">
        <v>127523.21</v>
      </c>
      <c r="O4414">
        <v>0.15</v>
      </c>
      <c r="P4414">
        <v>12193.54</v>
      </c>
    </row>
    <row r="4415" spans="1:16" x14ac:dyDescent="0.25">
      <c r="A4415" t="s">
        <v>4427</v>
      </c>
      <c r="B4415" t="s">
        <v>5216</v>
      </c>
      <c r="C4415" t="str">
        <f>TEXT(SalesData[[#This Row],[Order Date]],"mmm-yyyy")</f>
        <v>Feb-2024</v>
      </c>
      <c r="D4415">
        <f t="shared" si="68"/>
        <v>2024</v>
      </c>
      <c r="E4415" t="s">
        <v>6102</v>
      </c>
      <c r="F4415" t="s">
        <v>6901</v>
      </c>
      <c r="G4415" t="s">
        <v>7097</v>
      </c>
      <c r="H4415" t="s">
        <v>7105</v>
      </c>
      <c r="I4415" t="s">
        <v>7149</v>
      </c>
      <c r="J4415" t="s">
        <v>7165</v>
      </c>
      <c r="K4415" t="s">
        <v>7177</v>
      </c>
      <c r="L4415" t="s">
        <v>7198</v>
      </c>
      <c r="M4415">
        <v>3</v>
      </c>
      <c r="N4415">
        <v>150174.76999999999</v>
      </c>
      <c r="O4415">
        <v>0.25</v>
      </c>
      <c r="P4415">
        <v>10973.24</v>
      </c>
    </row>
    <row r="4416" spans="1:16" x14ac:dyDescent="0.25">
      <c r="A4416" t="s">
        <v>4428</v>
      </c>
      <c r="B4416" t="s">
        <v>5369</v>
      </c>
      <c r="C4416" t="str">
        <f>TEXT(SalesData[[#This Row],[Order Date]],"mmm-yyyy")</f>
        <v>Apr-2023</v>
      </c>
      <c r="D4416">
        <f t="shared" si="68"/>
        <v>2023</v>
      </c>
      <c r="E4416" t="s">
        <v>6455</v>
      </c>
      <c r="F4416" t="s">
        <v>6955</v>
      </c>
      <c r="G4416" t="s">
        <v>7096</v>
      </c>
      <c r="H4416" t="s">
        <v>7103</v>
      </c>
      <c r="I4416" t="s">
        <v>7134</v>
      </c>
      <c r="J4416" t="s">
        <v>7162</v>
      </c>
      <c r="K4416" t="s">
        <v>7166</v>
      </c>
      <c r="L4416" t="s">
        <v>7178</v>
      </c>
      <c r="M4416">
        <v>6</v>
      </c>
      <c r="N4416">
        <v>87518.9</v>
      </c>
      <c r="O4416">
        <v>0.05</v>
      </c>
      <c r="P4416">
        <v>15078.89</v>
      </c>
    </row>
    <row r="4417" spans="1:16" x14ac:dyDescent="0.25">
      <c r="A4417" t="s">
        <v>4429</v>
      </c>
      <c r="B4417" t="s">
        <v>6037</v>
      </c>
      <c r="C4417" t="str">
        <f>TEXT(SalesData[[#This Row],[Order Date]],"mmm-yyyy")</f>
        <v>Jun-2025</v>
      </c>
      <c r="D4417">
        <f t="shared" si="68"/>
        <v>2025</v>
      </c>
      <c r="E4417" t="s">
        <v>6518</v>
      </c>
      <c r="F4417" t="s">
        <v>6929</v>
      </c>
      <c r="G4417" t="s">
        <v>7097</v>
      </c>
      <c r="H4417" t="s">
        <v>7107</v>
      </c>
      <c r="I4417" t="s">
        <v>7153</v>
      </c>
      <c r="J4417" t="s">
        <v>7165</v>
      </c>
      <c r="K4417" t="s">
        <v>7177</v>
      </c>
      <c r="L4417" t="s">
        <v>7210</v>
      </c>
      <c r="M4417">
        <v>7</v>
      </c>
      <c r="N4417">
        <v>447429.33</v>
      </c>
      <c r="O4417">
        <v>0.25</v>
      </c>
      <c r="P4417">
        <v>7789.68</v>
      </c>
    </row>
    <row r="4418" spans="1:16" x14ac:dyDescent="0.25">
      <c r="A4418" t="s">
        <v>4430</v>
      </c>
      <c r="B4418" t="s">
        <v>5194</v>
      </c>
      <c r="C4418" t="str">
        <f>TEXT(SalesData[[#This Row],[Order Date]],"mmm-yyyy")</f>
        <v>Sep-2023</v>
      </c>
      <c r="D4418">
        <f t="shared" ref="D4418:D4481" si="69">YEAR(B4418)</f>
        <v>2023</v>
      </c>
      <c r="E4418" t="s">
        <v>6552</v>
      </c>
      <c r="F4418" t="s">
        <v>6948</v>
      </c>
      <c r="G4418" t="s">
        <v>7095</v>
      </c>
      <c r="H4418" t="s">
        <v>7106</v>
      </c>
      <c r="I4418" t="s">
        <v>7146</v>
      </c>
      <c r="J4418" t="s">
        <v>7164</v>
      </c>
      <c r="K4418" t="s">
        <v>7170</v>
      </c>
      <c r="L4418" t="s">
        <v>7183</v>
      </c>
      <c r="M4418">
        <v>7</v>
      </c>
      <c r="N4418">
        <v>35251.620000000003</v>
      </c>
      <c r="O4418">
        <v>0</v>
      </c>
      <c r="P4418">
        <v>9379.7800000000007</v>
      </c>
    </row>
    <row r="4419" spans="1:16" x14ac:dyDescent="0.25">
      <c r="A4419" t="s">
        <v>4431</v>
      </c>
      <c r="B4419" t="s">
        <v>5271</v>
      </c>
      <c r="C4419" t="str">
        <f>TEXT(SalesData[[#This Row],[Order Date]],"mmm-yyyy")</f>
        <v>Jan-2025</v>
      </c>
      <c r="D4419">
        <f t="shared" si="69"/>
        <v>2025</v>
      </c>
      <c r="E4419" t="s">
        <v>6545</v>
      </c>
      <c r="F4419" t="s">
        <v>7076</v>
      </c>
      <c r="G4419" t="s">
        <v>7094</v>
      </c>
      <c r="H4419" t="s">
        <v>7099</v>
      </c>
      <c r="I4419" t="s">
        <v>7130</v>
      </c>
      <c r="J4419" t="s">
        <v>7165</v>
      </c>
      <c r="K4419" t="s">
        <v>7176</v>
      </c>
      <c r="L4419" t="s">
        <v>7194</v>
      </c>
      <c r="M4419">
        <v>6</v>
      </c>
      <c r="N4419">
        <v>130203.2</v>
      </c>
      <c r="O4419">
        <v>0.15</v>
      </c>
      <c r="P4419">
        <v>13971.18</v>
      </c>
    </row>
    <row r="4420" spans="1:16" x14ac:dyDescent="0.25">
      <c r="A4420" t="s">
        <v>4432</v>
      </c>
      <c r="B4420" t="s">
        <v>5162</v>
      </c>
      <c r="C4420" t="str">
        <f>TEXT(SalesData[[#This Row],[Order Date]],"mmm-yyyy")</f>
        <v>Aug-2025</v>
      </c>
      <c r="D4420">
        <f t="shared" si="69"/>
        <v>2025</v>
      </c>
      <c r="E4420" t="s">
        <v>6401</v>
      </c>
      <c r="F4420" t="s">
        <v>6915</v>
      </c>
      <c r="G4420" t="s">
        <v>7095</v>
      </c>
      <c r="H4420" t="s">
        <v>7109</v>
      </c>
      <c r="I4420" t="s">
        <v>7140</v>
      </c>
      <c r="J4420" t="s">
        <v>7163</v>
      </c>
      <c r="K4420" t="s">
        <v>7167</v>
      </c>
      <c r="L4420" t="s">
        <v>7187</v>
      </c>
      <c r="M4420">
        <v>3</v>
      </c>
      <c r="N4420">
        <v>3971.31</v>
      </c>
      <c r="O4420">
        <v>0.1</v>
      </c>
      <c r="P4420">
        <v>968.55</v>
      </c>
    </row>
    <row r="4421" spans="1:16" x14ac:dyDescent="0.25">
      <c r="A4421" t="s">
        <v>4433</v>
      </c>
      <c r="B4421" t="s">
        <v>5450</v>
      </c>
      <c r="C4421" t="str">
        <f>TEXT(SalesData[[#This Row],[Order Date]],"mmm-yyyy")</f>
        <v>Jun-2025</v>
      </c>
      <c r="D4421">
        <f t="shared" si="69"/>
        <v>2025</v>
      </c>
      <c r="E4421" t="s">
        <v>6279</v>
      </c>
      <c r="F4421" t="s">
        <v>6953</v>
      </c>
      <c r="G4421" t="s">
        <v>7094</v>
      </c>
      <c r="H4421" t="s">
        <v>7099</v>
      </c>
      <c r="I4421" t="s">
        <v>7125</v>
      </c>
      <c r="J4421" t="s">
        <v>7162</v>
      </c>
      <c r="K4421" t="s">
        <v>7166</v>
      </c>
      <c r="L4421" t="s">
        <v>7178</v>
      </c>
      <c r="M4421">
        <v>5</v>
      </c>
      <c r="N4421">
        <v>66710.009999999995</v>
      </c>
      <c r="O4421">
        <v>0.15</v>
      </c>
      <c r="P4421">
        <v>11677.1</v>
      </c>
    </row>
    <row r="4422" spans="1:16" x14ac:dyDescent="0.25">
      <c r="A4422" t="s">
        <v>4434</v>
      </c>
      <c r="B4422" t="s">
        <v>5795</v>
      </c>
      <c r="C4422" t="str">
        <f>TEXT(SalesData[[#This Row],[Order Date]],"mmm-yyyy")</f>
        <v>Jan-2023</v>
      </c>
      <c r="D4422">
        <f t="shared" si="69"/>
        <v>2023</v>
      </c>
      <c r="E4422" t="s">
        <v>6459</v>
      </c>
      <c r="F4422" t="s">
        <v>7064</v>
      </c>
      <c r="G4422" t="s">
        <v>7097</v>
      </c>
      <c r="H4422" t="s">
        <v>7105</v>
      </c>
      <c r="I4422" t="s">
        <v>7149</v>
      </c>
      <c r="J4422" t="s">
        <v>7164</v>
      </c>
      <c r="K4422" t="s">
        <v>7173</v>
      </c>
      <c r="L4422" t="s">
        <v>7186</v>
      </c>
      <c r="M4422">
        <v>4</v>
      </c>
      <c r="N4422">
        <v>16953.02</v>
      </c>
      <c r="O4422">
        <v>0.05</v>
      </c>
      <c r="P4422">
        <v>4321.83</v>
      </c>
    </row>
    <row r="4423" spans="1:16" x14ac:dyDescent="0.25">
      <c r="A4423" t="s">
        <v>4435</v>
      </c>
      <c r="B4423" t="s">
        <v>6076</v>
      </c>
      <c r="C4423" t="str">
        <f>TEXT(SalesData[[#This Row],[Order Date]],"mmm-yyyy")</f>
        <v>Dec-2023</v>
      </c>
      <c r="D4423">
        <f t="shared" si="69"/>
        <v>2023</v>
      </c>
      <c r="E4423" t="s">
        <v>6406</v>
      </c>
      <c r="F4423" t="s">
        <v>6916</v>
      </c>
      <c r="G4423" t="s">
        <v>7097</v>
      </c>
      <c r="H4423" t="s">
        <v>7107</v>
      </c>
      <c r="I4423" t="s">
        <v>7153</v>
      </c>
      <c r="J4423" t="s">
        <v>7163</v>
      </c>
      <c r="K4423" t="s">
        <v>7171</v>
      </c>
      <c r="L4423" t="s">
        <v>7209</v>
      </c>
      <c r="M4423">
        <v>1</v>
      </c>
      <c r="N4423">
        <v>1717.22</v>
      </c>
      <c r="O4423">
        <v>0</v>
      </c>
      <c r="P4423">
        <v>321.38</v>
      </c>
    </row>
    <row r="4424" spans="1:16" x14ac:dyDescent="0.25">
      <c r="A4424" t="s">
        <v>4436</v>
      </c>
      <c r="B4424" t="s">
        <v>5187</v>
      </c>
      <c r="C4424" t="str">
        <f>TEXT(SalesData[[#This Row],[Order Date]],"mmm-yyyy")</f>
        <v>Jan-2025</v>
      </c>
      <c r="D4424">
        <f t="shared" si="69"/>
        <v>2025</v>
      </c>
      <c r="E4424" t="s">
        <v>6721</v>
      </c>
      <c r="F4424" t="s">
        <v>7086</v>
      </c>
      <c r="G4424" t="s">
        <v>7094</v>
      </c>
      <c r="H4424" t="s">
        <v>7100</v>
      </c>
      <c r="I4424" t="s">
        <v>7136</v>
      </c>
      <c r="J4424" t="s">
        <v>7162</v>
      </c>
      <c r="K4424" t="s">
        <v>7168</v>
      </c>
      <c r="L4424" t="s">
        <v>7181</v>
      </c>
      <c r="M4424">
        <v>4</v>
      </c>
      <c r="N4424">
        <v>41691.49</v>
      </c>
      <c r="O4424">
        <v>0.15</v>
      </c>
      <c r="P4424">
        <v>7003.62</v>
      </c>
    </row>
    <row r="4425" spans="1:16" x14ac:dyDescent="0.25">
      <c r="A4425" t="s">
        <v>4437</v>
      </c>
      <c r="B4425" t="s">
        <v>5811</v>
      </c>
      <c r="C4425" t="str">
        <f>TEXT(SalesData[[#This Row],[Order Date]],"mmm-yyyy")</f>
        <v>Dec-2025</v>
      </c>
      <c r="D4425">
        <f t="shared" si="69"/>
        <v>2025</v>
      </c>
      <c r="E4425" t="s">
        <v>6282</v>
      </c>
      <c r="F4425" t="s">
        <v>7018</v>
      </c>
      <c r="G4425" t="s">
        <v>7097</v>
      </c>
      <c r="H4425" t="s">
        <v>7104</v>
      </c>
      <c r="I4425" t="s">
        <v>7132</v>
      </c>
      <c r="J4425" t="s">
        <v>7163</v>
      </c>
      <c r="K4425" t="s">
        <v>7171</v>
      </c>
      <c r="L4425" t="s">
        <v>7184</v>
      </c>
      <c r="M4425">
        <v>2</v>
      </c>
      <c r="N4425">
        <v>12419.02</v>
      </c>
      <c r="O4425">
        <v>0.25</v>
      </c>
      <c r="P4425">
        <v>131.37</v>
      </c>
    </row>
    <row r="4426" spans="1:16" x14ac:dyDescent="0.25">
      <c r="A4426" t="s">
        <v>4438</v>
      </c>
      <c r="B4426" t="s">
        <v>5514</v>
      </c>
      <c r="C4426" t="str">
        <f>TEXT(SalesData[[#This Row],[Order Date]],"mmm-yyyy")</f>
        <v>Jan-2024</v>
      </c>
      <c r="D4426">
        <f t="shared" si="69"/>
        <v>2024</v>
      </c>
      <c r="E4426" t="s">
        <v>6213</v>
      </c>
      <c r="F4426" t="s">
        <v>6986</v>
      </c>
      <c r="G4426" t="s">
        <v>7095</v>
      </c>
      <c r="H4426" t="s">
        <v>7102</v>
      </c>
      <c r="I4426" t="s">
        <v>7157</v>
      </c>
      <c r="J4426" t="s">
        <v>7165</v>
      </c>
      <c r="K4426" t="s">
        <v>7176</v>
      </c>
      <c r="L4426" t="s">
        <v>7194</v>
      </c>
      <c r="M4426">
        <v>4</v>
      </c>
      <c r="N4426">
        <v>81123.839999999997</v>
      </c>
      <c r="O4426">
        <v>0.15</v>
      </c>
      <c r="P4426">
        <v>7746.52</v>
      </c>
    </row>
    <row r="4427" spans="1:16" x14ac:dyDescent="0.25">
      <c r="A4427" t="s">
        <v>4439</v>
      </c>
      <c r="B4427" t="s">
        <v>5849</v>
      </c>
      <c r="C4427" t="str">
        <f>TEXT(SalesData[[#This Row],[Order Date]],"mmm-yyyy")</f>
        <v>Apr-2025</v>
      </c>
      <c r="D4427">
        <f t="shared" si="69"/>
        <v>2025</v>
      </c>
      <c r="E4427" t="s">
        <v>6336</v>
      </c>
      <c r="F4427" t="s">
        <v>6912</v>
      </c>
      <c r="G4427" t="s">
        <v>7095</v>
      </c>
      <c r="H4427" t="s">
        <v>7102</v>
      </c>
      <c r="I4427" t="s">
        <v>7147</v>
      </c>
      <c r="J4427" t="s">
        <v>7163</v>
      </c>
      <c r="K4427" t="s">
        <v>7171</v>
      </c>
      <c r="L4427" t="s">
        <v>7204</v>
      </c>
      <c r="M4427">
        <v>8</v>
      </c>
      <c r="N4427">
        <v>34636.03</v>
      </c>
      <c r="O4427">
        <v>0</v>
      </c>
      <c r="P4427">
        <v>6644.9</v>
      </c>
    </row>
    <row r="4428" spans="1:16" x14ac:dyDescent="0.25">
      <c r="A4428" t="s">
        <v>4440</v>
      </c>
      <c r="B4428" t="s">
        <v>5439</v>
      </c>
      <c r="C4428" t="str">
        <f>TEXT(SalesData[[#This Row],[Order Date]],"mmm-yyyy")</f>
        <v>Apr-2023</v>
      </c>
      <c r="D4428">
        <f t="shared" si="69"/>
        <v>2023</v>
      </c>
      <c r="E4428" t="s">
        <v>6405</v>
      </c>
      <c r="F4428" t="s">
        <v>7027</v>
      </c>
      <c r="G4428" t="s">
        <v>7094</v>
      </c>
      <c r="H4428" t="s">
        <v>7098</v>
      </c>
      <c r="I4428" t="s">
        <v>7156</v>
      </c>
      <c r="J4428" t="s">
        <v>7165</v>
      </c>
      <c r="K4428" t="s">
        <v>7177</v>
      </c>
      <c r="L4428" t="s">
        <v>7198</v>
      </c>
      <c r="M4428">
        <v>3</v>
      </c>
      <c r="N4428">
        <v>155423.07</v>
      </c>
      <c r="O4428">
        <v>0.2</v>
      </c>
      <c r="P4428">
        <v>8956.5499999999993</v>
      </c>
    </row>
    <row r="4429" spans="1:16" x14ac:dyDescent="0.25">
      <c r="A4429" t="s">
        <v>4441</v>
      </c>
      <c r="B4429" t="s">
        <v>5021</v>
      </c>
      <c r="C4429" t="str">
        <f>TEXT(SalesData[[#This Row],[Order Date]],"mmm-yyyy")</f>
        <v>Dec-2024</v>
      </c>
      <c r="D4429">
        <f t="shared" si="69"/>
        <v>2024</v>
      </c>
      <c r="E4429" t="s">
        <v>6725</v>
      </c>
      <c r="F4429" t="s">
        <v>6949</v>
      </c>
      <c r="G4429" t="s">
        <v>7094</v>
      </c>
      <c r="H4429" t="s">
        <v>7098</v>
      </c>
      <c r="I4429" t="s">
        <v>7114</v>
      </c>
      <c r="J4429" t="s">
        <v>7163</v>
      </c>
      <c r="K4429" t="s">
        <v>7167</v>
      </c>
      <c r="L4429" t="s">
        <v>7179</v>
      </c>
      <c r="M4429">
        <v>6</v>
      </c>
      <c r="N4429">
        <v>14036.39</v>
      </c>
      <c r="O4429">
        <v>0.1</v>
      </c>
      <c r="P4429">
        <v>3170.29</v>
      </c>
    </row>
    <row r="4430" spans="1:16" x14ac:dyDescent="0.25">
      <c r="A4430" t="s">
        <v>4442</v>
      </c>
      <c r="B4430" t="s">
        <v>5091</v>
      </c>
      <c r="C4430" t="str">
        <f>TEXT(SalesData[[#This Row],[Order Date]],"mmm-yyyy")</f>
        <v>Mar-2025</v>
      </c>
      <c r="D4430">
        <f t="shared" si="69"/>
        <v>2025</v>
      </c>
      <c r="E4430" t="s">
        <v>6679</v>
      </c>
      <c r="F4430" t="s">
        <v>7058</v>
      </c>
      <c r="G4430" t="s">
        <v>7095</v>
      </c>
      <c r="H4430" t="s">
        <v>7102</v>
      </c>
      <c r="I4430" t="s">
        <v>7147</v>
      </c>
      <c r="J4430" t="s">
        <v>7165</v>
      </c>
      <c r="K4430" t="s">
        <v>7177</v>
      </c>
      <c r="L4430" t="s">
        <v>7198</v>
      </c>
      <c r="M4430">
        <v>5</v>
      </c>
      <c r="N4430">
        <v>309313.76</v>
      </c>
      <c r="O4430">
        <v>0</v>
      </c>
      <c r="P4430">
        <v>59411.26</v>
      </c>
    </row>
    <row r="4431" spans="1:16" x14ac:dyDescent="0.25">
      <c r="A4431" t="s">
        <v>4443</v>
      </c>
      <c r="B4431" t="s">
        <v>5760</v>
      </c>
      <c r="C4431" t="str">
        <f>TEXT(SalesData[[#This Row],[Order Date]],"mmm-yyyy")</f>
        <v>Aug-2023</v>
      </c>
      <c r="D4431">
        <f t="shared" si="69"/>
        <v>2023</v>
      </c>
      <c r="E4431" t="s">
        <v>6654</v>
      </c>
      <c r="F4431" t="s">
        <v>7041</v>
      </c>
      <c r="G4431" t="s">
        <v>7094</v>
      </c>
      <c r="H4431" t="s">
        <v>7101</v>
      </c>
      <c r="I4431" t="s">
        <v>7137</v>
      </c>
      <c r="J4431" t="s">
        <v>7162</v>
      </c>
      <c r="K4431" t="s">
        <v>7166</v>
      </c>
      <c r="L4431" t="s">
        <v>7192</v>
      </c>
      <c r="M4431">
        <v>5</v>
      </c>
      <c r="N4431">
        <v>27625.49</v>
      </c>
      <c r="O4431">
        <v>0.1</v>
      </c>
      <c r="P4431">
        <v>3966.47</v>
      </c>
    </row>
    <row r="4432" spans="1:16" x14ac:dyDescent="0.25">
      <c r="A4432" t="s">
        <v>4444</v>
      </c>
      <c r="B4432" t="s">
        <v>5245</v>
      </c>
      <c r="C4432" t="str">
        <f>TEXT(SalesData[[#This Row],[Order Date]],"mmm-yyyy")</f>
        <v>Jan-2024</v>
      </c>
      <c r="D4432">
        <f t="shared" si="69"/>
        <v>2024</v>
      </c>
      <c r="E4432" t="s">
        <v>6380</v>
      </c>
      <c r="F4432" t="s">
        <v>6947</v>
      </c>
      <c r="G4432" t="s">
        <v>7094</v>
      </c>
      <c r="H4432" t="s">
        <v>7100</v>
      </c>
      <c r="I4432" t="s">
        <v>7116</v>
      </c>
      <c r="J4432" t="s">
        <v>7164</v>
      </c>
      <c r="K4432" t="s">
        <v>7174</v>
      </c>
      <c r="L4432" t="s">
        <v>7199</v>
      </c>
      <c r="M4432">
        <v>4</v>
      </c>
      <c r="N4432">
        <v>6387.76</v>
      </c>
      <c r="O4432">
        <v>0</v>
      </c>
      <c r="P4432">
        <v>1518.73</v>
      </c>
    </row>
    <row r="4433" spans="1:16" x14ac:dyDescent="0.25">
      <c r="A4433" t="s">
        <v>4445</v>
      </c>
      <c r="B4433" t="s">
        <v>5287</v>
      </c>
      <c r="C4433" t="str">
        <f>TEXT(SalesData[[#This Row],[Order Date]],"mmm-yyyy")</f>
        <v>Oct-2023</v>
      </c>
      <c r="D4433">
        <f t="shared" si="69"/>
        <v>2023</v>
      </c>
      <c r="E4433" t="s">
        <v>6139</v>
      </c>
      <c r="F4433" t="s">
        <v>6937</v>
      </c>
      <c r="G4433" t="s">
        <v>7094</v>
      </c>
      <c r="H4433" t="s">
        <v>7100</v>
      </c>
      <c r="I4433" t="s">
        <v>7151</v>
      </c>
      <c r="J4433" t="s">
        <v>7164</v>
      </c>
      <c r="K4433" t="s">
        <v>7173</v>
      </c>
      <c r="L4433" t="s">
        <v>7200</v>
      </c>
      <c r="M4433">
        <v>6</v>
      </c>
      <c r="N4433">
        <v>6579.13</v>
      </c>
      <c r="O4433">
        <v>0.05</v>
      </c>
      <c r="P4433">
        <v>2099.04</v>
      </c>
    </row>
    <row r="4434" spans="1:16" x14ac:dyDescent="0.25">
      <c r="A4434" t="s">
        <v>4446</v>
      </c>
      <c r="B4434" t="s">
        <v>5423</v>
      </c>
      <c r="C4434" t="str">
        <f>TEXT(SalesData[[#This Row],[Order Date]],"mmm-yyyy")</f>
        <v>May-2025</v>
      </c>
      <c r="D4434">
        <f t="shared" si="69"/>
        <v>2025</v>
      </c>
      <c r="E4434" t="s">
        <v>6232</v>
      </c>
      <c r="F4434" t="s">
        <v>6982</v>
      </c>
      <c r="G4434" t="s">
        <v>7096</v>
      </c>
      <c r="H4434" t="s">
        <v>7112</v>
      </c>
      <c r="I4434" t="s">
        <v>7139</v>
      </c>
      <c r="J4434" t="s">
        <v>7165</v>
      </c>
      <c r="K4434" t="s">
        <v>7176</v>
      </c>
      <c r="L4434" t="s">
        <v>7202</v>
      </c>
      <c r="M4434">
        <v>6</v>
      </c>
      <c r="N4434">
        <v>88002.11</v>
      </c>
      <c r="O4434">
        <v>0.15</v>
      </c>
      <c r="P4434">
        <v>3830.58</v>
      </c>
    </row>
    <row r="4435" spans="1:16" x14ac:dyDescent="0.25">
      <c r="A4435" t="s">
        <v>4447</v>
      </c>
      <c r="B4435" t="s">
        <v>5987</v>
      </c>
      <c r="C4435" t="str">
        <f>TEXT(SalesData[[#This Row],[Order Date]],"mmm-yyyy")</f>
        <v>Nov-2023</v>
      </c>
      <c r="D4435">
        <f t="shared" si="69"/>
        <v>2023</v>
      </c>
      <c r="E4435" t="s">
        <v>6533</v>
      </c>
      <c r="F4435" t="s">
        <v>7073</v>
      </c>
      <c r="G4435" t="s">
        <v>7095</v>
      </c>
      <c r="H4435" t="s">
        <v>7102</v>
      </c>
      <c r="I4435" t="s">
        <v>7147</v>
      </c>
      <c r="J4435" t="s">
        <v>7162</v>
      </c>
      <c r="K4435" t="s">
        <v>7169</v>
      </c>
      <c r="L4435" t="s">
        <v>7182</v>
      </c>
      <c r="M4435">
        <v>4</v>
      </c>
      <c r="N4435">
        <v>34228.050000000003</v>
      </c>
      <c r="O4435">
        <v>0.05</v>
      </c>
      <c r="P4435">
        <v>5108.26</v>
      </c>
    </row>
    <row r="4436" spans="1:16" x14ac:dyDescent="0.25">
      <c r="A4436" t="s">
        <v>4448</v>
      </c>
      <c r="B4436" t="s">
        <v>5773</v>
      </c>
      <c r="C4436" t="str">
        <f>TEXT(SalesData[[#This Row],[Order Date]],"mmm-yyyy")</f>
        <v>Mar-2025</v>
      </c>
      <c r="D4436">
        <f t="shared" si="69"/>
        <v>2025</v>
      </c>
      <c r="E4436" t="s">
        <v>6836</v>
      </c>
      <c r="F4436" t="s">
        <v>7055</v>
      </c>
      <c r="G4436" t="s">
        <v>7096</v>
      </c>
      <c r="H4436" t="s">
        <v>7111</v>
      </c>
      <c r="I4436" t="s">
        <v>7131</v>
      </c>
      <c r="J4436" t="s">
        <v>7164</v>
      </c>
      <c r="K4436" t="s">
        <v>7174</v>
      </c>
      <c r="L4436" t="s">
        <v>7188</v>
      </c>
      <c r="M4436">
        <v>6</v>
      </c>
      <c r="N4436">
        <v>13474.54</v>
      </c>
      <c r="O4436">
        <v>0.2</v>
      </c>
      <c r="P4436">
        <v>1862.36</v>
      </c>
    </row>
    <row r="4437" spans="1:16" x14ac:dyDescent="0.25">
      <c r="A4437" t="s">
        <v>4449</v>
      </c>
      <c r="B4437" t="s">
        <v>5802</v>
      </c>
      <c r="C4437" t="str">
        <f>TEXT(SalesData[[#This Row],[Order Date]],"mmm-yyyy")</f>
        <v>Oct-2025</v>
      </c>
      <c r="D4437">
        <f t="shared" si="69"/>
        <v>2025</v>
      </c>
      <c r="E4437" t="s">
        <v>6191</v>
      </c>
      <c r="F4437" t="s">
        <v>6927</v>
      </c>
      <c r="G4437" t="s">
        <v>7095</v>
      </c>
      <c r="H4437" t="s">
        <v>7102</v>
      </c>
      <c r="I4437" t="s">
        <v>7157</v>
      </c>
      <c r="J4437" t="s">
        <v>7165</v>
      </c>
      <c r="K4437" t="s">
        <v>7172</v>
      </c>
      <c r="L4437" t="s">
        <v>7208</v>
      </c>
      <c r="M4437">
        <v>2</v>
      </c>
      <c r="N4437">
        <v>4432.3100000000004</v>
      </c>
      <c r="O4437">
        <v>0.15</v>
      </c>
      <c r="P4437">
        <v>783.16</v>
      </c>
    </row>
    <row r="4438" spans="1:16" x14ac:dyDescent="0.25">
      <c r="A4438" t="s">
        <v>4450</v>
      </c>
      <c r="B4438" t="s">
        <v>5431</v>
      </c>
      <c r="C4438" t="str">
        <f>TEXT(SalesData[[#This Row],[Order Date]],"mmm-yyyy")</f>
        <v>Jan-2024</v>
      </c>
      <c r="D4438">
        <f t="shared" si="69"/>
        <v>2024</v>
      </c>
      <c r="E4438" t="s">
        <v>6645</v>
      </c>
      <c r="F4438" t="s">
        <v>7002</v>
      </c>
      <c r="G4438" t="s">
        <v>7096</v>
      </c>
      <c r="H4438" t="s">
        <v>7112</v>
      </c>
      <c r="I4438" t="s">
        <v>7154</v>
      </c>
      <c r="J4438" t="s">
        <v>7164</v>
      </c>
      <c r="K4438" t="s">
        <v>7170</v>
      </c>
      <c r="L4438" t="s">
        <v>7189</v>
      </c>
      <c r="M4438">
        <v>7</v>
      </c>
      <c r="N4438">
        <v>9311.2999999999993</v>
      </c>
      <c r="O4438">
        <v>0.15</v>
      </c>
      <c r="P4438">
        <v>2086.81</v>
      </c>
    </row>
    <row r="4439" spans="1:16" x14ac:dyDescent="0.25">
      <c r="A4439" t="s">
        <v>4451</v>
      </c>
      <c r="B4439" t="s">
        <v>5363</v>
      </c>
      <c r="C4439" t="str">
        <f>TEXT(SalesData[[#This Row],[Order Date]],"mmm-yyyy")</f>
        <v>Jun-2023</v>
      </c>
      <c r="D4439">
        <f t="shared" si="69"/>
        <v>2023</v>
      </c>
      <c r="E4439" t="s">
        <v>6840</v>
      </c>
      <c r="F4439" t="s">
        <v>6926</v>
      </c>
      <c r="G4439" t="s">
        <v>7094</v>
      </c>
      <c r="H4439" t="s">
        <v>7098</v>
      </c>
      <c r="I4439" t="s">
        <v>7138</v>
      </c>
      <c r="J4439" t="s">
        <v>7164</v>
      </c>
      <c r="K4439" t="s">
        <v>7173</v>
      </c>
      <c r="L4439" t="s">
        <v>7186</v>
      </c>
      <c r="M4439">
        <v>5</v>
      </c>
      <c r="N4439">
        <v>22761.31</v>
      </c>
      <c r="O4439">
        <v>0</v>
      </c>
      <c r="P4439">
        <v>6249.46</v>
      </c>
    </row>
    <row r="4440" spans="1:16" x14ac:dyDescent="0.25">
      <c r="A4440" t="s">
        <v>4452</v>
      </c>
      <c r="B4440" t="s">
        <v>5446</v>
      </c>
      <c r="C4440" t="str">
        <f>TEXT(SalesData[[#This Row],[Order Date]],"mmm-yyyy")</f>
        <v>Oct-2024</v>
      </c>
      <c r="D4440">
        <f t="shared" si="69"/>
        <v>2024</v>
      </c>
      <c r="E4440" t="s">
        <v>6276</v>
      </c>
      <c r="F4440" t="s">
        <v>6961</v>
      </c>
      <c r="G4440" t="s">
        <v>7096</v>
      </c>
      <c r="H4440" t="s">
        <v>7112</v>
      </c>
      <c r="I4440" t="s">
        <v>7139</v>
      </c>
      <c r="J4440" t="s">
        <v>7163</v>
      </c>
      <c r="K4440" t="s">
        <v>7175</v>
      </c>
      <c r="L4440" t="s">
        <v>7197</v>
      </c>
      <c r="M4440">
        <v>4</v>
      </c>
      <c r="N4440">
        <v>18666.78</v>
      </c>
      <c r="O4440">
        <v>0.25</v>
      </c>
      <c r="P4440">
        <v>1899.12</v>
      </c>
    </row>
    <row r="4441" spans="1:16" x14ac:dyDescent="0.25">
      <c r="A4441" t="s">
        <v>4453</v>
      </c>
      <c r="B4441" t="s">
        <v>5368</v>
      </c>
      <c r="C4441" t="str">
        <f>TEXT(SalesData[[#This Row],[Order Date]],"mmm-yyyy")</f>
        <v>Jan-2025</v>
      </c>
      <c r="D4441">
        <f t="shared" si="69"/>
        <v>2025</v>
      </c>
      <c r="E4441" t="s">
        <v>6098</v>
      </c>
      <c r="F4441" t="s">
        <v>6897</v>
      </c>
      <c r="G4441" t="s">
        <v>7094</v>
      </c>
      <c r="H4441" t="s">
        <v>7101</v>
      </c>
      <c r="I4441" t="s">
        <v>7117</v>
      </c>
      <c r="J4441" t="s">
        <v>7164</v>
      </c>
      <c r="K4441" t="s">
        <v>7170</v>
      </c>
      <c r="L4441" t="s">
        <v>7183</v>
      </c>
      <c r="M4441">
        <v>8</v>
      </c>
      <c r="N4441">
        <v>38735.370000000003</v>
      </c>
      <c r="O4441">
        <v>0</v>
      </c>
      <c r="P4441">
        <v>9577.9699999999993</v>
      </c>
    </row>
    <row r="4442" spans="1:16" x14ac:dyDescent="0.25">
      <c r="A4442" t="s">
        <v>4454</v>
      </c>
      <c r="B4442" t="s">
        <v>5251</v>
      </c>
      <c r="C4442" t="str">
        <f>TEXT(SalesData[[#This Row],[Order Date]],"mmm-yyyy")</f>
        <v>Dec-2025</v>
      </c>
      <c r="D4442">
        <f t="shared" si="69"/>
        <v>2025</v>
      </c>
      <c r="E4442" t="s">
        <v>6218</v>
      </c>
      <c r="F4442" t="s">
        <v>6988</v>
      </c>
      <c r="G4442" t="s">
        <v>7094</v>
      </c>
      <c r="H4442" t="s">
        <v>7101</v>
      </c>
      <c r="I4442" t="s">
        <v>7117</v>
      </c>
      <c r="J4442" t="s">
        <v>7163</v>
      </c>
      <c r="K4442" t="s">
        <v>7175</v>
      </c>
      <c r="L4442" t="s">
        <v>7190</v>
      </c>
      <c r="M4442">
        <v>7</v>
      </c>
      <c r="N4442">
        <v>11867.15</v>
      </c>
      <c r="O4442">
        <v>0.25</v>
      </c>
      <c r="P4442">
        <v>1027.2</v>
      </c>
    </row>
    <row r="4443" spans="1:16" x14ac:dyDescent="0.25">
      <c r="A4443" t="s">
        <v>4455</v>
      </c>
      <c r="B4443" t="s">
        <v>5261</v>
      </c>
      <c r="C4443" t="str">
        <f>TEXT(SalesData[[#This Row],[Order Date]],"mmm-yyyy")</f>
        <v>Jan-2023</v>
      </c>
      <c r="D4443">
        <f t="shared" si="69"/>
        <v>2023</v>
      </c>
      <c r="E4443" t="s">
        <v>6444</v>
      </c>
      <c r="F4443" t="s">
        <v>6927</v>
      </c>
      <c r="G4443" t="s">
        <v>7096</v>
      </c>
      <c r="H4443" t="s">
        <v>7112</v>
      </c>
      <c r="I4443" t="s">
        <v>7133</v>
      </c>
      <c r="J4443" t="s">
        <v>7165</v>
      </c>
      <c r="K4443" t="s">
        <v>7172</v>
      </c>
      <c r="L4443" t="s">
        <v>7212</v>
      </c>
      <c r="M4443">
        <v>7</v>
      </c>
      <c r="N4443">
        <v>24771.279999999999</v>
      </c>
      <c r="O4443">
        <v>0</v>
      </c>
      <c r="P4443">
        <v>4858.07</v>
      </c>
    </row>
    <row r="4444" spans="1:16" x14ac:dyDescent="0.25">
      <c r="A4444" t="s">
        <v>4456</v>
      </c>
      <c r="B4444" t="s">
        <v>5508</v>
      </c>
      <c r="C4444" t="str">
        <f>TEXT(SalesData[[#This Row],[Order Date]],"mmm-yyyy")</f>
        <v>Jun-2023</v>
      </c>
      <c r="D4444">
        <f t="shared" si="69"/>
        <v>2023</v>
      </c>
      <c r="E4444" t="s">
        <v>6172</v>
      </c>
      <c r="F4444" t="s">
        <v>6962</v>
      </c>
      <c r="G4444" t="s">
        <v>7094</v>
      </c>
      <c r="H4444" t="s">
        <v>7100</v>
      </c>
      <c r="I4444" t="s">
        <v>7116</v>
      </c>
      <c r="J4444" t="s">
        <v>7165</v>
      </c>
      <c r="K4444" t="s">
        <v>7177</v>
      </c>
      <c r="L4444" t="s">
        <v>7201</v>
      </c>
      <c r="M4444">
        <v>7</v>
      </c>
      <c r="N4444">
        <v>336095.95</v>
      </c>
      <c r="O4444">
        <v>0.05</v>
      </c>
      <c r="P4444">
        <v>40206.639999999999</v>
      </c>
    </row>
    <row r="4445" spans="1:16" x14ac:dyDescent="0.25">
      <c r="A4445" t="s">
        <v>4457</v>
      </c>
      <c r="B4445" t="s">
        <v>5990</v>
      </c>
      <c r="C4445" t="str">
        <f>TEXT(SalesData[[#This Row],[Order Date]],"mmm-yyyy")</f>
        <v>Oct-2025</v>
      </c>
      <c r="D4445">
        <f t="shared" si="69"/>
        <v>2025</v>
      </c>
      <c r="E4445" t="s">
        <v>6222</v>
      </c>
      <c r="F4445" t="s">
        <v>6990</v>
      </c>
      <c r="G4445" t="s">
        <v>7095</v>
      </c>
      <c r="H4445" t="s">
        <v>7106</v>
      </c>
      <c r="I4445" t="s">
        <v>7122</v>
      </c>
      <c r="J4445" t="s">
        <v>7163</v>
      </c>
      <c r="K4445" t="s">
        <v>7171</v>
      </c>
      <c r="L4445" t="s">
        <v>7204</v>
      </c>
      <c r="M4445">
        <v>5</v>
      </c>
      <c r="N4445">
        <v>19822.79</v>
      </c>
      <c r="O4445">
        <v>0.15</v>
      </c>
      <c r="P4445">
        <v>1702.1</v>
      </c>
    </row>
    <row r="4446" spans="1:16" x14ac:dyDescent="0.25">
      <c r="A4446" t="s">
        <v>4458</v>
      </c>
      <c r="B4446" t="s">
        <v>6059</v>
      </c>
      <c r="C4446" t="str">
        <f>TEXT(SalesData[[#This Row],[Order Date]],"mmm-yyyy")</f>
        <v>Apr-2025</v>
      </c>
      <c r="D4446">
        <f t="shared" si="69"/>
        <v>2025</v>
      </c>
      <c r="E4446" t="s">
        <v>6113</v>
      </c>
      <c r="F4446" t="s">
        <v>6912</v>
      </c>
      <c r="G4446" t="s">
        <v>7097</v>
      </c>
      <c r="H4446" t="s">
        <v>7105</v>
      </c>
      <c r="I4446" t="s">
        <v>7121</v>
      </c>
      <c r="J4446" t="s">
        <v>7163</v>
      </c>
      <c r="K4446" t="s">
        <v>7175</v>
      </c>
      <c r="L4446" t="s">
        <v>7205</v>
      </c>
      <c r="M4446">
        <v>7</v>
      </c>
      <c r="N4446">
        <v>20683.34</v>
      </c>
      <c r="O4446">
        <v>0.15</v>
      </c>
      <c r="P4446">
        <v>2739.56</v>
      </c>
    </row>
    <row r="4447" spans="1:16" x14ac:dyDescent="0.25">
      <c r="A4447" t="s">
        <v>4459</v>
      </c>
      <c r="B4447" t="s">
        <v>5291</v>
      </c>
      <c r="C4447" t="str">
        <f>TEXT(SalesData[[#This Row],[Order Date]],"mmm-yyyy")</f>
        <v>Feb-2025</v>
      </c>
      <c r="D4447">
        <f t="shared" si="69"/>
        <v>2025</v>
      </c>
      <c r="E4447" t="s">
        <v>6649</v>
      </c>
      <c r="F4447" t="s">
        <v>6977</v>
      </c>
      <c r="G4447" t="s">
        <v>7095</v>
      </c>
      <c r="H4447" t="s">
        <v>7106</v>
      </c>
      <c r="I4447" t="s">
        <v>7122</v>
      </c>
      <c r="J4447" t="s">
        <v>7165</v>
      </c>
      <c r="K4447" t="s">
        <v>7177</v>
      </c>
      <c r="L4447" t="s">
        <v>7210</v>
      </c>
      <c r="M4447">
        <v>3</v>
      </c>
      <c r="N4447">
        <v>248881.78</v>
      </c>
      <c r="O4447">
        <v>0.05</v>
      </c>
      <c r="P4447">
        <v>25231.279999999999</v>
      </c>
    </row>
    <row r="4448" spans="1:16" x14ac:dyDescent="0.25">
      <c r="A4448" t="s">
        <v>4460</v>
      </c>
      <c r="B4448" t="s">
        <v>5485</v>
      </c>
      <c r="C4448" t="str">
        <f>TEXT(SalesData[[#This Row],[Order Date]],"mmm-yyyy")</f>
        <v>Feb-2024</v>
      </c>
      <c r="D4448">
        <f t="shared" si="69"/>
        <v>2024</v>
      </c>
      <c r="E4448" t="s">
        <v>6600</v>
      </c>
      <c r="F4448" t="s">
        <v>7010</v>
      </c>
      <c r="G4448" t="s">
        <v>7095</v>
      </c>
      <c r="H4448" t="s">
        <v>7109</v>
      </c>
      <c r="I4448" t="s">
        <v>7127</v>
      </c>
      <c r="J4448" t="s">
        <v>7163</v>
      </c>
      <c r="K4448" t="s">
        <v>7175</v>
      </c>
      <c r="L4448" t="s">
        <v>7190</v>
      </c>
      <c r="M4448">
        <v>4</v>
      </c>
      <c r="N4448">
        <v>8564.39</v>
      </c>
      <c r="O4448">
        <v>0.05</v>
      </c>
      <c r="P4448">
        <v>1744.63</v>
      </c>
    </row>
    <row r="4449" spans="1:16" x14ac:dyDescent="0.25">
      <c r="A4449" t="s">
        <v>4461</v>
      </c>
      <c r="B4449" t="s">
        <v>5644</v>
      </c>
      <c r="C4449" t="str">
        <f>TEXT(SalesData[[#This Row],[Order Date]],"mmm-yyyy")</f>
        <v>Nov-2025</v>
      </c>
      <c r="D4449">
        <f t="shared" si="69"/>
        <v>2025</v>
      </c>
      <c r="E4449" t="s">
        <v>6333</v>
      </c>
      <c r="F4449" t="s">
        <v>6898</v>
      </c>
      <c r="G4449" t="s">
        <v>7095</v>
      </c>
      <c r="H4449" t="s">
        <v>7106</v>
      </c>
      <c r="I4449" t="s">
        <v>7146</v>
      </c>
      <c r="J4449" t="s">
        <v>7162</v>
      </c>
      <c r="K4449" t="s">
        <v>7168</v>
      </c>
      <c r="L4449" t="s">
        <v>7181</v>
      </c>
      <c r="M4449">
        <v>3</v>
      </c>
      <c r="N4449">
        <v>33128.19</v>
      </c>
      <c r="O4449">
        <v>0.1</v>
      </c>
      <c r="P4449">
        <v>6184.25</v>
      </c>
    </row>
    <row r="4450" spans="1:16" x14ac:dyDescent="0.25">
      <c r="A4450" t="s">
        <v>4462</v>
      </c>
      <c r="B4450" t="s">
        <v>5274</v>
      </c>
      <c r="C4450" t="str">
        <f>TEXT(SalesData[[#This Row],[Order Date]],"mmm-yyyy")</f>
        <v>Nov-2025</v>
      </c>
      <c r="D4450">
        <f t="shared" si="69"/>
        <v>2025</v>
      </c>
      <c r="E4450" t="s">
        <v>6884</v>
      </c>
      <c r="F4450" t="s">
        <v>6925</v>
      </c>
      <c r="G4450" t="s">
        <v>7094</v>
      </c>
      <c r="H4450" t="s">
        <v>7098</v>
      </c>
      <c r="I4450" t="s">
        <v>7114</v>
      </c>
      <c r="J4450" t="s">
        <v>7163</v>
      </c>
      <c r="K4450" t="s">
        <v>7167</v>
      </c>
      <c r="L4450" t="s">
        <v>7207</v>
      </c>
      <c r="M4450">
        <v>4</v>
      </c>
      <c r="N4450">
        <v>3340.72</v>
      </c>
      <c r="O4450">
        <v>0</v>
      </c>
      <c r="P4450">
        <v>1271.8800000000001</v>
      </c>
    </row>
    <row r="4451" spans="1:16" x14ac:dyDescent="0.25">
      <c r="A4451" t="s">
        <v>4463</v>
      </c>
      <c r="B4451" t="s">
        <v>5215</v>
      </c>
      <c r="C4451" t="str">
        <f>TEXT(SalesData[[#This Row],[Order Date]],"mmm-yyyy")</f>
        <v>Mar-2025</v>
      </c>
      <c r="D4451">
        <f t="shared" si="69"/>
        <v>2025</v>
      </c>
      <c r="E4451" t="s">
        <v>6512</v>
      </c>
      <c r="F4451" t="s">
        <v>7009</v>
      </c>
      <c r="G4451" t="s">
        <v>7096</v>
      </c>
      <c r="H4451" t="s">
        <v>7112</v>
      </c>
      <c r="I4451" t="s">
        <v>7133</v>
      </c>
      <c r="J4451" t="s">
        <v>7163</v>
      </c>
      <c r="K4451" t="s">
        <v>7167</v>
      </c>
      <c r="L4451" t="s">
        <v>7187</v>
      </c>
      <c r="M4451">
        <v>2</v>
      </c>
      <c r="N4451">
        <v>2917.77</v>
      </c>
      <c r="O4451">
        <v>0</v>
      </c>
      <c r="P4451">
        <v>797.12</v>
      </c>
    </row>
    <row r="4452" spans="1:16" x14ac:dyDescent="0.25">
      <c r="A4452" t="s">
        <v>4464</v>
      </c>
      <c r="B4452" t="s">
        <v>5597</v>
      </c>
      <c r="C4452" t="str">
        <f>TEXT(SalesData[[#This Row],[Order Date]],"mmm-yyyy")</f>
        <v>Mar-2024</v>
      </c>
      <c r="D4452">
        <f t="shared" si="69"/>
        <v>2024</v>
      </c>
      <c r="E4452" t="s">
        <v>6843</v>
      </c>
      <c r="F4452" t="s">
        <v>6979</v>
      </c>
      <c r="G4452" t="s">
        <v>7096</v>
      </c>
      <c r="H4452" t="s">
        <v>7112</v>
      </c>
      <c r="I4452" t="s">
        <v>7133</v>
      </c>
      <c r="J4452" t="s">
        <v>7164</v>
      </c>
      <c r="K4452" t="s">
        <v>7170</v>
      </c>
      <c r="L4452" t="s">
        <v>7189</v>
      </c>
      <c r="M4452">
        <v>5</v>
      </c>
      <c r="N4452">
        <v>7480.29</v>
      </c>
      <c r="O4452">
        <v>0</v>
      </c>
      <c r="P4452">
        <v>2244.9699999999998</v>
      </c>
    </row>
    <row r="4453" spans="1:16" x14ac:dyDescent="0.25">
      <c r="A4453" t="s">
        <v>4465</v>
      </c>
      <c r="B4453" t="s">
        <v>5811</v>
      </c>
      <c r="C4453" t="str">
        <f>TEXT(SalesData[[#This Row],[Order Date]],"mmm-yyyy")</f>
        <v>Dec-2025</v>
      </c>
      <c r="D4453">
        <f t="shared" si="69"/>
        <v>2025</v>
      </c>
      <c r="E4453" t="s">
        <v>6208</v>
      </c>
      <c r="F4453" t="s">
        <v>6959</v>
      </c>
      <c r="G4453" t="s">
        <v>7097</v>
      </c>
      <c r="H4453" t="s">
        <v>7107</v>
      </c>
      <c r="I4453" t="s">
        <v>7153</v>
      </c>
      <c r="J4453" t="s">
        <v>7165</v>
      </c>
      <c r="K4453" t="s">
        <v>7176</v>
      </c>
      <c r="L4453" t="s">
        <v>7202</v>
      </c>
      <c r="M4453">
        <v>4</v>
      </c>
      <c r="N4453">
        <v>68824.66</v>
      </c>
      <c r="O4453">
        <v>0</v>
      </c>
      <c r="P4453">
        <v>9901.75</v>
      </c>
    </row>
    <row r="4454" spans="1:16" x14ac:dyDescent="0.25">
      <c r="A4454" t="s">
        <v>4466</v>
      </c>
      <c r="B4454" t="s">
        <v>5653</v>
      </c>
      <c r="C4454" t="str">
        <f>TEXT(SalesData[[#This Row],[Order Date]],"mmm-yyyy")</f>
        <v>Aug-2023</v>
      </c>
      <c r="D4454">
        <f t="shared" si="69"/>
        <v>2023</v>
      </c>
      <c r="E4454" t="s">
        <v>6643</v>
      </c>
      <c r="F4454" t="s">
        <v>7035</v>
      </c>
      <c r="G4454" t="s">
        <v>7095</v>
      </c>
      <c r="H4454" t="s">
        <v>7109</v>
      </c>
      <c r="I4454" t="s">
        <v>7135</v>
      </c>
      <c r="J4454" t="s">
        <v>7165</v>
      </c>
      <c r="K4454" t="s">
        <v>7176</v>
      </c>
      <c r="L4454" t="s">
        <v>7202</v>
      </c>
      <c r="M4454">
        <v>4</v>
      </c>
      <c r="N4454">
        <v>55551</v>
      </c>
      <c r="O4454">
        <v>0.25</v>
      </c>
      <c r="P4454">
        <v>686.04</v>
      </c>
    </row>
    <row r="4455" spans="1:16" x14ac:dyDescent="0.25">
      <c r="A4455" t="s">
        <v>4467</v>
      </c>
      <c r="B4455" t="s">
        <v>5324</v>
      </c>
      <c r="C4455" t="str">
        <f>TEXT(SalesData[[#This Row],[Order Date]],"mmm-yyyy")</f>
        <v>Jun-2023</v>
      </c>
      <c r="D4455">
        <f t="shared" si="69"/>
        <v>2023</v>
      </c>
      <c r="E4455" t="s">
        <v>6151</v>
      </c>
      <c r="F4455" t="s">
        <v>6949</v>
      </c>
      <c r="G4455" t="s">
        <v>7094</v>
      </c>
      <c r="H4455" t="s">
        <v>7101</v>
      </c>
      <c r="I4455" t="s">
        <v>7137</v>
      </c>
      <c r="J4455" t="s">
        <v>7162</v>
      </c>
      <c r="K4455" t="s">
        <v>7166</v>
      </c>
      <c r="L4455" t="s">
        <v>7178</v>
      </c>
      <c r="M4455">
        <v>4</v>
      </c>
      <c r="N4455">
        <v>47751.79</v>
      </c>
      <c r="O4455">
        <v>0.2</v>
      </c>
      <c r="P4455">
        <v>5779.26</v>
      </c>
    </row>
    <row r="4456" spans="1:16" x14ac:dyDescent="0.25">
      <c r="A4456" t="s">
        <v>4468</v>
      </c>
      <c r="B4456" t="s">
        <v>5641</v>
      </c>
      <c r="C4456" t="str">
        <f>TEXT(SalesData[[#This Row],[Order Date]],"mmm-yyyy")</f>
        <v>Jun-2023</v>
      </c>
      <c r="D4456">
        <f t="shared" si="69"/>
        <v>2023</v>
      </c>
      <c r="E4456" t="s">
        <v>6333</v>
      </c>
      <c r="F4456" t="s">
        <v>6898</v>
      </c>
      <c r="G4456" t="s">
        <v>7095</v>
      </c>
      <c r="H4456" t="s">
        <v>7102</v>
      </c>
      <c r="I4456" t="s">
        <v>7147</v>
      </c>
      <c r="J4456" t="s">
        <v>7165</v>
      </c>
      <c r="K4456" t="s">
        <v>7177</v>
      </c>
      <c r="L4456" t="s">
        <v>7210</v>
      </c>
      <c r="M4456">
        <v>4</v>
      </c>
      <c r="N4456">
        <v>354011.55</v>
      </c>
      <c r="O4456">
        <v>0</v>
      </c>
      <c r="P4456">
        <v>47135.57</v>
      </c>
    </row>
    <row r="4457" spans="1:16" x14ac:dyDescent="0.25">
      <c r="A4457" t="s">
        <v>4469</v>
      </c>
      <c r="B4457" t="s">
        <v>5853</v>
      </c>
      <c r="C4457" t="str">
        <f>TEXT(SalesData[[#This Row],[Order Date]],"mmm-yyyy")</f>
        <v>Sep-2024</v>
      </c>
      <c r="D4457">
        <f t="shared" si="69"/>
        <v>2024</v>
      </c>
      <c r="E4457" t="s">
        <v>6602</v>
      </c>
      <c r="F4457" t="s">
        <v>7068</v>
      </c>
      <c r="G4457" t="s">
        <v>7096</v>
      </c>
      <c r="H4457" t="s">
        <v>7112</v>
      </c>
      <c r="I4457" t="s">
        <v>7154</v>
      </c>
      <c r="J4457" t="s">
        <v>7165</v>
      </c>
      <c r="K4457" t="s">
        <v>7177</v>
      </c>
      <c r="L4457" t="s">
        <v>7210</v>
      </c>
      <c r="M4457">
        <v>8</v>
      </c>
      <c r="N4457">
        <v>570953.65</v>
      </c>
      <c r="O4457">
        <v>0.2</v>
      </c>
      <c r="P4457">
        <v>37719.47</v>
      </c>
    </row>
    <row r="4458" spans="1:16" x14ac:dyDescent="0.25">
      <c r="A4458" t="s">
        <v>4470</v>
      </c>
      <c r="B4458" t="s">
        <v>6087</v>
      </c>
      <c r="C4458" t="str">
        <f>TEXT(SalesData[[#This Row],[Order Date]],"mmm-yyyy")</f>
        <v>Jan-2023</v>
      </c>
      <c r="D4458">
        <f t="shared" si="69"/>
        <v>2023</v>
      </c>
      <c r="E4458" t="s">
        <v>6671</v>
      </c>
      <c r="F4458" t="s">
        <v>7081</v>
      </c>
      <c r="G4458" t="s">
        <v>7094</v>
      </c>
      <c r="H4458" t="s">
        <v>7100</v>
      </c>
      <c r="I4458" t="s">
        <v>7136</v>
      </c>
      <c r="J4458" t="s">
        <v>7162</v>
      </c>
      <c r="K4458" t="s">
        <v>7169</v>
      </c>
      <c r="L4458" t="s">
        <v>7203</v>
      </c>
      <c r="M4458">
        <v>6</v>
      </c>
      <c r="N4458">
        <v>114300.91</v>
      </c>
      <c r="O4458">
        <v>0.1</v>
      </c>
      <c r="P4458">
        <v>13640.03</v>
      </c>
    </row>
    <row r="4459" spans="1:16" x14ac:dyDescent="0.25">
      <c r="A4459" t="s">
        <v>4471</v>
      </c>
      <c r="B4459" t="s">
        <v>5196</v>
      </c>
      <c r="C4459" t="str">
        <f>TEXT(SalesData[[#This Row],[Order Date]],"mmm-yyyy")</f>
        <v>Feb-2025</v>
      </c>
      <c r="D4459">
        <f t="shared" si="69"/>
        <v>2025</v>
      </c>
      <c r="E4459" t="s">
        <v>6225</v>
      </c>
      <c r="F4459" t="s">
        <v>6921</v>
      </c>
      <c r="G4459" t="s">
        <v>7097</v>
      </c>
      <c r="H4459" t="s">
        <v>7110</v>
      </c>
      <c r="I4459" t="s">
        <v>7155</v>
      </c>
      <c r="J4459" t="s">
        <v>7163</v>
      </c>
      <c r="K4459" t="s">
        <v>7175</v>
      </c>
      <c r="L4459" t="s">
        <v>7205</v>
      </c>
      <c r="M4459">
        <v>2</v>
      </c>
      <c r="N4459">
        <v>6444.68</v>
      </c>
      <c r="O4459">
        <v>0.1</v>
      </c>
      <c r="P4459">
        <v>927.57</v>
      </c>
    </row>
    <row r="4460" spans="1:16" x14ac:dyDescent="0.25">
      <c r="A4460" t="s">
        <v>4472</v>
      </c>
      <c r="B4460" t="s">
        <v>5346</v>
      </c>
      <c r="C4460" t="str">
        <f>TEXT(SalesData[[#This Row],[Order Date]],"mmm-yyyy")</f>
        <v>Jul-2025</v>
      </c>
      <c r="D4460">
        <f t="shared" si="69"/>
        <v>2025</v>
      </c>
      <c r="E4460" t="s">
        <v>6465</v>
      </c>
      <c r="F4460" t="s">
        <v>7067</v>
      </c>
      <c r="G4460" t="s">
        <v>7096</v>
      </c>
      <c r="H4460" t="s">
        <v>7112</v>
      </c>
      <c r="I4460" t="s">
        <v>7154</v>
      </c>
      <c r="J4460" t="s">
        <v>7163</v>
      </c>
      <c r="K4460" t="s">
        <v>7167</v>
      </c>
      <c r="L4460" t="s">
        <v>7179</v>
      </c>
      <c r="M4460">
        <v>6</v>
      </c>
      <c r="N4460">
        <v>14067.31</v>
      </c>
      <c r="O4460">
        <v>0.1</v>
      </c>
      <c r="P4460">
        <v>3257.16</v>
      </c>
    </row>
    <row r="4461" spans="1:16" x14ac:dyDescent="0.25">
      <c r="A4461" t="s">
        <v>4473</v>
      </c>
      <c r="B4461" t="s">
        <v>6008</v>
      </c>
      <c r="C4461" t="str">
        <f>TEXT(SalesData[[#This Row],[Order Date]],"mmm-yyyy")</f>
        <v>May-2025</v>
      </c>
      <c r="D4461">
        <f t="shared" si="69"/>
        <v>2025</v>
      </c>
      <c r="E4461" t="s">
        <v>6446</v>
      </c>
      <c r="F4461" t="s">
        <v>7015</v>
      </c>
      <c r="G4461" t="s">
        <v>7095</v>
      </c>
      <c r="H4461" t="s">
        <v>7102</v>
      </c>
      <c r="I4461" t="s">
        <v>7157</v>
      </c>
      <c r="J4461" t="s">
        <v>7164</v>
      </c>
      <c r="K4461" t="s">
        <v>7174</v>
      </c>
      <c r="L4461" t="s">
        <v>7188</v>
      </c>
      <c r="M4461">
        <v>8</v>
      </c>
      <c r="N4461">
        <v>20124.52</v>
      </c>
      <c r="O4461">
        <v>0.1</v>
      </c>
      <c r="P4461">
        <v>3990.21</v>
      </c>
    </row>
    <row r="4462" spans="1:16" x14ac:dyDescent="0.25">
      <c r="A4462" t="s">
        <v>4474</v>
      </c>
      <c r="B4462" t="s">
        <v>5644</v>
      </c>
      <c r="C4462" t="str">
        <f>TEXT(SalesData[[#This Row],[Order Date]],"mmm-yyyy")</f>
        <v>Nov-2025</v>
      </c>
      <c r="D4462">
        <f t="shared" si="69"/>
        <v>2025</v>
      </c>
      <c r="E4462" t="s">
        <v>6283</v>
      </c>
      <c r="F4462" t="s">
        <v>6902</v>
      </c>
      <c r="G4462" t="s">
        <v>7097</v>
      </c>
      <c r="H4462" t="s">
        <v>7107</v>
      </c>
      <c r="I4462" t="s">
        <v>7123</v>
      </c>
      <c r="J4462" t="s">
        <v>7164</v>
      </c>
      <c r="K4462" t="s">
        <v>7173</v>
      </c>
      <c r="L4462" t="s">
        <v>7186</v>
      </c>
      <c r="M4462">
        <v>7</v>
      </c>
      <c r="N4462">
        <v>25792.65</v>
      </c>
      <c r="O4462">
        <v>0.15</v>
      </c>
      <c r="P4462">
        <v>4976.1499999999996</v>
      </c>
    </row>
    <row r="4463" spans="1:16" x14ac:dyDescent="0.25">
      <c r="A4463" t="s">
        <v>4475</v>
      </c>
      <c r="B4463" t="s">
        <v>5992</v>
      </c>
      <c r="C4463" t="str">
        <f>TEXT(SalesData[[#This Row],[Order Date]],"mmm-yyyy")</f>
        <v>Apr-2024</v>
      </c>
      <c r="D4463">
        <f t="shared" si="69"/>
        <v>2024</v>
      </c>
      <c r="E4463" t="s">
        <v>6567</v>
      </c>
      <c r="F4463" t="s">
        <v>6921</v>
      </c>
      <c r="G4463" t="s">
        <v>7094</v>
      </c>
      <c r="H4463" t="s">
        <v>7100</v>
      </c>
      <c r="I4463" t="s">
        <v>7151</v>
      </c>
      <c r="J4463" t="s">
        <v>7163</v>
      </c>
      <c r="K4463" t="s">
        <v>7175</v>
      </c>
      <c r="L4463" t="s">
        <v>7205</v>
      </c>
      <c r="M4463">
        <v>2</v>
      </c>
      <c r="N4463">
        <v>5722.58</v>
      </c>
      <c r="O4463">
        <v>0.2</v>
      </c>
      <c r="P4463">
        <v>609.99</v>
      </c>
    </row>
    <row r="4464" spans="1:16" x14ac:dyDescent="0.25">
      <c r="A4464" t="s">
        <v>4476</v>
      </c>
      <c r="B4464" t="s">
        <v>5420</v>
      </c>
      <c r="C4464" t="str">
        <f>TEXT(SalesData[[#This Row],[Order Date]],"mmm-yyyy")</f>
        <v>Nov-2024</v>
      </c>
      <c r="D4464">
        <f t="shared" si="69"/>
        <v>2024</v>
      </c>
      <c r="E4464" t="s">
        <v>6510</v>
      </c>
      <c r="F4464" t="s">
        <v>7064</v>
      </c>
      <c r="G4464" t="s">
        <v>7096</v>
      </c>
      <c r="H4464" t="s">
        <v>7112</v>
      </c>
      <c r="I4464" t="s">
        <v>7133</v>
      </c>
      <c r="J4464" t="s">
        <v>7162</v>
      </c>
      <c r="K4464" t="s">
        <v>7169</v>
      </c>
      <c r="L4464" t="s">
        <v>7193</v>
      </c>
      <c r="M4464">
        <v>6</v>
      </c>
      <c r="N4464">
        <v>64832.52</v>
      </c>
      <c r="O4464">
        <v>0.05</v>
      </c>
      <c r="P4464">
        <v>12743.82</v>
      </c>
    </row>
    <row r="4465" spans="1:16" x14ac:dyDescent="0.25">
      <c r="A4465" t="s">
        <v>4477</v>
      </c>
      <c r="B4465" t="s">
        <v>5523</v>
      </c>
      <c r="C4465" t="str">
        <f>TEXT(SalesData[[#This Row],[Order Date]],"mmm-yyyy")</f>
        <v>Nov-2023</v>
      </c>
      <c r="D4465">
        <f t="shared" si="69"/>
        <v>2023</v>
      </c>
      <c r="E4465" t="s">
        <v>6377</v>
      </c>
      <c r="F4465" t="s">
        <v>7028</v>
      </c>
      <c r="G4465" t="s">
        <v>7097</v>
      </c>
      <c r="H4465" t="s">
        <v>7105</v>
      </c>
      <c r="I4465" t="s">
        <v>7121</v>
      </c>
      <c r="J4465" t="s">
        <v>7162</v>
      </c>
      <c r="K4465" t="s">
        <v>7168</v>
      </c>
      <c r="L4465" t="s">
        <v>7191</v>
      </c>
      <c r="M4465">
        <v>4</v>
      </c>
      <c r="N4465">
        <v>26359.29</v>
      </c>
      <c r="O4465">
        <v>0</v>
      </c>
      <c r="P4465">
        <v>5207.3500000000004</v>
      </c>
    </row>
    <row r="4466" spans="1:16" x14ac:dyDescent="0.25">
      <c r="A4466" t="s">
        <v>4478</v>
      </c>
      <c r="B4466" t="s">
        <v>5563</v>
      </c>
      <c r="C4466" t="str">
        <f>TEXT(SalesData[[#This Row],[Order Date]],"mmm-yyyy")</f>
        <v>Dec-2023</v>
      </c>
      <c r="D4466">
        <f t="shared" si="69"/>
        <v>2023</v>
      </c>
      <c r="E4466" t="s">
        <v>6473</v>
      </c>
      <c r="F4466" t="s">
        <v>7056</v>
      </c>
      <c r="G4466" t="s">
        <v>7097</v>
      </c>
      <c r="H4466" t="s">
        <v>7110</v>
      </c>
      <c r="I4466" t="s">
        <v>7129</v>
      </c>
      <c r="J4466" t="s">
        <v>7162</v>
      </c>
      <c r="K4466" t="s">
        <v>7169</v>
      </c>
      <c r="L4466" t="s">
        <v>7193</v>
      </c>
      <c r="M4466">
        <v>6</v>
      </c>
      <c r="N4466">
        <v>64438.16</v>
      </c>
      <c r="O4466">
        <v>0.05</v>
      </c>
      <c r="P4466">
        <v>10959.94</v>
      </c>
    </row>
    <row r="4467" spans="1:16" x14ac:dyDescent="0.25">
      <c r="A4467" t="s">
        <v>4479</v>
      </c>
      <c r="B4467" t="s">
        <v>6069</v>
      </c>
      <c r="C4467" t="str">
        <f>TEXT(SalesData[[#This Row],[Order Date]],"mmm-yyyy")</f>
        <v>Mar-2024</v>
      </c>
      <c r="D4467">
        <f t="shared" si="69"/>
        <v>2024</v>
      </c>
      <c r="E4467" t="s">
        <v>6161</v>
      </c>
      <c r="F4467" t="s">
        <v>6957</v>
      </c>
      <c r="G4467" t="s">
        <v>7097</v>
      </c>
      <c r="H4467" t="s">
        <v>7110</v>
      </c>
      <c r="I4467" t="s">
        <v>7155</v>
      </c>
      <c r="J4467" t="s">
        <v>7165</v>
      </c>
      <c r="K4467" t="s">
        <v>7177</v>
      </c>
      <c r="L4467" t="s">
        <v>7210</v>
      </c>
      <c r="M4467">
        <v>2</v>
      </c>
      <c r="N4467">
        <v>129985.81</v>
      </c>
      <c r="O4467">
        <v>0.25</v>
      </c>
      <c r="P4467">
        <v>1002.51</v>
      </c>
    </row>
    <row r="4468" spans="1:16" x14ac:dyDescent="0.25">
      <c r="A4468" t="s">
        <v>4480</v>
      </c>
      <c r="B4468" t="s">
        <v>5794</v>
      </c>
      <c r="C4468" t="str">
        <f>TEXT(SalesData[[#This Row],[Order Date]],"mmm-yyyy")</f>
        <v>Sep-2023</v>
      </c>
      <c r="D4468">
        <f t="shared" si="69"/>
        <v>2023</v>
      </c>
      <c r="E4468" t="s">
        <v>6578</v>
      </c>
      <c r="F4468" t="s">
        <v>6925</v>
      </c>
      <c r="G4468" t="s">
        <v>7094</v>
      </c>
      <c r="H4468" t="s">
        <v>7099</v>
      </c>
      <c r="I4468" t="s">
        <v>7125</v>
      </c>
      <c r="J4468" t="s">
        <v>7164</v>
      </c>
      <c r="K4468" t="s">
        <v>7173</v>
      </c>
      <c r="L4468" t="s">
        <v>7206</v>
      </c>
      <c r="M4468">
        <v>5</v>
      </c>
      <c r="N4468">
        <v>8956.1200000000008</v>
      </c>
      <c r="O4468">
        <v>0.15</v>
      </c>
      <c r="P4468">
        <v>2006.75</v>
      </c>
    </row>
    <row r="4469" spans="1:16" x14ac:dyDescent="0.25">
      <c r="A4469" t="s">
        <v>4481</v>
      </c>
      <c r="B4469" t="s">
        <v>5678</v>
      </c>
      <c r="C4469" t="str">
        <f>TEXT(SalesData[[#This Row],[Order Date]],"mmm-yyyy")</f>
        <v>Jan-2023</v>
      </c>
      <c r="D4469">
        <f t="shared" si="69"/>
        <v>2023</v>
      </c>
      <c r="E4469" t="s">
        <v>6818</v>
      </c>
      <c r="F4469" t="s">
        <v>7079</v>
      </c>
      <c r="G4469" t="s">
        <v>7095</v>
      </c>
      <c r="H4469" t="s">
        <v>7102</v>
      </c>
      <c r="I4469" t="s">
        <v>7157</v>
      </c>
      <c r="J4469" t="s">
        <v>7165</v>
      </c>
      <c r="K4469" t="s">
        <v>7176</v>
      </c>
      <c r="L4469" t="s">
        <v>7195</v>
      </c>
      <c r="M4469">
        <v>8</v>
      </c>
      <c r="N4469">
        <v>73953.27</v>
      </c>
      <c r="O4469">
        <v>0.25</v>
      </c>
      <c r="P4469">
        <v>2096.2600000000002</v>
      </c>
    </row>
    <row r="4470" spans="1:16" x14ac:dyDescent="0.25">
      <c r="A4470" t="s">
        <v>4482</v>
      </c>
      <c r="B4470" t="s">
        <v>5769</v>
      </c>
      <c r="C4470" t="str">
        <f>TEXT(SalesData[[#This Row],[Order Date]],"mmm-yyyy")</f>
        <v>Feb-2025</v>
      </c>
      <c r="D4470">
        <f t="shared" si="69"/>
        <v>2025</v>
      </c>
      <c r="E4470" t="s">
        <v>6732</v>
      </c>
      <c r="F4470" t="s">
        <v>6943</v>
      </c>
      <c r="G4470" t="s">
        <v>7094</v>
      </c>
      <c r="H4470" t="s">
        <v>7098</v>
      </c>
      <c r="I4470" t="s">
        <v>7114</v>
      </c>
      <c r="J4470" t="s">
        <v>7163</v>
      </c>
      <c r="K4470" t="s">
        <v>7175</v>
      </c>
      <c r="L4470" t="s">
        <v>7205</v>
      </c>
      <c r="M4470">
        <v>1</v>
      </c>
      <c r="N4470">
        <v>2900.81</v>
      </c>
      <c r="O4470">
        <v>0.15</v>
      </c>
      <c r="P4470">
        <v>343.18</v>
      </c>
    </row>
    <row r="4471" spans="1:16" x14ac:dyDescent="0.25">
      <c r="A4471" t="s">
        <v>4483</v>
      </c>
      <c r="B4471" t="s">
        <v>6040</v>
      </c>
      <c r="C4471" t="str">
        <f>TEXT(SalesData[[#This Row],[Order Date]],"mmm-yyyy")</f>
        <v>Mar-2025</v>
      </c>
      <c r="D4471">
        <f t="shared" si="69"/>
        <v>2025</v>
      </c>
      <c r="E4471" t="s">
        <v>6798</v>
      </c>
      <c r="F4471" t="s">
        <v>7086</v>
      </c>
      <c r="G4471" t="s">
        <v>7096</v>
      </c>
      <c r="H4471" t="s">
        <v>7111</v>
      </c>
      <c r="I4471" t="s">
        <v>7145</v>
      </c>
      <c r="J4471" t="s">
        <v>7165</v>
      </c>
      <c r="K4471" t="s">
        <v>7172</v>
      </c>
      <c r="L4471" t="s">
        <v>7185</v>
      </c>
      <c r="M4471">
        <v>7</v>
      </c>
      <c r="N4471">
        <v>35208.75</v>
      </c>
      <c r="O4471">
        <v>0</v>
      </c>
      <c r="P4471">
        <v>6132.24</v>
      </c>
    </row>
    <row r="4472" spans="1:16" x14ac:dyDescent="0.25">
      <c r="A4472" t="s">
        <v>4484</v>
      </c>
      <c r="B4472" t="s">
        <v>5484</v>
      </c>
      <c r="C4472" t="str">
        <f>TEXT(SalesData[[#This Row],[Order Date]],"mmm-yyyy")</f>
        <v>May-2024</v>
      </c>
      <c r="D4472">
        <f t="shared" si="69"/>
        <v>2024</v>
      </c>
      <c r="E4472" t="s">
        <v>6145</v>
      </c>
      <c r="F4472" t="s">
        <v>6943</v>
      </c>
      <c r="G4472" t="s">
        <v>7094</v>
      </c>
      <c r="H4472" t="s">
        <v>7099</v>
      </c>
      <c r="I4472" t="s">
        <v>7125</v>
      </c>
      <c r="J4472" t="s">
        <v>7163</v>
      </c>
      <c r="K4472" t="s">
        <v>7175</v>
      </c>
      <c r="L4472" t="s">
        <v>7190</v>
      </c>
      <c r="M4472">
        <v>1</v>
      </c>
      <c r="N4472">
        <v>2238.92</v>
      </c>
      <c r="O4472">
        <v>0</v>
      </c>
      <c r="P4472">
        <v>493.63</v>
      </c>
    </row>
    <row r="4473" spans="1:16" x14ac:dyDescent="0.25">
      <c r="A4473" t="s">
        <v>4485</v>
      </c>
      <c r="B4473" t="s">
        <v>6063</v>
      </c>
      <c r="C4473" t="str">
        <f>TEXT(SalesData[[#This Row],[Order Date]],"mmm-yyyy")</f>
        <v>Aug-2025</v>
      </c>
      <c r="D4473">
        <f t="shared" si="69"/>
        <v>2025</v>
      </c>
      <c r="E4473" t="s">
        <v>6185</v>
      </c>
      <c r="F4473" t="s">
        <v>6973</v>
      </c>
      <c r="G4473" t="s">
        <v>7097</v>
      </c>
      <c r="H4473" t="s">
        <v>7107</v>
      </c>
      <c r="I4473" t="s">
        <v>7123</v>
      </c>
      <c r="J4473" t="s">
        <v>7164</v>
      </c>
      <c r="K4473" t="s">
        <v>7174</v>
      </c>
      <c r="L4473" t="s">
        <v>7199</v>
      </c>
      <c r="M4473">
        <v>3</v>
      </c>
      <c r="N4473">
        <v>3989.93</v>
      </c>
      <c r="O4473">
        <v>0.2</v>
      </c>
      <c r="P4473">
        <v>481.89</v>
      </c>
    </row>
    <row r="4474" spans="1:16" x14ac:dyDescent="0.25">
      <c r="A4474" t="s">
        <v>4486</v>
      </c>
      <c r="B4474" t="s">
        <v>6088</v>
      </c>
      <c r="C4474" t="str">
        <f>TEXT(SalesData[[#This Row],[Order Date]],"mmm-yyyy")</f>
        <v>Feb-2023</v>
      </c>
      <c r="D4474">
        <f t="shared" si="69"/>
        <v>2023</v>
      </c>
      <c r="E4474" t="s">
        <v>6663</v>
      </c>
      <c r="F4474" t="s">
        <v>6908</v>
      </c>
      <c r="G4474" t="s">
        <v>7094</v>
      </c>
      <c r="H4474" t="s">
        <v>7100</v>
      </c>
      <c r="I4474" t="s">
        <v>7116</v>
      </c>
      <c r="J4474" t="s">
        <v>7162</v>
      </c>
      <c r="K4474" t="s">
        <v>7168</v>
      </c>
      <c r="L4474" t="s">
        <v>7181</v>
      </c>
      <c r="M4474">
        <v>7</v>
      </c>
      <c r="N4474">
        <v>82430.710000000006</v>
      </c>
      <c r="O4474">
        <v>0</v>
      </c>
      <c r="P4474">
        <v>17454.5</v>
      </c>
    </row>
    <row r="4475" spans="1:16" x14ac:dyDescent="0.25">
      <c r="A4475" t="s">
        <v>4487</v>
      </c>
      <c r="B4475" t="s">
        <v>5394</v>
      </c>
      <c r="C4475" t="str">
        <f>TEXT(SalesData[[#This Row],[Order Date]],"mmm-yyyy")</f>
        <v>Jul-2023</v>
      </c>
      <c r="D4475">
        <f t="shared" si="69"/>
        <v>2023</v>
      </c>
      <c r="E4475" t="s">
        <v>6157</v>
      </c>
      <c r="F4475" t="s">
        <v>6953</v>
      </c>
      <c r="G4475" t="s">
        <v>7096</v>
      </c>
      <c r="H4475" t="s">
        <v>7111</v>
      </c>
      <c r="I4475" t="s">
        <v>7145</v>
      </c>
      <c r="J4475" t="s">
        <v>7165</v>
      </c>
      <c r="K4475" t="s">
        <v>7177</v>
      </c>
      <c r="L4475" t="s">
        <v>7210</v>
      </c>
      <c r="M4475">
        <v>5</v>
      </c>
      <c r="N4475">
        <v>415600.09</v>
      </c>
      <c r="O4475">
        <v>0</v>
      </c>
      <c r="P4475">
        <v>52358.01</v>
      </c>
    </row>
    <row r="4476" spans="1:16" x14ac:dyDescent="0.25">
      <c r="A4476" t="s">
        <v>4488</v>
      </c>
      <c r="B4476" t="s">
        <v>5459</v>
      </c>
      <c r="C4476" t="str">
        <f>TEXT(SalesData[[#This Row],[Order Date]],"mmm-yyyy")</f>
        <v>Nov-2024</v>
      </c>
      <c r="D4476">
        <f t="shared" si="69"/>
        <v>2024</v>
      </c>
      <c r="E4476" t="s">
        <v>6193</v>
      </c>
      <c r="F4476" t="s">
        <v>6977</v>
      </c>
      <c r="G4476" t="s">
        <v>7097</v>
      </c>
      <c r="H4476" t="s">
        <v>7110</v>
      </c>
      <c r="I4476" t="s">
        <v>7159</v>
      </c>
      <c r="J4476" t="s">
        <v>7162</v>
      </c>
      <c r="K4476" t="s">
        <v>7166</v>
      </c>
      <c r="L4476" t="s">
        <v>7178</v>
      </c>
      <c r="M4476">
        <v>2</v>
      </c>
      <c r="N4476">
        <v>27793.3</v>
      </c>
      <c r="O4476">
        <v>0.1</v>
      </c>
      <c r="P4476">
        <v>4514.0200000000004</v>
      </c>
    </row>
    <row r="4477" spans="1:16" x14ac:dyDescent="0.25">
      <c r="A4477" t="s">
        <v>4489</v>
      </c>
      <c r="B4477" t="s">
        <v>5543</v>
      </c>
      <c r="C4477" t="str">
        <f>TEXT(SalesData[[#This Row],[Order Date]],"mmm-yyyy")</f>
        <v>Dec-2024</v>
      </c>
      <c r="D4477">
        <f t="shared" si="69"/>
        <v>2024</v>
      </c>
      <c r="E4477" t="s">
        <v>6805</v>
      </c>
      <c r="F4477" t="s">
        <v>7074</v>
      </c>
      <c r="G4477" t="s">
        <v>7096</v>
      </c>
      <c r="H4477" t="s">
        <v>7103</v>
      </c>
      <c r="I4477" t="s">
        <v>7119</v>
      </c>
      <c r="J4477" t="s">
        <v>7165</v>
      </c>
      <c r="K4477" t="s">
        <v>7172</v>
      </c>
      <c r="L4477" t="s">
        <v>7208</v>
      </c>
      <c r="M4477">
        <v>7</v>
      </c>
      <c r="N4477">
        <v>17032.22</v>
      </c>
      <c r="O4477">
        <v>0</v>
      </c>
      <c r="P4477">
        <v>3603</v>
      </c>
    </row>
    <row r="4478" spans="1:16" x14ac:dyDescent="0.25">
      <c r="A4478" t="s">
        <v>4490</v>
      </c>
      <c r="B4478" t="s">
        <v>5352</v>
      </c>
      <c r="C4478" t="str">
        <f>TEXT(SalesData[[#This Row],[Order Date]],"mmm-yyyy")</f>
        <v>Nov-2024</v>
      </c>
      <c r="D4478">
        <f t="shared" si="69"/>
        <v>2024</v>
      </c>
      <c r="E4478" t="s">
        <v>6463</v>
      </c>
      <c r="F4478" t="s">
        <v>7066</v>
      </c>
      <c r="G4478" t="s">
        <v>7097</v>
      </c>
      <c r="H4478" t="s">
        <v>7107</v>
      </c>
      <c r="I4478" t="s">
        <v>7123</v>
      </c>
      <c r="J4478" t="s">
        <v>7164</v>
      </c>
      <c r="K4478" t="s">
        <v>7170</v>
      </c>
      <c r="L4478" t="s">
        <v>7213</v>
      </c>
      <c r="M4478">
        <v>6</v>
      </c>
      <c r="N4478">
        <v>17470.830000000002</v>
      </c>
      <c r="O4478">
        <v>0</v>
      </c>
      <c r="P4478">
        <v>6120.03</v>
      </c>
    </row>
    <row r="4479" spans="1:16" x14ac:dyDescent="0.25">
      <c r="A4479" t="s">
        <v>4491</v>
      </c>
      <c r="B4479" t="s">
        <v>5363</v>
      </c>
      <c r="C4479" t="str">
        <f>TEXT(SalesData[[#This Row],[Order Date]],"mmm-yyyy")</f>
        <v>Jun-2023</v>
      </c>
      <c r="D4479">
        <f t="shared" si="69"/>
        <v>2023</v>
      </c>
      <c r="E4479" t="s">
        <v>6177</v>
      </c>
      <c r="F4479" t="s">
        <v>6967</v>
      </c>
      <c r="G4479" t="s">
        <v>7096</v>
      </c>
      <c r="H4479" t="s">
        <v>7113</v>
      </c>
      <c r="I4479" t="s">
        <v>7148</v>
      </c>
      <c r="J4479" t="s">
        <v>7163</v>
      </c>
      <c r="K4479" t="s">
        <v>7175</v>
      </c>
      <c r="L4479" t="s">
        <v>7190</v>
      </c>
      <c r="M4479">
        <v>1</v>
      </c>
      <c r="N4479">
        <v>1632.32</v>
      </c>
      <c r="O4479">
        <v>0.25</v>
      </c>
      <c r="P4479">
        <v>183.34</v>
      </c>
    </row>
    <row r="4480" spans="1:16" x14ac:dyDescent="0.25">
      <c r="A4480" t="s">
        <v>4492</v>
      </c>
      <c r="B4480" t="s">
        <v>5371</v>
      </c>
      <c r="C4480" t="str">
        <f>TEXT(SalesData[[#This Row],[Order Date]],"mmm-yyyy")</f>
        <v>Sep-2025</v>
      </c>
      <c r="D4480">
        <f t="shared" si="69"/>
        <v>2025</v>
      </c>
      <c r="E4480" t="s">
        <v>6564</v>
      </c>
      <c r="F4480" t="s">
        <v>6997</v>
      </c>
      <c r="G4480" t="s">
        <v>7096</v>
      </c>
      <c r="H4480" t="s">
        <v>7112</v>
      </c>
      <c r="I4480" t="s">
        <v>7139</v>
      </c>
      <c r="J4480" t="s">
        <v>7164</v>
      </c>
      <c r="K4480" t="s">
        <v>7173</v>
      </c>
      <c r="L4480" t="s">
        <v>7206</v>
      </c>
      <c r="M4480">
        <v>6</v>
      </c>
      <c r="N4480">
        <v>12901.73</v>
      </c>
      <c r="O4480">
        <v>0</v>
      </c>
      <c r="P4480">
        <v>4167.82</v>
      </c>
    </row>
    <row r="4481" spans="1:16" x14ac:dyDescent="0.25">
      <c r="A4481" t="s">
        <v>4493</v>
      </c>
      <c r="B4481" t="s">
        <v>5085</v>
      </c>
      <c r="C4481" t="str">
        <f>TEXT(SalesData[[#This Row],[Order Date]],"mmm-yyyy")</f>
        <v>Jul-2024</v>
      </c>
      <c r="D4481">
        <f t="shared" si="69"/>
        <v>2024</v>
      </c>
      <c r="E4481" t="s">
        <v>6312</v>
      </c>
      <c r="F4481" t="s">
        <v>6905</v>
      </c>
      <c r="G4481" t="s">
        <v>7097</v>
      </c>
      <c r="H4481" t="s">
        <v>7104</v>
      </c>
      <c r="I4481" t="s">
        <v>7120</v>
      </c>
      <c r="J4481" t="s">
        <v>7164</v>
      </c>
      <c r="K4481" t="s">
        <v>7173</v>
      </c>
      <c r="L4481" t="s">
        <v>7186</v>
      </c>
      <c r="M4481">
        <v>1</v>
      </c>
      <c r="N4481">
        <v>3515.58</v>
      </c>
      <c r="O4481">
        <v>0.2</v>
      </c>
      <c r="P4481">
        <v>562.87</v>
      </c>
    </row>
    <row r="4482" spans="1:16" x14ac:dyDescent="0.25">
      <c r="A4482" t="s">
        <v>4494</v>
      </c>
      <c r="B4482" t="s">
        <v>6067</v>
      </c>
      <c r="C4482" t="str">
        <f>TEXT(SalesData[[#This Row],[Order Date]],"mmm-yyyy")</f>
        <v>Dec-2025</v>
      </c>
      <c r="D4482">
        <f t="shared" ref="D4482:D4545" si="70">YEAR(B4482)</f>
        <v>2025</v>
      </c>
      <c r="E4482" t="s">
        <v>6355</v>
      </c>
      <c r="F4482" t="s">
        <v>6990</v>
      </c>
      <c r="G4482" t="s">
        <v>7095</v>
      </c>
      <c r="H4482" t="s">
        <v>7109</v>
      </c>
      <c r="I4482" t="s">
        <v>7135</v>
      </c>
      <c r="J4482" t="s">
        <v>7162</v>
      </c>
      <c r="K4482" t="s">
        <v>7169</v>
      </c>
      <c r="L4482" t="s">
        <v>7182</v>
      </c>
      <c r="M4482">
        <v>5</v>
      </c>
      <c r="N4482">
        <v>36834.5</v>
      </c>
      <c r="O4482">
        <v>0.2</v>
      </c>
      <c r="P4482">
        <v>3923.73</v>
      </c>
    </row>
    <row r="4483" spans="1:16" x14ac:dyDescent="0.25">
      <c r="A4483" t="s">
        <v>4495</v>
      </c>
      <c r="B4483" t="s">
        <v>5455</v>
      </c>
      <c r="C4483" t="str">
        <f>TEXT(SalesData[[#This Row],[Order Date]],"mmm-yyyy")</f>
        <v>Oct-2023</v>
      </c>
      <c r="D4483">
        <f t="shared" si="70"/>
        <v>2023</v>
      </c>
      <c r="E4483" t="s">
        <v>6345</v>
      </c>
      <c r="F4483" t="s">
        <v>6927</v>
      </c>
      <c r="G4483" t="s">
        <v>7096</v>
      </c>
      <c r="H4483" t="s">
        <v>7112</v>
      </c>
      <c r="I4483" t="s">
        <v>7139</v>
      </c>
      <c r="J4483" t="s">
        <v>7165</v>
      </c>
      <c r="K4483" t="s">
        <v>7177</v>
      </c>
      <c r="L4483" t="s">
        <v>7210</v>
      </c>
      <c r="M4483">
        <v>2</v>
      </c>
      <c r="N4483">
        <v>123330.4</v>
      </c>
      <c r="O4483">
        <v>0.25</v>
      </c>
      <c r="P4483">
        <v>-1231.97</v>
      </c>
    </row>
    <row r="4484" spans="1:16" x14ac:dyDescent="0.25">
      <c r="A4484" t="s">
        <v>4496</v>
      </c>
      <c r="B4484" t="s">
        <v>5247</v>
      </c>
      <c r="C4484" t="str">
        <f>TEXT(SalesData[[#This Row],[Order Date]],"mmm-yyyy")</f>
        <v>Jul-2024</v>
      </c>
      <c r="D4484">
        <f t="shared" si="70"/>
        <v>2024</v>
      </c>
      <c r="E4484" t="s">
        <v>6658</v>
      </c>
      <c r="F4484" t="s">
        <v>6964</v>
      </c>
      <c r="G4484" t="s">
        <v>7094</v>
      </c>
      <c r="H4484" t="s">
        <v>7098</v>
      </c>
      <c r="I4484" t="s">
        <v>7156</v>
      </c>
      <c r="J4484" t="s">
        <v>7165</v>
      </c>
      <c r="K4484" t="s">
        <v>7172</v>
      </c>
      <c r="L4484" t="s">
        <v>7185</v>
      </c>
      <c r="M4484">
        <v>2</v>
      </c>
      <c r="N4484">
        <v>8755.7099999999991</v>
      </c>
      <c r="O4484">
        <v>0.15</v>
      </c>
      <c r="P4484">
        <v>967.89</v>
      </c>
    </row>
    <row r="4485" spans="1:16" x14ac:dyDescent="0.25">
      <c r="A4485" t="s">
        <v>4497</v>
      </c>
      <c r="B4485" t="s">
        <v>5974</v>
      </c>
      <c r="C4485" t="str">
        <f>TEXT(SalesData[[#This Row],[Order Date]],"mmm-yyyy")</f>
        <v>Jul-2023</v>
      </c>
      <c r="D4485">
        <f t="shared" si="70"/>
        <v>2023</v>
      </c>
      <c r="E4485" t="s">
        <v>6482</v>
      </c>
      <c r="F4485" t="s">
        <v>7044</v>
      </c>
      <c r="G4485" t="s">
        <v>7096</v>
      </c>
      <c r="H4485" t="s">
        <v>7111</v>
      </c>
      <c r="I4485" t="s">
        <v>7131</v>
      </c>
      <c r="J4485" t="s">
        <v>7162</v>
      </c>
      <c r="K4485" t="s">
        <v>7169</v>
      </c>
      <c r="L4485" t="s">
        <v>7182</v>
      </c>
      <c r="M4485">
        <v>7</v>
      </c>
      <c r="N4485">
        <v>61852.34</v>
      </c>
      <c r="O4485">
        <v>0</v>
      </c>
      <c r="P4485">
        <v>10318.67</v>
      </c>
    </row>
    <row r="4486" spans="1:16" x14ac:dyDescent="0.25">
      <c r="A4486" t="s">
        <v>4498</v>
      </c>
      <c r="B4486" t="s">
        <v>5547</v>
      </c>
      <c r="C4486" t="str">
        <f>TEXT(SalesData[[#This Row],[Order Date]],"mmm-yyyy")</f>
        <v>May-2025</v>
      </c>
      <c r="D4486">
        <f t="shared" si="70"/>
        <v>2025</v>
      </c>
      <c r="E4486" t="s">
        <v>6302</v>
      </c>
      <c r="F4486" t="s">
        <v>7027</v>
      </c>
      <c r="G4486" t="s">
        <v>7095</v>
      </c>
      <c r="H4486" t="s">
        <v>7102</v>
      </c>
      <c r="I4486" t="s">
        <v>7147</v>
      </c>
      <c r="J4486" t="s">
        <v>7165</v>
      </c>
      <c r="K4486" t="s">
        <v>7176</v>
      </c>
      <c r="L4486" t="s">
        <v>7195</v>
      </c>
      <c r="M4486">
        <v>3</v>
      </c>
      <c r="N4486">
        <v>28204.07</v>
      </c>
      <c r="O4486">
        <v>0.2</v>
      </c>
      <c r="P4486">
        <v>626.15</v>
      </c>
    </row>
    <row r="4487" spans="1:16" x14ac:dyDescent="0.25">
      <c r="A4487" t="s">
        <v>4499</v>
      </c>
      <c r="B4487" t="s">
        <v>5078</v>
      </c>
      <c r="C4487" t="str">
        <f>TEXT(SalesData[[#This Row],[Order Date]],"mmm-yyyy")</f>
        <v>Mar-2024</v>
      </c>
      <c r="D4487">
        <f t="shared" si="70"/>
        <v>2024</v>
      </c>
      <c r="E4487" t="s">
        <v>6324</v>
      </c>
      <c r="F4487" t="s">
        <v>6967</v>
      </c>
      <c r="G4487" t="s">
        <v>7097</v>
      </c>
      <c r="H4487" t="s">
        <v>7107</v>
      </c>
      <c r="I4487" t="s">
        <v>7123</v>
      </c>
      <c r="J4487" t="s">
        <v>7162</v>
      </c>
      <c r="K4487" t="s">
        <v>7168</v>
      </c>
      <c r="L4487" t="s">
        <v>7181</v>
      </c>
      <c r="M4487">
        <v>2</v>
      </c>
      <c r="N4487">
        <v>19812.169999999998</v>
      </c>
      <c r="O4487">
        <v>0.15</v>
      </c>
      <c r="P4487">
        <v>2596.14</v>
      </c>
    </row>
    <row r="4488" spans="1:16" x14ac:dyDescent="0.25">
      <c r="A4488" t="s">
        <v>4500</v>
      </c>
      <c r="B4488" t="s">
        <v>5750</v>
      </c>
      <c r="C4488" t="str">
        <f>TEXT(SalesData[[#This Row],[Order Date]],"mmm-yyyy")</f>
        <v>Jul-2024</v>
      </c>
      <c r="D4488">
        <f t="shared" si="70"/>
        <v>2024</v>
      </c>
      <c r="E4488" t="s">
        <v>6242</v>
      </c>
      <c r="F4488" t="s">
        <v>7000</v>
      </c>
      <c r="G4488" t="s">
        <v>7095</v>
      </c>
      <c r="H4488" t="s">
        <v>7109</v>
      </c>
      <c r="I4488" t="s">
        <v>7135</v>
      </c>
      <c r="J4488" t="s">
        <v>7163</v>
      </c>
      <c r="K4488" t="s">
        <v>7167</v>
      </c>
      <c r="L4488" t="s">
        <v>7187</v>
      </c>
      <c r="M4488">
        <v>8</v>
      </c>
      <c r="N4488">
        <v>10691.98</v>
      </c>
      <c r="O4488">
        <v>0.1</v>
      </c>
      <c r="P4488">
        <v>2687.34</v>
      </c>
    </row>
    <row r="4489" spans="1:16" x14ac:dyDescent="0.25">
      <c r="A4489" t="s">
        <v>4501</v>
      </c>
      <c r="B4489" t="s">
        <v>5629</v>
      </c>
      <c r="C4489" t="str">
        <f>TEXT(SalesData[[#This Row],[Order Date]],"mmm-yyyy")</f>
        <v>Oct-2025</v>
      </c>
      <c r="D4489">
        <f t="shared" si="70"/>
        <v>2025</v>
      </c>
      <c r="E4489" t="s">
        <v>6706</v>
      </c>
      <c r="F4489" t="s">
        <v>6976</v>
      </c>
      <c r="G4489" t="s">
        <v>7097</v>
      </c>
      <c r="H4489" t="s">
        <v>7107</v>
      </c>
      <c r="I4489" t="s">
        <v>7123</v>
      </c>
      <c r="J4489" t="s">
        <v>7162</v>
      </c>
      <c r="K4489" t="s">
        <v>7169</v>
      </c>
      <c r="L4489" t="s">
        <v>7182</v>
      </c>
      <c r="M4489">
        <v>4</v>
      </c>
      <c r="N4489">
        <v>37605.35</v>
      </c>
      <c r="O4489">
        <v>0</v>
      </c>
      <c r="P4489">
        <v>6856.96</v>
      </c>
    </row>
    <row r="4490" spans="1:16" x14ac:dyDescent="0.25">
      <c r="A4490" t="s">
        <v>4502</v>
      </c>
      <c r="B4490" t="s">
        <v>5645</v>
      </c>
      <c r="C4490" t="str">
        <f>TEXT(SalesData[[#This Row],[Order Date]],"mmm-yyyy")</f>
        <v>Mar-2024</v>
      </c>
      <c r="D4490">
        <f t="shared" si="70"/>
        <v>2024</v>
      </c>
      <c r="E4490" t="s">
        <v>6751</v>
      </c>
      <c r="F4490" t="s">
        <v>6950</v>
      </c>
      <c r="G4490" t="s">
        <v>7095</v>
      </c>
      <c r="H4490" t="s">
        <v>7106</v>
      </c>
      <c r="I4490" t="s">
        <v>7122</v>
      </c>
      <c r="J4490" t="s">
        <v>7164</v>
      </c>
      <c r="K4490" t="s">
        <v>7173</v>
      </c>
      <c r="L4490" t="s">
        <v>7206</v>
      </c>
      <c r="M4490">
        <v>7</v>
      </c>
      <c r="N4490">
        <v>15726.25</v>
      </c>
      <c r="O4490">
        <v>0</v>
      </c>
      <c r="P4490">
        <v>4992.55</v>
      </c>
    </row>
    <row r="4491" spans="1:16" x14ac:dyDescent="0.25">
      <c r="A4491" t="s">
        <v>4503</v>
      </c>
      <c r="B4491" t="s">
        <v>6013</v>
      </c>
      <c r="C4491" t="str">
        <f>TEXT(SalesData[[#This Row],[Order Date]],"mmm-yyyy")</f>
        <v>Sep-2024</v>
      </c>
      <c r="D4491">
        <f t="shared" si="70"/>
        <v>2024</v>
      </c>
      <c r="E4491" t="s">
        <v>6202</v>
      </c>
      <c r="F4491" t="s">
        <v>6980</v>
      </c>
      <c r="G4491" t="s">
        <v>7095</v>
      </c>
      <c r="H4491" t="s">
        <v>7109</v>
      </c>
      <c r="I4491" t="s">
        <v>7135</v>
      </c>
      <c r="J4491" t="s">
        <v>7165</v>
      </c>
      <c r="K4491" t="s">
        <v>7172</v>
      </c>
      <c r="L4491" t="s">
        <v>7212</v>
      </c>
      <c r="M4491">
        <v>2</v>
      </c>
      <c r="N4491">
        <v>6845.09</v>
      </c>
      <c r="O4491">
        <v>0.05</v>
      </c>
      <c r="P4491">
        <v>1094.6300000000001</v>
      </c>
    </row>
    <row r="4492" spans="1:16" x14ac:dyDescent="0.25">
      <c r="A4492" t="s">
        <v>4504</v>
      </c>
      <c r="B4492" t="s">
        <v>5965</v>
      </c>
      <c r="C4492" t="str">
        <f>TEXT(SalesData[[#This Row],[Order Date]],"mmm-yyyy")</f>
        <v>Dec-2023</v>
      </c>
      <c r="D4492">
        <f t="shared" si="70"/>
        <v>2023</v>
      </c>
      <c r="E4492" t="s">
        <v>6229</v>
      </c>
      <c r="F4492" t="s">
        <v>6992</v>
      </c>
      <c r="G4492" t="s">
        <v>7094</v>
      </c>
      <c r="H4492" t="s">
        <v>7099</v>
      </c>
      <c r="I4492" t="s">
        <v>7115</v>
      </c>
      <c r="J4492" t="s">
        <v>7162</v>
      </c>
      <c r="K4492" t="s">
        <v>7166</v>
      </c>
      <c r="L4492" t="s">
        <v>7178</v>
      </c>
      <c r="M4492">
        <v>7</v>
      </c>
      <c r="N4492">
        <v>86224.86</v>
      </c>
      <c r="O4492">
        <v>0.15</v>
      </c>
      <c r="P4492">
        <v>9925.4</v>
      </c>
    </row>
    <row r="4493" spans="1:16" x14ac:dyDescent="0.25">
      <c r="A4493" t="s">
        <v>4505</v>
      </c>
      <c r="B4493" t="s">
        <v>5235</v>
      </c>
      <c r="C4493" t="str">
        <f>TEXT(SalesData[[#This Row],[Order Date]],"mmm-yyyy")</f>
        <v>Sep-2023</v>
      </c>
      <c r="D4493">
        <f t="shared" si="70"/>
        <v>2023</v>
      </c>
      <c r="E4493" t="s">
        <v>6118</v>
      </c>
      <c r="F4493" t="s">
        <v>6917</v>
      </c>
      <c r="G4493" t="s">
        <v>7096</v>
      </c>
      <c r="H4493" t="s">
        <v>7112</v>
      </c>
      <c r="I4493" t="s">
        <v>7139</v>
      </c>
      <c r="J4493" t="s">
        <v>7163</v>
      </c>
      <c r="K4493" t="s">
        <v>7167</v>
      </c>
      <c r="L4493" t="s">
        <v>7179</v>
      </c>
      <c r="M4493">
        <v>8</v>
      </c>
      <c r="N4493">
        <v>19283.02</v>
      </c>
      <c r="O4493">
        <v>0</v>
      </c>
      <c r="P4493">
        <v>4912.46</v>
      </c>
    </row>
    <row r="4494" spans="1:16" x14ac:dyDescent="0.25">
      <c r="A4494" t="s">
        <v>4506</v>
      </c>
      <c r="B4494" t="s">
        <v>6089</v>
      </c>
      <c r="C4494" t="str">
        <f>TEXT(SalesData[[#This Row],[Order Date]],"mmm-yyyy")</f>
        <v>Oct-2023</v>
      </c>
      <c r="D4494">
        <f t="shared" si="70"/>
        <v>2023</v>
      </c>
      <c r="E4494" t="s">
        <v>6286</v>
      </c>
      <c r="F4494" t="s">
        <v>6949</v>
      </c>
      <c r="G4494" t="s">
        <v>7095</v>
      </c>
      <c r="H4494" t="s">
        <v>7106</v>
      </c>
      <c r="I4494" t="s">
        <v>7146</v>
      </c>
      <c r="J4494" t="s">
        <v>7162</v>
      </c>
      <c r="K4494" t="s">
        <v>7166</v>
      </c>
      <c r="L4494" t="s">
        <v>7192</v>
      </c>
      <c r="M4494">
        <v>4</v>
      </c>
      <c r="N4494">
        <v>21626.880000000001</v>
      </c>
      <c r="O4494">
        <v>0.1</v>
      </c>
      <c r="P4494">
        <v>2969.98</v>
      </c>
    </row>
    <row r="4495" spans="1:16" x14ac:dyDescent="0.25">
      <c r="A4495" t="s">
        <v>4507</v>
      </c>
      <c r="B4495" t="s">
        <v>6071</v>
      </c>
      <c r="C4495" t="str">
        <f>TEXT(SalesData[[#This Row],[Order Date]],"mmm-yyyy")</f>
        <v>Aug-2024</v>
      </c>
      <c r="D4495">
        <f t="shared" si="70"/>
        <v>2024</v>
      </c>
      <c r="E4495" t="s">
        <v>6233</v>
      </c>
      <c r="F4495" t="s">
        <v>6911</v>
      </c>
      <c r="G4495" t="s">
        <v>7095</v>
      </c>
      <c r="H4495" t="s">
        <v>7106</v>
      </c>
      <c r="I4495" t="s">
        <v>7161</v>
      </c>
      <c r="J4495" t="s">
        <v>7163</v>
      </c>
      <c r="K4495" t="s">
        <v>7167</v>
      </c>
      <c r="L4495" t="s">
        <v>7179</v>
      </c>
      <c r="M4495">
        <v>8</v>
      </c>
      <c r="N4495">
        <v>19210.95</v>
      </c>
      <c r="O4495">
        <v>0.05</v>
      </c>
      <c r="P4495">
        <v>4806.8900000000003</v>
      </c>
    </row>
    <row r="4496" spans="1:16" x14ac:dyDescent="0.25">
      <c r="A4496" t="s">
        <v>4508</v>
      </c>
      <c r="B4496" t="s">
        <v>5394</v>
      </c>
      <c r="C4496" t="str">
        <f>TEXT(SalesData[[#This Row],[Order Date]],"mmm-yyyy")</f>
        <v>Jul-2023</v>
      </c>
      <c r="D4496">
        <f t="shared" si="70"/>
        <v>2023</v>
      </c>
      <c r="E4496" t="s">
        <v>6729</v>
      </c>
      <c r="F4496" t="s">
        <v>6914</v>
      </c>
      <c r="G4496" t="s">
        <v>7096</v>
      </c>
      <c r="H4496" t="s">
        <v>7103</v>
      </c>
      <c r="I4496" t="s">
        <v>7158</v>
      </c>
      <c r="J4496" t="s">
        <v>7162</v>
      </c>
      <c r="K4496" t="s">
        <v>7166</v>
      </c>
      <c r="L4496" t="s">
        <v>7178</v>
      </c>
      <c r="M4496">
        <v>2</v>
      </c>
      <c r="N4496">
        <v>29532.55</v>
      </c>
      <c r="O4496">
        <v>0</v>
      </c>
      <c r="P4496">
        <v>6409.88</v>
      </c>
    </row>
    <row r="4497" spans="1:16" x14ac:dyDescent="0.25">
      <c r="A4497" t="s">
        <v>4509</v>
      </c>
      <c r="B4497" t="s">
        <v>5568</v>
      </c>
      <c r="C4497" t="str">
        <f>TEXT(SalesData[[#This Row],[Order Date]],"mmm-yyyy")</f>
        <v>Mar-2025</v>
      </c>
      <c r="D4497">
        <f t="shared" si="70"/>
        <v>2025</v>
      </c>
      <c r="E4497" t="s">
        <v>6497</v>
      </c>
      <c r="F4497" t="s">
        <v>6938</v>
      </c>
      <c r="G4497" t="s">
        <v>7095</v>
      </c>
      <c r="H4497" t="s">
        <v>7106</v>
      </c>
      <c r="I4497" t="s">
        <v>7146</v>
      </c>
      <c r="J4497" t="s">
        <v>7162</v>
      </c>
      <c r="K4497" t="s">
        <v>7168</v>
      </c>
      <c r="L4497" t="s">
        <v>7181</v>
      </c>
      <c r="M4497">
        <v>4</v>
      </c>
      <c r="N4497">
        <v>36972.28</v>
      </c>
      <c r="O4497">
        <v>0.2</v>
      </c>
      <c r="P4497">
        <v>5151.24</v>
      </c>
    </row>
    <row r="4498" spans="1:16" x14ac:dyDescent="0.25">
      <c r="A4498" t="s">
        <v>4510</v>
      </c>
      <c r="B4498" t="s">
        <v>5476</v>
      </c>
      <c r="C4498" t="str">
        <f>TEXT(SalesData[[#This Row],[Order Date]],"mmm-yyyy")</f>
        <v>Apr-2024</v>
      </c>
      <c r="D4498">
        <f t="shared" si="70"/>
        <v>2024</v>
      </c>
      <c r="E4498" t="s">
        <v>6119</v>
      </c>
      <c r="F4498" t="s">
        <v>6918</v>
      </c>
      <c r="G4498" t="s">
        <v>7095</v>
      </c>
      <c r="H4498" t="s">
        <v>7108</v>
      </c>
      <c r="I4498" t="s">
        <v>7126</v>
      </c>
      <c r="J4498" t="s">
        <v>7164</v>
      </c>
      <c r="K4498" t="s">
        <v>7170</v>
      </c>
      <c r="L4498" t="s">
        <v>7213</v>
      </c>
      <c r="M4498">
        <v>8</v>
      </c>
      <c r="N4498">
        <v>19793.36</v>
      </c>
      <c r="O4498">
        <v>0.1</v>
      </c>
      <c r="P4498">
        <v>5587.71</v>
      </c>
    </row>
    <row r="4499" spans="1:16" x14ac:dyDescent="0.25">
      <c r="A4499" t="s">
        <v>4511</v>
      </c>
      <c r="B4499" t="s">
        <v>5895</v>
      </c>
      <c r="C4499" t="str">
        <f>TEXT(SalesData[[#This Row],[Order Date]],"mmm-yyyy")</f>
        <v>Sep-2023</v>
      </c>
      <c r="D4499">
        <f t="shared" si="70"/>
        <v>2023</v>
      </c>
      <c r="E4499" t="s">
        <v>6272</v>
      </c>
      <c r="F4499" t="s">
        <v>7016</v>
      </c>
      <c r="G4499" t="s">
        <v>7095</v>
      </c>
      <c r="H4499" t="s">
        <v>7102</v>
      </c>
      <c r="I4499" t="s">
        <v>7118</v>
      </c>
      <c r="J4499" t="s">
        <v>7163</v>
      </c>
      <c r="K4499" t="s">
        <v>7175</v>
      </c>
      <c r="L4499" t="s">
        <v>7197</v>
      </c>
      <c r="M4499">
        <v>6</v>
      </c>
      <c r="N4499">
        <v>27575.67</v>
      </c>
      <c r="O4499">
        <v>0.25</v>
      </c>
      <c r="P4499">
        <v>4543.55</v>
      </c>
    </row>
    <row r="4500" spans="1:16" x14ac:dyDescent="0.25">
      <c r="A4500" t="s">
        <v>4512</v>
      </c>
      <c r="B4500" t="s">
        <v>6028</v>
      </c>
      <c r="C4500" t="str">
        <f>TEXT(SalesData[[#This Row],[Order Date]],"mmm-yyyy")</f>
        <v>Jan-2024</v>
      </c>
      <c r="D4500">
        <f t="shared" si="70"/>
        <v>2024</v>
      </c>
      <c r="E4500" t="s">
        <v>6842</v>
      </c>
      <c r="F4500" t="s">
        <v>6918</v>
      </c>
      <c r="G4500" t="s">
        <v>7097</v>
      </c>
      <c r="H4500" t="s">
        <v>7104</v>
      </c>
      <c r="I4500" t="s">
        <v>7120</v>
      </c>
      <c r="J4500" t="s">
        <v>7163</v>
      </c>
      <c r="K4500" t="s">
        <v>7175</v>
      </c>
      <c r="L4500" t="s">
        <v>7197</v>
      </c>
      <c r="M4500">
        <v>5</v>
      </c>
      <c r="N4500">
        <v>26433.02</v>
      </c>
      <c r="O4500">
        <v>0.15</v>
      </c>
      <c r="P4500">
        <v>4462.07</v>
      </c>
    </row>
    <row r="4501" spans="1:16" x14ac:dyDescent="0.25">
      <c r="A4501" t="s">
        <v>4513</v>
      </c>
      <c r="B4501" t="s">
        <v>5590</v>
      </c>
      <c r="C4501" t="str">
        <f>TEXT(SalesData[[#This Row],[Order Date]],"mmm-yyyy")</f>
        <v>Nov-2025</v>
      </c>
      <c r="D4501">
        <f t="shared" si="70"/>
        <v>2025</v>
      </c>
      <c r="E4501" t="s">
        <v>6885</v>
      </c>
      <c r="F4501" t="s">
        <v>6959</v>
      </c>
      <c r="G4501" t="s">
        <v>7095</v>
      </c>
      <c r="H4501" t="s">
        <v>7106</v>
      </c>
      <c r="I4501" t="s">
        <v>7146</v>
      </c>
      <c r="J4501" t="s">
        <v>7165</v>
      </c>
      <c r="K4501" t="s">
        <v>7177</v>
      </c>
      <c r="L4501" t="s">
        <v>7198</v>
      </c>
      <c r="M4501">
        <v>4</v>
      </c>
      <c r="N4501">
        <v>255390.76</v>
      </c>
      <c r="O4501">
        <v>0</v>
      </c>
      <c r="P4501">
        <v>42600.800000000003</v>
      </c>
    </row>
    <row r="4502" spans="1:16" x14ac:dyDescent="0.25">
      <c r="A4502" t="s">
        <v>4514</v>
      </c>
      <c r="B4502" t="s">
        <v>5447</v>
      </c>
      <c r="C4502" t="str">
        <f>TEXT(SalesData[[#This Row],[Order Date]],"mmm-yyyy")</f>
        <v>Apr-2023</v>
      </c>
      <c r="D4502">
        <f t="shared" si="70"/>
        <v>2023</v>
      </c>
      <c r="E4502" t="s">
        <v>6211</v>
      </c>
      <c r="F4502" t="s">
        <v>6984</v>
      </c>
      <c r="G4502" t="s">
        <v>7094</v>
      </c>
      <c r="H4502" t="s">
        <v>7099</v>
      </c>
      <c r="I4502" t="s">
        <v>7115</v>
      </c>
      <c r="J4502" t="s">
        <v>7163</v>
      </c>
      <c r="K4502" t="s">
        <v>7167</v>
      </c>
      <c r="L4502" t="s">
        <v>7207</v>
      </c>
      <c r="M4502">
        <v>1</v>
      </c>
      <c r="N4502">
        <v>680.1</v>
      </c>
      <c r="O4502">
        <v>0.15</v>
      </c>
      <c r="P4502">
        <v>164.33</v>
      </c>
    </row>
    <row r="4503" spans="1:16" x14ac:dyDescent="0.25">
      <c r="A4503" t="s">
        <v>4515</v>
      </c>
      <c r="B4503" t="s">
        <v>5468</v>
      </c>
      <c r="C4503" t="str">
        <f>TEXT(SalesData[[#This Row],[Order Date]],"mmm-yyyy")</f>
        <v>Sep-2023</v>
      </c>
      <c r="D4503">
        <f t="shared" si="70"/>
        <v>2023</v>
      </c>
      <c r="E4503" t="s">
        <v>6231</v>
      </c>
      <c r="F4503" t="s">
        <v>6994</v>
      </c>
      <c r="G4503" t="s">
        <v>7095</v>
      </c>
      <c r="H4503" t="s">
        <v>7106</v>
      </c>
      <c r="I4503" t="s">
        <v>7161</v>
      </c>
      <c r="J4503" t="s">
        <v>7165</v>
      </c>
      <c r="K4503" t="s">
        <v>7176</v>
      </c>
      <c r="L4503" t="s">
        <v>7195</v>
      </c>
      <c r="M4503">
        <v>5</v>
      </c>
      <c r="N4503">
        <v>43398.879999999997</v>
      </c>
      <c r="O4503">
        <v>0.25</v>
      </c>
      <c r="P4503">
        <v>-270.66000000000003</v>
      </c>
    </row>
    <row r="4504" spans="1:16" x14ac:dyDescent="0.25">
      <c r="A4504" t="s">
        <v>4516</v>
      </c>
      <c r="B4504" t="s">
        <v>5544</v>
      </c>
      <c r="C4504" t="str">
        <f>TEXT(SalesData[[#This Row],[Order Date]],"mmm-yyyy")</f>
        <v>Jun-2023</v>
      </c>
      <c r="D4504">
        <f t="shared" si="70"/>
        <v>2023</v>
      </c>
      <c r="E4504" t="s">
        <v>6370</v>
      </c>
      <c r="F4504" t="s">
        <v>7000</v>
      </c>
      <c r="G4504" t="s">
        <v>7094</v>
      </c>
      <c r="H4504" t="s">
        <v>7099</v>
      </c>
      <c r="I4504" t="s">
        <v>7115</v>
      </c>
      <c r="J4504" t="s">
        <v>7162</v>
      </c>
      <c r="K4504" t="s">
        <v>7166</v>
      </c>
      <c r="L4504" t="s">
        <v>7192</v>
      </c>
      <c r="M4504">
        <v>3</v>
      </c>
      <c r="N4504">
        <v>15829.19</v>
      </c>
      <c r="O4504">
        <v>0.15</v>
      </c>
      <c r="P4504">
        <v>1443.5</v>
      </c>
    </row>
    <row r="4505" spans="1:16" x14ac:dyDescent="0.25">
      <c r="A4505" t="s">
        <v>4517</v>
      </c>
      <c r="B4505" t="s">
        <v>5070</v>
      </c>
      <c r="C4505" t="str">
        <f>TEXT(SalesData[[#This Row],[Order Date]],"mmm-yyyy")</f>
        <v>Feb-2023</v>
      </c>
      <c r="D4505">
        <f t="shared" si="70"/>
        <v>2023</v>
      </c>
      <c r="E4505" t="s">
        <v>6404</v>
      </c>
      <c r="F4505" t="s">
        <v>7040</v>
      </c>
      <c r="G4505" t="s">
        <v>7097</v>
      </c>
      <c r="H4505" t="s">
        <v>7110</v>
      </c>
      <c r="I4505" t="s">
        <v>7159</v>
      </c>
      <c r="J4505" t="s">
        <v>7163</v>
      </c>
      <c r="K4505" t="s">
        <v>7167</v>
      </c>
      <c r="L4505" t="s">
        <v>7207</v>
      </c>
      <c r="M4505">
        <v>3</v>
      </c>
      <c r="N4505">
        <v>1775</v>
      </c>
      <c r="O4505">
        <v>0.25</v>
      </c>
      <c r="P4505">
        <v>468.75</v>
      </c>
    </row>
    <row r="4506" spans="1:16" x14ac:dyDescent="0.25">
      <c r="A4506" t="s">
        <v>4518</v>
      </c>
      <c r="B4506" t="s">
        <v>5094</v>
      </c>
      <c r="C4506" t="str">
        <f>TEXT(SalesData[[#This Row],[Order Date]],"mmm-yyyy")</f>
        <v>Nov-2025</v>
      </c>
      <c r="D4506">
        <f t="shared" si="70"/>
        <v>2025</v>
      </c>
      <c r="E4506" t="s">
        <v>6579</v>
      </c>
      <c r="F4506" t="s">
        <v>7023</v>
      </c>
      <c r="G4506" t="s">
        <v>7094</v>
      </c>
      <c r="H4506" t="s">
        <v>7098</v>
      </c>
      <c r="I4506" t="s">
        <v>7138</v>
      </c>
      <c r="J4506" t="s">
        <v>7164</v>
      </c>
      <c r="K4506" t="s">
        <v>7173</v>
      </c>
      <c r="L4506" t="s">
        <v>7200</v>
      </c>
      <c r="M4506">
        <v>7</v>
      </c>
      <c r="N4506">
        <v>6006.39</v>
      </c>
      <c r="O4506">
        <v>0.25</v>
      </c>
      <c r="P4506">
        <v>1513.13</v>
      </c>
    </row>
    <row r="4507" spans="1:16" x14ac:dyDescent="0.25">
      <c r="A4507" t="s">
        <v>4519</v>
      </c>
      <c r="B4507" t="s">
        <v>5183</v>
      </c>
      <c r="C4507" t="str">
        <f>TEXT(SalesData[[#This Row],[Order Date]],"mmm-yyyy")</f>
        <v>Jan-2023</v>
      </c>
      <c r="D4507">
        <f t="shared" si="70"/>
        <v>2023</v>
      </c>
      <c r="E4507" t="s">
        <v>6579</v>
      </c>
      <c r="F4507" t="s">
        <v>7023</v>
      </c>
      <c r="G4507" t="s">
        <v>7096</v>
      </c>
      <c r="H4507" t="s">
        <v>7103</v>
      </c>
      <c r="I4507" t="s">
        <v>7134</v>
      </c>
      <c r="J4507" t="s">
        <v>7165</v>
      </c>
      <c r="K4507" t="s">
        <v>7176</v>
      </c>
      <c r="L4507" t="s">
        <v>7202</v>
      </c>
      <c r="M4507">
        <v>8</v>
      </c>
      <c r="N4507">
        <v>108368.86</v>
      </c>
      <c r="O4507">
        <v>0.25</v>
      </c>
      <c r="P4507">
        <v>3257.54</v>
      </c>
    </row>
    <row r="4508" spans="1:16" x14ac:dyDescent="0.25">
      <c r="A4508" t="s">
        <v>4520</v>
      </c>
      <c r="B4508" t="s">
        <v>5701</v>
      </c>
      <c r="C4508" t="str">
        <f>TEXT(SalesData[[#This Row],[Order Date]],"mmm-yyyy")</f>
        <v>Feb-2025</v>
      </c>
      <c r="D4508">
        <f t="shared" si="70"/>
        <v>2025</v>
      </c>
      <c r="E4508" t="s">
        <v>6594</v>
      </c>
      <c r="F4508" t="s">
        <v>7008</v>
      </c>
      <c r="G4508" t="s">
        <v>7095</v>
      </c>
      <c r="H4508" t="s">
        <v>7106</v>
      </c>
      <c r="I4508" t="s">
        <v>7146</v>
      </c>
      <c r="J4508" t="s">
        <v>7163</v>
      </c>
      <c r="K4508" t="s">
        <v>7171</v>
      </c>
      <c r="L4508" t="s">
        <v>7209</v>
      </c>
      <c r="M4508">
        <v>6</v>
      </c>
      <c r="N4508">
        <v>8161.48</v>
      </c>
      <c r="O4508">
        <v>0.25</v>
      </c>
      <c r="P4508">
        <v>311.63</v>
      </c>
    </row>
    <row r="4509" spans="1:16" x14ac:dyDescent="0.25">
      <c r="A4509" t="s">
        <v>4521</v>
      </c>
      <c r="B4509" t="s">
        <v>5417</v>
      </c>
      <c r="C4509" t="str">
        <f>TEXT(SalesData[[#This Row],[Order Date]],"mmm-yyyy")</f>
        <v>Aug-2023</v>
      </c>
      <c r="D4509">
        <f t="shared" si="70"/>
        <v>2023</v>
      </c>
      <c r="E4509" t="s">
        <v>6243</v>
      </c>
      <c r="F4509" t="s">
        <v>6980</v>
      </c>
      <c r="G4509" t="s">
        <v>7095</v>
      </c>
      <c r="H4509" t="s">
        <v>7109</v>
      </c>
      <c r="I4509" t="s">
        <v>7140</v>
      </c>
      <c r="J4509" t="s">
        <v>7162</v>
      </c>
      <c r="K4509" t="s">
        <v>7169</v>
      </c>
      <c r="L4509" t="s">
        <v>7193</v>
      </c>
      <c r="M4509">
        <v>7</v>
      </c>
      <c r="N4509">
        <v>72504.08</v>
      </c>
      <c r="O4509">
        <v>0.1</v>
      </c>
      <c r="P4509">
        <v>12808.93</v>
      </c>
    </row>
    <row r="4510" spans="1:16" x14ac:dyDescent="0.25">
      <c r="A4510" t="s">
        <v>4522</v>
      </c>
      <c r="B4510" t="s">
        <v>5260</v>
      </c>
      <c r="C4510" t="str">
        <f>TEXT(SalesData[[#This Row],[Order Date]],"mmm-yyyy")</f>
        <v>Jul-2025</v>
      </c>
      <c r="D4510">
        <f t="shared" si="70"/>
        <v>2025</v>
      </c>
      <c r="E4510" t="s">
        <v>6724</v>
      </c>
      <c r="F4510" t="s">
        <v>6983</v>
      </c>
      <c r="G4510" t="s">
        <v>7095</v>
      </c>
      <c r="H4510" t="s">
        <v>7108</v>
      </c>
      <c r="I4510" t="s">
        <v>7126</v>
      </c>
      <c r="J4510" t="s">
        <v>7165</v>
      </c>
      <c r="K4510" t="s">
        <v>7177</v>
      </c>
      <c r="L4510" t="s">
        <v>7198</v>
      </c>
      <c r="M4510">
        <v>6</v>
      </c>
      <c r="N4510">
        <v>344695.74</v>
      </c>
      <c r="O4510">
        <v>0.15</v>
      </c>
      <c r="P4510">
        <v>42456.23</v>
      </c>
    </row>
    <row r="4511" spans="1:16" x14ac:dyDescent="0.25">
      <c r="A4511" t="s">
        <v>4523</v>
      </c>
      <c r="B4511" t="s">
        <v>5082</v>
      </c>
      <c r="C4511" t="str">
        <f>TEXT(SalesData[[#This Row],[Order Date]],"mmm-yyyy")</f>
        <v>Sep-2025</v>
      </c>
      <c r="D4511">
        <f t="shared" si="70"/>
        <v>2025</v>
      </c>
      <c r="E4511" t="s">
        <v>6673</v>
      </c>
      <c r="F4511" t="s">
        <v>6919</v>
      </c>
      <c r="G4511" t="s">
        <v>7094</v>
      </c>
      <c r="H4511" t="s">
        <v>7101</v>
      </c>
      <c r="I4511" t="s">
        <v>7117</v>
      </c>
      <c r="J4511" t="s">
        <v>7164</v>
      </c>
      <c r="K4511" t="s">
        <v>7174</v>
      </c>
      <c r="L4511" t="s">
        <v>7199</v>
      </c>
      <c r="M4511">
        <v>1</v>
      </c>
      <c r="N4511">
        <v>1152.68</v>
      </c>
      <c r="O4511">
        <v>0.25</v>
      </c>
      <c r="P4511">
        <v>147.31</v>
      </c>
    </row>
    <row r="4512" spans="1:16" x14ac:dyDescent="0.25">
      <c r="A4512" t="s">
        <v>4524</v>
      </c>
      <c r="B4512" t="s">
        <v>5704</v>
      </c>
      <c r="C4512" t="str">
        <f>TEXT(SalesData[[#This Row],[Order Date]],"mmm-yyyy")</f>
        <v>Jul-2024</v>
      </c>
      <c r="D4512">
        <f t="shared" si="70"/>
        <v>2024</v>
      </c>
      <c r="E4512" t="s">
        <v>6365</v>
      </c>
      <c r="F4512" t="s">
        <v>6901</v>
      </c>
      <c r="G4512" t="s">
        <v>7094</v>
      </c>
      <c r="H4512" t="s">
        <v>7098</v>
      </c>
      <c r="I4512" t="s">
        <v>7114</v>
      </c>
      <c r="J4512" t="s">
        <v>7162</v>
      </c>
      <c r="K4512" t="s">
        <v>7169</v>
      </c>
      <c r="L4512" t="s">
        <v>7193</v>
      </c>
      <c r="M4512">
        <v>8</v>
      </c>
      <c r="N4512">
        <v>77949.789999999994</v>
      </c>
      <c r="O4512">
        <v>0.15</v>
      </c>
      <c r="P4512">
        <v>10651.79</v>
      </c>
    </row>
    <row r="4513" spans="1:16" x14ac:dyDescent="0.25">
      <c r="A4513" t="s">
        <v>4525</v>
      </c>
      <c r="B4513" t="s">
        <v>5312</v>
      </c>
      <c r="C4513" t="str">
        <f>TEXT(SalesData[[#This Row],[Order Date]],"mmm-yyyy")</f>
        <v>Oct-2024</v>
      </c>
      <c r="D4513">
        <f t="shared" si="70"/>
        <v>2024</v>
      </c>
      <c r="E4513" t="s">
        <v>6725</v>
      </c>
      <c r="F4513" t="s">
        <v>6949</v>
      </c>
      <c r="G4513" t="s">
        <v>7094</v>
      </c>
      <c r="H4513" t="s">
        <v>7098</v>
      </c>
      <c r="I4513" t="s">
        <v>7138</v>
      </c>
      <c r="J4513" t="s">
        <v>7164</v>
      </c>
      <c r="K4513" t="s">
        <v>7170</v>
      </c>
      <c r="L4513" t="s">
        <v>7213</v>
      </c>
      <c r="M4513">
        <v>5</v>
      </c>
      <c r="N4513">
        <v>12816.09</v>
      </c>
      <c r="O4513">
        <v>0.1</v>
      </c>
      <c r="P4513">
        <v>3369.35</v>
      </c>
    </row>
    <row r="4514" spans="1:16" x14ac:dyDescent="0.25">
      <c r="A4514" t="s">
        <v>4526</v>
      </c>
      <c r="B4514" t="s">
        <v>5609</v>
      </c>
      <c r="C4514" t="str">
        <f>TEXT(SalesData[[#This Row],[Order Date]],"mmm-yyyy")</f>
        <v>Jun-2023</v>
      </c>
      <c r="D4514">
        <f t="shared" si="70"/>
        <v>2023</v>
      </c>
      <c r="E4514" t="s">
        <v>6177</v>
      </c>
      <c r="F4514" t="s">
        <v>6967</v>
      </c>
      <c r="G4514" t="s">
        <v>7097</v>
      </c>
      <c r="H4514" t="s">
        <v>7107</v>
      </c>
      <c r="I4514" t="s">
        <v>7153</v>
      </c>
      <c r="J4514" t="s">
        <v>7164</v>
      </c>
      <c r="K4514" t="s">
        <v>7173</v>
      </c>
      <c r="L4514" t="s">
        <v>7200</v>
      </c>
      <c r="M4514">
        <v>7</v>
      </c>
      <c r="N4514">
        <v>6125.35</v>
      </c>
      <c r="O4514">
        <v>0.25</v>
      </c>
      <c r="P4514">
        <v>1438.32</v>
      </c>
    </row>
    <row r="4515" spans="1:16" x14ac:dyDescent="0.25">
      <c r="A4515" t="s">
        <v>4527</v>
      </c>
      <c r="B4515" t="s">
        <v>5384</v>
      </c>
      <c r="C4515" t="str">
        <f>TEXT(SalesData[[#This Row],[Order Date]],"mmm-yyyy")</f>
        <v>Aug-2025</v>
      </c>
      <c r="D4515">
        <f t="shared" si="70"/>
        <v>2025</v>
      </c>
      <c r="E4515" t="s">
        <v>6838</v>
      </c>
      <c r="F4515" t="s">
        <v>7005</v>
      </c>
      <c r="G4515" t="s">
        <v>7094</v>
      </c>
      <c r="H4515" t="s">
        <v>7100</v>
      </c>
      <c r="I4515" t="s">
        <v>7151</v>
      </c>
      <c r="J4515" t="s">
        <v>7165</v>
      </c>
      <c r="K4515" t="s">
        <v>7177</v>
      </c>
      <c r="L4515" t="s">
        <v>7210</v>
      </c>
      <c r="M4515">
        <v>2</v>
      </c>
      <c r="N4515">
        <v>158601.62</v>
      </c>
      <c r="O4515">
        <v>0.05</v>
      </c>
      <c r="P4515">
        <v>16926.34</v>
      </c>
    </row>
    <row r="4516" spans="1:16" x14ac:dyDescent="0.25">
      <c r="A4516" t="s">
        <v>4528</v>
      </c>
      <c r="B4516" t="s">
        <v>5661</v>
      </c>
      <c r="C4516" t="str">
        <f>TEXT(SalesData[[#This Row],[Order Date]],"mmm-yyyy")</f>
        <v>Jun-2025</v>
      </c>
      <c r="D4516">
        <f t="shared" si="70"/>
        <v>2025</v>
      </c>
      <c r="E4516" t="s">
        <v>6691</v>
      </c>
      <c r="F4516" t="s">
        <v>7032</v>
      </c>
      <c r="G4516" t="s">
        <v>7096</v>
      </c>
      <c r="H4516" t="s">
        <v>7111</v>
      </c>
      <c r="I4516" t="s">
        <v>7131</v>
      </c>
      <c r="J4516" t="s">
        <v>7164</v>
      </c>
      <c r="K4516" t="s">
        <v>7174</v>
      </c>
      <c r="L4516" t="s">
        <v>7196</v>
      </c>
      <c r="M4516">
        <v>8</v>
      </c>
      <c r="N4516">
        <v>27651.07</v>
      </c>
      <c r="O4516">
        <v>0</v>
      </c>
      <c r="P4516">
        <v>6641.65</v>
      </c>
    </row>
    <row r="4517" spans="1:16" x14ac:dyDescent="0.25">
      <c r="A4517" t="s">
        <v>4529</v>
      </c>
      <c r="B4517" t="s">
        <v>5526</v>
      </c>
      <c r="C4517" t="str">
        <f>TEXT(SalesData[[#This Row],[Order Date]],"mmm-yyyy")</f>
        <v>Aug-2023</v>
      </c>
      <c r="D4517">
        <f t="shared" si="70"/>
        <v>2023</v>
      </c>
      <c r="E4517" t="s">
        <v>6576</v>
      </c>
      <c r="F4517" t="s">
        <v>7040</v>
      </c>
      <c r="G4517" t="s">
        <v>7095</v>
      </c>
      <c r="H4517" t="s">
        <v>7108</v>
      </c>
      <c r="I4517" t="s">
        <v>7141</v>
      </c>
      <c r="J4517" t="s">
        <v>7165</v>
      </c>
      <c r="K4517" t="s">
        <v>7172</v>
      </c>
      <c r="L4517" t="s">
        <v>7208</v>
      </c>
      <c r="M4517">
        <v>7</v>
      </c>
      <c r="N4517">
        <v>16909.98</v>
      </c>
      <c r="O4517">
        <v>0.05</v>
      </c>
      <c r="P4517">
        <v>3378.86</v>
      </c>
    </row>
    <row r="4518" spans="1:16" x14ac:dyDescent="0.25">
      <c r="A4518" t="s">
        <v>4530</v>
      </c>
      <c r="B4518" t="s">
        <v>5049</v>
      </c>
      <c r="C4518" t="str">
        <f>TEXT(SalesData[[#This Row],[Order Date]],"mmm-yyyy")</f>
        <v>Mar-2025</v>
      </c>
      <c r="D4518">
        <f t="shared" si="70"/>
        <v>2025</v>
      </c>
      <c r="E4518" t="s">
        <v>6779</v>
      </c>
      <c r="F4518" t="s">
        <v>7035</v>
      </c>
      <c r="G4518" t="s">
        <v>7096</v>
      </c>
      <c r="H4518" t="s">
        <v>7103</v>
      </c>
      <c r="I4518" t="s">
        <v>7158</v>
      </c>
      <c r="J4518" t="s">
        <v>7165</v>
      </c>
      <c r="K4518" t="s">
        <v>7177</v>
      </c>
      <c r="L4518" t="s">
        <v>7198</v>
      </c>
      <c r="M4518">
        <v>2</v>
      </c>
      <c r="N4518">
        <v>133757.25</v>
      </c>
      <c r="O4518">
        <v>0</v>
      </c>
      <c r="P4518">
        <v>21780.37</v>
      </c>
    </row>
    <row r="4519" spans="1:16" x14ac:dyDescent="0.25">
      <c r="A4519" t="s">
        <v>4531</v>
      </c>
      <c r="B4519" t="s">
        <v>5871</v>
      </c>
      <c r="C4519" t="str">
        <f>TEXT(SalesData[[#This Row],[Order Date]],"mmm-yyyy")</f>
        <v>Jan-2023</v>
      </c>
      <c r="D4519">
        <f t="shared" si="70"/>
        <v>2023</v>
      </c>
      <c r="E4519" t="s">
        <v>6334</v>
      </c>
      <c r="F4519" t="s">
        <v>6967</v>
      </c>
      <c r="G4519" t="s">
        <v>7097</v>
      </c>
      <c r="H4519" t="s">
        <v>7107</v>
      </c>
      <c r="I4519" t="s">
        <v>7153</v>
      </c>
      <c r="J4519" t="s">
        <v>7165</v>
      </c>
      <c r="K4519" t="s">
        <v>7176</v>
      </c>
      <c r="L4519" t="s">
        <v>7194</v>
      </c>
      <c r="M4519">
        <v>4</v>
      </c>
      <c r="N4519">
        <v>82149.33</v>
      </c>
      <c r="O4519">
        <v>0.15</v>
      </c>
      <c r="P4519">
        <v>8315.77</v>
      </c>
    </row>
    <row r="4520" spans="1:16" x14ac:dyDescent="0.25">
      <c r="A4520" t="s">
        <v>4532</v>
      </c>
      <c r="B4520" t="s">
        <v>6007</v>
      </c>
      <c r="C4520" t="str">
        <f>TEXT(SalesData[[#This Row],[Order Date]],"mmm-yyyy")</f>
        <v>Feb-2025</v>
      </c>
      <c r="D4520">
        <f t="shared" si="70"/>
        <v>2025</v>
      </c>
      <c r="E4520" t="s">
        <v>6869</v>
      </c>
      <c r="F4520" t="s">
        <v>6974</v>
      </c>
      <c r="G4520" t="s">
        <v>7095</v>
      </c>
      <c r="H4520" t="s">
        <v>7108</v>
      </c>
      <c r="I4520" t="s">
        <v>7141</v>
      </c>
      <c r="J4520" t="s">
        <v>7164</v>
      </c>
      <c r="K4520" t="s">
        <v>7173</v>
      </c>
      <c r="L4520" t="s">
        <v>7186</v>
      </c>
      <c r="M4520">
        <v>2</v>
      </c>
      <c r="N4520">
        <v>7257.08</v>
      </c>
      <c r="O4520">
        <v>0.2</v>
      </c>
      <c r="P4520">
        <v>1423.7</v>
      </c>
    </row>
    <row r="4521" spans="1:16" x14ac:dyDescent="0.25">
      <c r="A4521" t="s">
        <v>4533</v>
      </c>
      <c r="B4521" t="s">
        <v>5186</v>
      </c>
      <c r="C4521" t="str">
        <f>TEXT(SalesData[[#This Row],[Order Date]],"mmm-yyyy")</f>
        <v>May-2023</v>
      </c>
      <c r="D4521">
        <f t="shared" si="70"/>
        <v>2023</v>
      </c>
      <c r="E4521" t="s">
        <v>6879</v>
      </c>
      <c r="F4521" t="s">
        <v>7007</v>
      </c>
      <c r="G4521" t="s">
        <v>7096</v>
      </c>
      <c r="H4521" t="s">
        <v>7112</v>
      </c>
      <c r="I4521" t="s">
        <v>7133</v>
      </c>
      <c r="J4521" t="s">
        <v>7164</v>
      </c>
      <c r="K4521" t="s">
        <v>7173</v>
      </c>
      <c r="L4521" t="s">
        <v>7206</v>
      </c>
      <c r="M4521">
        <v>1</v>
      </c>
      <c r="N4521">
        <v>1830.09</v>
      </c>
      <c r="O4521">
        <v>0.2</v>
      </c>
      <c r="P4521">
        <v>463.95</v>
      </c>
    </row>
    <row r="4522" spans="1:16" x14ac:dyDescent="0.25">
      <c r="A4522" t="s">
        <v>4534</v>
      </c>
      <c r="B4522" t="s">
        <v>5251</v>
      </c>
      <c r="C4522" t="str">
        <f>TEXT(SalesData[[#This Row],[Order Date]],"mmm-yyyy")</f>
        <v>Dec-2025</v>
      </c>
      <c r="D4522">
        <f t="shared" si="70"/>
        <v>2025</v>
      </c>
      <c r="E4522" t="s">
        <v>6224</v>
      </c>
      <c r="F4522" t="s">
        <v>6950</v>
      </c>
      <c r="G4522" t="s">
        <v>7094</v>
      </c>
      <c r="H4522" t="s">
        <v>7099</v>
      </c>
      <c r="I4522" t="s">
        <v>7125</v>
      </c>
      <c r="J4522" t="s">
        <v>7164</v>
      </c>
      <c r="K4522" t="s">
        <v>7173</v>
      </c>
      <c r="L4522" t="s">
        <v>7186</v>
      </c>
      <c r="M4522">
        <v>1</v>
      </c>
      <c r="N4522">
        <v>3969.75</v>
      </c>
      <c r="O4522">
        <v>0.15</v>
      </c>
      <c r="P4522">
        <v>860.32</v>
      </c>
    </row>
    <row r="4523" spans="1:16" x14ac:dyDescent="0.25">
      <c r="A4523" t="s">
        <v>4535</v>
      </c>
      <c r="B4523" t="s">
        <v>5848</v>
      </c>
      <c r="C4523" t="str">
        <f>TEXT(SalesData[[#This Row],[Order Date]],"mmm-yyyy")</f>
        <v>Oct-2024</v>
      </c>
      <c r="D4523">
        <f t="shared" si="70"/>
        <v>2024</v>
      </c>
      <c r="E4523" t="s">
        <v>6631</v>
      </c>
      <c r="F4523" t="s">
        <v>7039</v>
      </c>
      <c r="G4523" t="s">
        <v>7096</v>
      </c>
      <c r="H4523" t="s">
        <v>7112</v>
      </c>
      <c r="I4523" t="s">
        <v>7154</v>
      </c>
      <c r="J4523" t="s">
        <v>7162</v>
      </c>
      <c r="K4523" t="s">
        <v>7168</v>
      </c>
      <c r="L4523" t="s">
        <v>7191</v>
      </c>
      <c r="M4523">
        <v>2</v>
      </c>
      <c r="N4523">
        <v>11665.65</v>
      </c>
      <c r="O4523">
        <v>0.1</v>
      </c>
      <c r="P4523">
        <v>1488.1</v>
      </c>
    </row>
    <row r="4524" spans="1:16" x14ac:dyDescent="0.25">
      <c r="A4524" t="s">
        <v>4536</v>
      </c>
      <c r="B4524" t="s">
        <v>5403</v>
      </c>
      <c r="C4524" t="str">
        <f>TEXT(SalesData[[#This Row],[Order Date]],"mmm-yyyy")</f>
        <v>Aug-2024</v>
      </c>
      <c r="D4524">
        <f t="shared" si="70"/>
        <v>2024</v>
      </c>
      <c r="E4524" t="s">
        <v>6566</v>
      </c>
      <c r="F4524" t="s">
        <v>6910</v>
      </c>
      <c r="G4524" t="s">
        <v>7097</v>
      </c>
      <c r="H4524" t="s">
        <v>7110</v>
      </c>
      <c r="I4524" t="s">
        <v>7129</v>
      </c>
      <c r="J4524" t="s">
        <v>7165</v>
      </c>
      <c r="K4524" t="s">
        <v>7177</v>
      </c>
      <c r="L4524" t="s">
        <v>7201</v>
      </c>
      <c r="M4524">
        <v>1</v>
      </c>
      <c r="N4524">
        <v>49715.79</v>
      </c>
      <c r="O4524">
        <v>0.05</v>
      </c>
      <c r="P4524">
        <v>5672.02</v>
      </c>
    </row>
    <row r="4525" spans="1:16" x14ac:dyDescent="0.25">
      <c r="A4525" t="s">
        <v>4537</v>
      </c>
      <c r="B4525" t="s">
        <v>5903</v>
      </c>
      <c r="C4525" t="str">
        <f>TEXT(SalesData[[#This Row],[Order Date]],"mmm-yyyy")</f>
        <v>Jul-2024</v>
      </c>
      <c r="D4525">
        <f t="shared" si="70"/>
        <v>2024</v>
      </c>
      <c r="E4525" t="s">
        <v>6888</v>
      </c>
      <c r="F4525" t="s">
        <v>6918</v>
      </c>
      <c r="G4525" t="s">
        <v>7097</v>
      </c>
      <c r="H4525" t="s">
        <v>7107</v>
      </c>
      <c r="I4525" t="s">
        <v>7153</v>
      </c>
      <c r="J4525" t="s">
        <v>7163</v>
      </c>
      <c r="K4525" t="s">
        <v>7175</v>
      </c>
      <c r="L4525" t="s">
        <v>7197</v>
      </c>
      <c r="M4525">
        <v>1</v>
      </c>
      <c r="N4525">
        <v>4898.32</v>
      </c>
      <c r="O4525">
        <v>0.15</v>
      </c>
      <c r="P4525">
        <v>787.46</v>
      </c>
    </row>
    <row r="4526" spans="1:16" x14ac:dyDescent="0.25">
      <c r="A4526" t="s">
        <v>4538</v>
      </c>
      <c r="B4526" t="s">
        <v>5848</v>
      </c>
      <c r="C4526" t="str">
        <f>TEXT(SalesData[[#This Row],[Order Date]],"mmm-yyyy")</f>
        <v>Oct-2024</v>
      </c>
      <c r="D4526">
        <f t="shared" si="70"/>
        <v>2024</v>
      </c>
      <c r="E4526" t="s">
        <v>6136</v>
      </c>
      <c r="F4526" t="s">
        <v>6934</v>
      </c>
      <c r="G4526" t="s">
        <v>7094</v>
      </c>
      <c r="H4526" t="s">
        <v>7099</v>
      </c>
      <c r="I4526" t="s">
        <v>7115</v>
      </c>
      <c r="J4526" t="s">
        <v>7163</v>
      </c>
      <c r="K4526" t="s">
        <v>7175</v>
      </c>
      <c r="L4526" t="s">
        <v>7197</v>
      </c>
      <c r="M4526">
        <v>8</v>
      </c>
      <c r="N4526">
        <v>45961.24</v>
      </c>
      <c r="O4526">
        <v>0.05</v>
      </c>
      <c r="P4526">
        <v>9841.91</v>
      </c>
    </row>
    <row r="4527" spans="1:16" x14ac:dyDescent="0.25">
      <c r="A4527" t="s">
        <v>4539</v>
      </c>
      <c r="B4527" t="s">
        <v>5594</v>
      </c>
      <c r="C4527" t="str">
        <f>TEXT(SalesData[[#This Row],[Order Date]],"mmm-yyyy")</f>
        <v>Feb-2024</v>
      </c>
      <c r="D4527">
        <f t="shared" si="70"/>
        <v>2024</v>
      </c>
      <c r="E4527" t="s">
        <v>6478</v>
      </c>
      <c r="F4527" t="s">
        <v>6938</v>
      </c>
      <c r="G4527" t="s">
        <v>7094</v>
      </c>
      <c r="H4527" t="s">
        <v>7099</v>
      </c>
      <c r="I4527" t="s">
        <v>7115</v>
      </c>
      <c r="J4527" t="s">
        <v>7164</v>
      </c>
      <c r="K4527" t="s">
        <v>7174</v>
      </c>
      <c r="L4527" t="s">
        <v>7188</v>
      </c>
      <c r="M4527">
        <v>7</v>
      </c>
      <c r="N4527">
        <v>16019.96</v>
      </c>
      <c r="O4527">
        <v>0.2</v>
      </c>
      <c r="P4527">
        <v>2750.73</v>
      </c>
    </row>
    <row r="4528" spans="1:16" x14ac:dyDescent="0.25">
      <c r="A4528" t="s">
        <v>4540</v>
      </c>
      <c r="B4528" t="s">
        <v>5952</v>
      </c>
      <c r="C4528" t="str">
        <f>TEXT(SalesData[[#This Row],[Order Date]],"mmm-yyyy")</f>
        <v>Jun-2024</v>
      </c>
      <c r="D4528">
        <f t="shared" si="70"/>
        <v>2024</v>
      </c>
      <c r="E4528" t="s">
        <v>6287</v>
      </c>
      <c r="F4528" t="s">
        <v>6975</v>
      </c>
      <c r="G4528" t="s">
        <v>7096</v>
      </c>
      <c r="H4528" t="s">
        <v>7112</v>
      </c>
      <c r="I4528" t="s">
        <v>7139</v>
      </c>
      <c r="J4528" t="s">
        <v>7163</v>
      </c>
      <c r="K4528" t="s">
        <v>7167</v>
      </c>
      <c r="L4528" t="s">
        <v>7207</v>
      </c>
      <c r="M4528">
        <v>2</v>
      </c>
      <c r="N4528">
        <v>1595.03</v>
      </c>
      <c r="O4528">
        <v>0</v>
      </c>
      <c r="P4528">
        <v>572.79999999999995</v>
      </c>
    </row>
    <row r="4529" spans="1:16" x14ac:dyDescent="0.25">
      <c r="A4529" t="s">
        <v>4541</v>
      </c>
      <c r="B4529" t="s">
        <v>5069</v>
      </c>
      <c r="C4529" t="str">
        <f>TEXT(SalesData[[#This Row],[Order Date]],"mmm-yyyy")</f>
        <v>Feb-2025</v>
      </c>
      <c r="D4529">
        <f t="shared" si="70"/>
        <v>2025</v>
      </c>
      <c r="E4529" t="s">
        <v>6265</v>
      </c>
      <c r="F4529" t="s">
        <v>7011</v>
      </c>
      <c r="G4529" t="s">
        <v>7094</v>
      </c>
      <c r="H4529" t="s">
        <v>7100</v>
      </c>
      <c r="I4529" t="s">
        <v>7116</v>
      </c>
      <c r="J4529" t="s">
        <v>7165</v>
      </c>
      <c r="K4529" t="s">
        <v>7172</v>
      </c>
      <c r="L4529" t="s">
        <v>7212</v>
      </c>
      <c r="M4529">
        <v>1</v>
      </c>
      <c r="N4529">
        <v>2888.33</v>
      </c>
      <c r="O4529">
        <v>0.2</v>
      </c>
      <c r="P4529">
        <v>438.88</v>
      </c>
    </row>
    <row r="4530" spans="1:16" x14ac:dyDescent="0.25">
      <c r="A4530" t="s">
        <v>4542</v>
      </c>
      <c r="B4530" t="s">
        <v>5895</v>
      </c>
      <c r="C4530" t="str">
        <f>TEXT(SalesData[[#This Row],[Order Date]],"mmm-yyyy")</f>
        <v>Sep-2023</v>
      </c>
      <c r="D4530">
        <f t="shared" si="70"/>
        <v>2023</v>
      </c>
      <c r="E4530" t="s">
        <v>6702</v>
      </c>
      <c r="F4530" t="s">
        <v>6999</v>
      </c>
      <c r="G4530" t="s">
        <v>7096</v>
      </c>
      <c r="H4530" t="s">
        <v>7103</v>
      </c>
      <c r="I4530" t="s">
        <v>7119</v>
      </c>
      <c r="J4530" t="s">
        <v>7162</v>
      </c>
      <c r="K4530" t="s">
        <v>7169</v>
      </c>
      <c r="L4530" t="s">
        <v>7182</v>
      </c>
      <c r="M4530">
        <v>6</v>
      </c>
      <c r="N4530">
        <v>53443.05</v>
      </c>
      <c r="O4530">
        <v>0.05</v>
      </c>
      <c r="P4530">
        <v>7675.02</v>
      </c>
    </row>
    <row r="4531" spans="1:16" x14ac:dyDescent="0.25">
      <c r="A4531" t="s">
        <v>4543</v>
      </c>
      <c r="B4531" t="s">
        <v>5067</v>
      </c>
      <c r="C4531" t="str">
        <f>TEXT(SalesData[[#This Row],[Order Date]],"mmm-yyyy")</f>
        <v>Aug-2023</v>
      </c>
      <c r="D4531">
        <f t="shared" si="70"/>
        <v>2023</v>
      </c>
      <c r="E4531" t="s">
        <v>6525</v>
      </c>
      <c r="F4531" t="s">
        <v>7059</v>
      </c>
      <c r="G4531" t="s">
        <v>7094</v>
      </c>
      <c r="H4531" t="s">
        <v>7101</v>
      </c>
      <c r="I4531" t="s">
        <v>7137</v>
      </c>
      <c r="J4531" t="s">
        <v>7163</v>
      </c>
      <c r="K4531" t="s">
        <v>7171</v>
      </c>
      <c r="L4531" t="s">
        <v>7184</v>
      </c>
      <c r="M4531">
        <v>2</v>
      </c>
      <c r="N4531">
        <v>12960.08</v>
      </c>
      <c r="O4531">
        <v>0.15</v>
      </c>
      <c r="P4531">
        <v>870.36</v>
      </c>
    </row>
    <row r="4532" spans="1:16" x14ac:dyDescent="0.25">
      <c r="A4532" t="s">
        <v>4544</v>
      </c>
      <c r="B4532" t="s">
        <v>5938</v>
      </c>
      <c r="C4532" t="str">
        <f>TEXT(SalesData[[#This Row],[Order Date]],"mmm-yyyy")</f>
        <v>Sep-2023</v>
      </c>
      <c r="D4532">
        <f t="shared" si="70"/>
        <v>2023</v>
      </c>
      <c r="E4532" t="s">
        <v>6125</v>
      </c>
      <c r="F4532" t="s">
        <v>6924</v>
      </c>
      <c r="G4532" t="s">
        <v>7095</v>
      </c>
      <c r="H4532" t="s">
        <v>7102</v>
      </c>
      <c r="I4532" t="s">
        <v>7157</v>
      </c>
      <c r="J4532" t="s">
        <v>7163</v>
      </c>
      <c r="K4532" t="s">
        <v>7167</v>
      </c>
      <c r="L4532" t="s">
        <v>7187</v>
      </c>
      <c r="M4532">
        <v>1</v>
      </c>
      <c r="N4532">
        <v>1477.7</v>
      </c>
      <c r="O4532">
        <v>0.05</v>
      </c>
      <c r="P4532">
        <v>421.15</v>
      </c>
    </row>
    <row r="4533" spans="1:16" x14ac:dyDescent="0.25">
      <c r="A4533" t="s">
        <v>4545</v>
      </c>
      <c r="B4533" t="s">
        <v>5399</v>
      </c>
      <c r="C4533" t="str">
        <f>TEXT(SalesData[[#This Row],[Order Date]],"mmm-yyyy")</f>
        <v>Jun-2025</v>
      </c>
      <c r="D4533">
        <f t="shared" si="70"/>
        <v>2025</v>
      </c>
      <c r="E4533" t="s">
        <v>6774</v>
      </c>
      <c r="F4533" t="s">
        <v>6981</v>
      </c>
      <c r="G4533" t="s">
        <v>7096</v>
      </c>
      <c r="H4533" t="s">
        <v>7113</v>
      </c>
      <c r="I4533" t="s">
        <v>7143</v>
      </c>
      <c r="J4533" t="s">
        <v>7165</v>
      </c>
      <c r="K4533" t="s">
        <v>7176</v>
      </c>
      <c r="L4533" t="s">
        <v>7194</v>
      </c>
      <c r="M4533">
        <v>5</v>
      </c>
      <c r="N4533">
        <v>123197.34</v>
      </c>
      <c r="O4533">
        <v>0.05</v>
      </c>
      <c r="P4533">
        <v>17829.650000000001</v>
      </c>
    </row>
    <row r="4534" spans="1:16" x14ac:dyDescent="0.25">
      <c r="A4534" t="s">
        <v>4546</v>
      </c>
      <c r="B4534" t="s">
        <v>5230</v>
      </c>
      <c r="C4534" t="str">
        <f>TEXT(SalesData[[#This Row],[Order Date]],"mmm-yyyy")</f>
        <v>Dec-2024</v>
      </c>
      <c r="D4534">
        <f t="shared" si="70"/>
        <v>2024</v>
      </c>
      <c r="E4534" t="s">
        <v>6819</v>
      </c>
      <c r="F4534" t="s">
        <v>6903</v>
      </c>
      <c r="G4534" t="s">
        <v>7097</v>
      </c>
      <c r="H4534" t="s">
        <v>7105</v>
      </c>
      <c r="I4534" t="s">
        <v>7121</v>
      </c>
      <c r="J4534" t="s">
        <v>7164</v>
      </c>
      <c r="K4534" t="s">
        <v>7174</v>
      </c>
      <c r="L4534" t="s">
        <v>7199</v>
      </c>
      <c r="M4534">
        <v>1</v>
      </c>
      <c r="N4534">
        <v>1148.01</v>
      </c>
      <c r="O4534">
        <v>0.25</v>
      </c>
      <c r="P4534">
        <v>89.02</v>
      </c>
    </row>
    <row r="4535" spans="1:16" x14ac:dyDescent="0.25">
      <c r="A4535" t="s">
        <v>4547</v>
      </c>
      <c r="B4535" t="s">
        <v>5579</v>
      </c>
      <c r="C4535" t="str">
        <f>TEXT(SalesData[[#This Row],[Order Date]],"mmm-yyyy")</f>
        <v>Feb-2023</v>
      </c>
      <c r="D4535">
        <f t="shared" si="70"/>
        <v>2023</v>
      </c>
      <c r="E4535" t="s">
        <v>6429</v>
      </c>
      <c r="F4535" t="s">
        <v>7055</v>
      </c>
      <c r="G4535" t="s">
        <v>7095</v>
      </c>
      <c r="H4535" t="s">
        <v>7108</v>
      </c>
      <c r="I4535" t="s">
        <v>7141</v>
      </c>
      <c r="J4535" t="s">
        <v>7164</v>
      </c>
      <c r="K4535" t="s">
        <v>7170</v>
      </c>
      <c r="L4535" t="s">
        <v>7183</v>
      </c>
      <c r="M4535">
        <v>7</v>
      </c>
      <c r="N4535">
        <v>35522.080000000002</v>
      </c>
      <c r="O4535">
        <v>0</v>
      </c>
      <c r="P4535">
        <v>8909.3799999999992</v>
      </c>
    </row>
    <row r="4536" spans="1:16" x14ac:dyDescent="0.25">
      <c r="A4536" t="s">
        <v>4548</v>
      </c>
      <c r="B4536" t="s">
        <v>5926</v>
      </c>
      <c r="C4536" t="str">
        <f>TEXT(SalesData[[#This Row],[Order Date]],"mmm-yyyy")</f>
        <v>May-2025</v>
      </c>
      <c r="D4536">
        <f t="shared" si="70"/>
        <v>2025</v>
      </c>
      <c r="E4536" t="s">
        <v>6603</v>
      </c>
      <c r="F4536" t="s">
        <v>7017</v>
      </c>
      <c r="G4536" t="s">
        <v>7095</v>
      </c>
      <c r="H4536" t="s">
        <v>7106</v>
      </c>
      <c r="I4536" t="s">
        <v>7161</v>
      </c>
      <c r="J4536" t="s">
        <v>7163</v>
      </c>
      <c r="K4536" t="s">
        <v>7167</v>
      </c>
      <c r="L4536" t="s">
        <v>7187</v>
      </c>
      <c r="M4536">
        <v>1</v>
      </c>
      <c r="N4536">
        <v>1404.09</v>
      </c>
      <c r="O4536">
        <v>0.1</v>
      </c>
      <c r="P4536">
        <v>357.08</v>
      </c>
    </row>
    <row r="4537" spans="1:16" x14ac:dyDescent="0.25">
      <c r="A4537" t="s">
        <v>4549</v>
      </c>
      <c r="B4537" t="s">
        <v>5650</v>
      </c>
      <c r="C4537" t="str">
        <f>TEXT(SalesData[[#This Row],[Order Date]],"mmm-yyyy")</f>
        <v>Nov-2023</v>
      </c>
      <c r="D4537">
        <f t="shared" si="70"/>
        <v>2023</v>
      </c>
      <c r="E4537" t="s">
        <v>6619</v>
      </c>
      <c r="F4537" t="s">
        <v>6987</v>
      </c>
      <c r="G4537" t="s">
        <v>7095</v>
      </c>
      <c r="H4537" t="s">
        <v>7108</v>
      </c>
      <c r="I4537" t="s">
        <v>7126</v>
      </c>
      <c r="J4537" t="s">
        <v>7165</v>
      </c>
      <c r="K4537" t="s">
        <v>7176</v>
      </c>
      <c r="L4537" t="s">
        <v>7202</v>
      </c>
      <c r="M4537">
        <v>6</v>
      </c>
      <c r="N4537">
        <v>98067.26</v>
      </c>
      <c r="O4537">
        <v>0.1</v>
      </c>
      <c r="P4537">
        <v>9161.9599999999991</v>
      </c>
    </row>
    <row r="4538" spans="1:16" x14ac:dyDescent="0.25">
      <c r="A4538" t="s">
        <v>4550</v>
      </c>
      <c r="B4538" t="s">
        <v>5387</v>
      </c>
      <c r="C4538" t="str">
        <f>TEXT(SalesData[[#This Row],[Order Date]],"mmm-yyyy")</f>
        <v>May-2023</v>
      </c>
      <c r="D4538">
        <f t="shared" si="70"/>
        <v>2023</v>
      </c>
      <c r="E4538" t="s">
        <v>6243</v>
      </c>
      <c r="F4538" t="s">
        <v>6980</v>
      </c>
      <c r="G4538" t="s">
        <v>7097</v>
      </c>
      <c r="H4538" t="s">
        <v>7110</v>
      </c>
      <c r="I4538" t="s">
        <v>7155</v>
      </c>
      <c r="J4538" t="s">
        <v>7164</v>
      </c>
      <c r="K4538" t="s">
        <v>7173</v>
      </c>
      <c r="L4538" t="s">
        <v>7206</v>
      </c>
      <c r="M4538">
        <v>8</v>
      </c>
      <c r="N4538">
        <v>14561.74</v>
      </c>
      <c r="O4538">
        <v>0.15</v>
      </c>
      <c r="P4538">
        <v>3559.79</v>
      </c>
    </row>
    <row r="4539" spans="1:16" x14ac:dyDescent="0.25">
      <c r="A4539" t="s">
        <v>4551</v>
      </c>
      <c r="B4539" t="s">
        <v>5423</v>
      </c>
      <c r="C4539" t="str">
        <f>TEXT(SalesData[[#This Row],[Order Date]],"mmm-yyyy")</f>
        <v>May-2025</v>
      </c>
      <c r="D4539">
        <f t="shared" si="70"/>
        <v>2025</v>
      </c>
      <c r="E4539" t="s">
        <v>6575</v>
      </c>
      <c r="F4539" t="s">
        <v>7004</v>
      </c>
      <c r="G4539" t="s">
        <v>7097</v>
      </c>
      <c r="H4539" t="s">
        <v>7107</v>
      </c>
      <c r="I4539" t="s">
        <v>7152</v>
      </c>
      <c r="J4539" t="s">
        <v>7162</v>
      </c>
      <c r="K4539" t="s">
        <v>7168</v>
      </c>
      <c r="L4539" t="s">
        <v>7180</v>
      </c>
      <c r="M4539">
        <v>2</v>
      </c>
      <c r="N4539">
        <v>5395.12</v>
      </c>
      <c r="O4539">
        <v>0.25</v>
      </c>
      <c r="P4539">
        <v>385.88</v>
      </c>
    </row>
    <row r="4540" spans="1:16" x14ac:dyDescent="0.25">
      <c r="A4540" t="s">
        <v>4552</v>
      </c>
      <c r="B4540" t="s">
        <v>5401</v>
      </c>
      <c r="C4540" t="str">
        <f>TEXT(SalesData[[#This Row],[Order Date]],"mmm-yyyy")</f>
        <v>Apr-2024</v>
      </c>
      <c r="D4540">
        <f t="shared" si="70"/>
        <v>2024</v>
      </c>
      <c r="E4540" t="s">
        <v>6453</v>
      </c>
      <c r="F4540" t="s">
        <v>7063</v>
      </c>
      <c r="G4540" t="s">
        <v>7095</v>
      </c>
      <c r="H4540" t="s">
        <v>7106</v>
      </c>
      <c r="I4540" t="s">
        <v>7146</v>
      </c>
      <c r="J4540" t="s">
        <v>7165</v>
      </c>
      <c r="K4540" t="s">
        <v>7176</v>
      </c>
      <c r="L4540" t="s">
        <v>7194</v>
      </c>
      <c r="M4540">
        <v>8</v>
      </c>
      <c r="N4540">
        <v>207183.21</v>
      </c>
      <c r="O4540">
        <v>0</v>
      </c>
      <c r="P4540">
        <v>33182.03</v>
      </c>
    </row>
    <row r="4541" spans="1:16" x14ac:dyDescent="0.25">
      <c r="A4541" t="s">
        <v>4553</v>
      </c>
      <c r="B4541" t="s">
        <v>5794</v>
      </c>
      <c r="C4541" t="str">
        <f>TEXT(SalesData[[#This Row],[Order Date]],"mmm-yyyy")</f>
        <v>Sep-2023</v>
      </c>
      <c r="D4541">
        <f t="shared" si="70"/>
        <v>2023</v>
      </c>
      <c r="E4541" t="s">
        <v>6291</v>
      </c>
      <c r="F4541" t="s">
        <v>6969</v>
      </c>
      <c r="G4541" t="s">
        <v>7096</v>
      </c>
      <c r="H4541" t="s">
        <v>7112</v>
      </c>
      <c r="I4541" t="s">
        <v>7139</v>
      </c>
      <c r="J4541" t="s">
        <v>7164</v>
      </c>
      <c r="K4541" t="s">
        <v>7174</v>
      </c>
      <c r="L4541" t="s">
        <v>7188</v>
      </c>
      <c r="M4541">
        <v>3</v>
      </c>
      <c r="N4541">
        <v>6270.01</v>
      </c>
      <c r="O4541">
        <v>0.25</v>
      </c>
      <c r="P4541">
        <v>525.29</v>
      </c>
    </row>
    <row r="4542" spans="1:16" x14ac:dyDescent="0.25">
      <c r="A4542" t="s">
        <v>4554</v>
      </c>
      <c r="B4542" t="s">
        <v>5202</v>
      </c>
      <c r="C4542" t="str">
        <f>TEXT(SalesData[[#This Row],[Order Date]],"mmm-yyyy")</f>
        <v>Sep-2023</v>
      </c>
      <c r="D4542">
        <f t="shared" si="70"/>
        <v>2023</v>
      </c>
      <c r="E4542" t="s">
        <v>6715</v>
      </c>
      <c r="F4542" t="s">
        <v>7059</v>
      </c>
      <c r="G4542" t="s">
        <v>7094</v>
      </c>
      <c r="H4542" t="s">
        <v>7100</v>
      </c>
      <c r="I4542" t="s">
        <v>7136</v>
      </c>
      <c r="J4542" t="s">
        <v>7162</v>
      </c>
      <c r="K4542" t="s">
        <v>7169</v>
      </c>
      <c r="L4542" t="s">
        <v>7193</v>
      </c>
      <c r="M4542">
        <v>1</v>
      </c>
      <c r="N4542">
        <v>10632.68</v>
      </c>
      <c r="O4542">
        <v>0</v>
      </c>
      <c r="P4542">
        <v>2204.8200000000002</v>
      </c>
    </row>
    <row r="4543" spans="1:16" x14ac:dyDescent="0.25">
      <c r="A4543" t="s">
        <v>4555</v>
      </c>
      <c r="B4543" t="s">
        <v>5709</v>
      </c>
      <c r="C4543" t="str">
        <f>TEXT(SalesData[[#This Row],[Order Date]],"mmm-yyyy")</f>
        <v>Jul-2024</v>
      </c>
      <c r="D4543">
        <f t="shared" si="70"/>
        <v>2024</v>
      </c>
      <c r="E4543" t="s">
        <v>6192</v>
      </c>
      <c r="F4543" t="s">
        <v>6908</v>
      </c>
      <c r="G4543" t="s">
        <v>7096</v>
      </c>
      <c r="H4543" t="s">
        <v>7103</v>
      </c>
      <c r="I4543" t="s">
        <v>7134</v>
      </c>
      <c r="J4543" t="s">
        <v>7164</v>
      </c>
      <c r="K4543" t="s">
        <v>7173</v>
      </c>
      <c r="L4543" t="s">
        <v>7206</v>
      </c>
      <c r="M4543">
        <v>2</v>
      </c>
      <c r="N4543">
        <v>3898.61</v>
      </c>
      <c r="O4543">
        <v>0.15</v>
      </c>
      <c r="P4543">
        <v>921.55</v>
      </c>
    </row>
    <row r="4544" spans="1:16" x14ac:dyDescent="0.25">
      <c r="A4544" t="s">
        <v>4556</v>
      </c>
      <c r="B4544" t="s">
        <v>5602</v>
      </c>
      <c r="C4544" t="str">
        <f>TEXT(SalesData[[#This Row],[Order Date]],"mmm-yyyy")</f>
        <v>Apr-2024</v>
      </c>
      <c r="D4544">
        <f t="shared" si="70"/>
        <v>2024</v>
      </c>
      <c r="E4544" t="s">
        <v>6716</v>
      </c>
      <c r="F4544" t="s">
        <v>7028</v>
      </c>
      <c r="G4544" t="s">
        <v>7097</v>
      </c>
      <c r="H4544" t="s">
        <v>7107</v>
      </c>
      <c r="I4544" t="s">
        <v>7123</v>
      </c>
      <c r="J4544" t="s">
        <v>7163</v>
      </c>
      <c r="K4544" t="s">
        <v>7175</v>
      </c>
      <c r="L4544" t="s">
        <v>7205</v>
      </c>
      <c r="M4544">
        <v>4</v>
      </c>
      <c r="N4544">
        <v>13765.68</v>
      </c>
      <c r="O4544">
        <v>0.05</v>
      </c>
      <c r="P4544">
        <v>2557.4899999999998</v>
      </c>
    </row>
    <row r="4545" spans="1:16" x14ac:dyDescent="0.25">
      <c r="A4545" t="s">
        <v>4557</v>
      </c>
      <c r="B4545" t="s">
        <v>5491</v>
      </c>
      <c r="C4545" t="str">
        <f>TEXT(SalesData[[#This Row],[Order Date]],"mmm-yyyy")</f>
        <v>Aug-2025</v>
      </c>
      <c r="D4545">
        <f t="shared" si="70"/>
        <v>2025</v>
      </c>
      <c r="E4545" t="s">
        <v>6298</v>
      </c>
      <c r="F4545" t="s">
        <v>6932</v>
      </c>
      <c r="G4545" t="s">
        <v>7095</v>
      </c>
      <c r="H4545" t="s">
        <v>7106</v>
      </c>
      <c r="I4545" t="s">
        <v>7161</v>
      </c>
      <c r="J4545" t="s">
        <v>7165</v>
      </c>
      <c r="K4545" t="s">
        <v>7172</v>
      </c>
      <c r="L4545" t="s">
        <v>7212</v>
      </c>
      <c r="M4545">
        <v>4</v>
      </c>
      <c r="N4545">
        <v>13830.18</v>
      </c>
      <c r="O4545">
        <v>0</v>
      </c>
      <c r="P4545">
        <v>2550.6999999999998</v>
      </c>
    </row>
    <row r="4546" spans="1:16" x14ac:dyDescent="0.25">
      <c r="A4546" t="s">
        <v>4558</v>
      </c>
      <c r="B4546" t="s">
        <v>5999</v>
      </c>
      <c r="C4546" t="str">
        <f>TEXT(SalesData[[#This Row],[Order Date]],"mmm-yyyy")</f>
        <v>Apr-2025</v>
      </c>
      <c r="D4546">
        <f t="shared" ref="D4546:D4609" si="71">YEAR(B4546)</f>
        <v>2025</v>
      </c>
      <c r="E4546" t="s">
        <v>6634</v>
      </c>
      <c r="F4546" t="s">
        <v>6994</v>
      </c>
      <c r="G4546" t="s">
        <v>7095</v>
      </c>
      <c r="H4546" t="s">
        <v>7108</v>
      </c>
      <c r="I4546" t="s">
        <v>7141</v>
      </c>
      <c r="J4546" t="s">
        <v>7163</v>
      </c>
      <c r="K4546" t="s">
        <v>7171</v>
      </c>
      <c r="L4546" t="s">
        <v>7184</v>
      </c>
      <c r="M4546">
        <v>7</v>
      </c>
      <c r="N4546">
        <v>56837</v>
      </c>
      <c r="O4546">
        <v>0</v>
      </c>
      <c r="P4546">
        <v>8270.2800000000007</v>
      </c>
    </row>
    <row r="4547" spans="1:16" x14ac:dyDescent="0.25">
      <c r="A4547" t="s">
        <v>4559</v>
      </c>
      <c r="B4547" t="s">
        <v>5160</v>
      </c>
      <c r="C4547" t="str">
        <f>TEXT(SalesData[[#This Row],[Order Date]],"mmm-yyyy")</f>
        <v>Nov-2023</v>
      </c>
      <c r="D4547">
        <f t="shared" si="71"/>
        <v>2023</v>
      </c>
      <c r="E4547" t="s">
        <v>6467</v>
      </c>
      <c r="F4547" t="s">
        <v>6996</v>
      </c>
      <c r="G4547" t="s">
        <v>7097</v>
      </c>
      <c r="H4547" t="s">
        <v>7105</v>
      </c>
      <c r="I4547" t="s">
        <v>7149</v>
      </c>
      <c r="J4547" t="s">
        <v>7165</v>
      </c>
      <c r="K4547" t="s">
        <v>7177</v>
      </c>
      <c r="L4547" t="s">
        <v>7198</v>
      </c>
      <c r="M4547">
        <v>2</v>
      </c>
      <c r="N4547">
        <v>106698.16</v>
      </c>
      <c r="O4547">
        <v>0.15</v>
      </c>
      <c r="P4547">
        <v>9431.8700000000008</v>
      </c>
    </row>
    <row r="4548" spans="1:16" x14ac:dyDescent="0.25">
      <c r="A4548" t="s">
        <v>4560</v>
      </c>
      <c r="B4548" t="s">
        <v>5050</v>
      </c>
      <c r="C4548" t="str">
        <f>TEXT(SalesData[[#This Row],[Order Date]],"mmm-yyyy")</f>
        <v>Nov-2024</v>
      </c>
      <c r="D4548">
        <f t="shared" si="71"/>
        <v>2024</v>
      </c>
      <c r="E4548" t="s">
        <v>6403</v>
      </c>
      <c r="F4548" t="s">
        <v>6980</v>
      </c>
      <c r="G4548" t="s">
        <v>7096</v>
      </c>
      <c r="H4548" t="s">
        <v>7113</v>
      </c>
      <c r="I4548" t="s">
        <v>7144</v>
      </c>
      <c r="J4548" t="s">
        <v>7165</v>
      </c>
      <c r="K4548" t="s">
        <v>7176</v>
      </c>
      <c r="L4548" t="s">
        <v>7194</v>
      </c>
      <c r="M4548">
        <v>2</v>
      </c>
      <c r="N4548">
        <v>48019.21</v>
      </c>
      <c r="O4548">
        <v>0</v>
      </c>
      <c r="P4548">
        <v>8394</v>
      </c>
    </row>
    <row r="4549" spans="1:16" x14ac:dyDescent="0.25">
      <c r="A4549" t="s">
        <v>4561</v>
      </c>
      <c r="B4549" t="s">
        <v>5113</v>
      </c>
      <c r="C4549" t="str">
        <f>TEXT(SalesData[[#This Row],[Order Date]],"mmm-yyyy")</f>
        <v>Feb-2024</v>
      </c>
      <c r="D4549">
        <f t="shared" si="71"/>
        <v>2024</v>
      </c>
      <c r="E4549" t="s">
        <v>6544</v>
      </c>
      <c r="F4549" t="s">
        <v>7037</v>
      </c>
      <c r="G4549" t="s">
        <v>7095</v>
      </c>
      <c r="H4549" t="s">
        <v>7109</v>
      </c>
      <c r="I4549" t="s">
        <v>7127</v>
      </c>
      <c r="J4549" t="s">
        <v>7165</v>
      </c>
      <c r="K4549" t="s">
        <v>7177</v>
      </c>
      <c r="L4549" t="s">
        <v>7210</v>
      </c>
      <c r="M4549">
        <v>2</v>
      </c>
      <c r="N4549">
        <v>150302.23000000001</v>
      </c>
      <c r="O4549">
        <v>0.15</v>
      </c>
      <c r="P4549">
        <v>11956.75</v>
      </c>
    </row>
    <row r="4550" spans="1:16" x14ac:dyDescent="0.25">
      <c r="A4550" t="s">
        <v>4562</v>
      </c>
      <c r="B4550" t="s">
        <v>5807</v>
      </c>
      <c r="C4550" t="str">
        <f>TEXT(SalesData[[#This Row],[Order Date]],"mmm-yyyy")</f>
        <v>Jan-2025</v>
      </c>
      <c r="D4550">
        <f t="shared" si="71"/>
        <v>2025</v>
      </c>
      <c r="E4550" t="s">
        <v>6187</v>
      </c>
      <c r="F4550" t="s">
        <v>6944</v>
      </c>
      <c r="G4550" t="s">
        <v>7096</v>
      </c>
      <c r="H4550" t="s">
        <v>7103</v>
      </c>
      <c r="I4550" t="s">
        <v>7134</v>
      </c>
      <c r="J4550" t="s">
        <v>7163</v>
      </c>
      <c r="K4550" t="s">
        <v>7167</v>
      </c>
      <c r="L4550" t="s">
        <v>7207</v>
      </c>
      <c r="M4550">
        <v>7</v>
      </c>
      <c r="N4550">
        <v>5512.54</v>
      </c>
      <c r="O4550">
        <v>0</v>
      </c>
      <c r="P4550">
        <v>2058</v>
      </c>
    </row>
    <row r="4551" spans="1:16" x14ac:dyDescent="0.25">
      <c r="A4551" t="s">
        <v>4563</v>
      </c>
      <c r="B4551" t="s">
        <v>5392</v>
      </c>
      <c r="C4551" t="str">
        <f>TEXT(SalesData[[#This Row],[Order Date]],"mmm-yyyy")</f>
        <v>Sep-2025</v>
      </c>
      <c r="D4551">
        <f t="shared" si="71"/>
        <v>2025</v>
      </c>
      <c r="E4551" t="s">
        <v>6722</v>
      </c>
      <c r="F4551" t="s">
        <v>7077</v>
      </c>
      <c r="G4551" t="s">
        <v>7097</v>
      </c>
      <c r="H4551" t="s">
        <v>7110</v>
      </c>
      <c r="I4551" t="s">
        <v>7159</v>
      </c>
      <c r="J4551" t="s">
        <v>7162</v>
      </c>
      <c r="K4551" t="s">
        <v>7166</v>
      </c>
      <c r="L4551" t="s">
        <v>7178</v>
      </c>
      <c r="M4551">
        <v>8</v>
      </c>
      <c r="N4551">
        <v>93776.55</v>
      </c>
      <c r="O4551">
        <v>0.2</v>
      </c>
      <c r="P4551">
        <v>11223.29</v>
      </c>
    </row>
    <row r="4552" spans="1:16" x14ac:dyDescent="0.25">
      <c r="A4552" t="s">
        <v>4564</v>
      </c>
      <c r="B4552" t="s">
        <v>5386</v>
      </c>
      <c r="C4552" t="str">
        <f>TEXT(SalesData[[#This Row],[Order Date]],"mmm-yyyy")</f>
        <v>Feb-2025</v>
      </c>
      <c r="D4552">
        <f t="shared" si="71"/>
        <v>2025</v>
      </c>
      <c r="E4552" t="s">
        <v>6214</v>
      </c>
      <c r="F4552" t="s">
        <v>6966</v>
      </c>
      <c r="G4552" t="s">
        <v>7095</v>
      </c>
      <c r="H4552" t="s">
        <v>7106</v>
      </c>
      <c r="I4552" t="s">
        <v>7122</v>
      </c>
      <c r="J4552" t="s">
        <v>7165</v>
      </c>
      <c r="K4552" t="s">
        <v>7176</v>
      </c>
      <c r="L4552" t="s">
        <v>7202</v>
      </c>
      <c r="M4552">
        <v>3</v>
      </c>
      <c r="N4552">
        <v>53752.3</v>
      </c>
      <c r="O4552">
        <v>0.05</v>
      </c>
      <c r="P4552">
        <v>7343.04</v>
      </c>
    </row>
    <row r="4553" spans="1:16" x14ac:dyDescent="0.25">
      <c r="A4553" t="s">
        <v>4565</v>
      </c>
      <c r="B4553" t="s">
        <v>6005</v>
      </c>
      <c r="C4553" t="str">
        <f>TEXT(SalesData[[#This Row],[Order Date]],"mmm-yyyy")</f>
        <v>Jul-2023</v>
      </c>
      <c r="D4553">
        <f t="shared" si="71"/>
        <v>2023</v>
      </c>
      <c r="E4553" t="s">
        <v>6436</v>
      </c>
      <c r="F4553" t="s">
        <v>6913</v>
      </c>
      <c r="G4553" t="s">
        <v>7096</v>
      </c>
      <c r="H4553" t="s">
        <v>7103</v>
      </c>
      <c r="I4553" t="s">
        <v>7158</v>
      </c>
      <c r="J4553" t="s">
        <v>7162</v>
      </c>
      <c r="K4553" t="s">
        <v>7168</v>
      </c>
      <c r="L4553" t="s">
        <v>7181</v>
      </c>
      <c r="M4553">
        <v>4</v>
      </c>
      <c r="N4553">
        <v>39549.800000000003</v>
      </c>
      <c r="O4553">
        <v>0.2</v>
      </c>
      <c r="P4553">
        <v>3591.5</v>
      </c>
    </row>
    <row r="4554" spans="1:16" x14ac:dyDescent="0.25">
      <c r="A4554" t="s">
        <v>4566</v>
      </c>
      <c r="B4554" t="s">
        <v>5690</v>
      </c>
      <c r="C4554" t="str">
        <f>TEXT(SalesData[[#This Row],[Order Date]],"mmm-yyyy")</f>
        <v>Jul-2025</v>
      </c>
      <c r="D4554">
        <f t="shared" si="71"/>
        <v>2025</v>
      </c>
      <c r="E4554" t="s">
        <v>6731</v>
      </c>
      <c r="F4554" t="s">
        <v>7074</v>
      </c>
      <c r="G4554" t="s">
        <v>7094</v>
      </c>
      <c r="H4554" t="s">
        <v>7099</v>
      </c>
      <c r="I4554" t="s">
        <v>7130</v>
      </c>
      <c r="J4554" t="s">
        <v>7165</v>
      </c>
      <c r="K4554" t="s">
        <v>7177</v>
      </c>
      <c r="L4554" t="s">
        <v>7198</v>
      </c>
      <c r="M4554">
        <v>3</v>
      </c>
      <c r="N4554">
        <v>179921.87</v>
      </c>
      <c r="O4554">
        <v>0.1</v>
      </c>
      <c r="P4554">
        <v>29458.67</v>
      </c>
    </row>
    <row r="4555" spans="1:16" x14ac:dyDescent="0.25">
      <c r="A4555" t="s">
        <v>4567</v>
      </c>
      <c r="B4555" t="s">
        <v>5719</v>
      </c>
      <c r="C4555" t="str">
        <f>TEXT(SalesData[[#This Row],[Order Date]],"mmm-yyyy")</f>
        <v>Mar-2024</v>
      </c>
      <c r="D4555">
        <f t="shared" si="71"/>
        <v>2024</v>
      </c>
      <c r="E4555" t="s">
        <v>6604</v>
      </c>
      <c r="F4555" t="s">
        <v>6918</v>
      </c>
      <c r="G4555" t="s">
        <v>7097</v>
      </c>
      <c r="H4555" t="s">
        <v>7105</v>
      </c>
      <c r="I4555" t="s">
        <v>7128</v>
      </c>
      <c r="J4555" t="s">
        <v>7163</v>
      </c>
      <c r="K4555" t="s">
        <v>7167</v>
      </c>
      <c r="L4555" t="s">
        <v>7179</v>
      </c>
      <c r="M4555">
        <v>3</v>
      </c>
      <c r="N4555">
        <v>7600.78</v>
      </c>
      <c r="O4555">
        <v>0</v>
      </c>
      <c r="P4555">
        <v>2170.7199999999998</v>
      </c>
    </row>
    <row r="4556" spans="1:16" x14ac:dyDescent="0.25">
      <c r="A4556" t="s">
        <v>4568</v>
      </c>
      <c r="B4556" t="s">
        <v>6090</v>
      </c>
      <c r="C4556" t="str">
        <f>TEXT(SalesData[[#This Row],[Order Date]],"mmm-yyyy")</f>
        <v>Jul-2023</v>
      </c>
      <c r="D4556">
        <f t="shared" si="71"/>
        <v>2023</v>
      </c>
      <c r="E4556" t="s">
        <v>6154</v>
      </c>
      <c r="F4556" t="s">
        <v>6952</v>
      </c>
      <c r="G4556" t="s">
        <v>7096</v>
      </c>
      <c r="H4556" t="s">
        <v>7111</v>
      </c>
      <c r="I4556" t="s">
        <v>7131</v>
      </c>
      <c r="J4556" t="s">
        <v>7165</v>
      </c>
      <c r="K4556" t="s">
        <v>7176</v>
      </c>
      <c r="L4556" t="s">
        <v>7202</v>
      </c>
      <c r="M4556">
        <v>2</v>
      </c>
      <c r="N4556">
        <v>37640.699999999997</v>
      </c>
      <c r="O4556">
        <v>0</v>
      </c>
      <c r="P4556">
        <v>5156.25</v>
      </c>
    </row>
    <row r="4557" spans="1:16" x14ac:dyDescent="0.25">
      <c r="A4557" t="s">
        <v>4569</v>
      </c>
      <c r="B4557" t="s">
        <v>5090</v>
      </c>
      <c r="C4557" t="str">
        <f>TEXT(SalesData[[#This Row],[Order Date]],"mmm-yyyy")</f>
        <v>Nov-2024</v>
      </c>
      <c r="D4557">
        <f t="shared" si="71"/>
        <v>2024</v>
      </c>
      <c r="E4557" t="s">
        <v>6128</v>
      </c>
      <c r="F4557" t="s">
        <v>6927</v>
      </c>
      <c r="G4557" t="s">
        <v>7094</v>
      </c>
      <c r="H4557" t="s">
        <v>7099</v>
      </c>
      <c r="I4557" t="s">
        <v>7125</v>
      </c>
      <c r="J4557" t="s">
        <v>7164</v>
      </c>
      <c r="K4557" t="s">
        <v>7170</v>
      </c>
      <c r="L4557" t="s">
        <v>7189</v>
      </c>
      <c r="M4557">
        <v>7</v>
      </c>
      <c r="N4557">
        <v>8270.98</v>
      </c>
      <c r="O4557">
        <v>0.2</v>
      </c>
      <c r="P4557">
        <v>2073.7800000000002</v>
      </c>
    </row>
    <row r="4558" spans="1:16" x14ac:dyDescent="0.25">
      <c r="A4558" t="s">
        <v>4570</v>
      </c>
      <c r="B4558" t="s">
        <v>5121</v>
      </c>
      <c r="C4558" t="str">
        <f>TEXT(SalesData[[#This Row],[Order Date]],"mmm-yyyy")</f>
        <v>Jan-2025</v>
      </c>
      <c r="D4558">
        <f t="shared" si="71"/>
        <v>2025</v>
      </c>
      <c r="E4558" t="s">
        <v>6627</v>
      </c>
      <c r="F4558" t="s">
        <v>6991</v>
      </c>
      <c r="G4558" t="s">
        <v>7094</v>
      </c>
      <c r="H4558" t="s">
        <v>7101</v>
      </c>
      <c r="I4558" t="s">
        <v>7124</v>
      </c>
      <c r="J4558" t="s">
        <v>7162</v>
      </c>
      <c r="K4558" t="s">
        <v>7168</v>
      </c>
      <c r="L4558" t="s">
        <v>7180</v>
      </c>
      <c r="M4558">
        <v>4</v>
      </c>
      <c r="N4558">
        <v>10577.38</v>
      </c>
      <c r="O4558">
        <v>0.25</v>
      </c>
      <c r="P4558">
        <v>1070.72</v>
      </c>
    </row>
    <row r="4559" spans="1:16" x14ac:dyDescent="0.25">
      <c r="A4559" t="s">
        <v>4571</v>
      </c>
      <c r="B4559" t="s">
        <v>5913</v>
      </c>
      <c r="C4559" t="str">
        <f>TEXT(SalesData[[#This Row],[Order Date]],"mmm-yyyy")</f>
        <v>Nov-2024</v>
      </c>
      <c r="D4559">
        <f t="shared" si="71"/>
        <v>2024</v>
      </c>
      <c r="E4559" t="s">
        <v>6854</v>
      </c>
      <c r="F4559" t="s">
        <v>7067</v>
      </c>
      <c r="G4559" t="s">
        <v>7094</v>
      </c>
      <c r="H4559" t="s">
        <v>7100</v>
      </c>
      <c r="I4559" t="s">
        <v>7151</v>
      </c>
      <c r="J4559" t="s">
        <v>7164</v>
      </c>
      <c r="K4559" t="s">
        <v>7174</v>
      </c>
      <c r="L4559" t="s">
        <v>7199</v>
      </c>
      <c r="M4559">
        <v>1</v>
      </c>
      <c r="N4559">
        <v>1479.31</v>
      </c>
      <c r="O4559">
        <v>0.1</v>
      </c>
      <c r="P4559">
        <v>281.01</v>
      </c>
    </row>
    <row r="4560" spans="1:16" x14ac:dyDescent="0.25">
      <c r="A4560" t="s">
        <v>4572</v>
      </c>
      <c r="B4560" t="s">
        <v>5454</v>
      </c>
      <c r="C4560" t="str">
        <f>TEXT(SalesData[[#This Row],[Order Date]],"mmm-yyyy")</f>
        <v>Jun-2025</v>
      </c>
      <c r="D4560">
        <f t="shared" si="71"/>
        <v>2025</v>
      </c>
      <c r="E4560" t="s">
        <v>6290</v>
      </c>
      <c r="F4560" t="s">
        <v>6904</v>
      </c>
      <c r="G4560" t="s">
        <v>7095</v>
      </c>
      <c r="H4560" t="s">
        <v>7102</v>
      </c>
      <c r="I4560" t="s">
        <v>7157</v>
      </c>
      <c r="J4560" t="s">
        <v>7163</v>
      </c>
      <c r="K4560" t="s">
        <v>7175</v>
      </c>
      <c r="L4560" t="s">
        <v>7190</v>
      </c>
      <c r="M4560">
        <v>4</v>
      </c>
      <c r="N4560">
        <v>7369.68</v>
      </c>
      <c r="O4560">
        <v>0.15</v>
      </c>
      <c r="P4560">
        <v>1008.75</v>
      </c>
    </row>
    <row r="4561" spans="1:16" x14ac:dyDescent="0.25">
      <c r="A4561" t="s">
        <v>4573</v>
      </c>
      <c r="B4561" t="s">
        <v>5729</v>
      </c>
      <c r="C4561" t="str">
        <f>TEXT(SalesData[[#This Row],[Order Date]],"mmm-yyyy")</f>
        <v>Jul-2023</v>
      </c>
      <c r="D4561">
        <f t="shared" si="71"/>
        <v>2023</v>
      </c>
      <c r="E4561" t="s">
        <v>6440</v>
      </c>
      <c r="F4561" t="s">
        <v>6913</v>
      </c>
      <c r="G4561" t="s">
        <v>7095</v>
      </c>
      <c r="H4561" t="s">
        <v>7102</v>
      </c>
      <c r="I4561" t="s">
        <v>7118</v>
      </c>
      <c r="J4561" t="s">
        <v>7165</v>
      </c>
      <c r="K4561" t="s">
        <v>7176</v>
      </c>
      <c r="L4561" t="s">
        <v>7195</v>
      </c>
      <c r="M4561">
        <v>5</v>
      </c>
      <c r="N4561">
        <v>58047.27</v>
      </c>
      <c r="O4561">
        <v>0.05</v>
      </c>
      <c r="P4561">
        <v>5656.06</v>
      </c>
    </row>
    <row r="4562" spans="1:16" x14ac:dyDescent="0.25">
      <c r="A4562" t="s">
        <v>4574</v>
      </c>
      <c r="B4562" t="s">
        <v>5387</v>
      </c>
      <c r="C4562" t="str">
        <f>TEXT(SalesData[[#This Row],[Order Date]],"mmm-yyyy")</f>
        <v>May-2023</v>
      </c>
      <c r="D4562">
        <f t="shared" si="71"/>
        <v>2023</v>
      </c>
      <c r="E4562" t="s">
        <v>6332</v>
      </c>
      <c r="F4562" t="s">
        <v>6922</v>
      </c>
      <c r="G4562" t="s">
        <v>7097</v>
      </c>
      <c r="H4562" t="s">
        <v>7105</v>
      </c>
      <c r="I4562" t="s">
        <v>7121</v>
      </c>
      <c r="J4562" t="s">
        <v>7164</v>
      </c>
      <c r="K4562" t="s">
        <v>7174</v>
      </c>
      <c r="L4562" t="s">
        <v>7188</v>
      </c>
      <c r="M4562">
        <v>2</v>
      </c>
      <c r="N4562">
        <v>4597.2700000000004</v>
      </c>
      <c r="O4562">
        <v>0.15</v>
      </c>
      <c r="P4562">
        <v>911.21</v>
      </c>
    </row>
    <row r="4563" spans="1:16" x14ac:dyDescent="0.25">
      <c r="A4563" t="s">
        <v>4575</v>
      </c>
      <c r="B4563" t="s">
        <v>5057</v>
      </c>
      <c r="C4563" t="str">
        <f>TEXT(SalesData[[#This Row],[Order Date]],"mmm-yyyy")</f>
        <v>Jul-2024</v>
      </c>
      <c r="D4563">
        <f t="shared" si="71"/>
        <v>2024</v>
      </c>
      <c r="E4563" t="s">
        <v>6156</v>
      </c>
      <c r="F4563" t="s">
        <v>6937</v>
      </c>
      <c r="G4563" t="s">
        <v>7095</v>
      </c>
      <c r="H4563" t="s">
        <v>7108</v>
      </c>
      <c r="I4563" t="s">
        <v>7150</v>
      </c>
      <c r="J4563" t="s">
        <v>7164</v>
      </c>
      <c r="K4563" t="s">
        <v>7174</v>
      </c>
      <c r="L4563" t="s">
        <v>7188</v>
      </c>
      <c r="M4563">
        <v>6</v>
      </c>
      <c r="N4563">
        <v>12807.71</v>
      </c>
      <c r="O4563">
        <v>0.25</v>
      </c>
      <c r="P4563">
        <v>1350.85</v>
      </c>
    </row>
    <row r="4564" spans="1:16" x14ac:dyDescent="0.25">
      <c r="A4564" t="s">
        <v>4576</v>
      </c>
      <c r="B4564" t="s">
        <v>6023</v>
      </c>
      <c r="C4564" t="str">
        <f>TEXT(SalesData[[#This Row],[Order Date]],"mmm-yyyy")</f>
        <v>Sep-2024</v>
      </c>
      <c r="D4564">
        <f t="shared" si="71"/>
        <v>2024</v>
      </c>
      <c r="E4564" t="s">
        <v>6634</v>
      </c>
      <c r="F4564" t="s">
        <v>6994</v>
      </c>
      <c r="G4564" t="s">
        <v>7095</v>
      </c>
      <c r="H4564" t="s">
        <v>7108</v>
      </c>
      <c r="I4564" t="s">
        <v>7126</v>
      </c>
      <c r="J4564" t="s">
        <v>7164</v>
      </c>
      <c r="K4564" t="s">
        <v>7173</v>
      </c>
      <c r="L4564" t="s">
        <v>7200</v>
      </c>
      <c r="M4564">
        <v>6</v>
      </c>
      <c r="N4564">
        <v>6247.01</v>
      </c>
      <c r="O4564">
        <v>0.1</v>
      </c>
      <c r="P4564">
        <v>1694.5</v>
      </c>
    </row>
    <row r="4565" spans="1:16" x14ac:dyDescent="0.25">
      <c r="A4565" t="s">
        <v>4577</v>
      </c>
      <c r="B4565" t="s">
        <v>5701</v>
      </c>
      <c r="C4565" t="str">
        <f>TEXT(SalesData[[#This Row],[Order Date]],"mmm-yyyy")</f>
        <v>Feb-2025</v>
      </c>
      <c r="D4565">
        <f t="shared" si="71"/>
        <v>2025</v>
      </c>
      <c r="E4565" t="s">
        <v>6842</v>
      </c>
      <c r="F4565" t="s">
        <v>6918</v>
      </c>
      <c r="G4565" t="s">
        <v>7097</v>
      </c>
      <c r="H4565" t="s">
        <v>7105</v>
      </c>
      <c r="I4565" t="s">
        <v>7121</v>
      </c>
      <c r="J4565" t="s">
        <v>7162</v>
      </c>
      <c r="K4565" t="s">
        <v>7168</v>
      </c>
      <c r="L4565" t="s">
        <v>7181</v>
      </c>
      <c r="M4565">
        <v>2</v>
      </c>
      <c r="N4565">
        <v>22194.22</v>
      </c>
      <c r="O4565">
        <v>0.05</v>
      </c>
      <c r="P4565">
        <v>4315.96</v>
      </c>
    </row>
    <row r="4566" spans="1:16" x14ac:dyDescent="0.25">
      <c r="A4566" t="s">
        <v>4578</v>
      </c>
      <c r="B4566" t="s">
        <v>5091</v>
      </c>
      <c r="C4566" t="str">
        <f>TEXT(SalesData[[#This Row],[Order Date]],"mmm-yyyy")</f>
        <v>Mar-2025</v>
      </c>
      <c r="D4566">
        <f t="shared" si="71"/>
        <v>2025</v>
      </c>
      <c r="E4566" t="s">
        <v>6365</v>
      </c>
      <c r="F4566" t="s">
        <v>6901</v>
      </c>
      <c r="G4566" t="s">
        <v>7097</v>
      </c>
      <c r="H4566" t="s">
        <v>7110</v>
      </c>
      <c r="I4566" t="s">
        <v>7159</v>
      </c>
      <c r="J4566" t="s">
        <v>7164</v>
      </c>
      <c r="K4566" t="s">
        <v>7170</v>
      </c>
      <c r="L4566" t="s">
        <v>7189</v>
      </c>
      <c r="M4566">
        <v>6</v>
      </c>
      <c r="N4566">
        <v>7505.16</v>
      </c>
      <c r="O4566">
        <v>0.2</v>
      </c>
      <c r="P4566">
        <v>1388.19</v>
      </c>
    </row>
    <row r="4567" spans="1:16" x14ac:dyDescent="0.25">
      <c r="A4567" t="s">
        <v>4579</v>
      </c>
      <c r="B4567" t="s">
        <v>5820</v>
      </c>
      <c r="C4567" t="str">
        <f>TEXT(SalesData[[#This Row],[Order Date]],"mmm-yyyy")</f>
        <v>Aug-2023</v>
      </c>
      <c r="D4567">
        <f t="shared" si="71"/>
        <v>2023</v>
      </c>
      <c r="E4567" t="s">
        <v>6195</v>
      </c>
      <c r="F4567" t="s">
        <v>6921</v>
      </c>
      <c r="G4567" t="s">
        <v>7094</v>
      </c>
      <c r="H4567" t="s">
        <v>7101</v>
      </c>
      <c r="I4567" t="s">
        <v>7117</v>
      </c>
      <c r="J4567" t="s">
        <v>7165</v>
      </c>
      <c r="K4567" t="s">
        <v>7177</v>
      </c>
      <c r="L4567" t="s">
        <v>7201</v>
      </c>
      <c r="M4567">
        <v>8</v>
      </c>
      <c r="N4567">
        <v>344804.51</v>
      </c>
      <c r="O4567">
        <v>0.2</v>
      </c>
      <c r="P4567">
        <v>31001.66</v>
      </c>
    </row>
    <row r="4568" spans="1:16" x14ac:dyDescent="0.25">
      <c r="A4568" t="s">
        <v>4580</v>
      </c>
      <c r="B4568" t="s">
        <v>5491</v>
      </c>
      <c r="C4568" t="str">
        <f>TEXT(SalesData[[#This Row],[Order Date]],"mmm-yyyy")</f>
        <v>Aug-2025</v>
      </c>
      <c r="D4568">
        <f t="shared" si="71"/>
        <v>2025</v>
      </c>
      <c r="E4568" t="s">
        <v>6857</v>
      </c>
      <c r="F4568" t="s">
        <v>6907</v>
      </c>
      <c r="G4568" t="s">
        <v>7097</v>
      </c>
      <c r="H4568" t="s">
        <v>7110</v>
      </c>
      <c r="I4568" t="s">
        <v>7129</v>
      </c>
      <c r="J4568" t="s">
        <v>7162</v>
      </c>
      <c r="K4568" t="s">
        <v>7166</v>
      </c>
      <c r="L4568" t="s">
        <v>7178</v>
      </c>
      <c r="M4568">
        <v>7</v>
      </c>
      <c r="N4568">
        <v>100284.12</v>
      </c>
      <c r="O4568">
        <v>0</v>
      </c>
      <c r="P4568">
        <v>23033.18</v>
      </c>
    </row>
    <row r="4569" spans="1:16" x14ac:dyDescent="0.25">
      <c r="A4569" t="s">
        <v>4581</v>
      </c>
      <c r="B4569" t="s">
        <v>5311</v>
      </c>
      <c r="C4569" t="str">
        <f>TEXT(SalesData[[#This Row],[Order Date]],"mmm-yyyy")</f>
        <v>Aug-2023</v>
      </c>
      <c r="D4569">
        <f t="shared" si="71"/>
        <v>2023</v>
      </c>
      <c r="E4569" t="s">
        <v>6348</v>
      </c>
      <c r="F4569" t="s">
        <v>6970</v>
      </c>
      <c r="G4569" t="s">
        <v>7097</v>
      </c>
      <c r="H4569" t="s">
        <v>7110</v>
      </c>
      <c r="I4569" t="s">
        <v>7129</v>
      </c>
      <c r="J4569" t="s">
        <v>7162</v>
      </c>
      <c r="K4569" t="s">
        <v>7169</v>
      </c>
      <c r="L4569" t="s">
        <v>7193</v>
      </c>
      <c r="M4569">
        <v>2</v>
      </c>
      <c r="N4569">
        <v>19336.84</v>
      </c>
      <c r="O4569">
        <v>0.15</v>
      </c>
      <c r="P4569">
        <v>3140.04</v>
      </c>
    </row>
    <row r="4570" spans="1:16" x14ac:dyDescent="0.25">
      <c r="A4570" t="s">
        <v>4582</v>
      </c>
      <c r="B4570" t="s">
        <v>5206</v>
      </c>
      <c r="C4570" t="str">
        <f>TEXT(SalesData[[#This Row],[Order Date]],"mmm-yyyy")</f>
        <v>Jan-2023</v>
      </c>
      <c r="D4570">
        <f t="shared" si="71"/>
        <v>2023</v>
      </c>
      <c r="E4570" t="s">
        <v>6121</v>
      </c>
      <c r="F4570" t="s">
        <v>6920</v>
      </c>
      <c r="G4570" t="s">
        <v>7096</v>
      </c>
      <c r="H4570" t="s">
        <v>7111</v>
      </c>
      <c r="I4570" t="s">
        <v>7142</v>
      </c>
      <c r="J4570" t="s">
        <v>7164</v>
      </c>
      <c r="K4570" t="s">
        <v>7174</v>
      </c>
      <c r="L4570" t="s">
        <v>7199</v>
      </c>
      <c r="M4570">
        <v>6</v>
      </c>
      <c r="N4570">
        <v>8673.94</v>
      </c>
      <c r="O4570">
        <v>0.05</v>
      </c>
      <c r="P4570">
        <v>1796.84</v>
      </c>
    </row>
    <row r="4571" spans="1:16" x14ac:dyDescent="0.25">
      <c r="A4571" t="s">
        <v>4583</v>
      </c>
      <c r="B4571" t="s">
        <v>5879</v>
      </c>
      <c r="C4571" t="str">
        <f>TEXT(SalesData[[#This Row],[Order Date]],"mmm-yyyy")</f>
        <v>Jul-2023</v>
      </c>
      <c r="D4571">
        <f t="shared" si="71"/>
        <v>2023</v>
      </c>
      <c r="E4571" t="s">
        <v>6448</v>
      </c>
      <c r="F4571" t="s">
        <v>6916</v>
      </c>
      <c r="G4571" t="s">
        <v>7097</v>
      </c>
      <c r="H4571" t="s">
        <v>7104</v>
      </c>
      <c r="I4571" t="s">
        <v>7132</v>
      </c>
      <c r="J4571" t="s">
        <v>7162</v>
      </c>
      <c r="K4571" t="s">
        <v>7166</v>
      </c>
      <c r="L4571" t="s">
        <v>7192</v>
      </c>
      <c r="M4571">
        <v>6</v>
      </c>
      <c r="N4571">
        <v>33273.370000000003</v>
      </c>
      <c r="O4571">
        <v>0.1</v>
      </c>
      <c r="P4571">
        <v>3710.21</v>
      </c>
    </row>
    <row r="4572" spans="1:16" x14ac:dyDescent="0.25">
      <c r="A4572" t="s">
        <v>4584</v>
      </c>
      <c r="B4572" t="s">
        <v>5119</v>
      </c>
      <c r="C4572" t="str">
        <f>TEXT(SalesData[[#This Row],[Order Date]],"mmm-yyyy")</f>
        <v>Mar-2025</v>
      </c>
      <c r="D4572">
        <f t="shared" si="71"/>
        <v>2025</v>
      </c>
      <c r="E4572" t="s">
        <v>6388</v>
      </c>
      <c r="F4572" t="s">
        <v>7005</v>
      </c>
      <c r="G4572" t="s">
        <v>7094</v>
      </c>
      <c r="H4572" t="s">
        <v>7101</v>
      </c>
      <c r="I4572" t="s">
        <v>7124</v>
      </c>
      <c r="J4572" t="s">
        <v>7162</v>
      </c>
      <c r="K4572" t="s">
        <v>7166</v>
      </c>
      <c r="L4572" t="s">
        <v>7211</v>
      </c>
      <c r="M4572">
        <v>2</v>
      </c>
      <c r="N4572">
        <v>13921.01</v>
      </c>
      <c r="O4572">
        <v>0.05</v>
      </c>
      <c r="P4572">
        <v>2544.69</v>
      </c>
    </row>
    <row r="4573" spans="1:16" x14ac:dyDescent="0.25">
      <c r="A4573" t="s">
        <v>4585</v>
      </c>
      <c r="B4573" t="s">
        <v>5921</v>
      </c>
      <c r="C4573" t="str">
        <f>TEXT(SalesData[[#This Row],[Order Date]],"mmm-yyyy")</f>
        <v>Jun-2023</v>
      </c>
      <c r="D4573">
        <f t="shared" si="71"/>
        <v>2023</v>
      </c>
      <c r="E4573" t="s">
        <v>6305</v>
      </c>
      <c r="F4573" t="s">
        <v>7029</v>
      </c>
      <c r="G4573" t="s">
        <v>7095</v>
      </c>
      <c r="H4573" t="s">
        <v>7102</v>
      </c>
      <c r="I4573" t="s">
        <v>7157</v>
      </c>
      <c r="J4573" t="s">
        <v>7162</v>
      </c>
      <c r="K4573" t="s">
        <v>7169</v>
      </c>
      <c r="L4573" t="s">
        <v>7182</v>
      </c>
      <c r="M4573">
        <v>2</v>
      </c>
      <c r="N4573">
        <v>16688.900000000001</v>
      </c>
      <c r="O4573">
        <v>0.05</v>
      </c>
      <c r="P4573">
        <v>2414.94</v>
      </c>
    </row>
    <row r="4574" spans="1:16" x14ac:dyDescent="0.25">
      <c r="A4574" t="s">
        <v>4586</v>
      </c>
      <c r="B4574" t="s">
        <v>5516</v>
      </c>
      <c r="C4574" t="str">
        <f>TEXT(SalesData[[#This Row],[Order Date]],"mmm-yyyy")</f>
        <v>Oct-2024</v>
      </c>
      <c r="D4574">
        <f t="shared" si="71"/>
        <v>2024</v>
      </c>
      <c r="E4574" t="s">
        <v>6538</v>
      </c>
      <c r="F4574" t="s">
        <v>7061</v>
      </c>
      <c r="G4574" t="s">
        <v>7095</v>
      </c>
      <c r="H4574" t="s">
        <v>7108</v>
      </c>
      <c r="I4574" t="s">
        <v>7150</v>
      </c>
      <c r="J4574" t="s">
        <v>7165</v>
      </c>
      <c r="K4574" t="s">
        <v>7176</v>
      </c>
      <c r="L4574" t="s">
        <v>7202</v>
      </c>
      <c r="M4574">
        <v>3</v>
      </c>
      <c r="N4574">
        <v>51696.33</v>
      </c>
      <c r="O4574">
        <v>0</v>
      </c>
      <c r="P4574">
        <v>7507.79</v>
      </c>
    </row>
    <row r="4575" spans="1:16" x14ac:dyDescent="0.25">
      <c r="A4575" t="s">
        <v>4587</v>
      </c>
      <c r="B4575" t="s">
        <v>5771</v>
      </c>
      <c r="C4575" t="str">
        <f>TEXT(SalesData[[#This Row],[Order Date]],"mmm-yyyy")</f>
        <v>Oct-2025</v>
      </c>
      <c r="D4575">
        <f t="shared" si="71"/>
        <v>2025</v>
      </c>
      <c r="E4575" t="s">
        <v>6209</v>
      </c>
      <c r="F4575" t="s">
        <v>6983</v>
      </c>
      <c r="G4575" t="s">
        <v>7095</v>
      </c>
      <c r="H4575" t="s">
        <v>7109</v>
      </c>
      <c r="I4575" t="s">
        <v>7140</v>
      </c>
      <c r="J4575" t="s">
        <v>7165</v>
      </c>
      <c r="K4575" t="s">
        <v>7176</v>
      </c>
      <c r="L4575" t="s">
        <v>7202</v>
      </c>
      <c r="M4575">
        <v>6</v>
      </c>
      <c r="N4575">
        <v>89459.520000000004</v>
      </c>
      <c r="O4575">
        <v>0.15</v>
      </c>
      <c r="P4575">
        <v>6223</v>
      </c>
    </row>
    <row r="4576" spans="1:16" x14ac:dyDescent="0.25">
      <c r="A4576" t="s">
        <v>4588</v>
      </c>
      <c r="B4576" t="s">
        <v>6029</v>
      </c>
      <c r="C4576" t="str">
        <f>TEXT(SalesData[[#This Row],[Order Date]],"mmm-yyyy")</f>
        <v>Apr-2024</v>
      </c>
      <c r="D4576">
        <f t="shared" si="71"/>
        <v>2024</v>
      </c>
      <c r="E4576" t="s">
        <v>6590</v>
      </c>
      <c r="F4576" t="s">
        <v>6927</v>
      </c>
      <c r="G4576" t="s">
        <v>7097</v>
      </c>
      <c r="H4576" t="s">
        <v>7110</v>
      </c>
      <c r="I4576" t="s">
        <v>7129</v>
      </c>
      <c r="J4576" t="s">
        <v>7162</v>
      </c>
      <c r="K4576" t="s">
        <v>7168</v>
      </c>
      <c r="L4576" t="s">
        <v>7181</v>
      </c>
      <c r="M4576">
        <v>1</v>
      </c>
      <c r="N4576">
        <v>12260.98</v>
      </c>
      <c r="O4576">
        <v>0</v>
      </c>
      <c r="P4576">
        <v>2900.79</v>
      </c>
    </row>
    <row r="4577" spans="1:16" x14ac:dyDescent="0.25">
      <c r="A4577" t="s">
        <v>4589</v>
      </c>
      <c r="B4577" t="s">
        <v>5314</v>
      </c>
      <c r="C4577" t="str">
        <f>TEXT(SalesData[[#This Row],[Order Date]],"mmm-yyyy")</f>
        <v>May-2025</v>
      </c>
      <c r="D4577">
        <f t="shared" si="71"/>
        <v>2025</v>
      </c>
      <c r="E4577" t="s">
        <v>6150</v>
      </c>
      <c r="F4577" t="s">
        <v>6948</v>
      </c>
      <c r="G4577" t="s">
        <v>7096</v>
      </c>
      <c r="H4577" t="s">
        <v>7103</v>
      </c>
      <c r="I4577" t="s">
        <v>7119</v>
      </c>
      <c r="J4577" t="s">
        <v>7163</v>
      </c>
      <c r="K4577" t="s">
        <v>7167</v>
      </c>
      <c r="L4577" t="s">
        <v>7187</v>
      </c>
      <c r="M4577">
        <v>3</v>
      </c>
      <c r="N4577">
        <v>3696.72</v>
      </c>
      <c r="O4577">
        <v>0.15</v>
      </c>
      <c r="P4577">
        <v>805.07</v>
      </c>
    </row>
    <row r="4578" spans="1:16" x14ac:dyDescent="0.25">
      <c r="A4578" t="s">
        <v>4590</v>
      </c>
      <c r="B4578" t="s">
        <v>5800</v>
      </c>
      <c r="C4578" t="str">
        <f>TEXT(SalesData[[#This Row],[Order Date]],"mmm-yyyy")</f>
        <v>Feb-2023</v>
      </c>
      <c r="D4578">
        <f t="shared" si="71"/>
        <v>2023</v>
      </c>
      <c r="E4578" t="s">
        <v>6835</v>
      </c>
      <c r="F4578" t="s">
        <v>7092</v>
      </c>
      <c r="G4578" t="s">
        <v>7097</v>
      </c>
      <c r="H4578" t="s">
        <v>7105</v>
      </c>
      <c r="I4578" t="s">
        <v>7128</v>
      </c>
      <c r="J4578" t="s">
        <v>7162</v>
      </c>
      <c r="K4578" t="s">
        <v>7166</v>
      </c>
      <c r="L4578" t="s">
        <v>7192</v>
      </c>
      <c r="M4578">
        <v>5</v>
      </c>
      <c r="N4578">
        <v>25904.44</v>
      </c>
      <c r="O4578">
        <v>0.15</v>
      </c>
      <c r="P4578">
        <v>3248.58</v>
      </c>
    </row>
    <row r="4579" spans="1:16" x14ac:dyDescent="0.25">
      <c r="A4579" t="s">
        <v>4591</v>
      </c>
      <c r="B4579" t="s">
        <v>5174</v>
      </c>
      <c r="C4579" t="str">
        <f>TEXT(SalesData[[#This Row],[Order Date]],"mmm-yyyy")</f>
        <v>Dec-2024</v>
      </c>
      <c r="D4579">
        <f t="shared" si="71"/>
        <v>2024</v>
      </c>
      <c r="E4579" t="s">
        <v>6421</v>
      </c>
      <c r="F4579" t="s">
        <v>7054</v>
      </c>
      <c r="G4579" t="s">
        <v>7097</v>
      </c>
      <c r="H4579" t="s">
        <v>7107</v>
      </c>
      <c r="I4579" t="s">
        <v>7153</v>
      </c>
      <c r="J4579" t="s">
        <v>7165</v>
      </c>
      <c r="K4579" t="s">
        <v>7176</v>
      </c>
      <c r="L4579" t="s">
        <v>7194</v>
      </c>
      <c r="M4579">
        <v>6</v>
      </c>
      <c r="N4579">
        <v>143276.95000000001</v>
      </c>
      <c r="O4579">
        <v>0</v>
      </c>
      <c r="P4579">
        <v>21648.560000000001</v>
      </c>
    </row>
    <row r="4580" spans="1:16" x14ac:dyDescent="0.25">
      <c r="A4580" t="s">
        <v>4592</v>
      </c>
      <c r="B4580" t="s">
        <v>5546</v>
      </c>
      <c r="C4580" t="str">
        <f>TEXT(SalesData[[#This Row],[Order Date]],"mmm-yyyy")</f>
        <v>Feb-2024</v>
      </c>
      <c r="D4580">
        <f t="shared" si="71"/>
        <v>2024</v>
      </c>
      <c r="E4580" t="s">
        <v>6361</v>
      </c>
      <c r="F4580" t="s">
        <v>6897</v>
      </c>
      <c r="G4580" t="s">
        <v>7096</v>
      </c>
      <c r="H4580" t="s">
        <v>7113</v>
      </c>
      <c r="I4580" t="s">
        <v>7143</v>
      </c>
      <c r="J4580" t="s">
        <v>7163</v>
      </c>
      <c r="K4580" t="s">
        <v>7167</v>
      </c>
      <c r="L4580" t="s">
        <v>7187</v>
      </c>
      <c r="M4580">
        <v>8</v>
      </c>
      <c r="N4580">
        <v>11911.43</v>
      </c>
      <c r="O4580">
        <v>0</v>
      </c>
      <c r="P4580">
        <v>3870.53</v>
      </c>
    </row>
    <row r="4581" spans="1:16" x14ac:dyDescent="0.25">
      <c r="A4581" t="s">
        <v>4593</v>
      </c>
      <c r="B4581" t="s">
        <v>5537</v>
      </c>
      <c r="C4581" t="str">
        <f>TEXT(SalesData[[#This Row],[Order Date]],"mmm-yyyy")</f>
        <v>Aug-2024</v>
      </c>
      <c r="D4581">
        <f t="shared" si="71"/>
        <v>2024</v>
      </c>
      <c r="E4581" t="s">
        <v>6591</v>
      </c>
      <c r="F4581" t="s">
        <v>6970</v>
      </c>
      <c r="G4581" t="s">
        <v>7097</v>
      </c>
      <c r="H4581" t="s">
        <v>7110</v>
      </c>
      <c r="I4581" t="s">
        <v>7129</v>
      </c>
      <c r="J4581" t="s">
        <v>7165</v>
      </c>
      <c r="K4581" t="s">
        <v>7177</v>
      </c>
      <c r="L4581" t="s">
        <v>7210</v>
      </c>
      <c r="M4581">
        <v>3</v>
      </c>
      <c r="N4581">
        <v>245297.79</v>
      </c>
      <c r="O4581">
        <v>0</v>
      </c>
      <c r="P4581">
        <v>30360.39</v>
      </c>
    </row>
    <row r="4582" spans="1:16" x14ac:dyDescent="0.25">
      <c r="A4582" t="s">
        <v>4594</v>
      </c>
      <c r="B4582" t="s">
        <v>5943</v>
      </c>
      <c r="C4582" t="str">
        <f>TEXT(SalesData[[#This Row],[Order Date]],"mmm-yyyy")</f>
        <v>Oct-2025</v>
      </c>
      <c r="D4582">
        <f t="shared" si="71"/>
        <v>2025</v>
      </c>
      <c r="E4582" t="s">
        <v>6597</v>
      </c>
      <c r="F4582" t="s">
        <v>6911</v>
      </c>
      <c r="G4582" t="s">
        <v>7094</v>
      </c>
      <c r="H4582" t="s">
        <v>7099</v>
      </c>
      <c r="I4582" t="s">
        <v>7125</v>
      </c>
      <c r="J4582" t="s">
        <v>7164</v>
      </c>
      <c r="K4582" t="s">
        <v>7170</v>
      </c>
      <c r="L4582" t="s">
        <v>7213</v>
      </c>
      <c r="M4582">
        <v>3</v>
      </c>
      <c r="N4582">
        <v>8313.19</v>
      </c>
      <c r="O4582">
        <v>0</v>
      </c>
      <c r="P4582">
        <v>2959.92</v>
      </c>
    </row>
    <row r="4583" spans="1:16" x14ac:dyDescent="0.25">
      <c r="A4583" t="s">
        <v>4595</v>
      </c>
      <c r="B4583" t="s">
        <v>5270</v>
      </c>
      <c r="C4583" t="str">
        <f>TEXT(SalesData[[#This Row],[Order Date]],"mmm-yyyy")</f>
        <v>Oct-2024</v>
      </c>
      <c r="D4583">
        <f t="shared" si="71"/>
        <v>2024</v>
      </c>
      <c r="E4583" t="s">
        <v>6561</v>
      </c>
      <c r="F4583" t="s">
        <v>6956</v>
      </c>
      <c r="G4583" t="s">
        <v>7095</v>
      </c>
      <c r="H4583" t="s">
        <v>7108</v>
      </c>
      <c r="I4583" t="s">
        <v>7126</v>
      </c>
      <c r="J4583" t="s">
        <v>7162</v>
      </c>
      <c r="K4583" t="s">
        <v>7166</v>
      </c>
      <c r="L4583" t="s">
        <v>7192</v>
      </c>
      <c r="M4583">
        <v>5</v>
      </c>
      <c r="N4583">
        <v>22201.62</v>
      </c>
      <c r="O4583">
        <v>0.25</v>
      </c>
      <c r="P4583">
        <v>1611.08</v>
      </c>
    </row>
    <row r="4584" spans="1:16" x14ac:dyDescent="0.25">
      <c r="A4584" t="s">
        <v>4596</v>
      </c>
      <c r="B4584" t="s">
        <v>6040</v>
      </c>
      <c r="C4584" t="str">
        <f>TEXT(SalesData[[#This Row],[Order Date]],"mmm-yyyy")</f>
        <v>Mar-2025</v>
      </c>
      <c r="D4584">
        <f t="shared" si="71"/>
        <v>2025</v>
      </c>
      <c r="E4584" t="s">
        <v>6298</v>
      </c>
      <c r="F4584" t="s">
        <v>6932</v>
      </c>
      <c r="G4584" t="s">
        <v>7097</v>
      </c>
      <c r="H4584" t="s">
        <v>7105</v>
      </c>
      <c r="I4584" t="s">
        <v>7121</v>
      </c>
      <c r="J4584" t="s">
        <v>7162</v>
      </c>
      <c r="K4584" t="s">
        <v>7169</v>
      </c>
      <c r="L4584" t="s">
        <v>7193</v>
      </c>
      <c r="M4584">
        <v>5</v>
      </c>
      <c r="N4584">
        <v>41572.69</v>
      </c>
      <c r="O4584">
        <v>0.25</v>
      </c>
      <c r="P4584">
        <v>5329.42</v>
      </c>
    </row>
    <row r="4585" spans="1:16" x14ac:dyDescent="0.25">
      <c r="A4585" t="s">
        <v>4597</v>
      </c>
      <c r="B4585" t="s">
        <v>5998</v>
      </c>
      <c r="C4585" t="str">
        <f>TEXT(SalesData[[#This Row],[Order Date]],"mmm-yyyy")</f>
        <v>Dec-2025</v>
      </c>
      <c r="D4585">
        <f t="shared" si="71"/>
        <v>2025</v>
      </c>
      <c r="E4585" t="s">
        <v>6665</v>
      </c>
      <c r="F4585" t="s">
        <v>6908</v>
      </c>
      <c r="G4585" t="s">
        <v>7096</v>
      </c>
      <c r="H4585" t="s">
        <v>7103</v>
      </c>
      <c r="I4585" t="s">
        <v>7134</v>
      </c>
      <c r="J4585" t="s">
        <v>7165</v>
      </c>
      <c r="K4585" t="s">
        <v>7176</v>
      </c>
      <c r="L4585" t="s">
        <v>7202</v>
      </c>
      <c r="M4585">
        <v>7</v>
      </c>
      <c r="N4585">
        <v>102598.34</v>
      </c>
      <c r="O4585">
        <v>0.2</v>
      </c>
      <c r="P4585">
        <v>1631.38</v>
      </c>
    </row>
    <row r="4586" spans="1:16" x14ac:dyDescent="0.25">
      <c r="A4586" t="s">
        <v>4598</v>
      </c>
      <c r="B4586" t="s">
        <v>5616</v>
      </c>
      <c r="C4586" t="str">
        <f>TEXT(SalesData[[#This Row],[Order Date]],"mmm-yyyy")</f>
        <v>Jan-2024</v>
      </c>
      <c r="D4586">
        <f t="shared" si="71"/>
        <v>2024</v>
      </c>
      <c r="E4586" t="s">
        <v>6318</v>
      </c>
      <c r="F4586" t="s">
        <v>6970</v>
      </c>
      <c r="G4586" t="s">
        <v>7095</v>
      </c>
      <c r="H4586" t="s">
        <v>7108</v>
      </c>
      <c r="I4586" t="s">
        <v>7150</v>
      </c>
      <c r="J4586" t="s">
        <v>7162</v>
      </c>
      <c r="K4586" t="s">
        <v>7168</v>
      </c>
      <c r="L4586" t="s">
        <v>7180</v>
      </c>
      <c r="M4586">
        <v>3</v>
      </c>
      <c r="N4586">
        <v>8157.5</v>
      </c>
      <c r="O4586">
        <v>0.2</v>
      </c>
      <c r="P4586">
        <v>378.02</v>
      </c>
    </row>
    <row r="4587" spans="1:16" x14ac:dyDescent="0.25">
      <c r="A4587" t="s">
        <v>4599</v>
      </c>
      <c r="B4587" t="s">
        <v>5343</v>
      </c>
      <c r="C4587" t="str">
        <f>TEXT(SalesData[[#This Row],[Order Date]],"mmm-yyyy")</f>
        <v>Jul-2023</v>
      </c>
      <c r="D4587">
        <f t="shared" si="71"/>
        <v>2023</v>
      </c>
      <c r="E4587" t="s">
        <v>6261</v>
      </c>
      <c r="F4587" t="s">
        <v>6987</v>
      </c>
      <c r="G4587" t="s">
        <v>7096</v>
      </c>
      <c r="H4587" t="s">
        <v>7111</v>
      </c>
      <c r="I4587" t="s">
        <v>7142</v>
      </c>
      <c r="J4587" t="s">
        <v>7163</v>
      </c>
      <c r="K4587" t="s">
        <v>7171</v>
      </c>
      <c r="L4587" t="s">
        <v>7184</v>
      </c>
      <c r="M4587">
        <v>3</v>
      </c>
      <c r="N4587">
        <v>22490.37</v>
      </c>
      <c r="O4587">
        <v>0.1</v>
      </c>
      <c r="P4587">
        <v>2591.8200000000002</v>
      </c>
    </row>
    <row r="4588" spans="1:16" x14ac:dyDescent="0.25">
      <c r="A4588" t="s">
        <v>4600</v>
      </c>
      <c r="B4588" t="s">
        <v>5021</v>
      </c>
      <c r="C4588" t="str">
        <f>TEXT(SalesData[[#This Row],[Order Date]],"mmm-yyyy")</f>
        <v>Dec-2024</v>
      </c>
      <c r="D4588">
        <f t="shared" si="71"/>
        <v>2024</v>
      </c>
      <c r="E4588" t="s">
        <v>6535</v>
      </c>
      <c r="F4588" t="s">
        <v>7074</v>
      </c>
      <c r="G4588" t="s">
        <v>7097</v>
      </c>
      <c r="H4588" t="s">
        <v>7110</v>
      </c>
      <c r="I4588" t="s">
        <v>7129</v>
      </c>
      <c r="J4588" t="s">
        <v>7164</v>
      </c>
      <c r="K4588" t="s">
        <v>7173</v>
      </c>
      <c r="L4588" t="s">
        <v>7206</v>
      </c>
      <c r="M4588">
        <v>4</v>
      </c>
      <c r="N4588">
        <v>7786.47</v>
      </c>
      <c r="O4588">
        <v>0.15</v>
      </c>
      <c r="P4588">
        <v>2002.49</v>
      </c>
    </row>
    <row r="4589" spans="1:16" x14ac:dyDescent="0.25">
      <c r="A4589" t="s">
        <v>4601</v>
      </c>
      <c r="B4589" t="s">
        <v>5447</v>
      </c>
      <c r="C4589" t="str">
        <f>TEXT(SalesData[[#This Row],[Order Date]],"mmm-yyyy")</f>
        <v>Apr-2023</v>
      </c>
      <c r="D4589">
        <f t="shared" si="71"/>
        <v>2023</v>
      </c>
      <c r="E4589" t="s">
        <v>6815</v>
      </c>
      <c r="F4589" t="s">
        <v>6957</v>
      </c>
      <c r="G4589" t="s">
        <v>7095</v>
      </c>
      <c r="H4589" t="s">
        <v>7108</v>
      </c>
      <c r="I4589" t="s">
        <v>7141</v>
      </c>
      <c r="J4589" t="s">
        <v>7165</v>
      </c>
      <c r="K4589" t="s">
        <v>7177</v>
      </c>
      <c r="L4589" t="s">
        <v>7210</v>
      </c>
      <c r="M4589">
        <v>1</v>
      </c>
      <c r="N4589">
        <v>67039.7</v>
      </c>
      <c r="O4589">
        <v>0.2</v>
      </c>
      <c r="P4589">
        <v>4241.75</v>
      </c>
    </row>
    <row r="4590" spans="1:16" x14ac:dyDescent="0.25">
      <c r="A4590" t="s">
        <v>4602</v>
      </c>
      <c r="B4590" t="s">
        <v>5925</v>
      </c>
      <c r="C4590" t="str">
        <f>TEXT(SalesData[[#This Row],[Order Date]],"mmm-yyyy")</f>
        <v>Jul-2025</v>
      </c>
      <c r="D4590">
        <f t="shared" si="71"/>
        <v>2025</v>
      </c>
      <c r="E4590" t="s">
        <v>6587</v>
      </c>
      <c r="F4590" t="s">
        <v>6976</v>
      </c>
      <c r="G4590" t="s">
        <v>7095</v>
      </c>
      <c r="H4590" t="s">
        <v>7109</v>
      </c>
      <c r="I4590" t="s">
        <v>7135</v>
      </c>
      <c r="J4590" t="s">
        <v>7165</v>
      </c>
      <c r="K4590" t="s">
        <v>7177</v>
      </c>
      <c r="L4590" t="s">
        <v>7201</v>
      </c>
      <c r="M4590">
        <v>2</v>
      </c>
      <c r="N4590">
        <v>93922.71</v>
      </c>
      <c r="O4590">
        <v>0.05</v>
      </c>
      <c r="P4590">
        <v>12566.96</v>
      </c>
    </row>
    <row r="4591" spans="1:16" x14ac:dyDescent="0.25">
      <c r="A4591" t="s">
        <v>4603</v>
      </c>
      <c r="B4591" t="s">
        <v>5935</v>
      </c>
      <c r="C4591" t="str">
        <f>TEXT(SalesData[[#This Row],[Order Date]],"mmm-yyyy")</f>
        <v>Aug-2025</v>
      </c>
      <c r="D4591">
        <f t="shared" si="71"/>
        <v>2025</v>
      </c>
      <c r="E4591" t="s">
        <v>6674</v>
      </c>
      <c r="F4591" t="s">
        <v>6975</v>
      </c>
      <c r="G4591" t="s">
        <v>7096</v>
      </c>
      <c r="H4591" t="s">
        <v>7113</v>
      </c>
      <c r="I4591" t="s">
        <v>7148</v>
      </c>
      <c r="J4591" t="s">
        <v>7164</v>
      </c>
      <c r="K4591" t="s">
        <v>7174</v>
      </c>
      <c r="L4591" t="s">
        <v>7188</v>
      </c>
      <c r="M4591">
        <v>3</v>
      </c>
      <c r="N4591">
        <v>8476.89</v>
      </c>
      <c r="O4591">
        <v>0</v>
      </c>
      <c r="P4591">
        <v>1912.19</v>
      </c>
    </row>
    <row r="4592" spans="1:16" x14ac:dyDescent="0.25">
      <c r="A4592" t="s">
        <v>4604</v>
      </c>
      <c r="B4592" t="s">
        <v>5909</v>
      </c>
      <c r="C4592" t="str">
        <f>TEXT(SalesData[[#This Row],[Order Date]],"mmm-yyyy")</f>
        <v>Mar-2023</v>
      </c>
      <c r="D4592">
        <f t="shared" si="71"/>
        <v>2023</v>
      </c>
      <c r="E4592" t="s">
        <v>6649</v>
      </c>
      <c r="F4592" t="s">
        <v>6977</v>
      </c>
      <c r="G4592" t="s">
        <v>7097</v>
      </c>
      <c r="H4592" t="s">
        <v>7105</v>
      </c>
      <c r="I4592" t="s">
        <v>7149</v>
      </c>
      <c r="J4592" t="s">
        <v>7164</v>
      </c>
      <c r="K4592" t="s">
        <v>7174</v>
      </c>
      <c r="L4592" t="s">
        <v>7196</v>
      </c>
      <c r="M4592">
        <v>5</v>
      </c>
      <c r="N4592">
        <v>13968.76</v>
      </c>
      <c r="O4592">
        <v>0.2</v>
      </c>
      <c r="P4592">
        <v>2218.66</v>
      </c>
    </row>
    <row r="4593" spans="1:16" x14ac:dyDescent="0.25">
      <c r="A4593" t="s">
        <v>4605</v>
      </c>
      <c r="B4593" t="s">
        <v>5437</v>
      </c>
      <c r="C4593" t="str">
        <f>TEXT(SalesData[[#This Row],[Order Date]],"mmm-yyyy")</f>
        <v>Sep-2024</v>
      </c>
      <c r="D4593">
        <f t="shared" si="71"/>
        <v>2024</v>
      </c>
      <c r="E4593" t="s">
        <v>6134</v>
      </c>
      <c r="F4593" t="s">
        <v>6932</v>
      </c>
      <c r="G4593" t="s">
        <v>7096</v>
      </c>
      <c r="H4593" t="s">
        <v>7112</v>
      </c>
      <c r="I4593" t="s">
        <v>7133</v>
      </c>
      <c r="J4593" t="s">
        <v>7165</v>
      </c>
      <c r="K4593" t="s">
        <v>7177</v>
      </c>
      <c r="L4593" t="s">
        <v>7210</v>
      </c>
      <c r="M4593">
        <v>3</v>
      </c>
      <c r="N4593">
        <v>199943.19</v>
      </c>
      <c r="O4593">
        <v>0.25</v>
      </c>
      <c r="P4593">
        <v>3222.29</v>
      </c>
    </row>
    <row r="4594" spans="1:16" x14ac:dyDescent="0.25">
      <c r="A4594" t="s">
        <v>4606</v>
      </c>
      <c r="B4594" t="s">
        <v>5949</v>
      </c>
      <c r="C4594" t="str">
        <f>TEXT(SalesData[[#This Row],[Order Date]],"mmm-yyyy")</f>
        <v>Oct-2025</v>
      </c>
      <c r="D4594">
        <f t="shared" si="71"/>
        <v>2025</v>
      </c>
      <c r="E4594" t="s">
        <v>6774</v>
      </c>
      <c r="F4594" t="s">
        <v>6981</v>
      </c>
      <c r="G4594" t="s">
        <v>7096</v>
      </c>
      <c r="H4594" t="s">
        <v>7113</v>
      </c>
      <c r="I4594" t="s">
        <v>7148</v>
      </c>
      <c r="J4594" t="s">
        <v>7163</v>
      </c>
      <c r="K4594" t="s">
        <v>7175</v>
      </c>
      <c r="L4594" t="s">
        <v>7197</v>
      </c>
      <c r="M4594">
        <v>8</v>
      </c>
      <c r="N4594">
        <v>47504.42</v>
      </c>
      <c r="O4594">
        <v>0.05</v>
      </c>
      <c r="P4594">
        <v>10641.33</v>
      </c>
    </row>
    <row r="4595" spans="1:16" x14ac:dyDescent="0.25">
      <c r="A4595" t="s">
        <v>4607</v>
      </c>
      <c r="B4595" t="s">
        <v>5827</v>
      </c>
      <c r="C4595" t="str">
        <f>TEXT(SalesData[[#This Row],[Order Date]],"mmm-yyyy")</f>
        <v>Dec-2024</v>
      </c>
      <c r="D4595">
        <f t="shared" si="71"/>
        <v>2024</v>
      </c>
      <c r="E4595" t="s">
        <v>6343</v>
      </c>
      <c r="F4595" t="s">
        <v>6907</v>
      </c>
      <c r="G4595" t="s">
        <v>7096</v>
      </c>
      <c r="H4595" t="s">
        <v>7111</v>
      </c>
      <c r="I4595" t="s">
        <v>7142</v>
      </c>
      <c r="J4595" t="s">
        <v>7163</v>
      </c>
      <c r="K4595" t="s">
        <v>7171</v>
      </c>
      <c r="L4595" t="s">
        <v>7184</v>
      </c>
      <c r="M4595">
        <v>5</v>
      </c>
      <c r="N4595">
        <v>39588.28</v>
      </c>
      <c r="O4595">
        <v>0</v>
      </c>
      <c r="P4595">
        <v>6594.97</v>
      </c>
    </row>
    <row r="4596" spans="1:16" x14ac:dyDescent="0.25">
      <c r="A4596" t="s">
        <v>4608</v>
      </c>
      <c r="B4596" t="s">
        <v>5706</v>
      </c>
      <c r="C4596" t="str">
        <f>TEXT(SalesData[[#This Row],[Order Date]],"mmm-yyyy")</f>
        <v>Apr-2025</v>
      </c>
      <c r="D4596">
        <f t="shared" si="71"/>
        <v>2025</v>
      </c>
      <c r="E4596" t="s">
        <v>6519</v>
      </c>
      <c r="F4596" t="s">
        <v>7071</v>
      </c>
      <c r="G4596" t="s">
        <v>7095</v>
      </c>
      <c r="H4596" t="s">
        <v>7108</v>
      </c>
      <c r="I4596" t="s">
        <v>7126</v>
      </c>
      <c r="J4596" t="s">
        <v>7164</v>
      </c>
      <c r="K4596" t="s">
        <v>7173</v>
      </c>
      <c r="L4596" t="s">
        <v>7206</v>
      </c>
      <c r="M4596">
        <v>2</v>
      </c>
      <c r="N4596">
        <v>3968.77</v>
      </c>
      <c r="O4596">
        <v>0.1</v>
      </c>
      <c r="P4596">
        <v>1133.73</v>
      </c>
    </row>
    <row r="4597" spans="1:16" x14ac:dyDescent="0.25">
      <c r="A4597" t="s">
        <v>4609</v>
      </c>
      <c r="B4597" t="s">
        <v>5505</v>
      </c>
      <c r="C4597" t="str">
        <f>TEXT(SalesData[[#This Row],[Order Date]],"mmm-yyyy")</f>
        <v>Apr-2025</v>
      </c>
      <c r="D4597">
        <f t="shared" si="71"/>
        <v>2025</v>
      </c>
      <c r="E4597" t="s">
        <v>6752</v>
      </c>
      <c r="F4597" t="s">
        <v>7036</v>
      </c>
      <c r="G4597" t="s">
        <v>7094</v>
      </c>
      <c r="H4597" t="s">
        <v>7098</v>
      </c>
      <c r="I4597" t="s">
        <v>7138</v>
      </c>
      <c r="J4597" t="s">
        <v>7162</v>
      </c>
      <c r="K4597" t="s">
        <v>7168</v>
      </c>
      <c r="L4597" t="s">
        <v>7180</v>
      </c>
      <c r="M4597">
        <v>2</v>
      </c>
      <c r="N4597">
        <v>6735.79</v>
      </c>
      <c r="O4597">
        <v>0</v>
      </c>
      <c r="P4597">
        <v>1131.3399999999999</v>
      </c>
    </row>
    <row r="4598" spans="1:16" x14ac:dyDescent="0.25">
      <c r="A4598" t="s">
        <v>4610</v>
      </c>
      <c r="B4598" t="s">
        <v>5338</v>
      </c>
      <c r="C4598" t="str">
        <f>TEXT(SalesData[[#This Row],[Order Date]],"mmm-yyyy")</f>
        <v>Dec-2025</v>
      </c>
      <c r="D4598">
        <f t="shared" si="71"/>
        <v>2025</v>
      </c>
      <c r="E4598" t="s">
        <v>6830</v>
      </c>
      <c r="F4598" t="s">
        <v>6967</v>
      </c>
      <c r="G4598" t="s">
        <v>7094</v>
      </c>
      <c r="H4598" t="s">
        <v>7099</v>
      </c>
      <c r="I4598" t="s">
        <v>7125</v>
      </c>
      <c r="J4598" t="s">
        <v>7165</v>
      </c>
      <c r="K4598" t="s">
        <v>7177</v>
      </c>
      <c r="L4598" t="s">
        <v>7198</v>
      </c>
      <c r="M4598">
        <v>1</v>
      </c>
      <c r="N4598">
        <v>62333.34</v>
      </c>
      <c r="O4598">
        <v>0</v>
      </c>
      <c r="P4598">
        <v>11908.05</v>
      </c>
    </row>
    <row r="4599" spans="1:16" x14ac:dyDescent="0.25">
      <c r="A4599" t="s">
        <v>4611</v>
      </c>
      <c r="B4599" t="s">
        <v>5332</v>
      </c>
      <c r="C4599" t="str">
        <f>TEXT(SalesData[[#This Row],[Order Date]],"mmm-yyyy")</f>
        <v>Jul-2025</v>
      </c>
      <c r="D4599">
        <f t="shared" si="71"/>
        <v>2025</v>
      </c>
      <c r="E4599" t="s">
        <v>6354</v>
      </c>
      <c r="F4599" t="s">
        <v>6943</v>
      </c>
      <c r="G4599" t="s">
        <v>7095</v>
      </c>
      <c r="H4599" t="s">
        <v>7102</v>
      </c>
      <c r="I4599" t="s">
        <v>7157</v>
      </c>
      <c r="J4599" t="s">
        <v>7165</v>
      </c>
      <c r="K4599" t="s">
        <v>7177</v>
      </c>
      <c r="L4599" t="s">
        <v>7210</v>
      </c>
      <c r="M4599">
        <v>8</v>
      </c>
      <c r="N4599">
        <v>574311.93999999994</v>
      </c>
      <c r="O4599">
        <v>0.15</v>
      </c>
      <c r="P4599">
        <v>20266.2</v>
      </c>
    </row>
    <row r="4600" spans="1:16" x14ac:dyDescent="0.25">
      <c r="A4600" t="s">
        <v>4612</v>
      </c>
      <c r="B4600" t="s">
        <v>5574</v>
      </c>
      <c r="C4600" t="str">
        <f>TEXT(SalesData[[#This Row],[Order Date]],"mmm-yyyy")</f>
        <v>Sep-2023</v>
      </c>
      <c r="D4600">
        <f t="shared" si="71"/>
        <v>2023</v>
      </c>
      <c r="E4600" t="s">
        <v>6745</v>
      </c>
      <c r="F4600" t="s">
        <v>6938</v>
      </c>
      <c r="G4600" t="s">
        <v>7094</v>
      </c>
      <c r="H4600" t="s">
        <v>7099</v>
      </c>
      <c r="I4600" t="s">
        <v>7130</v>
      </c>
      <c r="J4600" t="s">
        <v>7165</v>
      </c>
      <c r="K4600" t="s">
        <v>7176</v>
      </c>
      <c r="L4600" t="s">
        <v>7194</v>
      </c>
      <c r="M4600">
        <v>6</v>
      </c>
      <c r="N4600">
        <v>114676.5</v>
      </c>
      <c r="O4600">
        <v>0.25</v>
      </c>
      <c r="P4600">
        <v>10083.6</v>
      </c>
    </row>
    <row r="4601" spans="1:16" x14ac:dyDescent="0.25">
      <c r="A4601" t="s">
        <v>4613</v>
      </c>
      <c r="B4601" t="s">
        <v>5288</v>
      </c>
      <c r="C4601" t="str">
        <f>TEXT(SalesData[[#This Row],[Order Date]],"mmm-yyyy")</f>
        <v>Jan-2023</v>
      </c>
      <c r="D4601">
        <f t="shared" si="71"/>
        <v>2023</v>
      </c>
      <c r="E4601" t="s">
        <v>6817</v>
      </c>
      <c r="F4601" t="s">
        <v>7043</v>
      </c>
      <c r="G4601" t="s">
        <v>7097</v>
      </c>
      <c r="H4601" t="s">
        <v>7105</v>
      </c>
      <c r="I4601" t="s">
        <v>7121</v>
      </c>
      <c r="J4601" t="s">
        <v>7162</v>
      </c>
      <c r="K4601" t="s">
        <v>7166</v>
      </c>
      <c r="L4601" t="s">
        <v>7192</v>
      </c>
      <c r="M4601">
        <v>6</v>
      </c>
      <c r="N4601">
        <v>31652.29</v>
      </c>
      <c r="O4601">
        <v>0.1</v>
      </c>
      <c r="P4601">
        <v>4513.6499999999996</v>
      </c>
    </row>
    <row r="4602" spans="1:16" x14ac:dyDescent="0.25">
      <c r="A4602" t="s">
        <v>4614</v>
      </c>
      <c r="B4602" t="s">
        <v>5598</v>
      </c>
      <c r="C4602" t="str">
        <f>TEXT(SalesData[[#This Row],[Order Date]],"mmm-yyyy")</f>
        <v>Nov-2024</v>
      </c>
      <c r="D4602">
        <f t="shared" si="71"/>
        <v>2024</v>
      </c>
      <c r="E4602" t="s">
        <v>6281</v>
      </c>
      <c r="F4602" t="s">
        <v>6932</v>
      </c>
      <c r="G4602" t="s">
        <v>7095</v>
      </c>
      <c r="H4602" t="s">
        <v>7106</v>
      </c>
      <c r="I4602" t="s">
        <v>7161</v>
      </c>
      <c r="J4602" t="s">
        <v>7164</v>
      </c>
      <c r="K4602" t="s">
        <v>7174</v>
      </c>
      <c r="L4602" t="s">
        <v>7188</v>
      </c>
      <c r="M4602">
        <v>1</v>
      </c>
      <c r="N4602">
        <v>2768.13</v>
      </c>
      <c r="O4602">
        <v>0</v>
      </c>
      <c r="P4602">
        <v>681.53</v>
      </c>
    </row>
    <row r="4603" spans="1:16" x14ac:dyDescent="0.25">
      <c r="A4603" t="s">
        <v>4615</v>
      </c>
      <c r="B4603" t="s">
        <v>5114</v>
      </c>
      <c r="C4603" t="str">
        <f>TEXT(SalesData[[#This Row],[Order Date]],"mmm-yyyy")</f>
        <v>Aug-2024</v>
      </c>
      <c r="D4603">
        <f t="shared" si="71"/>
        <v>2024</v>
      </c>
      <c r="E4603" t="s">
        <v>6316</v>
      </c>
      <c r="F4603" t="s">
        <v>6920</v>
      </c>
      <c r="G4603" t="s">
        <v>7096</v>
      </c>
      <c r="H4603" t="s">
        <v>7103</v>
      </c>
      <c r="I4603" t="s">
        <v>7158</v>
      </c>
      <c r="J4603" t="s">
        <v>7162</v>
      </c>
      <c r="K4603" t="s">
        <v>7168</v>
      </c>
      <c r="L4603" t="s">
        <v>7180</v>
      </c>
      <c r="M4603">
        <v>3</v>
      </c>
      <c r="N4603">
        <v>8888.51</v>
      </c>
      <c r="O4603">
        <v>0.15</v>
      </c>
      <c r="P4603">
        <v>1257.21</v>
      </c>
    </row>
    <row r="4604" spans="1:16" x14ac:dyDescent="0.25">
      <c r="A4604" t="s">
        <v>4616</v>
      </c>
      <c r="B4604" t="s">
        <v>5311</v>
      </c>
      <c r="C4604" t="str">
        <f>TEXT(SalesData[[#This Row],[Order Date]],"mmm-yyyy")</f>
        <v>Aug-2023</v>
      </c>
      <c r="D4604">
        <f t="shared" si="71"/>
        <v>2023</v>
      </c>
      <c r="E4604" t="s">
        <v>6699</v>
      </c>
      <c r="F4604" t="s">
        <v>6928</v>
      </c>
      <c r="G4604" t="s">
        <v>7096</v>
      </c>
      <c r="H4604" t="s">
        <v>7112</v>
      </c>
      <c r="I4604" t="s">
        <v>7154</v>
      </c>
      <c r="J4604" t="s">
        <v>7163</v>
      </c>
      <c r="K4604" t="s">
        <v>7167</v>
      </c>
      <c r="L4604" t="s">
        <v>7187</v>
      </c>
      <c r="M4604">
        <v>4</v>
      </c>
      <c r="N4604">
        <v>4713.3</v>
      </c>
      <c r="O4604">
        <v>0.25</v>
      </c>
      <c r="P4604">
        <v>729.49</v>
      </c>
    </row>
    <row r="4605" spans="1:16" x14ac:dyDescent="0.25">
      <c r="A4605" t="s">
        <v>4617</v>
      </c>
      <c r="B4605" t="s">
        <v>5375</v>
      </c>
      <c r="C4605" t="str">
        <f>TEXT(SalesData[[#This Row],[Order Date]],"mmm-yyyy")</f>
        <v>Jun-2025</v>
      </c>
      <c r="D4605">
        <f t="shared" si="71"/>
        <v>2025</v>
      </c>
      <c r="E4605" t="s">
        <v>6170</v>
      </c>
      <c r="F4605" t="s">
        <v>6960</v>
      </c>
      <c r="G4605" t="s">
        <v>7095</v>
      </c>
      <c r="H4605" t="s">
        <v>7109</v>
      </c>
      <c r="I4605" t="s">
        <v>7127</v>
      </c>
      <c r="J4605" t="s">
        <v>7162</v>
      </c>
      <c r="K4605" t="s">
        <v>7169</v>
      </c>
      <c r="L4605" t="s">
        <v>7193</v>
      </c>
      <c r="M4605">
        <v>1</v>
      </c>
      <c r="N4605">
        <v>8536.99</v>
      </c>
      <c r="O4605">
        <v>0.2</v>
      </c>
      <c r="P4605">
        <v>1022.26</v>
      </c>
    </row>
    <row r="4606" spans="1:16" x14ac:dyDescent="0.25">
      <c r="A4606" t="s">
        <v>4618</v>
      </c>
      <c r="B4606" t="s">
        <v>6085</v>
      </c>
      <c r="C4606" t="str">
        <f>TEXT(SalesData[[#This Row],[Order Date]],"mmm-yyyy")</f>
        <v>Oct-2025</v>
      </c>
      <c r="D4606">
        <f t="shared" si="71"/>
        <v>2025</v>
      </c>
      <c r="E4606" t="s">
        <v>6328</v>
      </c>
      <c r="F4606" t="s">
        <v>7034</v>
      </c>
      <c r="G4606" t="s">
        <v>7097</v>
      </c>
      <c r="H4606" t="s">
        <v>7110</v>
      </c>
      <c r="I4606" t="s">
        <v>7129</v>
      </c>
      <c r="J4606" t="s">
        <v>7164</v>
      </c>
      <c r="K4606" t="s">
        <v>7170</v>
      </c>
      <c r="L4606" t="s">
        <v>7213</v>
      </c>
      <c r="M4606">
        <v>3</v>
      </c>
      <c r="N4606">
        <v>7573.26</v>
      </c>
      <c r="O4606">
        <v>0.1</v>
      </c>
      <c r="P4606">
        <v>2092.11</v>
      </c>
    </row>
    <row r="4607" spans="1:16" x14ac:dyDescent="0.25">
      <c r="A4607" t="s">
        <v>4619</v>
      </c>
      <c r="B4607" t="s">
        <v>5864</v>
      </c>
      <c r="C4607" t="str">
        <f>TEXT(SalesData[[#This Row],[Order Date]],"mmm-yyyy")</f>
        <v>Jul-2024</v>
      </c>
      <c r="D4607">
        <f t="shared" si="71"/>
        <v>2024</v>
      </c>
      <c r="E4607" t="s">
        <v>6231</v>
      </c>
      <c r="F4607" t="s">
        <v>6994</v>
      </c>
      <c r="G4607" t="s">
        <v>7095</v>
      </c>
      <c r="H4607" t="s">
        <v>7109</v>
      </c>
      <c r="I4607" t="s">
        <v>7127</v>
      </c>
      <c r="J4607" t="s">
        <v>7164</v>
      </c>
      <c r="K4607" t="s">
        <v>7170</v>
      </c>
      <c r="L4607" t="s">
        <v>7183</v>
      </c>
      <c r="M4607">
        <v>1</v>
      </c>
      <c r="N4607">
        <v>4648.51</v>
      </c>
      <c r="O4607">
        <v>0.05</v>
      </c>
      <c r="P4607">
        <v>1130.77</v>
      </c>
    </row>
    <row r="4608" spans="1:16" x14ac:dyDescent="0.25">
      <c r="A4608" t="s">
        <v>4620</v>
      </c>
      <c r="B4608" t="s">
        <v>5257</v>
      </c>
      <c r="C4608" t="str">
        <f>TEXT(SalesData[[#This Row],[Order Date]],"mmm-yyyy")</f>
        <v>Dec-2023</v>
      </c>
      <c r="D4608">
        <f t="shared" si="71"/>
        <v>2023</v>
      </c>
      <c r="E4608" t="s">
        <v>6839</v>
      </c>
      <c r="F4608" t="s">
        <v>7069</v>
      </c>
      <c r="G4608" t="s">
        <v>7096</v>
      </c>
      <c r="H4608" t="s">
        <v>7112</v>
      </c>
      <c r="I4608" t="s">
        <v>7133</v>
      </c>
      <c r="J4608" t="s">
        <v>7165</v>
      </c>
      <c r="K4608" t="s">
        <v>7172</v>
      </c>
      <c r="L4608" t="s">
        <v>7208</v>
      </c>
      <c r="M4608">
        <v>4</v>
      </c>
      <c r="N4608">
        <v>8014.06</v>
      </c>
      <c r="O4608">
        <v>0.2</v>
      </c>
      <c r="P4608">
        <v>1404.69</v>
      </c>
    </row>
    <row r="4609" spans="1:16" x14ac:dyDescent="0.25">
      <c r="A4609" t="s">
        <v>4621</v>
      </c>
      <c r="B4609" t="s">
        <v>6076</v>
      </c>
      <c r="C4609" t="str">
        <f>TEXT(SalesData[[#This Row],[Order Date]],"mmm-yyyy")</f>
        <v>Dec-2023</v>
      </c>
      <c r="D4609">
        <f t="shared" si="71"/>
        <v>2023</v>
      </c>
      <c r="E4609" t="s">
        <v>6846</v>
      </c>
      <c r="F4609" t="s">
        <v>7093</v>
      </c>
      <c r="G4609" t="s">
        <v>7096</v>
      </c>
      <c r="H4609" t="s">
        <v>7112</v>
      </c>
      <c r="I4609" t="s">
        <v>7133</v>
      </c>
      <c r="J4609" t="s">
        <v>7163</v>
      </c>
      <c r="K4609" t="s">
        <v>7167</v>
      </c>
      <c r="L4609" t="s">
        <v>7207</v>
      </c>
      <c r="M4609">
        <v>3</v>
      </c>
      <c r="N4609">
        <v>1875.47</v>
      </c>
      <c r="O4609">
        <v>0.2</v>
      </c>
      <c r="P4609">
        <v>496.29</v>
      </c>
    </row>
    <row r="4610" spans="1:16" x14ac:dyDescent="0.25">
      <c r="A4610" t="s">
        <v>4622</v>
      </c>
      <c r="B4610" t="s">
        <v>5166</v>
      </c>
      <c r="C4610" t="str">
        <f>TEXT(SalesData[[#This Row],[Order Date]],"mmm-yyyy")</f>
        <v>Oct-2023</v>
      </c>
      <c r="D4610">
        <f t="shared" ref="D4610:D4673" si="72">YEAR(B4610)</f>
        <v>2023</v>
      </c>
      <c r="E4610" t="s">
        <v>6282</v>
      </c>
      <c r="F4610" t="s">
        <v>7018</v>
      </c>
      <c r="G4610" t="s">
        <v>7094</v>
      </c>
      <c r="H4610" t="s">
        <v>7100</v>
      </c>
      <c r="I4610" t="s">
        <v>7116</v>
      </c>
      <c r="J4610" t="s">
        <v>7165</v>
      </c>
      <c r="K4610" t="s">
        <v>7176</v>
      </c>
      <c r="L4610" t="s">
        <v>7195</v>
      </c>
      <c r="M4610">
        <v>2</v>
      </c>
      <c r="N4610">
        <v>21866.61</v>
      </c>
      <c r="O4610">
        <v>0.1</v>
      </c>
      <c r="P4610">
        <v>2069.5500000000002</v>
      </c>
    </row>
    <row r="4611" spans="1:16" x14ac:dyDescent="0.25">
      <c r="A4611" t="s">
        <v>4623</v>
      </c>
      <c r="B4611" t="s">
        <v>5555</v>
      </c>
      <c r="C4611" t="str">
        <f>TEXT(SalesData[[#This Row],[Order Date]],"mmm-yyyy")</f>
        <v>Mar-2024</v>
      </c>
      <c r="D4611">
        <f t="shared" si="72"/>
        <v>2024</v>
      </c>
      <c r="E4611" t="s">
        <v>6188</v>
      </c>
      <c r="F4611" t="s">
        <v>6975</v>
      </c>
      <c r="G4611" t="s">
        <v>7094</v>
      </c>
      <c r="H4611" t="s">
        <v>7100</v>
      </c>
      <c r="I4611" t="s">
        <v>7116</v>
      </c>
      <c r="J4611" t="s">
        <v>7162</v>
      </c>
      <c r="K4611" t="s">
        <v>7166</v>
      </c>
      <c r="L4611" t="s">
        <v>7211</v>
      </c>
      <c r="M4611">
        <v>4</v>
      </c>
      <c r="N4611">
        <v>27813.279999999999</v>
      </c>
      <c r="O4611">
        <v>0.05</v>
      </c>
      <c r="P4611">
        <v>5169.5200000000004</v>
      </c>
    </row>
    <row r="4612" spans="1:16" x14ac:dyDescent="0.25">
      <c r="A4612" t="s">
        <v>4624</v>
      </c>
      <c r="B4612" t="s">
        <v>5425</v>
      </c>
      <c r="C4612" t="str">
        <f>TEXT(SalesData[[#This Row],[Order Date]],"mmm-yyyy")</f>
        <v>Apr-2023</v>
      </c>
      <c r="D4612">
        <f t="shared" si="72"/>
        <v>2023</v>
      </c>
      <c r="E4612" t="s">
        <v>6550</v>
      </c>
      <c r="F4612" t="s">
        <v>7044</v>
      </c>
      <c r="G4612" t="s">
        <v>7094</v>
      </c>
      <c r="H4612" t="s">
        <v>7099</v>
      </c>
      <c r="I4612" t="s">
        <v>7125</v>
      </c>
      <c r="J4612" t="s">
        <v>7164</v>
      </c>
      <c r="K4612" t="s">
        <v>7174</v>
      </c>
      <c r="L4612" t="s">
        <v>7199</v>
      </c>
      <c r="M4612">
        <v>3</v>
      </c>
      <c r="N4612">
        <v>3711.01</v>
      </c>
      <c r="O4612">
        <v>0.2</v>
      </c>
      <c r="P4612">
        <v>400.92</v>
      </c>
    </row>
    <row r="4613" spans="1:16" x14ac:dyDescent="0.25">
      <c r="A4613" t="s">
        <v>4625</v>
      </c>
      <c r="B4613" t="s">
        <v>5625</v>
      </c>
      <c r="C4613" t="str">
        <f>TEXT(SalesData[[#This Row],[Order Date]],"mmm-yyyy")</f>
        <v>Oct-2025</v>
      </c>
      <c r="D4613">
        <f t="shared" si="72"/>
        <v>2025</v>
      </c>
      <c r="E4613" t="s">
        <v>6805</v>
      </c>
      <c r="F4613" t="s">
        <v>7074</v>
      </c>
      <c r="G4613" t="s">
        <v>7095</v>
      </c>
      <c r="H4613" t="s">
        <v>7102</v>
      </c>
      <c r="I4613" t="s">
        <v>7157</v>
      </c>
      <c r="J4613" t="s">
        <v>7165</v>
      </c>
      <c r="K4613" t="s">
        <v>7172</v>
      </c>
      <c r="L4613" t="s">
        <v>7185</v>
      </c>
      <c r="M4613">
        <v>8</v>
      </c>
      <c r="N4613">
        <v>38181.589999999997</v>
      </c>
      <c r="O4613">
        <v>0</v>
      </c>
      <c r="P4613">
        <v>7640.57</v>
      </c>
    </row>
    <row r="4614" spans="1:16" x14ac:dyDescent="0.25">
      <c r="A4614" t="s">
        <v>4626</v>
      </c>
      <c r="B4614" t="s">
        <v>5668</v>
      </c>
      <c r="C4614" t="str">
        <f>TEXT(SalesData[[#This Row],[Order Date]],"mmm-yyyy")</f>
        <v>Feb-2024</v>
      </c>
      <c r="D4614">
        <f t="shared" si="72"/>
        <v>2024</v>
      </c>
      <c r="E4614" t="s">
        <v>6700</v>
      </c>
      <c r="F4614" t="s">
        <v>7030</v>
      </c>
      <c r="G4614" t="s">
        <v>7094</v>
      </c>
      <c r="H4614" t="s">
        <v>7099</v>
      </c>
      <c r="I4614" t="s">
        <v>7130</v>
      </c>
      <c r="J4614" t="s">
        <v>7162</v>
      </c>
      <c r="K4614" t="s">
        <v>7166</v>
      </c>
      <c r="L4614" t="s">
        <v>7192</v>
      </c>
      <c r="M4614">
        <v>6</v>
      </c>
      <c r="N4614">
        <v>30081.49</v>
      </c>
      <c r="O4614">
        <v>0.2</v>
      </c>
      <c r="P4614">
        <v>1421.06</v>
      </c>
    </row>
    <row r="4615" spans="1:16" x14ac:dyDescent="0.25">
      <c r="A4615" t="s">
        <v>4627</v>
      </c>
      <c r="B4615" t="s">
        <v>5056</v>
      </c>
      <c r="C4615" t="str">
        <f>TEXT(SalesData[[#This Row],[Order Date]],"mmm-yyyy")</f>
        <v>Dec-2024</v>
      </c>
      <c r="D4615">
        <f t="shared" si="72"/>
        <v>2024</v>
      </c>
      <c r="E4615" t="s">
        <v>6775</v>
      </c>
      <c r="F4615" t="s">
        <v>7010</v>
      </c>
      <c r="G4615" t="s">
        <v>7095</v>
      </c>
      <c r="H4615" t="s">
        <v>7108</v>
      </c>
      <c r="I4615" t="s">
        <v>7150</v>
      </c>
      <c r="J4615" t="s">
        <v>7163</v>
      </c>
      <c r="K4615" t="s">
        <v>7171</v>
      </c>
      <c r="L4615" t="s">
        <v>7204</v>
      </c>
      <c r="M4615">
        <v>8</v>
      </c>
      <c r="N4615">
        <v>36771.910000000003</v>
      </c>
      <c r="O4615">
        <v>0</v>
      </c>
      <c r="P4615">
        <v>7268.3</v>
      </c>
    </row>
    <row r="4616" spans="1:16" x14ac:dyDescent="0.25">
      <c r="A4616" t="s">
        <v>4628</v>
      </c>
      <c r="B4616" t="s">
        <v>5246</v>
      </c>
      <c r="C4616" t="str">
        <f>TEXT(SalesData[[#This Row],[Order Date]],"mmm-yyyy")</f>
        <v>Oct-2025</v>
      </c>
      <c r="D4616">
        <f t="shared" si="72"/>
        <v>2025</v>
      </c>
      <c r="E4616" t="s">
        <v>6670</v>
      </c>
      <c r="F4616" t="s">
        <v>6942</v>
      </c>
      <c r="G4616" t="s">
        <v>7095</v>
      </c>
      <c r="H4616" t="s">
        <v>7108</v>
      </c>
      <c r="I4616" t="s">
        <v>7126</v>
      </c>
      <c r="J4616" t="s">
        <v>7162</v>
      </c>
      <c r="K4616" t="s">
        <v>7169</v>
      </c>
      <c r="L4616" t="s">
        <v>7203</v>
      </c>
      <c r="M4616">
        <v>8</v>
      </c>
      <c r="N4616">
        <v>167760.43</v>
      </c>
      <c r="O4616">
        <v>0</v>
      </c>
      <c r="P4616">
        <v>26922.79</v>
      </c>
    </row>
    <row r="4617" spans="1:16" x14ac:dyDescent="0.25">
      <c r="A4617" t="s">
        <v>4629</v>
      </c>
      <c r="B4617" t="s">
        <v>5951</v>
      </c>
      <c r="C4617" t="str">
        <f>TEXT(SalesData[[#This Row],[Order Date]],"mmm-yyyy")</f>
        <v>Apr-2023</v>
      </c>
      <c r="D4617">
        <f t="shared" si="72"/>
        <v>2023</v>
      </c>
      <c r="E4617" t="s">
        <v>6180</v>
      </c>
      <c r="F4617" t="s">
        <v>6930</v>
      </c>
      <c r="G4617" t="s">
        <v>7094</v>
      </c>
      <c r="H4617" t="s">
        <v>7101</v>
      </c>
      <c r="I4617" t="s">
        <v>7137</v>
      </c>
      <c r="J4617" t="s">
        <v>7162</v>
      </c>
      <c r="K4617" t="s">
        <v>7168</v>
      </c>
      <c r="L4617" t="s">
        <v>7181</v>
      </c>
      <c r="M4617">
        <v>1</v>
      </c>
      <c r="N4617">
        <v>9364.14</v>
      </c>
      <c r="O4617">
        <v>0.25</v>
      </c>
      <c r="P4617">
        <v>494.31</v>
      </c>
    </row>
    <row r="4618" spans="1:16" x14ac:dyDescent="0.25">
      <c r="A4618" t="s">
        <v>4630</v>
      </c>
      <c r="B4618" t="s">
        <v>5183</v>
      </c>
      <c r="C4618" t="str">
        <f>TEXT(SalesData[[#This Row],[Order Date]],"mmm-yyyy")</f>
        <v>Jan-2023</v>
      </c>
      <c r="D4618">
        <f t="shared" si="72"/>
        <v>2023</v>
      </c>
      <c r="E4618" t="s">
        <v>6654</v>
      </c>
      <c r="F4618" t="s">
        <v>7041</v>
      </c>
      <c r="G4618" t="s">
        <v>7094</v>
      </c>
      <c r="H4618" t="s">
        <v>7099</v>
      </c>
      <c r="I4618" t="s">
        <v>7115</v>
      </c>
      <c r="J4618" t="s">
        <v>7163</v>
      </c>
      <c r="K4618" t="s">
        <v>7175</v>
      </c>
      <c r="L4618" t="s">
        <v>7197</v>
      </c>
      <c r="M4618">
        <v>7</v>
      </c>
      <c r="N4618">
        <v>34151.699999999997</v>
      </c>
      <c r="O4618">
        <v>0.2</v>
      </c>
      <c r="P4618">
        <v>5028.05</v>
      </c>
    </row>
    <row r="4619" spans="1:16" x14ac:dyDescent="0.25">
      <c r="A4619" t="s">
        <v>4631</v>
      </c>
      <c r="B4619" t="s">
        <v>5920</v>
      </c>
      <c r="C4619" t="str">
        <f>TEXT(SalesData[[#This Row],[Order Date]],"mmm-yyyy")</f>
        <v>Dec-2024</v>
      </c>
      <c r="D4619">
        <f t="shared" si="72"/>
        <v>2024</v>
      </c>
      <c r="E4619" t="s">
        <v>6097</v>
      </c>
      <c r="F4619" t="s">
        <v>6896</v>
      </c>
      <c r="G4619" t="s">
        <v>7096</v>
      </c>
      <c r="H4619" t="s">
        <v>7103</v>
      </c>
      <c r="I4619" t="s">
        <v>7119</v>
      </c>
      <c r="J4619" t="s">
        <v>7164</v>
      </c>
      <c r="K4619" t="s">
        <v>7170</v>
      </c>
      <c r="L4619" t="s">
        <v>7213</v>
      </c>
      <c r="M4619">
        <v>4</v>
      </c>
      <c r="N4619">
        <v>11012.28</v>
      </c>
      <c r="O4619">
        <v>0</v>
      </c>
      <c r="P4619">
        <v>3528.41</v>
      </c>
    </row>
    <row r="4620" spans="1:16" x14ac:dyDescent="0.25">
      <c r="A4620" t="s">
        <v>4632</v>
      </c>
      <c r="B4620" t="s">
        <v>5188</v>
      </c>
      <c r="C4620" t="str">
        <f>TEXT(SalesData[[#This Row],[Order Date]],"mmm-yyyy")</f>
        <v>Mar-2023</v>
      </c>
      <c r="D4620">
        <f t="shared" si="72"/>
        <v>2023</v>
      </c>
      <c r="E4620" t="s">
        <v>6873</v>
      </c>
      <c r="F4620" t="s">
        <v>7044</v>
      </c>
      <c r="G4620" t="s">
        <v>7094</v>
      </c>
      <c r="H4620" t="s">
        <v>7100</v>
      </c>
      <c r="I4620" t="s">
        <v>7136</v>
      </c>
      <c r="J4620" t="s">
        <v>7164</v>
      </c>
      <c r="K4620" t="s">
        <v>7174</v>
      </c>
      <c r="L4620" t="s">
        <v>7196</v>
      </c>
      <c r="M4620">
        <v>6</v>
      </c>
      <c r="N4620">
        <v>19077.93</v>
      </c>
      <c r="O4620">
        <v>0.1</v>
      </c>
      <c r="P4620">
        <v>4341.6499999999996</v>
      </c>
    </row>
    <row r="4621" spans="1:16" x14ac:dyDescent="0.25">
      <c r="A4621" t="s">
        <v>4633</v>
      </c>
      <c r="B4621" t="s">
        <v>5806</v>
      </c>
      <c r="C4621" t="str">
        <f>TEXT(SalesData[[#This Row],[Order Date]],"mmm-yyyy")</f>
        <v>Aug-2023</v>
      </c>
      <c r="D4621">
        <f t="shared" si="72"/>
        <v>2023</v>
      </c>
      <c r="E4621" t="s">
        <v>6211</v>
      </c>
      <c r="F4621" t="s">
        <v>6984</v>
      </c>
      <c r="G4621" t="s">
        <v>7094</v>
      </c>
      <c r="H4621" t="s">
        <v>7101</v>
      </c>
      <c r="I4621" t="s">
        <v>7124</v>
      </c>
      <c r="J4621" t="s">
        <v>7165</v>
      </c>
      <c r="K4621" t="s">
        <v>7176</v>
      </c>
      <c r="L4621" t="s">
        <v>7195</v>
      </c>
      <c r="M4621">
        <v>1</v>
      </c>
      <c r="N4621">
        <v>10914.05</v>
      </c>
      <c r="O4621">
        <v>0.1</v>
      </c>
      <c r="P4621">
        <v>823.91</v>
      </c>
    </row>
    <row r="4622" spans="1:16" x14ac:dyDescent="0.25">
      <c r="A4622" t="s">
        <v>4634</v>
      </c>
      <c r="B4622" t="s">
        <v>5717</v>
      </c>
      <c r="C4622" t="str">
        <f>TEXT(SalesData[[#This Row],[Order Date]],"mmm-yyyy")</f>
        <v>Dec-2024</v>
      </c>
      <c r="D4622">
        <f t="shared" si="72"/>
        <v>2024</v>
      </c>
      <c r="E4622" t="s">
        <v>6669</v>
      </c>
      <c r="F4622" t="s">
        <v>6952</v>
      </c>
      <c r="G4622" t="s">
        <v>7094</v>
      </c>
      <c r="H4622" t="s">
        <v>7100</v>
      </c>
      <c r="I4622" t="s">
        <v>7151</v>
      </c>
      <c r="J4622" t="s">
        <v>7162</v>
      </c>
      <c r="K4622" t="s">
        <v>7166</v>
      </c>
      <c r="L4622" t="s">
        <v>7178</v>
      </c>
      <c r="M4622">
        <v>7</v>
      </c>
      <c r="N4622">
        <v>108885.8</v>
      </c>
      <c r="O4622">
        <v>0</v>
      </c>
      <c r="P4622">
        <v>24685.96</v>
      </c>
    </row>
    <row r="4623" spans="1:16" x14ac:dyDescent="0.25">
      <c r="A4623" t="s">
        <v>4635</v>
      </c>
      <c r="B4623" t="s">
        <v>5888</v>
      </c>
      <c r="C4623" t="str">
        <f>TEXT(SalesData[[#This Row],[Order Date]],"mmm-yyyy")</f>
        <v>Nov-2023</v>
      </c>
      <c r="D4623">
        <f t="shared" si="72"/>
        <v>2023</v>
      </c>
      <c r="E4623" t="s">
        <v>6391</v>
      </c>
      <c r="F4623" t="s">
        <v>7001</v>
      </c>
      <c r="G4623" t="s">
        <v>7097</v>
      </c>
      <c r="H4623" t="s">
        <v>7107</v>
      </c>
      <c r="I4623" t="s">
        <v>7123</v>
      </c>
      <c r="J4623" t="s">
        <v>7165</v>
      </c>
      <c r="K4623" t="s">
        <v>7176</v>
      </c>
      <c r="L4623" t="s">
        <v>7202</v>
      </c>
      <c r="M4623">
        <v>8</v>
      </c>
      <c r="N4623">
        <v>138688.68</v>
      </c>
      <c r="O4623">
        <v>0.05</v>
      </c>
      <c r="P4623">
        <v>16395.47</v>
      </c>
    </row>
    <row r="4624" spans="1:16" x14ac:dyDescent="0.25">
      <c r="A4624" t="s">
        <v>4636</v>
      </c>
      <c r="B4624" t="s">
        <v>5203</v>
      </c>
      <c r="C4624" t="str">
        <f>TEXT(SalesData[[#This Row],[Order Date]],"mmm-yyyy")</f>
        <v>Aug-2024</v>
      </c>
      <c r="D4624">
        <f t="shared" si="72"/>
        <v>2024</v>
      </c>
      <c r="E4624" t="s">
        <v>6658</v>
      </c>
      <c r="F4624" t="s">
        <v>6964</v>
      </c>
      <c r="G4624" t="s">
        <v>7096</v>
      </c>
      <c r="H4624" t="s">
        <v>7111</v>
      </c>
      <c r="I4624" t="s">
        <v>7145</v>
      </c>
      <c r="J4624" t="s">
        <v>7165</v>
      </c>
      <c r="K4624" t="s">
        <v>7176</v>
      </c>
      <c r="L4624" t="s">
        <v>7194</v>
      </c>
      <c r="M4624">
        <v>8</v>
      </c>
      <c r="N4624">
        <v>156858.64000000001</v>
      </c>
      <c r="O4624">
        <v>0.2</v>
      </c>
      <c r="P4624">
        <v>14044.76</v>
      </c>
    </row>
    <row r="4625" spans="1:16" x14ac:dyDescent="0.25">
      <c r="A4625" t="s">
        <v>4637</v>
      </c>
      <c r="B4625" t="s">
        <v>5824</v>
      </c>
      <c r="C4625" t="str">
        <f>TEXT(SalesData[[#This Row],[Order Date]],"mmm-yyyy")</f>
        <v>Nov-2025</v>
      </c>
      <c r="D4625">
        <f t="shared" si="72"/>
        <v>2025</v>
      </c>
      <c r="E4625" t="s">
        <v>6401</v>
      </c>
      <c r="F4625" t="s">
        <v>6915</v>
      </c>
      <c r="G4625" t="s">
        <v>7097</v>
      </c>
      <c r="H4625" t="s">
        <v>7105</v>
      </c>
      <c r="I4625" t="s">
        <v>7121</v>
      </c>
      <c r="J4625" t="s">
        <v>7163</v>
      </c>
      <c r="K4625" t="s">
        <v>7175</v>
      </c>
      <c r="L4625" t="s">
        <v>7205</v>
      </c>
      <c r="M4625">
        <v>8</v>
      </c>
      <c r="N4625">
        <v>24742.94</v>
      </c>
      <c r="O4625">
        <v>0.15</v>
      </c>
      <c r="P4625">
        <v>2685.03</v>
      </c>
    </row>
    <row r="4626" spans="1:16" x14ac:dyDescent="0.25">
      <c r="A4626" t="s">
        <v>4638</v>
      </c>
      <c r="B4626" t="s">
        <v>5800</v>
      </c>
      <c r="C4626" t="str">
        <f>TEXT(SalesData[[#This Row],[Order Date]],"mmm-yyyy")</f>
        <v>Feb-2023</v>
      </c>
      <c r="D4626">
        <f t="shared" si="72"/>
        <v>2023</v>
      </c>
      <c r="E4626" t="s">
        <v>6371</v>
      </c>
      <c r="F4626" t="s">
        <v>7040</v>
      </c>
      <c r="G4626" t="s">
        <v>7094</v>
      </c>
      <c r="H4626" t="s">
        <v>7098</v>
      </c>
      <c r="I4626" t="s">
        <v>7138</v>
      </c>
      <c r="J4626" t="s">
        <v>7162</v>
      </c>
      <c r="K4626" t="s">
        <v>7168</v>
      </c>
      <c r="L4626" t="s">
        <v>7181</v>
      </c>
      <c r="M4626">
        <v>1</v>
      </c>
      <c r="N4626">
        <v>12072.07</v>
      </c>
      <c r="O4626">
        <v>0</v>
      </c>
      <c r="P4626">
        <v>2454.36</v>
      </c>
    </row>
    <row r="4627" spans="1:16" x14ac:dyDescent="0.25">
      <c r="A4627" t="s">
        <v>4639</v>
      </c>
      <c r="B4627" t="s">
        <v>5371</v>
      </c>
      <c r="C4627" t="str">
        <f>TEXT(SalesData[[#This Row],[Order Date]],"mmm-yyyy")</f>
        <v>Sep-2025</v>
      </c>
      <c r="D4627">
        <f t="shared" si="72"/>
        <v>2025</v>
      </c>
      <c r="E4627" t="s">
        <v>6531</v>
      </c>
      <c r="F4627" t="s">
        <v>6979</v>
      </c>
      <c r="G4627" t="s">
        <v>7097</v>
      </c>
      <c r="H4627" t="s">
        <v>7104</v>
      </c>
      <c r="I4627" t="s">
        <v>7160</v>
      </c>
      <c r="J4627" t="s">
        <v>7164</v>
      </c>
      <c r="K4627" t="s">
        <v>7174</v>
      </c>
      <c r="L4627" t="s">
        <v>7196</v>
      </c>
      <c r="M4627">
        <v>4</v>
      </c>
      <c r="N4627">
        <v>12049.21</v>
      </c>
      <c r="O4627">
        <v>0.15</v>
      </c>
      <c r="P4627">
        <v>2692.36</v>
      </c>
    </row>
    <row r="4628" spans="1:16" x14ac:dyDescent="0.25">
      <c r="A4628" t="s">
        <v>4640</v>
      </c>
      <c r="B4628" t="s">
        <v>5872</v>
      </c>
      <c r="C4628" t="str">
        <f>TEXT(SalesData[[#This Row],[Order Date]],"mmm-yyyy")</f>
        <v>Jan-2023</v>
      </c>
      <c r="D4628">
        <f t="shared" si="72"/>
        <v>2023</v>
      </c>
      <c r="E4628" t="s">
        <v>6413</v>
      </c>
      <c r="F4628" t="s">
        <v>7052</v>
      </c>
      <c r="G4628" t="s">
        <v>7094</v>
      </c>
      <c r="H4628" t="s">
        <v>7098</v>
      </c>
      <c r="I4628" t="s">
        <v>7156</v>
      </c>
      <c r="J4628" t="s">
        <v>7162</v>
      </c>
      <c r="K4628" t="s">
        <v>7168</v>
      </c>
      <c r="L4628" t="s">
        <v>7191</v>
      </c>
      <c r="M4628">
        <v>8</v>
      </c>
      <c r="N4628">
        <v>40435.39</v>
      </c>
      <c r="O4628">
        <v>0.2</v>
      </c>
      <c r="P4628">
        <v>5812.4</v>
      </c>
    </row>
    <row r="4629" spans="1:16" x14ac:dyDescent="0.25">
      <c r="A4629" t="s">
        <v>4641</v>
      </c>
      <c r="B4629" t="s">
        <v>6019</v>
      </c>
      <c r="C4629" t="str">
        <f>TEXT(SalesData[[#This Row],[Order Date]],"mmm-yyyy")</f>
        <v>Mar-2023</v>
      </c>
      <c r="D4629">
        <f t="shared" si="72"/>
        <v>2023</v>
      </c>
      <c r="E4629" t="s">
        <v>6472</v>
      </c>
      <c r="F4629" t="s">
        <v>6935</v>
      </c>
      <c r="G4629" t="s">
        <v>7095</v>
      </c>
      <c r="H4629" t="s">
        <v>7109</v>
      </c>
      <c r="I4629" t="s">
        <v>7127</v>
      </c>
      <c r="J4629" t="s">
        <v>7163</v>
      </c>
      <c r="K4629" t="s">
        <v>7167</v>
      </c>
      <c r="L4629" t="s">
        <v>7179</v>
      </c>
      <c r="M4629">
        <v>8</v>
      </c>
      <c r="N4629">
        <v>19276.25</v>
      </c>
      <c r="O4629">
        <v>0</v>
      </c>
      <c r="P4629">
        <v>5291.3</v>
      </c>
    </row>
    <row r="4630" spans="1:16" x14ac:dyDescent="0.25">
      <c r="A4630" t="s">
        <v>4642</v>
      </c>
      <c r="B4630" t="s">
        <v>5898</v>
      </c>
      <c r="C4630" t="str">
        <f>TEXT(SalesData[[#This Row],[Order Date]],"mmm-yyyy")</f>
        <v>Dec-2025</v>
      </c>
      <c r="D4630">
        <f t="shared" si="72"/>
        <v>2025</v>
      </c>
      <c r="E4630" t="s">
        <v>6491</v>
      </c>
      <c r="F4630" t="s">
        <v>7042</v>
      </c>
      <c r="G4630" t="s">
        <v>7097</v>
      </c>
      <c r="H4630" t="s">
        <v>7110</v>
      </c>
      <c r="I4630" t="s">
        <v>7129</v>
      </c>
      <c r="J4630" t="s">
        <v>7162</v>
      </c>
      <c r="K4630" t="s">
        <v>7169</v>
      </c>
      <c r="L4630" t="s">
        <v>7193</v>
      </c>
      <c r="M4630">
        <v>7</v>
      </c>
      <c r="N4630">
        <v>79881.52</v>
      </c>
      <c r="O4630">
        <v>0</v>
      </c>
      <c r="P4630">
        <v>14503.27</v>
      </c>
    </row>
    <row r="4631" spans="1:16" x14ac:dyDescent="0.25">
      <c r="A4631" t="s">
        <v>4643</v>
      </c>
      <c r="B4631" t="s">
        <v>5146</v>
      </c>
      <c r="C4631" t="str">
        <f>TEXT(SalesData[[#This Row],[Order Date]],"mmm-yyyy")</f>
        <v>Mar-2023</v>
      </c>
      <c r="D4631">
        <f t="shared" si="72"/>
        <v>2023</v>
      </c>
      <c r="E4631" t="s">
        <v>6246</v>
      </c>
      <c r="F4631" t="s">
        <v>7001</v>
      </c>
      <c r="G4631" t="s">
        <v>7095</v>
      </c>
      <c r="H4631" t="s">
        <v>7102</v>
      </c>
      <c r="I4631" t="s">
        <v>7157</v>
      </c>
      <c r="J4631" t="s">
        <v>7163</v>
      </c>
      <c r="K4631" t="s">
        <v>7171</v>
      </c>
      <c r="L4631" t="s">
        <v>7204</v>
      </c>
      <c r="M4631">
        <v>4</v>
      </c>
      <c r="N4631">
        <v>14632.28</v>
      </c>
      <c r="O4631">
        <v>0.15</v>
      </c>
      <c r="P4631">
        <v>1593.93</v>
      </c>
    </row>
    <row r="4632" spans="1:16" x14ac:dyDescent="0.25">
      <c r="A4632" t="s">
        <v>4644</v>
      </c>
      <c r="B4632" t="s">
        <v>6014</v>
      </c>
      <c r="C4632" t="str">
        <f>TEXT(SalesData[[#This Row],[Order Date]],"mmm-yyyy")</f>
        <v>Jun-2024</v>
      </c>
      <c r="D4632">
        <f t="shared" si="72"/>
        <v>2024</v>
      </c>
      <c r="E4632" t="s">
        <v>6224</v>
      </c>
      <c r="F4632" t="s">
        <v>6950</v>
      </c>
      <c r="G4632" t="s">
        <v>7096</v>
      </c>
      <c r="H4632" t="s">
        <v>7103</v>
      </c>
      <c r="I4632" t="s">
        <v>7119</v>
      </c>
      <c r="J4632" t="s">
        <v>7163</v>
      </c>
      <c r="K4632" t="s">
        <v>7167</v>
      </c>
      <c r="L4632" t="s">
        <v>7179</v>
      </c>
      <c r="M4632">
        <v>7</v>
      </c>
      <c r="N4632">
        <v>13614.97</v>
      </c>
      <c r="O4632">
        <v>0.25</v>
      </c>
      <c r="P4632">
        <v>2637.14</v>
      </c>
    </row>
    <row r="4633" spans="1:16" x14ac:dyDescent="0.25">
      <c r="A4633" t="s">
        <v>4645</v>
      </c>
      <c r="B4633" t="s">
        <v>5901</v>
      </c>
      <c r="C4633" t="str">
        <f>TEXT(SalesData[[#This Row],[Order Date]],"mmm-yyyy")</f>
        <v>May-2023</v>
      </c>
      <c r="D4633">
        <f t="shared" si="72"/>
        <v>2023</v>
      </c>
      <c r="E4633" t="s">
        <v>6467</v>
      </c>
      <c r="F4633" t="s">
        <v>6996</v>
      </c>
      <c r="G4633" t="s">
        <v>7097</v>
      </c>
      <c r="H4633" t="s">
        <v>7104</v>
      </c>
      <c r="I4633" t="s">
        <v>7120</v>
      </c>
      <c r="J4633" t="s">
        <v>7165</v>
      </c>
      <c r="K4633" t="s">
        <v>7176</v>
      </c>
      <c r="L4633" t="s">
        <v>7194</v>
      </c>
      <c r="M4633">
        <v>5</v>
      </c>
      <c r="N4633">
        <v>96664.78</v>
      </c>
      <c r="O4633">
        <v>0.2</v>
      </c>
      <c r="P4633">
        <v>4315.4399999999996</v>
      </c>
    </row>
    <row r="4634" spans="1:16" x14ac:dyDescent="0.25">
      <c r="A4634" t="s">
        <v>4646</v>
      </c>
      <c r="B4634" t="s">
        <v>5552</v>
      </c>
      <c r="C4634" t="str">
        <f>TEXT(SalesData[[#This Row],[Order Date]],"mmm-yyyy")</f>
        <v>Jul-2025</v>
      </c>
      <c r="D4634">
        <f t="shared" si="72"/>
        <v>2025</v>
      </c>
      <c r="E4634" t="s">
        <v>6372</v>
      </c>
      <c r="F4634" t="s">
        <v>6917</v>
      </c>
      <c r="G4634" t="s">
        <v>7094</v>
      </c>
      <c r="H4634" t="s">
        <v>7099</v>
      </c>
      <c r="I4634" t="s">
        <v>7115</v>
      </c>
      <c r="J4634" t="s">
        <v>7165</v>
      </c>
      <c r="K4634" t="s">
        <v>7172</v>
      </c>
      <c r="L4634" t="s">
        <v>7185</v>
      </c>
      <c r="M4634">
        <v>1</v>
      </c>
      <c r="N4634">
        <v>4247.59</v>
      </c>
      <c r="O4634">
        <v>0.15</v>
      </c>
      <c r="P4634">
        <v>539.44000000000005</v>
      </c>
    </row>
    <row r="4635" spans="1:16" x14ac:dyDescent="0.25">
      <c r="A4635" t="s">
        <v>4647</v>
      </c>
      <c r="B4635" t="s">
        <v>5814</v>
      </c>
      <c r="C4635" t="str">
        <f>TEXT(SalesData[[#This Row],[Order Date]],"mmm-yyyy")</f>
        <v>Feb-2023</v>
      </c>
      <c r="D4635">
        <f t="shared" si="72"/>
        <v>2023</v>
      </c>
      <c r="E4635" t="s">
        <v>6583</v>
      </c>
      <c r="F4635" t="s">
        <v>7065</v>
      </c>
      <c r="G4635" t="s">
        <v>7094</v>
      </c>
      <c r="H4635" t="s">
        <v>7100</v>
      </c>
      <c r="I4635" t="s">
        <v>7136</v>
      </c>
      <c r="J4635" t="s">
        <v>7163</v>
      </c>
      <c r="K4635" t="s">
        <v>7171</v>
      </c>
      <c r="L4635" t="s">
        <v>7184</v>
      </c>
      <c r="M4635">
        <v>6</v>
      </c>
      <c r="N4635">
        <v>46150.27</v>
      </c>
      <c r="O4635">
        <v>0</v>
      </c>
      <c r="P4635">
        <v>8052.59</v>
      </c>
    </row>
    <row r="4636" spans="1:16" x14ac:dyDescent="0.25">
      <c r="A4636" t="s">
        <v>4648</v>
      </c>
      <c r="B4636" t="s">
        <v>5166</v>
      </c>
      <c r="C4636" t="str">
        <f>TEXT(SalesData[[#This Row],[Order Date]],"mmm-yyyy")</f>
        <v>Oct-2023</v>
      </c>
      <c r="D4636">
        <f t="shared" si="72"/>
        <v>2023</v>
      </c>
      <c r="E4636" t="s">
        <v>6334</v>
      </c>
      <c r="F4636" t="s">
        <v>6967</v>
      </c>
      <c r="G4636" t="s">
        <v>7094</v>
      </c>
      <c r="H4636" t="s">
        <v>7099</v>
      </c>
      <c r="I4636" t="s">
        <v>7130</v>
      </c>
      <c r="J4636" t="s">
        <v>7164</v>
      </c>
      <c r="K4636" t="s">
        <v>7173</v>
      </c>
      <c r="L4636" t="s">
        <v>7206</v>
      </c>
      <c r="M4636">
        <v>2</v>
      </c>
      <c r="N4636">
        <v>3479.91</v>
      </c>
      <c r="O4636">
        <v>0.2</v>
      </c>
      <c r="P4636">
        <v>637.02</v>
      </c>
    </row>
    <row r="4637" spans="1:16" x14ac:dyDescent="0.25">
      <c r="A4637" t="s">
        <v>4649</v>
      </c>
      <c r="B4637" t="s">
        <v>5797</v>
      </c>
      <c r="C4637" t="str">
        <f>TEXT(SalesData[[#This Row],[Order Date]],"mmm-yyyy")</f>
        <v>May-2025</v>
      </c>
      <c r="D4637">
        <f t="shared" si="72"/>
        <v>2025</v>
      </c>
      <c r="E4637" t="s">
        <v>6657</v>
      </c>
      <c r="F4637" t="s">
        <v>6997</v>
      </c>
      <c r="G4637" t="s">
        <v>7096</v>
      </c>
      <c r="H4637" t="s">
        <v>7103</v>
      </c>
      <c r="I4637" t="s">
        <v>7158</v>
      </c>
      <c r="J4637" t="s">
        <v>7163</v>
      </c>
      <c r="K4637" t="s">
        <v>7171</v>
      </c>
      <c r="L4637" t="s">
        <v>7184</v>
      </c>
      <c r="M4637">
        <v>8</v>
      </c>
      <c r="N4637">
        <v>55351.29</v>
      </c>
      <c r="O4637">
        <v>0.1</v>
      </c>
      <c r="P4637">
        <v>6455.12</v>
      </c>
    </row>
    <row r="4638" spans="1:16" x14ac:dyDescent="0.25">
      <c r="A4638" t="s">
        <v>4650</v>
      </c>
      <c r="B4638" t="s">
        <v>5051</v>
      </c>
      <c r="C4638" t="str">
        <f>TEXT(SalesData[[#This Row],[Order Date]],"mmm-yyyy")</f>
        <v>Feb-2023</v>
      </c>
      <c r="D4638">
        <f t="shared" si="72"/>
        <v>2023</v>
      </c>
      <c r="E4638" t="s">
        <v>6644</v>
      </c>
      <c r="F4638" t="s">
        <v>7009</v>
      </c>
      <c r="G4638" t="s">
        <v>7095</v>
      </c>
      <c r="H4638" t="s">
        <v>7106</v>
      </c>
      <c r="I4638" t="s">
        <v>7161</v>
      </c>
      <c r="J4638" t="s">
        <v>7164</v>
      </c>
      <c r="K4638" t="s">
        <v>7170</v>
      </c>
      <c r="L4638" t="s">
        <v>7183</v>
      </c>
      <c r="M4638">
        <v>6</v>
      </c>
      <c r="N4638">
        <v>24975.38</v>
      </c>
      <c r="O4638">
        <v>0.2</v>
      </c>
      <c r="P4638">
        <v>5177.79</v>
      </c>
    </row>
    <row r="4639" spans="1:16" x14ac:dyDescent="0.25">
      <c r="A4639" t="s">
        <v>4651</v>
      </c>
      <c r="B4639" t="s">
        <v>5254</v>
      </c>
      <c r="C4639" t="str">
        <f>TEXT(SalesData[[#This Row],[Order Date]],"mmm-yyyy")</f>
        <v>Feb-2025</v>
      </c>
      <c r="D4639">
        <f t="shared" si="72"/>
        <v>2025</v>
      </c>
      <c r="E4639" t="s">
        <v>6334</v>
      </c>
      <c r="F4639" t="s">
        <v>6967</v>
      </c>
      <c r="G4639" t="s">
        <v>7094</v>
      </c>
      <c r="H4639" t="s">
        <v>7098</v>
      </c>
      <c r="I4639" t="s">
        <v>7138</v>
      </c>
      <c r="J4639" t="s">
        <v>7163</v>
      </c>
      <c r="K4639" t="s">
        <v>7167</v>
      </c>
      <c r="L4639" t="s">
        <v>7207</v>
      </c>
      <c r="M4639">
        <v>8</v>
      </c>
      <c r="N4639">
        <v>6353.34</v>
      </c>
      <c r="O4639">
        <v>0</v>
      </c>
      <c r="P4639">
        <v>2435.86</v>
      </c>
    </row>
    <row r="4640" spans="1:16" x14ac:dyDescent="0.25">
      <c r="A4640" t="s">
        <v>4652</v>
      </c>
      <c r="B4640" t="s">
        <v>5809</v>
      </c>
      <c r="C4640" t="str">
        <f>TEXT(SalesData[[#This Row],[Order Date]],"mmm-yyyy")</f>
        <v>Sep-2023</v>
      </c>
      <c r="D4640">
        <f t="shared" si="72"/>
        <v>2023</v>
      </c>
      <c r="E4640" t="s">
        <v>6169</v>
      </c>
      <c r="F4640" t="s">
        <v>6939</v>
      </c>
      <c r="G4640" t="s">
        <v>7097</v>
      </c>
      <c r="H4640" t="s">
        <v>7105</v>
      </c>
      <c r="I4640" t="s">
        <v>7128</v>
      </c>
      <c r="J4640" t="s">
        <v>7162</v>
      </c>
      <c r="K4640" t="s">
        <v>7166</v>
      </c>
      <c r="L4640" t="s">
        <v>7211</v>
      </c>
      <c r="M4640">
        <v>6</v>
      </c>
      <c r="N4640">
        <v>46152.6</v>
      </c>
      <c r="O4640">
        <v>0</v>
      </c>
      <c r="P4640">
        <v>9495.2000000000007</v>
      </c>
    </row>
    <row r="4641" spans="1:16" x14ac:dyDescent="0.25">
      <c r="A4641" t="s">
        <v>4653</v>
      </c>
      <c r="B4641" t="s">
        <v>5901</v>
      </c>
      <c r="C4641" t="str">
        <f>TEXT(SalesData[[#This Row],[Order Date]],"mmm-yyyy")</f>
        <v>May-2023</v>
      </c>
      <c r="D4641">
        <f t="shared" si="72"/>
        <v>2023</v>
      </c>
      <c r="E4641" t="s">
        <v>6587</v>
      </c>
      <c r="F4641" t="s">
        <v>6976</v>
      </c>
      <c r="G4641" t="s">
        <v>7097</v>
      </c>
      <c r="H4641" t="s">
        <v>7107</v>
      </c>
      <c r="I4641" t="s">
        <v>7153</v>
      </c>
      <c r="J4641" t="s">
        <v>7165</v>
      </c>
      <c r="K4641" t="s">
        <v>7177</v>
      </c>
      <c r="L4641" t="s">
        <v>7210</v>
      </c>
      <c r="M4641">
        <v>8</v>
      </c>
      <c r="N4641">
        <v>562767.14</v>
      </c>
      <c r="O4641">
        <v>0.15</v>
      </c>
      <c r="P4641">
        <v>24641.63</v>
      </c>
    </row>
    <row r="4642" spans="1:16" x14ac:dyDescent="0.25">
      <c r="A4642" t="s">
        <v>4654</v>
      </c>
      <c r="B4642" t="s">
        <v>6080</v>
      </c>
      <c r="C4642" t="str">
        <f>TEXT(SalesData[[#This Row],[Order Date]],"mmm-yyyy")</f>
        <v>Nov-2023</v>
      </c>
      <c r="D4642">
        <f t="shared" si="72"/>
        <v>2023</v>
      </c>
      <c r="E4642" t="s">
        <v>6629</v>
      </c>
      <c r="F4642" t="s">
        <v>6984</v>
      </c>
      <c r="G4642" t="s">
        <v>7096</v>
      </c>
      <c r="H4642" t="s">
        <v>7111</v>
      </c>
      <c r="I4642" t="s">
        <v>7145</v>
      </c>
      <c r="J4642" t="s">
        <v>7164</v>
      </c>
      <c r="K4642" t="s">
        <v>7173</v>
      </c>
      <c r="L4642" t="s">
        <v>7186</v>
      </c>
      <c r="M4642">
        <v>8</v>
      </c>
      <c r="N4642">
        <v>29505.91</v>
      </c>
      <c r="O4642">
        <v>0.2</v>
      </c>
      <c r="P4642">
        <v>5897.28</v>
      </c>
    </row>
    <row r="4643" spans="1:16" x14ac:dyDescent="0.25">
      <c r="A4643" t="s">
        <v>4655</v>
      </c>
      <c r="B4643" t="s">
        <v>5832</v>
      </c>
      <c r="C4643" t="str">
        <f>TEXT(SalesData[[#This Row],[Order Date]],"mmm-yyyy")</f>
        <v>Apr-2023</v>
      </c>
      <c r="D4643">
        <f t="shared" si="72"/>
        <v>2023</v>
      </c>
      <c r="E4643" t="s">
        <v>6304</v>
      </c>
      <c r="F4643" t="s">
        <v>6958</v>
      </c>
      <c r="G4643" t="s">
        <v>7097</v>
      </c>
      <c r="H4643" t="s">
        <v>7110</v>
      </c>
      <c r="I4643" t="s">
        <v>7159</v>
      </c>
      <c r="J4643" t="s">
        <v>7162</v>
      </c>
      <c r="K4643" t="s">
        <v>7168</v>
      </c>
      <c r="L4643" t="s">
        <v>7180</v>
      </c>
      <c r="M4643">
        <v>5</v>
      </c>
      <c r="N4643">
        <v>13707.54</v>
      </c>
      <c r="O4643">
        <v>0.2</v>
      </c>
      <c r="P4643">
        <v>1421.18</v>
      </c>
    </row>
    <row r="4644" spans="1:16" x14ac:dyDescent="0.25">
      <c r="A4644" t="s">
        <v>4656</v>
      </c>
      <c r="B4644" t="s">
        <v>5905</v>
      </c>
      <c r="C4644" t="str">
        <f>TEXT(SalesData[[#This Row],[Order Date]],"mmm-yyyy")</f>
        <v>Aug-2024</v>
      </c>
      <c r="D4644">
        <f t="shared" si="72"/>
        <v>2024</v>
      </c>
      <c r="E4644" t="s">
        <v>6215</v>
      </c>
      <c r="F4644" t="s">
        <v>6899</v>
      </c>
      <c r="G4644" t="s">
        <v>7095</v>
      </c>
      <c r="H4644" t="s">
        <v>7102</v>
      </c>
      <c r="I4644" t="s">
        <v>7118</v>
      </c>
      <c r="J4644" t="s">
        <v>7163</v>
      </c>
      <c r="K4644" t="s">
        <v>7167</v>
      </c>
      <c r="L4644" t="s">
        <v>7179</v>
      </c>
      <c r="M4644">
        <v>3</v>
      </c>
      <c r="N4644">
        <v>6970.17</v>
      </c>
      <c r="O4644">
        <v>0.05</v>
      </c>
      <c r="P4644">
        <v>1795.06</v>
      </c>
    </row>
    <row r="4645" spans="1:16" x14ac:dyDescent="0.25">
      <c r="A4645" t="s">
        <v>4657</v>
      </c>
      <c r="B4645" t="s">
        <v>6091</v>
      </c>
      <c r="C4645" t="str">
        <f>TEXT(SalesData[[#This Row],[Order Date]],"mmm-yyyy")</f>
        <v>Jul-2025</v>
      </c>
      <c r="D4645">
        <f t="shared" si="72"/>
        <v>2025</v>
      </c>
      <c r="E4645" t="s">
        <v>6612</v>
      </c>
      <c r="F4645" t="s">
        <v>7002</v>
      </c>
      <c r="G4645" t="s">
        <v>7097</v>
      </c>
      <c r="H4645" t="s">
        <v>7105</v>
      </c>
      <c r="I4645" t="s">
        <v>7128</v>
      </c>
      <c r="J4645" t="s">
        <v>7165</v>
      </c>
      <c r="K4645" t="s">
        <v>7177</v>
      </c>
      <c r="L4645" t="s">
        <v>7201</v>
      </c>
      <c r="M4645">
        <v>7</v>
      </c>
      <c r="N4645">
        <v>329842.46000000002</v>
      </c>
      <c r="O4645">
        <v>0.1</v>
      </c>
      <c r="P4645">
        <v>31998.84</v>
      </c>
    </row>
    <row r="4646" spans="1:16" x14ac:dyDescent="0.25">
      <c r="A4646" t="s">
        <v>4658</v>
      </c>
      <c r="B4646" t="s">
        <v>5069</v>
      </c>
      <c r="C4646" t="str">
        <f>TEXT(SalesData[[#This Row],[Order Date]],"mmm-yyyy")</f>
        <v>Feb-2025</v>
      </c>
      <c r="D4646">
        <f t="shared" si="72"/>
        <v>2025</v>
      </c>
      <c r="E4646" t="s">
        <v>6173</v>
      </c>
      <c r="F4646" t="s">
        <v>6963</v>
      </c>
      <c r="G4646" t="s">
        <v>7097</v>
      </c>
      <c r="H4646" t="s">
        <v>7110</v>
      </c>
      <c r="I4646" t="s">
        <v>7155</v>
      </c>
      <c r="J4646" t="s">
        <v>7163</v>
      </c>
      <c r="K4646" t="s">
        <v>7167</v>
      </c>
      <c r="L4646" t="s">
        <v>7207</v>
      </c>
      <c r="M4646">
        <v>3</v>
      </c>
      <c r="N4646">
        <v>2388.63</v>
      </c>
      <c r="O4646">
        <v>0</v>
      </c>
      <c r="P4646">
        <v>846.19</v>
      </c>
    </row>
    <row r="4647" spans="1:16" x14ac:dyDescent="0.25">
      <c r="A4647" t="s">
        <v>4659</v>
      </c>
      <c r="B4647" t="s">
        <v>5923</v>
      </c>
      <c r="C4647" t="str">
        <f>TEXT(SalesData[[#This Row],[Order Date]],"mmm-yyyy")</f>
        <v>Feb-2024</v>
      </c>
      <c r="D4647">
        <f t="shared" si="72"/>
        <v>2024</v>
      </c>
      <c r="E4647" t="s">
        <v>6500</v>
      </c>
      <c r="F4647" t="s">
        <v>6923</v>
      </c>
      <c r="G4647" t="s">
        <v>7097</v>
      </c>
      <c r="H4647" t="s">
        <v>7105</v>
      </c>
      <c r="I4647" t="s">
        <v>7149</v>
      </c>
      <c r="J4647" t="s">
        <v>7163</v>
      </c>
      <c r="K4647" t="s">
        <v>7167</v>
      </c>
      <c r="L4647" t="s">
        <v>7187</v>
      </c>
      <c r="M4647">
        <v>2</v>
      </c>
      <c r="N4647">
        <v>3000.09</v>
      </c>
      <c r="O4647">
        <v>0</v>
      </c>
      <c r="P4647">
        <v>980.39</v>
      </c>
    </row>
    <row r="4648" spans="1:16" x14ac:dyDescent="0.25">
      <c r="A4648" t="s">
        <v>4660</v>
      </c>
      <c r="B4648" t="s">
        <v>5687</v>
      </c>
      <c r="C4648" t="str">
        <f>TEXT(SalesData[[#This Row],[Order Date]],"mmm-yyyy")</f>
        <v>Apr-2025</v>
      </c>
      <c r="D4648">
        <f t="shared" si="72"/>
        <v>2025</v>
      </c>
      <c r="E4648" t="s">
        <v>6324</v>
      </c>
      <c r="F4648" t="s">
        <v>6967</v>
      </c>
      <c r="G4648" t="s">
        <v>7094</v>
      </c>
      <c r="H4648" t="s">
        <v>7098</v>
      </c>
      <c r="I4648" t="s">
        <v>7138</v>
      </c>
      <c r="J4648" t="s">
        <v>7165</v>
      </c>
      <c r="K4648" t="s">
        <v>7177</v>
      </c>
      <c r="L4648" t="s">
        <v>7201</v>
      </c>
      <c r="M4648">
        <v>8</v>
      </c>
      <c r="N4648">
        <v>396597.86</v>
      </c>
      <c r="O4648">
        <v>0</v>
      </c>
      <c r="P4648">
        <v>58166.31</v>
      </c>
    </row>
    <row r="4649" spans="1:16" x14ac:dyDescent="0.25">
      <c r="A4649" t="s">
        <v>4661</v>
      </c>
      <c r="B4649" t="s">
        <v>5270</v>
      </c>
      <c r="C4649" t="str">
        <f>TEXT(SalesData[[#This Row],[Order Date]],"mmm-yyyy")</f>
        <v>Oct-2024</v>
      </c>
      <c r="D4649">
        <f t="shared" si="72"/>
        <v>2024</v>
      </c>
      <c r="E4649" t="s">
        <v>6353</v>
      </c>
      <c r="F4649" t="s">
        <v>6942</v>
      </c>
      <c r="G4649" t="s">
        <v>7097</v>
      </c>
      <c r="H4649" t="s">
        <v>7110</v>
      </c>
      <c r="I4649" t="s">
        <v>7159</v>
      </c>
      <c r="J4649" t="s">
        <v>7164</v>
      </c>
      <c r="K4649" t="s">
        <v>7170</v>
      </c>
      <c r="L4649" t="s">
        <v>7213</v>
      </c>
      <c r="M4649">
        <v>5</v>
      </c>
      <c r="N4649">
        <v>12940.66</v>
      </c>
      <c r="O4649">
        <v>0.05</v>
      </c>
      <c r="P4649">
        <v>4305.87</v>
      </c>
    </row>
    <row r="4650" spans="1:16" x14ac:dyDescent="0.25">
      <c r="A4650" t="s">
        <v>4662</v>
      </c>
      <c r="B4650" t="s">
        <v>5856</v>
      </c>
      <c r="C4650" t="str">
        <f>TEXT(SalesData[[#This Row],[Order Date]],"mmm-yyyy")</f>
        <v>Oct-2025</v>
      </c>
      <c r="D4650">
        <f t="shared" si="72"/>
        <v>2025</v>
      </c>
      <c r="E4650" t="s">
        <v>6508</v>
      </c>
      <c r="F4650" t="s">
        <v>6986</v>
      </c>
      <c r="G4650" t="s">
        <v>7095</v>
      </c>
      <c r="H4650" t="s">
        <v>7109</v>
      </c>
      <c r="I4650" t="s">
        <v>7127</v>
      </c>
      <c r="J4650" t="s">
        <v>7165</v>
      </c>
      <c r="K4650" t="s">
        <v>7176</v>
      </c>
      <c r="L4650" t="s">
        <v>7194</v>
      </c>
      <c r="M4650">
        <v>3</v>
      </c>
      <c r="N4650">
        <v>71573.47</v>
      </c>
      <c r="O4650">
        <v>0</v>
      </c>
      <c r="P4650">
        <v>10413.24</v>
      </c>
    </row>
    <row r="4651" spans="1:16" x14ac:dyDescent="0.25">
      <c r="A4651" t="s">
        <v>4663</v>
      </c>
      <c r="B4651" t="s">
        <v>6080</v>
      </c>
      <c r="C4651" t="str">
        <f>TEXT(SalesData[[#This Row],[Order Date]],"mmm-yyyy")</f>
        <v>Nov-2023</v>
      </c>
      <c r="D4651">
        <f t="shared" si="72"/>
        <v>2023</v>
      </c>
      <c r="E4651" t="s">
        <v>6641</v>
      </c>
      <c r="F4651" t="s">
        <v>7076</v>
      </c>
      <c r="G4651" t="s">
        <v>7097</v>
      </c>
      <c r="H4651" t="s">
        <v>7110</v>
      </c>
      <c r="I4651" t="s">
        <v>7155</v>
      </c>
      <c r="J4651" t="s">
        <v>7163</v>
      </c>
      <c r="K4651" t="s">
        <v>7167</v>
      </c>
      <c r="L4651" t="s">
        <v>7179</v>
      </c>
      <c r="M4651">
        <v>7</v>
      </c>
      <c r="N4651">
        <v>16398.419999999998</v>
      </c>
      <c r="O4651">
        <v>0.1</v>
      </c>
      <c r="P4651">
        <v>3593.42</v>
      </c>
    </row>
    <row r="4652" spans="1:16" x14ac:dyDescent="0.25">
      <c r="A4652" t="s">
        <v>4664</v>
      </c>
      <c r="B4652" t="s">
        <v>5431</v>
      </c>
      <c r="C4652" t="str">
        <f>TEXT(SalesData[[#This Row],[Order Date]],"mmm-yyyy")</f>
        <v>Jan-2024</v>
      </c>
      <c r="D4652">
        <f t="shared" si="72"/>
        <v>2024</v>
      </c>
      <c r="E4652" t="s">
        <v>6710</v>
      </c>
      <c r="F4652" t="s">
        <v>7056</v>
      </c>
      <c r="G4652" t="s">
        <v>7097</v>
      </c>
      <c r="H4652" t="s">
        <v>7105</v>
      </c>
      <c r="I4652" t="s">
        <v>7121</v>
      </c>
      <c r="J4652" t="s">
        <v>7164</v>
      </c>
      <c r="K4652" t="s">
        <v>7173</v>
      </c>
      <c r="L4652" t="s">
        <v>7186</v>
      </c>
      <c r="M4652">
        <v>4</v>
      </c>
      <c r="N4652">
        <v>15957.51</v>
      </c>
      <c r="O4652">
        <v>0.1</v>
      </c>
      <c r="P4652">
        <v>3866.95</v>
      </c>
    </row>
    <row r="4653" spans="1:16" x14ac:dyDescent="0.25">
      <c r="A4653" t="s">
        <v>4665</v>
      </c>
      <c r="B4653" t="s">
        <v>5718</v>
      </c>
      <c r="C4653" t="str">
        <f>TEXT(SalesData[[#This Row],[Order Date]],"mmm-yyyy")</f>
        <v>Dec-2025</v>
      </c>
      <c r="D4653">
        <f t="shared" si="72"/>
        <v>2025</v>
      </c>
      <c r="E4653" t="s">
        <v>6719</v>
      </c>
      <c r="F4653" t="s">
        <v>6952</v>
      </c>
      <c r="G4653" t="s">
        <v>7095</v>
      </c>
      <c r="H4653" t="s">
        <v>7109</v>
      </c>
      <c r="I4653" t="s">
        <v>7135</v>
      </c>
      <c r="J4653" t="s">
        <v>7165</v>
      </c>
      <c r="K4653" t="s">
        <v>7172</v>
      </c>
      <c r="L4653" t="s">
        <v>7185</v>
      </c>
      <c r="M4653">
        <v>7</v>
      </c>
      <c r="N4653">
        <v>31699.59</v>
      </c>
      <c r="O4653">
        <v>0.1</v>
      </c>
      <c r="P4653">
        <v>4532.16</v>
      </c>
    </row>
    <row r="4654" spans="1:16" x14ac:dyDescent="0.25">
      <c r="A4654" t="s">
        <v>4666</v>
      </c>
      <c r="B4654" t="s">
        <v>6079</v>
      </c>
      <c r="C4654" t="str">
        <f>TEXT(SalesData[[#This Row],[Order Date]],"mmm-yyyy")</f>
        <v>Aug-2024</v>
      </c>
      <c r="D4654">
        <f t="shared" si="72"/>
        <v>2024</v>
      </c>
      <c r="E4654" t="s">
        <v>6777</v>
      </c>
      <c r="F4654" t="s">
        <v>6899</v>
      </c>
      <c r="G4654" t="s">
        <v>7095</v>
      </c>
      <c r="H4654" t="s">
        <v>7109</v>
      </c>
      <c r="I4654" t="s">
        <v>7127</v>
      </c>
      <c r="J4654" t="s">
        <v>7162</v>
      </c>
      <c r="K4654" t="s">
        <v>7168</v>
      </c>
      <c r="L4654" t="s">
        <v>7181</v>
      </c>
      <c r="M4654">
        <v>5</v>
      </c>
      <c r="N4654">
        <v>52271.49</v>
      </c>
      <c r="O4654">
        <v>0.15</v>
      </c>
      <c r="P4654">
        <v>8929.4699999999993</v>
      </c>
    </row>
    <row r="4655" spans="1:16" x14ac:dyDescent="0.25">
      <c r="A4655" t="s">
        <v>4667</v>
      </c>
      <c r="B4655" t="s">
        <v>6000</v>
      </c>
      <c r="C4655" t="str">
        <f>TEXT(SalesData[[#This Row],[Order Date]],"mmm-yyyy")</f>
        <v>Jul-2023</v>
      </c>
      <c r="D4655">
        <f t="shared" si="72"/>
        <v>2023</v>
      </c>
      <c r="E4655" t="s">
        <v>6781</v>
      </c>
      <c r="F4655" t="s">
        <v>7031</v>
      </c>
      <c r="G4655" t="s">
        <v>7095</v>
      </c>
      <c r="H4655" t="s">
        <v>7109</v>
      </c>
      <c r="I4655" t="s">
        <v>7135</v>
      </c>
      <c r="J4655" t="s">
        <v>7163</v>
      </c>
      <c r="K4655" t="s">
        <v>7167</v>
      </c>
      <c r="L4655" t="s">
        <v>7179</v>
      </c>
      <c r="M4655">
        <v>6</v>
      </c>
      <c r="N4655">
        <v>12367.79</v>
      </c>
      <c r="O4655">
        <v>0.2</v>
      </c>
      <c r="P4655">
        <v>2022.45</v>
      </c>
    </row>
    <row r="4656" spans="1:16" x14ac:dyDescent="0.25">
      <c r="A4656" t="s">
        <v>4668</v>
      </c>
      <c r="B4656" t="s">
        <v>5221</v>
      </c>
      <c r="C4656" t="str">
        <f>TEXT(SalesData[[#This Row],[Order Date]],"mmm-yyyy")</f>
        <v>Apr-2023</v>
      </c>
      <c r="D4656">
        <f t="shared" si="72"/>
        <v>2023</v>
      </c>
      <c r="E4656" t="s">
        <v>6118</v>
      </c>
      <c r="F4656" t="s">
        <v>6917</v>
      </c>
      <c r="G4656" t="s">
        <v>7097</v>
      </c>
      <c r="H4656" t="s">
        <v>7107</v>
      </c>
      <c r="I4656" t="s">
        <v>7123</v>
      </c>
      <c r="J4656" t="s">
        <v>7164</v>
      </c>
      <c r="K4656" t="s">
        <v>7173</v>
      </c>
      <c r="L4656" t="s">
        <v>7186</v>
      </c>
      <c r="M4656">
        <v>8</v>
      </c>
      <c r="N4656">
        <v>29704.18</v>
      </c>
      <c r="O4656">
        <v>0.2</v>
      </c>
      <c r="P4656">
        <v>5358.09</v>
      </c>
    </row>
    <row r="4657" spans="1:16" x14ac:dyDescent="0.25">
      <c r="A4657" t="s">
        <v>4669</v>
      </c>
      <c r="B4657" t="s">
        <v>5243</v>
      </c>
      <c r="C4657" t="str">
        <f>TEXT(SalesData[[#This Row],[Order Date]],"mmm-yyyy")</f>
        <v>Nov-2024</v>
      </c>
      <c r="D4657">
        <f t="shared" si="72"/>
        <v>2024</v>
      </c>
      <c r="E4657" t="s">
        <v>6428</v>
      </c>
      <c r="F4657" t="s">
        <v>6954</v>
      </c>
      <c r="G4657" t="s">
        <v>7096</v>
      </c>
      <c r="H4657" t="s">
        <v>7113</v>
      </c>
      <c r="I4657" t="s">
        <v>7148</v>
      </c>
      <c r="J4657" t="s">
        <v>7162</v>
      </c>
      <c r="K4657" t="s">
        <v>7168</v>
      </c>
      <c r="L4657" t="s">
        <v>7180</v>
      </c>
      <c r="M4657">
        <v>4</v>
      </c>
      <c r="N4657">
        <v>11549.17</v>
      </c>
      <c r="O4657">
        <v>0.2</v>
      </c>
      <c r="P4657">
        <v>958.37</v>
      </c>
    </row>
    <row r="4658" spans="1:16" x14ac:dyDescent="0.25">
      <c r="A4658" t="s">
        <v>4670</v>
      </c>
      <c r="B4658" t="s">
        <v>5165</v>
      </c>
      <c r="C4658" t="str">
        <f>TEXT(SalesData[[#This Row],[Order Date]],"mmm-yyyy")</f>
        <v>Aug-2025</v>
      </c>
      <c r="D4658">
        <f t="shared" si="72"/>
        <v>2025</v>
      </c>
      <c r="E4658" t="s">
        <v>6809</v>
      </c>
      <c r="F4658" t="s">
        <v>7043</v>
      </c>
      <c r="G4658" t="s">
        <v>7094</v>
      </c>
      <c r="H4658" t="s">
        <v>7098</v>
      </c>
      <c r="I4658" t="s">
        <v>7156</v>
      </c>
      <c r="J4658" t="s">
        <v>7164</v>
      </c>
      <c r="K4658" t="s">
        <v>7174</v>
      </c>
      <c r="L4658" t="s">
        <v>7199</v>
      </c>
      <c r="M4658">
        <v>6</v>
      </c>
      <c r="N4658">
        <v>9234.18</v>
      </c>
      <c r="O4658">
        <v>0.05</v>
      </c>
      <c r="P4658">
        <v>1688.38</v>
      </c>
    </row>
    <row r="4659" spans="1:16" x14ac:dyDescent="0.25">
      <c r="A4659" t="s">
        <v>4671</v>
      </c>
      <c r="B4659" t="s">
        <v>6092</v>
      </c>
      <c r="C4659" t="str">
        <f>TEXT(SalesData[[#This Row],[Order Date]],"mmm-yyyy")</f>
        <v>Oct-2024</v>
      </c>
      <c r="D4659">
        <f t="shared" si="72"/>
        <v>2024</v>
      </c>
      <c r="E4659" t="s">
        <v>6159</v>
      </c>
      <c r="F4659" t="s">
        <v>6955</v>
      </c>
      <c r="G4659" t="s">
        <v>7094</v>
      </c>
      <c r="H4659" t="s">
        <v>7098</v>
      </c>
      <c r="I4659" t="s">
        <v>7156</v>
      </c>
      <c r="J4659" t="s">
        <v>7163</v>
      </c>
      <c r="K4659" t="s">
        <v>7175</v>
      </c>
      <c r="L4659" t="s">
        <v>7190</v>
      </c>
      <c r="M4659">
        <v>3</v>
      </c>
      <c r="N4659">
        <v>6678.36</v>
      </c>
      <c r="O4659">
        <v>0</v>
      </c>
      <c r="P4659">
        <v>1464.82</v>
      </c>
    </row>
    <row r="4660" spans="1:16" x14ac:dyDescent="0.25">
      <c r="A4660" t="s">
        <v>4672</v>
      </c>
      <c r="B4660" t="s">
        <v>5877</v>
      </c>
      <c r="C4660" t="str">
        <f>TEXT(SalesData[[#This Row],[Order Date]],"mmm-yyyy")</f>
        <v>Jan-2023</v>
      </c>
      <c r="D4660">
        <f t="shared" si="72"/>
        <v>2023</v>
      </c>
      <c r="E4660" t="s">
        <v>6527</v>
      </c>
      <c r="F4660" t="s">
        <v>6988</v>
      </c>
      <c r="G4660" t="s">
        <v>7096</v>
      </c>
      <c r="H4660" t="s">
        <v>7113</v>
      </c>
      <c r="I4660" t="s">
        <v>7148</v>
      </c>
      <c r="J4660" t="s">
        <v>7163</v>
      </c>
      <c r="K4660" t="s">
        <v>7171</v>
      </c>
      <c r="L4660" t="s">
        <v>7209</v>
      </c>
      <c r="M4660">
        <v>1</v>
      </c>
      <c r="N4660">
        <v>1608.05</v>
      </c>
      <c r="O4660">
        <v>0.1</v>
      </c>
      <c r="P4660">
        <v>254.52</v>
      </c>
    </row>
    <row r="4661" spans="1:16" x14ac:dyDescent="0.25">
      <c r="A4661" t="s">
        <v>4673</v>
      </c>
      <c r="B4661" t="s">
        <v>5206</v>
      </c>
      <c r="C4661" t="str">
        <f>TEXT(SalesData[[#This Row],[Order Date]],"mmm-yyyy")</f>
        <v>Jan-2023</v>
      </c>
      <c r="D4661">
        <f t="shared" si="72"/>
        <v>2023</v>
      </c>
      <c r="E4661" t="s">
        <v>6136</v>
      </c>
      <c r="F4661" t="s">
        <v>6934</v>
      </c>
      <c r="G4661" t="s">
        <v>7097</v>
      </c>
      <c r="H4661" t="s">
        <v>7105</v>
      </c>
      <c r="I4661" t="s">
        <v>7121</v>
      </c>
      <c r="J4661" t="s">
        <v>7163</v>
      </c>
      <c r="K4661" t="s">
        <v>7167</v>
      </c>
      <c r="L4661" t="s">
        <v>7187</v>
      </c>
      <c r="M4661">
        <v>3</v>
      </c>
      <c r="N4661">
        <v>4002.04</v>
      </c>
      <c r="O4661">
        <v>0.15</v>
      </c>
      <c r="P4661">
        <v>1001.31</v>
      </c>
    </row>
    <row r="4662" spans="1:16" x14ac:dyDescent="0.25">
      <c r="A4662" t="s">
        <v>4674</v>
      </c>
      <c r="B4662" t="s">
        <v>6087</v>
      </c>
      <c r="C4662" t="str">
        <f>TEXT(SalesData[[#This Row],[Order Date]],"mmm-yyyy")</f>
        <v>Jan-2023</v>
      </c>
      <c r="D4662">
        <f t="shared" si="72"/>
        <v>2023</v>
      </c>
      <c r="E4662" t="s">
        <v>6104</v>
      </c>
      <c r="F4662" t="s">
        <v>6903</v>
      </c>
      <c r="G4662" t="s">
        <v>7094</v>
      </c>
      <c r="H4662" t="s">
        <v>7101</v>
      </c>
      <c r="I4662" t="s">
        <v>7117</v>
      </c>
      <c r="J4662" t="s">
        <v>7164</v>
      </c>
      <c r="K4662" t="s">
        <v>7174</v>
      </c>
      <c r="L4662" t="s">
        <v>7199</v>
      </c>
      <c r="M4662">
        <v>6</v>
      </c>
      <c r="N4662">
        <v>8892.76</v>
      </c>
      <c r="O4662">
        <v>0.05</v>
      </c>
      <c r="P4662">
        <v>1614.94</v>
      </c>
    </row>
    <row r="4663" spans="1:16" x14ac:dyDescent="0.25">
      <c r="A4663" t="s">
        <v>4675</v>
      </c>
      <c r="B4663" t="s">
        <v>5587</v>
      </c>
      <c r="C4663" t="str">
        <f>TEXT(SalesData[[#This Row],[Order Date]],"mmm-yyyy")</f>
        <v>Jan-2025</v>
      </c>
      <c r="D4663">
        <f t="shared" si="72"/>
        <v>2025</v>
      </c>
      <c r="E4663" t="s">
        <v>6410</v>
      </c>
      <c r="F4663" t="s">
        <v>6950</v>
      </c>
      <c r="G4663" t="s">
        <v>7096</v>
      </c>
      <c r="H4663" t="s">
        <v>7113</v>
      </c>
      <c r="I4663" t="s">
        <v>7148</v>
      </c>
      <c r="J4663" t="s">
        <v>7164</v>
      </c>
      <c r="K4663" t="s">
        <v>7174</v>
      </c>
      <c r="L4663" t="s">
        <v>7199</v>
      </c>
      <c r="M4663">
        <v>5</v>
      </c>
      <c r="N4663">
        <v>6664.51</v>
      </c>
      <c r="O4663">
        <v>0.15</v>
      </c>
      <c r="P4663">
        <v>786.35</v>
      </c>
    </row>
    <row r="4664" spans="1:16" x14ac:dyDescent="0.25">
      <c r="A4664" t="s">
        <v>4676</v>
      </c>
      <c r="B4664" t="s">
        <v>5938</v>
      </c>
      <c r="C4664" t="str">
        <f>TEXT(SalesData[[#This Row],[Order Date]],"mmm-yyyy")</f>
        <v>Sep-2023</v>
      </c>
      <c r="D4664">
        <f t="shared" si="72"/>
        <v>2023</v>
      </c>
      <c r="E4664" t="s">
        <v>6463</v>
      </c>
      <c r="F4664" t="s">
        <v>7066</v>
      </c>
      <c r="G4664" t="s">
        <v>7094</v>
      </c>
      <c r="H4664" t="s">
        <v>7098</v>
      </c>
      <c r="I4664" t="s">
        <v>7138</v>
      </c>
      <c r="J4664" t="s">
        <v>7163</v>
      </c>
      <c r="K4664" t="s">
        <v>7171</v>
      </c>
      <c r="L4664" t="s">
        <v>7209</v>
      </c>
      <c r="M4664">
        <v>3</v>
      </c>
      <c r="N4664">
        <v>5582.2</v>
      </c>
      <c r="O4664">
        <v>0</v>
      </c>
      <c r="P4664">
        <v>1084.4000000000001</v>
      </c>
    </row>
    <row r="4665" spans="1:16" x14ac:dyDescent="0.25">
      <c r="A4665" t="s">
        <v>4677</v>
      </c>
      <c r="B4665" t="s">
        <v>5544</v>
      </c>
      <c r="C4665" t="str">
        <f>TEXT(SalesData[[#This Row],[Order Date]],"mmm-yyyy")</f>
        <v>Jun-2023</v>
      </c>
      <c r="D4665">
        <f t="shared" si="72"/>
        <v>2023</v>
      </c>
      <c r="E4665" t="s">
        <v>6729</v>
      </c>
      <c r="F4665" t="s">
        <v>6914</v>
      </c>
      <c r="G4665" t="s">
        <v>7096</v>
      </c>
      <c r="H4665" t="s">
        <v>7113</v>
      </c>
      <c r="I4665" t="s">
        <v>7144</v>
      </c>
      <c r="J4665" t="s">
        <v>7163</v>
      </c>
      <c r="K4665" t="s">
        <v>7171</v>
      </c>
      <c r="L4665" t="s">
        <v>7184</v>
      </c>
      <c r="M4665">
        <v>4</v>
      </c>
      <c r="N4665">
        <v>27839.93</v>
      </c>
      <c r="O4665">
        <v>0.15</v>
      </c>
      <c r="P4665">
        <v>2686.08</v>
      </c>
    </row>
    <row r="4666" spans="1:16" x14ac:dyDescent="0.25">
      <c r="A4666" t="s">
        <v>4678</v>
      </c>
      <c r="B4666" t="s">
        <v>5517</v>
      </c>
      <c r="C4666" t="str">
        <f>TEXT(SalesData[[#This Row],[Order Date]],"mmm-yyyy")</f>
        <v>Aug-2025</v>
      </c>
      <c r="D4666">
        <f t="shared" si="72"/>
        <v>2025</v>
      </c>
      <c r="E4666" t="s">
        <v>6276</v>
      </c>
      <c r="F4666" t="s">
        <v>6961</v>
      </c>
      <c r="G4666" t="s">
        <v>7097</v>
      </c>
      <c r="H4666" t="s">
        <v>7104</v>
      </c>
      <c r="I4666" t="s">
        <v>7120</v>
      </c>
      <c r="J4666" t="s">
        <v>7164</v>
      </c>
      <c r="K4666" t="s">
        <v>7174</v>
      </c>
      <c r="L4666" t="s">
        <v>7199</v>
      </c>
      <c r="M4666">
        <v>2</v>
      </c>
      <c r="N4666">
        <v>2843.88</v>
      </c>
      <c r="O4666">
        <v>0.1</v>
      </c>
      <c r="P4666">
        <v>526.12</v>
      </c>
    </row>
    <row r="4667" spans="1:16" x14ac:dyDescent="0.25">
      <c r="A4667" t="s">
        <v>4679</v>
      </c>
      <c r="B4667" t="s">
        <v>5387</v>
      </c>
      <c r="C4667" t="str">
        <f>TEXT(SalesData[[#This Row],[Order Date]],"mmm-yyyy")</f>
        <v>May-2023</v>
      </c>
      <c r="D4667">
        <f t="shared" si="72"/>
        <v>2023</v>
      </c>
      <c r="E4667" t="s">
        <v>6889</v>
      </c>
      <c r="F4667" t="s">
        <v>6918</v>
      </c>
      <c r="G4667" t="s">
        <v>7097</v>
      </c>
      <c r="H4667" t="s">
        <v>7104</v>
      </c>
      <c r="I4667" t="s">
        <v>7132</v>
      </c>
      <c r="J4667" t="s">
        <v>7163</v>
      </c>
      <c r="K4667" t="s">
        <v>7171</v>
      </c>
      <c r="L4667" t="s">
        <v>7209</v>
      </c>
      <c r="M4667">
        <v>2</v>
      </c>
      <c r="N4667">
        <v>2803.81</v>
      </c>
      <c r="O4667">
        <v>0.25</v>
      </c>
      <c r="P4667">
        <v>265</v>
      </c>
    </row>
    <row r="4668" spans="1:16" x14ac:dyDescent="0.25">
      <c r="A4668" t="s">
        <v>4680</v>
      </c>
      <c r="B4668" t="s">
        <v>5193</v>
      </c>
      <c r="C4668" t="str">
        <f>TEXT(SalesData[[#This Row],[Order Date]],"mmm-yyyy")</f>
        <v>Aug-2023</v>
      </c>
      <c r="D4668">
        <f t="shared" si="72"/>
        <v>2023</v>
      </c>
      <c r="E4668" t="s">
        <v>6461</v>
      </c>
      <c r="F4668" t="s">
        <v>7006</v>
      </c>
      <c r="G4668" t="s">
        <v>7094</v>
      </c>
      <c r="H4668" t="s">
        <v>7101</v>
      </c>
      <c r="I4668" t="s">
        <v>7137</v>
      </c>
      <c r="J4668" t="s">
        <v>7165</v>
      </c>
      <c r="K4668" t="s">
        <v>7172</v>
      </c>
      <c r="L4668" t="s">
        <v>7185</v>
      </c>
      <c r="M4668">
        <v>8</v>
      </c>
      <c r="N4668">
        <v>39888.58</v>
      </c>
      <c r="O4668">
        <v>0.05</v>
      </c>
      <c r="P4668">
        <v>6436.51</v>
      </c>
    </row>
    <row r="4669" spans="1:16" x14ac:dyDescent="0.25">
      <c r="A4669" t="s">
        <v>4681</v>
      </c>
      <c r="B4669" t="s">
        <v>5720</v>
      </c>
      <c r="C4669" t="str">
        <f>TEXT(SalesData[[#This Row],[Order Date]],"mmm-yyyy")</f>
        <v>Sep-2025</v>
      </c>
      <c r="D4669">
        <f t="shared" si="72"/>
        <v>2025</v>
      </c>
      <c r="E4669" t="s">
        <v>6703</v>
      </c>
      <c r="F4669" t="s">
        <v>7015</v>
      </c>
      <c r="G4669" t="s">
        <v>7097</v>
      </c>
      <c r="H4669" t="s">
        <v>7105</v>
      </c>
      <c r="I4669" t="s">
        <v>7149</v>
      </c>
      <c r="J4669" t="s">
        <v>7163</v>
      </c>
      <c r="K4669" t="s">
        <v>7167</v>
      </c>
      <c r="L4669" t="s">
        <v>7207</v>
      </c>
      <c r="M4669">
        <v>1</v>
      </c>
      <c r="N4669">
        <v>673.52</v>
      </c>
      <c r="O4669">
        <v>0.15</v>
      </c>
      <c r="P4669">
        <v>210.4</v>
      </c>
    </row>
    <row r="4670" spans="1:16" x14ac:dyDescent="0.25">
      <c r="A4670" t="s">
        <v>4682</v>
      </c>
      <c r="B4670" t="s">
        <v>6036</v>
      </c>
      <c r="C4670" t="str">
        <f>TEXT(SalesData[[#This Row],[Order Date]],"mmm-yyyy")</f>
        <v>Nov-2025</v>
      </c>
      <c r="D4670">
        <f t="shared" si="72"/>
        <v>2025</v>
      </c>
      <c r="E4670" t="s">
        <v>6531</v>
      </c>
      <c r="F4670" t="s">
        <v>6979</v>
      </c>
      <c r="G4670" t="s">
        <v>7096</v>
      </c>
      <c r="H4670" t="s">
        <v>7113</v>
      </c>
      <c r="I4670" t="s">
        <v>7144</v>
      </c>
      <c r="J4670" t="s">
        <v>7164</v>
      </c>
      <c r="K4670" t="s">
        <v>7174</v>
      </c>
      <c r="L4670" t="s">
        <v>7188</v>
      </c>
      <c r="M4670">
        <v>4</v>
      </c>
      <c r="N4670">
        <v>8131.78</v>
      </c>
      <c r="O4670">
        <v>0.25</v>
      </c>
      <c r="P4670">
        <v>1047.3399999999999</v>
      </c>
    </row>
    <row r="4671" spans="1:16" x14ac:dyDescent="0.25">
      <c r="A4671" t="s">
        <v>4683</v>
      </c>
      <c r="B4671" t="s">
        <v>5446</v>
      </c>
      <c r="C4671" t="str">
        <f>TEXT(SalesData[[#This Row],[Order Date]],"mmm-yyyy")</f>
        <v>Oct-2024</v>
      </c>
      <c r="D4671">
        <f t="shared" si="72"/>
        <v>2024</v>
      </c>
      <c r="E4671" t="s">
        <v>6544</v>
      </c>
      <c r="F4671" t="s">
        <v>7037</v>
      </c>
      <c r="G4671" t="s">
        <v>7095</v>
      </c>
      <c r="H4671" t="s">
        <v>7108</v>
      </c>
      <c r="I4671" t="s">
        <v>7150</v>
      </c>
      <c r="J4671" t="s">
        <v>7164</v>
      </c>
      <c r="K4671" t="s">
        <v>7170</v>
      </c>
      <c r="L4671" t="s">
        <v>7183</v>
      </c>
      <c r="M4671">
        <v>8</v>
      </c>
      <c r="N4671">
        <v>39587.300000000003</v>
      </c>
      <c r="O4671">
        <v>0</v>
      </c>
      <c r="P4671">
        <v>10982.99</v>
      </c>
    </row>
    <row r="4672" spans="1:16" x14ac:dyDescent="0.25">
      <c r="A4672" t="s">
        <v>4684</v>
      </c>
      <c r="B4672" t="s">
        <v>5418</v>
      </c>
      <c r="C4672" t="str">
        <f>TEXT(SalesData[[#This Row],[Order Date]],"mmm-yyyy")</f>
        <v>Nov-2024</v>
      </c>
      <c r="D4672">
        <f t="shared" si="72"/>
        <v>2024</v>
      </c>
      <c r="E4672" t="s">
        <v>6694</v>
      </c>
      <c r="F4672" t="s">
        <v>6938</v>
      </c>
      <c r="G4672" t="s">
        <v>7094</v>
      </c>
      <c r="H4672" t="s">
        <v>7098</v>
      </c>
      <c r="I4672" t="s">
        <v>7138</v>
      </c>
      <c r="J4672" t="s">
        <v>7164</v>
      </c>
      <c r="K4672" t="s">
        <v>7170</v>
      </c>
      <c r="L4672" t="s">
        <v>7189</v>
      </c>
      <c r="M4672">
        <v>4</v>
      </c>
      <c r="N4672">
        <v>6212.12</v>
      </c>
      <c r="O4672">
        <v>0</v>
      </c>
      <c r="P4672">
        <v>1792.14</v>
      </c>
    </row>
    <row r="4673" spans="1:16" x14ac:dyDescent="0.25">
      <c r="A4673" t="s">
        <v>4685</v>
      </c>
      <c r="B4673" t="s">
        <v>5516</v>
      </c>
      <c r="C4673" t="str">
        <f>TEXT(SalesData[[#This Row],[Order Date]],"mmm-yyyy")</f>
        <v>Oct-2024</v>
      </c>
      <c r="D4673">
        <f t="shared" si="72"/>
        <v>2024</v>
      </c>
      <c r="E4673" t="s">
        <v>6712</v>
      </c>
      <c r="F4673" t="s">
        <v>6916</v>
      </c>
      <c r="G4673" t="s">
        <v>7096</v>
      </c>
      <c r="H4673" t="s">
        <v>7113</v>
      </c>
      <c r="I4673" t="s">
        <v>7148</v>
      </c>
      <c r="J4673" t="s">
        <v>7163</v>
      </c>
      <c r="K4673" t="s">
        <v>7175</v>
      </c>
      <c r="L4673" t="s">
        <v>7197</v>
      </c>
      <c r="M4673">
        <v>2</v>
      </c>
      <c r="N4673">
        <v>9450.51</v>
      </c>
      <c r="O4673">
        <v>0.2</v>
      </c>
      <c r="P4673">
        <v>1056.51</v>
      </c>
    </row>
    <row r="4674" spans="1:16" x14ac:dyDescent="0.25">
      <c r="A4674" t="s">
        <v>4686</v>
      </c>
      <c r="B4674" t="s">
        <v>5613</v>
      </c>
      <c r="C4674" t="str">
        <f>TEXT(SalesData[[#This Row],[Order Date]],"mmm-yyyy")</f>
        <v>Apr-2025</v>
      </c>
      <c r="D4674">
        <f t="shared" ref="D4674:D4737" si="73">YEAR(B4674)</f>
        <v>2025</v>
      </c>
      <c r="E4674" t="s">
        <v>6187</v>
      </c>
      <c r="F4674" t="s">
        <v>6944</v>
      </c>
      <c r="G4674" t="s">
        <v>7097</v>
      </c>
      <c r="H4674" t="s">
        <v>7107</v>
      </c>
      <c r="I4674" t="s">
        <v>7123</v>
      </c>
      <c r="J4674" t="s">
        <v>7162</v>
      </c>
      <c r="K4674" t="s">
        <v>7166</v>
      </c>
      <c r="L4674" t="s">
        <v>7192</v>
      </c>
      <c r="M4674">
        <v>3</v>
      </c>
      <c r="N4674">
        <v>17181.16</v>
      </c>
      <c r="O4674">
        <v>0</v>
      </c>
      <c r="P4674">
        <v>2861.24</v>
      </c>
    </row>
    <row r="4675" spans="1:16" x14ac:dyDescent="0.25">
      <c r="A4675" t="s">
        <v>4687</v>
      </c>
      <c r="B4675" t="s">
        <v>5950</v>
      </c>
      <c r="C4675" t="str">
        <f>TEXT(SalesData[[#This Row],[Order Date]],"mmm-yyyy")</f>
        <v>May-2025</v>
      </c>
      <c r="D4675">
        <f t="shared" si="73"/>
        <v>2025</v>
      </c>
      <c r="E4675" t="s">
        <v>6467</v>
      </c>
      <c r="F4675" t="s">
        <v>6996</v>
      </c>
      <c r="G4675" t="s">
        <v>7095</v>
      </c>
      <c r="H4675" t="s">
        <v>7102</v>
      </c>
      <c r="I4675" t="s">
        <v>7118</v>
      </c>
      <c r="J4675" t="s">
        <v>7163</v>
      </c>
      <c r="K4675" t="s">
        <v>7167</v>
      </c>
      <c r="L4675" t="s">
        <v>7179</v>
      </c>
      <c r="M4675">
        <v>5</v>
      </c>
      <c r="N4675">
        <v>10921.5</v>
      </c>
      <c r="O4675">
        <v>0.15</v>
      </c>
      <c r="P4675">
        <v>1871.18</v>
      </c>
    </row>
    <row r="4676" spans="1:16" x14ac:dyDescent="0.25">
      <c r="A4676" t="s">
        <v>4688</v>
      </c>
      <c r="B4676" t="s">
        <v>5945</v>
      </c>
      <c r="C4676" t="str">
        <f>TEXT(SalesData[[#This Row],[Order Date]],"mmm-yyyy")</f>
        <v>Nov-2024</v>
      </c>
      <c r="D4676">
        <f t="shared" si="73"/>
        <v>2024</v>
      </c>
      <c r="E4676" t="s">
        <v>6141</v>
      </c>
      <c r="F4676" t="s">
        <v>6939</v>
      </c>
      <c r="G4676" t="s">
        <v>7094</v>
      </c>
      <c r="H4676" t="s">
        <v>7100</v>
      </c>
      <c r="I4676" t="s">
        <v>7136</v>
      </c>
      <c r="J4676" t="s">
        <v>7162</v>
      </c>
      <c r="K4676" t="s">
        <v>7168</v>
      </c>
      <c r="L4676" t="s">
        <v>7181</v>
      </c>
      <c r="M4676">
        <v>2</v>
      </c>
      <c r="N4676">
        <v>22985.69</v>
      </c>
      <c r="O4676">
        <v>0.05</v>
      </c>
      <c r="P4676">
        <v>4343.0600000000004</v>
      </c>
    </row>
    <row r="4677" spans="1:16" x14ac:dyDescent="0.25">
      <c r="A4677" t="s">
        <v>4689</v>
      </c>
      <c r="B4677" t="s">
        <v>5586</v>
      </c>
      <c r="C4677" t="str">
        <f>TEXT(SalesData[[#This Row],[Order Date]],"mmm-yyyy")</f>
        <v>Nov-2025</v>
      </c>
      <c r="D4677">
        <f t="shared" si="73"/>
        <v>2025</v>
      </c>
      <c r="E4677" t="s">
        <v>6803</v>
      </c>
      <c r="F4677" t="s">
        <v>6916</v>
      </c>
      <c r="G4677" t="s">
        <v>7095</v>
      </c>
      <c r="H4677" t="s">
        <v>7106</v>
      </c>
      <c r="I4677" t="s">
        <v>7161</v>
      </c>
      <c r="J4677" t="s">
        <v>7162</v>
      </c>
      <c r="K4677" t="s">
        <v>7169</v>
      </c>
      <c r="L4677" t="s">
        <v>7182</v>
      </c>
      <c r="M4677">
        <v>7</v>
      </c>
      <c r="N4677">
        <v>56330.16</v>
      </c>
      <c r="O4677">
        <v>0.1</v>
      </c>
      <c r="P4677">
        <v>8263.31</v>
      </c>
    </row>
    <row r="4678" spans="1:16" x14ac:dyDescent="0.25">
      <c r="A4678" t="s">
        <v>4690</v>
      </c>
      <c r="B4678" t="s">
        <v>5363</v>
      </c>
      <c r="C4678" t="str">
        <f>TEXT(SalesData[[#This Row],[Order Date]],"mmm-yyyy")</f>
        <v>Jun-2023</v>
      </c>
      <c r="D4678">
        <f t="shared" si="73"/>
        <v>2023</v>
      </c>
      <c r="E4678" t="s">
        <v>6704</v>
      </c>
      <c r="F4678" t="s">
        <v>7008</v>
      </c>
      <c r="G4678" t="s">
        <v>7097</v>
      </c>
      <c r="H4678" t="s">
        <v>7107</v>
      </c>
      <c r="I4678" t="s">
        <v>7153</v>
      </c>
      <c r="J4678" t="s">
        <v>7162</v>
      </c>
      <c r="K4678" t="s">
        <v>7169</v>
      </c>
      <c r="L4678" t="s">
        <v>7182</v>
      </c>
      <c r="M4678">
        <v>1</v>
      </c>
      <c r="N4678">
        <v>8567.6299999999992</v>
      </c>
      <c r="O4678">
        <v>0</v>
      </c>
      <c r="P4678">
        <v>1618.51</v>
      </c>
    </row>
    <row r="4679" spans="1:16" x14ac:dyDescent="0.25">
      <c r="A4679" t="s">
        <v>4691</v>
      </c>
      <c r="B4679" t="s">
        <v>5365</v>
      </c>
      <c r="C4679" t="str">
        <f>TEXT(SalesData[[#This Row],[Order Date]],"mmm-yyyy")</f>
        <v>Apr-2025</v>
      </c>
      <c r="D4679">
        <f t="shared" si="73"/>
        <v>2025</v>
      </c>
      <c r="E4679" t="s">
        <v>6249</v>
      </c>
      <c r="F4679" t="s">
        <v>7003</v>
      </c>
      <c r="G4679" t="s">
        <v>7097</v>
      </c>
      <c r="H4679" t="s">
        <v>7105</v>
      </c>
      <c r="I4679" t="s">
        <v>7149</v>
      </c>
      <c r="J4679" t="s">
        <v>7165</v>
      </c>
      <c r="K4679" t="s">
        <v>7172</v>
      </c>
      <c r="L4679" t="s">
        <v>7185</v>
      </c>
      <c r="M4679">
        <v>7</v>
      </c>
      <c r="N4679">
        <v>25611.67</v>
      </c>
      <c r="O4679">
        <v>0.25</v>
      </c>
      <c r="P4679">
        <v>1612.5</v>
      </c>
    </row>
    <row r="4680" spans="1:16" x14ac:dyDescent="0.25">
      <c r="A4680" t="s">
        <v>4692</v>
      </c>
      <c r="B4680" t="s">
        <v>5424</v>
      </c>
      <c r="C4680" t="str">
        <f>TEXT(SalesData[[#This Row],[Order Date]],"mmm-yyyy")</f>
        <v>May-2023</v>
      </c>
      <c r="D4680">
        <f t="shared" si="73"/>
        <v>2023</v>
      </c>
      <c r="E4680" t="s">
        <v>6779</v>
      </c>
      <c r="F4680" t="s">
        <v>7035</v>
      </c>
      <c r="G4680" t="s">
        <v>7096</v>
      </c>
      <c r="H4680" t="s">
        <v>7111</v>
      </c>
      <c r="I4680" t="s">
        <v>7145</v>
      </c>
      <c r="J4680" t="s">
        <v>7163</v>
      </c>
      <c r="K4680" t="s">
        <v>7175</v>
      </c>
      <c r="L4680" t="s">
        <v>7190</v>
      </c>
      <c r="M4680">
        <v>1</v>
      </c>
      <c r="N4680">
        <v>2279.9899999999998</v>
      </c>
      <c r="O4680">
        <v>0</v>
      </c>
      <c r="P4680">
        <v>481.03</v>
      </c>
    </row>
    <row r="4681" spans="1:16" x14ac:dyDescent="0.25">
      <c r="A4681" t="s">
        <v>4693</v>
      </c>
      <c r="B4681" t="s">
        <v>5762</v>
      </c>
      <c r="C4681" t="str">
        <f>TEXT(SalesData[[#This Row],[Order Date]],"mmm-yyyy")</f>
        <v>Nov-2023</v>
      </c>
      <c r="D4681">
        <f t="shared" si="73"/>
        <v>2023</v>
      </c>
      <c r="E4681" t="s">
        <v>6172</v>
      </c>
      <c r="F4681" t="s">
        <v>6962</v>
      </c>
      <c r="G4681" t="s">
        <v>7095</v>
      </c>
      <c r="H4681" t="s">
        <v>7109</v>
      </c>
      <c r="I4681" t="s">
        <v>7140</v>
      </c>
      <c r="J4681" t="s">
        <v>7162</v>
      </c>
      <c r="K4681" t="s">
        <v>7168</v>
      </c>
      <c r="L4681" t="s">
        <v>7181</v>
      </c>
      <c r="M4681">
        <v>2</v>
      </c>
      <c r="N4681">
        <v>23841.13</v>
      </c>
      <c r="O4681">
        <v>0.05</v>
      </c>
      <c r="P4681">
        <v>4729.8599999999997</v>
      </c>
    </row>
    <row r="4682" spans="1:16" x14ac:dyDescent="0.25">
      <c r="A4682" t="s">
        <v>4694</v>
      </c>
      <c r="B4682" t="s">
        <v>6080</v>
      </c>
      <c r="C4682" t="str">
        <f>TEXT(SalesData[[#This Row],[Order Date]],"mmm-yyyy")</f>
        <v>Nov-2023</v>
      </c>
      <c r="D4682">
        <f t="shared" si="73"/>
        <v>2023</v>
      </c>
      <c r="E4682" t="s">
        <v>6338</v>
      </c>
      <c r="F4682" t="s">
        <v>6936</v>
      </c>
      <c r="G4682" t="s">
        <v>7096</v>
      </c>
      <c r="H4682" t="s">
        <v>7112</v>
      </c>
      <c r="I4682" t="s">
        <v>7154</v>
      </c>
      <c r="J4682" t="s">
        <v>7163</v>
      </c>
      <c r="K4682" t="s">
        <v>7175</v>
      </c>
      <c r="L4682" t="s">
        <v>7205</v>
      </c>
      <c r="M4682">
        <v>7</v>
      </c>
      <c r="N4682">
        <v>24196.11</v>
      </c>
      <c r="O4682">
        <v>0</v>
      </c>
      <c r="P4682">
        <v>4694.76</v>
      </c>
    </row>
    <row r="4683" spans="1:16" x14ac:dyDescent="0.25">
      <c r="A4683" t="s">
        <v>4695</v>
      </c>
      <c r="B4683" t="s">
        <v>5434</v>
      </c>
      <c r="C4683" t="str">
        <f>TEXT(SalesData[[#This Row],[Order Date]],"mmm-yyyy")</f>
        <v>Mar-2024</v>
      </c>
      <c r="D4683">
        <f t="shared" si="73"/>
        <v>2024</v>
      </c>
      <c r="E4683" t="s">
        <v>6515</v>
      </c>
      <c r="F4683" t="s">
        <v>6990</v>
      </c>
      <c r="G4683" t="s">
        <v>7097</v>
      </c>
      <c r="H4683" t="s">
        <v>7107</v>
      </c>
      <c r="I4683" t="s">
        <v>7152</v>
      </c>
      <c r="J4683" t="s">
        <v>7165</v>
      </c>
      <c r="K4683" t="s">
        <v>7177</v>
      </c>
      <c r="L4683" t="s">
        <v>7210</v>
      </c>
      <c r="M4683">
        <v>1</v>
      </c>
      <c r="N4683">
        <v>84477.49</v>
      </c>
      <c r="O4683">
        <v>0</v>
      </c>
      <c r="P4683">
        <v>11875.06</v>
      </c>
    </row>
    <row r="4684" spans="1:16" x14ac:dyDescent="0.25">
      <c r="A4684" t="s">
        <v>4696</v>
      </c>
      <c r="B4684" t="s">
        <v>5124</v>
      </c>
      <c r="C4684" t="str">
        <f>TEXT(SalesData[[#This Row],[Order Date]],"mmm-yyyy")</f>
        <v>Mar-2025</v>
      </c>
      <c r="D4684">
        <f t="shared" si="73"/>
        <v>2025</v>
      </c>
      <c r="E4684" t="s">
        <v>6892</v>
      </c>
      <c r="F4684" t="s">
        <v>7087</v>
      </c>
      <c r="G4684" t="s">
        <v>7097</v>
      </c>
      <c r="H4684" t="s">
        <v>7110</v>
      </c>
      <c r="I4684" t="s">
        <v>7155</v>
      </c>
      <c r="J4684" t="s">
        <v>7163</v>
      </c>
      <c r="K4684" t="s">
        <v>7175</v>
      </c>
      <c r="L4684" t="s">
        <v>7205</v>
      </c>
      <c r="M4684">
        <v>2</v>
      </c>
      <c r="N4684">
        <v>6453.32</v>
      </c>
      <c r="O4684">
        <v>0.1</v>
      </c>
      <c r="P4684">
        <v>1072.45</v>
      </c>
    </row>
    <row r="4685" spans="1:16" x14ac:dyDescent="0.25">
      <c r="A4685" t="s">
        <v>4697</v>
      </c>
      <c r="B4685" t="s">
        <v>5974</v>
      </c>
      <c r="C4685" t="str">
        <f>TEXT(SalesData[[#This Row],[Order Date]],"mmm-yyyy")</f>
        <v>Jul-2023</v>
      </c>
      <c r="D4685">
        <f t="shared" si="73"/>
        <v>2023</v>
      </c>
      <c r="E4685" t="s">
        <v>6255</v>
      </c>
      <c r="F4685" t="s">
        <v>6946</v>
      </c>
      <c r="G4685" t="s">
        <v>7094</v>
      </c>
      <c r="H4685" t="s">
        <v>7100</v>
      </c>
      <c r="I4685" t="s">
        <v>7116</v>
      </c>
      <c r="J4685" t="s">
        <v>7165</v>
      </c>
      <c r="K4685" t="s">
        <v>7177</v>
      </c>
      <c r="L4685" t="s">
        <v>7210</v>
      </c>
      <c r="M4685">
        <v>4</v>
      </c>
      <c r="N4685">
        <v>326183.02</v>
      </c>
      <c r="O4685">
        <v>0.05</v>
      </c>
      <c r="P4685">
        <v>33017.75</v>
      </c>
    </row>
    <row r="4686" spans="1:16" x14ac:dyDescent="0.25">
      <c r="A4686" t="s">
        <v>4698</v>
      </c>
      <c r="B4686" t="s">
        <v>5741</v>
      </c>
      <c r="C4686" t="str">
        <f>TEXT(SalesData[[#This Row],[Order Date]],"mmm-yyyy")</f>
        <v>Aug-2024</v>
      </c>
      <c r="D4686">
        <f t="shared" si="73"/>
        <v>2024</v>
      </c>
      <c r="E4686" t="s">
        <v>6447</v>
      </c>
      <c r="F4686" t="s">
        <v>6959</v>
      </c>
      <c r="G4686" t="s">
        <v>7097</v>
      </c>
      <c r="H4686" t="s">
        <v>7107</v>
      </c>
      <c r="I4686" t="s">
        <v>7152</v>
      </c>
      <c r="J4686" t="s">
        <v>7162</v>
      </c>
      <c r="K4686" t="s">
        <v>7166</v>
      </c>
      <c r="L4686" t="s">
        <v>7178</v>
      </c>
      <c r="M4686">
        <v>2</v>
      </c>
      <c r="N4686">
        <v>27378.37</v>
      </c>
      <c r="O4686">
        <v>0.05</v>
      </c>
      <c r="P4686">
        <v>5498.45</v>
      </c>
    </row>
    <row r="4687" spans="1:16" x14ac:dyDescent="0.25">
      <c r="A4687" t="s">
        <v>4699</v>
      </c>
      <c r="B4687" t="s">
        <v>6007</v>
      </c>
      <c r="C4687" t="str">
        <f>TEXT(SalesData[[#This Row],[Order Date]],"mmm-yyyy")</f>
        <v>Feb-2025</v>
      </c>
      <c r="D4687">
        <f t="shared" si="73"/>
        <v>2025</v>
      </c>
      <c r="E4687" t="s">
        <v>6471</v>
      </c>
      <c r="F4687" t="s">
        <v>6951</v>
      </c>
      <c r="G4687" t="s">
        <v>7094</v>
      </c>
      <c r="H4687" t="s">
        <v>7100</v>
      </c>
      <c r="I4687" t="s">
        <v>7136</v>
      </c>
      <c r="J4687" t="s">
        <v>7163</v>
      </c>
      <c r="K4687" t="s">
        <v>7167</v>
      </c>
      <c r="L4687" t="s">
        <v>7187</v>
      </c>
      <c r="M4687">
        <v>3</v>
      </c>
      <c r="N4687">
        <v>4061.81</v>
      </c>
      <c r="O4687">
        <v>0.1</v>
      </c>
      <c r="P4687">
        <v>1181.2</v>
      </c>
    </row>
    <row r="4688" spans="1:16" x14ac:dyDescent="0.25">
      <c r="A4688" t="s">
        <v>4700</v>
      </c>
      <c r="B4688" t="s">
        <v>5928</v>
      </c>
      <c r="C4688" t="str">
        <f>TEXT(SalesData[[#This Row],[Order Date]],"mmm-yyyy")</f>
        <v>Apr-2025</v>
      </c>
      <c r="D4688">
        <f t="shared" si="73"/>
        <v>2025</v>
      </c>
      <c r="E4688" t="s">
        <v>6290</v>
      </c>
      <c r="F4688" t="s">
        <v>6904</v>
      </c>
      <c r="G4688" t="s">
        <v>7094</v>
      </c>
      <c r="H4688" t="s">
        <v>7098</v>
      </c>
      <c r="I4688" t="s">
        <v>7156</v>
      </c>
      <c r="J4688" t="s">
        <v>7164</v>
      </c>
      <c r="K4688" t="s">
        <v>7174</v>
      </c>
      <c r="L4688" t="s">
        <v>7199</v>
      </c>
      <c r="M4688">
        <v>1</v>
      </c>
      <c r="N4688">
        <v>1542.59</v>
      </c>
      <c r="O4688">
        <v>0</v>
      </c>
      <c r="P4688">
        <v>350.96</v>
      </c>
    </row>
    <row r="4689" spans="1:16" x14ac:dyDescent="0.25">
      <c r="A4689" t="s">
        <v>4701</v>
      </c>
      <c r="B4689" t="s">
        <v>5939</v>
      </c>
      <c r="C4689" t="str">
        <f>TEXT(SalesData[[#This Row],[Order Date]],"mmm-yyyy")</f>
        <v>Jun-2023</v>
      </c>
      <c r="D4689">
        <f t="shared" si="73"/>
        <v>2023</v>
      </c>
      <c r="E4689" t="s">
        <v>6670</v>
      </c>
      <c r="F4689" t="s">
        <v>6942</v>
      </c>
      <c r="G4689" t="s">
        <v>7095</v>
      </c>
      <c r="H4689" t="s">
        <v>7108</v>
      </c>
      <c r="I4689" t="s">
        <v>7126</v>
      </c>
      <c r="J4689" t="s">
        <v>7164</v>
      </c>
      <c r="K4689" t="s">
        <v>7173</v>
      </c>
      <c r="L4689" t="s">
        <v>7206</v>
      </c>
      <c r="M4689">
        <v>6</v>
      </c>
      <c r="N4689">
        <v>13785.76</v>
      </c>
      <c r="O4689">
        <v>0</v>
      </c>
      <c r="P4689">
        <v>4475.29</v>
      </c>
    </row>
    <row r="4690" spans="1:16" x14ac:dyDescent="0.25">
      <c r="A4690" t="s">
        <v>4702</v>
      </c>
      <c r="B4690" t="s">
        <v>5534</v>
      </c>
      <c r="C4690" t="str">
        <f>TEXT(SalesData[[#This Row],[Order Date]],"mmm-yyyy")</f>
        <v>Jul-2024</v>
      </c>
      <c r="D4690">
        <f t="shared" si="73"/>
        <v>2024</v>
      </c>
      <c r="E4690" t="s">
        <v>6751</v>
      </c>
      <c r="F4690" t="s">
        <v>6950</v>
      </c>
      <c r="G4690" t="s">
        <v>7096</v>
      </c>
      <c r="H4690" t="s">
        <v>7112</v>
      </c>
      <c r="I4690" t="s">
        <v>7133</v>
      </c>
      <c r="J4690" t="s">
        <v>7164</v>
      </c>
      <c r="K4690" t="s">
        <v>7170</v>
      </c>
      <c r="L4690" t="s">
        <v>7189</v>
      </c>
      <c r="M4690">
        <v>2</v>
      </c>
      <c r="N4690">
        <v>2796.72</v>
      </c>
      <c r="O4690">
        <v>0.05</v>
      </c>
      <c r="P4690">
        <v>695.56</v>
      </c>
    </row>
    <row r="4691" spans="1:16" x14ac:dyDescent="0.25">
      <c r="A4691" t="s">
        <v>4703</v>
      </c>
      <c r="B4691" t="s">
        <v>5188</v>
      </c>
      <c r="C4691" t="str">
        <f>TEXT(SalesData[[#This Row],[Order Date]],"mmm-yyyy")</f>
        <v>Mar-2023</v>
      </c>
      <c r="D4691">
        <f t="shared" si="73"/>
        <v>2023</v>
      </c>
      <c r="E4691" t="s">
        <v>6103</v>
      </c>
      <c r="F4691" t="s">
        <v>6902</v>
      </c>
      <c r="G4691" t="s">
        <v>7094</v>
      </c>
      <c r="H4691" t="s">
        <v>7101</v>
      </c>
      <c r="I4691" t="s">
        <v>7117</v>
      </c>
      <c r="J4691" t="s">
        <v>7163</v>
      </c>
      <c r="K4691" t="s">
        <v>7171</v>
      </c>
      <c r="L4691" t="s">
        <v>7204</v>
      </c>
      <c r="M4691">
        <v>7</v>
      </c>
      <c r="N4691">
        <v>32595.119999999999</v>
      </c>
      <c r="O4691">
        <v>0</v>
      </c>
      <c r="P4691">
        <v>5358.66</v>
      </c>
    </row>
    <row r="4692" spans="1:16" x14ac:dyDescent="0.25">
      <c r="A4692" t="s">
        <v>4704</v>
      </c>
      <c r="B4692" t="s">
        <v>5825</v>
      </c>
      <c r="C4692" t="str">
        <f>TEXT(SalesData[[#This Row],[Order Date]],"mmm-yyyy")</f>
        <v>Jan-2023</v>
      </c>
      <c r="D4692">
        <f t="shared" si="73"/>
        <v>2023</v>
      </c>
      <c r="E4692" t="s">
        <v>6537</v>
      </c>
      <c r="F4692" t="s">
        <v>6973</v>
      </c>
      <c r="G4692" t="s">
        <v>7097</v>
      </c>
      <c r="H4692" t="s">
        <v>7104</v>
      </c>
      <c r="I4692" t="s">
        <v>7132</v>
      </c>
      <c r="J4692" t="s">
        <v>7163</v>
      </c>
      <c r="K4692" t="s">
        <v>7167</v>
      </c>
      <c r="L4692" t="s">
        <v>7179</v>
      </c>
      <c r="M4692">
        <v>6</v>
      </c>
      <c r="N4692">
        <v>14371.29</v>
      </c>
      <c r="O4692">
        <v>0</v>
      </c>
      <c r="P4692">
        <v>3900.63</v>
      </c>
    </row>
    <row r="4693" spans="1:16" x14ac:dyDescent="0.25">
      <c r="A4693" t="s">
        <v>4705</v>
      </c>
      <c r="B4693" t="s">
        <v>5763</v>
      </c>
      <c r="C4693" t="str">
        <f>TEXT(SalesData[[#This Row],[Order Date]],"mmm-yyyy")</f>
        <v>Jun-2025</v>
      </c>
      <c r="D4693">
        <f t="shared" si="73"/>
        <v>2025</v>
      </c>
      <c r="E4693" t="s">
        <v>6416</v>
      </c>
      <c r="F4693" t="s">
        <v>6937</v>
      </c>
      <c r="G4693" t="s">
        <v>7095</v>
      </c>
      <c r="H4693" t="s">
        <v>7108</v>
      </c>
      <c r="I4693" t="s">
        <v>7126</v>
      </c>
      <c r="J4693" t="s">
        <v>7164</v>
      </c>
      <c r="K4693" t="s">
        <v>7174</v>
      </c>
      <c r="L4693" t="s">
        <v>7188</v>
      </c>
      <c r="M4693">
        <v>7</v>
      </c>
      <c r="N4693">
        <v>15706.99</v>
      </c>
      <c r="O4693">
        <v>0.2</v>
      </c>
      <c r="P4693">
        <v>1838.52</v>
      </c>
    </row>
    <row r="4694" spans="1:16" x14ac:dyDescent="0.25">
      <c r="A4694" t="s">
        <v>4706</v>
      </c>
      <c r="B4694" t="s">
        <v>5745</v>
      </c>
      <c r="C4694" t="str">
        <f>TEXT(SalesData[[#This Row],[Order Date]],"mmm-yyyy")</f>
        <v>Apr-2023</v>
      </c>
      <c r="D4694">
        <f t="shared" si="73"/>
        <v>2023</v>
      </c>
      <c r="E4694" t="s">
        <v>6155</v>
      </c>
      <c r="F4694" t="s">
        <v>6918</v>
      </c>
      <c r="G4694" t="s">
        <v>7095</v>
      </c>
      <c r="H4694" t="s">
        <v>7108</v>
      </c>
      <c r="I4694" t="s">
        <v>7150</v>
      </c>
      <c r="J4694" t="s">
        <v>7165</v>
      </c>
      <c r="K4694" t="s">
        <v>7177</v>
      </c>
      <c r="L4694" t="s">
        <v>7198</v>
      </c>
      <c r="M4694">
        <v>1</v>
      </c>
      <c r="N4694">
        <v>64611.63</v>
      </c>
      <c r="O4694">
        <v>0.05</v>
      </c>
      <c r="P4694">
        <v>9738.77</v>
      </c>
    </row>
    <row r="4695" spans="1:16" x14ac:dyDescent="0.25">
      <c r="A4695" t="s">
        <v>4707</v>
      </c>
      <c r="B4695" t="s">
        <v>5315</v>
      </c>
      <c r="C4695" t="str">
        <f>TEXT(SalesData[[#This Row],[Order Date]],"mmm-yyyy")</f>
        <v>Oct-2023</v>
      </c>
      <c r="D4695">
        <f t="shared" si="73"/>
        <v>2023</v>
      </c>
      <c r="E4695" t="s">
        <v>6106</v>
      </c>
      <c r="F4695" t="s">
        <v>6905</v>
      </c>
      <c r="G4695" t="s">
        <v>7094</v>
      </c>
      <c r="H4695" t="s">
        <v>7101</v>
      </c>
      <c r="I4695" t="s">
        <v>7124</v>
      </c>
      <c r="J4695" t="s">
        <v>7165</v>
      </c>
      <c r="K4695" t="s">
        <v>7177</v>
      </c>
      <c r="L4695" t="s">
        <v>7198</v>
      </c>
      <c r="M4695">
        <v>7</v>
      </c>
      <c r="N4695">
        <v>440010.39</v>
      </c>
      <c r="O4695">
        <v>0.05</v>
      </c>
      <c r="P4695">
        <v>63141.97</v>
      </c>
    </row>
    <row r="4696" spans="1:16" x14ac:dyDescent="0.25">
      <c r="A4696" t="s">
        <v>4708</v>
      </c>
      <c r="B4696" t="s">
        <v>5449</v>
      </c>
      <c r="C4696" t="str">
        <f>TEXT(SalesData[[#This Row],[Order Date]],"mmm-yyyy")</f>
        <v>Nov-2024</v>
      </c>
      <c r="D4696">
        <f t="shared" si="73"/>
        <v>2024</v>
      </c>
      <c r="E4696" t="s">
        <v>6538</v>
      </c>
      <c r="F4696" t="s">
        <v>7061</v>
      </c>
      <c r="G4696" t="s">
        <v>7094</v>
      </c>
      <c r="H4696" t="s">
        <v>7098</v>
      </c>
      <c r="I4696" t="s">
        <v>7114</v>
      </c>
      <c r="J4696" t="s">
        <v>7163</v>
      </c>
      <c r="K4696" t="s">
        <v>7175</v>
      </c>
      <c r="L4696" t="s">
        <v>7205</v>
      </c>
      <c r="M4696">
        <v>3</v>
      </c>
      <c r="N4696">
        <v>10294.370000000001</v>
      </c>
      <c r="O4696">
        <v>0</v>
      </c>
      <c r="P4696">
        <v>1775.92</v>
      </c>
    </row>
    <row r="4697" spans="1:16" x14ac:dyDescent="0.25">
      <c r="A4697" t="s">
        <v>4709</v>
      </c>
      <c r="B4697" t="s">
        <v>5594</v>
      </c>
      <c r="C4697" t="str">
        <f>TEXT(SalesData[[#This Row],[Order Date]],"mmm-yyyy")</f>
        <v>Feb-2024</v>
      </c>
      <c r="D4697">
        <f t="shared" si="73"/>
        <v>2024</v>
      </c>
      <c r="E4697" t="s">
        <v>6183</v>
      </c>
      <c r="F4697" t="s">
        <v>6971</v>
      </c>
      <c r="G4697" t="s">
        <v>7097</v>
      </c>
      <c r="H4697" t="s">
        <v>7105</v>
      </c>
      <c r="I4697" t="s">
        <v>7128</v>
      </c>
      <c r="J4697" t="s">
        <v>7162</v>
      </c>
      <c r="K4697" t="s">
        <v>7166</v>
      </c>
      <c r="L4697" t="s">
        <v>7211</v>
      </c>
      <c r="M4697">
        <v>3</v>
      </c>
      <c r="N4697">
        <v>21039.119999999999</v>
      </c>
      <c r="O4697">
        <v>0.05</v>
      </c>
      <c r="P4697">
        <v>3476.62</v>
      </c>
    </row>
    <row r="4698" spans="1:16" x14ac:dyDescent="0.25">
      <c r="A4698" t="s">
        <v>4710</v>
      </c>
      <c r="B4698" t="s">
        <v>5181</v>
      </c>
      <c r="C4698" t="str">
        <f>TEXT(SalesData[[#This Row],[Order Date]],"mmm-yyyy")</f>
        <v>Sep-2024</v>
      </c>
      <c r="D4698">
        <f t="shared" si="73"/>
        <v>2024</v>
      </c>
      <c r="E4698" t="s">
        <v>6323</v>
      </c>
      <c r="F4698" t="s">
        <v>6996</v>
      </c>
      <c r="G4698" t="s">
        <v>7094</v>
      </c>
      <c r="H4698" t="s">
        <v>7100</v>
      </c>
      <c r="I4698" t="s">
        <v>7116</v>
      </c>
      <c r="J4698" t="s">
        <v>7163</v>
      </c>
      <c r="K4698" t="s">
        <v>7171</v>
      </c>
      <c r="L4698" t="s">
        <v>7204</v>
      </c>
      <c r="M4698">
        <v>6</v>
      </c>
      <c r="N4698">
        <v>26799.19</v>
      </c>
      <c r="O4698">
        <v>0</v>
      </c>
      <c r="P4698">
        <v>4634.84</v>
      </c>
    </row>
    <row r="4699" spans="1:16" x14ac:dyDescent="0.25">
      <c r="A4699" t="s">
        <v>4711</v>
      </c>
      <c r="B4699" t="s">
        <v>5761</v>
      </c>
      <c r="C4699" t="str">
        <f>TEXT(SalesData[[#This Row],[Order Date]],"mmm-yyyy")</f>
        <v>Jul-2025</v>
      </c>
      <c r="D4699">
        <f t="shared" si="73"/>
        <v>2025</v>
      </c>
      <c r="E4699" t="s">
        <v>6517</v>
      </c>
      <c r="F4699" t="s">
        <v>6902</v>
      </c>
      <c r="G4699" t="s">
        <v>7094</v>
      </c>
      <c r="H4699" t="s">
        <v>7100</v>
      </c>
      <c r="I4699" t="s">
        <v>7116</v>
      </c>
      <c r="J4699" t="s">
        <v>7165</v>
      </c>
      <c r="K4699" t="s">
        <v>7176</v>
      </c>
      <c r="L4699" t="s">
        <v>7194</v>
      </c>
      <c r="M4699">
        <v>7</v>
      </c>
      <c r="N4699">
        <v>164987.14000000001</v>
      </c>
      <c r="O4699">
        <v>0.05</v>
      </c>
      <c r="P4699">
        <v>24426.080000000002</v>
      </c>
    </row>
    <row r="4700" spans="1:16" x14ac:dyDescent="0.25">
      <c r="A4700" t="s">
        <v>4712</v>
      </c>
      <c r="B4700" t="s">
        <v>5521</v>
      </c>
      <c r="C4700" t="str">
        <f>TEXT(SalesData[[#This Row],[Order Date]],"mmm-yyyy")</f>
        <v>May-2024</v>
      </c>
      <c r="D4700">
        <f t="shared" si="73"/>
        <v>2024</v>
      </c>
      <c r="E4700" t="s">
        <v>6715</v>
      </c>
      <c r="F4700" t="s">
        <v>7059</v>
      </c>
      <c r="G4700" t="s">
        <v>7097</v>
      </c>
      <c r="H4700" t="s">
        <v>7104</v>
      </c>
      <c r="I4700" t="s">
        <v>7160</v>
      </c>
      <c r="J4700" t="s">
        <v>7164</v>
      </c>
      <c r="K4700" t="s">
        <v>7173</v>
      </c>
      <c r="L4700" t="s">
        <v>7186</v>
      </c>
      <c r="M4700">
        <v>6</v>
      </c>
      <c r="N4700">
        <v>20877.37</v>
      </c>
      <c r="O4700">
        <v>0.2</v>
      </c>
      <c r="P4700">
        <v>4443.1099999999997</v>
      </c>
    </row>
    <row r="4701" spans="1:16" x14ac:dyDescent="0.25">
      <c r="A4701" t="s">
        <v>4713</v>
      </c>
      <c r="B4701" t="s">
        <v>5895</v>
      </c>
      <c r="C4701" t="str">
        <f>TEXT(SalesData[[#This Row],[Order Date]],"mmm-yyyy")</f>
        <v>Sep-2023</v>
      </c>
      <c r="D4701">
        <f t="shared" si="73"/>
        <v>2023</v>
      </c>
      <c r="E4701" t="s">
        <v>6205</v>
      </c>
      <c r="F4701" t="s">
        <v>6975</v>
      </c>
      <c r="G4701" t="s">
        <v>7097</v>
      </c>
      <c r="H4701" t="s">
        <v>7104</v>
      </c>
      <c r="I4701" t="s">
        <v>7132</v>
      </c>
      <c r="J4701" t="s">
        <v>7162</v>
      </c>
      <c r="K4701" t="s">
        <v>7168</v>
      </c>
      <c r="L4701" t="s">
        <v>7191</v>
      </c>
      <c r="M4701">
        <v>6</v>
      </c>
      <c r="N4701">
        <v>27913.94</v>
      </c>
      <c r="O4701">
        <v>0.25</v>
      </c>
      <c r="P4701">
        <v>2480.65</v>
      </c>
    </row>
    <row r="4702" spans="1:16" x14ac:dyDescent="0.25">
      <c r="A4702" t="s">
        <v>4714</v>
      </c>
      <c r="B4702" t="s">
        <v>5548</v>
      </c>
      <c r="C4702" t="str">
        <f>TEXT(SalesData[[#This Row],[Order Date]],"mmm-yyyy")</f>
        <v>May-2024</v>
      </c>
      <c r="D4702">
        <f t="shared" si="73"/>
        <v>2024</v>
      </c>
      <c r="E4702" t="s">
        <v>6309</v>
      </c>
      <c r="F4702" t="s">
        <v>7012</v>
      </c>
      <c r="G4702" t="s">
        <v>7095</v>
      </c>
      <c r="H4702" t="s">
        <v>7109</v>
      </c>
      <c r="I4702" t="s">
        <v>7127</v>
      </c>
      <c r="J4702" t="s">
        <v>7163</v>
      </c>
      <c r="K4702" t="s">
        <v>7167</v>
      </c>
      <c r="L4702" t="s">
        <v>7187</v>
      </c>
      <c r="M4702">
        <v>1</v>
      </c>
      <c r="N4702">
        <v>1203.48</v>
      </c>
      <c r="O4702">
        <v>0.2</v>
      </c>
      <c r="P4702">
        <v>277.83999999999997</v>
      </c>
    </row>
    <row r="4703" spans="1:16" x14ac:dyDescent="0.25">
      <c r="A4703" t="s">
        <v>4715</v>
      </c>
      <c r="B4703" t="s">
        <v>5325</v>
      </c>
      <c r="C4703" t="str">
        <f>TEXT(SalesData[[#This Row],[Order Date]],"mmm-yyyy")</f>
        <v>Aug-2024</v>
      </c>
      <c r="D4703">
        <f t="shared" si="73"/>
        <v>2024</v>
      </c>
      <c r="E4703" t="s">
        <v>6725</v>
      </c>
      <c r="F4703" t="s">
        <v>6949</v>
      </c>
      <c r="G4703" t="s">
        <v>7096</v>
      </c>
      <c r="H4703" t="s">
        <v>7113</v>
      </c>
      <c r="I4703" t="s">
        <v>7143</v>
      </c>
      <c r="J4703" t="s">
        <v>7164</v>
      </c>
      <c r="K4703" t="s">
        <v>7173</v>
      </c>
      <c r="L4703" t="s">
        <v>7200</v>
      </c>
      <c r="M4703">
        <v>6</v>
      </c>
      <c r="N4703">
        <v>7451.66</v>
      </c>
      <c r="O4703">
        <v>0</v>
      </c>
      <c r="P4703">
        <v>2619.85</v>
      </c>
    </row>
    <row r="4704" spans="1:16" x14ac:dyDescent="0.25">
      <c r="A4704" t="s">
        <v>4716</v>
      </c>
      <c r="B4704" t="s">
        <v>5359</v>
      </c>
      <c r="C4704" t="str">
        <f>TEXT(SalesData[[#This Row],[Order Date]],"mmm-yyyy")</f>
        <v>Nov-2024</v>
      </c>
      <c r="D4704">
        <f t="shared" si="73"/>
        <v>2024</v>
      </c>
      <c r="E4704" t="s">
        <v>6894</v>
      </c>
      <c r="F4704" t="s">
        <v>6995</v>
      </c>
      <c r="G4704" t="s">
        <v>7095</v>
      </c>
      <c r="H4704" t="s">
        <v>7102</v>
      </c>
      <c r="I4704" t="s">
        <v>7157</v>
      </c>
      <c r="J4704" t="s">
        <v>7164</v>
      </c>
      <c r="K4704" t="s">
        <v>7173</v>
      </c>
      <c r="L4704" t="s">
        <v>7186</v>
      </c>
      <c r="M4704">
        <v>3</v>
      </c>
      <c r="N4704">
        <v>12142.34</v>
      </c>
      <c r="O4704">
        <v>0.1</v>
      </c>
      <c r="P4704">
        <v>3148.65</v>
      </c>
    </row>
    <row r="4705" spans="1:16" x14ac:dyDescent="0.25">
      <c r="A4705" t="s">
        <v>4717</v>
      </c>
      <c r="B4705" t="s">
        <v>6016</v>
      </c>
      <c r="C4705" t="str">
        <f>TEXT(SalesData[[#This Row],[Order Date]],"mmm-yyyy")</f>
        <v>Jan-2025</v>
      </c>
      <c r="D4705">
        <f t="shared" si="73"/>
        <v>2025</v>
      </c>
      <c r="E4705" t="s">
        <v>6631</v>
      </c>
      <c r="F4705" t="s">
        <v>7039</v>
      </c>
      <c r="G4705" t="s">
        <v>7094</v>
      </c>
      <c r="H4705" t="s">
        <v>7101</v>
      </c>
      <c r="I4705" t="s">
        <v>7137</v>
      </c>
      <c r="J4705" t="s">
        <v>7164</v>
      </c>
      <c r="K4705" t="s">
        <v>7174</v>
      </c>
      <c r="L4705" t="s">
        <v>7188</v>
      </c>
      <c r="M4705">
        <v>3</v>
      </c>
      <c r="N4705">
        <v>6102.83</v>
      </c>
      <c r="O4705">
        <v>0.25</v>
      </c>
      <c r="P4705">
        <v>519.58000000000004</v>
      </c>
    </row>
    <row r="4706" spans="1:16" x14ac:dyDescent="0.25">
      <c r="A4706" t="s">
        <v>4718</v>
      </c>
      <c r="B4706" t="s">
        <v>5425</v>
      </c>
      <c r="C4706" t="str">
        <f>TEXT(SalesData[[#This Row],[Order Date]],"mmm-yyyy")</f>
        <v>Apr-2023</v>
      </c>
      <c r="D4706">
        <f t="shared" si="73"/>
        <v>2023</v>
      </c>
      <c r="E4706" t="s">
        <v>6384</v>
      </c>
      <c r="F4706" t="s">
        <v>6969</v>
      </c>
      <c r="G4706" t="s">
        <v>7095</v>
      </c>
      <c r="H4706" t="s">
        <v>7106</v>
      </c>
      <c r="I4706" t="s">
        <v>7122</v>
      </c>
      <c r="J4706" t="s">
        <v>7165</v>
      </c>
      <c r="K4706" t="s">
        <v>7177</v>
      </c>
      <c r="L4706" t="s">
        <v>7210</v>
      </c>
      <c r="M4706">
        <v>8</v>
      </c>
      <c r="N4706">
        <v>692855.36</v>
      </c>
      <c r="O4706">
        <v>0</v>
      </c>
      <c r="P4706">
        <v>81456.009999999995</v>
      </c>
    </row>
    <row r="4707" spans="1:16" x14ac:dyDescent="0.25">
      <c r="A4707" t="s">
        <v>4719</v>
      </c>
      <c r="B4707" t="s">
        <v>5147</v>
      </c>
      <c r="C4707" t="str">
        <f>TEXT(SalesData[[#This Row],[Order Date]],"mmm-yyyy")</f>
        <v>Mar-2024</v>
      </c>
      <c r="D4707">
        <f t="shared" si="73"/>
        <v>2024</v>
      </c>
      <c r="E4707" t="s">
        <v>6688</v>
      </c>
      <c r="F4707" t="s">
        <v>6976</v>
      </c>
      <c r="G4707" t="s">
        <v>7095</v>
      </c>
      <c r="H4707" t="s">
        <v>7102</v>
      </c>
      <c r="I4707" t="s">
        <v>7157</v>
      </c>
      <c r="J4707" t="s">
        <v>7163</v>
      </c>
      <c r="K4707" t="s">
        <v>7167</v>
      </c>
      <c r="L4707" t="s">
        <v>7187</v>
      </c>
      <c r="M4707">
        <v>2</v>
      </c>
      <c r="N4707">
        <v>2926.03</v>
      </c>
      <c r="O4707">
        <v>0</v>
      </c>
      <c r="P4707">
        <v>833.11</v>
      </c>
    </row>
    <row r="4708" spans="1:16" x14ac:dyDescent="0.25">
      <c r="A4708" t="s">
        <v>4720</v>
      </c>
      <c r="B4708" t="s">
        <v>5340</v>
      </c>
      <c r="C4708" t="str">
        <f>TEXT(SalesData[[#This Row],[Order Date]],"mmm-yyyy")</f>
        <v>Mar-2024</v>
      </c>
      <c r="D4708">
        <f t="shared" si="73"/>
        <v>2024</v>
      </c>
      <c r="E4708" t="s">
        <v>6529</v>
      </c>
      <c r="F4708" t="s">
        <v>7007</v>
      </c>
      <c r="G4708" t="s">
        <v>7096</v>
      </c>
      <c r="H4708" t="s">
        <v>7111</v>
      </c>
      <c r="I4708" t="s">
        <v>7131</v>
      </c>
      <c r="J4708" t="s">
        <v>7165</v>
      </c>
      <c r="K4708" t="s">
        <v>7177</v>
      </c>
      <c r="L4708" t="s">
        <v>7201</v>
      </c>
      <c r="M4708">
        <v>6</v>
      </c>
      <c r="N4708">
        <v>303204.47999999998</v>
      </c>
      <c r="O4708">
        <v>0</v>
      </c>
      <c r="P4708">
        <v>46678.75</v>
      </c>
    </row>
    <row r="4709" spans="1:16" x14ac:dyDescent="0.25">
      <c r="A4709" t="s">
        <v>4721</v>
      </c>
      <c r="B4709" t="s">
        <v>5061</v>
      </c>
      <c r="C4709" t="str">
        <f>TEXT(SalesData[[#This Row],[Order Date]],"mmm-yyyy")</f>
        <v>Aug-2025</v>
      </c>
      <c r="D4709">
        <f t="shared" si="73"/>
        <v>2025</v>
      </c>
      <c r="E4709" t="s">
        <v>6741</v>
      </c>
      <c r="F4709" t="s">
        <v>7088</v>
      </c>
      <c r="G4709" t="s">
        <v>7096</v>
      </c>
      <c r="H4709" t="s">
        <v>7111</v>
      </c>
      <c r="I4709" t="s">
        <v>7131</v>
      </c>
      <c r="J4709" t="s">
        <v>7163</v>
      </c>
      <c r="K4709" t="s">
        <v>7175</v>
      </c>
      <c r="L4709" t="s">
        <v>7205</v>
      </c>
      <c r="M4709">
        <v>6</v>
      </c>
      <c r="N4709">
        <v>17212.490000000002</v>
      </c>
      <c r="O4709">
        <v>0.15</v>
      </c>
      <c r="P4709">
        <v>1689.91</v>
      </c>
    </row>
    <row r="4710" spans="1:16" x14ac:dyDescent="0.25">
      <c r="A4710" t="s">
        <v>4722</v>
      </c>
      <c r="B4710" t="s">
        <v>5852</v>
      </c>
      <c r="C4710" t="str">
        <f>TEXT(SalesData[[#This Row],[Order Date]],"mmm-yyyy")</f>
        <v>Sep-2024</v>
      </c>
      <c r="D4710">
        <f t="shared" si="73"/>
        <v>2024</v>
      </c>
      <c r="E4710" t="s">
        <v>6348</v>
      </c>
      <c r="F4710" t="s">
        <v>6970</v>
      </c>
      <c r="G4710" t="s">
        <v>7096</v>
      </c>
      <c r="H4710" t="s">
        <v>7112</v>
      </c>
      <c r="I4710" t="s">
        <v>7133</v>
      </c>
      <c r="J4710" t="s">
        <v>7163</v>
      </c>
      <c r="K4710" t="s">
        <v>7171</v>
      </c>
      <c r="L4710" t="s">
        <v>7209</v>
      </c>
      <c r="M4710">
        <v>1</v>
      </c>
      <c r="N4710">
        <v>1403.26</v>
      </c>
      <c r="O4710">
        <v>0.2</v>
      </c>
      <c r="P4710">
        <v>155.62</v>
      </c>
    </row>
    <row r="4711" spans="1:16" x14ac:dyDescent="0.25">
      <c r="A4711" t="s">
        <v>4723</v>
      </c>
      <c r="B4711" t="s">
        <v>5560</v>
      </c>
      <c r="C4711" t="str">
        <f>TEXT(SalesData[[#This Row],[Order Date]],"mmm-yyyy")</f>
        <v>Dec-2025</v>
      </c>
      <c r="D4711">
        <f t="shared" si="73"/>
        <v>2025</v>
      </c>
      <c r="E4711" t="s">
        <v>6618</v>
      </c>
      <c r="F4711" t="s">
        <v>7006</v>
      </c>
      <c r="G4711" t="s">
        <v>7097</v>
      </c>
      <c r="H4711" t="s">
        <v>7104</v>
      </c>
      <c r="I4711" t="s">
        <v>7160</v>
      </c>
      <c r="J4711" t="s">
        <v>7164</v>
      </c>
      <c r="K4711" t="s">
        <v>7174</v>
      </c>
      <c r="L4711" t="s">
        <v>7196</v>
      </c>
      <c r="M4711">
        <v>4</v>
      </c>
      <c r="N4711">
        <v>12640.49</v>
      </c>
      <c r="O4711">
        <v>0.1</v>
      </c>
      <c r="P4711">
        <v>2702.33</v>
      </c>
    </row>
    <row r="4712" spans="1:16" x14ac:dyDescent="0.25">
      <c r="A4712" t="s">
        <v>4724</v>
      </c>
      <c r="B4712" t="s">
        <v>5406</v>
      </c>
      <c r="C4712" t="str">
        <f>TEXT(SalesData[[#This Row],[Order Date]],"mmm-yyyy")</f>
        <v>Oct-2024</v>
      </c>
      <c r="D4712">
        <f t="shared" si="73"/>
        <v>2024</v>
      </c>
      <c r="E4712" t="s">
        <v>6527</v>
      </c>
      <c r="F4712" t="s">
        <v>6988</v>
      </c>
      <c r="G4712" t="s">
        <v>7097</v>
      </c>
      <c r="H4712" t="s">
        <v>7104</v>
      </c>
      <c r="I4712" t="s">
        <v>7132</v>
      </c>
      <c r="J4712" t="s">
        <v>7165</v>
      </c>
      <c r="K4712" t="s">
        <v>7176</v>
      </c>
      <c r="L4712" t="s">
        <v>7195</v>
      </c>
      <c r="M4712">
        <v>6</v>
      </c>
      <c r="N4712">
        <v>53206.49</v>
      </c>
      <c r="O4712">
        <v>0.25</v>
      </c>
      <c r="P4712">
        <v>-1103.47</v>
      </c>
    </row>
    <row r="4713" spans="1:16" x14ac:dyDescent="0.25">
      <c r="A4713" t="s">
        <v>4725</v>
      </c>
      <c r="B4713" t="s">
        <v>5566</v>
      </c>
      <c r="C4713" t="str">
        <f>TEXT(SalesData[[#This Row],[Order Date]],"mmm-yyyy")</f>
        <v>Sep-2023</v>
      </c>
      <c r="D4713">
        <f t="shared" si="73"/>
        <v>2023</v>
      </c>
      <c r="E4713" t="s">
        <v>6804</v>
      </c>
      <c r="F4713" t="s">
        <v>6939</v>
      </c>
      <c r="G4713" t="s">
        <v>7096</v>
      </c>
      <c r="H4713" t="s">
        <v>7103</v>
      </c>
      <c r="I4713" t="s">
        <v>7119</v>
      </c>
      <c r="J4713" t="s">
        <v>7165</v>
      </c>
      <c r="K4713" t="s">
        <v>7177</v>
      </c>
      <c r="L4713" t="s">
        <v>7210</v>
      </c>
      <c r="M4713">
        <v>1</v>
      </c>
      <c r="N4713">
        <v>84897.98</v>
      </c>
      <c r="O4713">
        <v>0</v>
      </c>
      <c r="P4713">
        <v>10900.72</v>
      </c>
    </row>
    <row r="4714" spans="1:16" x14ac:dyDescent="0.25">
      <c r="A4714" t="s">
        <v>4726</v>
      </c>
      <c r="B4714" t="s">
        <v>5631</v>
      </c>
      <c r="C4714" t="str">
        <f>TEXT(SalesData[[#This Row],[Order Date]],"mmm-yyyy")</f>
        <v>Jul-2025</v>
      </c>
      <c r="D4714">
        <f t="shared" si="73"/>
        <v>2025</v>
      </c>
      <c r="E4714" t="s">
        <v>6305</v>
      </c>
      <c r="F4714" t="s">
        <v>7029</v>
      </c>
      <c r="G4714" t="s">
        <v>7097</v>
      </c>
      <c r="H4714" t="s">
        <v>7107</v>
      </c>
      <c r="I4714" t="s">
        <v>7152</v>
      </c>
      <c r="J4714" t="s">
        <v>7162</v>
      </c>
      <c r="K4714" t="s">
        <v>7166</v>
      </c>
      <c r="L4714" t="s">
        <v>7192</v>
      </c>
      <c r="M4714">
        <v>4</v>
      </c>
      <c r="N4714">
        <v>18464.400000000001</v>
      </c>
      <c r="O4714">
        <v>0.2</v>
      </c>
      <c r="P4714">
        <v>1022.97</v>
      </c>
    </row>
    <row r="4715" spans="1:16" x14ac:dyDescent="0.25">
      <c r="A4715" t="s">
        <v>4727</v>
      </c>
      <c r="B4715" t="s">
        <v>5611</v>
      </c>
      <c r="C4715" t="str">
        <f>TEXT(SalesData[[#This Row],[Order Date]],"mmm-yyyy")</f>
        <v>Jan-2024</v>
      </c>
      <c r="D4715">
        <f t="shared" si="73"/>
        <v>2024</v>
      </c>
      <c r="E4715" t="s">
        <v>6326</v>
      </c>
      <c r="F4715" t="s">
        <v>7032</v>
      </c>
      <c r="G4715" t="s">
        <v>7097</v>
      </c>
      <c r="H4715" t="s">
        <v>7105</v>
      </c>
      <c r="I4715" t="s">
        <v>7121</v>
      </c>
      <c r="J4715" t="s">
        <v>7164</v>
      </c>
      <c r="K4715" t="s">
        <v>7174</v>
      </c>
      <c r="L4715" t="s">
        <v>7196</v>
      </c>
      <c r="M4715">
        <v>2</v>
      </c>
      <c r="N4715">
        <v>6378.74</v>
      </c>
      <c r="O4715">
        <v>0.1</v>
      </c>
      <c r="P4715">
        <v>1164.3499999999999</v>
      </c>
    </row>
    <row r="4716" spans="1:16" x14ac:dyDescent="0.25">
      <c r="A4716" t="s">
        <v>4728</v>
      </c>
      <c r="B4716" t="s">
        <v>5827</v>
      </c>
      <c r="C4716" t="str">
        <f>TEXT(SalesData[[#This Row],[Order Date]],"mmm-yyyy")</f>
        <v>Dec-2024</v>
      </c>
      <c r="D4716">
        <f t="shared" si="73"/>
        <v>2024</v>
      </c>
      <c r="E4716" t="s">
        <v>6880</v>
      </c>
      <c r="F4716" t="s">
        <v>6928</v>
      </c>
      <c r="G4716" t="s">
        <v>7095</v>
      </c>
      <c r="H4716" t="s">
        <v>7106</v>
      </c>
      <c r="I4716" t="s">
        <v>7146</v>
      </c>
      <c r="J4716" t="s">
        <v>7162</v>
      </c>
      <c r="K4716" t="s">
        <v>7166</v>
      </c>
      <c r="L4716" t="s">
        <v>7192</v>
      </c>
      <c r="M4716">
        <v>3</v>
      </c>
      <c r="N4716">
        <v>15031.12</v>
      </c>
      <c r="O4716">
        <v>0.2</v>
      </c>
      <c r="P4716">
        <v>1833.09</v>
      </c>
    </row>
    <row r="4717" spans="1:16" x14ac:dyDescent="0.25">
      <c r="A4717" t="s">
        <v>4729</v>
      </c>
      <c r="B4717" t="s">
        <v>5961</v>
      </c>
      <c r="C4717" t="str">
        <f>TEXT(SalesData[[#This Row],[Order Date]],"mmm-yyyy")</f>
        <v>Jul-2025</v>
      </c>
      <c r="D4717">
        <f t="shared" si="73"/>
        <v>2025</v>
      </c>
      <c r="E4717" t="s">
        <v>6131</v>
      </c>
      <c r="F4717" t="s">
        <v>6930</v>
      </c>
      <c r="G4717" t="s">
        <v>7097</v>
      </c>
      <c r="H4717" t="s">
        <v>7107</v>
      </c>
      <c r="I4717" t="s">
        <v>7152</v>
      </c>
      <c r="J4717" t="s">
        <v>7162</v>
      </c>
      <c r="K4717" t="s">
        <v>7169</v>
      </c>
      <c r="L4717" t="s">
        <v>7182</v>
      </c>
      <c r="M4717">
        <v>3</v>
      </c>
      <c r="N4717">
        <v>24801.25</v>
      </c>
      <c r="O4717">
        <v>0.1</v>
      </c>
      <c r="P4717">
        <v>4053.03</v>
      </c>
    </row>
    <row r="4718" spans="1:16" x14ac:dyDescent="0.25">
      <c r="A4718" t="s">
        <v>4730</v>
      </c>
      <c r="B4718" t="s">
        <v>5969</v>
      </c>
      <c r="C4718" t="str">
        <f>TEXT(SalesData[[#This Row],[Order Date]],"mmm-yyyy")</f>
        <v>May-2024</v>
      </c>
      <c r="D4718">
        <f t="shared" si="73"/>
        <v>2024</v>
      </c>
      <c r="E4718" t="s">
        <v>6527</v>
      </c>
      <c r="F4718" t="s">
        <v>6988</v>
      </c>
      <c r="G4718" t="s">
        <v>7094</v>
      </c>
      <c r="H4718" t="s">
        <v>7098</v>
      </c>
      <c r="I4718" t="s">
        <v>7156</v>
      </c>
      <c r="J4718" t="s">
        <v>7164</v>
      </c>
      <c r="K4718" t="s">
        <v>7174</v>
      </c>
      <c r="L4718" t="s">
        <v>7196</v>
      </c>
      <c r="M4718">
        <v>2</v>
      </c>
      <c r="N4718">
        <v>6818.07</v>
      </c>
      <c r="O4718">
        <v>0</v>
      </c>
      <c r="P4718">
        <v>1868.74</v>
      </c>
    </row>
    <row r="4719" spans="1:16" x14ac:dyDescent="0.25">
      <c r="A4719" t="s">
        <v>4731</v>
      </c>
      <c r="B4719" t="s">
        <v>5198</v>
      </c>
      <c r="C4719" t="str">
        <f>TEXT(SalesData[[#This Row],[Order Date]],"mmm-yyyy")</f>
        <v>Nov-2025</v>
      </c>
      <c r="D4719">
        <f t="shared" si="73"/>
        <v>2025</v>
      </c>
      <c r="E4719" t="s">
        <v>6167</v>
      </c>
      <c r="F4719" t="s">
        <v>6901</v>
      </c>
      <c r="G4719" t="s">
        <v>7097</v>
      </c>
      <c r="H4719" t="s">
        <v>7104</v>
      </c>
      <c r="I4719" t="s">
        <v>7132</v>
      </c>
      <c r="J4719" t="s">
        <v>7164</v>
      </c>
      <c r="K4719" t="s">
        <v>7173</v>
      </c>
      <c r="L4719" t="s">
        <v>7200</v>
      </c>
      <c r="M4719">
        <v>8</v>
      </c>
      <c r="N4719">
        <v>9864.1299999999992</v>
      </c>
      <c r="O4719">
        <v>0</v>
      </c>
      <c r="P4719">
        <v>3146.85</v>
      </c>
    </row>
    <row r="4720" spans="1:16" x14ac:dyDescent="0.25">
      <c r="A4720" t="s">
        <v>4732</v>
      </c>
      <c r="B4720" t="s">
        <v>5247</v>
      </c>
      <c r="C4720" t="str">
        <f>TEXT(SalesData[[#This Row],[Order Date]],"mmm-yyyy")</f>
        <v>Jul-2024</v>
      </c>
      <c r="D4720">
        <f t="shared" si="73"/>
        <v>2024</v>
      </c>
      <c r="E4720" t="s">
        <v>6419</v>
      </c>
      <c r="F4720" t="s">
        <v>6897</v>
      </c>
      <c r="G4720" t="s">
        <v>7096</v>
      </c>
      <c r="H4720" t="s">
        <v>7111</v>
      </c>
      <c r="I4720" t="s">
        <v>7131</v>
      </c>
      <c r="J4720" t="s">
        <v>7165</v>
      </c>
      <c r="K4720" t="s">
        <v>7172</v>
      </c>
      <c r="L4720" t="s">
        <v>7185</v>
      </c>
      <c r="M4720">
        <v>7</v>
      </c>
      <c r="N4720">
        <v>27269.23</v>
      </c>
      <c r="O4720">
        <v>0.25</v>
      </c>
      <c r="P4720">
        <v>2019.96</v>
      </c>
    </row>
    <row r="4721" spans="1:16" x14ac:dyDescent="0.25">
      <c r="A4721" t="s">
        <v>4733</v>
      </c>
      <c r="B4721" t="s">
        <v>5461</v>
      </c>
      <c r="C4721" t="str">
        <f>TEXT(SalesData[[#This Row],[Order Date]],"mmm-yyyy")</f>
        <v>Oct-2025</v>
      </c>
      <c r="D4721">
        <f t="shared" si="73"/>
        <v>2025</v>
      </c>
      <c r="E4721" t="s">
        <v>6439</v>
      </c>
      <c r="F4721" t="s">
        <v>6932</v>
      </c>
      <c r="G4721" t="s">
        <v>7094</v>
      </c>
      <c r="H4721" t="s">
        <v>7098</v>
      </c>
      <c r="I4721" t="s">
        <v>7114</v>
      </c>
      <c r="J4721" t="s">
        <v>7164</v>
      </c>
      <c r="K4721" t="s">
        <v>7170</v>
      </c>
      <c r="L4721" t="s">
        <v>7189</v>
      </c>
      <c r="M4721">
        <v>6</v>
      </c>
      <c r="N4721">
        <v>7412.51</v>
      </c>
      <c r="O4721">
        <v>0.15</v>
      </c>
      <c r="P4721">
        <v>1607.87</v>
      </c>
    </row>
    <row r="4722" spans="1:16" x14ac:dyDescent="0.25">
      <c r="A4722" t="s">
        <v>4734</v>
      </c>
      <c r="B4722" t="s">
        <v>5335</v>
      </c>
      <c r="C4722" t="str">
        <f>TEXT(SalesData[[#This Row],[Order Date]],"mmm-yyyy")</f>
        <v>Nov-2023</v>
      </c>
      <c r="D4722">
        <f t="shared" si="73"/>
        <v>2023</v>
      </c>
      <c r="E4722" t="s">
        <v>6855</v>
      </c>
      <c r="F4722" t="s">
        <v>6968</v>
      </c>
      <c r="G4722" t="s">
        <v>7095</v>
      </c>
      <c r="H4722" t="s">
        <v>7108</v>
      </c>
      <c r="I4722" t="s">
        <v>7150</v>
      </c>
      <c r="J4722" t="s">
        <v>7165</v>
      </c>
      <c r="K4722" t="s">
        <v>7172</v>
      </c>
      <c r="L4722" t="s">
        <v>7185</v>
      </c>
      <c r="M4722">
        <v>8</v>
      </c>
      <c r="N4722">
        <v>39023.64</v>
      </c>
      <c r="O4722">
        <v>0</v>
      </c>
      <c r="P4722">
        <v>7203.74</v>
      </c>
    </row>
    <row r="4723" spans="1:16" x14ac:dyDescent="0.25">
      <c r="A4723" t="s">
        <v>4735</v>
      </c>
      <c r="B4723" t="s">
        <v>5266</v>
      </c>
      <c r="C4723" t="str">
        <f>TEXT(SalesData[[#This Row],[Order Date]],"mmm-yyyy")</f>
        <v>Dec-2024</v>
      </c>
      <c r="D4723">
        <f t="shared" si="73"/>
        <v>2024</v>
      </c>
      <c r="E4723" t="s">
        <v>6596</v>
      </c>
      <c r="F4723" t="s">
        <v>6995</v>
      </c>
      <c r="G4723" t="s">
        <v>7095</v>
      </c>
      <c r="H4723" t="s">
        <v>7109</v>
      </c>
      <c r="I4723" t="s">
        <v>7135</v>
      </c>
      <c r="J4723" t="s">
        <v>7163</v>
      </c>
      <c r="K4723" t="s">
        <v>7175</v>
      </c>
      <c r="L4723" t="s">
        <v>7190</v>
      </c>
      <c r="M4723">
        <v>2</v>
      </c>
      <c r="N4723">
        <v>3539.91</v>
      </c>
      <c r="O4723">
        <v>0.2</v>
      </c>
      <c r="P4723">
        <v>424.4</v>
      </c>
    </row>
    <row r="4724" spans="1:16" x14ac:dyDescent="0.25">
      <c r="A4724" t="s">
        <v>4736</v>
      </c>
      <c r="B4724" t="s">
        <v>5724</v>
      </c>
      <c r="C4724" t="str">
        <f>TEXT(SalesData[[#This Row],[Order Date]],"mmm-yyyy")</f>
        <v>Jul-2024</v>
      </c>
      <c r="D4724">
        <f t="shared" si="73"/>
        <v>2024</v>
      </c>
      <c r="E4724" t="s">
        <v>6842</v>
      </c>
      <c r="F4724" t="s">
        <v>6918</v>
      </c>
      <c r="G4724" t="s">
        <v>7094</v>
      </c>
      <c r="H4724" t="s">
        <v>7101</v>
      </c>
      <c r="I4724" t="s">
        <v>7124</v>
      </c>
      <c r="J4724" t="s">
        <v>7165</v>
      </c>
      <c r="K4724" t="s">
        <v>7176</v>
      </c>
      <c r="L4724" t="s">
        <v>7202</v>
      </c>
      <c r="M4724">
        <v>5</v>
      </c>
      <c r="N4724">
        <v>88959.679999999993</v>
      </c>
      <c r="O4724">
        <v>0.05</v>
      </c>
      <c r="P4724">
        <v>10155.34</v>
      </c>
    </row>
    <row r="4725" spans="1:16" x14ac:dyDescent="0.25">
      <c r="A4725" t="s">
        <v>4737</v>
      </c>
      <c r="B4725" t="s">
        <v>5288</v>
      </c>
      <c r="C4725" t="str">
        <f>TEXT(SalesData[[#This Row],[Order Date]],"mmm-yyyy")</f>
        <v>Jan-2023</v>
      </c>
      <c r="D4725">
        <f t="shared" si="73"/>
        <v>2023</v>
      </c>
      <c r="E4725" t="s">
        <v>6266</v>
      </c>
      <c r="F4725" t="s">
        <v>7012</v>
      </c>
      <c r="G4725" t="s">
        <v>7096</v>
      </c>
      <c r="H4725" t="s">
        <v>7111</v>
      </c>
      <c r="I4725" t="s">
        <v>7131</v>
      </c>
      <c r="J4725" t="s">
        <v>7163</v>
      </c>
      <c r="K4725" t="s">
        <v>7167</v>
      </c>
      <c r="L4725" t="s">
        <v>7179</v>
      </c>
      <c r="M4725">
        <v>6</v>
      </c>
      <c r="N4725">
        <v>12590.33</v>
      </c>
      <c r="O4725">
        <v>0.2</v>
      </c>
      <c r="P4725">
        <v>2508.63</v>
      </c>
    </row>
    <row r="4726" spans="1:16" x14ac:dyDescent="0.25">
      <c r="A4726" t="s">
        <v>4738</v>
      </c>
      <c r="B4726" t="s">
        <v>5607</v>
      </c>
      <c r="C4726" t="str">
        <f>TEXT(SalesData[[#This Row],[Order Date]],"mmm-yyyy")</f>
        <v>Dec-2023</v>
      </c>
      <c r="D4726">
        <f t="shared" si="73"/>
        <v>2023</v>
      </c>
      <c r="E4726" t="s">
        <v>6168</v>
      </c>
      <c r="F4726" t="s">
        <v>6909</v>
      </c>
      <c r="G4726" t="s">
        <v>7094</v>
      </c>
      <c r="H4726" t="s">
        <v>7100</v>
      </c>
      <c r="I4726" t="s">
        <v>7151</v>
      </c>
      <c r="J4726" t="s">
        <v>7163</v>
      </c>
      <c r="K4726" t="s">
        <v>7175</v>
      </c>
      <c r="L4726" t="s">
        <v>7205</v>
      </c>
      <c r="M4726">
        <v>1</v>
      </c>
      <c r="N4726">
        <v>3358.53</v>
      </c>
      <c r="O4726">
        <v>0</v>
      </c>
      <c r="P4726">
        <v>628.36</v>
      </c>
    </row>
    <row r="4727" spans="1:16" x14ac:dyDescent="0.25">
      <c r="A4727" t="s">
        <v>4739</v>
      </c>
      <c r="B4727" t="s">
        <v>5122</v>
      </c>
      <c r="C4727" t="str">
        <f>TEXT(SalesData[[#This Row],[Order Date]],"mmm-yyyy")</f>
        <v>Sep-2025</v>
      </c>
      <c r="D4727">
        <f t="shared" si="73"/>
        <v>2025</v>
      </c>
      <c r="E4727" t="s">
        <v>6209</v>
      </c>
      <c r="F4727" t="s">
        <v>6983</v>
      </c>
      <c r="G4727" t="s">
        <v>7094</v>
      </c>
      <c r="H4727" t="s">
        <v>7098</v>
      </c>
      <c r="I4727" t="s">
        <v>7114</v>
      </c>
      <c r="J4727" t="s">
        <v>7163</v>
      </c>
      <c r="K4727" t="s">
        <v>7167</v>
      </c>
      <c r="L4727" t="s">
        <v>7187</v>
      </c>
      <c r="M4727">
        <v>5</v>
      </c>
      <c r="N4727">
        <v>7411.62</v>
      </c>
      <c r="O4727">
        <v>0.05</v>
      </c>
      <c r="P4727">
        <v>2261.29</v>
      </c>
    </row>
    <row r="4728" spans="1:16" x14ac:dyDescent="0.25">
      <c r="A4728" t="s">
        <v>4740</v>
      </c>
      <c r="B4728" t="s">
        <v>6039</v>
      </c>
      <c r="C4728" t="str">
        <f>TEXT(SalesData[[#This Row],[Order Date]],"mmm-yyyy")</f>
        <v>Mar-2023</v>
      </c>
      <c r="D4728">
        <f t="shared" si="73"/>
        <v>2023</v>
      </c>
      <c r="E4728" t="s">
        <v>6516</v>
      </c>
      <c r="F4728" t="s">
        <v>6914</v>
      </c>
      <c r="G4728" t="s">
        <v>7096</v>
      </c>
      <c r="H4728" t="s">
        <v>7103</v>
      </c>
      <c r="I4728" t="s">
        <v>7158</v>
      </c>
      <c r="J4728" t="s">
        <v>7164</v>
      </c>
      <c r="K4728" t="s">
        <v>7174</v>
      </c>
      <c r="L4728" t="s">
        <v>7196</v>
      </c>
      <c r="M4728">
        <v>2</v>
      </c>
      <c r="N4728">
        <v>5787.27</v>
      </c>
      <c r="O4728">
        <v>0.2</v>
      </c>
      <c r="P4728">
        <v>834.82</v>
      </c>
    </row>
    <row r="4729" spans="1:16" x14ac:dyDescent="0.25">
      <c r="A4729" t="s">
        <v>4741</v>
      </c>
      <c r="B4729" t="s">
        <v>6087</v>
      </c>
      <c r="C4729" t="str">
        <f>TEXT(SalesData[[#This Row],[Order Date]],"mmm-yyyy")</f>
        <v>Jan-2023</v>
      </c>
      <c r="D4729">
        <f t="shared" si="73"/>
        <v>2023</v>
      </c>
      <c r="E4729" t="s">
        <v>6489</v>
      </c>
      <c r="F4729" t="s">
        <v>7068</v>
      </c>
      <c r="G4729" t="s">
        <v>7096</v>
      </c>
      <c r="H4729" t="s">
        <v>7111</v>
      </c>
      <c r="I4729" t="s">
        <v>7142</v>
      </c>
      <c r="J4729" t="s">
        <v>7164</v>
      </c>
      <c r="K4729" t="s">
        <v>7170</v>
      </c>
      <c r="L4729" t="s">
        <v>7213</v>
      </c>
      <c r="M4729">
        <v>8</v>
      </c>
      <c r="N4729">
        <v>21323.439999999999</v>
      </c>
      <c r="O4729">
        <v>0</v>
      </c>
      <c r="P4729">
        <v>6896.46</v>
      </c>
    </row>
    <row r="4730" spans="1:16" x14ac:dyDescent="0.25">
      <c r="A4730" t="s">
        <v>4742</v>
      </c>
      <c r="B4730" t="s">
        <v>5345</v>
      </c>
      <c r="C4730" t="str">
        <f>TEXT(SalesData[[#This Row],[Order Date]],"mmm-yyyy")</f>
        <v>Jun-2025</v>
      </c>
      <c r="D4730">
        <f t="shared" si="73"/>
        <v>2025</v>
      </c>
      <c r="E4730" t="s">
        <v>6525</v>
      </c>
      <c r="F4730" t="s">
        <v>7059</v>
      </c>
      <c r="G4730" t="s">
        <v>7095</v>
      </c>
      <c r="H4730" t="s">
        <v>7108</v>
      </c>
      <c r="I4730" t="s">
        <v>7126</v>
      </c>
      <c r="J4730" t="s">
        <v>7162</v>
      </c>
      <c r="K4730" t="s">
        <v>7166</v>
      </c>
      <c r="L4730" t="s">
        <v>7211</v>
      </c>
      <c r="M4730">
        <v>6</v>
      </c>
      <c r="N4730">
        <v>45847.54</v>
      </c>
      <c r="O4730">
        <v>0</v>
      </c>
      <c r="P4730">
        <v>8634.83</v>
      </c>
    </row>
    <row r="4731" spans="1:16" x14ac:dyDescent="0.25">
      <c r="A4731" t="s">
        <v>4743</v>
      </c>
      <c r="B4731" t="s">
        <v>5736</v>
      </c>
      <c r="C4731" t="str">
        <f>TEXT(SalesData[[#This Row],[Order Date]],"mmm-yyyy")</f>
        <v>Dec-2025</v>
      </c>
      <c r="D4731">
        <f t="shared" si="73"/>
        <v>2025</v>
      </c>
      <c r="E4731" t="s">
        <v>6681</v>
      </c>
      <c r="F4731" t="s">
        <v>7030</v>
      </c>
      <c r="G4731" t="s">
        <v>7096</v>
      </c>
      <c r="H4731" t="s">
        <v>7111</v>
      </c>
      <c r="I4731" t="s">
        <v>7131</v>
      </c>
      <c r="J4731" t="s">
        <v>7162</v>
      </c>
      <c r="K4731" t="s">
        <v>7166</v>
      </c>
      <c r="L4731" t="s">
        <v>7211</v>
      </c>
      <c r="M4731">
        <v>6</v>
      </c>
      <c r="N4731">
        <v>43579.1</v>
      </c>
      <c r="O4731">
        <v>0</v>
      </c>
      <c r="P4731">
        <v>8192.73</v>
      </c>
    </row>
    <row r="4732" spans="1:16" x14ac:dyDescent="0.25">
      <c r="A4732" t="s">
        <v>4744</v>
      </c>
      <c r="B4732" t="s">
        <v>5382</v>
      </c>
      <c r="C4732" t="str">
        <f>TEXT(SalesData[[#This Row],[Order Date]],"mmm-yyyy")</f>
        <v>Jun-2024</v>
      </c>
      <c r="D4732">
        <f t="shared" si="73"/>
        <v>2024</v>
      </c>
      <c r="E4732" t="s">
        <v>6806</v>
      </c>
      <c r="F4732" t="s">
        <v>6908</v>
      </c>
      <c r="G4732" t="s">
        <v>7096</v>
      </c>
      <c r="H4732" t="s">
        <v>7112</v>
      </c>
      <c r="I4732" t="s">
        <v>7139</v>
      </c>
      <c r="J4732" t="s">
        <v>7162</v>
      </c>
      <c r="K4732" t="s">
        <v>7169</v>
      </c>
      <c r="L4732" t="s">
        <v>7203</v>
      </c>
      <c r="M4732">
        <v>8</v>
      </c>
      <c r="N4732">
        <v>126861.02</v>
      </c>
      <c r="O4732">
        <v>0.25</v>
      </c>
      <c r="P4732">
        <v>645.01</v>
      </c>
    </row>
    <row r="4733" spans="1:16" x14ac:dyDescent="0.25">
      <c r="A4733" t="s">
        <v>4745</v>
      </c>
      <c r="B4733" t="s">
        <v>5509</v>
      </c>
      <c r="C4733" t="str">
        <f>TEXT(SalesData[[#This Row],[Order Date]],"mmm-yyyy")</f>
        <v>Dec-2025</v>
      </c>
      <c r="D4733">
        <f t="shared" si="73"/>
        <v>2025</v>
      </c>
      <c r="E4733" t="s">
        <v>6280</v>
      </c>
      <c r="F4733" t="s">
        <v>6978</v>
      </c>
      <c r="G4733" t="s">
        <v>7096</v>
      </c>
      <c r="H4733" t="s">
        <v>7103</v>
      </c>
      <c r="I4733" t="s">
        <v>7134</v>
      </c>
      <c r="J4733" t="s">
        <v>7164</v>
      </c>
      <c r="K4733" t="s">
        <v>7173</v>
      </c>
      <c r="L4733" t="s">
        <v>7200</v>
      </c>
      <c r="M4733">
        <v>3</v>
      </c>
      <c r="N4733">
        <v>2587.2800000000002</v>
      </c>
      <c r="O4733">
        <v>0.25</v>
      </c>
      <c r="P4733">
        <v>581.54</v>
      </c>
    </row>
    <row r="4734" spans="1:16" x14ac:dyDescent="0.25">
      <c r="A4734" t="s">
        <v>4746</v>
      </c>
      <c r="B4734" t="s">
        <v>5778</v>
      </c>
      <c r="C4734" t="str">
        <f>TEXT(SalesData[[#This Row],[Order Date]],"mmm-yyyy")</f>
        <v>Apr-2023</v>
      </c>
      <c r="D4734">
        <f t="shared" si="73"/>
        <v>2023</v>
      </c>
      <c r="E4734" t="s">
        <v>6475</v>
      </c>
      <c r="F4734" t="s">
        <v>6982</v>
      </c>
      <c r="G4734" t="s">
        <v>7097</v>
      </c>
      <c r="H4734" t="s">
        <v>7104</v>
      </c>
      <c r="I4734" t="s">
        <v>7120</v>
      </c>
      <c r="J4734" t="s">
        <v>7162</v>
      </c>
      <c r="K4734" t="s">
        <v>7168</v>
      </c>
      <c r="L4734" t="s">
        <v>7181</v>
      </c>
      <c r="M4734">
        <v>5</v>
      </c>
      <c r="N4734">
        <v>62793.42</v>
      </c>
      <c r="O4734">
        <v>0</v>
      </c>
      <c r="P4734">
        <v>12951.81</v>
      </c>
    </row>
    <row r="4735" spans="1:16" x14ac:dyDescent="0.25">
      <c r="A4735" t="s">
        <v>4747</v>
      </c>
      <c r="B4735" t="s">
        <v>5038</v>
      </c>
      <c r="C4735" t="str">
        <f>TEXT(SalesData[[#This Row],[Order Date]],"mmm-yyyy")</f>
        <v>Sep-2025</v>
      </c>
      <c r="D4735">
        <f t="shared" si="73"/>
        <v>2025</v>
      </c>
      <c r="E4735" t="s">
        <v>6169</v>
      </c>
      <c r="F4735" t="s">
        <v>6939</v>
      </c>
      <c r="G4735" t="s">
        <v>7094</v>
      </c>
      <c r="H4735" t="s">
        <v>7098</v>
      </c>
      <c r="I4735" t="s">
        <v>7156</v>
      </c>
      <c r="J4735" t="s">
        <v>7162</v>
      </c>
      <c r="K4735" t="s">
        <v>7166</v>
      </c>
      <c r="L4735" t="s">
        <v>7211</v>
      </c>
      <c r="M4735">
        <v>1</v>
      </c>
      <c r="N4735">
        <v>7197.73</v>
      </c>
      <c r="O4735">
        <v>0</v>
      </c>
      <c r="P4735">
        <v>1343.33</v>
      </c>
    </row>
    <row r="4736" spans="1:16" x14ac:dyDescent="0.25">
      <c r="A4736" t="s">
        <v>4748</v>
      </c>
      <c r="B4736" t="s">
        <v>5546</v>
      </c>
      <c r="C4736" t="str">
        <f>TEXT(SalesData[[#This Row],[Order Date]],"mmm-yyyy")</f>
        <v>Feb-2024</v>
      </c>
      <c r="D4736">
        <f t="shared" si="73"/>
        <v>2024</v>
      </c>
      <c r="E4736" t="s">
        <v>6269</v>
      </c>
      <c r="F4736" t="s">
        <v>7013</v>
      </c>
      <c r="G4736" t="s">
        <v>7096</v>
      </c>
      <c r="H4736" t="s">
        <v>7103</v>
      </c>
      <c r="I4736" t="s">
        <v>7158</v>
      </c>
      <c r="J4736" t="s">
        <v>7164</v>
      </c>
      <c r="K4736" t="s">
        <v>7174</v>
      </c>
      <c r="L4736" t="s">
        <v>7196</v>
      </c>
      <c r="M4736">
        <v>7</v>
      </c>
      <c r="N4736">
        <v>18078.849999999999</v>
      </c>
      <c r="O4736">
        <v>0.25</v>
      </c>
      <c r="P4736">
        <v>2777.97</v>
      </c>
    </row>
    <row r="4737" spans="1:16" x14ac:dyDescent="0.25">
      <c r="A4737" t="s">
        <v>4749</v>
      </c>
      <c r="B4737" t="s">
        <v>5182</v>
      </c>
      <c r="C4737" t="str">
        <f>TEXT(SalesData[[#This Row],[Order Date]],"mmm-yyyy")</f>
        <v>May-2023</v>
      </c>
      <c r="D4737">
        <f t="shared" si="73"/>
        <v>2023</v>
      </c>
      <c r="E4737" t="s">
        <v>6500</v>
      </c>
      <c r="F4737" t="s">
        <v>6923</v>
      </c>
      <c r="G4737" t="s">
        <v>7096</v>
      </c>
      <c r="H4737" t="s">
        <v>7113</v>
      </c>
      <c r="I4737" t="s">
        <v>7144</v>
      </c>
      <c r="J4737" t="s">
        <v>7165</v>
      </c>
      <c r="K4737" t="s">
        <v>7176</v>
      </c>
      <c r="L4737" t="s">
        <v>7195</v>
      </c>
      <c r="M4737">
        <v>5</v>
      </c>
      <c r="N4737">
        <v>58717.5</v>
      </c>
      <c r="O4737">
        <v>0.05</v>
      </c>
      <c r="P4737">
        <v>5184.26</v>
      </c>
    </row>
    <row r="4738" spans="1:16" x14ac:dyDescent="0.25">
      <c r="A4738" t="s">
        <v>4750</v>
      </c>
      <c r="B4738" t="s">
        <v>5427</v>
      </c>
      <c r="C4738" t="str">
        <f>TEXT(SalesData[[#This Row],[Order Date]],"mmm-yyyy")</f>
        <v>Mar-2025</v>
      </c>
      <c r="D4738">
        <f t="shared" ref="D4738:D4801" si="74">YEAR(B4738)</f>
        <v>2025</v>
      </c>
      <c r="E4738" t="s">
        <v>6830</v>
      </c>
      <c r="F4738" t="s">
        <v>6967</v>
      </c>
      <c r="G4738" t="s">
        <v>7096</v>
      </c>
      <c r="H4738" t="s">
        <v>7103</v>
      </c>
      <c r="I4738" t="s">
        <v>7119</v>
      </c>
      <c r="J4738" t="s">
        <v>7163</v>
      </c>
      <c r="K4738" t="s">
        <v>7175</v>
      </c>
      <c r="L4738" t="s">
        <v>7205</v>
      </c>
      <c r="M4738">
        <v>5</v>
      </c>
      <c r="N4738">
        <v>13634.59</v>
      </c>
      <c r="O4738">
        <v>0.25</v>
      </c>
      <c r="P4738">
        <v>917.68</v>
      </c>
    </row>
    <row r="4739" spans="1:16" x14ac:dyDescent="0.25">
      <c r="A4739" t="s">
        <v>4751</v>
      </c>
      <c r="B4739" t="s">
        <v>5898</v>
      </c>
      <c r="C4739" t="str">
        <f>TEXT(SalesData[[#This Row],[Order Date]],"mmm-yyyy")</f>
        <v>Dec-2025</v>
      </c>
      <c r="D4739">
        <f t="shared" si="74"/>
        <v>2025</v>
      </c>
      <c r="E4739" t="s">
        <v>6876</v>
      </c>
      <c r="F4739" t="s">
        <v>6909</v>
      </c>
      <c r="G4739" t="s">
        <v>7096</v>
      </c>
      <c r="H4739" t="s">
        <v>7112</v>
      </c>
      <c r="I4739" t="s">
        <v>7133</v>
      </c>
      <c r="J4739" t="s">
        <v>7163</v>
      </c>
      <c r="K4739" t="s">
        <v>7175</v>
      </c>
      <c r="L4739" t="s">
        <v>7197</v>
      </c>
      <c r="M4739">
        <v>4</v>
      </c>
      <c r="N4739">
        <v>17638.95</v>
      </c>
      <c r="O4739">
        <v>0.25</v>
      </c>
      <c r="P4739">
        <v>1839.79</v>
      </c>
    </row>
    <row r="4740" spans="1:16" x14ac:dyDescent="0.25">
      <c r="A4740" t="s">
        <v>4752</v>
      </c>
      <c r="B4740" t="s">
        <v>5544</v>
      </c>
      <c r="C4740" t="str">
        <f>TEXT(SalesData[[#This Row],[Order Date]],"mmm-yyyy")</f>
        <v>Jun-2023</v>
      </c>
      <c r="D4740">
        <f t="shared" si="74"/>
        <v>2023</v>
      </c>
      <c r="E4740" t="s">
        <v>6741</v>
      </c>
      <c r="F4740" t="s">
        <v>7088</v>
      </c>
      <c r="G4740" t="s">
        <v>7097</v>
      </c>
      <c r="H4740" t="s">
        <v>7104</v>
      </c>
      <c r="I4740" t="s">
        <v>7132</v>
      </c>
      <c r="J4740" t="s">
        <v>7165</v>
      </c>
      <c r="K4740" t="s">
        <v>7177</v>
      </c>
      <c r="L4740" t="s">
        <v>7210</v>
      </c>
      <c r="M4740">
        <v>3</v>
      </c>
      <c r="N4740">
        <v>244807.94</v>
      </c>
      <c r="O4740">
        <v>0.05</v>
      </c>
      <c r="P4740">
        <v>23872.27</v>
      </c>
    </row>
    <row r="4741" spans="1:16" x14ac:dyDescent="0.25">
      <c r="A4741" t="s">
        <v>4753</v>
      </c>
      <c r="B4741" t="s">
        <v>5135</v>
      </c>
      <c r="C4741" t="str">
        <f>TEXT(SalesData[[#This Row],[Order Date]],"mmm-yyyy")</f>
        <v>Jun-2024</v>
      </c>
      <c r="D4741">
        <f t="shared" si="74"/>
        <v>2024</v>
      </c>
      <c r="E4741" t="s">
        <v>6768</v>
      </c>
      <c r="F4741" t="s">
        <v>6952</v>
      </c>
      <c r="G4741" t="s">
        <v>7097</v>
      </c>
      <c r="H4741" t="s">
        <v>7107</v>
      </c>
      <c r="I4741" t="s">
        <v>7152</v>
      </c>
      <c r="J4741" t="s">
        <v>7164</v>
      </c>
      <c r="K4741" t="s">
        <v>7173</v>
      </c>
      <c r="L4741" t="s">
        <v>7206</v>
      </c>
      <c r="M4741">
        <v>6</v>
      </c>
      <c r="N4741">
        <v>10317.4</v>
      </c>
      <c r="O4741">
        <v>0.2</v>
      </c>
      <c r="P4741">
        <v>2308.1799999999998</v>
      </c>
    </row>
    <row r="4742" spans="1:16" x14ac:dyDescent="0.25">
      <c r="A4742" t="s">
        <v>4754</v>
      </c>
      <c r="B4742" t="s">
        <v>6008</v>
      </c>
      <c r="C4742" t="str">
        <f>TEXT(SalesData[[#This Row],[Order Date]],"mmm-yyyy")</f>
        <v>May-2025</v>
      </c>
      <c r="D4742">
        <f t="shared" si="74"/>
        <v>2025</v>
      </c>
      <c r="E4742" t="s">
        <v>6548</v>
      </c>
      <c r="F4742" t="s">
        <v>6976</v>
      </c>
      <c r="G4742" t="s">
        <v>7096</v>
      </c>
      <c r="H4742" t="s">
        <v>7113</v>
      </c>
      <c r="I4742" t="s">
        <v>7144</v>
      </c>
      <c r="J4742" t="s">
        <v>7165</v>
      </c>
      <c r="K4742" t="s">
        <v>7177</v>
      </c>
      <c r="L4742" t="s">
        <v>7201</v>
      </c>
      <c r="M4742">
        <v>4</v>
      </c>
      <c r="N4742">
        <v>189722.92</v>
      </c>
      <c r="O4742">
        <v>0.05</v>
      </c>
      <c r="P4742">
        <v>22983.18</v>
      </c>
    </row>
    <row r="4743" spans="1:16" x14ac:dyDescent="0.25">
      <c r="A4743" t="s">
        <v>4755</v>
      </c>
      <c r="B4743" t="s">
        <v>5928</v>
      </c>
      <c r="C4743" t="str">
        <f>TEXT(SalesData[[#This Row],[Order Date]],"mmm-yyyy")</f>
        <v>Apr-2025</v>
      </c>
      <c r="D4743">
        <f t="shared" si="74"/>
        <v>2025</v>
      </c>
      <c r="E4743" t="s">
        <v>6501</v>
      </c>
      <c r="F4743" t="s">
        <v>6933</v>
      </c>
      <c r="G4743" t="s">
        <v>7094</v>
      </c>
      <c r="H4743" t="s">
        <v>7100</v>
      </c>
      <c r="I4743" t="s">
        <v>7116</v>
      </c>
      <c r="J4743" t="s">
        <v>7164</v>
      </c>
      <c r="K4743" t="s">
        <v>7174</v>
      </c>
      <c r="L4743" t="s">
        <v>7199</v>
      </c>
      <c r="M4743">
        <v>6</v>
      </c>
      <c r="N4743">
        <v>8938.7800000000007</v>
      </c>
      <c r="O4743">
        <v>0.1</v>
      </c>
      <c r="P4743">
        <v>1769.81</v>
      </c>
    </row>
    <row r="4744" spans="1:16" x14ac:dyDescent="0.25">
      <c r="A4744" t="s">
        <v>4756</v>
      </c>
      <c r="B4744" t="s">
        <v>5567</v>
      </c>
      <c r="C4744" t="str">
        <f>TEXT(SalesData[[#This Row],[Order Date]],"mmm-yyyy")</f>
        <v>Nov-2023</v>
      </c>
      <c r="D4744">
        <f t="shared" si="74"/>
        <v>2023</v>
      </c>
      <c r="E4744" t="s">
        <v>6893</v>
      </c>
      <c r="F4744" t="s">
        <v>7015</v>
      </c>
      <c r="G4744" t="s">
        <v>7094</v>
      </c>
      <c r="H4744" t="s">
        <v>7099</v>
      </c>
      <c r="I4744" t="s">
        <v>7115</v>
      </c>
      <c r="J4744" t="s">
        <v>7164</v>
      </c>
      <c r="K4744" t="s">
        <v>7170</v>
      </c>
      <c r="L4744" t="s">
        <v>7189</v>
      </c>
      <c r="M4744">
        <v>1</v>
      </c>
      <c r="N4744">
        <v>1434.63</v>
      </c>
      <c r="O4744">
        <v>0.05</v>
      </c>
      <c r="P4744">
        <v>438.02</v>
      </c>
    </row>
    <row r="4745" spans="1:16" x14ac:dyDescent="0.25">
      <c r="A4745" t="s">
        <v>4757</v>
      </c>
      <c r="B4745" t="s">
        <v>5390</v>
      </c>
      <c r="C4745" t="str">
        <f>TEXT(SalesData[[#This Row],[Order Date]],"mmm-yyyy")</f>
        <v>Jun-2025</v>
      </c>
      <c r="D4745">
        <f t="shared" si="74"/>
        <v>2025</v>
      </c>
      <c r="E4745" t="s">
        <v>6374</v>
      </c>
      <c r="F4745" t="s">
        <v>7028</v>
      </c>
      <c r="G4745" t="s">
        <v>7097</v>
      </c>
      <c r="H4745" t="s">
        <v>7110</v>
      </c>
      <c r="I4745" t="s">
        <v>7155</v>
      </c>
      <c r="J4745" t="s">
        <v>7162</v>
      </c>
      <c r="K4745" t="s">
        <v>7168</v>
      </c>
      <c r="L4745" t="s">
        <v>7180</v>
      </c>
      <c r="M4745">
        <v>5</v>
      </c>
      <c r="N4745">
        <v>17171.45</v>
      </c>
      <c r="O4745">
        <v>0</v>
      </c>
      <c r="P4745">
        <v>3140.32</v>
      </c>
    </row>
    <row r="4746" spans="1:16" x14ac:dyDescent="0.25">
      <c r="A4746" t="s">
        <v>4758</v>
      </c>
      <c r="B4746" t="s">
        <v>5354</v>
      </c>
      <c r="C4746" t="str">
        <f>TEXT(SalesData[[#This Row],[Order Date]],"mmm-yyyy")</f>
        <v>Feb-2024</v>
      </c>
      <c r="D4746">
        <f t="shared" si="74"/>
        <v>2024</v>
      </c>
      <c r="E4746" t="s">
        <v>6568</v>
      </c>
      <c r="F4746" t="s">
        <v>6996</v>
      </c>
      <c r="G4746" t="s">
        <v>7094</v>
      </c>
      <c r="H4746" t="s">
        <v>7098</v>
      </c>
      <c r="I4746" t="s">
        <v>7138</v>
      </c>
      <c r="J4746" t="s">
        <v>7162</v>
      </c>
      <c r="K4746" t="s">
        <v>7169</v>
      </c>
      <c r="L4746" t="s">
        <v>7182</v>
      </c>
      <c r="M4746">
        <v>5</v>
      </c>
      <c r="N4746">
        <v>36343.480000000003</v>
      </c>
      <c r="O4746">
        <v>0.2</v>
      </c>
      <c r="P4746">
        <v>2218.36</v>
      </c>
    </row>
    <row r="4747" spans="1:16" x14ac:dyDescent="0.25">
      <c r="A4747" t="s">
        <v>4759</v>
      </c>
      <c r="B4747" t="s">
        <v>5027</v>
      </c>
      <c r="C4747" t="str">
        <f>TEXT(SalesData[[#This Row],[Order Date]],"mmm-yyyy")</f>
        <v>Nov-2024</v>
      </c>
      <c r="D4747">
        <f t="shared" si="74"/>
        <v>2024</v>
      </c>
      <c r="E4747" t="s">
        <v>6356</v>
      </c>
      <c r="F4747" t="s">
        <v>7043</v>
      </c>
      <c r="G4747" t="s">
        <v>7094</v>
      </c>
      <c r="H4747" t="s">
        <v>7099</v>
      </c>
      <c r="I4747" t="s">
        <v>7115</v>
      </c>
      <c r="J4747" t="s">
        <v>7162</v>
      </c>
      <c r="K4747" t="s">
        <v>7168</v>
      </c>
      <c r="L4747" t="s">
        <v>7181</v>
      </c>
      <c r="M4747">
        <v>2</v>
      </c>
      <c r="N4747">
        <v>18990.310000000001</v>
      </c>
      <c r="O4747">
        <v>0.2</v>
      </c>
      <c r="P4747">
        <v>2191.9</v>
      </c>
    </row>
    <row r="4748" spans="1:16" x14ac:dyDescent="0.25">
      <c r="A4748" t="s">
        <v>4760</v>
      </c>
      <c r="B4748" t="s">
        <v>5971</v>
      </c>
      <c r="C4748" t="str">
        <f>TEXT(SalesData[[#This Row],[Order Date]],"mmm-yyyy")</f>
        <v>Jun-2024</v>
      </c>
      <c r="D4748">
        <f t="shared" si="74"/>
        <v>2024</v>
      </c>
      <c r="E4748" t="s">
        <v>6130</v>
      </c>
      <c r="F4748" t="s">
        <v>6929</v>
      </c>
      <c r="G4748" t="s">
        <v>7095</v>
      </c>
      <c r="H4748" t="s">
        <v>7102</v>
      </c>
      <c r="I4748" t="s">
        <v>7147</v>
      </c>
      <c r="J4748" t="s">
        <v>7163</v>
      </c>
      <c r="K4748" t="s">
        <v>7167</v>
      </c>
      <c r="L4748" t="s">
        <v>7179</v>
      </c>
      <c r="M4748">
        <v>4</v>
      </c>
      <c r="N4748">
        <v>9503.25</v>
      </c>
      <c r="O4748">
        <v>0</v>
      </c>
      <c r="P4748">
        <v>2353.7600000000002</v>
      </c>
    </row>
    <row r="4749" spans="1:16" x14ac:dyDescent="0.25">
      <c r="A4749" t="s">
        <v>4761</v>
      </c>
      <c r="B4749" t="s">
        <v>5426</v>
      </c>
      <c r="C4749" t="str">
        <f>TEXT(SalesData[[#This Row],[Order Date]],"mmm-yyyy")</f>
        <v>Apr-2025</v>
      </c>
      <c r="D4749">
        <f t="shared" si="74"/>
        <v>2025</v>
      </c>
      <c r="E4749" t="s">
        <v>6539</v>
      </c>
      <c r="F4749" t="s">
        <v>7074</v>
      </c>
      <c r="G4749" t="s">
        <v>7095</v>
      </c>
      <c r="H4749" t="s">
        <v>7108</v>
      </c>
      <c r="I4749" t="s">
        <v>7126</v>
      </c>
      <c r="J4749" t="s">
        <v>7162</v>
      </c>
      <c r="K4749" t="s">
        <v>7166</v>
      </c>
      <c r="L4749" t="s">
        <v>7192</v>
      </c>
      <c r="M4749">
        <v>8</v>
      </c>
      <c r="N4749">
        <v>36795.32</v>
      </c>
      <c r="O4749">
        <v>0.2</v>
      </c>
      <c r="P4749">
        <v>2295.62</v>
      </c>
    </row>
    <row r="4750" spans="1:16" x14ac:dyDescent="0.25">
      <c r="A4750" t="s">
        <v>4762</v>
      </c>
      <c r="B4750" t="s">
        <v>5110</v>
      </c>
      <c r="C4750" t="str">
        <f>TEXT(SalesData[[#This Row],[Order Date]],"mmm-yyyy")</f>
        <v>Aug-2023</v>
      </c>
      <c r="D4750">
        <f t="shared" si="74"/>
        <v>2023</v>
      </c>
      <c r="E4750" t="s">
        <v>6511</v>
      </c>
      <c r="F4750" t="s">
        <v>6953</v>
      </c>
      <c r="G4750" t="s">
        <v>7095</v>
      </c>
      <c r="H4750" t="s">
        <v>7106</v>
      </c>
      <c r="I4750" t="s">
        <v>7161</v>
      </c>
      <c r="J4750" t="s">
        <v>7163</v>
      </c>
      <c r="K4750" t="s">
        <v>7175</v>
      </c>
      <c r="L4750" t="s">
        <v>7197</v>
      </c>
      <c r="M4750">
        <v>6</v>
      </c>
      <c r="N4750">
        <v>26384.04</v>
      </c>
      <c r="O4750">
        <v>0.25</v>
      </c>
      <c r="P4750">
        <v>3211.47</v>
      </c>
    </row>
    <row r="4751" spans="1:16" x14ac:dyDescent="0.25">
      <c r="A4751" t="s">
        <v>4763</v>
      </c>
      <c r="B4751" t="s">
        <v>5835</v>
      </c>
      <c r="C4751" t="str">
        <f>TEXT(SalesData[[#This Row],[Order Date]],"mmm-yyyy")</f>
        <v>Sep-2024</v>
      </c>
      <c r="D4751">
        <f t="shared" si="74"/>
        <v>2024</v>
      </c>
      <c r="E4751" t="s">
        <v>6186</v>
      </c>
      <c r="F4751" t="s">
        <v>6974</v>
      </c>
      <c r="G4751" t="s">
        <v>7095</v>
      </c>
      <c r="H4751" t="s">
        <v>7109</v>
      </c>
      <c r="I4751" t="s">
        <v>7140</v>
      </c>
      <c r="J4751" t="s">
        <v>7163</v>
      </c>
      <c r="K4751" t="s">
        <v>7175</v>
      </c>
      <c r="L4751" t="s">
        <v>7197</v>
      </c>
      <c r="M4751">
        <v>7</v>
      </c>
      <c r="N4751">
        <v>41208.32</v>
      </c>
      <c r="O4751">
        <v>0</v>
      </c>
      <c r="P4751">
        <v>9779.01</v>
      </c>
    </row>
    <row r="4752" spans="1:16" x14ac:dyDescent="0.25">
      <c r="A4752" t="s">
        <v>4764</v>
      </c>
      <c r="B4752" t="s">
        <v>5479</v>
      </c>
      <c r="C4752" t="str">
        <f>TEXT(SalesData[[#This Row],[Order Date]],"mmm-yyyy")</f>
        <v>Aug-2024</v>
      </c>
      <c r="D4752">
        <f t="shared" si="74"/>
        <v>2024</v>
      </c>
      <c r="E4752" t="s">
        <v>6690</v>
      </c>
      <c r="F4752" t="s">
        <v>7027</v>
      </c>
      <c r="G4752" t="s">
        <v>7095</v>
      </c>
      <c r="H4752" t="s">
        <v>7109</v>
      </c>
      <c r="I4752" t="s">
        <v>7140</v>
      </c>
      <c r="J4752" t="s">
        <v>7162</v>
      </c>
      <c r="K4752" t="s">
        <v>7169</v>
      </c>
      <c r="L4752" t="s">
        <v>7193</v>
      </c>
      <c r="M4752">
        <v>6</v>
      </c>
      <c r="N4752">
        <v>51195.5</v>
      </c>
      <c r="O4752">
        <v>0.25</v>
      </c>
      <c r="P4752">
        <v>2972.32</v>
      </c>
    </row>
    <row r="4753" spans="1:16" x14ac:dyDescent="0.25">
      <c r="A4753" t="s">
        <v>4765</v>
      </c>
      <c r="B4753" t="s">
        <v>5334</v>
      </c>
      <c r="C4753" t="str">
        <f>TEXT(SalesData[[#This Row],[Order Date]],"mmm-yyyy")</f>
        <v>Mar-2024</v>
      </c>
      <c r="D4753">
        <f t="shared" si="74"/>
        <v>2024</v>
      </c>
      <c r="E4753" t="s">
        <v>6719</v>
      </c>
      <c r="F4753" t="s">
        <v>6952</v>
      </c>
      <c r="G4753" t="s">
        <v>7096</v>
      </c>
      <c r="H4753" t="s">
        <v>7112</v>
      </c>
      <c r="I4753" t="s">
        <v>7154</v>
      </c>
      <c r="J4753" t="s">
        <v>7165</v>
      </c>
      <c r="K4753" t="s">
        <v>7176</v>
      </c>
      <c r="L4753" t="s">
        <v>7195</v>
      </c>
      <c r="M4753">
        <v>4</v>
      </c>
      <c r="N4753">
        <v>45385.18</v>
      </c>
      <c r="O4753">
        <v>0.05</v>
      </c>
      <c r="P4753">
        <v>5006.6000000000004</v>
      </c>
    </row>
    <row r="4754" spans="1:16" x14ac:dyDescent="0.25">
      <c r="A4754" t="s">
        <v>4766</v>
      </c>
      <c r="B4754" t="s">
        <v>5067</v>
      </c>
      <c r="C4754" t="str">
        <f>TEXT(SalesData[[#This Row],[Order Date]],"mmm-yyyy")</f>
        <v>Aug-2023</v>
      </c>
      <c r="D4754">
        <f t="shared" si="74"/>
        <v>2023</v>
      </c>
      <c r="E4754" t="s">
        <v>6672</v>
      </c>
      <c r="F4754" t="s">
        <v>6997</v>
      </c>
      <c r="G4754" t="s">
        <v>7097</v>
      </c>
      <c r="H4754" t="s">
        <v>7107</v>
      </c>
      <c r="I4754" t="s">
        <v>7123</v>
      </c>
      <c r="J4754" t="s">
        <v>7162</v>
      </c>
      <c r="K4754" t="s">
        <v>7166</v>
      </c>
      <c r="L4754" t="s">
        <v>7178</v>
      </c>
      <c r="M4754">
        <v>1</v>
      </c>
      <c r="N4754">
        <v>11540.05</v>
      </c>
      <c r="O4754">
        <v>0.25</v>
      </c>
      <c r="P4754">
        <v>738.98</v>
      </c>
    </row>
    <row r="4755" spans="1:16" x14ac:dyDescent="0.25">
      <c r="A4755" t="s">
        <v>4767</v>
      </c>
      <c r="B4755" t="s">
        <v>5612</v>
      </c>
      <c r="C4755" t="str">
        <f>TEXT(SalesData[[#This Row],[Order Date]],"mmm-yyyy")</f>
        <v>Jan-2025</v>
      </c>
      <c r="D4755">
        <f t="shared" si="74"/>
        <v>2025</v>
      </c>
      <c r="E4755" t="s">
        <v>6148</v>
      </c>
      <c r="F4755" t="s">
        <v>6946</v>
      </c>
      <c r="G4755" t="s">
        <v>7095</v>
      </c>
      <c r="H4755" t="s">
        <v>7102</v>
      </c>
      <c r="I4755" t="s">
        <v>7118</v>
      </c>
      <c r="J4755" t="s">
        <v>7163</v>
      </c>
      <c r="K4755" t="s">
        <v>7171</v>
      </c>
      <c r="L4755" t="s">
        <v>7204</v>
      </c>
      <c r="M4755">
        <v>6</v>
      </c>
      <c r="N4755">
        <v>27032.37</v>
      </c>
      <c r="O4755">
        <v>0</v>
      </c>
      <c r="P4755">
        <v>4802.3900000000003</v>
      </c>
    </row>
    <row r="4756" spans="1:16" x14ac:dyDescent="0.25">
      <c r="A4756" t="s">
        <v>4768</v>
      </c>
      <c r="B4756" t="s">
        <v>5439</v>
      </c>
      <c r="C4756" t="str">
        <f>TEXT(SalesData[[#This Row],[Order Date]],"mmm-yyyy")</f>
        <v>Apr-2023</v>
      </c>
      <c r="D4756">
        <f t="shared" si="74"/>
        <v>2023</v>
      </c>
      <c r="E4756" t="s">
        <v>6749</v>
      </c>
      <c r="F4756" t="s">
        <v>6968</v>
      </c>
      <c r="G4756" t="s">
        <v>7095</v>
      </c>
      <c r="H4756" t="s">
        <v>7106</v>
      </c>
      <c r="I4756" t="s">
        <v>7161</v>
      </c>
      <c r="J4756" t="s">
        <v>7164</v>
      </c>
      <c r="K4756" t="s">
        <v>7174</v>
      </c>
      <c r="L4756" t="s">
        <v>7188</v>
      </c>
      <c r="M4756">
        <v>1</v>
      </c>
      <c r="N4756">
        <v>2750.22</v>
      </c>
      <c r="O4756">
        <v>0</v>
      </c>
      <c r="P4756">
        <v>703.65</v>
      </c>
    </row>
    <row r="4757" spans="1:16" x14ac:dyDescent="0.25">
      <c r="A4757" t="s">
        <v>4769</v>
      </c>
      <c r="B4757" t="s">
        <v>6093</v>
      </c>
      <c r="C4757" t="str">
        <f>TEXT(SalesData[[#This Row],[Order Date]],"mmm-yyyy")</f>
        <v>Jul-2024</v>
      </c>
      <c r="D4757">
        <f t="shared" si="74"/>
        <v>2024</v>
      </c>
      <c r="E4757" t="s">
        <v>6105</v>
      </c>
      <c r="F4757" t="s">
        <v>6904</v>
      </c>
      <c r="G4757" t="s">
        <v>7094</v>
      </c>
      <c r="H4757" t="s">
        <v>7100</v>
      </c>
      <c r="I4757" t="s">
        <v>7116</v>
      </c>
      <c r="J4757" t="s">
        <v>7164</v>
      </c>
      <c r="K4757" t="s">
        <v>7174</v>
      </c>
      <c r="L4757" t="s">
        <v>7199</v>
      </c>
      <c r="M4757">
        <v>5</v>
      </c>
      <c r="N4757">
        <v>6019.68</v>
      </c>
      <c r="O4757">
        <v>0.25</v>
      </c>
      <c r="P4757">
        <v>391.83</v>
      </c>
    </row>
    <row r="4758" spans="1:16" x14ac:dyDescent="0.25">
      <c r="A4758" t="s">
        <v>4770</v>
      </c>
      <c r="B4758" t="s">
        <v>5550</v>
      </c>
      <c r="C4758" t="str">
        <f>TEXT(SalesData[[#This Row],[Order Date]],"mmm-yyyy")</f>
        <v>Jun-2023</v>
      </c>
      <c r="D4758">
        <f t="shared" si="74"/>
        <v>2023</v>
      </c>
      <c r="E4758" t="s">
        <v>6455</v>
      </c>
      <c r="F4758" t="s">
        <v>6955</v>
      </c>
      <c r="G4758" t="s">
        <v>7096</v>
      </c>
      <c r="H4758" t="s">
        <v>7113</v>
      </c>
      <c r="I4758" t="s">
        <v>7144</v>
      </c>
      <c r="J4758" t="s">
        <v>7164</v>
      </c>
      <c r="K4758" t="s">
        <v>7173</v>
      </c>
      <c r="L4758" t="s">
        <v>7200</v>
      </c>
      <c r="M4758">
        <v>2</v>
      </c>
      <c r="N4758">
        <v>2337.09</v>
      </c>
      <c r="O4758">
        <v>0</v>
      </c>
      <c r="P4758">
        <v>741.9</v>
      </c>
    </row>
    <row r="4759" spans="1:16" x14ac:dyDescent="0.25">
      <c r="A4759" t="s">
        <v>4771</v>
      </c>
      <c r="B4759" t="s">
        <v>5923</v>
      </c>
      <c r="C4759" t="str">
        <f>TEXT(SalesData[[#This Row],[Order Date]],"mmm-yyyy")</f>
        <v>Feb-2024</v>
      </c>
      <c r="D4759">
        <f t="shared" si="74"/>
        <v>2024</v>
      </c>
      <c r="E4759" t="s">
        <v>6652</v>
      </c>
      <c r="F4759" t="s">
        <v>6912</v>
      </c>
      <c r="G4759" t="s">
        <v>7096</v>
      </c>
      <c r="H4759" t="s">
        <v>7112</v>
      </c>
      <c r="I4759" t="s">
        <v>7154</v>
      </c>
      <c r="J4759" t="s">
        <v>7163</v>
      </c>
      <c r="K4759" t="s">
        <v>7171</v>
      </c>
      <c r="L4759" t="s">
        <v>7184</v>
      </c>
      <c r="M4759">
        <v>3</v>
      </c>
      <c r="N4759">
        <v>23601.79</v>
      </c>
      <c r="O4759">
        <v>0</v>
      </c>
      <c r="P4759">
        <v>3936.42</v>
      </c>
    </row>
    <row r="4760" spans="1:16" x14ac:dyDescent="0.25">
      <c r="A4760" t="s">
        <v>4772</v>
      </c>
      <c r="B4760" t="s">
        <v>5410</v>
      </c>
      <c r="C4760" t="str">
        <f>TEXT(SalesData[[#This Row],[Order Date]],"mmm-yyyy")</f>
        <v>Feb-2025</v>
      </c>
      <c r="D4760">
        <f t="shared" si="74"/>
        <v>2025</v>
      </c>
      <c r="E4760" t="s">
        <v>6235</v>
      </c>
      <c r="F4760" t="s">
        <v>6995</v>
      </c>
      <c r="G4760" t="s">
        <v>7097</v>
      </c>
      <c r="H4760" t="s">
        <v>7107</v>
      </c>
      <c r="I4760" t="s">
        <v>7153</v>
      </c>
      <c r="J4760" t="s">
        <v>7163</v>
      </c>
      <c r="K4760" t="s">
        <v>7171</v>
      </c>
      <c r="L4760" t="s">
        <v>7209</v>
      </c>
      <c r="M4760">
        <v>6</v>
      </c>
      <c r="N4760">
        <v>9333.76</v>
      </c>
      <c r="O4760">
        <v>0.1</v>
      </c>
      <c r="P4760">
        <v>1228.96</v>
      </c>
    </row>
    <row r="4761" spans="1:16" x14ac:dyDescent="0.25">
      <c r="A4761" t="s">
        <v>4773</v>
      </c>
      <c r="B4761" t="s">
        <v>5644</v>
      </c>
      <c r="C4761" t="str">
        <f>TEXT(SalesData[[#This Row],[Order Date]],"mmm-yyyy")</f>
        <v>Nov-2025</v>
      </c>
      <c r="D4761">
        <f t="shared" si="74"/>
        <v>2025</v>
      </c>
      <c r="E4761" t="s">
        <v>6319</v>
      </c>
      <c r="F4761" t="s">
        <v>7031</v>
      </c>
      <c r="G4761" t="s">
        <v>7095</v>
      </c>
      <c r="H4761" t="s">
        <v>7102</v>
      </c>
      <c r="I4761" t="s">
        <v>7147</v>
      </c>
      <c r="J4761" t="s">
        <v>7164</v>
      </c>
      <c r="K4761" t="s">
        <v>7170</v>
      </c>
      <c r="L4761" t="s">
        <v>7183</v>
      </c>
      <c r="M4761">
        <v>8</v>
      </c>
      <c r="N4761">
        <v>40953.83</v>
      </c>
      <c r="O4761">
        <v>0</v>
      </c>
      <c r="P4761">
        <v>10904.13</v>
      </c>
    </row>
    <row r="4762" spans="1:16" x14ac:dyDescent="0.25">
      <c r="A4762" t="s">
        <v>4774</v>
      </c>
      <c r="B4762" t="s">
        <v>5870</v>
      </c>
      <c r="C4762" t="str">
        <f>TEXT(SalesData[[#This Row],[Order Date]],"mmm-yyyy")</f>
        <v>Aug-2023</v>
      </c>
      <c r="D4762">
        <f t="shared" si="74"/>
        <v>2023</v>
      </c>
      <c r="E4762" t="s">
        <v>6309</v>
      </c>
      <c r="F4762" t="s">
        <v>7012</v>
      </c>
      <c r="G4762" t="s">
        <v>7095</v>
      </c>
      <c r="H4762" t="s">
        <v>7102</v>
      </c>
      <c r="I4762" t="s">
        <v>7147</v>
      </c>
      <c r="J4762" t="s">
        <v>7164</v>
      </c>
      <c r="K4762" t="s">
        <v>7174</v>
      </c>
      <c r="L4762" t="s">
        <v>7196</v>
      </c>
      <c r="M4762">
        <v>6</v>
      </c>
      <c r="N4762">
        <v>19320.45</v>
      </c>
      <c r="O4762">
        <v>0.1</v>
      </c>
      <c r="P4762">
        <v>4512.8900000000003</v>
      </c>
    </row>
    <row r="4763" spans="1:16" x14ac:dyDescent="0.25">
      <c r="A4763" t="s">
        <v>4775</v>
      </c>
      <c r="B4763" t="s">
        <v>5027</v>
      </c>
      <c r="C4763" t="str">
        <f>TEXT(SalesData[[#This Row],[Order Date]],"mmm-yyyy")</f>
        <v>Nov-2024</v>
      </c>
      <c r="D4763">
        <f t="shared" si="74"/>
        <v>2024</v>
      </c>
      <c r="E4763" t="s">
        <v>6859</v>
      </c>
      <c r="F4763" t="s">
        <v>7090</v>
      </c>
      <c r="G4763" t="s">
        <v>7096</v>
      </c>
      <c r="H4763" t="s">
        <v>7103</v>
      </c>
      <c r="I4763" t="s">
        <v>7158</v>
      </c>
      <c r="J4763" t="s">
        <v>7164</v>
      </c>
      <c r="K4763" t="s">
        <v>7173</v>
      </c>
      <c r="L4763" t="s">
        <v>7186</v>
      </c>
      <c r="M4763">
        <v>3</v>
      </c>
      <c r="N4763">
        <v>12976.47</v>
      </c>
      <c r="O4763">
        <v>0.05</v>
      </c>
      <c r="P4763">
        <v>3467.95</v>
      </c>
    </row>
    <row r="4764" spans="1:16" x14ac:dyDescent="0.25">
      <c r="A4764" t="s">
        <v>4776</v>
      </c>
      <c r="B4764" t="s">
        <v>5414</v>
      </c>
      <c r="C4764" t="str">
        <f>TEXT(SalesData[[#This Row],[Order Date]],"mmm-yyyy")</f>
        <v>Mar-2024</v>
      </c>
      <c r="D4764">
        <f t="shared" si="74"/>
        <v>2024</v>
      </c>
      <c r="E4764" t="s">
        <v>6133</v>
      </c>
      <c r="F4764" t="s">
        <v>6911</v>
      </c>
      <c r="G4764" t="s">
        <v>7097</v>
      </c>
      <c r="H4764" t="s">
        <v>7110</v>
      </c>
      <c r="I4764" t="s">
        <v>7129</v>
      </c>
      <c r="J4764" t="s">
        <v>7163</v>
      </c>
      <c r="K4764" t="s">
        <v>7171</v>
      </c>
      <c r="L4764" t="s">
        <v>7209</v>
      </c>
      <c r="M4764">
        <v>4</v>
      </c>
      <c r="N4764">
        <v>7112.21</v>
      </c>
      <c r="O4764">
        <v>0</v>
      </c>
      <c r="P4764">
        <v>1503.42</v>
      </c>
    </row>
    <row r="4765" spans="1:16" x14ac:dyDescent="0.25">
      <c r="A4765" t="s">
        <v>4777</v>
      </c>
      <c r="B4765" t="s">
        <v>5176</v>
      </c>
      <c r="C4765" t="str">
        <f>TEXT(SalesData[[#This Row],[Order Date]],"mmm-yyyy")</f>
        <v>Mar-2025</v>
      </c>
      <c r="D4765">
        <f t="shared" si="74"/>
        <v>2025</v>
      </c>
      <c r="E4765" t="s">
        <v>6271</v>
      </c>
      <c r="F4765" t="s">
        <v>7015</v>
      </c>
      <c r="G4765" t="s">
        <v>7097</v>
      </c>
      <c r="H4765" t="s">
        <v>7104</v>
      </c>
      <c r="I4765" t="s">
        <v>7160</v>
      </c>
      <c r="J4765" t="s">
        <v>7163</v>
      </c>
      <c r="K4765" t="s">
        <v>7167</v>
      </c>
      <c r="L4765" t="s">
        <v>7179</v>
      </c>
      <c r="M4765">
        <v>3</v>
      </c>
      <c r="N4765">
        <v>5890.32</v>
      </c>
      <c r="O4765">
        <v>0.25</v>
      </c>
      <c r="P4765">
        <v>623.5</v>
      </c>
    </row>
    <row r="4766" spans="1:16" x14ac:dyDescent="0.25">
      <c r="A4766" t="s">
        <v>4778</v>
      </c>
      <c r="B4766" t="s">
        <v>5718</v>
      </c>
      <c r="C4766" t="str">
        <f>TEXT(SalesData[[#This Row],[Order Date]],"mmm-yyyy")</f>
        <v>Dec-2025</v>
      </c>
      <c r="D4766">
        <f t="shared" si="74"/>
        <v>2025</v>
      </c>
      <c r="E4766" t="s">
        <v>6877</v>
      </c>
      <c r="F4766" t="s">
        <v>6916</v>
      </c>
      <c r="G4766" t="s">
        <v>7094</v>
      </c>
      <c r="H4766" t="s">
        <v>7101</v>
      </c>
      <c r="I4766" t="s">
        <v>7124</v>
      </c>
      <c r="J4766" t="s">
        <v>7165</v>
      </c>
      <c r="K4766" t="s">
        <v>7172</v>
      </c>
      <c r="L4766" t="s">
        <v>7208</v>
      </c>
      <c r="M4766">
        <v>8</v>
      </c>
      <c r="N4766">
        <v>19934.61</v>
      </c>
      <c r="O4766">
        <v>0</v>
      </c>
      <c r="P4766">
        <v>4229.4399999999996</v>
      </c>
    </row>
    <row r="4767" spans="1:16" x14ac:dyDescent="0.25">
      <c r="A4767" t="s">
        <v>4779</v>
      </c>
      <c r="B4767" t="s">
        <v>5579</v>
      </c>
      <c r="C4767" t="str">
        <f>TEXT(SalesData[[#This Row],[Order Date]],"mmm-yyyy")</f>
        <v>Feb-2023</v>
      </c>
      <c r="D4767">
        <f t="shared" si="74"/>
        <v>2023</v>
      </c>
      <c r="E4767" t="s">
        <v>6629</v>
      </c>
      <c r="F4767" t="s">
        <v>6984</v>
      </c>
      <c r="G4767" t="s">
        <v>7096</v>
      </c>
      <c r="H4767" t="s">
        <v>7113</v>
      </c>
      <c r="I4767" t="s">
        <v>7143</v>
      </c>
      <c r="J4767" t="s">
        <v>7165</v>
      </c>
      <c r="K4767" t="s">
        <v>7172</v>
      </c>
      <c r="L4767" t="s">
        <v>7208</v>
      </c>
      <c r="M4767">
        <v>1</v>
      </c>
      <c r="N4767">
        <v>2454.98</v>
      </c>
      <c r="O4767">
        <v>0.05</v>
      </c>
      <c r="P4767">
        <v>475.73</v>
      </c>
    </row>
    <row r="4768" spans="1:16" x14ac:dyDescent="0.25">
      <c r="A4768" t="s">
        <v>4780</v>
      </c>
      <c r="B4768" t="s">
        <v>5680</v>
      </c>
      <c r="C4768" t="str">
        <f>TEXT(SalesData[[#This Row],[Order Date]],"mmm-yyyy")</f>
        <v>Jun-2025</v>
      </c>
      <c r="D4768">
        <f t="shared" si="74"/>
        <v>2025</v>
      </c>
      <c r="E4768" t="s">
        <v>6561</v>
      </c>
      <c r="F4768" t="s">
        <v>6956</v>
      </c>
      <c r="G4768" t="s">
        <v>7096</v>
      </c>
      <c r="H4768" t="s">
        <v>7111</v>
      </c>
      <c r="I4768" t="s">
        <v>7142</v>
      </c>
      <c r="J4768" t="s">
        <v>7163</v>
      </c>
      <c r="K4768" t="s">
        <v>7167</v>
      </c>
      <c r="L4768" t="s">
        <v>7187</v>
      </c>
      <c r="M4768">
        <v>7</v>
      </c>
      <c r="N4768">
        <v>10999.12</v>
      </c>
      <c r="O4768">
        <v>0</v>
      </c>
      <c r="P4768">
        <v>3468.25</v>
      </c>
    </row>
    <row r="4769" spans="1:16" x14ac:dyDescent="0.25">
      <c r="A4769" t="s">
        <v>4781</v>
      </c>
      <c r="B4769" t="s">
        <v>5743</v>
      </c>
      <c r="C4769" t="str">
        <f>TEXT(SalesData[[#This Row],[Order Date]],"mmm-yyyy")</f>
        <v>Oct-2023</v>
      </c>
      <c r="D4769">
        <f t="shared" si="74"/>
        <v>2023</v>
      </c>
      <c r="E4769" t="s">
        <v>6404</v>
      </c>
      <c r="F4769" t="s">
        <v>7040</v>
      </c>
      <c r="G4769" t="s">
        <v>7094</v>
      </c>
      <c r="H4769" t="s">
        <v>7100</v>
      </c>
      <c r="I4769" t="s">
        <v>7116</v>
      </c>
      <c r="J4769" t="s">
        <v>7165</v>
      </c>
      <c r="K4769" t="s">
        <v>7177</v>
      </c>
      <c r="L4769" t="s">
        <v>7198</v>
      </c>
      <c r="M4769">
        <v>2</v>
      </c>
      <c r="N4769">
        <v>126501.81</v>
      </c>
      <c r="O4769">
        <v>0</v>
      </c>
      <c r="P4769">
        <v>24919.11</v>
      </c>
    </row>
    <row r="4770" spans="1:16" x14ac:dyDescent="0.25">
      <c r="A4770" t="s">
        <v>4782</v>
      </c>
      <c r="B4770" t="s">
        <v>5839</v>
      </c>
      <c r="C4770" t="str">
        <f>TEXT(SalesData[[#This Row],[Order Date]],"mmm-yyyy")</f>
        <v>Jan-2024</v>
      </c>
      <c r="D4770">
        <f t="shared" si="74"/>
        <v>2024</v>
      </c>
      <c r="E4770" t="s">
        <v>6593</v>
      </c>
      <c r="F4770" t="s">
        <v>6938</v>
      </c>
      <c r="G4770" t="s">
        <v>7097</v>
      </c>
      <c r="H4770" t="s">
        <v>7104</v>
      </c>
      <c r="I4770" t="s">
        <v>7160</v>
      </c>
      <c r="J4770" t="s">
        <v>7163</v>
      </c>
      <c r="K4770" t="s">
        <v>7167</v>
      </c>
      <c r="L4770" t="s">
        <v>7207</v>
      </c>
      <c r="M4770">
        <v>4</v>
      </c>
      <c r="N4770">
        <v>2944.23</v>
      </c>
      <c r="O4770">
        <v>0.1</v>
      </c>
      <c r="P4770">
        <v>779.87</v>
      </c>
    </row>
    <row r="4771" spans="1:16" x14ac:dyDescent="0.25">
      <c r="A4771" t="s">
        <v>4783</v>
      </c>
      <c r="B4771" t="s">
        <v>5660</v>
      </c>
      <c r="C4771" t="str">
        <f>TEXT(SalesData[[#This Row],[Order Date]],"mmm-yyyy")</f>
        <v>Feb-2024</v>
      </c>
      <c r="D4771">
        <f t="shared" si="74"/>
        <v>2024</v>
      </c>
      <c r="E4771" t="s">
        <v>6341</v>
      </c>
      <c r="F4771" t="s">
        <v>7038</v>
      </c>
      <c r="G4771" t="s">
        <v>7095</v>
      </c>
      <c r="H4771" t="s">
        <v>7102</v>
      </c>
      <c r="I4771" t="s">
        <v>7147</v>
      </c>
      <c r="J4771" t="s">
        <v>7162</v>
      </c>
      <c r="K4771" t="s">
        <v>7169</v>
      </c>
      <c r="L4771" t="s">
        <v>7203</v>
      </c>
      <c r="M4771">
        <v>8</v>
      </c>
      <c r="N4771">
        <v>144132.03</v>
      </c>
      <c r="O4771">
        <v>0.2</v>
      </c>
      <c r="P4771">
        <v>8218.08</v>
      </c>
    </row>
    <row r="4772" spans="1:16" x14ac:dyDescent="0.25">
      <c r="A4772" t="s">
        <v>4784</v>
      </c>
      <c r="B4772" t="s">
        <v>5574</v>
      </c>
      <c r="C4772" t="str">
        <f>TEXT(SalesData[[#This Row],[Order Date]],"mmm-yyyy")</f>
        <v>Sep-2023</v>
      </c>
      <c r="D4772">
        <f t="shared" si="74"/>
        <v>2023</v>
      </c>
      <c r="E4772" t="s">
        <v>6408</v>
      </c>
      <c r="F4772" t="s">
        <v>6991</v>
      </c>
      <c r="G4772" t="s">
        <v>7094</v>
      </c>
      <c r="H4772" t="s">
        <v>7100</v>
      </c>
      <c r="I4772" t="s">
        <v>7116</v>
      </c>
      <c r="J4772" t="s">
        <v>7165</v>
      </c>
      <c r="K4772" t="s">
        <v>7176</v>
      </c>
      <c r="L4772" t="s">
        <v>7202</v>
      </c>
      <c r="M4772">
        <v>8</v>
      </c>
      <c r="N4772">
        <v>147516.34</v>
      </c>
      <c r="O4772">
        <v>0</v>
      </c>
      <c r="P4772">
        <v>20546.13</v>
      </c>
    </row>
    <row r="4773" spans="1:16" x14ac:dyDescent="0.25">
      <c r="A4773" t="s">
        <v>4785</v>
      </c>
      <c r="B4773" t="s">
        <v>5237</v>
      </c>
      <c r="C4773" t="str">
        <f>TEXT(SalesData[[#This Row],[Order Date]],"mmm-yyyy")</f>
        <v>Jan-2023</v>
      </c>
      <c r="D4773">
        <f t="shared" si="74"/>
        <v>2023</v>
      </c>
      <c r="E4773" t="s">
        <v>6747</v>
      </c>
      <c r="F4773" t="s">
        <v>7086</v>
      </c>
      <c r="G4773" t="s">
        <v>7095</v>
      </c>
      <c r="H4773" t="s">
        <v>7109</v>
      </c>
      <c r="I4773" t="s">
        <v>7127</v>
      </c>
      <c r="J4773" t="s">
        <v>7163</v>
      </c>
      <c r="K4773" t="s">
        <v>7167</v>
      </c>
      <c r="L4773" t="s">
        <v>7179</v>
      </c>
      <c r="M4773">
        <v>2</v>
      </c>
      <c r="N4773">
        <v>5240.9799999999996</v>
      </c>
      <c r="O4773">
        <v>0</v>
      </c>
      <c r="P4773">
        <v>1425.98</v>
      </c>
    </row>
    <row r="4774" spans="1:16" x14ac:dyDescent="0.25">
      <c r="A4774" t="s">
        <v>4786</v>
      </c>
      <c r="B4774" t="s">
        <v>5118</v>
      </c>
      <c r="C4774" t="str">
        <f>TEXT(SalesData[[#This Row],[Order Date]],"mmm-yyyy")</f>
        <v>Apr-2025</v>
      </c>
      <c r="D4774">
        <f t="shared" si="74"/>
        <v>2025</v>
      </c>
      <c r="E4774" t="s">
        <v>6802</v>
      </c>
      <c r="F4774" t="s">
        <v>6969</v>
      </c>
      <c r="G4774" t="s">
        <v>7096</v>
      </c>
      <c r="H4774" t="s">
        <v>7113</v>
      </c>
      <c r="I4774" t="s">
        <v>7144</v>
      </c>
      <c r="J4774" t="s">
        <v>7162</v>
      </c>
      <c r="K4774" t="s">
        <v>7169</v>
      </c>
      <c r="L4774" t="s">
        <v>7182</v>
      </c>
      <c r="M4774">
        <v>7</v>
      </c>
      <c r="N4774">
        <v>52073.43</v>
      </c>
      <c r="O4774">
        <v>0.15</v>
      </c>
      <c r="P4774">
        <v>6026.06</v>
      </c>
    </row>
    <row r="4775" spans="1:16" x14ac:dyDescent="0.25">
      <c r="A4775" t="s">
        <v>4787</v>
      </c>
      <c r="B4775" t="s">
        <v>6069</v>
      </c>
      <c r="C4775" t="str">
        <f>TEXT(SalesData[[#This Row],[Order Date]],"mmm-yyyy")</f>
        <v>Mar-2024</v>
      </c>
      <c r="D4775">
        <f t="shared" si="74"/>
        <v>2024</v>
      </c>
      <c r="E4775" t="s">
        <v>6570</v>
      </c>
      <c r="F4775" t="s">
        <v>7078</v>
      </c>
      <c r="G4775" t="s">
        <v>7094</v>
      </c>
      <c r="H4775" t="s">
        <v>7100</v>
      </c>
      <c r="I4775" t="s">
        <v>7116</v>
      </c>
      <c r="J4775" t="s">
        <v>7163</v>
      </c>
      <c r="K4775" t="s">
        <v>7167</v>
      </c>
      <c r="L4775" t="s">
        <v>7179</v>
      </c>
      <c r="M4775">
        <v>4</v>
      </c>
      <c r="N4775">
        <v>7923.67</v>
      </c>
      <c r="O4775">
        <v>0.2</v>
      </c>
      <c r="P4775">
        <v>1690.93</v>
      </c>
    </row>
    <row r="4776" spans="1:16" x14ac:dyDescent="0.25">
      <c r="A4776" t="s">
        <v>4788</v>
      </c>
      <c r="B4776" t="s">
        <v>5621</v>
      </c>
      <c r="C4776" t="str">
        <f>TEXT(SalesData[[#This Row],[Order Date]],"mmm-yyyy")</f>
        <v>Oct-2025</v>
      </c>
      <c r="D4776">
        <f t="shared" si="74"/>
        <v>2025</v>
      </c>
      <c r="E4776" t="s">
        <v>6810</v>
      </c>
      <c r="F4776" t="s">
        <v>7009</v>
      </c>
      <c r="G4776" t="s">
        <v>7096</v>
      </c>
      <c r="H4776" t="s">
        <v>7112</v>
      </c>
      <c r="I4776" t="s">
        <v>7154</v>
      </c>
      <c r="J4776" t="s">
        <v>7164</v>
      </c>
      <c r="K4776" t="s">
        <v>7170</v>
      </c>
      <c r="L4776" t="s">
        <v>7189</v>
      </c>
      <c r="M4776">
        <v>2</v>
      </c>
      <c r="N4776">
        <v>2452.81</v>
      </c>
      <c r="O4776">
        <v>0.2</v>
      </c>
      <c r="P4776">
        <v>508.56</v>
      </c>
    </row>
    <row r="4777" spans="1:16" x14ac:dyDescent="0.25">
      <c r="A4777" t="s">
        <v>4789</v>
      </c>
      <c r="B4777" t="s">
        <v>5538</v>
      </c>
      <c r="C4777" t="str">
        <f>TEXT(SalesData[[#This Row],[Order Date]],"mmm-yyyy")</f>
        <v>Jun-2023</v>
      </c>
      <c r="D4777">
        <f t="shared" si="74"/>
        <v>2023</v>
      </c>
      <c r="E4777" t="s">
        <v>6780</v>
      </c>
      <c r="F4777" t="s">
        <v>6954</v>
      </c>
      <c r="G4777" t="s">
        <v>7097</v>
      </c>
      <c r="H4777" t="s">
        <v>7105</v>
      </c>
      <c r="I4777" t="s">
        <v>7149</v>
      </c>
      <c r="J4777" t="s">
        <v>7164</v>
      </c>
      <c r="K4777" t="s">
        <v>7174</v>
      </c>
      <c r="L4777" t="s">
        <v>7196</v>
      </c>
      <c r="M4777">
        <v>3</v>
      </c>
      <c r="N4777">
        <v>10952.29</v>
      </c>
      <c r="O4777">
        <v>0</v>
      </c>
      <c r="P4777">
        <v>2804.02</v>
      </c>
    </row>
    <row r="4778" spans="1:16" x14ac:dyDescent="0.25">
      <c r="A4778" t="s">
        <v>4790</v>
      </c>
      <c r="B4778" t="s">
        <v>5490</v>
      </c>
      <c r="C4778" t="str">
        <f>TEXT(SalesData[[#This Row],[Order Date]],"mmm-yyyy")</f>
        <v>Oct-2025</v>
      </c>
      <c r="D4778">
        <f t="shared" si="74"/>
        <v>2025</v>
      </c>
      <c r="E4778" t="s">
        <v>6680</v>
      </c>
      <c r="F4778" t="s">
        <v>7034</v>
      </c>
      <c r="G4778" t="s">
        <v>7095</v>
      </c>
      <c r="H4778" t="s">
        <v>7106</v>
      </c>
      <c r="I4778" t="s">
        <v>7161</v>
      </c>
      <c r="J4778" t="s">
        <v>7162</v>
      </c>
      <c r="K4778" t="s">
        <v>7168</v>
      </c>
      <c r="L4778" t="s">
        <v>7191</v>
      </c>
      <c r="M4778">
        <v>1</v>
      </c>
      <c r="N4778">
        <v>5230.96</v>
      </c>
      <c r="O4778">
        <v>0.2</v>
      </c>
      <c r="P4778">
        <v>469.67</v>
      </c>
    </row>
    <row r="4779" spans="1:16" x14ac:dyDescent="0.25">
      <c r="A4779" t="s">
        <v>4791</v>
      </c>
      <c r="B4779" t="s">
        <v>5482</v>
      </c>
      <c r="C4779" t="str">
        <f>TEXT(SalesData[[#This Row],[Order Date]],"mmm-yyyy")</f>
        <v>Sep-2025</v>
      </c>
      <c r="D4779">
        <f t="shared" si="74"/>
        <v>2025</v>
      </c>
      <c r="E4779" t="s">
        <v>6443</v>
      </c>
      <c r="F4779" t="s">
        <v>7059</v>
      </c>
      <c r="G4779" t="s">
        <v>7094</v>
      </c>
      <c r="H4779" t="s">
        <v>7100</v>
      </c>
      <c r="I4779" t="s">
        <v>7116</v>
      </c>
      <c r="J4779" t="s">
        <v>7162</v>
      </c>
      <c r="K4779" t="s">
        <v>7169</v>
      </c>
      <c r="L4779" t="s">
        <v>7193</v>
      </c>
      <c r="M4779">
        <v>8</v>
      </c>
      <c r="N4779">
        <v>87751.03</v>
      </c>
      <c r="O4779">
        <v>0.05</v>
      </c>
      <c r="P4779">
        <v>14856.62</v>
      </c>
    </row>
    <row r="4780" spans="1:16" x14ac:dyDescent="0.25">
      <c r="A4780" t="s">
        <v>4792</v>
      </c>
      <c r="B4780" t="s">
        <v>5838</v>
      </c>
      <c r="C4780" t="str">
        <f>TEXT(SalesData[[#This Row],[Order Date]],"mmm-yyyy")</f>
        <v>Jul-2023</v>
      </c>
      <c r="D4780">
        <f t="shared" si="74"/>
        <v>2023</v>
      </c>
      <c r="E4780" t="s">
        <v>6706</v>
      </c>
      <c r="F4780" t="s">
        <v>6976</v>
      </c>
      <c r="G4780" t="s">
        <v>7095</v>
      </c>
      <c r="H4780" t="s">
        <v>7108</v>
      </c>
      <c r="I4780" t="s">
        <v>7126</v>
      </c>
      <c r="J4780" t="s">
        <v>7165</v>
      </c>
      <c r="K4780" t="s">
        <v>7172</v>
      </c>
      <c r="L4780" t="s">
        <v>7185</v>
      </c>
      <c r="M4780">
        <v>4</v>
      </c>
      <c r="N4780">
        <v>19497.14</v>
      </c>
      <c r="O4780">
        <v>0.05</v>
      </c>
      <c r="P4780">
        <v>3121.77</v>
      </c>
    </row>
    <row r="4781" spans="1:16" x14ac:dyDescent="0.25">
      <c r="A4781" t="s">
        <v>4793</v>
      </c>
      <c r="B4781" t="s">
        <v>5392</v>
      </c>
      <c r="C4781" t="str">
        <f>TEXT(SalesData[[#This Row],[Order Date]],"mmm-yyyy")</f>
        <v>Sep-2025</v>
      </c>
      <c r="D4781">
        <f t="shared" si="74"/>
        <v>2025</v>
      </c>
      <c r="E4781" t="s">
        <v>6656</v>
      </c>
      <c r="F4781" t="s">
        <v>6968</v>
      </c>
      <c r="G4781" t="s">
        <v>7095</v>
      </c>
      <c r="H4781" t="s">
        <v>7106</v>
      </c>
      <c r="I4781" t="s">
        <v>7146</v>
      </c>
      <c r="J4781" t="s">
        <v>7164</v>
      </c>
      <c r="K4781" t="s">
        <v>7173</v>
      </c>
      <c r="L4781" t="s">
        <v>7206</v>
      </c>
      <c r="M4781">
        <v>6</v>
      </c>
      <c r="N4781">
        <v>10954</v>
      </c>
      <c r="O4781">
        <v>0.15</v>
      </c>
      <c r="P4781">
        <v>2364.71</v>
      </c>
    </row>
    <row r="4782" spans="1:16" x14ac:dyDescent="0.25">
      <c r="A4782" t="s">
        <v>4794</v>
      </c>
      <c r="B4782" t="s">
        <v>5194</v>
      </c>
      <c r="C4782" t="str">
        <f>TEXT(SalesData[[#This Row],[Order Date]],"mmm-yyyy")</f>
        <v>Sep-2023</v>
      </c>
      <c r="D4782">
        <f t="shared" si="74"/>
        <v>2023</v>
      </c>
      <c r="E4782" t="s">
        <v>6716</v>
      </c>
      <c r="F4782" t="s">
        <v>7028</v>
      </c>
      <c r="G4782" t="s">
        <v>7094</v>
      </c>
      <c r="H4782" t="s">
        <v>7099</v>
      </c>
      <c r="I4782" t="s">
        <v>7130</v>
      </c>
      <c r="J4782" t="s">
        <v>7165</v>
      </c>
      <c r="K4782" t="s">
        <v>7177</v>
      </c>
      <c r="L4782" t="s">
        <v>7201</v>
      </c>
      <c r="M4782">
        <v>2</v>
      </c>
      <c r="N4782">
        <v>91636.41</v>
      </c>
      <c r="O4782">
        <v>0.15</v>
      </c>
      <c r="P4782">
        <v>10540.36</v>
      </c>
    </row>
    <row r="4783" spans="1:16" x14ac:dyDescent="0.25">
      <c r="A4783" t="s">
        <v>4795</v>
      </c>
      <c r="B4783" t="s">
        <v>5345</v>
      </c>
      <c r="C4783" t="str">
        <f>TEXT(SalesData[[#This Row],[Order Date]],"mmm-yyyy")</f>
        <v>Jun-2025</v>
      </c>
      <c r="D4783">
        <f t="shared" si="74"/>
        <v>2025</v>
      </c>
      <c r="E4783" t="s">
        <v>6234</v>
      </c>
      <c r="F4783" t="s">
        <v>6939</v>
      </c>
      <c r="G4783" t="s">
        <v>7094</v>
      </c>
      <c r="H4783" t="s">
        <v>7100</v>
      </c>
      <c r="I4783" t="s">
        <v>7151</v>
      </c>
      <c r="J4783" t="s">
        <v>7165</v>
      </c>
      <c r="K4783" t="s">
        <v>7176</v>
      </c>
      <c r="L4783" t="s">
        <v>7195</v>
      </c>
      <c r="M4783">
        <v>3</v>
      </c>
      <c r="N4783">
        <v>26462.19</v>
      </c>
      <c r="O4783">
        <v>0.25</v>
      </c>
      <c r="P4783">
        <v>578.80999999999995</v>
      </c>
    </row>
    <row r="4784" spans="1:16" x14ac:dyDescent="0.25">
      <c r="A4784" t="s">
        <v>4796</v>
      </c>
      <c r="B4784" t="s">
        <v>5427</v>
      </c>
      <c r="C4784" t="str">
        <f>TEXT(SalesData[[#This Row],[Order Date]],"mmm-yyyy")</f>
        <v>Mar-2025</v>
      </c>
      <c r="D4784">
        <f t="shared" si="74"/>
        <v>2025</v>
      </c>
      <c r="E4784" t="s">
        <v>6496</v>
      </c>
      <c r="F4784" t="s">
        <v>6975</v>
      </c>
      <c r="G4784" t="s">
        <v>7094</v>
      </c>
      <c r="H4784" t="s">
        <v>7099</v>
      </c>
      <c r="I4784" t="s">
        <v>7130</v>
      </c>
      <c r="J4784" t="s">
        <v>7163</v>
      </c>
      <c r="K4784" t="s">
        <v>7171</v>
      </c>
      <c r="L4784" t="s">
        <v>7184</v>
      </c>
      <c r="M4784">
        <v>5</v>
      </c>
      <c r="N4784">
        <v>39503.5</v>
      </c>
      <c r="O4784">
        <v>0.05</v>
      </c>
      <c r="P4784">
        <v>5047.5</v>
      </c>
    </row>
    <row r="4785" spans="1:16" x14ac:dyDescent="0.25">
      <c r="A4785" t="s">
        <v>4797</v>
      </c>
      <c r="B4785" t="s">
        <v>5730</v>
      </c>
      <c r="C4785" t="str">
        <f>TEXT(SalesData[[#This Row],[Order Date]],"mmm-yyyy")</f>
        <v>Jun-2025</v>
      </c>
      <c r="D4785">
        <f t="shared" si="74"/>
        <v>2025</v>
      </c>
      <c r="E4785" t="s">
        <v>6713</v>
      </c>
      <c r="F4785" t="s">
        <v>7076</v>
      </c>
      <c r="G4785" t="s">
        <v>7096</v>
      </c>
      <c r="H4785" t="s">
        <v>7112</v>
      </c>
      <c r="I4785" t="s">
        <v>7154</v>
      </c>
      <c r="J4785" t="s">
        <v>7163</v>
      </c>
      <c r="K4785" t="s">
        <v>7175</v>
      </c>
      <c r="L4785" t="s">
        <v>7205</v>
      </c>
      <c r="M4785">
        <v>8</v>
      </c>
      <c r="N4785">
        <v>21698.81</v>
      </c>
      <c r="O4785">
        <v>0.2</v>
      </c>
      <c r="P4785">
        <v>1273.26</v>
      </c>
    </row>
    <row r="4786" spans="1:16" x14ac:dyDescent="0.25">
      <c r="A4786" t="s">
        <v>4798</v>
      </c>
      <c r="B4786" t="s">
        <v>6009</v>
      </c>
      <c r="C4786" t="str">
        <f>TEXT(SalesData[[#This Row],[Order Date]],"mmm-yyyy")</f>
        <v>Sep-2024</v>
      </c>
      <c r="D4786">
        <f t="shared" si="74"/>
        <v>2024</v>
      </c>
      <c r="E4786" t="s">
        <v>6298</v>
      </c>
      <c r="F4786" t="s">
        <v>6932</v>
      </c>
      <c r="G4786" t="s">
        <v>7094</v>
      </c>
      <c r="H4786" t="s">
        <v>7101</v>
      </c>
      <c r="I4786" t="s">
        <v>7137</v>
      </c>
      <c r="J4786" t="s">
        <v>7165</v>
      </c>
      <c r="K4786" t="s">
        <v>7176</v>
      </c>
      <c r="L4786" t="s">
        <v>7202</v>
      </c>
      <c r="M4786">
        <v>5</v>
      </c>
      <c r="N4786">
        <v>85922.71</v>
      </c>
      <c r="O4786">
        <v>0</v>
      </c>
      <c r="P4786">
        <v>12576.43</v>
      </c>
    </row>
    <row r="4787" spans="1:16" x14ac:dyDescent="0.25">
      <c r="A4787" t="s">
        <v>4799</v>
      </c>
      <c r="B4787" t="s">
        <v>5168</v>
      </c>
      <c r="C4787" t="str">
        <f>TEXT(SalesData[[#This Row],[Order Date]],"mmm-yyyy")</f>
        <v>Dec-2024</v>
      </c>
      <c r="D4787">
        <f t="shared" si="74"/>
        <v>2024</v>
      </c>
      <c r="E4787" t="s">
        <v>6145</v>
      </c>
      <c r="F4787" t="s">
        <v>6943</v>
      </c>
      <c r="G4787" t="s">
        <v>7094</v>
      </c>
      <c r="H4787" t="s">
        <v>7100</v>
      </c>
      <c r="I4787" t="s">
        <v>7116</v>
      </c>
      <c r="J4787" t="s">
        <v>7163</v>
      </c>
      <c r="K4787" t="s">
        <v>7175</v>
      </c>
      <c r="L4787" t="s">
        <v>7197</v>
      </c>
      <c r="M4787">
        <v>2</v>
      </c>
      <c r="N4787">
        <v>10706.66</v>
      </c>
      <c r="O4787">
        <v>0.1</v>
      </c>
      <c r="P4787">
        <v>2384.37</v>
      </c>
    </row>
    <row r="4788" spans="1:16" x14ac:dyDescent="0.25">
      <c r="A4788" t="s">
        <v>4800</v>
      </c>
      <c r="B4788" t="s">
        <v>5657</v>
      </c>
      <c r="C4788" t="str">
        <f>TEXT(SalesData[[#This Row],[Order Date]],"mmm-yyyy")</f>
        <v>Oct-2024</v>
      </c>
      <c r="D4788">
        <f t="shared" si="74"/>
        <v>2024</v>
      </c>
      <c r="E4788" t="s">
        <v>6715</v>
      </c>
      <c r="F4788" t="s">
        <v>7059</v>
      </c>
      <c r="G4788" t="s">
        <v>7094</v>
      </c>
      <c r="H4788" t="s">
        <v>7099</v>
      </c>
      <c r="I4788" t="s">
        <v>7130</v>
      </c>
      <c r="J4788" t="s">
        <v>7164</v>
      </c>
      <c r="K4788" t="s">
        <v>7174</v>
      </c>
      <c r="L4788" t="s">
        <v>7188</v>
      </c>
      <c r="M4788">
        <v>1</v>
      </c>
      <c r="N4788">
        <v>2071.59</v>
      </c>
      <c r="O4788">
        <v>0.25</v>
      </c>
      <c r="P4788">
        <v>254.19</v>
      </c>
    </row>
    <row r="4789" spans="1:16" x14ac:dyDescent="0.25">
      <c r="A4789" t="s">
        <v>4801</v>
      </c>
      <c r="B4789" t="s">
        <v>5274</v>
      </c>
      <c r="C4789" t="str">
        <f>TEXT(SalesData[[#This Row],[Order Date]],"mmm-yyyy")</f>
        <v>Nov-2025</v>
      </c>
      <c r="D4789">
        <f t="shared" si="74"/>
        <v>2025</v>
      </c>
      <c r="E4789" t="s">
        <v>6323</v>
      </c>
      <c r="F4789" t="s">
        <v>6996</v>
      </c>
      <c r="G4789" t="s">
        <v>7095</v>
      </c>
      <c r="H4789" t="s">
        <v>7108</v>
      </c>
      <c r="I4789" t="s">
        <v>7141</v>
      </c>
      <c r="J4789" t="s">
        <v>7165</v>
      </c>
      <c r="K4789" t="s">
        <v>7177</v>
      </c>
      <c r="L4789" t="s">
        <v>7210</v>
      </c>
      <c r="M4789">
        <v>1</v>
      </c>
      <c r="N4789">
        <v>77728.039999999994</v>
      </c>
      <c r="O4789">
        <v>0.05</v>
      </c>
      <c r="P4789">
        <v>8662.44</v>
      </c>
    </row>
    <row r="4790" spans="1:16" x14ac:dyDescent="0.25">
      <c r="A4790" t="s">
        <v>4802</v>
      </c>
      <c r="B4790" t="s">
        <v>5289</v>
      </c>
      <c r="C4790" t="str">
        <f>TEXT(SalesData[[#This Row],[Order Date]],"mmm-yyyy")</f>
        <v>Feb-2023</v>
      </c>
      <c r="D4790">
        <f t="shared" si="74"/>
        <v>2023</v>
      </c>
      <c r="E4790" t="s">
        <v>6691</v>
      </c>
      <c r="F4790" t="s">
        <v>7032</v>
      </c>
      <c r="G4790" t="s">
        <v>7096</v>
      </c>
      <c r="H4790" t="s">
        <v>7103</v>
      </c>
      <c r="I4790" t="s">
        <v>7158</v>
      </c>
      <c r="J4790" t="s">
        <v>7162</v>
      </c>
      <c r="K4790" t="s">
        <v>7166</v>
      </c>
      <c r="L4790" t="s">
        <v>7211</v>
      </c>
      <c r="M4790">
        <v>3</v>
      </c>
      <c r="N4790">
        <v>23336.48</v>
      </c>
      <c r="O4790">
        <v>0</v>
      </c>
      <c r="P4790">
        <v>4216.07</v>
      </c>
    </row>
    <row r="4791" spans="1:16" x14ac:dyDescent="0.25">
      <c r="A4791" t="s">
        <v>4803</v>
      </c>
      <c r="B4791" t="s">
        <v>5642</v>
      </c>
      <c r="C4791" t="str">
        <f>TEXT(SalesData[[#This Row],[Order Date]],"mmm-yyyy")</f>
        <v>Apr-2024</v>
      </c>
      <c r="D4791">
        <f t="shared" si="74"/>
        <v>2024</v>
      </c>
      <c r="E4791" t="s">
        <v>6870</v>
      </c>
      <c r="F4791" t="s">
        <v>6937</v>
      </c>
      <c r="G4791" t="s">
        <v>7094</v>
      </c>
      <c r="H4791" t="s">
        <v>7100</v>
      </c>
      <c r="I4791" t="s">
        <v>7151</v>
      </c>
      <c r="J4791" t="s">
        <v>7165</v>
      </c>
      <c r="K4791" t="s">
        <v>7176</v>
      </c>
      <c r="L4791" t="s">
        <v>7195</v>
      </c>
      <c r="M4791">
        <v>2</v>
      </c>
      <c r="N4791">
        <v>23317.93</v>
      </c>
      <c r="O4791">
        <v>0</v>
      </c>
      <c r="P4791">
        <v>2526.77</v>
      </c>
    </row>
    <row r="4792" spans="1:16" x14ac:dyDescent="0.25">
      <c r="A4792" t="s">
        <v>4804</v>
      </c>
      <c r="B4792" t="s">
        <v>5892</v>
      </c>
      <c r="C4792" t="str">
        <f>TEXT(SalesData[[#This Row],[Order Date]],"mmm-yyyy")</f>
        <v>May-2024</v>
      </c>
      <c r="D4792">
        <f t="shared" si="74"/>
        <v>2024</v>
      </c>
      <c r="E4792" t="s">
        <v>6413</v>
      </c>
      <c r="F4792" t="s">
        <v>7052</v>
      </c>
      <c r="G4792" t="s">
        <v>7094</v>
      </c>
      <c r="H4792" t="s">
        <v>7098</v>
      </c>
      <c r="I4792" t="s">
        <v>7138</v>
      </c>
      <c r="J4792" t="s">
        <v>7162</v>
      </c>
      <c r="K4792" t="s">
        <v>7168</v>
      </c>
      <c r="L4792" t="s">
        <v>7180</v>
      </c>
      <c r="M4792">
        <v>1</v>
      </c>
      <c r="N4792">
        <v>3047.29</v>
      </c>
      <c r="O4792">
        <v>0.1</v>
      </c>
      <c r="P4792">
        <v>398.25</v>
      </c>
    </row>
    <row r="4793" spans="1:16" x14ac:dyDescent="0.25">
      <c r="A4793" t="s">
        <v>4805</v>
      </c>
      <c r="B4793" t="s">
        <v>5162</v>
      </c>
      <c r="C4793" t="str">
        <f>TEXT(SalesData[[#This Row],[Order Date]],"mmm-yyyy")</f>
        <v>Aug-2025</v>
      </c>
      <c r="D4793">
        <f t="shared" si="74"/>
        <v>2025</v>
      </c>
      <c r="E4793" t="s">
        <v>6192</v>
      </c>
      <c r="F4793" t="s">
        <v>6908</v>
      </c>
      <c r="G4793" t="s">
        <v>7097</v>
      </c>
      <c r="H4793" t="s">
        <v>7110</v>
      </c>
      <c r="I4793" t="s">
        <v>7159</v>
      </c>
      <c r="J4793" t="s">
        <v>7163</v>
      </c>
      <c r="K4793" t="s">
        <v>7171</v>
      </c>
      <c r="L4793" t="s">
        <v>7184</v>
      </c>
      <c r="M4793">
        <v>2</v>
      </c>
      <c r="N4793">
        <v>13823.88</v>
      </c>
      <c r="O4793">
        <v>0.1</v>
      </c>
      <c r="P4793">
        <v>1860.13</v>
      </c>
    </row>
    <row r="4794" spans="1:16" x14ac:dyDescent="0.25">
      <c r="A4794" t="s">
        <v>4806</v>
      </c>
      <c r="B4794" t="s">
        <v>5145</v>
      </c>
      <c r="C4794" t="str">
        <f>TEXT(SalesData[[#This Row],[Order Date]],"mmm-yyyy")</f>
        <v>Sep-2024</v>
      </c>
      <c r="D4794">
        <f t="shared" si="74"/>
        <v>2024</v>
      </c>
      <c r="E4794" t="s">
        <v>6576</v>
      </c>
      <c r="F4794" t="s">
        <v>7040</v>
      </c>
      <c r="G4794" t="s">
        <v>7097</v>
      </c>
      <c r="H4794" t="s">
        <v>7110</v>
      </c>
      <c r="I4794" t="s">
        <v>7155</v>
      </c>
      <c r="J4794" t="s">
        <v>7164</v>
      </c>
      <c r="K4794" t="s">
        <v>7174</v>
      </c>
      <c r="L4794" t="s">
        <v>7188</v>
      </c>
      <c r="M4794">
        <v>8</v>
      </c>
      <c r="N4794">
        <v>17537.14</v>
      </c>
      <c r="O4794">
        <v>0.2</v>
      </c>
      <c r="P4794">
        <v>2629.44</v>
      </c>
    </row>
    <row r="4795" spans="1:16" x14ac:dyDescent="0.25">
      <c r="A4795" t="s">
        <v>4807</v>
      </c>
      <c r="B4795" t="s">
        <v>5458</v>
      </c>
      <c r="C4795" t="str">
        <f>TEXT(SalesData[[#This Row],[Order Date]],"mmm-yyyy")</f>
        <v>Feb-2024</v>
      </c>
      <c r="D4795">
        <f t="shared" si="74"/>
        <v>2024</v>
      </c>
      <c r="E4795" t="s">
        <v>6456</v>
      </c>
      <c r="F4795" t="s">
        <v>7065</v>
      </c>
      <c r="G4795" t="s">
        <v>7094</v>
      </c>
      <c r="H4795" t="s">
        <v>7099</v>
      </c>
      <c r="I4795" t="s">
        <v>7125</v>
      </c>
      <c r="J4795" t="s">
        <v>7165</v>
      </c>
      <c r="K4795" t="s">
        <v>7176</v>
      </c>
      <c r="L4795" t="s">
        <v>7202</v>
      </c>
      <c r="M4795">
        <v>6</v>
      </c>
      <c r="N4795">
        <v>94346.86</v>
      </c>
      <c r="O4795">
        <v>0.15</v>
      </c>
      <c r="P4795">
        <v>6644.21</v>
      </c>
    </row>
    <row r="4796" spans="1:16" x14ac:dyDescent="0.25">
      <c r="A4796" t="s">
        <v>4808</v>
      </c>
      <c r="B4796" t="s">
        <v>5174</v>
      </c>
      <c r="C4796" t="str">
        <f>TEXT(SalesData[[#This Row],[Order Date]],"mmm-yyyy")</f>
        <v>Dec-2024</v>
      </c>
      <c r="D4796">
        <f t="shared" si="74"/>
        <v>2024</v>
      </c>
      <c r="E4796" t="s">
        <v>6765</v>
      </c>
      <c r="F4796" t="s">
        <v>6961</v>
      </c>
      <c r="G4796" t="s">
        <v>7094</v>
      </c>
      <c r="H4796" t="s">
        <v>7098</v>
      </c>
      <c r="I4796" t="s">
        <v>7114</v>
      </c>
      <c r="J4796" t="s">
        <v>7163</v>
      </c>
      <c r="K4796" t="s">
        <v>7171</v>
      </c>
      <c r="L4796" t="s">
        <v>7209</v>
      </c>
      <c r="M4796">
        <v>3</v>
      </c>
      <c r="N4796">
        <v>5361.38</v>
      </c>
      <c r="O4796">
        <v>0.05</v>
      </c>
      <c r="P4796">
        <v>859.4</v>
      </c>
    </row>
    <row r="4797" spans="1:16" x14ac:dyDescent="0.25">
      <c r="A4797" t="s">
        <v>4809</v>
      </c>
      <c r="B4797" t="s">
        <v>5864</v>
      </c>
      <c r="C4797" t="str">
        <f>TEXT(SalesData[[#This Row],[Order Date]],"mmm-yyyy")</f>
        <v>Jul-2024</v>
      </c>
      <c r="D4797">
        <f t="shared" si="74"/>
        <v>2024</v>
      </c>
      <c r="E4797" t="s">
        <v>6355</v>
      </c>
      <c r="F4797" t="s">
        <v>6990</v>
      </c>
      <c r="G4797" t="s">
        <v>7097</v>
      </c>
      <c r="H4797" t="s">
        <v>7104</v>
      </c>
      <c r="I4797" t="s">
        <v>7120</v>
      </c>
      <c r="J4797" t="s">
        <v>7163</v>
      </c>
      <c r="K4797" t="s">
        <v>7171</v>
      </c>
      <c r="L4797" t="s">
        <v>7204</v>
      </c>
      <c r="M4797">
        <v>4</v>
      </c>
      <c r="N4797">
        <v>17417.099999999999</v>
      </c>
      <c r="O4797">
        <v>0</v>
      </c>
      <c r="P4797">
        <v>3207.13</v>
      </c>
    </row>
    <row r="4798" spans="1:16" x14ac:dyDescent="0.25">
      <c r="A4798" t="s">
        <v>4810</v>
      </c>
      <c r="B4798" t="s">
        <v>5883</v>
      </c>
      <c r="C4798" t="str">
        <f>TEXT(SalesData[[#This Row],[Order Date]],"mmm-yyyy")</f>
        <v>Dec-2025</v>
      </c>
      <c r="D4798">
        <f t="shared" si="74"/>
        <v>2025</v>
      </c>
      <c r="E4798" t="s">
        <v>6888</v>
      </c>
      <c r="F4798" t="s">
        <v>6918</v>
      </c>
      <c r="G4798" t="s">
        <v>7096</v>
      </c>
      <c r="H4798" t="s">
        <v>7113</v>
      </c>
      <c r="I4798" t="s">
        <v>7143</v>
      </c>
      <c r="J4798" t="s">
        <v>7163</v>
      </c>
      <c r="K4798" t="s">
        <v>7167</v>
      </c>
      <c r="L4798" t="s">
        <v>7179</v>
      </c>
      <c r="M4798">
        <v>1</v>
      </c>
      <c r="N4798">
        <v>1810.56</v>
      </c>
      <c r="O4798">
        <v>0.25</v>
      </c>
      <c r="P4798">
        <v>360.65</v>
      </c>
    </row>
    <row r="4799" spans="1:16" x14ac:dyDescent="0.25">
      <c r="A4799" t="s">
        <v>4811</v>
      </c>
      <c r="B4799" t="s">
        <v>5682</v>
      </c>
      <c r="C4799" t="str">
        <f>TEXT(SalesData[[#This Row],[Order Date]],"mmm-yyyy")</f>
        <v>Feb-2025</v>
      </c>
      <c r="D4799">
        <f t="shared" si="74"/>
        <v>2025</v>
      </c>
      <c r="E4799" t="s">
        <v>6840</v>
      </c>
      <c r="F4799" t="s">
        <v>6926</v>
      </c>
      <c r="G4799" t="s">
        <v>7094</v>
      </c>
      <c r="H4799" t="s">
        <v>7098</v>
      </c>
      <c r="I4799" t="s">
        <v>7156</v>
      </c>
      <c r="J4799" t="s">
        <v>7162</v>
      </c>
      <c r="K4799" t="s">
        <v>7166</v>
      </c>
      <c r="L4799" t="s">
        <v>7192</v>
      </c>
      <c r="M4799">
        <v>6</v>
      </c>
      <c r="N4799">
        <v>34964.47</v>
      </c>
      <c r="O4799">
        <v>0</v>
      </c>
      <c r="P4799">
        <v>6274.44</v>
      </c>
    </row>
    <row r="4800" spans="1:16" x14ac:dyDescent="0.25">
      <c r="A4800" t="s">
        <v>4812</v>
      </c>
      <c r="B4800" t="s">
        <v>5124</v>
      </c>
      <c r="C4800" t="str">
        <f>TEXT(SalesData[[#This Row],[Order Date]],"mmm-yyyy")</f>
        <v>Mar-2025</v>
      </c>
      <c r="D4800">
        <f t="shared" si="74"/>
        <v>2025</v>
      </c>
      <c r="E4800" t="s">
        <v>6183</v>
      </c>
      <c r="F4800" t="s">
        <v>6971</v>
      </c>
      <c r="G4800" t="s">
        <v>7095</v>
      </c>
      <c r="H4800" t="s">
        <v>7109</v>
      </c>
      <c r="I4800" t="s">
        <v>7127</v>
      </c>
      <c r="J4800" t="s">
        <v>7162</v>
      </c>
      <c r="K4800" t="s">
        <v>7169</v>
      </c>
      <c r="L4800" t="s">
        <v>7203</v>
      </c>
      <c r="M4800">
        <v>2</v>
      </c>
      <c r="N4800">
        <v>41527.33</v>
      </c>
      <c r="O4800">
        <v>0.05</v>
      </c>
      <c r="P4800">
        <v>5092.22</v>
      </c>
    </row>
    <row r="4801" spans="1:16" x14ac:dyDescent="0.25">
      <c r="A4801" t="s">
        <v>4813</v>
      </c>
      <c r="B4801" t="s">
        <v>6049</v>
      </c>
      <c r="C4801" t="str">
        <f>TEXT(SalesData[[#This Row],[Order Date]],"mmm-yyyy")</f>
        <v>Jun-2024</v>
      </c>
      <c r="D4801">
        <f t="shared" si="74"/>
        <v>2024</v>
      </c>
      <c r="E4801" t="s">
        <v>6397</v>
      </c>
      <c r="F4801" t="s">
        <v>7051</v>
      </c>
      <c r="G4801" t="s">
        <v>7097</v>
      </c>
      <c r="H4801" t="s">
        <v>7105</v>
      </c>
      <c r="I4801" t="s">
        <v>7149</v>
      </c>
      <c r="J4801" t="s">
        <v>7162</v>
      </c>
      <c r="K4801" t="s">
        <v>7166</v>
      </c>
      <c r="L4801" t="s">
        <v>7211</v>
      </c>
      <c r="M4801">
        <v>1</v>
      </c>
      <c r="N4801">
        <v>6967.12</v>
      </c>
      <c r="O4801">
        <v>0.1</v>
      </c>
      <c r="P4801">
        <v>986</v>
      </c>
    </row>
    <row r="4802" spans="1:16" x14ac:dyDescent="0.25">
      <c r="A4802" t="s">
        <v>4814</v>
      </c>
      <c r="B4802" t="s">
        <v>5926</v>
      </c>
      <c r="C4802" t="str">
        <f>TEXT(SalesData[[#This Row],[Order Date]],"mmm-yyyy")</f>
        <v>May-2025</v>
      </c>
      <c r="D4802">
        <f t="shared" ref="D4802:D4865" si="75">YEAR(B4802)</f>
        <v>2025</v>
      </c>
      <c r="E4802" t="s">
        <v>6772</v>
      </c>
      <c r="F4802" t="s">
        <v>6928</v>
      </c>
      <c r="G4802" t="s">
        <v>7097</v>
      </c>
      <c r="H4802" t="s">
        <v>7107</v>
      </c>
      <c r="I4802" t="s">
        <v>7152</v>
      </c>
      <c r="J4802" t="s">
        <v>7165</v>
      </c>
      <c r="K4802" t="s">
        <v>7172</v>
      </c>
      <c r="L4802" t="s">
        <v>7185</v>
      </c>
      <c r="M4802">
        <v>4</v>
      </c>
      <c r="N4802">
        <v>14414.67</v>
      </c>
      <c r="O4802">
        <v>0.25</v>
      </c>
      <c r="P4802">
        <v>530.26</v>
      </c>
    </row>
    <row r="4803" spans="1:16" x14ac:dyDescent="0.25">
      <c r="A4803" t="s">
        <v>4815</v>
      </c>
      <c r="B4803" t="s">
        <v>5591</v>
      </c>
      <c r="C4803" t="str">
        <f>TEXT(SalesData[[#This Row],[Order Date]],"mmm-yyyy")</f>
        <v>May-2025</v>
      </c>
      <c r="D4803">
        <f t="shared" si="75"/>
        <v>2025</v>
      </c>
      <c r="E4803" t="s">
        <v>6109</v>
      </c>
      <c r="F4803" t="s">
        <v>6908</v>
      </c>
      <c r="G4803" t="s">
        <v>7094</v>
      </c>
      <c r="H4803" t="s">
        <v>7100</v>
      </c>
      <c r="I4803" t="s">
        <v>7116</v>
      </c>
      <c r="J4803" t="s">
        <v>7164</v>
      </c>
      <c r="K4803" t="s">
        <v>7170</v>
      </c>
      <c r="L4803" t="s">
        <v>7213</v>
      </c>
      <c r="M4803">
        <v>4</v>
      </c>
      <c r="N4803">
        <v>8497.99</v>
      </c>
      <c r="O4803">
        <v>0.25</v>
      </c>
      <c r="P4803">
        <v>2131.33</v>
      </c>
    </row>
    <row r="4804" spans="1:16" x14ac:dyDescent="0.25">
      <c r="A4804" t="s">
        <v>4816</v>
      </c>
      <c r="B4804" t="s">
        <v>5749</v>
      </c>
      <c r="C4804" t="str">
        <f>TEXT(SalesData[[#This Row],[Order Date]],"mmm-yyyy")</f>
        <v>Jul-2023</v>
      </c>
      <c r="D4804">
        <f t="shared" si="75"/>
        <v>2023</v>
      </c>
      <c r="E4804" t="s">
        <v>6469</v>
      </c>
      <c r="F4804" t="s">
        <v>7061</v>
      </c>
      <c r="G4804" t="s">
        <v>7096</v>
      </c>
      <c r="H4804" t="s">
        <v>7113</v>
      </c>
      <c r="I4804" t="s">
        <v>7148</v>
      </c>
      <c r="J4804" t="s">
        <v>7163</v>
      </c>
      <c r="K4804" t="s">
        <v>7171</v>
      </c>
      <c r="L4804" t="s">
        <v>7204</v>
      </c>
      <c r="M4804">
        <v>3</v>
      </c>
      <c r="N4804">
        <v>13465.19</v>
      </c>
      <c r="O4804">
        <v>0.05</v>
      </c>
      <c r="P4804">
        <v>2070.4899999999998</v>
      </c>
    </row>
    <row r="4805" spans="1:16" x14ac:dyDescent="0.25">
      <c r="A4805" t="s">
        <v>4817</v>
      </c>
      <c r="B4805" t="s">
        <v>5089</v>
      </c>
      <c r="C4805" t="str">
        <f>TEXT(SalesData[[#This Row],[Order Date]],"mmm-yyyy")</f>
        <v>Mar-2023</v>
      </c>
      <c r="D4805">
        <f t="shared" si="75"/>
        <v>2023</v>
      </c>
      <c r="E4805" t="s">
        <v>6843</v>
      </c>
      <c r="F4805" t="s">
        <v>6979</v>
      </c>
      <c r="G4805" t="s">
        <v>7094</v>
      </c>
      <c r="H4805" t="s">
        <v>7098</v>
      </c>
      <c r="I4805" t="s">
        <v>7138</v>
      </c>
      <c r="J4805" t="s">
        <v>7162</v>
      </c>
      <c r="K4805" t="s">
        <v>7166</v>
      </c>
      <c r="L4805" t="s">
        <v>7192</v>
      </c>
      <c r="M4805">
        <v>6</v>
      </c>
      <c r="N4805">
        <v>27107.22</v>
      </c>
      <c r="O4805">
        <v>0.25</v>
      </c>
      <c r="P4805">
        <v>1423.16</v>
      </c>
    </row>
    <row r="4806" spans="1:16" x14ac:dyDescent="0.25">
      <c r="A4806" t="s">
        <v>4818</v>
      </c>
      <c r="B4806" t="s">
        <v>5778</v>
      </c>
      <c r="C4806" t="str">
        <f>TEXT(SalesData[[#This Row],[Order Date]],"mmm-yyyy")</f>
        <v>Apr-2023</v>
      </c>
      <c r="D4806">
        <f t="shared" si="75"/>
        <v>2023</v>
      </c>
      <c r="E4806" t="s">
        <v>6757</v>
      </c>
      <c r="F4806" t="s">
        <v>6968</v>
      </c>
      <c r="G4806" t="s">
        <v>7094</v>
      </c>
      <c r="H4806" t="s">
        <v>7100</v>
      </c>
      <c r="I4806" t="s">
        <v>7136</v>
      </c>
      <c r="J4806" t="s">
        <v>7163</v>
      </c>
      <c r="K4806" t="s">
        <v>7167</v>
      </c>
      <c r="L4806" t="s">
        <v>7179</v>
      </c>
      <c r="M4806">
        <v>1</v>
      </c>
      <c r="N4806">
        <v>2006.1</v>
      </c>
      <c r="O4806">
        <v>0.2</v>
      </c>
      <c r="P4806">
        <v>397.41</v>
      </c>
    </row>
    <row r="4807" spans="1:16" x14ac:dyDescent="0.25">
      <c r="A4807" t="s">
        <v>4819</v>
      </c>
      <c r="B4807" t="s">
        <v>5297</v>
      </c>
      <c r="C4807" t="str">
        <f>TEXT(SalesData[[#This Row],[Order Date]],"mmm-yyyy")</f>
        <v>Nov-2025</v>
      </c>
      <c r="D4807">
        <f t="shared" si="75"/>
        <v>2025</v>
      </c>
      <c r="E4807" t="s">
        <v>6349</v>
      </c>
      <c r="F4807" t="s">
        <v>6911</v>
      </c>
      <c r="G4807" t="s">
        <v>7095</v>
      </c>
      <c r="H4807" t="s">
        <v>7106</v>
      </c>
      <c r="I4807" t="s">
        <v>7122</v>
      </c>
      <c r="J4807" t="s">
        <v>7164</v>
      </c>
      <c r="K4807" t="s">
        <v>7173</v>
      </c>
      <c r="L4807" t="s">
        <v>7186</v>
      </c>
      <c r="M4807">
        <v>1</v>
      </c>
      <c r="N4807">
        <v>3720.25</v>
      </c>
      <c r="O4807">
        <v>0.2</v>
      </c>
      <c r="P4807">
        <v>592.88</v>
      </c>
    </row>
    <row r="4808" spans="1:16" x14ac:dyDescent="0.25">
      <c r="A4808" t="s">
        <v>4820</v>
      </c>
      <c r="B4808" t="s">
        <v>6009</v>
      </c>
      <c r="C4808" t="str">
        <f>TEXT(SalesData[[#This Row],[Order Date]],"mmm-yyyy")</f>
        <v>Sep-2024</v>
      </c>
      <c r="D4808">
        <f t="shared" si="75"/>
        <v>2024</v>
      </c>
      <c r="E4808" t="s">
        <v>6799</v>
      </c>
      <c r="F4808" t="s">
        <v>6979</v>
      </c>
      <c r="G4808" t="s">
        <v>7094</v>
      </c>
      <c r="H4808" t="s">
        <v>7098</v>
      </c>
      <c r="I4808" t="s">
        <v>7114</v>
      </c>
      <c r="J4808" t="s">
        <v>7163</v>
      </c>
      <c r="K4808" t="s">
        <v>7167</v>
      </c>
      <c r="L4808" t="s">
        <v>7187</v>
      </c>
      <c r="M4808">
        <v>5</v>
      </c>
      <c r="N4808">
        <v>7118.73</v>
      </c>
      <c r="O4808">
        <v>0.05</v>
      </c>
      <c r="P4808">
        <v>2122.14</v>
      </c>
    </row>
    <row r="4809" spans="1:16" x14ac:dyDescent="0.25">
      <c r="A4809" t="s">
        <v>4821</v>
      </c>
      <c r="B4809" t="s">
        <v>5409</v>
      </c>
      <c r="C4809" t="str">
        <f>TEXT(SalesData[[#This Row],[Order Date]],"mmm-yyyy")</f>
        <v>May-2025</v>
      </c>
      <c r="D4809">
        <f t="shared" si="75"/>
        <v>2025</v>
      </c>
      <c r="E4809" t="s">
        <v>6643</v>
      </c>
      <c r="F4809" t="s">
        <v>7035</v>
      </c>
      <c r="G4809" t="s">
        <v>7094</v>
      </c>
      <c r="H4809" t="s">
        <v>7100</v>
      </c>
      <c r="I4809" t="s">
        <v>7116</v>
      </c>
      <c r="J4809" t="s">
        <v>7164</v>
      </c>
      <c r="K4809" t="s">
        <v>7170</v>
      </c>
      <c r="L4809" t="s">
        <v>7213</v>
      </c>
      <c r="M4809">
        <v>6</v>
      </c>
      <c r="N4809">
        <v>13641.58</v>
      </c>
      <c r="O4809">
        <v>0.2</v>
      </c>
      <c r="P4809">
        <v>3753.27</v>
      </c>
    </row>
    <row r="4810" spans="1:16" x14ac:dyDescent="0.25">
      <c r="A4810" t="s">
        <v>4822</v>
      </c>
      <c r="B4810" t="s">
        <v>5407</v>
      </c>
      <c r="C4810" t="str">
        <f>TEXT(SalesData[[#This Row],[Order Date]],"mmm-yyyy")</f>
        <v>Jan-2024</v>
      </c>
      <c r="D4810">
        <f t="shared" si="75"/>
        <v>2024</v>
      </c>
      <c r="E4810" t="s">
        <v>6302</v>
      </c>
      <c r="F4810" t="s">
        <v>7027</v>
      </c>
      <c r="G4810" t="s">
        <v>7094</v>
      </c>
      <c r="H4810" t="s">
        <v>7099</v>
      </c>
      <c r="I4810" t="s">
        <v>7125</v>
      </c>
      <c r="J4810" t="s">
        <v>7162</v>
      </c>
      <c r="K4810" t="s">
        <v>7166</v>
      </c>
      <c r="L4810" t="s">
        <v>7192</v>
      </c>
      <c r="M4810">
        <v>5</v>
      </c>
      <c r="N4810">
        <v>24509.63</v>
      </c>
      <c r="O4810">
        <v>0.15</v>
      </c>
      <c r="P4810">
        <v>1941.76</v>
      </c>
    </row>
    <row r="4811" spans="1:16" x14ac:dyDescent="0.25">
      <c r="A4811" t="s">
        <v>4823</v>
      </c>
      <c r="B4811" t="s">
        <v>5743</v>
      </c>
      <c r="C4811" t="str">
        <f>TEXT(SalesData[[#This Row],[Order Date]],"mmm-yyyy")</f>
        <v>Oct-2023</v>
      </c>
      <c r="D4811">
        <f t="shared" si="75"/>
        <v>2023</v>
      </c>
      <c r="E4811" t="s">
        <v>6551</v>
      </c>
      <c r="F4811" t="s">
        <v>7031</v>
      </c>
      <c r="G4811" t="s">
        <v>7096</v>
      </c>
      <c r="H4811" t="s">
        <v>7103</v>
      </c>
      <c r="I4811" t="s">
        <v>7158</v>
      </c>
      <c r="J4811" t="s">
        <v>7164</v>
      </c>
      <c r="K4811" t="s">
        <v>7173</v>
      </c>
      <c r="L4811" t="s">
        <v>7200</v>
      </c>
      <c r="M4811">
        <v>8</v>
      </c>
      <c r="N4811">
        <v>9226.94</v>
      </c>
      <c r="O4811">
        <v>0</v>
      </c>
      <c r="P4811">
        <v>3504.05</v>
      </c>
    </row>
    <row r="4812" spans="1:16" x14ac:dyDescent="0.25">
      <c r="A4812" t="s">
        <v>4824</v>
      </c>
      <c r="B4812" t="s">
        <v>5579</v>
      </c>
      <c r="C4812" t="str">
        <f>TEXT(SalesData[[#This Row],[Order Date]],"mmm-yyyy")</f>
        <v>Feb-2023</v>
      </c>
      <c r="D4812">
        <f t="shared" si="75"/>
        <v>2023</v>
      </c>
      <c r="E4812" t="s">
        <v>6512</v>
      </c>
      <c r="F4812" t="s">
        <v>7009</v>
      </c>
      <c r="G4812" t="s">
        <v>7094</v>
      </c>
      <c r="H4812" t="s">
        <v>7099</v>
      </c>
      <c r="I4812" t="s">
        <v>7130</v>
      </c>
      <c r="J4812" t="s">
        <v>7165</v>
      </c>
      <c r="K4812" t="s">
        <v>7172</v>
      </c>
      <c r="L4812" t="s">
        <v>7208</v>
      </c>
      <c r="M4812">
        <v>4</v>
      </c>
      <c r="N4812">
        <v>8152.19</v>
      </c>
      <c r="O4812">
        <v>0.15</v>
      </c>
      <c r="P4812">
        <v>1373.62</v>
      </c>
    </row>
    <row r="4813" spans="1:16" x14ac:dyDescent="0.25">
      <c r="A4813" t="s">
        <v>4825</v>
      </c>
      <c r="B4813" t="s">
        <v>5239</v>
      </c>
      <c r="C4813" t="str">
        <f>TEXT(SalesData[[#This Row],[Order Date]],"mmm-yyyy")</f>
        <v>Dec-2024</v>
      </c>
      <c r="D4813">
        <f t="shared" si="75"/>
        <v>2024</v>
      </c>
      <c r="E4813" t="s">
        <v>6581</v>
      </c>
      <c r="F4813" t="s">
        <v>7003</v>
      </c>
      <c r="G4813" t="s">
        <v>7095</v>
      </c>
      <c r="H4813" t="s">
        <v>7102</v>
      </c>
      <c r="I4813" t="s">
        <v>7147</v>
      </c>
      <c r="J4813" t="s">
        <v>7163</v>
      </c>
      <c r="K4813" t="s">
        <v>7171</v>
      </c>
      <c r="L4813" t="s">
        <v>7204</v>
      </c>
      <c r="M4813">
        <v>7</v>
      </c>
      <c r="N4813">
        <v>30719.9</v>
      </c>
      <c r="O4813">
        <v>0</v>
      </c>
      <c r="P4813">
        <v>5790.82</v>
      </c>
    </row>
    <row r="4814" spans="1:16" x14ac:dyDescent="0.25">
      <c r="A4814" t="s">
        <v>4826</v>
      </c>
      <c r="B4814" t="s">
        <v>6029</v>
      </c>
      <c r="C4814" t="str">
        <f>TEXT(SalesData[[#This Row],[Order Date]],"mmm-yyyy")</f>
        <v>Apr-2024</v>
      </c>
      <c r="D4814">
        <f t="shared" si="75"/>
        <v>2024</v>
      </c>
      <c r="E4814" t="s">
        <v>6701</v>
      </c>
      <c r="F4814" t="s">
        <v>6938</v>
      </c>
      <c r="G4814" t="s">
        <v>7097</v>
      </c>
      <c r="H4814" t="s">
        <v>7104</v>
      </c>
      <c r="I4814" t="s">
        <v>7120</v>
      </c>
      <c r="J4814" t="s">
        <v>7164</v>
      </c>
      <c r="K4814" t="s">
        <v>7170</v>
      </c>
      <c r="L4814" t="s">
        <v>7183</v>
      </c>
      <c r="M4814">
        <v>8</v>
      </c>
      <c r="N4814">
        <v>39491.449999999997</v>
      </c>
      <c r="O4814">
        <v>0.05</v>
      </c>
      <c r="P4814">
        <v>10182.43</v>
      </c>
    </row>
    <row r="4815" spans="1:16" x14ac:dyDescent="0.25">
      <c r="A4815" t="s">
        <v>4827</v>
      </c>
      <c r="B4815" t="s">
        <v>6064</v>
      </c>
      <c r="C4815" t="str">
        <f>TEXT(SalesData[[#This Row],[Order Date]],"mmm-yyyy")</f>
        <v>Oct-2023</v>
      </c>
      <c r="D4815">
        <f t="shared" si="75"/>
        <v>2023</v>
      </c>
      <c r="E4815" t="s">
        <v>6824</v>
      </c>
      <c r="F4815" t="s">
        <v>7000</v>
      </c>
      <c r="G4815" t="s">
        <v>7097</v>
      </c>
      <c r="H4815" t="s">
        <v>7105</v>
      </c>
      <c r="I4815" t="s">
        <v>7121</v>
      </c>
      <c r="J4815" t="s">
        <v>7162</v>
      </c>
      <c r="K4815" t="s">
        <v>7166</v>
      </c>
      <c r="L4815" t="s">
        <v>7192</v>
      </c>
      <c r="M4815">
        <v>2</v>
      </c>
      <c r="N4815">
        <v>10592.39</v>
      </c>
      <c r="O4815">
        <v>0.15</v>
      </c>
      <c r="P4815">
        <v>975.55</v>
      </c>
    </row>
    <row r="4816" spans="1:16" x14ac:dyDescent="0.25">
      <c r="A4816" t="s">
        <v>4828</v>
      </c>
      <c r="B4816" t="s">
        <v>6019</v>
      </c>
      <c r="C4816" t="str">
        <f>TEXT(SalesData[[#This Row],[Order Date]],"mmm-yyyy")</f>
        <v>Mar-2023</v>
      </c>
      <c r="D4816">
        <f t="shared" si="75"/>
        <v>2023</v>
      </c>
      <c r="E4816" t="s">
        <v>6376</v>
      </c>
      <c r="F4816" t="s">
        <v>6917</v>
      </c>
      <c r="G4816" t="s">
        <v>7096</v>
      </c>
      <c r="H4816" t="s">
        <v>7111</v>
      </c>
      <c r="I4816" t="s">
        <v>7131</v>
      </c>
      <c r="J4816" t="s">
        <v>7163</v>
      </c>
      <c r="K4816" t="s">
        <v>7171</v>
      </c>
      <c r="L4816" t="s">
        <v>7184</v>
      </c>
      <c r="M4816">
        <v>7</v>
      </c>
      <c r="N4816">
        <v>55152.67</v>
      </c>
      <c r="O4816">
        <v>0</v>
      </c>
      <c r="P4816">
        <v>8884.5</v>
      </c>
    </row>
    <row r="4817" spans="1:16" x14ac:dyDescent="0.25">
      <c r="A4817" t="s">
        <v>4829</v>
      </c>
      <c r="B4817" t="s">
        <v>5376</v>
      </c>
      <c r="C4817" t="str">
        <f>TEXT(SalesData[[#This Row],[Order Date]],"mmm-yyyy")</f>
        <v>Nov-2025</v>
      </c>
      <c r="D4817">
        <f t="shared" si="75"/>
        <v>2025</v>
      </c>
      <c r="E4817" t="s">
        <v>6315</v>
      </c>
      <c r="F4817" t="s">
        <v>7008</v>
      </c>
      <c r="G4817" t="s">
        <v>7096</v>
      </c>
      <c r="H4817" t="s">
        <v>7111</v>
      </c>
      <c r="I4817" t="s">
        <v>7142</v>
      </c>
      <c r="J4817" t="s">
        <v>7163</v>
      </c>
      <c r="K4817" t="s">
        <v>7171</v>
      </c>
      <c r="L4817" t="s">
        <v>7204</v>
      </c>
      <c r="M4817">
        <v>4</v>
      </c>
      <c r="N4817">
        <v>13050.22</v>
      </c>
      <c r="O4817">
        <v>0.25</v>
      </c>
      <c r="P4817">
        <v>892.73</v>
      </c>
    </row>
    <row r="4818" spans="1:16" x14ac:dyDescent="0.25">
      <c r="A4818" t="s">
        <v>4830</v>
      </c>
      <c r="B4818" t="s">
        <v>5938</v>
      </c>
      <c r="C4818" t="str">
        <f>TEXT(SalesData[[#This Row],[Order Date]],"mmm-yyyy")</f>
        <v>Sep-2023</v>
      </c>
      <c r="D4818">
        <f t="shared" si="75"/>
        <v>2023</v>
      </c>
      <c r="E4818" t="s">
        <v>6878</v>
      </c>
      <c r="F4818" t="s">
        <v>6909</v>
      </c>
      <c r="G4818" t="s">
        <v>7096</v>
      </c>
      <c r="H4818" t="s">
        <v>7112</v>
      </c>
      <c r="I4818" t="s">
        <v>7133</v>
      </c>
      <c r="J4818" t="s">
        <v>7164</v>
      </c>
      <c r="K4818" t="s">
        <v>7173</v>
      </c>
      <c r="L4818" t="s">
        <v>7200</v>
      </c>
      <c r="M4818">
        <v>8</v>
      </c>
      <c r="N4818">
        <v>7520.64</v>
      </c>
      <c r="O4818">
        <v>0.2</v>
      </c>
      <c r="P4818">
        <v>2096.25</v>
      </c>
    </row>
    <row r="4819" spans="1:16" x14ac:dyDescent="0.25">
      <c r="A4819" t="s">
        <v>4831</v>
      </c>
      <c r="B4819" t="s">
        <v>5273</v>
      </c>
      <c r="C4819" t="str">
        <f>TEXT(SalesData[[#This Row],[Order Date]],"mmm-yyyy")</f>
        <v>Oct-2024</v>
      </c>
      <c r="D4819">
        <f t="shared" si="75"/>
        <v>2024</v>
      </c>
      <c r="E4819" t="s">
        <v>6840</v>
      </c>
      <c r="F4819" t="s">
        <v>6926</v>
      </c>
      <c r="G4819" t="s">
        <v>7094</v>
      </c>
      <c r="H4819" t="s">
        <v>7098</v>
      </c>
      <c r="I4819" t="s">
        <v>7156</v>
      </c>
      <c r="J4819" t="s">
        <v>7165</v>
      </c>
      <c r="K4819" t="s">
        <v>7176</v>
      </c>
      <c r="L4819" t="s">
        <v>7202</v>
      </c>
      <c r="M4819">
        <v>4</v>
      </c>
      <c r="N4819">
        <v>68609.740000000005</v>
      </c>
      <c r="O4819">
        <v>0</v>
      </c>
      <c r="P4819">
        <v>9325.4</v>
      </c>
    </row>
    <row r="4820" spans="1:16" x14ac:dyDescent="0.25">
      <c r="A4820" t="s">
        <v>4832</v>
      </c>
      <c r="B4820" t="s">
        <v>5964</v>
      </c>
      <c r="C4820" t="str">
        <f>TEXT(SalesData[[#This Row],[Order Date]],"mmm-yyyy")</f>
        <v>Feb-2023</v>
      </c>
      <c r="D4820">
        <f t="shared" si="75"/>
        <v>2023</v>
      </c>
      <c r="E4820" t="s">
        <v>6585</v>
      </c>
      <c r="F4820" t="s">
        <v>7038</v>
      </c>
      <c r="G4820" t="s">
        <v>7095</v>
      </c>
      <c r="H4820" t="s">
        <v>7109</v>
      </c>
      <c r="I4820" t="s">
        <v>7135</v>
      </c>
      <c r="J4820" t="s">
        <v>7162</v>
      </c>
      <c r="K4820" t="s">
        <v>7169</v>
      </c>
      <c r="L4820" t="s">
        <v>7193</v>
      </c>
      <c r="M4820">
        <v>3</v>
      </c>
      <c r="N4820">
        <v>28884.53</v>
      </c>
      <c r="O4820">
        <v>0.1</v>
      </c>
      <c r="P4820">
        <v>4611.07</v>
      </c>
    </row>
    <row r="4821" spans="1:16" x14ac:dyDescent="0.25">
      <c r="A4821" t="s">
        <v>4833</v>
      </c>
      <c r="B4821" t="s">
        <v>5884</v>
      </c>
      <c r="C4821" t="str">
        <f>TEXT(SalesData[[#This Row],[Order Date]],"mmm-yyyy")</f>
        <v>Apr-2023</v>
      </c>
      <c r="D4821">
        <f t="shared" si="75"/>
        <v>2023</v>
      </c>
      <c r="E4821" t="s">
        <v>6565</v>
      </c>
      <c r="F4821" t="s">
        <v>6909</v>
      </c>
      <c r="G4821" t="s">
        <v>7095</v>
      </c>
      <c r="H4821" t="s">
        <v>7108</v>
      </c>
      <c r="I4821" t="s">
        <v>7150</v>
      </c>
      <c r="J4821" t="s">
        <v>7165</v>
      </c>
      <c r="K4821" t="s">
        <v>7172</v>
      </c>
      <c r="L4821" t="s">
        <v>7185</v>
      </c>
      <c r="M4821">
        <v>2</v>
      </c>
      <c r="N4821">
        <v>7761.5</v>
      </c>
      <c r="O4821">
        <v>0.2</v>
      </c>
      <c r="P4821">
        <v>525.79</v>
      </c>
    </row>
    <row r="4822" spans="1:16" x14ac:dyDescent="0.25">
      <c r="A4822" t="s">
        <v>4834</v>
      </c>
      <c r="B4822" t="s">
        <v>5350</v>
      </c>
      <c r="C4822" t="str">
        <f>TEXT(SalesData[[#This Row],[Order Date]],"mmm-yyyy")</f>
        <v>Apr-2025</v>
      </c>
      <c r="D4822">
        <f t="shared" si="75"/>
        <v>2025</v>
      </c>
      <c r="E4822" t="s">
        <v>6221</v>
      </c>
      <c r="F4822" t="s">
        <v>6981</v>
      </c>
      <c r="G4822" t="s">
        <v>7094</v>
      </c>
      <c r="H4822" t="s">
        <v>7099</v>
      </c>
      <c r="I4822" t="s">
        <v>7115</v>
      </c>
      <c r="J4822" t="s">
        <v>7164</v>
      </c>
      <c r="K4822" t="s">
        <v>7170</v>
      </c>
      <c r="L4822" t="s">
        <v>7213</v>
      </c>
      <c r="M4822">
        <v>4</v>
      </c>
      <c r="N4822">
        <v>11033.23</v>
      </c>
      <c r="O4822">
        <v>0</v>
      </c>
      <c r="P4822">
        <v>3973.64</v>
      </c>
    </row>
    <row r="4823" spans="1:16" x14ac:dyDescent="0.25">
      <c r="A4823" t="s">
        <v>4835</v>
      </c>
      <c r="B4823" t="s">
        <v>5605</v>
      </c>
      <c r="C4823" t="str">
        <f>TEXT(SalesData[[#This Row],[Order Date]],"mmm-yyyy")</f>
        <v>Aug-2025</v>
      </c>
      <c r="D4823">
        <f t="shared" si="75"/>
        <v>2025</v>
      </c>
      <c r="E4823" t="s">
        <v>6573</v>
      </c>
      <c r="F4823" t="s">
        <v>7063</v>
      </c>
      <c r="G4823" t="s">
        <v>7097</v>
      </c>
      <c r="H4823" t="s">
        <v>7110</v>
      </c>
      <c r="I4823" t="s">
        <v>7155</v>
      </c>
      <c r="J4823" t="s">
        <v>7164</v>
      </c>
      <c r="K4823" t="s">
        <v>7170</v>
      </c>
      <c r="L4823" t="s">
        <v>7183</v>
      </c>
      <c r="M4823">
        <v>7</v>
      </c>
      <c r="N4823">
        <v>34267.769999999997</v>
      </c>
      <c r="O4823">
        <v>0</v>
      </c>
      <c r="P4823">
        <v>9995.02</v>
      </c>
    </row>
    <row r="4824" spans="1:16" x14ac:dyDescent="0.25">
      <c r="A4824" t="s">
        <v>4836</v>
      </c>
      <c r="B4824" t="s">
        <v>5717</v>
      </c>
      <c r="C4824" t="str">
        <f>TEXT(SalesData[[#This Row],[Order Date]],"mmm-yyyy")</f>
        <v>Dec-2024</v>
      </c>
      <c r="D4824">
        <f t="shared" si="75"/>
        <v>2024</v>
      </c>
      <c r="E4824" t="s">
        <v>6488</v>
      </c>
      <c r="F4824" t="s">
        <v>6989</v>
      </c>
      <c r="G4824" t="s">
        <v>7096</v>
      </c>
      <c r="H4824" t="s">
        <v>7103</v>
      </c>
      <c r="I4824" t="s">
        <v>7134</v>
      </c>
      <c r="J4824" t="s">
        <v>7165</v>
      </c>
      <c r="K4824" t="s">
        <v>7172</v>
      </c>
      <c r="L4824" t="s">
        <v>7208</v>
      </c>
      <c r="M4824">
        <v>8</v>
      </c>
      <c r="N4824">
        <v>19122.66</v>
      </c>
      <c r="O4824">
        <v>0.05</v>
      </c>
      <c r="P4824">
        <v>4039.48</v>
      </c>
    </row>
    <row r="4825" spans="1:16" x14ac:dyDescent="0.25">
      <c r="A4825" t="s">
        <v>4837</v>
      </c>
      <c r="B4825" t="s">
        <v>5676</v>
      </c>
      <c r="C4825" t="str">
        <f>TEXT(SalesData[[#This Row],[Order Date]],"mmm-yyyy")</f>
        <v>May-2025</v>
      </c>
      <c r="D4825">
        <f t="shared" si="75"/>
        <v>2025</v>
      </c>
      <c r="E4825" t="s">
        <v>6220</v>
      </c>
      <c r="F4825" t="s">
        <v>6940</v>
      </c>
      <c r="G4825" t="s">
        <v>7096</v>
      </c>
      <c r="H4825" t="s">
        <v>7113</v>
      </c>
      <c r="I4825" t="s">
        <v>7148</v>
      </c>
      <c r="J4825" t="s">
        <v>7164</v>
      </c>
      <c r="K4825" t="s">
        <v>7174</v>
      </c>
      <c r="L4825" t="s">
        <v>7196</v>
      </c>
      <c r="M4825">
        <v>5</v>
      </c>
      <c r="N4825">
        <v>17663.5</v>
      </c>
      <c r="O4825">
        <v>0</v>
      </c>
      <c r="P4825">
        <v>4719.41</v>
      </c>
    </row>
    <row r="4826" spans="1:16" x14ac:dyDescent="0.25">
      <c r="A4826" t="s">
        <v>4838</v>
      </c>
      <c r="B4826" t="s">
        <v>5785</v>
      </c>
      <c r="C4826" t="str">
        <f>TEXT(SalesData[[#This Row],[Order Date]],"mmm-yyyy")</f>
        <v>Jul-2025</v>
      </c>
      <c r="D4826">
        <f t="shared" si="75"/>
        <v>2025</v>
      </c>
      <c r="E4826" t="s">
        <v>6298</v>
      </c>
      <c r="F4826" t="s">
        <v>6932</v>
      </c>
      <c r="G4826" t="s">
        <v>7095</v>
      </c>
      <c r="H4826" t="s">
        <v>7108</v>
      </c>
      <c r="I4826" t="s">
        <v>7141</v>
      </c>
      <c r="J4826" t="s">
        <v>7163</v>
      </c>
      <c r="K4826" t="s">
        <v>7175</v>
      </c>
      <c r="L4826" t="s">
        <v>7190</v>
      </c>
      <c r="M4826">
        <v>7</v>
      </c>
      <c r="N4826">
        <v>15151.64</v>
      </c>
      <c r="O4826">
        <v>0.05</v>
      </c>
      <c r="P4826">
        <v>3118.28</v>
      </c>
    </row>
    <row r="4827" spans="1:16" x14ac:dyDescent="0.25">
      <c r="A4827" t="s">
        <v>4839</v>
      </c>
      <c r="B4827" t="s">
        <v>5271</v>
      </c>
      <c r="C4827" t="str">
        <f>TEXT(SalesData[[#This Row],[Order Date]],"mmm-yyyy")</f>
        <v>Jan-2025</v>
      </c>
      <c r="D4827">
        <f t="shared" si="75"/>
        <v>2025</v>
      </c>
      <c r="E4827" t="s">
        <v>6699</v>
      </c>
      <c r="F4827" t="s">
        <v>6928</v>
      </c>
      <c r="G4827" t="s">
        <v>7097</v>
      </c>
      <c r="H4827" t="s">
        <v>7105</v>
      </c>
      <c r="I4827" t="s">
        <v>7128</v>
      </c>
      <c r="J4827" t="s">
        <v>7162</v>
      </c>
      <c r="K4827" t="s">
        <v>7168</v>
      </c>
      <c r="L4827" t="s">
        <v>7180</v>
      </c>
      <c r="M4827">
        <v>4</v>
      </c>
      <c r="N4827">
        <v>12333.47</v>
      </c>
      <c r="O4827">
        <v>0.1</v>
      </c>
      <c r="P4827">
        <v>1491.14</v>
      </c>
    </row>
    <row r="4828" spans="1:16" x14ac:dyDescent="0.25">
      <c r="A4828" t="s">
        <v>4840</v>
      </c>
      <c r="B4828" t="s">
        <v>5583</v>
      </c>
      <c r="C4828" t="str">
        <f>TEXT(SalesData[[#This Row],[Order Date]],"mmm-yyyy")</f>
        <v>Oct-2025</v>
      </c>
      <c r="D4828">
        <f t="shared" si="75"/>
        <v>2025</v>
      </c>
      <c r="E4828" t="s">
        <v>6506</v>
      </c>
      <c r="F4828" t="s">
        <v>7051</v>
      </c>
      <c r="G4828" t="s">
        <v>7097</v>
      </c>
      <c r="H4828" t="s">
        <v>7110</v>
      </c>
      <c r="I4828" t="s">
        <v>7159</v>
      </c>
      <c r="J4828" t="s">
        <v>7164</v>
      </c>
      <c r="K4828" t="s">
        <v>7170</v>
      </c>
      <c r="L4828" t="s">
        <v>7213</v>
      </c>
      <c r="M4828">
        <v>1</v>
      </c>
      <c r="N4828">
        <v>2409.13</v>
      </c>
      <c r="O4828">
        <v>0.1</v>
      </c>
      <c r="P4828">
        <v>690.18</v>
      </c>
    </row>
    <row r="4829" spans="1:16" x14ac:dyDescent="0.25">
      <c r="A4829" t="s">
        <v>4841</v>
      </c>
      <c r="B4829" t="s">
        <v>5883</v>
      </c>
      <c r="C4829" t="str">
        <f>TEXT(SalesData[[#This Row],[Order Date]],"mmm-yyyy")</f>
        <v>Dec-2025</v>
      </c>
      <c r="D4829">
        <f t="shared" si="75"/>
        <v>2025</v>
      </c>
      <c r="E4829" t="s">
        <v>6133</v>
      </c>
      <c r="F4829" t="s">
        <v>6911</v>
      </c>
      <c r="G4829" t="s">
        <v>7094</v>
      </c>
      <c r="H4829" t="s">
        <v>7099</v>
      </c>
      <c r="I4829" t="s">
        <v>7125</v>
      </c>
      <c r="J4829" t="s">
        <v>7162</v>
      </c>
      <c r="K4829" t="s">
        <v>7169</v>
      </c>
      <c r="L4829" t="s">
        <v>7203</v>
      </c>
      <c r="M4829">
        <v>4</v>
      </c>
      <c r="N4829">
        <v>85709.6</v>
      </c>
      <c r="O4829">
        <v>0</v>
      </c>
      <c r="P4829">
        <v>13449.12</v>
      </c>
    </row>
    <row r="4830" spans="1:16" x14ac:dyDescent="0.25">
      <c r="A4830" t="s">
        <v>4842</v>
      </c>
      <c r="B4830" t="s">
        <v>5178</v>
      </c>
      <c r="C4830" t="str">
        <f>TEXT(SalesData[[#This Row],[Order Date]],"mmm-yyyy")</f>
        <v>Oct-2024</v>
      </c>
      <c r="D4830">
        <f t="shared" si="75"/>
        <v>2024</v>
      </c>
      <c r="E4830" t="s">
        <v>6103</v>
      </c>
      <c r="F4830" t="s">
        <v>6902</v>
      </c>
      <c r="G4830" t="s">
        <v>7096</v>
      </c>
      <c r="H4830" t="s">
        <v>7113</v>
      </c>
      <c r="I4830" t="s">
        <v>7143</v>
      </c>
      <c r="J4830" t="s">
        <v>7164</v>
      </c>
      <c r="K4830" t="s">
        <v>7174</v>
      </c>
      <c r="L4830" t="s">
        <v>7188</v>
      </c>
      <c r="M4830">
        <v>4</v>
      </c>
      <c r="N4830">
        <v>9972.61</v>
      </c>
      <c r="O4830">
        <v>0.1</v>
      </c>
      <c r="P4830">
        <v>2236.2199999999998</v>
      </c>
    </row>
    <row r="4831" spans="1:16" x14ac:dyDescent="0.25">
      <c r="A4831" t="s">
        <v>4843</v>
      </c>
      <c r="B4831" t="s">
        <v>5192</v>
      </c>
      <c r="C4831" t="str">
        <f>TEXT(SalesData[[#This Row],[Order Date]],"mmm-yyyy")</f>
        <v>Mar-2025</v>
      </c>
      <c r="D4831">
        <f t="shared" si="75"/>
        <v>2025</v>
      </c>
      <c r="E4831" t="s">
        <v>6215</v>
      </c>
      <c r="F4831" t="s">
        <v>6899</v>
      </c>
      <c r="G4831" t="s">
        <v>7097</v>
      </c>
      <c r="H4831" t="s">
        <v>7110</v>
      </c>
      <c r="I4831" t="s">
        <v>7155</v>
      </c>
      <c r="J4831" t="s">
        <v>7165</v>
      </c>
      <c r="K4831" t="s">
        <v>7176</v>
      </c>
      <c r="L4831" t="s">
        <v>7195</v>
      </c>
      <c r="M4831">
        <v>8</v>
      </c>
      <c r="N4831">
        <v>70411.27</v>
      </c>
      <c r="O4831">
        <v>0.25</v>
      </c>
      <c r="P4831">
        <v>3790.24</v>
      </c>
    </row>
    <row r="4832" spans="1:16" x14ac:dyDescent="0.25">
      <c r="A4832" t="s">
        <v>4844</v>
      </c>
      <c r="B4832" t="s">
        <v>5080</v>
      </c>
      <c r="C4832" t="str">
        <f>TEXT(SalesData[[#This Row],[Order Date]],"mmm-yyyy")</f>
        <v>Feb-2024</v>
      </c>
      <c r="D4832">
        <f t="shared" si="75"/>
        <v>2024</v>
      </c>
      <c r="E4832" t="s">
        <v>6170</v>
      </c>
      <c r="F4832" t="s">
        <v>6960</v>
      </c>
      <c r="G4832" t="s">
        <v>7095</v>
      </c>
      <c r="H4832" t="s">
        <v>7102</v>
      </c>
      <c r="I4832" t="s">
        <v>7157</v>
      </c>
      <c r="J4832" t="s">
        <v>7163</v>
      </c>
      <c r="K4832" t="s">
        <v>7167</v>
      </c>
      <c r="L4832" t="s">
        <v>7187</v>
      </c>
      <c r="M4832">
        <v>6</v>
      </c>
      <c r="N4832">
        <v>9108.81</v>
      </c>
      <c r="O4832">
        <v>0</v>
      </c>
      <c r="P4832">
        <v>2642.99</v>
      </c>
    </row>
    <row r="4833" spans="1:16" x14ac:dyDescent="0.25">
      <c r="A4833" t="s">
        <v>4845</v>
      </c>
      <c r="B4833" t="s">
        <v>5299</v>
      </c>
      <c r="C4833" t="str">
        <f>TEXT(SalesData[[#This Row],[Order Date]],"mmm-yyyy")</f>
        <v>Dec-2023</v>
      </c>
      <c r="D4833">
        <f t="shared" si="75"/>
        <v>2023</v>
      </c>
      <c r="E4833" t="s">
        <v>6139</v>
      </c>
      <c r="F4833" t="s">
        <v>6937</v>
      </c>
      <c r="G4833" t="s">
        <v>7097</v>
      </c>
      <c r="H4833" t="s">
        <v>7104</v>
      </c>
      <c r="I4833" t="s">
        <v>7132</v>
      </c>
      <c r="J4833" t="s">
        <v>7162</v>
      </c>
      <c r="K4833" t="s">
        <v>7169</v>
      </c>
      <c r="L4833" t="s">
        <v>7203</v>
      </c>
      <c r="M4833">
        <v>3</v>
      </c>
      <c r="N4833">
        <v>49072.69</v>
      </c>
      <c r="O4833">
        <v>0.25</v>
      </c>
      <c r="P4833">
        <v>694.76</v>
      </c>
    </row>
    <row r="4834" spans="1:16" x14ac:dyDescent="0.25">
      <c r="A4834" t="s">
        <v>4846</v>
      </c>
      <c r="B4834" t="s">
        <v>5767</v>
      </c>
      <c r="C4834" t="str">
        <f>TEXT(SalesData[[#This Row],[Order Date]],"mmm-yyyy")</f>
        <v>Nov-2023</v>
      </c>
      <c r="D4834">
        <f t="shared" si="75"/>
        <v>2023</v>
      </c>
      <c r="E4834" t="s">
        <v>6870</v>
      </c>
      <c r="F4834" t="s">
        <v>6937</v>
      </c>
      <c r="G4834" t="s">
        <v>7096</v>
      </c>
      <c r="H4834" t="s">
        <v>7103</v>
      </c>
      <c r="I4834" t="s">
        <v>7119</v>
      </c>
      <c r="J4834" t="s">
        <v>7165</v>
      </c>
      <c r="K4834" t="s">
        <v>7176</v>
      </c>
      <c r="L4834" t="s">
        <v>7194</v>
      </c>
      <c r="M4834">
        <v>2</v>
      </c>
      <c r="N4834">
        <v>40767.07</v>
      </c>
      <c r="O4834">
        <v>0.15</v>
      </c>
      <c r="P4834">
        <v>3818.73</v>
      </c>
    </row>
    <row r="4835" spans="1:16" x14ac:dyDescent="0.25">
      <c r="A4835" t="s">
        <v>4847</v>
      </c>
      <c r="B4835" t="s">
        <v>5685</v>
      </c>
      <c r="C4835" t="str">
        <f>TEXT(SalesData[[#This Row],[Order Date]],"mmm-yyyy")</f>
        <v>Sep-2023</v>
      </c>
      <c r="D4835">
        <f t="shared" si="75"/>
        <v>2023</v>
      </c>
      <c r="E4835" t="s">
        <v>6435</v>
      </c>
      <c r="F4835" t="s">
        <v>7057</v>
      </c>
      <c r="G4835" t="s">
        <v>7096</v>
      </c>
      <c r="H4835" t="s">
        <v>7103</v>
      </c>
      <c r="I4835" t="s">
        <v>7158</v>
      </c>
      <c r="J4835" t="s">
        <v>7164</v>
      </c>
      <c r="K4835" t="s">
        <v>7173</v>
      </c>
      <c r="L4835" t="s">
        <v>7206</v>
      </c>
      <c r="M4835">
        <v>5</v>
      </c>
      <c r="N4835">
        <v>9879.35</v>
      </c>
      <c r="O4835">
        <v>0.1</v>
      </c>
      <c r="P4835">
        <v>2996.41</v>
      </c>
    </row>
    <row r="4836" spans="1:16" x14ac:dyDescent="0.25">
      <c r="A4836" t="s">
        <v>4848</v>
      </c>
      <c r="B4836" t="s">
        <v>5159</v>
      </c>
      <c r="C4836" t="str">
        <f>TEXT(SalesData[[#This Row],[Order Date]],"mmm-yyyy")</f>
        <v>Apr-2024</v>
      </c>
      <c r="D4836">
        <f t="shared" si="75"/>
        <v>2024</v>
      </c>
      <c r="E4836" t="s">
        <v>6746</v>
      </c>
      <c r="F4836" t="s">
        <v>6900</v>
      </c>
      <c r="G4836" t="s">
        <v>7094</v>
      </c>
      <c r="H4836" t="s">
        <v>7101</v>
      </c>
      <c r="I4836" t="s">
        <v>7124</v>
      </c>
      <c r="J4836" t="s">
        <v>7163</v>
      </c>
      <c r="K4836" t="s">
        <v>7167</v>
      </c>
      <c r="L4836" t="s">
        <v>7179</v>
      </c>
      <c r="M4836">
        <v>2</v>
      </c>
      <c r="N4836">
        <v>3974.08</v>
      </c>
      <c r="O4836">
        <v>0.2</v>
      </c>
      <c r="P4836">
        <v>677.08</v>
      </c>
    </row>
    <row r="4837" spans="1:16" x14ac:dyDescent="0.25">
      <c r="A4837" t="s">
        <v>4849</v>
      </c>
      <c r="B4837" t="s">
        <v>5072</v>
      </c>
      <c r="C4837" t="str">
        <f>TEXT(SalesData[[#This Row],[Order Date]],"mmm-yyyy")</f>
        <v>May-2024</v>
      </c>
      <c r="D4837">
        <f t="shared" si="75"/>
        <v>2024</v>
      </c>
      <c r="E4837" t="s">
        <v>6301</v>
      </c>
      <c r="F4837" t="s">
        <v>7026</v>
      </c>
      <c r="G4837" t="s">
        <v>7096</v>
      </c>
      <c r="H4837" t="s">
        <v>7112</v>
      </c>
      <c r="I4837" t="s">
        <v>7133</v>
      </c>
      <c r="J4837" t="s">
        <v>7162</v>
      </c>
      <c r="K4837" t="s">
        <v>7168</v>
      </c>
      <c r="L4837" t="s">
        <v>7191</v>
      </c>
      <c r="M4837">
        <v>8</v>
      </c>
      <c r="N4837">
        <v>44335.44</v>
      </c>
      <c r="O4837">
        <v>0.15</v>
      </c>
      <c r="P4837">
        <v>4407.6099999999997</v>
      </c>
    </row>
    <row r="4838" spans="1:16" x14ac:dyDescent="0.25">
      <c r="A4838" t="s">
        <v>4850</v>
      </c>
      <c r="B4838" t="s">
        <v>6015</v>
      </c>
      <c r="C4838" t="str">
        <f>TEXT(SalesData[[#This Row],[Order Date]],"mmm-yyyy")</f>
        <v>Jun-2023</v>
      </c>
      <c r="D4838">
        <f t="shared" si="75"/>
        <v>2023</v>
      </c>
      <c r="E4838" t="s">
        <v>6568</v>
      </c>
      <c r="F4838" t="s">
        <v>6996</v>
      </c>
      <c r="G4838" t="s">
        <v>7096</v>
      </c>
      <c r="H4838" t="s">
        <v>7103</v>
      </c>
      <c r="I4838" t="s">
        <v>7119</v>
      </c>
      <c r="J4838" t="s">
        <v>7164</v>
      </c>
      <c r="K4838" t="s">
        <v>7170</v>
      </c>
      <c r="L4838" t="s">
        <v>7213</v>
      </c>
      <c r="M4838">
        <v>3</v>
      </c>
      <c r="N4838">
        <v>8071.09</v>
      </c>
      <c r="O4838">
        <v>0</v>
      </c>
      <c r="P4838">
        <v>2773.87</v>
      </c>
    </row>
    <row r="4839" spans="1:16" x14ac:dyDescent="0.25">
      <c r="A4839" t="s">
        <v>4851</v>
      </c>
      <c r="B4839" t="s">
        <v>5126</v>
      </c>
      <c r="C4839" t="str">
        <f>TEXT(SalesData[[#This Row],[Order Date]],"mmm-yyyy")</f>
        <v>Jul-2023</v>
      </c>
      <c r="D4839">
        <f t="shared" si="75"/>
        <v>2023</v>
      </c>
      <c r="E4839" t="s">
        <v>6215</v>
      </c>
      <c r="F4839" t="s">
        <v>6899</v>
      </c>
      <c r="G4839" t="s">
        <v>7096</v>
      </c>
      <c r="H4839" t="s">
        <v>7111</v>
      </c>
      <c r="I4839" t="s">
        <v>7145</v>
      </c>
      <c r="J4839" t="s">
        <v>7163</v>
      </c>
      <c r="K4839" t="s">
        <v>7175</v>
      </c>
      <c r="L4839" t="s">
        <v>7197</v>
      </c>
      <c r="M4839">
        <v>6</v>
      </c>
      <c r="N4839">
        <v>29295.95</v>
      </c>
      <c r="O4839">
        <v>0.2</v>
      </c>
      <c r="P4839">
        <v>3290.24</v>
      </c>
    </row>
    <row r="4840" spans="1:16" x14ac:dyDescent="0.25">
      <c r="A4840" t="s">
        <v>4852</v>
      </c>
      <c r="B4840" t="s">
        <v>5954</v>
      </c>
      <c r="C4840" t="str">
        <f>TEXT(SalesData[[#This Row],[Order Date]],"mmm-yyyy")</f>
        <v>Aug-2025</v>
      </c>
      <c r="D4840">
        <f t="shared" si="75"/>
        <v>2025</v>
      </c>
      <c r="E4840" t="s">
        <v>6763</v>
      </c>
      <c r="F4840" t="s">
        <v>6961</v>
      </c>
      <c r="G4840" t="s">
        <v>7094</v>
      </c>
      <c r="H4840" t="s">
        <v>7098</v>
      </c>
      <c r="I4840" t="s">
        <v>7156</v>
      </c>
      <c r="J4840" t="s">
        <v>7163</v>
      </c>
      <c r="K4840" t="s">
        <v>7167</v>
      </c>
      <c r="L4840" t="s">
        <v>7179</v>
      </c>
      <c r="M4840">
        <v>1</v>
      </c>
      <c r="N4840">
        <v>2530.0500000000002</v>
      </c>
      <c r="O4840">
        <v>0</v>
      </c>
      <c r="P4840">
        <v>707.21</v>
      </c>
    </row>
    <row r="4841" spans="1:16" x14ac:dyDescent="0.25">
      <c r="A4841" t="s">
        <v>4853</v>
      </c>
      <c r="B4841" t="s">
        <v>5299</v>
      </c>
      <c r="C4841" t="str">
        <f>TEXT(SalesData[[#This Row],[Order Date]],"mmm-yyyy")</f>
        <v>Dec-2023</v>
      </c>
      <c r="D4841">
        <f t="shared" si="75"/>
        <v>2023</v>
      </c>
      <c r="E4841" t="s">
        <v>6322</v>
      </c>
      <c r="F4841" t="s">
        <v>6897</v>
      </c>
      <c r="G4841" t="s">
        <v>7094</v>
      </c>
      <c r="H4841" t="s">
        <v>7101</v>
      </c>
      <c r="I4841" t="s">
        <v>7124</v>
      </c>
      <c r="J4841" t="s">
        <v>7165</v>
      </c>
      <c r="K4841" t="s">
        <v>7177</v>
      </c>
      <c r="L4841" t="s">
        <v>7201</v>
      </c>
      <c r="M4841">
        <v>3</v>
      </c>
      <c r="N4841">
        <v>127324.61</v>
      </c>
      <c r="O4841">
        <v>0.2</v>
      </c>
      <c r="P4841">
        <v>5924.24</v>
      </c>
    </row>
    <row r="4842" spans="1:16" x14ac:dyDescent="0.25">
      <c r="A4842" t="s">
        <v>4854</v>
      </c>
      <c r="B4842" t="s">
        <v>5995</v>
      </c>
      <c r="C4842" t="str">
        <f>TEXT(SalesData[[#This Row],[Order Date]],"mmm-yyyy")</f>
        <v>Sep-2023</v>
      </c>
      <c r="D4842">
        <f t="shared" si="75"/>
        <v>2023</v>
      </c>
      <c r="E4842" t="s">
        <v>6495</v>
      </c>
      <c r="F4842" t="s">
        <v>6925</v>
      </c>
      <c r="G4842" t="s">
        <v>7096</v>
      </c>
      <c r="H4842" t="s">
        <v>7103</v>
      </c>
      <c r="I4842" t="s">
        <v>7119</v>
      </c>
      <c r="J4842" t="s">
        <v>7163</v>
      </c>
      <c r="K4842" t="s">
        <v>7167</v>
      </c>
      <c r="L4842" t="s">
        <v>7207</v>
      </c>
      <c r="M4842">
        <v>8</v>
      </c>
      <c r="N4842">
        <v>5948.78</v>
      </c>
      <c r="O4842">
        <v>0.1</v>
      </c>
      <c r="P4842">
        <v>1831.57</v>
      </c>
    </row>
    <row r="4843" spans="1:16" x14ac:dyDescent="0.25">
      <c r="A4843" t="s">
        <v>4855</v>
      </c>
      <c r="B4843" t="s">
        <v>5249</v>
      </c>
      <c r="C4843" t="str">
        <f>TEXT(SalesData[[#This Row],[Order Date]],"mmm-yyyy")</f>
        <v>Feb-2025</v>
      </c>
      <c r="D4843">
        <f t="shared" si="75"/>
        <v>2025</v>
      </c>
      <c r="E4843" t="s">
        <v>6307</v>
      </c>
      <c r="F4843" t="s">
        <v>6944</v>
      </c>
      <c r="G4843" t="s">
        <v>7094</v>
      </c>
      <c r="H4843" t="s">
        <v>7101</v>
      </c>
      <c r="I4843" t="s">
        <v>7117</v>
      </c>
      <c r="J4843" t="s">
        <v>7163</v>
      </c>
      <c r="K4843" t="s">
        <v>7171</v>
      </c>
      <c r="L4843" t="s">
        <v>7204</v>
      </c>
      <c r="M4843">
        <v>8</v>
      </c>
      <c r="N4843">
        <v>33747.83</v>
      </c>
      <c r="O4843">
        <v>0.05</v>
      </c>
      <c r="P4843">
        <v>5645.03</v>
      </c>
    </row>
    <row r="4844" spans="1:16" x14ac:dyDescent="0.25">
      <c r="A4844" t="s">
        <v>4856</v>
      </c>
      <c r="B4844" t="s">
        <v>5110</v>
      </c>
      <c r="C4844" t="str">
        <f>TEXT(SalesData[[#This Row],[Order Date]],"mmm-yyyy")</f>
        <v>Aug-2023</v>
      </c>
      <c r="D4844">
        <f t="shared" si="75"/>
        <v>2023</v>
      </c>
      <c r="E4844" t="s">
        <v>6846</v>
      </c>
      <c r="F4844" t="s">
        <v>7093</v>
      </c>
      <c r="G4844" t="s">
        <v>7094</v>
      </c>
      <c r="H4844" t="s">
        <v>7100</v>
      </c>
      <c r="I4844" t="s">
        <v>7136</v>
      </c>
      <c r="J4844" t="s">
        <v>7165</v>
      </c>
      <c r="K4844" t="s">
        <v>7176</v>
      </c>
      <c r="L4844" t="s">
        <v>7202</v>
      </c>
      <c r="M4844">
        <v>8</v>
      </c>
      <c r="N4844">
        <v>142491.85</v>
      </c>
      <c r="O4844">
        <v>0.05</v>
      </c>
      <c r="P4844">
        <v>16368.8</v>
      </c>
    </row>
    <row r="4845" spans="1:16" x14ac:dyDescent="0.25">
      <c r="A4845" t="s">
        <v>4857</v>
      </c>
      <c r="B4845" t="s">
        <v>6055</v>
      </c>
      <c r="C4845" t="str">
        <f>TEXT(SalesData[[#This Row],[Order Date]],"mmm-yyyy")</f>
        <v>Aug-2025</v>
      </c>
      <c r="D4845">
        <f t="shared" si="75"/>
        <v>2025</v>
      </c>
      <c r="E4845" t="s">
        <v>6705</v>
      </c>
      <c r="F4845" t="s">
        <v>6907</v>
      </c>
      <c r="G4845" t="s">
        <v>7097</v>
      </c>
      <c r="H4845" t="s">
        <v>7105</v>
      </c>
      <c r="I4845" t="s">
        <v>7128</v>
      </c>
      <c r="J4845" t="s">
        <v>7163</v>
      </c>
      <c r="K4845" t="s">
        <v>7171</v>
      </c>
      <c r="L4845" t="s">
        <v>7209</v>
      </c>
      <c r="M4845">
        <v>3</v>
      </c>
      <c r="N4845">
        <v>5086.01</v>
      </c>
      <c r="O4845">
        <v>0.05</v>
      </c>
      <c r="P4845">
        <v>932.71</v>
      </c>
    </row>
    <row r="4846" spans="1:16" x14ac:dyDescent="0.25">
      <c r="A4846" t="s">
        <v>4858</v>
      </c>
      <c r="B4846" t="s">
        <v>5520</v>
      </c>
      <c r="C4846" t="str">
        <f>TEXT(SalesData[[#This Row],[Order Date]],"mmm-yyyy")</f>
        <v>Dec-2023</v>
      </c>
      <c r="D4846">
        <f t="shared" si="75"/>
        <v>2023</v>
      </c>
      <c r="E4846" t="s">
        <v>6233</v>
      </c>
      <c r="F4846" t="s">
        <v>6911</v>
      </c>
      <c r="G4846" t="s">
        <v>7097</v>
      </c>
      <c r="H4846" t="s">
        <v>7110</v>
      </c>
      <c r="I4846" t="s">
        <v>7129</v>
      </c>
      <c r="J4846" t="s">
        <v>7165</v>
      </c>
      <c r="K4846" t="s">
        <v>7176</v>
      </c>
      <c r="L4846" t="s">
        <v>7202</v>
      </c>
      <c r="M4846">
        <v>3</v>
      </c>
      <c r="N4846">
        <v>42339.88</v>
      </c>
      <c r="O4846">
        <v>0.2</v>
      </c>
      <c r="P4846">
        <v>949.26</v>
      </c>
    </row>
    <row r="4847" spans="1:16" x14ac:dyDescent="0.25">
      <c r="A4847" t="s">
        <v>4859</v>
      </c>
      <c r="B4847" t="s">
        <v>5928</v>
      </c>
      <c r="C4847" t="str">
        <f>TEXT(SalesData[[#This Row],[Order Date]],"mmm-yyyy")</f>
        <v>Apr-2025</v>
      </c>
      <c r="D4847">
        <f t="shared" si="75"/>
        <v>2025</v>
      </c>
      <c r="E4847" t="s">
        <v>6268</v>
      </c>
      <c r="F4847" t="s">
        <v>6959</v>
      </c>
      <c r="G4847" t="s">
        <v>7095</v>
      </c>
      <c r="H4847" t="s">
        <v>7109</v>
      </c>
      <c r="I4847" t="s">
        <v>7135</v>
      </c>
      <c r="J4847" t="s">
        <v>7164</v>
      </c>
      <c r="K4847" t="s">
        <v>7174</v>
      </c>
      <c r="L4847" t="s">
        <v>7188</v>
      </c>
      <c r="M4847">
        <v>7</v>
      </c>
      <c r="N4847">
        <v>18509.32</v>
      </c>
      <c r="O4847">
        <v>0.1</v>
      </c>
      <c r="P4847">
        <v>3253.44</v>
      </c>
    </row>
    <row r="4848" spans="1:16" x14ac:dyDescent="0.25">
      <c r="A4848" t="s">
        <v>4860</v>
      </c>
      <c r="B4848" t="s">
        <v>5907</v>
      </c>
      <c r="C4848" t="str">
        <f>TEXT(SalesData[[#This Row],[Order Date]],"mmm-yyyy")</f>
        <v>Apr-2023</v>
      </c>
      <c r="D4848">
        <f t="shared" si="75"/>
        <v>2023</v>
      </c>
      <c r="E4848" t="s">
        <v>6414</v>
      </c>
      <c r="F4848" t="s">
        <v>6910</v>
      </c>
      <c r="G4848" t="s">
        <v>7095</v>
      </c>
      <c r="H4848" t="s">
        <v>7106</v>
      </c>
      <c r="I4848" t="s">
        <v>7161</v>
      </c>
      <c r="J4848" t="s">
        <v>7162</v>
      </c>
      <c r="K4848" t="s">
        <v>7168</v>
      </c>
      <c r="L4848" t="s">
        <v>7181</v>
      </c>
      <c r="M4848">
        <v>3</v>
      </c>
      <c r="N4848">
        <v>37748.18</v>
      </c>
      <c r="O4848">
        <v>0</v>
      </c>
      <c r="P4848">
        <v>8341.2099999999991</v>
      </c>
    </row>
    <row r="4849" spans="1:16" x14ac:dyDescent="0.25">
      <c r="A4849" t="s">
        <v>4861</v>
      </c>
      <c r="B4849" t="s">
        <v>5780</v>
      </c>
      <c r="C4849" t="str">
        <f>TEXT(SalesData[[#This Row],[Order Date]],"mmm-yyyy")</f>
        <v>Aug-2023</v>
      </c>
      <c r="D4849">
        <f t="shared" si="75"/>
        <v>2023</v>
      </c>
      <c r="E4849" t="s">
        <v>6815</v>
      </c>
      <c r="F4849" t="s">
        <v>6957</v>
      </c>
      <c r="G4849" t="s">
        <v>7094</v>
      </c>
      <c r="H4849" t="s">
        <v>7101</v>
      </c>
      <c r="I4849" t="s">
        <v>7124</v>
      </c>
      <c r="J4849" t="s">
        <v>7165</v>
      </c>
      <c r="K4849" t="s">
        <v>7177</v>
      </c>
      <c r="L4849" t="s">
        <v>7201</v>
      </c>
      <c r="M4849">
        <v>5</v>
      </c>
      <c r="N4849">
        <v>222277.72</v>
      </c>
      <c r="O4849">
        <v>0.15</v>
      </c>
      <c r="P4849">
        <v>20844.38</v>
      </c>
    </row>
    <row r="4850" spans="1:16" x14ac:dyDescent="0.25">
      <c r="A4850" t="s">
        <v>4862</v>
      </c>
      <c r="B4850" t="s">
        <v>5157</v>
      </c>
      <c r="C4850" t="str">
        <f>TEXT(SalesData[[#This Row],[Order Date]],"mmm-yyyy")</f>
        <v>Dec-2023</v>
      </c>
      <c r="D4850">
        <f t="shared" si="75"/>
        <v>2023</v>
      </c>
      <c r="E4850" t="s">
        <v>6335</v>
      </c>
      <c r="F4850" t="s">
        <v>6975</v>
      </c>
      <c r="G4850" t="s">
        <v>7096</v>
      </c>
      <c r="H4850" t="s">
        <v>7111</v>
      </c>
      <c r="I4850" t="s">
        <v>7145</v>
      </c>
      <c r="J4850" t="s">
        <v>7164</v>
      </c>
      <c r="K4850" t="s">
        <v>7173</v>
      </c>
      <c r="L4850" t="s">
        <v>7186</v>
      </c>
      <c r="M4850">
        <v>8</v>
      </c>
      <c r="N4850">
        <v>36801.550000000003</v>
      </c>
      <c r="O4850">
        <v>0</v>
      </c>
      <c r="P4850">
        <v>9892.19</v>
      </c>
    </row>
    <row r="4851" spans="1:16" x14ac:dyDescent="0.25">
      <c r="A4851" t="s">
        <v>4863</v>
      </c>
      <c r="B4851" t="s">
        <v>5158</v>
      </c>
      <c r="C4851" t="str">
        <f>TEXT(SalesData[[#This Row],[Order Date]],"mmm-yyyy")</f>
        <v>Apr-2023</v>
      </c>
      <c r="D4851">
        <f t="shared" si="75"/>
        <v>2023</v>
      </c>
      <c r="E4851" t="s">
        <v>6611</v>
      </c>
      <c r="F4851" t="s">
        <v>6935</v>
      </c>
      <c r="G4851" t="s">
        <v>7094</v>
      </c>
      <c r="H4851" t="s">
        <v>7101</v>
      </c>
      <c r="I4851" t="s">
        <v>7137</v>
      </c>
      <c r="J4851" t="s">
        <v>7163</v>
      </c>
      <c r="K4851" t="s">
        <v>7167</v>
      </c>
      <c r="L4851" t="s">
        <v>7179</v>
      </c>
      <c r="M4851">
        <v>3</v>
      </c>
      <c r="N4851">
        <v>6662.16</v>
      </c>
      <c r="O4851">
        <v>0.15</v>
      </c>
      <c r="P4851">
        <v>1391.04</v>
      </c>
    </row>
    <row r="4852" spans="1:16" x14ac:dyDescent="0.25">
      <c r="A4852" t="s">
        <v>4864</v>
      </c>
      <c r="B4852" t="s">
        <v>5053</v>
      </c>
      <c r="C4852" t="str">
        <f>TEXT(SalesData[[#This Row],[Order Date]],"mmm-yyyy")</f>
        <v>Aug-2025</v>
      </c>
      <c r="D4852">
        <f t="shared" si="75"/>
        <v>2025</v>
      </c>
      <c r="E4852" t="s">
        <v>6464</v>
      </c>
      <c r="F4852" t="s">
        <v>6983</v>
      </c>
      <c r="G4852" t="s">
        <v>7097</v>
      </c>
      <c r="H4852" t="s">
        <v>7107</v>
      </c>
      <c r="I4852" t="s">
        <v>7152</v>
      </c>
      <c r="J4852" t="s">
        <v>7163</v>
      </c>
      <c r="K4852" t="s">
        <v>7175</v>
      </c>
      <c r="L4852" t="s">
        <v>7205</v>
      </c>
      <c r="M4852">
        <v>1</v>
      </c>
      <c r="N4852">
        <v>3065.68</v>
      </c>
      <c r="O4852">
        <v>0.1</v>
      </c>
      <c r="P4852">
        <v>437.09</v>
      </c>
    </row>
    <row r="4853" spans="1:16" x14ac:dyDescent="0.25">
      <c r="A4853" t="s">
        <v>4865</v>
      </c>
      <c r="B4853" t="s">
        <v>5259</v>
      </c>
      <c r="C4853" t="str">
        <f>TEXT(SalesData[[#This Row],[Order Date]],"mmm-yyyy")</f>
        <v>Feb-2023</v>
      </c>
      <c r="D4853">
        <f t="shared" si="75"/>
        <v>2023</v>
      </c>
      <c r="E4853" t="s">
        <v>6711</v>
      </c>
      <c r="F4853" t="s">
        <v>7010</v>
      </c>
      <c r="G4853" t="s">
        <v>7097</v>
      </c>
      <c r="H4853" t="s">
        <v>7105</v>
      </c>
      <c r="I4853" t="s">
        <v>7149</v>
      </c>
      <c r="J4853" t="s">
        <v>7163</v>
      </c>
      <c r="K4853" t="s">
        <v>7175</v>
      </c>
      <c r="L4853" t="s">
        <v>7190</v>
      </c>
      <c r="M4853">
        <v>7</v>
      </c>
      <c r="N4853">
        <v>11761.27</v>
      </c>
      <c r="O4853">
        <v>0.2</v>
      </c>
      <c r="P4853">
        <v>1652.99</v>
      </c>
    </row>
    <row r="4854" spans="1:16" x14ac:dyDescent="0.25">
      <c r="A4854" t="s">
        <v>4866</v>
      </c>
      <c r="B4854" t="s">
        <v>6024</v>
      </c>
      <c r="C4854" t="str">
        <f>TEXT(SalesData[[#This Row],[Order Date]],"mmm-yyyy")</f>
        <v>May-2024</v>
      </c>
      <c r="D4854">
        <f t="shared" si="75"/>
        <v>2024</v>
      </c>
      <c r="E4854" t="s">
        <v>6525</v>
      </c>
      <c r="F4854" t="s">
        <v>7059</v>
      </c>
      <c r="G4854" t="s">
        <v>7096</v>
      </c>
      <c r="H4854" t="s">
        <v>7113</v>
      </c>
      <c r="I4854" t="s">
        <v>7148</v>
      </c>
      <c r="J4854" t="s">
        <v>7162</v>
      </c>
      <c r="K4854" t="s">
        <v>7169</v>
      </c>
      <c r="L4854" t="s">
        <v>7182</v>
      </c>
      <c r="M4854">
        <v>3</v>
      </c>
      <c r="N4854">
        <v>26577.88</v>
      </c>
      <c r="O4854">
        <v>0</v>
      </c>
      <c r="P4854">
        <v>4333.9399999999996</v>
      </c>
    </row>
    <row r="4855" spans="1:16" x14ac:dyDescent="0.25">
      <c r="A4855" t="s">
        <v>4867</v>
      </c>
      <c r="B4855" t="s">
        <v>5277</v>
      </c>
      <c r="C4855" t="str">
        <f>TEXT(SalesData[[#This Row],[Order Date]],"mmm-yyyy")</f>
        <v>Jul-2023</v>
      </c>
      <c r="D4855">
        <f t="shared" si="75"/>
        <v>2023</v>
      </c>
      <c r="E4855" t="s">
        <v>6476</v>
      </c>
      <c r="F4855" t="s">
        <v>6908</v>
      </c>
      <c r="G4855" t="s">
        <v>7094</v>
      </c>
      <c r="H4855" t="s">
        <v>7098</v>
      </c>
      <c r="I4855" t="s">
        <v>7156</v>
      </c>
      <c r="J4855" t="s">
        <v>7163</v>
      </c>
      <c r="K4855" t="s">
        <v>7171</v>
      </c>
      <c r="L4855" t="s">
        <v>7209</v>
      </c>
      <c r="M4855">
        <v>2</v>
      </c>
      <c r="N4855">
        <v>3686.69</v>
      </c>
      <c r="O4855">
        <v>0</v>
      </c>
      <c r="P4855">
        <v>688.58</v>
      </c>
    </row>
    <row r="4856" spans="1:16" x14ac:dyDescent="0.25">
      <c r="A4856" t="s">
        <v>4868</v>
      </c>
      <c r="B4856" t="s">
        <v>5151</v>
      </c>
      <c r="C4856" t="str">
        <f>TEXT(SalesData[[#This Row],[Order Date]],"mmm-yyyy")</f>
        <v>Feb-2023</v>
      </c>
      <c r="D4856">
        <f t="shared" si="75"/>
        <v>2023</v>
      </c>
      <c r="E4856" t="s">
        <v>6322</v>
      </c>
      <c r="F4856" t="s">
        <v>6897</v>
      </c>
      <c r="G4856" t="s">
        <v>7095</v>
      </c>
      <c r="H4856" t="s">
        <v>7109</v>
      </c>
      <c r="I4856" t="s">
        <v>7140</v>
      </c>
      <c r="J4856" t="s">
        <v>7162</v>
      </c>
      <c r="K4856" t="s">
        <v>7169</v>
      </c>
      <c r="L4856" t="s">
        <v>7203</v>
      </c>
      <c r="M4856">
        <v>6</v>
      </c>
      <c r="N4856">
        <v>123495.72</v>
      </c>
      <c r="O4856">
        <v>0.05</v>
      </c>
      <c r="P4856">
        <v>16751.84</v>
      </c>
    </row>
    <row r="4857" spans="1:16" x14ac:dyDescent="0.25">
      <c r="A4857" t="s">
        <v>4869</v>
      </c>
      <c r="B4857" t="s">
        <v>5627</v>
      </c>
      <c r="C4857" t="str">
        <f>TEXT(SalesData[[#This Row],[Order Date]],"mmm-yyyy")</f>
        <v>Mar-2025</v>
      </c>
      <c r="D4857">
        <f t="shared" si="75"/>
        <v>2025</v>
      </c>
      <c r="E4857" t="s">
        <v>6530</v>
      </c>
      <c r="F4857" t="s">
        <v>7031</v>
      </c>
      <c r="G4857" t="s">
        <v>7095</v>
      </c>
      <c r="H4857" t="s">
        <v>7102</v>
      </c>
      <c r="I4857" t="s">
        <v>7147</v>
      </c>
      <c r="J4857" t="s">
        <v>7162</v>
      </c>
      <c r="K4857" t="s">
        <v>7166</v>
      </c>
      <c r="L4857" t="s">
        <v>7178</v>
      </c>
      <c r="M4857">
        <v>6</v>
      </c>
      <c r="N4857">
        <v>92956.78</v>
      </c>
      <c r="O4857">
        <v>0</v>
      </c>
      <c r="P4857">
        <v>18258.91</v>
      </c>
    </row>
    <row r="4858" spans="1:16" x14ac:dyDescent="0.25">
      <c r="A4858" t="s">
        <v>4870</v>
      </c>
      <c r="B4858" t="s">
        <v>5504</v>
      </c>
      <c r="C4858" t="str">
        <f>TEXT(SalesData[[#This Row],[Order Date]],"mmm-yyyy")</f>
        <v>Nov-2025</v>
      </c>
      <c r="D4858">
        <f t="shared" si="75"/>
        <v>2025</v>
      </c>
      <c r="E4858" t="s">
        <v>6326</v>
      </c>
      <c r="F4858" t="s">
        <v>7032</v>
      </c>
      <c r="G4858" t="s">
        <v>7096</v>
      </c>
      <c r="H4858" t="s">
        <v>7113</v>
      </c>
      <c r="I4858" t="s">
        <v>7144</v>
      </c>
      <c r="J4858" t="s">
        <v>7163</v>
      </c>
      <c r="K4858" t="s">
        <v>7171</v>
      </c>
      <c r="L4858" t="s">
        <v>7204</v>
      </c>
      <c r="M4858">
        <v>4</v>
      </c>
      <c r="N4858">
        <v>14975.02</v>
      </c>
      <c r="O4858">
        <v>0.2</v>
      </c>
      <c r="P4858">
        <v>1505.9</v>
      </c>
    </row>
    <row r="4859" spans="1:16" x14ac:dyDescent="0.25">
      <c r="A4859" t="s">
        <v>4871</v>
      </c>
      <c r="B4859" t="s">
        <v>5649</v>
      </c>
      <c r="C4859" t="str">
        <f>TEXT(SalesData[[#This Row],[Order Date]],"mmm-yyyy")</f>
        <v>Apr-2025</v>
      </c>
      <c r="D4859">
        <f t="shared" si="75"/>
        <v>2025</v>
      </c>
      <c r="E4859" t="s">
        <v>6180</v>
      </c>
      <c r="F4859" t="s">
        <v>6930</v>
      </c>
      <c r="G4859" t="s">
        <v>7097</v>
      </c>
      <c r="H4859" t="s">
        <v>7104</v>
      </c>
      <c r="I4859" t="s">
        <v>7120</v>
      </c>
      <c r="J4859" t="s">
        <v>7162</v>
      </c>
      <c r="K4859" t="s">
        <v>7169</v>
      </c>
      <c r="L4859" t="s">
        <v>7193</v>
      </c>
      <c r="M4859">
        <v>6</v>
      </c>
      <c r="N4859">
        <v>56534.8</v>
      </c>
      <c r="O4859">
        <v>0.15</v>
      </c>
      <c r="P4859">
        <v>7446.9</v>
      </c>
    </row>
    <row r="4860" spans="1:16" x14ac:dyDescent="0.25">
      <c r="A4860" t="s">
        <v>4872</v>
      </c>
      <c r="B4860" t="s">
        <v>5579</v>
      </c>
      <c r="C4860" t="str">
        <f>TEXT(SalesData[[#This Row],[Order Date]],"mmm-yyyy")</f>
        <v>Feb-2023</v>
      </c>
      <c r="D4860">
        <f t="shared" si="75"/>
        <v>2023</v>
      </c>
      <c r="E4860" t="s">
        <v>6270</v>
      </c>
      <c r="F4860" t="s">
        <v>7014</v>
      </c>
      <c r="G4860" t="s">
        <v>7096</v>
      </c>
      <c r="H4860" t="s">
        <v>7112</v>
      </c>
      <c r="I4860" t="s">
        <v>7154</v>
      </c>
      <c r="J4860" t="s">
        <v>7162</v>
      </c>
      <c r="K4860" t="s">
        <v>7168</v>
      </c>
      <c r="L4860" t="s">
        <v>7180</v>
      </c>
      <c r="M4860">
        <v>2</v>
      </c>
      <c r="N4860">
        <v>6830.5</v>
      </c>
      <c r="O4860">
        <v>0</v>
      </c>
      <c r="P4860">
        <v>1228.25</v>
      </c>
    </row>
    <row r="4861" spans="1:16" x14ac:dyDescent="0.25">
      <c r="A4861" t="s">
        <v>4873</v>
      </c>
      <c r="B4861" t="s">
        <v>5806</v>
      </c>
      <c r="C4861" t="str">
        <f>TEXT(SalesData[[#This Row],[Order Date]],"mmm-yyyy")</f>
        <v>Aug-2023</v>
      </c>
      <c r="D4861">
        <f t="shared" si="75"/>
        <v>2023</v>
      </c>
      <c r="E4861" t="s">
        <v>6115</v>
      </c>
      <c r="F4861" t="s">
        <v>6914</v>
      </c>
      <c r="G4861" t="s">
        <v>7094</v>
      </c>
      <c r="H4861" t="s">
        <v>7101</v>
      </c>
      <c r="I4861" t="s">
        <v>7137</v>
      </c>
      <c r="J4861" t="s">
        <v>7163</v>
      </c>
      <c r="K4861" t="s">
        <v>7167</v>
      </c>
      <c r="L4861" t="s">
        <v>7207</v>
      </c>
      <c r="M4861">
        <v>1</v>
      </c>
      <c r="N4861">
        <v>735.14</v>
      </c>
      <c r="O4861">
        <v>0.1</v>
      </c>
      <c r="P4861">
        <v>211.07</v>
      </c>
    </row>
    <row r="4862" spans="1:16" x14ac:dyDescent="0.25">
      <c r="A4862" t="s">
        <v>4874</v>
      </c>
      <c r="B4862" t="s">
        <v>5487</v>
      </c>
      <c r="C4862" t="str">
        <f>TEXT(SalesData[[#This Row],[Order Date]],"mmm-yyyy")</f>
        <v>Feb-2023</v>
      </c>
      <c r="D4862">
        <f t="shared" si="75"/>
        <v>2023</v>
      </c>
      <c r="E4862" t="s">
        <v>6739</v>
      </c>
      <c r="F4862" t="s">
        <v>7031</v>
      </c>
      <c r="G4862" t="s">
        <v>7094</v>
      </c>
      <c r="H4862" t="s">
        <v>7099</v>
      </c>
      <c r="I4862" t="s">
        <v>7130</v>
      </c>
      <c r="J4862" t="s">
        <v>7163</v>
      </c>
      <c r="K4862" t="s">
        <v>7175</v>
      </c>
      <c r="L4862" t="s">
        <v>7205</v>
      </c>
      <c r="M4862">
        <v>1</v>
      </c>
      <c r="N4862">
        <v>3222.29</v>
      </c>
      <c r="O4862">
        <v>0.05</v>
      </c>
      <c r="P4862">
        <v>554.4</v>
      </c>
    </row>
    <row r="4863" spans="1:16" x14ac:dyDescent="0.25">
      <c r="A4863" t="s">
        <v>4875</v>
      </c>
      <c r="B4863" t="s">
        <v>5684</v>
      </c>
      <c r="C4863" t="str">
        <f>TEXT(SalesData[[#This Row],[Order Date]],"mmm-yyyy")</f>
        <v>Jun-2023</v>
      </c>
      <c r="D4863">
        <f t="shared" si="75"/>
        <v>2023</v>
      </c>
      <c r="E4863" t="s">
        <v>6441</v>
      </c>
      <c r="F4863" t="s">
        <v>6903</v>
      </c>
      <c r="G4863" t="s">
        <v>7095</v>
      </c>
      <c r="H4863" t="s">
        <v>7106</v>
      </c>
      <c r="I4863" t="s">
        <v>7161</v>
      </c>
      <c r="J4863" t="s">
        <v>7164</v>
      </c>
      <c r="K4863" t="s">
        <v>7173</v>
      </c>
      <c r="L4863" t="s">
        <v>7186</v>
      </c>
      <c r="M4863">
        <v>8</v>
      </c>
      <c r="N4863">
        <v>30101.66</v>
      </c>
      <c r="O4863">
        <v>0.2</v>
      </c>
      <c r="P4863">
        <v>6680.56</v>
      </c>
    </row>
    <row r="4864" spans="1:16" x14ac:dyDescent="0.25">
      <c r="A4864" t="s">
        <v>4876</v>
      </c>
      <c r="B4864" t="s">
        <v>5471</v>
      </c>
      <c r="C4864" t="str">
        <f>TEXT(SalesData[[#This Row],[Order Date]],"mmm-yyyy")</f>
        <v>Oct-2025</v>
      </c>
      <c r="D4864">
        <f t="shared" si="75"/>
        <v>2025</v>
      </c>
      <c r="E4864" t="s">
        <v>6425</v>
      </c>
      <c r="F4864" t="s">
        <v>7043</v>
      </c>
      <c r="G4864" t="s">
        <v>7094</v>
      </c>
      <c r="H4864" t="s">
        <v>7100</v>
      </c>
      <c r="I4864" t="s">
        <v>7136</v>
      </c>
      <c r="J4864" t="s">
        <v>7165</v>
      </c>
      <c r="K4864" t="s">
        <v>7176</v>
      </c>
      <c r="L4864" t="s">
        <v>7194</v>
      </c>
      <c r="M4864">
        <v>2</v>
      </c>
      <c r="N4864">
        <v>48296.56</v>
      </c>
      <c r="O4864">
        <v>0.05</v>
      </c>
      <c r="P4864">
        <v>5913.92</v>
      </c>
    </row>
    <row r="4865" spans="1:16" x14ac:dyDescent="0.25">
      <c r="A4865" t="s">
        <v>4877</v>
      </c>
      <c r="B4865" t="s">
        <v>5797</v>
      </c>
      <c r="C4865" t="str">
        <f>TEXT(SalesData[[#This Row],[Order Date]],"mmm-yyyy")</f>
        <v>May-2025</v>
      </c>
      <c r="D4865">
        <f t="shared" si="75"/>
        <v>2025</v>
      </c>
      <c r="E4865" t="s">
        <v>6233</v>
      </c>
      <c r="F4865" t="s">
        <v>6911</v>
      </c>
      <c r="G4865" t="s">
        <v>7095</v>
      </c>
      <c r="H4865" t="s">
        <v>7108</v>
      </c>
      <c r="I4865" t="s">
        <v>7126</v>
      </c>
      <c r="J4865" t="s">
        <v>7165</v>
      </c>
      <c r="K4865" t="s">
        <v>7177</v>
      </c>
      <c r="L4865" t="s">
        <v>7198</v>
      </c>
      <c r="M4865">
        <v>4</v>
      </c>
      <c r="N4865">
        <v>188000.62</v>
      </c>
      <c r="O4865">
        <v>0.25</v>
      </c>
      <c r="P4865">
        <v>23544.639999999999</v>
      </c>
    </row>
    <row r="4866" spans="1:16" x14ac:dyDescent="0.25">
      <c r="A4866" t="s">
        <v>4878</v>
      </c>
      <c r="B4866" t="s">
        <v>5796</v>
      </c>
      <c r="C4866" t="str">
        <f>TEXT(SalesData[[#This Row],[Order Date]],"mmm-yyyy")</f>
        <v>Mar-2025</v>
      </c>
      <c r="D4866">
        <f t="shared" ref="D4866:D4929" si="76">YEAR(B4866)</f>
        <v>2025</v>
      </c>
      <c r="E4866" t="s">
        <v>6499</v>
      </c>
      <c r="F4866" t="s">
        <v>6902</v>
      </c>
      <c r="G4866" t="s">
        <v>7095</v>
      </c>
      <c r="H4866" t="s">
        <v>7102</v>
      </c>
      <c r="I4866" t="s">
        <v>7118</v>
      </c>
      <c r="J4866" t="s">
        <v>7162</v>
      </c>
      <c r="K4866" t="s">
        <v>7168</v>
      </c>
      <c r="L4866" t="s">
        <v>7180</v>
      </c>
      <c r="M4866">
        <v>8</v>
      </c>
      <c r="N4866">
        <v>22769.38</v>
      </c>
      <c r="O4866">
        <v>0.15</v>
      </c>
      <c r="P4866">
        <v>3142.2</v>
      </c>
    </row>
    <row r="4867" spans="1:16" x14ac:dyDescent="0.25">
      <c r="A4867" t="s">
        <v>4879</v>
      </c>
      <c r="B4867" t="s">
        <v>5499</v>
      </c>
      <c r="C4867" t="str">
        <f>TEXT(SalesData[[#This Row],[Order Date]],"mmm-yyyy")</f>
        <v>May-2023</v>
      </c>
      <c r="D4867">
        <f t="shared" si="76"/>
        <v>2023</v>
      </c>
      <c r="E4867" t="s">
        <v>6436</v>
      </c>
      <c r="F4867" t="s">
        <v>6913</v>
      </c>
      <c r="G4867" t="s">
        <v>7095</v>
      </c>
      <c r="H4867" t="s">
        <v>7102</v>
      </c>
      <c r="I4867" t="s">
        <v>7147</v>
      </c>
      <c r="J4867" t="s">
        <v>7164</v>
      </c>
      <c r="K4867" t="s">
        <v>7170</v>
      </c>
      <c r="L4867" t="s">
        <v>7189</v>
      </c>
      <c r="M4867">
        <v>6</v>
      </c>
      <c r="N4867">
        <v>7018.44</v>
      </c>
      <c r="O4867">
        <v>0.25</v>
      </c>
      <c r="P4867">
        <v>1573.9</v>
      </c>
    </row>
    <row r="4868" spans="1:16" x14ac:dyDescent="0.25">
      <c r="A4868" t="s">
        <v>4880</v>
      </c>
      <c r="B4868" t="s">
        <v>5728</v>
      </c>
      <c r="C4868" t="str">
        <f>TEXT(SalesData[[#This Row],[Order Date]],"mmm-yyyy")</f>
        <v>May-2024</v>
      </c>
      <c r="D4868">
        <f t="shared" si="76"/>
        <v>2024</v>
      </c>
      <c r="E4868" t="s">
        <v>6197</v>
      </c>
      <c r="F4868" t="s">
        <v>6895</v>
      </c>
      <c r="G4868" t="s">
        <v>7097</v>
      </c>
      <c r="H4868" t="s">
        <v>7104</v>
      </c>
      <c r="I4868" t="s">
        <v>7132</v>
      </c>
      <c r="J4868" t="s">
        <v>7165</v>
      </c>
      <c r="K4868" t="s">
        <v>7177</v>
      </c>
      <c r="L4868" t="s">
        <v>7198</v>
      </c>
      <c r="M4868">
        <v>2</v>
      </c>
      <c r="N4868">
        <v>127137.75</v>
      </c>
      <c r="O4868">
        <v>0</v>
      </c>
      <c r="P4868">
        <v>23934.240000000002</v>
      </c>
    </row>
    <row r="4869" spans="1:16" x14ac:dyDescent="0.25">
      <c r="A4869" t="s">
        <v>4881</v>
      </c>
      <c r="B4869" t="s">
        <v>5101</v>
      </c>
      <c r="C4869" t="str">
        <f>TEXT(SalesData[[#This Row],[Order Date]],"mmm-yyyy")</f>
        <v>Nov-2023</v>
      </c>
      <c r="D4869">
        <f t="shared" si="76"/>
        <v>2023</v>
      </c>
      <c r="E4869" t="s">
        <v>6098</v>
      </c>
      <c r="F4869" t="s">
        <v>6897</v>
      </c>
      <c r="G4869" t="s">
        <v>7095</v>
      </c>
      <c r="H4869" t="s">
        <v>7102</v>
      </c>
      <c r="I4869" t="s">
        <v>7147</v>
      </c>
      <c r="J4869" t="s">
        <v>7163</v>
      </c>
      <c r="K4869" t="s">
        <v>7171</v>
      </c>
      <c r="L4869" t="s">
        <v>7184</v>
      </c>
      <c r="M4869">
        <v>5</v>
      </c>
      <c r="N4869">
        <v>38913.699999999997</v>
      </c>
      <c r="O4869">
        <v>0</v>
      </c>
      <c r="P4869">
        <v>5857.97</v>
      </c>
    </row>
    <row r="4870" spans="1:16" x14ac:dyDescent="0.25">
      <c r="A4870" t="s">
        <v>4882</v>
      </c>
      <c r="B4870" t="s">
        <v>5734</v>
      </c>
      <c r="C4870" t="str">
        <f>TEXT(SalesData[[#This Row],[Order Date]],"mmm-yyyy")</f>
        <v>Mar-2023</v>
      </c>
      <c r="D4870">
        <f t="shared" si="76"/>
        <v>2023</v>
      </c>
      <c r="E4870" t="s">
        <v>6231</v>
      </c>
      <c r="F4870" t="s">
        <v>6994</v>
      </c>
      <c r="G4870" t="s">
        <v>7095</v>
      </c>
      <c r="H4870" t="s">
        <v>7102</v>
      </c>
      <c r="I4870" t="s">
        <v>7147</v>
      </c>
      <c r="J4870" t="s">
        <v>7164</v>
      </c>
      <c r="K4870" t="s">
        <v>7173</v>
      </c>
      <c r="L4870" t="s">
        <v>7206</v>
      </c>
      <c r="M4870">
        <v>3</v>
      </c>
      <c r="N4870">
        <v>5767.93</v>
      </c>
      <c r="O4870">
        <v>0.1</v>
      </c>
      <c r="P4870">
        <v>1710.61</v>
      </c>
    </row>
    <row r="4871" spans="1:16" x14ac:dyDescent="0.25">
      <c r="A4871" t="s">
        <v>4883</v>
      </c>
      <c r="B4871" t="s">
        <v>5598</v>
      </c>
      <c r="C4871" t="str">
        <f>TEXT(SalesData[[#This Row],[Order Date]],"mmm-yyyy")</f>
        <v>Nov-2024</v>
      </c>
      <c r="D4871">
        <f t="shared" si="76"/>
        <v>2024</v>
      </c>
      <c r="E4871" t="s">
        <v>6117</v>
      </c>
      <c r="F4871" t="s">
        <v>6916</v>
      </c>
      <c r="G4871" t="s">
        <v>7095</v>
      </c>
      <c r="H4871" t="s">
        <v>7109</v>
      </c>
      <c r="I4871" t="s">
        <v>7140</v>
      </c>
      <c r="J4871" t="s">
        <v>7162</v>
      </c>
      <c r="K4871" t="s">
        <v>7166</v>
      </c>
      <c r="L4871" t="s">
        <v>7211</v>
      </c>
      <c r="M4871">
        <v>1</v>
      </c>
      <c r="N4871">
        <v>5826.85</v>
      </c>
      <c r="O4871">
        <v>0.25</v>
      </c>
      <c r="P4871">
        <v>210.34</v>
      </c>
    </row>
    <row r="4872" spans="1:16" x14ac:dyDescent="0.25">
      <c r="A4872" t="s">
        <v>4884</v>
      </c>
      <c r="B4872" t="s">
        <v>5745</v>
      </c>
      <c r="C4872" t="str">
        <f>TEXT(SalesData[[#This Row],[Order Date]],"mmm-yyyy")</f>
        <v>Apr-2023</v>
      </c>
      <c r="D4872">
        <f t="shared" si="76"/>
        <v>2023</v>
      </c>
      <c r="E4872" t="s">
        <v>6748</v>
      </c>
      <c r="F4872" t="s">
        <v>6909</v>
      </c>
      <c r="G4872" t="s">
        <v>7094</v>
      </c>
      <c r="H4872" t="s">
        <v>7100</v>
      </c>
      <c r="I4872" t="s">
        <v>7136</v>
      </c>
      <c r="J4872" t="s">
        <v>7162</v>
      </c>
      <c r="K4872" t="s">
        <v>7168</v>
      </c>
      <c r="L4872" t="s">
        <v>7181</v>
      </c>
      <c r="M4872">
        <v>3</v>
      </c>
      <c r="N4872">
        <v>34471.910000000003</v>
      </c>
      <c r="O4872">
        <v>0</v>
      </c>
      <c r="P4872">
        <v>8157.84</v>
      </c>
    </row>
    <row r="4873" spans="1:16" x14ac:dyDescent="0.25">
      <c r="A4873" t="s">
        <v>4885</v>
      </c>
      <c r="B4873" t="s">
        <v>5821</v>
      </c>
      <c r="C4873" t="str">
        <f>TEXT(SalesData[[#This Row],[Order Date]],"mmm-yyyy")</f>
        <v>Jun-2024</v>
      </c>
      <c r="D4873">
        <f t="shared" si="76"/>
        <v>2024</v>
      </c>
      <c r="E4873" t="s">
        <v>6754</v>
      </c>
      <c r="F4873" t="s">
        <v>6956</v>
      </c>
      <c r="G4873" t="s">
        <v>7095</v>
      </c>
      <c r="H4873" t="s">
        <v>7109</v>
      </c>
      <c r="I4873" t="s">
        <v>7140</v>
      </c>
      <c r="J4873" t="s">
        <v>7163</v>
      </c>
      <c r="K4873" t="s">
        <v>7171</v>
      </c>
      <c r="L4873" t="s">
        <v>7184</v>
      </c>
      <c r="M4873">
        <v>3</v>
      </c>
      <c r="N4873">
        <v>19989.41</v>
      </c>
      <c r="O4873">
        <v>0.15</v>
      </c>
      <c r="P4873">
        <v>2233.34</v>
      </c>
    </row>
    <row r="4874" spans="1:16" x14ac:dyDescent="0.25">
      <c r="A4874" t="s">
        <v>4886</v>
      </c>
      <c r="B4874" t="s">
        <v>5735</v>
      </c>
      <c r="C4874" t="str">
        <f>TEXT(SalesData[[#This Row],[Order Date]],"mmm-yyyy")</f>
        <v>Jan-2024</v>
      </c>
      <c r="D4874">
        <f t="shared" si="76"/>
        <v>2024</v>
      </c>
      <c r="E4874" t="s">
        <v>6155</v>
      </c>
      <c r="F4874" t="s">
        <v>6918</v>
      </c>
      <c r="G4874" t="s">
        <v>7095</v>
      </c>
      <c r="H4874" t="s">
        <v>7108</v>
      </c>
      <c r="I4874" t="s">
        <v>7126</v>
      </c>
      <c r="J4874" t="s">
        <v>7162</v>
      </c>
      <c r="K4874" t="s">
        <v>7169</v>
      </c>
      <c r="L4874" t="s">
        <v>7203</v>
      </c>
      <c r="M4874">
        <v>2</v>
      </c>
      <c r="N4874">
        <v>37181.67</v>
      </c>
      <c r="O4874">
        <v>0.15</v>
      </c>
      <c r="P4874">
        <v>2814.05</v>
      </c>
    </row>
    <row r="4875" spans="1:16" x14ac:dyDescent="0.25">
      <c r="A4875" t="s">
        <v>4887</v>
      </c>
      <c r="B4875" t="s">
        <v>5359</v>
      </c>
      <c r="C4875" t="str">
        <f>TEXT(SalesData[[#This Row],[Order Date]],"mmm-yyyy")</f>
        <v>Nov-2024</v>
      </c>
      <c r="D4875">
        <f t="shared" si="76"/>
        <v>2024</v>
      </c>
      <c r="E4875" t="s">
        <v>6183</v>
      </c>
      <c r="F4875" t="s">
        <v>6971</v>
      </c>
      <c r="G4875" t="s">
        <v>7095</v>
      </c>
      <c r="H4875" t="s">
        <v>7102</v>
      </c>
      <c r="I4875" t="s">
        <v>7157</v>
      </c>
      <c r="J4875" t="s">
        <v>7162</v>
      </c>
      <c r="K4875" t="s">
        <v>7168</v>
      </c>
      <c r="L4875" t="s">
        <v>7180</v>
      </c>
      <c r="M4875">
        <v>1</v>
      </c>
      <c r="N4875">
        <v>2924.5</v>
      </c>
      <c r="O4875">
        <v>0.2</v>
      </c>
      <c r="P4875">
        <v>265.52</v>
      </c>
    </row>
    <row r="4876" spans="1:16" x14ac:dyDescent="0.25">
      <c r="A4876" t="s">
        <v>4888</v>
      </c>
      <c r="B4876" t="s">
        <v>5655</v>
      </c>
      <c r="C4876" t="str">
        <f>TEXT(SalesData[[#This Row],[Order Date]],"mmm-yyyy")</f>
        <v>Aug-2024</v>
      </c>
      <c r="D4876">
        <f t="shared" si="76"/>
        <v>2024</v>
      </c>
      <c r="E4876" t="s">
        <v>6658</v>
      </c>
      <c r="F4876" t="s">
        <v>6964</v>
      </c>
      <c r="G4876" t="s">
        <v>7096</v>
      </c>
      <c r="H4876" t="s">
        <v>7103</v>
      </c>
      <c r="I4876" t="s">
        <v>7158</v>
      </c>
      <c r="J4876" t="s">
        <v>7163</v>
      </c>
      <c r="K4876" t="s">
        <v>7167</v>
      </c>
      <c r="L4876" t="s">
        <v>7187</v>
      </c>
      <c r="M4876">
        <v>3</v>
      </c>
      <c r="N4876">
        <v>3955.16</v>
      </c>
      <c r="O4876">
        <v>0.15</v>
      </c>
      <c r="P4876">
        <v>872.52</v>
      </c>
    </row>
    <row r="4877" spans="1:16" x14ac:dyDescent="0.25">
      <c r="A4877" t="s">
        <v>4889</v>
      </c>
      <c r="B4877" t="s">
        <v>5528</v>
      </c>
      <c r="C4877" t="str">
        <f>TEXT(SalesData[[#This Row],[Order Date]],"mmm-yyyy")</f>
        <v>Dec-2024</v>
      </c>
      <c r="D4877">
        <f t="shared" si="76"/>
        <v>2024</v>
      </c>
      <c r="E4877" t="s">
        <v>6498</v>
      </c>
      <c r="F4877" t="s">
        <v>7003</v>
      </c>
      <c r="G4877" t="s">
        <v>7095</v>
      </c>
      <c r="H4877" t="s">
        <v>7106</v>
      </c>
      <c r="I4877" t="s">
        <v>7122</v>
      </c>
      <c r="J4877" t="s">
        <v>7165</v>
      </c>
      <c r="K4877" t="s">
        <v>7176</v>
      </c>
      <c r="L4877" t="s">
        <v>7195</v>
      </c>
      <c r="M4877">
        <v>6</v>
      </c>
      <c r="N4877">
        <v>68969.399999999994</v>
      </c>
      <c r="O4877">
        <v>0</v>
      </c>
      <c r="P4877">
        <v>8001.86</v>
      </c>
    </row>
    <row r="4878" spans="1:16" x14ac:dyDescent="0.25">
      <c r="A4878" t="s">
        <v>4890</v>
      </c>
      <c r="B4878" t="s">
        <v>5605</v>
      </c>
      <c r="C4878" t="str">
        <f>TEXT(SalesData[[#This Row],[Order Date]],"mmm-yyyy")</f>
        <v>Aug-2025</v>
      </c>
      <c r="D4878">
        <f t="shared" si="76"/>
        <v>2025</v>
      </c>
      <c r="E4878" t="s">
        <v>6412</v>
      </c>
      <c r="F4878" t="s">
        <v>6967</v>
      </c>
      <c r="G4878" t="s">
        <v>7095</v>
      </c>
      <c r="H4878" t="s">
        <v>7102</v>
      </c>
      <c r="I4878" t="s">
        <v>7118</v>
      </c>
      <c r="J4878" t="s">
        <v>7162</v>
      </c>
      <c r="K4878" t="s">
        <v>7166</v>
      </c>
      <c r="L4878" t="s">
        <v>7211</v>
      </c>
      <c r="M4878">
        <v>2</v>
      </c>
      <c r="N4878">
        <v>10834.23</v>
      </c>
      <c r="O4878">
        <v>0.25</v>
      </c>
      <c r="P4878">
        <v>1230.55</v>
      </c>
    </row>
    <row r="4879" spans="1:16" x14ac:dyDescent="0.25">
      <c r="A4879" t="s">
        <v>4891</v>
      </c>
      <c r="B4879" t="s">
        <v>5106</v>
      </c>
      <c r="C4879" t="str">
        <f>TEXT(SalesData[[#This Row],[Order Date]],"mmm-yyyy")</f>
        <v>May-2023</v>
      </c>
      <c r="D4879">
        <f t="shared" si="76"/>
        <v>2023</v>
      </c>
      <c r="E4879" t="s">
        <v>6860</v>
      </c>
      <c r="F4879" t="s">
        <v>6940</v>
      </c>
      <c r="G4879" t="s">
        <v>7097</v>
      </c>
      <c r="H4879" t="s">
        <v>7104</v>
      </c>
      <c r="I4879" t="s">
        <v>7120</v>
      </c>
      <c r="J4879" t="s">
        <v>7162</v>
      </c>
      <c r="K4879" t="s">
        <v>7169</v>
      </c>
      <c r="L4879" t="s">
        <v>7193</v>
      </c>
      <c r="M4879">
        <v>6</v>
      </c>
      <c r="N4879">
        <v>51115.27</v>
      </c>
      <c r="O4879">
        <v>0.2</v>
      </c>
      <c r="P4879">
        <v>5707.15</v>
      </c>
    </row>
    <row r="4880" spans="1:16" x14ac:dyDescent="0.25">
      <c r="A4880" t="s">
        <v>4892</v>
      </c>
      <c r="B4880" t="s">
        <v>5748</v>
      </c>
      <c r="C4880" t="str">
        <f>TEXT(SalesData[[#This Row],[Order Date]],"mmm-yyyy")</f>
        <v>Jan-2025</v>
      </c>
      <c r="D4880">
        <f t="shared" si="76"/>
        <v>2025</v>
      </c>
      <c r="E4880" t="s">
        <v>6674</v>
      </c>
      <c r="F4880" t="s">
        <v>6975</v>
      </c>
      <c r="G4880" t="s">
        <v>7095</v>
      </c>
      <c r="H4880" t="s">
        <v>7108</v>
      </c>
      <c r="I4880" t="s">
        <v>7126</v>
      </c>
      <c r="J4880" t="s">
        <v>7164</v>
      </c>
      <c r="K4880" t="s">
        <v>7170</v>
      </c>
      <c r="L4880" t="s">
        <v>7189</v>
      </c>
      <c r="M4880">
        <v>6</v>
      </c>
      <c r="N4880">
        <v>7660.91</v>
      </c>
      <c r="O4880">
        <v>0.15</v>
      </c>
      <c r="P4880">
        <v>1780.62</v>
      </c>
    </row>
    <row r="4881" spans="1:16" x14ac:dyDescent="0.25">
      <c r="A4881" t="s">
        <v>4893</v>
      </c>
      <c r="B4881" t="s">
        <v>5028</v>
      </c>
      <c r="C4881" t="str">
        <f>TEXT(SalesData[[#This Row],[Order Date]],"mmm-yyyy")</f>
        <v>Mar-2023</v>
      </c>
      <c r="D4881">
        <f t="shared" si="76"/>
        <v>2023</v>
      </c>
      <c r="E4881" t="s">
        <v>6599</v>
      </c>
      <c r="F4881" t="s">
        <v>7080</v>
      </c>
      <c r="G4881" t="s">
        <v>7096</v>
      </c>
      <c r="H4881" t="s">
        <v>7112</v>
      </c>
      <c r="I4881" t="s">
        <v>7133</v>
      </c>
      <c r="J4881" t="s">
        <v>7162</v>
      </c>
      <c r="K4881" t="s">
        <v>7169</v>
      </c>
      <c r="L4881" t="s">
        <v>7193</v>
      </c>
      <c r="M4881">
        <v>8</v>
      </c>
      <c r="N4881">
        <v>75010.14</v>
      </c>
      <c r="O4881">
        <v>0.15</v>
      </c>
      <c r="P4881">
        <v>7991.67</v>
      </c>
    </row>
    <row r="4882" spans="1:16" x14ac:dyDescent="0.25">
      <c r="A4882" t="s">
        <v>4894</v>
      </c>
      <c r="B4882" t="s">
        <v>5145</v>
      </c>
      <c r="C4882" t="str">
        <f>TEXT(SalesData[[#This Row],[Order Date]],"mmm-yyyy")</f>
        <v>Sep-2024</v>
      </c>
      <c r="D4882">
        <f t="shared" si="76"/>
        <v>2024</v>
      </c>
      <c r="E4882" t="s">
        <v>6430</v>
      </c>
      <c r="F4882" t="s">
        <v>7056</v>
      </c>
      <c r="G4882" t="s">
        <v>7095</v>
      </c>
      <c r="H4882" t="s">
        <v>7109</v>
      </c>
      <c r="I4882" t="s">
        <v>7135</v>
      </c>
      <c r="J4882" t="s">
        <v>7165</v>
      </c>
      <c r="K4882" t="s">
        <v>7176</v>
      </c>
      <c r="L4882" t="s">
        <v>7194</v>
      </c>
      <c r="M4882">
        <v>1</v>
      </c>
      <c r="N4882">
        <v>21538.44</v>
      </c>
      <c r="O4882">
        <v>0.15</v>
      </c>
      <c r="P4882">
        <v>1699.38</v>
      </c>
    </row>
    <row r="4883" spans="1:16" x14ac:dyDescent="0.25">
      <c r="A4883" t="s">
        <v>4895</v>
      </c>
      <c r="B4883" t="s">
        <v>5995</v>
      </c>
      <c r="C4883" t="str">
        <f>TEXT(SalesData[[#This Row],[Order Date]],"mmm-yyyy")</f>
        <v>Sep-2023</v>
      </c>
      <c r="D4883">
        <f t="shared" si="76"/>
        <v>2023</v>
      </c>
      <c r="E4883" t="s">
        <v>6554</v>
      </c>
      <c r="F4883" t="s">
        <v>7077</v>
      </c>
      <c r="G4883" t="s">
        <v>7097</v>
      </c>
      <c r="H4883" t="s">
        <v>7107</v>
      </c>
      <c r="I4883" t="s">
        <v>7153</v>
      </c>
      <c r="J4883" t="s">
        <v>7165</v>
      </c>
      <c r="K4883" t="s">
        <v>7177</v>
      </c>
      <c r="L4883" t="s">
        <v>7201</v>
      </c>
      <c r="M4883">
        <v>8</v>
      </c>
      <c r="N4883">
        <v>397324.95</v>
      </c>
      <c r="O4883">
        <v>0</v>
      </c>
      <c r="P4883">
        <v>59634.07</v>
      </c>
    </row>
    <row r="4884" spans="1:16" x14ac:dyDescent="0.25">
      <c r="A4884" t="s">
        <v>4896</v>
      </c>
      <c r="B4884" t="s">
        <v>5598</v>
      </c>
      <c r="C4884" t="str">
        <f>TEXT(SalesData[[#This Row],[Order Date]],"mmm-yyyy")</f>
        <v>Nov-2024</v>
      </c>
      <c r="D4884">
        <f t="shared" si="76"/>
        <v>2024</v>
      </c>
      <c r="E4884" t="s">
        <v>6598</v>
      </c>
      <c r="F4884" t="s">
        <v>7012</v>
      </c>
      <c r="G4884" t="s">
        <v>7094</v>
      </c>
      <c r="H4884" t="s">
        <v>7099</v>
      </c>
      <c r="I4884" t="s">
        <v>7130</v>
      </c>
      <c r="J4884" t="s">
        <v>7162</v>
      </c>
      <c r="K4884" t="s">
        <v>7168</v>
      </c>
      <c r="L4884" t="s">
        <v>7191</v>
      </c>
      <c r="M4884">
        <v>7</v>
      </c>
      <c r="N4884">
        <v>35511.86</v>
      </c>
      <c r="O4884">
        <v>0.25</v>
      </c>
      <c r="P4884">
        <v>3187.52</v>
      </c>
    </row>
    <row r="4885" spans="1:16" x14ac:dyDescent="0.25">
      <c r="A4885" t="s">
        <v>4897</v>
      </c>
      <c r="B4885" t="s">
        <v>5471</v>
      </c>
      <c r="C4885" t="str">
        <f>TEXT(SalesData[[#This Row],[Order Date]],"mmm-yyyy")</f>
        <v>Oct-2025</v>
      </c>
      <c r="D4885">
        <f t="shared" si="76"/>
        <v>2025</v>
      </c>
      <c r="E4885" t="s">
        <v>6372</v>
      </c>
      <c r="F4885" t="s">
        <v>6917</v>
      </c>
      <c r="G4885" t="s">
        <v>7094</v>
      </c>
      <c r="H4885" t="s">
        <v>7098</v>
      </c>
      <c r="I4885" t="s">
        <v>7114</v>
      </c>
      <c r="J4885" t="s">
        <v>7164</v>
      </c>
      <c r="K4885" t="s">
        <v>7173</v>
      </c>
      <c r="L4885" t="s">
        <v>7186</v>
      </c>
      <c r="M4885">
        <v>3</v>
      </c>
      <c r="N4885">
        <v>10323.61</v>
      </c>
      <c r="O4885">
        <v>0.25</v>
      </c>
      <c r="P4885">
        <v>1508.64</v>
      </c>
    </row>
    <row r="4886" spans="1:16" x14ac:dyDescent="0.25">
      <c r="A4886" t="s">
        <v>4898</v>
      </c>
      <c r="B4886" t="s">
        <v>5531</v>
      </c>
      <c r="C4886" t="str">
        <f>TEXT(SalesData[[#This Row],[Order Date]],"mmm-yyyy")</f>
        <v>Oct-2023</v>
      </c>
      <c r="D4886">
        <f t="shared" si="76"/>
        <v>2023</v>
      </c>
      <c r="E4886" t="s">
        <v>6400</v>
      </c>
      <c r="F4886" t="s">
        <v>7014</v>
      </c>
      <c r="G4886" t="s">
        <v>7095</v>
      </c>
      <c r="H4886" t="s">
        <v>7106</v>
      </c>
      <c r="I4886" t="s">
        <v>7122</v>
      </c>
      <c r="J4886" t="s">
        <v>7162</v>
      </c>
      <c r="K4886" t="s">
        <v>7169</v>
      </c>
      <c r="L4886" t="s">
        <v>7203</v>
      </c>
      <c r="M4886">
        <v>5</v>
      </c>
      <c r="N4886">
        <v>83696.08</v>
      </c>
      <c r="O4886">
        <v>0.25</v>
      </c>
      <c r="P4886">
        <v>-77.44</v>
      </c>
    </row>
    <row r="4887" spans="1:16" x14ac:dyDescent="0.25">
      <c r="A4887" t="s">
        <v>4899</v>
      </c>
      <c r="B4887" t="s">
        <v>5550</v>
      </c>
      <c r="C4887" t="str">
        <f>TEXT(SalesData[[#This Row],[Order Date]],"mmm-yyyy")</f>
        <v>Jun-2023</v>
      </c>
      <c r="D4887">
        <f t="shared" si="76"/>
        <v>2023</v>
      </c>
      <c r="E4887" t="s">
        <v>6162</v>
      </c>
      <c r="F4887" t="s">
        <v>6958</v>
      </c>
      <c r="G4887" t="s">
        <v>7096</v>
      </c>
      <c r="H4887" t="s">
        <v>7111</v>
      </c>
      <c r="I4887" t="s">
        <v>7145</v>
      </c>
      <c r="J4887" t="s">
        <v>7164</v>
      </c>
      <c r="K4887" t="s">
        <v>7173</v>
      </c>
      <c r="L4887" t="s">
        <v>7200</v>
      </c>
      <c r="M4887">
        <v>2</v>
      </c>
      <c r="N4887">
        <v>2441.2199999999998</v>
      </c>
      <c r="O4887">
        <v>0</v>
      </c>
      <c r="P4887">
        <v>896.19</v>
      </c>
    </row>
    <row r="4888" spans="1:16" x14ac:dyDescent="0.25">
      <c r="A4888" t="s">
        <v>4900</v>
      </c>
      <c r="B4888" t="s">
        <v>5848</v>
      </c>
      <c r="C4888" t="str">
        <f>TEXT(SalesData[[#This Row],[Order Date]],"mmm-yyyy")</f>
        <v>Oct-2024</v>
      </c>
      <c r="D4888">
        <f t="shared" si="76"/>
        <v>2024</v>
      </c>
      <c r="E4888" t="s">
        <v>6694</v>
      </c>
      <c r="F4888" t="s">
        <v>6938</v>
      </c>
      <c r="G4888" t="s">
        <v>7095</v>
      </c>
      <c r="H4888" t="s">
        <v>7108</v>
      </c>
      <c r="I4888" t="s">
        <v>7150</v>
      </c>
      <c r="J4888" t="s">
        <v>7164</v>
      </c>
      <c r="K4888" t="s">
        <v>7173</v>
      </c>
      <c r="L4888" t="s">
        <v>7200</v>
      </c>
      <c r="M4888">
        <v>5</v>
      </c>
      <c r="N4888">
        <v>4458.4399999999996</v>
      </c>
      <c r="O4888">
        <v>0.25</v>
      </c>
      <c r="P4888">
        <v>1293.82</v>
      </c>
    </row>
    <row r="4889" spans="1:16" x14ac:dyDescent="0.25">
      <c r="A4889" t="s">
        <v>4901</v>
      </c>
      <c r="B4889" t="s">
        <v>5513</v>
      </c>
      <c r="C4889" t="str">
        <f>TEXT(SalesData[[#This Row],[Order Date]],"mmm-yyyy")</f>
        <v>Mar-2025</v>
      </c>
      <c r="D4889">
        <f t="shared" si="76"/>
        <v>2025</v>
      </c>
      <c r="E4889" t="s">
        <v>6784</v>
      </c>
      <c r="F4889" t="s">
        <v>6951</v>
      </c>
      <c r="G4889" t="s">
        <v>7097</v>
      </c>
      <c r="H4889" t="s">
        <v>7107</v>
      </c>
      <c r="I4889" t="s">
        <v>7123</v>
      </c>
      <c r="J4889" t="s">
        <v>7165</v>
      </c>
      <c r="K4889" t="s">
        <v>7176</v>
      </c>
      <c r="L4889" t="s">
        <v>7194</v>
      </c>
      <c r="M4889">
        <v>8</v>
      </c>
      <c r="N4889">
        <v>161289.04</v>
      </c>
      <c r="O4889">
        <v>0.2</v>
      </c>
      <c r="P4889">
        <v>7707.42</v>
      </c>
    </row>
    <row r="4890" spans="1:16" x14ac:dyDescent="0.25">
      <c r="A4890" t="s">
        <v>4902</v>
      </c>
      <c r="B4890" t="s">
        <v>5098</v>
      </c>
      <c r="C4890" t="str">
        <f>TEXT(SalesData[[#This Row],[Order Date]],"mmm-yyyy")</f>
        <v>Nov-2024</v>
      </c>
      <c r="D4890">
        <f t="shared" si="76"/>
        <v>2024</v>
      </c>
      <c r="E4890" t="s">
        <v>6190</v>
      </c>
      <c r="F4890" t="s">
        <v>6930</v>
      </c>
      <c r="G4890" t="s">
        <v>7097</v>
      </c>
      <c r="H4890" t="s">
        <v>7104</v>
      </c>
      <c r="I4890" t="s">
        <v>7160</v>
      </c>
      <c r="J4890" t="s">
        <v>7163</v>
      </c>
      <c r="K4890" t="s">
        <v>7171</v>
      </c>
      <c r="L4890" t="s">
        <v>7184</v>
      </c>
      <c r="M4890">
        <v>4</v>
      </c>
      <c r="N4890">
        <v>23984.2</v>
      </c>
      <c r="O4890">
        <v>0.25</v>
      </c>
      <c r="P4890">
        <v>1999.03</v>
      </c>
    </row>
    <row r="4891" spans="1:16" x14ac:dyDescent="0.25">
      <c r="A4891" t="s">
        <v>4903</v>
      </c>
      <c r="B4891" t="s">
        <v>5752</v>
      </c>
      <c r="C4891" t="str">
        <f>TEXT(SalesData[[#This Row],[Order Date]],"mmm-yyyy")</f>
        <v>Dec-2023</v>
      </c>
      <c r="D4891">
        <f t="shared" si="76"/>
        <v>2023</v>
      </c>
      <c r="E4891" t="s">
        <v>6572</v>
      </c>
      <c r="F4891" t="s">
        <v>7079</v>
      </c>
      <c r="G4891" t="s">
        <v>7095</v>
      </c>
      <c r="H4891" t="s">
        <v>7109</v>
      </c>
      <c r="I4891" t="s">
        <v>7135</v>
      </c>
      <c r="J4891" t="s">
        <v>7164</v>
      </c>
      <c r="K4891" t="s">
        <v>7173</v>
      </c>
      <c r="L4891" t="s">
        <v>7200</v>
      </c>
      <c r="M4891">
        <v>3</v>
      </c>
      <c r="N4891">
        <v>3580.19</v>
      </c>
      <c r="O4891">
        <v>0</v>
      </c>
      <c r="P4891">
        <v>1234.21</v>
      </c>
    </row>
    <row r="4892" spans="1:16" x14ac:dyDescent="0.25">
      <c r="A4892" t="s">
        <v>4904</v>
      </c>
      <c r="B4892" t="s">
        <v>5129</v>
      </c>
      <c r="C4892" t="str">
        <f>TEXT(SalesData[[#This Row],[Order Date]],"mmm-yyyy")</f>
        <v>Feb-2024</v>
      </c>
      <c r="D4892">
        <f t="shared" si="76"/>
        <v>2024</v>
      </c>
      <c r="E4892" t="s">
        <v>6189</v>
      </c>
      <c r="F4892" t="s">
        <v>6976</v>
      </c>
      <c r="G4892" t="s">
        <v>7095</v>
      </c>
      <c r="H4892" t="s">
        <v>7106</v>
      </c>
      <c r="I4892" t="s">
        <v>7146</v>
      </c>
      <c r="J4892" t="s">
        <v>7165</v>
      </c>
      <c r="K4892" t="s">
        <v>7177</v>
      </c>
      <c r="L4892" t="s">
        <v>7201</v>
      </c>
      <c r="M4892">
        <v>6</v>
      </c>
      <c r="N4892">
        <v>223063.73</v>
      </c>
      <c r="O4892">
        <v>0.25</v>
      </c>
      <c r="P4892">
        <v>14477.75</v>
      </c>
    </row>
    <row r="4893" spans="1:16" x14ac:dyDescent="0.25">
      <c r="A4893" t="s">
        <v>4905</v>
      </c>
      <c r="B4893" t="s">
        <v>5689</v>
      </c>
      <c r="C4893" t="str">
        <f>TEXT(SalesData[[#This Row],[Order Date]],"mmm-yyyy")</f>
        <v>Jun-2023</v>
      </c>
      <c r="D4893">
        <f t="shared" si="76"/>
        <v>2023</v>
      </c>
      <c r="E4893" t="s">
        <v>6135</v>
      </c>
      <c r="F4893" t="s">
        <v>6933</v>
      </c>
      <c r="G4893" t="s">
        <v>7094</v>
      </c>
      <c r="H4893" t="s">
        <v>7101</v>
      </c>
      <c r="I4893" t="s">
        <v>7124</v>
      </c>
      <c r="J4893" t="s">
        <v>7163</v>
      </c>
      <c r="K4893" t="s">
        <v>7175</v>
      </c>
      <c r="L4893" t="s">
        <v>7190</v>
      </c>
      <c r="M4893">
        <v>8</v>
      </c>
      <c r="N4893">
        <v>16525.060000000001</v>
      </c>
      <c r="O4893">
        <v>0.05</v>
      </c>
      <c r="P4893">
        <v>3369.65</v>
      </c>
    </row>
    <row r="4894" spans="1:16" x14ac:dyDescent="0.25">
      <c r="A4894" t="s">
        <v>4906</v>
      </c>
      <c r="B4894" t="s">
        <v>6042</v>
      </c>
      <c r="C4894" t="str">
        <f>TEXT(SalesData[[#This Row],[Order Date]],"mmm-yyyy")</f>
        <v>Feb-2024</v>
      </c>
      <c r="D4894">
        <f t="shared" si="76"/>
        <v>2024</v>
      </c>
      <c r="E4894" t="s">
        <v>6159</v>
      </c>
      <c r="F4894" t="s">
        <v>6955</v>
      </c>
      <c r="G4894" t="s">
        <v>7096</v>
      </c>
      <c r="H4894" t="s">
        <v>7111</v>
      </c>
      <c r="I4894" t="s">
        <v>7131</v>
      </c>
      <c r="J4894" t="s">
        <v>7162</v>
      </c>
      <c r="K4894" t="s">
        <v>7168</v>
      </c>
      <c r="L4894" t="s">
        <v>7181</v>
      </c>
      <c r="M4894">
        <v>5</v>
      </c>
      <c r="N4894">
        <v>52244.71</v>
      </c>
      <c r="O4894">
        <v>0.15</v>
      </c>
      <c r="P4894">
        <v>8820.81</v>
      </c>
    </row>
    <row r="4895" spans="1:16" x14ac:dyDescent="0.25">
      <c r="A4895" t="s">
        <v>4907</v>
      </c>
      <c r="B4895" t="s">
        <v>5834</v>
      </c>
      <c r="C4895" t="str">
        <f>TEXT(SalesData[[#This Row],[Order Date]],"mmm-yyyy")</f>
        <v>Jun-2023</v>
      </c>
      <c r="D4895">
        <f t="shared" si="76"/>
        <v>2023</v>
      </c>
      <c r="E4895" t="s">
        <v>6614</v>
      </c>
      <c r="F4895" t="s">
        <v>6926</v>
      </c>
      <c r="G4895" t="s">
        <v>7097</v>
      </c>
      <c r="H4895" t="s">
        <v>7105</v>
      </c>
      <c r="I4895" t="s">
        <v>7121</v>
      </c>
      <c r="J4895" t="s">
        <v>7165</v>
      </c>
      <c r="K4895" t="s">
        <v>7177</v>
      </c>
      <c r="L4895" t="s">
        <v>7201</v>
      </c>
      <c r="M4895">
        <v>2</v>
      </c>
      <c r="N4895">
        <v>88131.41</v>
      </c>
      <c r="O4895">
        <v>0.15</v>
      </c>
      <c r="P4895">
        <v>5095.26</v>
      </c>
    </row>
    <row r="4896" spans="1:16" x14ac:dyDescent="0.25">
      <c r="A4896" t="s">
        <v>4908</v>
      </c>
      <c r="B4896" t="s">
        <v>5299</v>
      </c>
      <c r="C4896" t="str">
        <f>TEXT(SalesData[[#This Row],[Order Date]],"mmm-yyyy")</f>
        <v>Dec-2023</v>
      </c>
      <c r="D4896">
        <f t="shared" si="76"/>
        <v>2023</v>
      </c>
      <c r="E4896" t="s">
        <v>6664</v>
      </c>
      <c r="F4896" t="s">
        <v>7029</v>
      </c>
      <c r="G4896" t="s">
        <v>7096</v>
      </c>
      <c r="H4896" t="s">
        <v>7111</v>
      </c>
      <c r="I4896" t="s">
        <v>7142</v>
      </c>
      <c r="J4896" t="s">
        <v>7162</v>
      </c>
      <c r="K4896" t="s">
        <v>7166</v>
      </c>
      <c r="L4896" t="s">
        <v>7178</v>
      </c>
      <c r="M4896">
        <v>8</v>
      </c>
      <c r="N4896">
        <v>104860.32</v>
      </c>
      <c r="O4896">
        <v>0.15</v>
      </c>
      <c r="P4896">
        <v>19171.62</v>
      </c>
    </row>
    <row r="4897" spans="1:16" x14ac:dyDescent="0.25">
      <c r="A4897" t="s">
        <v>4909</v>
      </c>
      <c r="B4897" t="s">
        <v>5247</v>
      </c>
      <c r="C4897" t="str">
        <f>TEXT(SalesData[[#This Row],[Order Date]],"mmm-yyyy")</f>
        <v>Jul-2024</v>
      </c>
      <c r="D4897">
        <f t="shared" si="76"/>
        <v>2024</v>
      </c>
      <c r="E4897" t="s">
        <v>6446</v>
      </c>
      <c r="F4897" t="s">
        <v>7015</v>
      </c>
      <c r="G4897" t="s">
        <v>7094</v>
      </c>
      <c r="H4897" t="s">
        <v>7098</v>
      </c>
      <c r="I4897" t="s">
        <v>7114</v>
      </c>
      <c r="J4897" t="s">
        <v>7162</v>
      </c>
      <c r="K4897" t="s">
        <v>7168</v>
      </c>
      <c r="L4897" t="s">
        <v>7191</v>
      </c>
      <c r="M4897">
        <v>5</v>
      </c>
      <c r="N4897">
        <v>25215.759999999998</v>
      </c>
      <c r="O4897">
        <v>0.2</v>
      </c>
      <c r="P4897">
        <v>2995.55</v>
      </c>
    </row>
    <row r="4898" spans="1:16" x14ac:dyDescent="0.25">
      <c r="A4898" t="s">
        <v>4910</v>
      </c>
      <c r="B4898" t="s">
        <v>5286</v>
      </c>
      <c r="C4898" t="str">
        <f>TEXT(SalesData[[#This Row],[Order Date]],"mmm-yyyy")</f>
        <v>Sep-2024</v>
      </c>
      <c r="D4898">
        <f t="shared" si="76"/>
        <v>2024</v>
      </c>
      <c r="E4898" t="s">
        <v>6558</v>
      </c>
      <c r="F4898" t="s">
        <v>7064</v>
      </c>
      <c r="G4898" t="s">
        <v>7096</v>
      </c>
      <c r="H4898" t="s">
        <v>7103</v>
      </c>
      <c r="I4898" t="s">
        <v>7119</v>
      </c>
      <c r="J4898" t="s">
        <v>7162</v>
      </c>
      <c r="K4898" t="s">
        <v>7168</v>
      </c>
      <c r="L4898" t="s">
        <v>7180</v>
      </c>
      <c r="M4898">
        <v>3</v>
      </c>
      <c r="N4898">
        <v>10339.02</v>
      </c>
      <c r="O4898">
        <v>0.05</v>
      </c>
      <c r="P4898">
        <v>1678.82</v>
      </c>
    </row>
    <row r="4899" spans="1:16" x14ac:dyDescent="0.25">
      <c r="A4899" t="s">
        <v>4911</v>
      </c>
      <c r="B4899" t="s">
        <v>5965</v>
      </c>
      <c r="C4899" t="str">
        <f>TEXT(SalesData[[#This Row],[Order Date]],"mmm-yyyy")</f>
        <v>Dec-2023</v>
      </c>
      <c r="D4899">
        <f t="shared" si="76"/>
        <v>2023</v>
      </c>
      <c r="E4899" t="s">
        <v>6638</v>
      </c>
      <c r="F4899" t="s">
        <v>6971</v>
      </c>
      <c r="G4899" t="s">
        <v>7097</v>
      </c>
      <c r="H4899" t="s">
        <v>7110</v>
      </c>
      <c r="I4899" t="s">
        <v>7159</v>
      </c>
      <c r="J4899" t="s">
        <v>7162</v>
      </c>
      <c r="K4899" t="s">
        <v>7166</v>
      </c>
      <c r="L4899" t="s">
        <v>7211</v>
      </c>
      <c r="M4899">
        <v>7</v>
      </c>
      <c r="N4899">
        <v>52589.35</v>
      </c>
      <c r="O4899">
        <v>0</v>
      </c>
      <c r="P4899">
        <v>10283.11</v>
      </c>
    </row>
    <row r="4900" spans="1:16" x14ac:dyDescent="0.25">
      <c r="A4900" t="s">
        <v>4912</v>
      </c>
      <c r="B4900" t="s">
        <v>5725</v>
      </c>
      <c r="C4900" t="str">
        <f>TEXT(SalesData[[#This Row],[Order Date]],"mmm-yyyy")</f>
        <v>Feb-2023</v>
      </c>
      <c r="D4900">
        <f t="shared" si="76"/>
        <v>2023</v>
      </c>
      <c r="E4900" t="s">
        <v>6392</v>
      </c>
      <c r="F4900" t="s">
        <v>7006</v>
      </c>
      <c r="G4900" t="s">
        <v>7095</v>
      </c>
      <c r="H4900" t="s">
        <v>7102</v>
      </c>
      <c r="I4900" t="s">
        <v>7147</v>
      </c>
      <c r="J4900" t="s">
        <v>7162</v>
      </c>
      <c r="K4900" t="s">
        <v>7166</v>
      </c>
      <c r="L4900" t="s">
        <v>7178</v>
      </c>
      <c r="M4900">
        <v>6</v>
      </c>
      <c r="N4900">
        <v>93815.73</v>
      </c>
      <c r="O4900">
        <v>0</v>
      </c>
      <c r="P4900">
        <v>19333.54</v>
      </c>
    </row>
    <row r="4901" spans="1:16" x14ac:dyDescent="0.25">
      <c r="A4901" t="s">
        <v>4913</v>
      </c>
      <c r="B4901" t="s">
        <v>5310</v>
      </c>
      <c r="C4901" t="str">
        <f>TEXT(SalesData[[#This Row],[Order Date]],"mmm-yyyy")</f>
        <v>Dec-2025</v>
      </c>
      <c r="D4901">
        <f t="shared" si="76"/>
        <v>2025</v>
      </c>
      <c r="E4901" t="s">
        <v>6438</v>
      </c>
      <c r="F4901" t="s">
        <v>6965</v>
      </c>
      <c r="G4901" t="s">
        <v>7094</v>
      </c>
      <c r="H4901" t="s">
        <v>7101</v>
      </c>
      <c r="I4901" t="s">
        <v>7117</v>
      </c>
      <c r="J4901" t="s">
        <v>7163</v>
      </c>
      <c r="K4901" t="s">
        <v>7167</v>
      </c>
      <c r="L4901" t="s">
        <v>7207</v>
      </c>
      <c r="M4901">
        <v>2</v>
      </c>
      <c r="N4901">
        <v>1564.24</v>
      </c>
      <c r="O4901">
        <v>0</v>
      </c>
      <c r="P4901">
        <v>575.91</v>
      </c>
    </row>
    <row r="4902" spans="1:16" x14ac:dyDescent="0.25">
      <c r="A4902" t="s">
        <v>4914</v>
      </c>
      <c r="B4902" t="s">
        <v>5217</v>
      </c>
      <c r="C4902" t="str">
        <f>TEXT(SalesData[[#This Row],[Order Date]],"mmm-yyyy")</f>
        <v>May-2023</v>
      </c>
      <c r="D4902">
        <f t="shared" si="76"/>
        <v>2023</v>
      </c>
      <c r="E4902" t="s">
        <v>6469</v>
      </c>
      <c r="F4902" t="s">
        <v>7061</v>
      </c>
      <c r="G4902" t="s">
        <v>7094</v>
      </c>
      <c r="H4902" t="s">
        <v>7098</v>
      </c>
      <c r="I4902" t="s">
        <v>7138</v>
      </c>
      <c r="J4902" t="s">
        <v>7165</v>
      </c>
      <c r="K4902" t="s">
        <v>7176</v>
      </c>
      <c r="L4902" t="s">
        <v>7194</v>
      </c>
      <c r="M4902">
        <v>7</v>
      </c>
      <c r="N4902">
        <v>167708.98000000001</v>
      </c>
      <c r="O4902">
        <v>0</v>
      </c>
      <c r="P4902">
        <v>26701.02</v>
      </c>
    </row>
    <row r="4903" spans="1:16" x14ac:dyDescent="0.25">
      <c r="A4903" t="s">
        <v>4915</v>
      </c>
      <c r="B4903" t="s">
        <v>5466</v>
      </c>
      <c r="C4903" t="str">
        <f>TEXT(SalesData[[#This Row],[Order Date]],"mmm-yyyy")</f>
        <v>Sep-2024</v>
      </c>
      <c r="D4903">
        <f t="shared" si="76"/>
        <v>2024</v>
      </c>
      <c r="E4903" t="s">
        <v>6276</v>
      </c>
      <c r="F4903" t="s">
        <v>6961</v>
      </c>
      <c r="G4903" t="s">
        <v>7095</v>
      </c>
      <c r="H4903" t="s">
        <v>7109</v>
      </c>
      <c r="I4903" t="s">
        <v>7135</v>
      </c>
      <c r="J4903" t="s">
        <v>7162</v>
      </c>
      <c r="K4903" t="s">
        <v>7166</v>
      </c>
      <c r="L4903" t="s">
        <v>7211</v>
      </c>
      <c r="M4903">
        <v>5</v>
      </c>
      <c r="N4903">
        <v>38223.47</v>
      </c>
      <c r="O4903">
        <v>0</v>
      </c>
      <c r="P4903">
        <v>7081.2</v>
      </c>
    </row>
    <row r="4904" spans="1:16" x14ac:dyDescent="0.25">
      <c r="A4904" t="s">
        <v>4916</v>
      </c>
      <c r="B4904" t="s">
        <v>5217</v>
      </c>
      <c r="C4904" t="str">
        <f>TEXT(SalesData[[#This Row],[Order Date]],"mmm-yyyy")</f>
        <v>May-2023</v>
      </c>
      <c r="D4904">
        <f t="shared" si="76"/>
        <v>2023</v>
      </c>
      <c r="E4904" t="s">
        <v>6271</v>
      </c>
      <c r="F4904" t="s">
        <v>7015</v>
      </c>
      <c r="G4904" t="s">
        <v>7096</v>
      </c>
      <c r="H4904" t="s">
        <v>7112</v>
      </c>
      <c r="I4904" t="s">
        <v>7133</v>
      </c>
      <c r="J4904" t="s">
        <v>7163</v>
      </c>
      <c r="K4904" t="s">
        <v>7175</v>
      </c>
      <c r="L4904" t="s">
        <v>7197</v>
      </c>
      <c r="M4904">
        <v>1</v>
      </c>
      <c r="N4904">
        <v>4572.99</v>
      </c>
      <c r="O4904">
        <v>0.2</v>
      </c>
      <c r="P4904">
        <v>804.27</v>
      </c>
    </row>
    <row r="4905" spans="1:16" x14ac:dyDescent="0.25">
      <c r="A4905" t="s">
        <v>4917</v>
      </c>
      <c r="B4905" t="s">
        <v>5796</v>
      </c>
      <c r="C4905" t="str">
        <f>TEXT(SalesData[[#This Row],[Order Date]],"mmm-yyyy")</f>
        <v>Mar-2025</v>
      </c>
      <c r="D4905">
        <f t="shared" si="76"/>
        <v>2025</v>
      </c>
      <c r="E4905" t="s">
        <v>6873</v>
      </c>
      <c r="F4905" t="s">
        <v>7044</v>
      </c>
      <c r="G4905" t="s">
        <v>7097</v>
      </c>
      <c r="H4905" t="s">
        <v>7104</v>
      </c>
      <c r="I4905" t="s">
        <v>7160</v>
      </c>
      <c r="J4905" t="s">
        <v>7162</v>
      </c>
      <c r="K4905" t="s">
        <v>7168</v>
      </c>
      <c r="L4905" t="s">
        <v>7191</v>
      </c>
      <c r="M4905">
        <v>8</v>
      </c>
      <c r="N4905">
        <v>39112.81</v>
      </c>
      <c r="O4905">
        <v>0.25</v>
      </c>
      <c r="P4905">
        <v>3554.3</v>
      </c>
    </row>
    <row r="4906" spans="1:16" x14ac:dyDescent="0.25">
      <c r="A4906" t="s">
        <v>4918</v>
      </c>
      <c r="B4906" t="s">
        <v>5208</v>
      </c>
      <c r="C4906" t="str">
        <f>TEXT(SalesData[[#This Row],[Order Date]],"mmm-yyyy")</f>
        <v>Apr-2024</v>
      </c>
      <c r="D4906">
        <f t="shared" si="76"/>
        <v>2024</v>
      </c>
      <c r="E4906" t="s">
        <v>6321</v>
      </c>
      <c r="F4906" t="s">
        <v>7016</v>
      </c>
      <c r="G4906" t="s">
        <v>7096</v>
      </c>
      <c r="H4906" t="s">
        <v>7103</v>
      </c>
      <c r="I4906" t="s">
        <v>7134</v>
      </c>
      <c r="J4906" t="s">
        <v>7163</v>
      </c>
      <c r="K4906" t="s">
        <v>7171</v>
      </c>
      <c r="L4906" t="s">
        <v>7184</v>
      </c>
      <c r="M4906">
        <v>3</v>
      </c>
      <c r="N4906">
        <v>22045.03</v>
      </c>
      <c r="O4906">
        <v>0.05</v>
      </c>
      <c r="P4906">
        <v>3197.87</v>
      </c>
    </row>
    <row r="4907" spans="1:16" x14ac:dyDescent="0.25">
      <c r="A4907" t="s">
        <v>4919</v>
      </c>
      <c r="B4907" t="s">
        <v>5393</v>
      </c>
      <c r="C4907" t="str">
        <f>TEXT(SalesData[[#This Row],[Order Date]],"mmm-yyyy")</f>
        <v>Dec-2023</v>
      </c>
      <c r="D4907">
        <f t="shared" si="76"/>
        <v>2023</v>
      </c>
      <c r="E4907" t="s">
        <v>6823</v>
      </c>
      <c r="F4907" t="s">
        <v>6945</v>
      </c>
      <c r="G4907" t="s">
        <v>7096</v>
      </c>
      <c r="H4907" t="s">
        <v>7103</v>
      </c>
      <c r="I4907" t="s">
        <v>7119</v>
      </c>
      <c r="J4907" t="s">
        <v>7162</v>
      </c>
      <c r="K4907" t="s">
        <v>7169</v>
      </c>
      <c r="L4907" t="s">
        <v>7193</v>
      </c>
      <c r="M4907">
        <v>3</v>
      </c>
      <c r="N4907">
        <v>31111.32</v>
      </c>
      <c r="O4907">
        <v>0.1</v>
      </c>
      <c r="P4907">
        <v>5597.03</v>
      </c>
    </row>
    <row r="4908" spans="1:16" x14ac:dyDescent="0.25">
      <c r="A4908" t="s">
        <v>4920</v>
      </c>
      <c r="B4908" t="s">
        <v>5908</v>
      </c>
      <c r="C4908" t="str">
        <f>TEXT(SalesData[[#This Row],[Order Date]],"mmm-yyyy")</f>
        <v>Aug-2025</v>
      </c>
      <c r="D4908">
        <f t="shared" si="76"/>
        <v>2025</v>
      </c>
      <c r="E4908" t="s">
        <v>6619</v>
      </c>
      <c r="F4908" t="s">
        <v>6987</v>
      </c>
      <c r="G4908" t="s">
        <v>7096</v>
      </c>
      <c r="H4908" t="s">
        <v>7113</v>
      </c>
      <c r="I4908" t="s">
        <v>7144</v>
      </c>
      <c r="J4908" t="s">
        <v>7165</v>
      </c>
      <c r="K4908" t="s">
        <v>7172</v>
      </c>
      <c r="L4908" t="s">
        <v>7212</v>
      </c>
      <c r="M4908">
        <v>1</v>
      </c>
      <c r="N4908">
        <v>3215.15</v>
      </c>
      <c r="O4908">
        <v>0.1</v>
      </c>
      <c r="P4908">
        <v>584.94000000000005</v>
      </c>
    </row>
    <row r="4909" spans="1:16" x14ac:dyDescent="0.25">
      <c r="A4909" t="s">
        <v>4921</v>
      </c>
      <c r="B4909" t="s">
        <v>5169</v>
      </c>
      <c r="C4909" t="str">
        <f>TEXT(SalesData[[#This Row],[Order Date]],"mmm-yyyy")</f>
        <v>Apr-2025</v>
      </c>
      <c r="D4909">
        <f t="shared" si="76"/>
        <v>2025</v>
      </c>
      <c r="E4909" t="s">
        <v>6271</v>
      </c>
      <c r="F4909" t="s">
        <v>7015</v>
      </c>
      <c r="G4909" t="s">
        <v>7097</v>
      </c>
      <c r="H4909" t="s">
        <v>7107</v>
      </c>
      <c r="I4909" t="s">
        <v>7123</v>
      </c>
      <c r="J4909" t="s">
        <v>7165</v>
      </c>
      <c r="K4909" t="s">
        <v>7172</v>
      </c>
      <c r="L4909" t="s">
        <v>7212</v>
      </c>
      <c r="M4909">
        <v>8</v>
      </c>
      <c r="N4909">
        <v>22017.45</v>
      </c>
      <c r="O4909">
        <v>0.25</v>
      </c>
      <c r="P4909">
        <v>2870.05</v>
      </c>
    </row>
    <row r="4910" spans="1:16" x14ac:dyDescent="0.25">
      <c r="A4910" t="s">
        <v>4922</v>
      </c>
      <c r="B4910" t="s">
        <v>5626</v>
      </c>
      <c r="C4910" t="str">
        <f>TEXT(SalesData[[#This Row],[Order Date]],"mmm-yyyy")</f>
        <v>Oct-2025</v>
      </c>
      <c r="D4910">
        <f t="shared" si="76"/>
        <v>2025</v>
      </c>
      <c r="E4910" t="s">
        <v>6731</v>
      </c>
      <c r="F4910" t="s">
        <v>7074</v>
      </c>
      <c r="G4910" t="s">
        <v>7095</v>
      </c>
      <c r="H4910" t="s">
        <v>7109</v>
      </c>
      <c r="I4910" t="s">
        <v>7140</v>
      </c>
      <c r="J4910" t="s">
        <v>7163</v>
      </c>
      <c r="K4910" t="s">
        <v>7171</v>
      </c>
      <c r="L4910" t="s">
        <v>7184</v>
      </c>
      <c r="M4910">
        <v>8</v>
      </c>
      <c r="N4910">
        <v>66830.06</v>
      </c>
      <c r="O4910">
        <v>0</v>
      </c>
      <c r="P4910">
        <v>11582.48</v>
      </c>
    </row>
    <row r="4911" spans="1:16" x14ac:dyDescent="0.25">
      <c r="A4911" t="s">
        <v>4923</v>
      </c>
      <c r="B4911" t="s">
        <v>5308</v>
      </c>
      <c r="C4911" t="str">
        <f>TEXT(SalesData[[#This Row],[Order Date]],"mmm-yyyy")</f>
        <v>Feb-2024</v>
      </c>
      <c r="D4911">
        <f t="shared" si="76"/>
        <v>2024</v>
      </c>
      <c r="E4911" t="s">
        <v>6367</v>
      </c>
      <c r="F4911" t="s">
        <v>6991</v>
      </c>
      <c r="G4911" t="s">
        <v>7096</v>
      </c>
      <c r="H4911" t="s">
        <v>7113</v>
      </c>
      <c r="I4911" t="s">
        <v>7148</v>
      </c>
      <c r="J4911" t="s">
        <v>7162</v>
      </c>
      <c r="K4911" t="s">
        <v>7168</v>
      </c>
      <c r="L4911" t="s">
        <v>7180</v>
      </c>
      <c r="M4911">
        <v>5</v>
      </c>
      <c r="N4911">
        <v>17245.95</v>
      </c>
      <c r="O4911">
        <v>0</v>
      </c>
      <c r="P4911">
        <v>2810.19</v>
      </c>
    </row>
    <row r="4912" spans="1:16" x14ac:dyDescent="0.25">
      <c r="A4912" t="s">
        <v>4924</v>
      </c>
      <c r="B4912" t="s">
        <v>5630</v>
      </c>
      <c r="C4912" t="str">
        <f>TEXT(SalesData[[#This Row],[Order Date]],"mmm-yyyy")</f>
        <v>Oct-2025</v>
      </c>
      <c r="D4912">
        <f t="shared" si="76"/>
        <v>2025</v>
      </c>
      <c r="E4912" t="s">
        <v>6601</v>
      </c>
      <c r="F4912" t="s">
        <v>7015</v>
      </c>
      <c r="G4912" t="s">
        <v>7096</v>
      </c>
      <c r="H4912" t="s">
        <v>7113</v>
      </c>
      <c r="I4912" t="s">
        <v>7143</v>
      </c>
      <c r="J4912" t="s">
        <v>7163</v>
      </c>
      <c r="K4912" t="s">
        <v>7171</v>
      </c>
      <c r="L4912" t="s">
        <v>7204</v>
      </c>
      <c r="M4912">
        <v>7</v>
      </c>
      <c r="N4912">
        <v>26441.19</v>
      </c>
      <c r="O4912">
        <v>0.15</v>
      </c>
      <c r="P4912">
        <v>3205.05</v>
      </c>
    </row>
    <row r="4913" spans="1:16" x14ac:dyDescent="0.25">
      <c r="A4913" t="s">
        <v>4925</v>
      </c>
      <c r="B4913" t="s">
        <v>5888</v>
      </c>
      <c r="C4913" t="str">
        <f>TEXT(SalesData[[#This Row],[Order Date]],"mmm-yyyy")</f>
        <v>Nov-2023</v>
      </c>
      <c r="D4913">
        <f t="shared" si="76"/>
        <v>2023</v>
      </c>
      <c r="E4913" t="s">
        <v>6140</v>
      </c>
      <c r="F4913" t="s">
        <v>6938</v>
      </c>
      <c r="G4913" t="s">
        <v>7094</v>
      </c>
      <c r="H4913" t="s">
        <v>7100</v>
      </c>
      <c r="I4913" t="s">
        <v>7151</v>
      </c>
      <c r="J4913" t="s">
        <v>7162</v>
      </c>
      <c r="K4913" t="s">
        <v>7166</v>
      </c>
      <c r="L4913" t="s">
        <v>7211</v>
      </c>
      <c r="M4913">
        <v>7</v>
      </c>
      <c r="N4913">
        <v>51213.04</v>
      </c>
      <c r="O4913">
        <v>0.05</v>
      </c>
      <c r="P4913">
        <v>7681.56</v>
      </c>
    </row>
    <row r="4914" spans="1:16" x14ac:dyDescent="0.25">
      <c r="A4914" t="s">
        <v>4926</v>
      </c>
      <c r="B4914" t="s">
        <v>5672</v>
      </c>
      <c r="C4914" t="str">
        <f>TEXT(SalesData[[#This Row],[Order Date]],"mmm-yyyy")</f>
        <v>Nov-2024</v>
      </c>
      <c r="D4914">
        <f t="shared" si="76"/>
        <v>2024</v>
      </c>
      <c r="E4914" t="s">
        <v>6525</v>
      </c>
      <c r="F4914" t="s">
        <v>7059</v>
      </c>
      <c r="G4914" t="s">
        <v>7096</v>
      </c>
      <c r="H4914" t="s">
        <v>7111</v>
      </c>
      <c r="I4914" t="s">
        <v>7131</v>
      </c>
      <c r="J4914" t="s">
        <v>7164</v>
      </c>
      <c r="K4914" t="s">
        <v>7170</v>
      </c>
      <c r="L4914" t="s">
        <v>7213</v>
      </c>
      <c r="M4914">
        <v>6</v>
      </c>
      <c r="N4914">
        <v>14019.43</v>
      </c>
      <c r="O4914">
        <v>0.2</v>
      </c>
      <c r="P4914">
        <v>4257.38</v>
      </c>
    </row>
    <row r="4915" spans="1:16" x14ac:dyDescent="0.25">
      <c r="A4915" t="s">
        <v>4927</v>
      </c>
      <c r="B4915" t="s">
        <v>6016</v>
      </c>
      <c r="C4915" t="str">
        <f>TEXT(SalesData[[#This Row],[Order Date]],"mmm-yyyy")</f>
        <v>Jan-2025</v>
      </c>
      <c r="D4915">
        <f t="shared" si="76"/>
        <v>2025</v>
      </c>
      <c r="E4915" t="s">
        <v>6539</v>
      </c>
      <c r="F4915" t="s">
        <v>7074</v>
      </c>
      <c r="G4915" t="s">
        <v>7096</v>
      </c>
      <c r="H4915" t="s">
        <v>7111</v>
      </c>
      <c r="I4915" t="s">
        <v>7142</v>
      </c>
      <c r="J4915" t="s">
        <v>7164</v>
      </c>
      <c r="K4915" t="s">
        <v>7174</v>
      </c>
      <c r="L4915" t="s">
        <v>7188</v>
      </c>
      <c r="M4915">
        <v>3</v>
      </c>
      <c r="N4915">
        <v>8232.9599999999991</v>
      </c>
      <c r="O4915">
        <v>0.05</v>
      </c>
      <c r="P4915">
        <v>1995.55</v>
      </c>
    </row>
    <row r="4916" spans="1:16" x14ac:dyDescent="0.25">
      <c r="A4916" t="s">
        <v>4928</v>
      </c>
      <c r="B4916" t="s">
        <v>5438</v>
      </c>
      <c r="C4916" t="str">
        <f>TEXT(SalesData[[#This Row],[Order Date]],"mmm-yyyy")</f>
        <v>Jul-2024</v>
      </c>
      <c r="D4916">
        <f t="shared" si="76"/>
        <v>2024</v>
      </c>
      <c r="E4916" t="s">
        <v>6585</v>
      </c>
      <c r="F4916" t="s">
        <v>7038</v>
      </c>
      <c r="G4916" t="s">
        <v>7095</v>
      </c>
      <c r="H4916" t="s">
        <v>7109</v>
      </c>
      <c r="I4916" t="s">
        <v>7127</v>
      </c>
      <c r="J4916" t="s">
        <v>7165</v>
      </c>
      <c r="K4916" t="s">
        <v>7172</v>
      </c>
      <c r="L4916" t="s">
        <v>7212</v>
      </c>
      <c r="M4916">
        <v>7</v>
      </c>
      <c r="N4916">
        <v>18204.900000000001</v>
      </c>
      <c r="O4916">
        <v>0.25</v>
      </c>
      <c r="P4916">
        <v>1828.33</v>
      </c>
    </row>
    <row r="4917" spans="1:16" x14ac:dyDescent="0.25">
      <c r="A4917" t="s">
        <v>4929</v>
      </c>
      <c r="B4917" t="s">
        <v>5610</v>
      </c>
      <c r="C4917" t="str">
        <f>TEXT(SalesData[[#This Row],[Order Date]],"mmm-yyyy")</f>
        <v>Oct-2024</v>
      </c>
      <c r="D4917">
        <f t="shared" si="76"/>
        <v>2024</v>
      </c>
      <c r="E4917" t="s">
        <v>6771</v>
      </c>
      <c r="F4917" t="s">
        <v>6974</v>
      </c>
      <c r="G4917" t="s">
        <v>7094</v>
      </c>
      <c r="H4917" t="s">
        <v>7098</v>
      </c>
      <c r="I4917" t="s">
        <v>7114</v>
      </c>
      <c r="J4917" t="s">
        <v>7165</v>
      </c>
      <c r="K4917" t="s">
        <v>7177</v>
      </c>
      <c r="L4917" t="s">
        <v>7210</v>
      </c>
      <c r="M4917">
        <v>4</v>
      </c>
      <c r="N4917">
        <v>328279.13</v>
      </c>
      <c r="O4917">
        <v>0</v>
      </c>
      <c r="P4917">
        <v>42583.360000000001</v>
      </c>
    </row>
    <row r="4918" spans="1:16" x14ac:dyDescent="0.25">
      <c r="A4918" t="s">
        <v>4930</v>
      </c>
      <c r="B4918" t="s">
        <v>5511</v>
      </c>
      <c r="C4918" t="str">
        <f>TEXT(SalesData[[#This Row],[Order Date]],"mmm-yyyy")</f>
        <v>Aug-2023</v>
      </c>
      <c r="D4918">
        <f t="shared" si="76"/>
        <v>2023</v>
      </c>
      <c r="E4918" t="s">
        <v>6541</v>
      </c>
      <c r="F4918" t="s">
        <v>7009</v>
      </c>
      <c r="G4918" t="s">
        <v>7097</v>
      </c>
      <c r="H4918" t="s">
        <v>7105</v>
      </c>
      <c r="I4918" t="s">
        <v>7149</v>
      </c>
      <c r="J4918" t="s">
        <v>7163</v>
      </c>
      <c r="K4918" t="s">
        <v>7175</v>
      </c>
      <c r="L4918" t="s">
        <v>7205</v>
      </c>
      <c r="M4918">
        <v>1</v>
      </c>
      <c r="N4918">
        <v>3611.31</v>
      </c>
      <c r="O4918">
        <v>0</v>
      </c>
      <c r="P4918">
        <v>746.58</v>
      </c>
    </row>
    <row r="4919" spans="1:16" x14ac:dyDescent="0.25">
      <c r="A4919" t="s">
        <v>4931</v>
      </c>
      <c r="B4919" t="s">
        <v>5792</v>
      </c>
      <c r="C4919" t="str">
        <f>TEXT(SalesData[[#This Row],[Order Date]],"mmm-yyyy")</f>
        <v>Dec-2025</v>
      </c>
      <c r="D4919">
        <f t="shared" si="76"/>
        <v>2025</v>
      </c>
      <c r="E4919" t="s">
        <v>6548</v>
      </c>
      <c r="F4919" t="s">
        <v>6976</v>
      </c>
      <c r="G4919" t="s">
        <v>7097</v>
      </c>
      <c r="H4919" t="s">
        <v>7104</v>
      </c>
      <c r="I4919" t="s">
        <v>7160</v>
      </c>
      <c r="J4919" t="s">
        <v>7163</v>
      </c>
      <c r="K4919" t="s">
        <v>7175</v>
      </c>
      <c r="L4919" t="s">
        <v>7190</v>
      </c>
      <c r="M4919">
        <v>2</v>
      </c>
      <c r="N4919">
        <v>3370.53</v>
      </c>
      <c r="O4919">
        <v>0.25</v>
      </c>
      <c r="P4919">
        <v>376.19</v>
      </c>
    </row>
    <row r="4920" spans="1:16" x14ac:dyDescent="0.25">
      <c r="A4920" t="s">
        <v>4932</v>
      </c>
      <c r="B4920" t="s">
        <v>5333</v>
      </c>
      <c r="C4920" t="str">
        <f>TEXT(SalesData[[#This Row],[Order Date]],"mmm-yyyy")</f>
        <v>Jun-2024</v>
      </c>
      <c r="D4920">
        <f t="shared" si="76"/>
        <v>2024</v>
      </c>
      <c r="E4920" t="s">
        <v>6824</v>
      </c>
      <c r="F4920" t="s">
        <v>7000</v>
      </c>
      <c r="G4920" t="s">
        <v>7094</v>
      </c>
      <c r="H4920" t="s">
        <v>7101</v>
      </c>
      <c r="I4920" t="s">
        <v>7117</v>
      </c>
      <c r="J4920" t="s">
        <v>7165</v>
      </c>
      <c r="K4920" t="s">
        <v>7177</v>
      </c>
      <c r="L4920" t="s">
        <v>7198</v>
      </c>
      <c r="M4920">
        <v>4</v>
      </c>
      <c r="N4920">
        <v>271661.90999999997</v>
      </c>
      <c r="O4920">
        <v>0</v>
      </c>
      <c r="P4920">
        <v>50261.82</v>
      </c>
    </row>
    <row r="4921" spans="1:16" x14ac:dyDescent="0.25">
      <c r="A4921" t="s">
        <v>4933</v>
      </c>
      <c r="B4921" t="s">
        <v>5111</v>
      </c>
      <c r="C4921" t="str">
        <f>TEXT(SalesData[[#This Row],[Order Date]],"mmm-yyyy")</f>
        <v>Sep-2024</v>
      </c>
      <c r="D4921">
        <f t="shared" si="76"/>
        <v>2024</v>
      </c>
      <c r="E4921" t="s">
        <v>6350</v>
      </c>
      <c r="F4921" t="s">
        <v>7041</v>
      </c>
      <c r="G4921" t="s">
        <v>7095</v>
      </c>
      <c r="H4921" t="s">
        <v>7106</v>
      </c>
      <c r="I4921" t="s">
        <v>7146</v>
      </c>
      <c r="J4921" t="s">
        <v>7163</v>
      </c>
      <c r="K4921" t="s">
        <v>7167</v>
      </c>
      <c r="L4921" t="s">
        <v>7179</v>
      </c>
      <c r="M4921">
        <v>4</v>
      </c>
      <c r="N4921">
        <v>9732.7800000000007</v>
      </c>
      <c r="O4921">
        <v>0</v>
      </c>
      <c r="P4921">
        <v>2591.1799999999998</v>
      </c>
    </row>
    <row r="4922" spans="1:16" x14ac:dyDescent="0.25">
      <c r="A4922" t="s">
        <v>4934</v>
      </c>
      <c r="B4922" t="s">
        <v>5750</v>
      </c>
      <c r="C4922" t="str">
        <f>TEXT(SalesData[[#This Row],[Order Date]],"mmm-yyyy")</f>
        <v>Jul-2024</v>
      </c>
      <c r="D4922">
        <f t="shared" si="76"/>
        <v>2024</v>
      </c>
      <c r="E4922" t="s">
        <v>6862</v>
      </c>
      <c r="F4922" t="s">
        <v>6919</v>
      </c>
      <c r="G4922" t="s">
        <v>7095</v>
      </c>
      <c r="H4922" t="s">
        <v>7102</v>
      </c>
      <c r="I4922" t="s">
        <v>7157</v>
      </c>
      <c r="J4922" t="s">
        <v>7165</v>
      </c>
      <c r="K4922" t="s">
        <v>7176</v>
      </c>
      <c r="L4922" t="s">
        <v>7194</v>
      </c>
      <c r="M4922">
        <v>6</v>
      </c>
      <c r="N4922">
        <v>135840.6</v>
      </c>
      <c r="O4922">
        <v>0.1</v>
      </c>
      <c r="P4922">
        <v>17593.53</v>
      </c>
    </row>
    <row r="4923" spans="1:16" x14ac:dyDescent="0.25">
      <c r="A4923" t="s">
        <v>4935</v>
      </c>
      <c r="B4923" t="s">
        <v>5033</v>
      </c>
      <c r="C4923" t="str">
        <f>TEXT(SalesData[[#This Row],[Order Date]],"mmm-yyyy")</f>
        <v>Feb-2025</v>
      </c>
      <c r="D4923">
        <f t="shared" si="76"/>
        <v>2025</v>
      </c>
      <c r="E4923" t="s">
        <v>6844</v>
      </c>
      <c r="F4923" t="s">
        <v>6972</v>
      </c>
      <c r="G4923" t="s">
        <v>7095</v>
      </c>
      <c r="H4923" t="s">
        <v>7109</v>
      </c>
      <c r="I4923" t="s">
        <v>7135</v>
      </c>
      <c r="J4923" t="s">
        <v>7163</v>
      </c>
      <c r="K4923" t="s">
        <v>7167</v>
      </c>
      <c r="L4923" t="s">
        <v>7179</v>
      </c>
      <c r="M4923">
        <v>7</v>
      </c>
      <c r="N4923">
        <v>15005.76</v>
      </c>
      <c r="O4923">
        <v>0.1</v>
      </c>
      <c r="P4923">
        <v>3515.63</v>
      </c>
    </row>
    <row r="4924" spans="1:16" x14ac:dyDescent="0.25">
      <c r="A4924" t="s">
        <v>4936</v>
      </c>
      <c r="B4924" t="s">
        <v>5714</v>
      </c>
      <c r="C4924" t="str">
        <f>TEXT(SalesData[[#This Row],[Order Date]],"mmm-yyyy")</f>
        <v>Nov-2023</v>
      </c>
      <c r="D4924">
        <f t="shared" si="76"/>
        <v>2023</v>
      </c>
      <c r="E4924" t="s">
        <v>6835</v>
      </c>
      <c r="F4924" t="s">
        <v>7092</v>
      </c>
      <c r="G4924" t="s">
        <v>7096</v>
      </c>
      <c r="H4924" t="s">
        <v>7112</v>
      </c>
      <c r="I4924" t="s">
        <v>7133</v>
      </c>
      <c r="J4924" t="s">
        <v>7163</v>
      </c>
      <c r="K4924" t="s">
        <v>7171</v>
      </c>
      <c r="L4924" t="s">
        <v>7204</v>
      </c>
      <c r="M4924">
        <v>8</v>
      </c>
      <c r="N4924">
        <v>35639.64</v>
      </c>
      <c r="O4924">
        <v>0.05</v>
      </c>
      <c r="P4924">
        <v>5074.25</v>
      </c>
    </row>
    <row r="4925" spans="1:16" x14ac:dyDescent="0.25">
      <c r="A4925" t="s">
        <v>4937</v>
      </c>
      <c r="B4925" t="s">
        <v>5866</v>
      </c>
      <c r="C4925" t="str">
        <f>TEXT(SalesData[[#This Row],[Order Date]],"mmm-yyyy")</f>
        <v>Oct-2025</v>
      </c>
      <c r="D4925">
        <f t="shared" si="76"/>
        <v>2025</v>
      </c>
      <c r="E4925" t="s">
        <v>6682</v>
      </c>
      <c r="F4925" t="s">
        <v>7077</v>
      </c>
      <c r="G4925" t="s">
        <v>7094</v>
      </c>
      <c r="H4925" t="s">
        <v>7101</v>
      </c>
      <c r="I4925" t="s">
        <v>7117</v>
      </c>
      <c r="J4925" t="s">
        <v>7165</v>
      </c>
      <c r="K4925" t="s">
        <v>7176</v>
      </c>
      <c r="L4925" t="s">
        <v>7195</v>
      </c>
      <c r="M4925">
        <v>7</v>
      </c>
      <c r="N4925">
        <v>73470.67</v>
      </c>
      <c r="O4925">
        <v>0.15</v>
      </c>
      <c r="P4925">
        <v>3410.94</v>
      </c>
    </row>
    <row r="4926" spans="1:16" x14ac:dyDescent="0.25">
      <c r="A4926" t="s">
        <v>4938</v>
      </c>
      <c r="B4926" t="s">
        <v>6051</v>
      </c>
      <c r="C4926" t="str">
        <f>TEXT(SalesData[[#This Row],[Order Date]],"mmm-yyyy")</f>
        <v>Nov-2023</v>
      </c>
      <c r="D4926">
        <f t="shared" si="76"/>
        <v>2023</v>
      </c>
      <c r="E4926" t="s">
        <v>6347</v>
      </c>
      <c r="F4926" t="s">
        <v>7040</v>
      </c>
      <c r="G4926" t="s">
        <v>7097</v>
      </c>
      <c r="H4926" t="s">
        <v>7105</v>
      </c>
      <c r="I4926" t="s">
        <v>7128</v>
      </c>
      <c r="J4926" t="s">
        <v>7164</v>
      </c>
      <c r="K4926" t="s">
        <v>7174</v>
      </c>
      <c r="L4926" t="s">
        <v>7188</v>
      </c>
      <c r="M4926">
        <v>6</v>
      </c>
      <c r="N4926">
        <v>14397.14</v>
      </c>
      <c r="O4926">
        <v>0.15</v>
      </c>
      <c r="P4926">
        <v>2333.5300000000002</v>
      </c>
    </row>
    <row r="4927" spans="1:16" x14ac:dyDescent="0.25">
      <c r="A4927" t="s">
        <v>4939</v>
      </c>
      <c r="B4927" t="s">
        <v>5238</v>
      </c>
      <c r="C4927" t="str">
        <f>TEXT(SalesData[[#This Row],[Order Date]],"mmm-yyyy")</f>
        <v>May-2025</v>
      </c>
      <c r="D4927">
        <f t="shared" si="76"/>
        <v>2025</v>
      </c>
      <c r="E4927" t="s">
        <v>6166</v>
      </c>
      <c r="F4927" t="s">
        <v>6897</v>
      </c>
      <c r="G4927" t="s">
        <v>7095</v>
      </c>
      <c r="H4927" t="s">
        <v>7108</v>
      </c>
      <c r="I4927" t="s">
        <v>7126</v>
      </c>
      <c r="J4927" t="s">
        <v>7165</v>
      </c>
      <c r="K4927" t="s">
        <v>7172</v>
      </c>
      <c r="L4927" t="s">
        <v>7212</v>
      </c>
      <c r="M4927">
        <v>5</v>
      </c>
      <c r="N4927">
        <v>18069.25</v>
      </c>
      <c r="O4927">
        <v>0</v>
      </c>
      <c r="P4927">
        <v>3896.33</v>
      </c>
    </row>
    <row r="4928" spans="1:16" x14ac:dyDescent="0.25">
      <c r="A4928" t="s">
        <v>4940</v>
      </c>
      <c r="B4928" t="s">
        <v>5036</v>
      </c>
      <c r="C4928" t="str">
        <f>TEXT(SalesData[[#This Row],[Order Date]],"mmm-yyyy")</f>
        <v>Dec-2024</v>
      </c>
      <c r="D4928">
        <f t="shared" si="76"/>
        <v>2024</v>
      </c>
      <c r="E4928" t="s">
        <v>6762</v>
      </c>
      <c r="F4928" t="s">
        <v>6948</v>
      </c>
      <c r="G4928" t="s">
        <v>7096</v>
      </c>
      <c r="H4928" t="s">
        <v>7111</v>
      </c>
      <c r="I4928" t="s">
        <v>7142</v>
      </c>
      <c r="J4928" t="s">
        <v>7165</v>
      </c>
      <c r="K4928" t="s">
        <v>7177</v>
      </c>
      <c r="L4928" t="s">
        <v>7210</v>
      </c>
      <c r="M4928">
        <v>7</v>
      </c>
      <c r="N4928">
        <v>473714.65</v>
      </c>
      <c r="O4928">
        <v>0.2</v>
      </c>
      <c r="P4928">
        <v>2526.0300000000002</v>
      </c>
    </row>
    <row r="4929" spans="1:16" x14ac:dyDescent="0.25">
      <c r="A4929" t="s">
        <v>4941</v>
      </c>
      <c r="B4929" t="s">
        <v>5804</v>
      </c>
      <c r="C4929" t="str">
        <f>TEXT(SalesData[[#This Row],[Order Date]],"mmm-yyyy")</f>
        <v>Sep-2023</v>
      </c>
      <c r="D4929">
        <f t="shared" si="76"/>
        <v>2023</v>
      </c>
      <c r="E4929" t="s">
        <v>6472</v>
      </c>
      <c r="F4929" t="s">
        <v>6935</v>
      </c>
      <c r="G4929" t="s">
        <v>7097</v>
      </c>
      <c r="H4929" t="s">
        <v>7104</v>
      </c>
      <c r="I4929" t="s">
        <v>7132</v>
      </c>
      <c r="J4929" t="s">
        <v>7165</v>
      </c>
      <c r="K4929" t="s">
        <v>7176</v>
      </c>
      <c r="L4929" t="s">
        <v>7195</v>
      </c>
      <c r="M4929">
        <v>1</v>
      </c>
      <c r="N4929">
        <v>12586.85</v>
      </c>
      <c r="O4929">
        <v>0</v>
      </c>
      <c r="P4929">
        <v>1618.17</v>
      </c>
    </row>
    <row r="4930" spans="1:16" x14ac:dyDescent="0.25">
      <c r="A4930" t="s">
        <v>4942</v>
      </c>
      <c r="B4930" t="s">
        <v>5506</v>
      </c>
      <c r="C4930" t="str">
        <f>TEXT(SalesData[[#This Row],[Order Date]],"mmm-yyyy")</f>
        <v>Apr-2025</v>
      </c>
      <c r="D4930">
        <f t="shared" ref="D4930:D4993" si="77">YEAR(B4930)</f>
        <v>2025</v>
      </c>
      <c r="E4930" t="s">
        <v>6201</v>
      </c>
      <c r="F4930" t="s">
        <v>6906</v>
      </c>
      <c r="G4930" t="s">
        <v>7094</v>
      </c>
      <c r="H4930" t="s">
        <v>7099</v>
      </c>
      <c r="I4930" t="s">
        <v>7125</v>
      </c>
      <c r="J4930" t="s">
        <v>7164</v>
      </c>
      <c r="K4930" t="s">
        <v>7174</v>
      </c>
      <c r="L4930" t="s">
        <v>7188</v>
      </c>
      <c r="M4930">
        <v>4</v>
      </c>
      <c r="N4930">
        <v>8670.6299999999992</v>
      </c>
      <c r="O4930">
        <v>0.25</v>
      </c>
      <c r="P4930">
        <v>1153.51</v>
      </c>
    </row>
    <row r="4931" spans="1:16" x14ac:dyDescent="0.25">
      <c r="A4931" t="s">
        <v>4943</v>
      </c>
      <c r="B4931" t="s">
        <v>5842</v>
      </c>
      <c r="C4931" t="str">
        <f>TEXT(SalesData[[#This Row],[Order Date]],"mmm-yyyy")</f>
        <v>Feb-2025</v>
      </c>
      <c r="D4931">
        <f t="shared" si="77"/>
        <v>2025</v>
      </c>
      <c r="E4931" t="s">
        <v>6565</v>
      </c>
      <c r="F4931" t="s">
        <v>6909</v>
      </c>
      <c r="G4931" t="s">
        <v>7095</v>
      </c>
      <c r="H4931" t="s">
        <v>7102</v>
      </c>
      <c r="I4931" t="s">
        <v>7157</v>
      </c>
      <c r="J4931" t="s">
        <v>7163</v>
      </c>
      <c r="K4931" t="s">
        <v>7171</v>
      </c>
      <c r="L4931" t="s">
        <v>7209</v>
      </c>
      <c r="M4931">
        <v>2</v>
      </c>
      <c r="N4931">
        <v>3005.18</v>
      </c>
      <c r="O4931">
        <v>0.2</v>
      </c>
      <c r="P4931">
        <v>345.16</v>
      </c>
    </row>
    <row r="4932" spans="1:16" x14ac:dyDescent="0.25">
      <c r="A4932" t="s">
        <v>4944</v>
      </c>
      <c r="B4932" t="s">
        <v>5250</v>
      </c>
      <c r="C4932" t="str">
        <f>TEXT(SalesData[[#This Row],[Order Date]],"mmm-yyyy")</f>
        <v>Jun-2025</v>
      </c>
      <c r="D4932">
        <f t="shared" si="77"/>
        <v>2025</v>
      </c>
      <c r="E4932" t="s">
        <v>6840</v>
      </c>
      <c r="F4932" t="s">
        <v>6926</v>
      </c>
      <c r="G4932" t="s">
        <v>7097</v>
      </c>
      <c r="H4932" t="s">
        <v>7105</v>
      </c>
      <c r="I4932" t="s">
        <v>7149</v>
      </c>
      <c r="J4932" t="s">
        <v>7164</v>
      </c>
      <c r="K4932" t="s">
        <v>7173</v>
      </c>
      <c r="L4932" t="s">
        <v>7200</v>
      </c>
      <c r="M4932">
        <v>8</v>
      </c>
      <c r="N4932">
        <v>9046.2800000000007</v>
      </c>
      <c r="O4932">
        <v>0.05</v>
      </c>
      <c r="P4932">
        <v>3194.87</v>
      </c>
    </row>
    <row r="4933" spans="1:16" x14ac:dyDescent="0.25">
      <c r="A4933" t="s">
        <v>4945</v>
      </c>
      <c r="B4933" t="s">
        <v>5369</v>
      </c>
      <c r="C4933" t="str">
        <f>TEXT(SalesData[[#This Row],[Order Date]],"mmm-yyyy")</f>
        <v>Apr-2023</v>
      </c>
      <c r="D4933">
        <f t="shared" si="77"/>
        <v>2023</v>
      </c>
      <c r="E4933" t="s">
        <v>6340</v>
      </c>
      <c r="F4933" t="s">
        <v>7037</v>
      </c>
      <c r="G4933" t="s">
        <v>7096</v>
      </c>
      <c r="H4933" t="s">
        <v>7112</v>
      </c>
      <c r="I4933" t="s">
        <v>7139</v>
      </c>
      <c r="J4933" t="s">
        <v>7165</v>
      </c>
      <c r="K4933" t="s">
        <v>7176</v>
      </c>
      <c r="L4933" t="s">
        <v>7195</v>
      </c>
      <c r="M4933">
        <v>2</v>
      </c>
      <c r="N4933">
        <v>22277.03</v>
      </c>
      <c r="O4933">
        <v>0.1</v>
      </c>
      <c r="P4933">
        <v>1326.51</v>
      </c>
    </row>
    <row r="4934" spans="1:16" x14ac:dyDescent="0.25">
      <c r="A4934" t="s">
        <v>4946</v>
      </c>
      <c r="B4934" t="s">
        <v>5234</v>
      </c>
      <c r="C4934" t="str">
        <f>TEXT(SalesData[[#This Row],[Order Date]],"mmm-yyyy")</f>
        <v>May-2025</v>
      </c>
      <c r="D4934">
        <f t="shared" si="77"/>
        <v>2025</v>
      </c>
      <c r="E4934" t="s">
        <v>6755</v>
      </c>
      <c r="F4934" t="s">
        <v>6996</v>
      </c>
      <c r="G4934" t="s">
        <v>7096</v>
      </c>
      <c r="H4934" t="s">
        <v>7111</v>
      </c>
      <c r="I4934" t="s">
        <v>7145</v>
      </c>
      <c r="J4934" t="s">
        <v>7162</v>
      </c>
      <c r="K4934" t="s">
        <v>7168</v>
      </c>
      <c r="L4934" t="s">
        <v>7191</v>
      </c>
      <c r="M4934">
        <v>3</v>
      </c>
      <c r="N4934">
        <v>18291.38</v>
      </c>
      <c r="O4934">
        <v>0.1</v>
      </c>
      <c r="P4934">
        <v>2338.0100000000002</v>
      </c>
    </row>
    <row r="4935" spans="1:16" x14ac:dyDescent="0.25">
      <c r="A4935" t="s">
        <v>4947</v>
      </c>
      <c r="B4935" t="s">
        <v>5412</v>
      </c>
      <c r="C4935" t="str">
        <f>TEXT(SalesData[[#This Row],[Order Date]],"mmm-yyyy")</f>
        <v>Apr-2025</v>
      </c>
      <c r="D4935">
        <f t="shared" si="77"/>
        <v>2025</v>
      </c>
      <c r="E4935" t="s">
        <v>6719</v>
      </c>
      <c r="F4935" t="s">
        <v>6952</v>
      </c>
      <c r="G4935" t="s">
        <v>7094</v>
      </c>
      <c r="H4935" t="s">
        <v>7098</v>
      </c>
      <c r="I4935" t="s">
        <v>7114</v>
      </c>
      <c r="J4935" t="s">
        <v>7163</v>
      </c>
      <c r="K4935" t="s">
        <v>7167</v>
      </c>
      <c r="L4935" t="s">
        <v>7207</v>
      </c>
      <c r="M4935">
        <v>2</v>
      </c>
      <c r="N4935">
        <v>1155.1600000000001</v>
      </c>
      <c r="O4935">
        <v>0.25</v>
      </c>
      <c r="P4935">
        <v>322.24</v>
      </c>
    </row>
    <row r="4936" spans="1:16" x14ac:dyDescent="0.25">
      <c r="A4936" t="s">
        <v>4948</v>
      </c>
      <c r="B4936" t="s">
        <v>5232</v>
      </c>
      <c r="C4936" t="str">
        <f>TEXT(SalesData[[#This Row],[Order Date]],"mmm-yyyy")</f>
        <v>Jul-2025</v>
      </c>
      <c r="D4936">
        <f t="shared" si="77"/>
        <v>2025</v>
      </c>
      <c r="E4936" t="s">
        <v>6160</v>
      </c>
      <c r="F4936" t="s">
        <v>6956</v>
      </c>
      <c r="G4936" t="s">
        <v>7094</v>
      </c>
      <c r="H4936" t="s">
        <v>7101</v>
      </c>
      <c r="I4936" t="s">
        <v>7137</v>
      </c>
      <c r="J4936" t="s">
        <v>7165</v>
      </c>
      <c r="K4936" t="s">
        <v>7177</v>
      </c>
      <c r="L4936" t="s">
        <v>7201</v>
      </c>
      <c r="M4936">
        <v>2</v>
      </c>
      <c r="N4936">
        <v>81550.33</v>
      </c>
      <c r="O4936">
        <v>0.2</v>
      </c>
      <c r="P4936">
        <v>3714.01</v>
      </c>
    </row>
    <row r="4937" spans="1:16" x14ac:dyDescent="0.25">
      <c r="A4937" t="s">
        <v>4949</v>
      </c>
      <c r="B4937" t="s">
        <v>5632</v>
      </c>
      <c r="C4937" t="str">
        <f>TEXT(SalesData[[#This Row],[Order Date]],"mmm-yyyy")</f>
        <v>May-2023</v>
      </c>
      <c r="D4937">
        <f t="shared" si="77"/>
        <v>2023</v>
      </c>
      <c r="E4937" t="s">
        <v>6757</v>
      </c>
      <c r="F4937" t="s">
        <v>6968</v>
      </c>
      <c r="G4937" t="s">
        <v>7094</v>
      </c>
      <c r="H4937" t="s">
        <v>7100</v>
      </c>
      <c r="I4937" t="s">
        <v>7136</v>
      </c>
      <c r="J4937" t="s">
        <v>7164</v>
      </c>
      <c r="K4937" t="s">
        <v>7174</v>
      </c>
      <c r="L4937" t="s">
        <v>7188</v>
      </c>
      <c r="M4937">
        <v>5</v>
      </c>
      <c r="N4937">
        <v>14529.85</v>
      </c>
      <c r="O4937">
        <v>0</v>
      </c>
      <c r="P4937">
        <v>3408.09</v>
      </c>
    </row>
    <row r="4938" spans="1:16" x14ac:dyDescent="0.25">
      <c r="A4938" t="s">
        <v>4950</v>
      </c>
      <c r="B4938" t="s">
        <v>6050</v>
      </c>
      <c r="C4938" t="str">
        <f>TEXT(SalesData[[#This Row],[Order Date]],"mmm-yyyy")</f>
        <v>Aug-2023</v>
      </c>
      <c r="D4938">
        <f t="shared" si="77"/>
        <v>2023</v>
      </c>
      <c r="E4938" t="s">
        <v>6580</v>
      </c>
      <c r="F4938" t="s">
        <v>7066</v>
      </c>
      <c r="G4938" t="s">
        <v>7095</v>
      </c>
      <c r="H4938" t="s">
        <v>7109</v>
      </c>
      <c r="I4938" t="s">
        <v>7140</v>
      </c>
      <c r="J4938" t="s">
        <v>7163</v>
      </c>
      <c r="K4938" t="s">
        <v>7167</v>
      </c>
      <c r="L4938" t="s">
        <v>7207</v>
      </c>
      <c r="M4938">
        <v>7</v>
      </c>
      <c r="N4938">
        <v>5539.98</v>
      </c>
      <c r="O4938">
        <v>0.05</v>
      </c>
      <c r="P4938">
        <v>1955.36</v>
      </c>
    </row>
    <row r="4939" spans="1:16" x14ac:dyDescent="0.25">
      <c r="A4939" t="s">
        <v>4951</v>
      </c>
      <c r="B4939" t="s">
        <v>5087</v>
      </c>
      <c r="C4939" t="str">
        <f>TEXT(SalesData[[#This Row],[Order Date]],"mmm-yyyy")</f>
        <v>Mar-2023</v>
      </c>
      <c r="D4939">
        <f t="shared" si="77"/>
        <v>2023</v>
      </c>
      <c r="E4939" t="s">
        <v>6330</v>
      </c>
      <c r="F4939" t="s">
        <v>7035</v>
      </c>
      <c r="G4939" t="s">
        <v>7095</v>
      </c>
      <c r="H4939" t="s">
        <v>7108</v>
      </c>
      <c r="I4939" t="s">
        <v>7150</v>
      </c>
      <c r="J4939" t="s">
        <v>7163</v>
      </c>
      <c r="K4939" t="s">
        <v>7167</v>
      </c>
      <c r="L4939" t="s">
        <v>7207</v>
      </c>
      <c r="M4939">
        <v>7</v>
      </c>
      <c r="N4939">
        <v>4932.62</v>
      </c>
      <c r="O4939">
        <v>0.15</v>
      </c>
      <c r="P4939">
        <v>1350.51</v>
      </c>
    </row>
    <row r="4940" spans="1:16" x14ac:dyDescent="0.25">
      <c r="A4940" t="s">
        <v>4952</v>
      </c>
      <c r="B4940" t="s">
        <v>5558</v>
      </c>
      <c r="C4940" t="str">
        <f>TEXT(SalesData[[#This Row],[Order Date]],"mmm-yyyy")</f>
        <v>Sep-2023</v>
      </c>
      <c r="D4940">
        <f t="shared" si="77"/>
        <v>2023</v>
      </c>
      <c r="E4940" t="s">
        <v>6194</v>
      </c>
      <c r="F4940" t="s">
        <v>6932</v>
      </c>
      <c r="G4940" t="s">
        <v>7097</v>
      </c>
      <c r="H4940" t="s">
        <v>7107</v>
      </c>
      <c r="I4940" t="s">
        <v>7123</v>
      </c>
      <c r="J4940" t="s">
        <v>7164</v>
      </c>
      <c r="K4940" t="s">
        <v>7174</v>
      </c>
      <c r="L4940" t="s">
        <v>7199</v>
      </c>
      <c r="M4940">
        <v>8</v>
      </c>
      <c r="N4940">
        <v>10190.620000000001</v>
      </c>
      <c r="O4940">
        <v>0.2</v>
      </c>
      <c r="P4940">
        <v>1160.1400000000001</v>
      </c>
    </row>
    <row r="4941" spans="1:16" x14ac:dyDescent="0.25">
      <c r="A4941" t="s">
        <v>4953</v>
      </c>
      <c r="B4941" t="s">
        <v>5832</v>
      </c>
      <c r="C4941" t="str">
        <f>TEXT(SalesData[[#This Row],[Order Date]],"mmm-yyyy")</f>
        <v>Apr-2023</v>
      </c>
      <c r="D4941">
        <f t="shared" si="77"/>
        <v>2023</v>
      </c>
      <c r="E4941" t="s">
        <v>6363</v>
      </c>
      <c r="F4941" t="s">
        <v>6898</v>
      </c>
      <c r="G4941" t="s">
        <v>7097</v>
      </c>
      <c r="H4941" t="s">
        <v>7107</v>
      </c>
      <c r="I4941" t="s">
        <v>7153</v>
      </c>
      <c r="J4941" t="s">
        <v>7164</v>
      </c>
      <c r="K4941" t="s">
        <v>7173</v>
      </c>
      <c r="L4941" t="s">
        <v>7200</v>
      </c>
      <c r="M4941">
        <v>7</v>
      </c>
      <c r="N4941">
        <v>7009</v>
      </c>
      <c r="O4941">
        <v>0.2</v>
      </c>
      <c r="P4941">
        <v>1996.26</v>
      </c>
    </row>
    <row r="4942" spans="1:16" x14ac:dyDescent="0.25">
      <c r="A4942" t="s">
        <v>4954</v>
      </c>
      <c r="B4942" t="s">
        <v>5982</v>
      </c>
      <c r="C4942" t="str">
        <f>TEXT(SalesData[[#This Row],[Order Date]],"mmm-yyyy")</f>
        <v>Oct-2025</v>
      </c>
      <c r="D4942">
        <f t="shared" si="77"/>
        <v>2025</v>
      </c>
      <c r="E4942" t="s">
        <v>6742</v>
      </c>
      <c r="F4942" t="s">
        <v>6900</v>
      </c>
      <c r="G4942" t="s">
        <v>7097</v>
      </c>
      <c r="H4942" t="s">
        <v>7104</v>
      </c>
      <c r="I4942" t="s">
        <v>7160</v>
      </c>
      <c r="J4942" t="s">
        <v>7163</v>
      </c>
      <c r="K4942" t="s">
        <v>7175</v>
      </c>
      <c r="L4942" t="s">
        <v>7205</v>
      </c>
      <c r="M4942">
        <v>8</v>
      </c>
      <c r="N4942">
        <v>23052.31</v>
      </c>
      <c r="O4942">
        <v>0.2</v>
      </c>
      <c r="P4942">
        <v>1547.04</v>
      </c>
    </row>
    <row r="4943" spans="1:16" x14ac:dyDescent="0.25">
      <c r="A4943" t="s">
        <v>4955</v>
      </c>
      <c r="B4943" t="s">
        <v>5895</v>
      </c>
      <c r="C4943" t="str">
        <f>TEXT(SalesData[[#This Row],[Order Date]],"mmm-yyyy")</f>
        <v>Sep-2023</v>
      </c>
      <c r="D4943">
        <f t="shared" si="77"/>
        <v>2023</v>
      </c>
      <c r="E4943" t="s">
        <v>6273</v>
      </c>
      <c r="F4943" t="s">
        <v>7017</v>
      </c>
      <c r="G4943" t="s">
        <v>7096</v>
      </c>
      <c r="H4943" t="s">
        <v>7103</v>
      </c>
      <c r="I4943" t="s">
        <v>7119</v>
      </c>
      <c r="J4943" t="s">
        <v>7165</v>
      </c>
      <c r="K4943" t="s">
        <v>7176</v>
      </c>
      <c r="L4943" t="s">
        <v>7194</v>
      </c>
      <c r="M4943">
        <v>8</v>
      </c>
      <c r="N4943">
        <v>192936.76</v>
      </c>
      <c r="O4943">
        <v>0</v>
      </c>
      <c r="P4943">
        <v>30188.13</v>
      </c>
    </row>
    <row r="4944" spans="1:16" x14ac:dyDescent="0.25">
      <c r="A4944" t="s">
        <v>4956</v>
      </c>
      <c r="B4944" t="s">
        <v>6036</v>
      </c>
      <c r="C4944" t="str">
        <f>TEXT(SalesData[[#This Row],[Order Date]],"mmm-yyyy")</f>
        <v>Nov-2025</v>
      </c>
      <c r="D4944">
        <f t="shared" si="77"/>
        <v>2025</v>
      </c>
      <c r="E4944" t="s">
        <v>6187</v>
      </c>
      <c r="F4944" t="s">
        <v>6944</v>
      </c>
      <c r="G4944" t="s">
        <v>7094</v>
      </c>
      <c r="H4944" t="s">
        <v>7101</v>
      </c>
      <c r="I4944" t="s">
        <v>7137</v>
      </c>
      <c r="J4944" t="s">
        <v>7165</v>
      </c>
      <c r="K4944" t="s">
        <v>7172</v>
      </c>
      <c r="L4944" t="s">
        <v>7185</v>
      </c>
      <c r="M4944">
        <v>2</v>
      </c>
      <c r="N4944">
        <v>9153.1200000000008</v>
      </c>
      <c r="O4944">
        <v>0.1</v>
      </c>
      <c r="P4944">
        <v>1466.47</v>
      </c>
    </row>
    <row r="4945" spans="1:16" x14ac:dyDescent="0.25">
      <c r="A4945" t="s">
        <v>4957</v>
      </c>
      <c r="B4945" t="s">
        <v>5498</v>
      </c>
      <c r="C4945" t="str">
        <f>TEXT(SalesData[[#This Row],[Order Date]],"mmm-yyyy")</f>
        <v>Apr-2024</v>
      </c>
      <c r="D4945">
        <f t="shared" si="77"/>
        <v>2024</v>
      </c>
      <c r="E4945" t="s">
        <v>6444</v>
      </c>
      <c r="F4945" t="s">
        <v>6927</v>
      </c>
      <c r="G4945" t="s">
        <v>7096</v>
      </c>
      <c r="H4945" t="s">
        <v>7103</v>
      </c>
      <c r="I4945" t="s">
        <v>7134</v>
      </c>
      <c r="J4945" t="s">
        <v>7162</v>
      </c>
      <c r="K4945" t="s">
        <v>7168</v>
      </c>
      <c r="L4945" t="s">
        <v>7191</v>
      </c>
      <c r="M4945">
        <v>1</v>
      </c>
      <c r="N4945">
        <v>5456.57</v>
      </c>
      <c r="O4945">
        <v>0.15</v>
      </c>
      <c r="P4945">
        <v>784.25</v>
      </c>
    </row>
    <row r="4946" spans="1:16" x14ac:dyDescent="0.25">
      <c r="A4946" t="s">
        <v>4958</v>
      </c>
      <c r="B4946" t="s">
        <v>5665</v>
      </c>
      <c r="C4946" t="str">
        <f>TEXT(SalesData[[#This Row],[Order Date]],"mmm-yyyy")</f>
        <v>May-2024</v>
      </c>
      <c r="D4946">
        <f t="shared" si="77"/>
        <v>2024</v>
      </c>
      <c r="E4946" t="s">
        <v>6321</v>
      </c>
      <c r="F4946" t="s">
        <v>7016</v>
      </c>
      <c r="G4946" t="s">
        <v>7097</v>
      </c>
      <c r="H4946" t="s">
        <v>7104</v>
      </c>
      <c r="I4946" t="s">
        <v>7120</v>
      </c>
      <c r="J4946" t="s">
        <v>7163</v>
      </c>
      <c r="K4946" t="s">
        <v>7171</v>
      </c>
      <c r="L4946" t="s">
        <v>7209</v>
      </c>
      <c r="M4946">
        <v>5</v>
      </c>
      <c r="N4946">
        <v>8141.02</v>
      </c>
      <c r="O4946">
        <v>0.1</v>
      </c>
      <c r="P4946">
        <v>1140.6300000000001</v>
      </c>
    </row>
    <row r="4947" spans="1:16" x14ac:dyDescent="0.25">
      <c r="A4947" t="s">
        <v>4959</v>
      </c>
      <c r="B4947" t="s">
        <v>5512</v>
      </c>
      <c r="C4947" t="str">
        <f>TEXT(SalesData[[#This Row],[Order Date]],"mmm-yyyy")</f>
        <v>Jun-2024</v>
      </c>
      <c r="D4947">
        <f t="shared" si="77"/>
        <v>2024</v>
      </c>
      <c r="E4947" t="s">
        <v>6342</v>
      </c>
      <c r="F4947" t="s">
        <v>7008</v>
      </c>
      <c r="G4947" t="s">
        <v>7096</v>
      </c>
      <c r="H4947" t="s">
        <v>7112</v>
      </c>
      <c r="I4947" t="s">
        <v>7154</v>
      </c>
      <c r="J4947" t="s">
        <v>7162</v>
      </c>
      <c r="K4947" t="s">
        <v>7166</v>
      </c>
      <c r="L4947" t="s">
        <v>7192</v>
      </c>
      <c r="M4947">
        <v>8</v>
      </c>
      <c r="N4947">
        <v>43390.69</v>
      </c>
      <c r="O4947">
        <v>0.05</v>
      </c>
      <c r="P4947">
        <v>6273.52</v>
      </c>
    </row>
    <row r="4948" spans="1:16" x14ac:dyDescent="0.25">
      <c r="A4948" t="s">
        <v>4960</v>
      </c>
      <c r="B4948" t="s">
        <v>5303</v>
      </c>
      <c r="C4948" t="str">
        <f>TEXT(SalesData[[#This Row],[Order Date]],"mmm-yyyy")</f>
        <v>Mar-2024</v>
      </c>
      <c r="D4948">
        <f t="shared" si="77"/>
        <v>2024</v>
      </c>
      <c r="E4948" t="s">
        <v>6341</v>
      </c>
      <c r="F4948" t="s">
        <v>7038</v>
      </c>
      <c r="G4948" t="s">
        <v>7095</v>
      </c>
      <c r="H4948" t="s">
        <v>7108</v>
      </c>
      <c r="I4948" t="s">
        <v>7150</v>
      </c>
      <c r="J4948" t="s">
        <v>7165</v>
      </c>
      <c r="K4948" t="s">
        <v>7172</v>
      </c>
      <c r="L4948" t="s">
        <v>7212</v>
      </c>
      <c r="M4948">
        <v>6</v>
      </c>
      <c r="N4948">
        <v>18766.27</v>
      </c>
      <c r="O4948">
        <v>0.1</v>
      </c>
      <c r="P4948">
        <v>3193.04</v>
      </c>
    </row>
    <row r="4949" spans="1:16" x14ac:dyDescent="0.25">
      <c r="A4949" t="s">
        <v>4961</v>
      </c>
      <c r="B4949" t="s">
        <v>5481</v>
      </c>
      <c r="C4949" t="str">
        <f>TEXT(SalesData[[#This Row],[Order Date]],"mmm-yyyy")</f>
        <v>Mar-2025</v>
      </c>
      <c r="D4949">
        <f t="shared" si="77"/>
        <v>2025</v>
      </c>
      <c r="E4949" t="s">
        <v>6205</v>
      </c>
      <c r="F4949" t="s">
        <v>6975</v>
      </c>
      <c r="G4949" t="s">
        <v>7094</v>
      </c>
      <c r="H4949" t="s">
        <v>7099</v>
      </c>
      <c r="I4949" t="s">
        <v>7130</v>
      </c>
      <c r="J4949" t="s">
        <v>7162</v>
      </c>
      <c r="K4949" t="s">
        <v>7168</v>
      </c>
      <c r="L4949" t="s">
        <v>7181</v>
      </c>
      <c r="M4949">
        <v>3</v>
      </c>
      <c r="N4949">
        <v>30212.92</v>
      </c>
      <c r="O4949">
        <v>0.15</v>
      </c>
      <c r="P4949">
        <v>5492.7</v>
      </c>
    </row>
    <row r="4950" spans="1:16" x14ac:dyDescent="0.25">
      <c r="A4950" t="s">
        <v>4962</v>
      </c>
      <c r="B4950" t="s">
        <v>5941</v>
      </c>
      <c r="C4950" t="str">
        <f>TEXT(SalesData[[#This Row],[Order Date]],"mmm-yyyy")</f>
        <v>Sep-2025</v>
      </c>
      <c r="D4950">
        <f t="shared" si="77"/>
        <v>2025</v>
      </c>
      <c r="E4950" t="s">
        <v>6719</v>
      </c>
      <c r="F4950" t="s">
        <v>6952</v>
      </c>
      <c r="G4950" t="s">
        <v>7096</v>
      </c>
      <c r="H4950" t="s">
        <v>7112</v>
      </c>
      <c r="I4950" t="s">
        <v>7139</v>
      </c>
      <c r="J4950" t="s">
        <v>7162</v>
      </c>
      <c r="K4950" t="s">
        <v>7168</v>
      </c>
      <c r="L4950" t="s">
        <v>7191</v>
      </c>
      <c r="M4950">
        <v>7</v>
      </c>
      <c r="N4950">
        <v>44743.22</v>
      </c>
      <c r="O4950">
        <v>0.05</v>
      </c>
      <c r="P4950">
        <v>7153.19</v>
      </c>
    </row>
    <row r="4951" spans="1:16" x14ac:dyDescent="0.25">
      <c r="A4951" t="s">
        <v>4963</v>
      </c>
      <c r="B4951" t="s">
        <v>6091</v>
      </c>
      <c r="C4951" t="str">
        <f>TEXT(SalesData[[#This Row],[Order Date]],"mmm-yyyy")</f>
        <v>Jul-2025</v>
      </c>
      <c r="D4951">
        <f t="shared" si="77"/>
        <v>2025</v>
      </c>
      <c r="E4951" t="s">
        <v>6891</v>
      </c>
      <c r="F4951" t="s">
        <v>6936</v>
      </c>
      <c r="G4951" t="s">
        <v>7094</v>
      </c>
      <c r="H4951" t="s">
        <v>7101</v>
      </c>
      <c r="I4951" t="s">
        <v>7124</v>
      </c>
      <c r="J4951" t="s">
        <v>7163</v>
      </c>
      <c r="K4951" t="s">
        <v>7167</v>
      </c>
      <c r="L4951" t="s">
        <v>7187</v>
      </c>
      <c r="M4951">
        <v>6</v>
      </c>
      <c r="N4951">
        <v>6894.5</v>
      </c>
      <c r="O4951">
        <v>0.2</v>
      </c>
      <c r="P4951">
        <v>1568.95</v>
      </c>
    </row>
    <row r="4952" spans="1:16" x14ac:dyDescent="0.25">
      <c r="A4952" t="s">
        <v>4964</v>
      </c>
      <c r="B4952" t="s">
        <v>5389</v>
      </c>
      <c r="C4952" t="str">
        <f>TEXT(SalesData[[#This Row],[Order Date]],"mmm-yyyy")</f>
        <v>Mar-2024</v>
      </c>
      <c r="D4952">
        <f t="shared" si="77"/>
        <v>2024</v>
      </c>
      <c r="E4952" t="s">
        <v>6647</v>
      </c>
      <c r="F4952" t="s">
        <v>6899</v>
      </c>
      <c r="G4952" t="s">
        <v>7097</v>
      </c>
      <c r="H4952" t="s">
        <v>7107</v>
      </c>
      <c r="I4952" t="s">
        <v>7123</v>
      </c>
      <c r="J4952" t="s">
        <v>7164</v>
      </c>
      <c r="K4952" t="s">
        <v>7174</v>
      </c>
      <c r="L4952" t="s">
        <v>7199</v>
      </c>
      <c r="M4952">
        <v>2</v>
      </c>
      <c r="N4952">
        <v>2927.64</v>
      </c>
      <c r="O4952">
        <v>0.1</v>
      </c>
      <c r="P4952">
        <v>483.51</v>
      </c>
    </row>
    <row r="4953" spans="1:16" x14ac:dyDescent="0.25">
      <c r="A4953" t="s">
        <v>4965</v>
      </c>
      <c r="B4953" t="s">
        <v>5339</v>
      </c>
      <c r="C4953" t="str">
        <f>TEXT(SalesData[[#This Row],[Order Date]],"mmm-yyyy")</f>
        <v>May-2024</v>
      </c>
      <c r="D4953">
        <f t="shared" si="77"/>
        <v>2024</v>
      </c>
      <c r="E4953" t="s">
        <v>6349</v>
      </c>
      <c r="F4953" t="s">
        <v>6911</v>
      </c>
      <c r="G4953" t="s">
        <v>7097</v>
      </c>
      <c r="H4953" t="s">
        <v>7104</v>
      </c>
      <c r="I4953" t="s">
        <v>7120</v>
      </c>
      <c r="J4953" t="s">
        <v>7165</v>
      </c>
      <c r="K4953" t="s">
        <v>7176</v>
      </c>
      <c r="L4953" t="s">
        <v>7195</v>
      </c>
      <c r="M4953">
        <v>6</v>
      </c>
      <c r="N4953">
        <v>58515.87</v>
      </c>
      <c r="O4953">
        <v>0.15</v>
      </c>
      <c r="P4953">
        <v>3583.68</v>
      </c>
    </row>
    <row r="4954" spans="1:16" x14ac:dyDescent="0.25">
      <c r="A4954" t="s">
        <v>4966</v>
      </c>
      <c r="B4954" t="s">
        <v>5282</v>
      </c>
      <c r="C4954" t="str">
        <f>TEXT(SalesData[[#This Row],[Order Date]],"mmm-yyyy")</f>
        <v>Jun-2023</v>
      </c>
      <c r="D4954">
        <f t="shared" si="77"/>
        <v>2023</v>
      </c>
      <c r="E4954" t="s">
        <v>6604</v>
      </c>
      <c r="F4954" t="s">
        <v>6918</v>
      </c>
      <c r="G4954" t="s">
        <v>7096</v>
      </c>
      <c r="H4954" t="s">
        <v>7103</v>
      </c>
      <c r="I4954" t="s">
        <v>7158</v>
      </c>
      <c r="J4954" t="s">
        <v>7163</v>
      </c>
      <c r="K4954" t="s">
        <v>7175</v>
      </c>
      <c r="L4954" t="s">
        <v>7197</v>
      </c>
      <c r="M4954">
        <v>3</v>
      </c>
      <c r="N4954">
        <v>16428.78</v>
      </c>
      <c r="O4954">
        <v>0.05</v>
      </c>
      <c r="P4954">
        <v>3872.39</v>
      </c>
    </row>
    <row r="4955" spans="1:16" x14ac:dyDescent="0.25">
      <c r="A4955" t="s">
        <v>4967</v>
      </c>
      <c r="B4955" t="s">
        <v>5964</v>
      </c>
      <c r="C4955" t="str">
        <f>TEXT(SalesData[[#This Row],[Order Date]],"mmm-yyyy")</f>
        <v>Feb-2023</v>
      </c>
      <c r="D4955">
        <f t="shared" si="77"/>
        <v>2023</v>
      </c>
      <c r="E4955" t="s">
        <v>6545</v>
      </c>
      <c r="F4955" t="s">
        <v>7076</v>
      </c>
      <c r="G4955" t="s">
        <v>7094</v>
      </c>
      <c r="H4955" t="s">
        <v>7098</v>
      </c>
      <c r="I4955" t="s">
        <v>7114</v>
      </c>
      <c r="J4955" t="s">
        <v>7165</v>
      </c>
      <c r="K4955" t="s">
        <v>7176</v>
      </c>
      <c r="L4955" t="s">
        <v>7195</v>
      </c>
      <c r="M4955">
        <v>6</v>
      </c>
      <c r="N4955">
        <v>56053.120000000003</v>
      </c>
      <c r="O4955">
        <v>0.25</v>
      </c>
      <c r="P4955">
        <v>-2387.56</v>
      </c>
    </row>
    <row r="4956" spans="1:16" x14ac:dyDescent="0.25">
      <c r="A4956" t="s">
        <v>4968</v>
      </c>
      <c r="B4956" t="s">
        <v>5494</v>
      </c>
      <c r="C4956" t="str">
        <f>TEXT(SalesData[[#This Row],[Order Date]],"mmm-yyyy")</f>
        <v>Nov-2023</v>
      </c>
      <c r="D4956">
        <f t="shared" si="77"/>
        <v>2023</v>
      </c>
      <c r="E4956" t="s">
        <v>6386</v>
      </c>
      <c r="F4956" t="s">
        <v>6961</v>
      </c>
      <c r="G4956" t="s">
        <v>7094</v>
      </c>
      <c r="H4956" t="s">
        <v>7098</v>
      </c>
      <c r="I4956" t="s">
        <v>7138</v>
      </c>
      <c r="J4956" t="s">
        <v>7162</v>
      </c>
      <c r="K4956" t="s">
        <v>7169</v>
      </c>
      <c r="L4956" t="s">
        <v>7203</v>
      </c>
      <c r="M4956">
        <v>5</v>
      </c>
      <c r="N4956">
        <v>85444.92</v>
      </c>
      <c r="O4956">
        <v>0.25</v>
      </c>
      <c r="P4956">
        <v>8489.35</v>
      </c>
    </row>
    <row r="4957" spans="1:16" x14ac:dyDescent="0.25">
      <c r="A4957" t="s">
        <v>4969</v>
      </c>
      <c r="B4957" t="s">
        <v>5979</v>
      </c>
      <c r="C4957" t="str">
        <f>TEXT(SalesData[[#This Row],[Order Date]],"mmm-yyyy")</f>
        <v>Jun-2023</v>
      </c>
      <c r="D4957">
        <f t="shared" si="77"/>
        <v>2023</v>
      </c>
      <c r="E4957" t="s">
        <v>6351</v>
      </c>
      <c r="F4957" t="s">
        <v>6949</v>
      </c>
      <c r="G4957" t="s">
        <v>7095</v>
      </c>
      <c r="H4957" t="s">
        <v>7106</v>
      </c>
      <c r="I4957" t="s">
        <v>7161</v>
      </c>
      <c r="J4957" t="s">
        <v>7162</v>
      </c>
      <c r="K4957" t="s">
        <v>7168</v>
      </c>
      <c r="L4957" t="s">
        <v>7191</v>
      </c>
      <c r="M4957">
        <v>8</v>
      </c>
      <c r="N4957">
        <v>38551.32</v>
      </c>
      <c r="O4957">
        <v>0.25</v>
      </c>
      <c r="P4957">
        <v>2869.78</v>
      </c>
    </row>
    <row r="4958" spans="1:16" x14ac:dyDescent="0.25">
      <c r="A4958" t="s">
        <v>4970</v>
      </c>
      <c r="B4958" t="s">
        <v>5387</v>
      </c>
      <c r="C4958" t="str">
        <f>TEXT(SalesData[[#This Row],[Order Date]],"mmm-yyyy")</f>
        <v>May-2023</v>
      </c>
      <c r="D4958">
        <f t="shared" si="77"/>
        <v>2023</v>
      </c>
      <c r="E4958" t="s">
        <v>6574</v>
      </c>
      <c r="F4958" t="s">
        <v>6976</v>
      </c>
      <c r="G4958" t="s">
        <v>7094</v>
      </c>
      <c r="H4958" t="s">
        <v>7100</v>
      </c>
      <c r="I4958" t="s">
        <v>7151</v>
      </c>
      <c r="J4958" t="s">
        <v>7164</v>
      </c>
      <c r="K4958" t="s">
        <v>7174</v>
      </c>
      <c r="L4958" t="s">
        <v>7199</v>
      </c>
      <c r="M4958">
        <v>2</v>
      </c>
      <c r="N4958">
        <v>2954.69</v>
      </c>
      <c r="O4958">
        <v>0.05</v>
      </c>
      <c r="P4958">
        <v>598.91999999999996</v>
      </c>
    </row>
    <row r="4959" spans="1:16" x14ac:dyDescent="0.25">
      <c r="A4959" t="s">
        <v>4971</v>
      </c>
      <c r="B4959" t="s">
        <v>6038</v>
      </c>
      <c r="C4959" t="str">
        <f>TEXT(SalesData[[#This Row],[Order Date]],"mmm-yyyy")</f>
        <v>Sep-2025</v>
      </c>
      <c r="D4959">
        <f t="shared" si="77"/>
        <v>2025</v>
      </c>
      <c r="E4959" t="s">
        <v>6482</v>
      </c>
      <c r="F4959" t="s">
        <v>7044</v>
      </c>
      <c r="G4959" t="s">
        <v>7094</v>
      </c>
      <c r="H4959" t="s">
        <v>7098</v>
      </c>
      <c r="I4959" t="s">
        <v>7156</v>
      </c>
      <c r="J4959" t="s">
        <v>7163</v>
      </c>
      <c r="K4959" t="s">
        <v>7167</v>
      </c>
      <c r="L4959" t="s">
        <v>7187</v>
      </c>
      <c r="M4959">
        <v>6</v>
      </c>
      <c r="N4959">
        <v>9010.57</v>
      </c>
      <c r="O4959">
        <v>0</v>
      </c>
      <c r="P4959">
        <v>2778.03</v>
      </c>
    </row>
    <row r="4960" spans="1:16" x14ac:dyDescent="0.25">
      <c r="A4960" t="s">
        <v>4972</v>
      </c>
      <c r="B4960" t="s">
        <v>5095</v>
      </c>
      <c r="C4960" t="str">
        <f>TEXT(SalesData[[#This Row],[Order Date]],"mmm-yyyy")</f>
        <v>Apr-2025</v>
      </c>
      <c r="D4960">
        <f t="shared" si="77"/>
        <v>2025</v>
      </c>
      <c r="E4960" t="s">
        <v>6148</v>
      </c>
      <c r="F4960" t="s">
        <v>6946</v>
      </c>
      <c r="G4960" t="s">
        <v>7097</v>
      </c>
      <c r="H4960" t="s">
        <v>7105</v>
      </c>
      <c r="I4960" t="s">
        <v>7149</v>
      </c>
      <c r="J4960" t="s">
        <v>7165</v>
      </c>
      <c r="K4960" t="s">
        <v>7172</v>
      </c>
      <c r="L4960" t="s">
        <v>7212</v>
      </c>
      <c r="M4960">
        <v>2</v>
      </c>
      <c r="N4960">
        <v>6888.1</v>
      </c>
      <c r="O4960">
        <v>0</v>
      </c>
      <c r="P4960">
        <v>1437.82</v>
      </c>
    </row>
    <row r="4961" spans="1:16" x14ac:dyDescent="0.25">
      <c r="A4961" t="s">
        <v>4973</v>
      </c>
      <c r="B4961" t="s">
        <v>5458</v>
      </c>
      <c r="C4961" t="str">
        <f>TEXT(SalesData[[#This Row],[Order Date]],"mmm-yyyy")</f>
        <v>Feb-2024</v>
      </c>
      <c r="D4961">
        <f t="shared" si="77"/>
        <v>2024</v>
      </c>
      <c r="E4961" t="s">
        <v>6660</v>
      </c>
      <c r="F4961" t="s">
        <v>6993</v>
      </c>
      <c r="G4961" t="s">
        <v>7094</v>
      </c>
      <c r="H4961" t="s">
        <v>7098</v>
      </c>
      <c r="I4961" t="s">
        <v>7114</v>
      </c>
      <c r="J4961" t="s">
        <v>7165</v>
      </c>
      <c r="K4961" t="s">
        <v>7172</v>
      </c>
      <c r="L4961" t="s">
        <v>7212</v>
      </c>
      <c r="M4961">
        <v>8</v>
      </c>
      <c r="N4961">
        <v>28691.040000000001</v>
      </c>
      <c r="O4961">
        <v>0</v>
      </c>
      <c r="P4961">
        <v>5817.06</v>
      </c>
    </row>
    <row r="4962" spans="1:16" x14ac:dyDescent="0.25">
      <c r="A4962" t="s">
        <v>4974</v>
      </c>
      <c r="B4962" t="s">
        <v>5109</v>
      </c>
      <c r="C4962" t="str">
        <f>TEXT(SalesData[[#This Row],[Order Date]],"mmm-yyyy")</f>
        <v>Jan-2024</v>
      </c>
      <c r="D4962">
        <f t="shared" si="77"/>
        <v>2024</v>
      </c>
      <c r="E4962" t="s">
        <v>6640</v>
      </c>
      <c r="F4962" t="s">
        <v>7032</v>
      </c>
      <c r="G4962" t="s">
        <v>7095</v>
      </c>
      <c r="H4962" t="s">
        <v>7102</v>
      </c>
      <c r="I4962" t="s">
        <v>7118</v>
      </c>
      <c r="J4962" t="s">
        <v>7163</v>
      </c>
      <c r="K4962" t="s">
        <v>7167</v>
      </c>
      <c r="L4962" t="s">
        <v>7187</v>
      </c>
      <c r="M4962">
        <v>8</v>
      </c>
      <c r="N4962">
        <v>9138.7199999999993</v>
      </c>
      <c r="O4962">
        <v>0.25</v>
      </c>
      <c r="P4962">
        <v>1678.07</v>
      </c>
    </row>
    <row r="4963" spans="1:16" x14ac:dyDescent="0.25">
      <c r="A4963" t="s">
        <v>4975</v>
      </c>
      <c r="B4963" t="s">
        <v>5844</v>
      </c>
      <c r="C4963" t="str">
        <f>TEXT(SalesData[[#This Row],[Order Date]],"mmm-yyyy")</f>
        <v>Jun-2024</v>
      </c>
      <c r="D4963">
        <f t="shared" si="77"/>
        <v>2024</v>
      </c>
      <c r="E4963" t="s">
        <v>6688</v>
      </c>
      <c r="F4963" t="s">
        <v>6976</v>
      </c>
      <c r="G4963" t="s">
        <v>7096</v>
      </c>
      <c r="H4963" t="s">
        <v>7112</v>
      </c>
      <c r="I4963" t="s">
        <v>7139</v>
      </c>
      <c r="J4963" t="s">
        <v>7163</v>
      </c>
      <c r="K4963" t="s">
        <v>7171</v>
      </c>
      <c r="L4963" t="s">
        <v>7204</v>
      </c>
      <c r="M4963">
        <v>4</v>
      </c>
      <c r="N4963">
        <v>15472.94</v>
      </c>
      <c r="O4963">
        <v>0.1</v>
      </c>
      <c r="P4963">
        <v>2051.61</v>
      </c>
    </row>
    <row r="4964" spans="1:16" x14ac:dyDescent="0.25">
      <c r="A4964" t="s">
        <v>4976</v>
      </c>
      <c r="B4964" t="s">
        <v>5673</v>
      </c>
      <c r="C4964" t="str">
        <f>TEXT(SalesData[[#This Row],[Order Date]],"mmm-yyyy")</f>
        <v>Sep-2025</v>
      </c>
      <c r="D4964">
        <f t="shared" si="77"/>
        <v>2025</v>
      </c>
      <c r="E4964" t="s">
        <v>6622</v>
      </c>
      <c r="F4964" t="s">
        <v>7066</v>
      </c>
      <c r="G4964" t="s">
        <v>7097</v>
      </c>
      <c r="H4964" t="s">
        <v>7105</v>
      </c>
      <c r="I4964" t="s">
        <v>7149</v>
      </c>
      <c r="J4964" t="s">
        <v>7163</v>
      </c>
      <c r="K4964" t="s">
        <v>7171</v>
      </c>
      <c r="L4964" t="s">
        <v>7184</v>
      </c>
      <c r="M4964">
        <v>1</v>
      </c>
      <c r="N4964">
        <v>7715.96</v>
      </c>
      <c r="O4964">
        <v>0</v>
      </c>
      <c r="P4964">
        <v>1120.45</v>
      </c>
    </row>
    <row r="4965" spans="1:16" x14ac:dyDescent="0.25">
      <c r="A4965" t="s">
        <v>4977</v>
      </c>
      <c r="B4965" t="s">
        <v>5797</v>
      </c>
      <c r="C4965" t="str">
        <f>TEXT(SalesData[[#This Row],[Order Date]],"mmm-yyyy")</f>
        <v>May-2025</v>
      </c>
      <c r="D4965">
        <f t="shared" si="77"/>
        <v>2025</v>
      </c>
      <c r="E4965" t="s">
        <v>6585</v>
      </c>
      <c r="F4965" t="s">
        <v>7038</v>
      </c>
      <c r="G4965" t="s">
        <v>7094</v>
      </c>
      <c r="H4965" t="s">
        <v>7099</v>
      </c>
      <c r="I4965" t="s">
        <v>7130</v>
      </c>
      <c r="J4965" t="s">
        <v>7162</v>
      </c>
      <c r="K4965" t="s">
        <v>7168</v>
      </c>
      <c r="L4965" t="s">
        <v>7181</v>
      </c>
      <c r="M4965">
        <v>4</v>
      </c>
      <c r="N4965">
        <v>34871.919999999998</v>
      </c>
      <c r="O4965">
        <v>0.25</v>
      </c>
      <c r="P4965">
        <v>3089.82</v>
      </c>
    </row>
    <row r="4966" spans="1:16" x14ac:dyDescent="0.25">
      <c r="A4966" t="s">
        <v>4978</v>
      </c>
      <c r="B4966" t="s">
        <v>5784</v>
      </c>
      <c r="C4966" t="str">
        <f>TEXT(SalesData[[#This Row],[Order Date]],"mmm-yyyy")</f>
        <v>Jun-2023</v>
      </c>
      <c r="D4966">
        <f t="shared" si="77"/>
        <v>2023</v>
      </c>
      <c r="E4966" t="s">
        <v>6554</v>
      </c>
      <c r="F4966" t="s">
        <v>7077</v>
      </c>
      <c r="G4966" t="s">
        <v>7095</v>
      </c>
      <c r="H4966" t="s">
        <v>7106</v>
      </c>
      <c r="I4966" t="s">
        <v>7161</v>
      </c>
      <c r="J4966" t="s">
        <v>7165</v>
      </c>
      <c r="K4966" t="s">
        <v>7172</v>
      </c>
      <c r="L4966" t="s">
        <v>7208</v>
      </c>
      <c r="M4966">
        <v>5</v>
      </c>
      <c r="N4966">
        <v>8968.58</v>
      </c>
      <c r="O4966">
        <v>0.25</v>
      </c>
      <c r="P4966">
        <v>1193.54</v>
      </c>
    </row>
    <row r="4967" spans="1:16" x14ac:dyDescent="0.25">
      <c r="A4967" t="s">
        <v>4979</v>
      </c>
      <c r="B4967" t="s">
        <v>5264</v>
      </c>
      <c r="C4967" t="str">
        <f>TEXT(SalesData[[#This Row],[Order Date]],"mmm-yyyy")</f>
        <v>May-2023</v>
      </c>
      <c r="D4967">
        <f t="shared" si="77"/>
        <v>2023</v>
      </c>
      <c r="E4967" t="s">
        <v>6410</v>
      </c>
      <c r="F4967" t="s">
        <v>6950</v>
      </c>
      <c r="G4967" t="s">
        <v>7094</v>
      </c>
      <c r="H4967" t="s">
        <v>7100</v>
      </c>
      <c r="I4967" t="s">
        <v>7116</v>
      </c>
      <c r="J4967" t="s">
        <v>7163</v>
      </c>
      <c r="K4967" t="s">
        <v>7171</v>
      </c>
      <c r="L4967" t="s">
        <v>7204</v>
      </c>
      <c r="M4967">
        <v>4</v>
      </c>
      <c r="N4967">
        <v>15242.86</v>
      </c>
      <c r="O4967">
        <v>0.15</v>
      </c>
      <c r="P4967">
        <v>1659.22</v>
      </c>
    </row>
    <row r="4968" spans="1:16" x14ac:dyDescent="0.25">
      <c r="A4968" t="s">
        <v>4980</v>
      </c>
      <c r="B4968" t="s">
        <v>5306</v>
      </c>
      <c r="C4968" t="str">
        <f>TEXT(SalesData[[#This Row],[Order Date]],"mmm-yyyy")</f>
        <v>Dec-2025</v>
      </c>
      <c r="D4968">
        <f t="shared" si="77"/>
        <v>2025</v>
      </c>
      <c r="E4968" t="s">
        <v>6143</v>
      </c>
      <c r="F4968" t="s">
        <v>6941</v>
      </c>
      <c r="G4968" t="s">
        <v>7096</v>
      </c>
      <c r="H4968" t="s">
        <v>7103</v>
      </c>
      <c r="I4968" t="s">
        <v>7119</v>
      </c>
      <c r="J4968" t="s">
        <v>7162</v>
      </c>
      <c r="K4968" t="s">
        <v>7169</v>
      </c>
      <c r="L4968" t="s">
        <v>7182</v>
      </c>
      <c r="M4968">
        <v>5</v>
      </c>
      <c r="N4968">
        <v>46590.36</v>
      </c>
      <c r="O4968">
        <v>0</v>
      </c>
      <c r="P4968">
        <v>8672.3700000000008</v>
      </c>
    </row>
    <row r="4969" spans="1:16" x14ac:dyDescent="0.25">
      <c r="A4969" t="s">
        <v>4981</v>
      </c>
      <c r="B4969" t="s">
        <v>5070</v>
      </c>
      <c r="C4969" t="str">
        <f>TEXT(SalesData[[#This Row],[Order Date]],"mmm-yyyy")</f>
        <v>Feb-2023</v>
      </c>
      <c r="D4969">
        <f t="shared" si="77"/>
        <v>2023</v>
      </c>
      <c r="E4969" t="s">
        <v>6763</v>
      </c>
      <c r="F4969" t="s">
        <v>6961</v>
      </c>
      <c r="G4969" t="s">
        <v>7097</v>
      </c>
      <c r="H4969" t="s">
        <v>7107</v>
      </c>
      <c r="I4969" t="s">
        <v>7152</v>
      </c>
      <c r="J4969" t="s">
        <v>7163</v>
      </c>
      <c r="K4969" t="s">
        <v>7167</v>
      </c>
      <c r="L4969" t="s">
        <v>7207</v>
      </c>
      <c r="M4969">
        <v>8</v>
      </c>
      <c r="N4969">
        <v>5400.23</v>
      </c>
      <c r="O4969">
        <v>0.15</v>
      </c>
      <c r="P4969">
        <v>1623.71</v>
      </c>
    </row>
    <row r="4970" spans="1:16" x14ac:dyDescent="0.25">
      <c r="A4970" t="s">
        <v>4982</v>
      </c>
      <c r="B4970" t="s">
        <v>5492</v>
      </c>
      <c r="C4970" t="str">
        <f>TEXT(SalesData[[#This Row],[Order Date]],"mmm-yyyy")</f>
        <v>Mar-2023</v>
      </c>
      <c r="D4970">
        <f t="shared" si="77"/>
        <v>2023</v>
      </c>
      <c r="E4970" t="s">
        <v>6363</v>
      </c>
      <c r="F4970" t="s">
        <v>6898</v>
      </c>
      <c r="G4970" t="s">
        <v>7096</v>
      </c>
      <c r="H4970" t="s">
        <v>7113</v>
      </c>
      <c r="I4970" t="s">
        <v>7148</v>
      </c>
      <c r="J4970" t="s">
        <v>7164</v>
      </c>
      <c r="K4970" t="s">
        <v>7173</v>
      </c>
      <c r="L4970" t="s">
        <v>7186</v>
      </c>
      <c r="M4970">
        <v>2</v>
      </c>
      <c r="N4970">
        <v>9373.83</v>
      </c>
      <c r="O4970">
        <v>0</v>
      </c>
      <c r="P4970">
        <v>2524.0700000000002</v>
      </c>
    </row>
    <row r="4971" spans="1:16" x14ac:dyDescent="0.25">
      <c r="A4971" t="s">
        <v>4983</v>
      </c>
      <c r="B4971" t="s">
        <v>5448</v>
      </c>
      <c r="C4971" t="str">
        <f>TEXT(SalesData[[#This Row],[Order Date]],"mmm-yyyy")</f>
        <v>Apr-2024</v>
      </c>
      <c r="D4971">
        <f t="shared" si="77"/>
        <v>2024</v>
      </c>
      <c r="E4971" t="s">
        <v>6522</v>
      </c>
      <c r="F4971" t="s">
        <v>7040</v>
      </c>
      <c r="G4971" t="s">
        <v>7097</v>
      </c>
      <c r="H4971" t="s">
        <v>7105</v>
      </c>
      <c r="I4971" t="s">
        <v>7149</v>
      </c>
      <c r="J4971" t="s">
        <v>7164</v>
      </c>
      <c r="K4971" t="s">
        <v>7170</v>
      </c>
      <c r="L4971" t="s">
        <v>7183</v>
      </c>
      <c r="M4971">
        <v>6</v>
      </c>
      <c r="N4971">
        <v>22946.91</v>
      </c>
      <c r="O4971">
        <v>0.25</v>
      </c>
      <c r="P4971">
        <v>2853.83</v>
      </c>
    </row>
    <row r="4972" spans="1:16" x14ac:dyDescent="0.25">
      <c r="A4972" t="s">
        <v>4984</v>
      </c>
      <c r="B4972" t="s">
        <v>5472</v>
      </c>
      <c r="C4972" t="str">
        <f>TEXT(SalesData[[#This Row],[Order Date]],"mmm-yyyy")</f>
        <v>Dec-2023</v>
      </c>
      <c r="D4972">
        <f t="shared" si="77"/>
        <v>2023</v>
      </c>
      <c r="E4972" t="s">
        <v>6489</v>
      </c>
      <c r="F4972" t="s">
        <v>7068</v>
      </c>
      <c r="G4972" t="s">
        <v>7094</v>
      </c>
      <c r="H4972" t="s">
        <v>7100</v>
      </c>
      <c r="I4972" t="s">
        <v>7151</v>
      </c>
      <c r="J4972" t="s">
        <v>7164</v>
      </c>
      <c r="K4972" t="s">
        <v>7173</v>
      </c>
      <c r="L4972" t="s">
        <v>7200</v>
      </c>
      <c r="M4972">
        <v>6</v>
      </c>
      <c r="N4972">
        <v>5792.49</v>
      </c>
      <c r="O4972">
        <v>0.2</v>
      </c>
      <c r="P4972">
        <v>1461.83</v>
      </c>
    </row>
    <row r="4973" spans="1:16" x14ac:dyDescent="0.25">
      <c r="A4973" t="s">
        <v>4985</v>
      </c>
      <c r="B4973" t="s">
        <v>5499</v>
      </c>
      <c r="C4973" t="str">
        <f>TEXT(SalesData[[#This Row],[Order Date]],"mmm-yyyy")</f>
        <v>May-2023</v>
      </c>
      <c r="D4973">
        <f t="shared" si="77"/>
        <v>2023</v>
      </c>
      <c r="E4973" t="s">
        <v>6514</v>
      </c>
      <c r="F4973" t="s">
        <v>7070</v>
      </c>
      <c r="G4973" t="s">
        <v>7097</v>
      </c>
      <c r="H4973" t="s">
        <v>7110</v>
      </c>
      <c r="I4973" t="s">
        <v>7129</v>
      </c>
      <c r="J4973" t="s">
        <v>7165</v>
      </c>
      <c r="K4973" t="s">
        <v>7177</v>
      </c>
      <c r="L4973" t="s">
        <v>7198</v>
      </c>
      <c r="M4973">
        <v>1</v>
      </c>
      <c r="N4973">
        <v>56158.33</v>
      </c>
      <c r="O4973">
        <v>0.15</v>
      </c>
      <c r="P4973">
        <v>6833.5</v>
      </c>
    </row>
    <row r="4974" spans="1:16" x14ac:dyDescent="0.25">
      <c r="A4974" t="s">
        <v>4986</v>
      </c>
      <c r="B4974" t="s">
        <v>5243</v>
      </c>
      <c r="C4974" t="str">
        <f>TEXT(SalesData[[#This Row],[Order Date]],"mmm-yyyy")</f>
        <v>Nov-2024</v>
      </c>
      <c r="D4974">
        <f t="shared" si="77"/>
        <v>2024</v>
      </c>
      <c r="E4974" t="s">
        <v>6540</v>
      </c>
      <c r="F4974" t="s">
        <v>6990</v>
      </c>
      <c r="G4974" t="s">
        <v>7096</v>
      </c>
      <c r="H4974" t="s">
        <v>7113</v>
      </c>
      <c r="I4974" t="s">
        <v>7144</v>
      </c>
      <c r="J4974" t="s">
        <v>7163</v>
      </c>
      <c r="K4974" t="s">
        <v>7167</v>
      </c>
      <c r="L4974" t="s">
        <v>7187</v>
      </c>
      <c r="M4974">
        <v>8</v>
      </c>
      <c r="N4974">
        <v>9249.34</v>
      </c>
      <c r="O4974">
        <v>0.2</v>
      </c>
      <c r="P4974">
        <v>1620.65</v>
      </c>
    </row>
    <row r="4975" spans="1:16" x14ac:dyDescent="0.25">
      <c r="A4975" t="s">
        <v>4987</v>
      </c>
      <c r="B4975" t="s">
        <v>5802</v>
      </c>
      <c r="C4975" t="str">
        <f>TEXT(SalesData[[#This Row],[Order Date]],"mmm-yyyy")</f>
        <v>Oct-2025</v>
      </c>
      <c r="D4975">
        <f t="shared" si="77"/>
        <v>2025</v>
      </c>
      <c r="E4975" t="s">
        <v>6891</v>
      </c>
      <c r="F4975" t="s">
        <v>6936</v>
      </c>
      <c r="G4975" t="s">
        <v>7095</v>
      </c>
      <c r="H4975" t="s">
        <v>7106</v>
      </c>
      <c r="I4975" t="s">
        <v>7161</v>
      </c>
      <c r="J4975" t="s">
        <v>7165</v>
      </c>
      <c r="K4975" t="s">
        <v>7172</v>
      </c>
      <c r="L4975" t="s">
        <v>7212</v>
      </c>
      <c r="M4975">
        <v>7</v>
      </c>
      <c r="N4975">
        <v>20251.7</v>
      </c>
      <c r="O4975">
        <v>0.15</v>
      </c>
      <c r="P4975">
        <v>2922.7</v>
      </c>
    </row>
    <row r="4976" spans="1:16" x14ac:dyDescent="0.25">
      <c r="A4976" t="s">
        <v>4988</v>
      </c>
      <c r="B4976" t="s">
        <v>5618</v>
      </c>
      <c r="C4976" t="str">
        <f>TEXT(SalesData[[#This Row],[Order Date]],"mmm-yyyy")</f>
        <v>Jun-2023</v>
      </c>
      <c r="D4976">
        <f t="shared" si="77"/>
        <v>2023</v>
      </c>
      <c r="E4976" t="s">
        <v>6110</v>
      </c>
      <c r="F4976" t="s">
        <v>6909</v>
      </c>
      <c r="G4976" t="s">
        <v>7097</v>
      </c>
      <c r="H4976" t="s">
        <v>7107</v>
      </c>
      <c r="I4976" t="s">
        <v>7152</v>
      </c>
      <c r="J4976" t="s">
        <v>7165</v>
      </c>
      <c r="K4976" t="s">
        <v>7177</v>
      </c>
      <c r="L4976" t="s">
        <v>7198</v>
      </c>
      <c r="M4976">
        <v>2</v>
      </c>
      <c r="N4976">
        <v>110723.35</v>
      </c>
      <c r="O4976">
        <v>0.15</v>
      </c>
      <c r="P4976">
        <v>9956.94</v>
      </c>
    </row>
    <row r="4977" spans="1:16" x14ac:dyDescent="0.25">
      <c r="A4977" t="s">
        <v>4989</v>
      </c>
      <c r="B4977" t="s">
        <v>5891</v>
      </c>
      <c r="C4977" t="str">
        <f>TEXT(SalesData[[#This Row],[Order Date]],"mmm-yyyy")</f>
        <v>Aug-2024</v>
      </c>
      <c r="D4977">
        <f t="shared" si="77"/>
        <v>2024</v>
      </c>
      <c r="E4977" t="s">
        <v>6475</v>
      </c>
      <c r="F4977" t="s">
        <v>6982</v>
      </c>
      <c r="G4977" t="s">
        <v>7096</v>
      </c>
      <c r="H4977" t="s">
        <v>7111</v>
      </c>
      <c r="I4977" t="s">
        <v>7131</v>
      </c>
      <c r="J4977" t="s">
        <v>7163</v>
      </c>
      <c r="K4977" t="s">
        <v>7167</v>
      </c>
      <c r="L4977" t="s">
        <v>7207</v>
      </c>
      <c r="M4977">
        <v>2</v>
      </c>
      <c r="N4977">
        <v>1256.25</v>
      </c>
      <c r="O4977">
        <v>0.25</v>
      </c>
      <c r="P4977">
        <v>259.93</v>
      </c>
    </row>
    <row r="4978" spans="1:16" x14ac:dyDescent="0.25">
      <c r="A4978" t="s">
        <v>4990</v>
      </c>
      <c r="B4978" t="s">
        <v>5890</v>
      </c>
      <c r="C4978" t="str">
        <f>TEXT(SalesData[[#This Row],[Order Date]],"mmm-yyyy")</f>
        <v>May-2023</v>
      </c>
      <c r="D4978">
        <f t="shared" si="77"/>
        <v>2023</v>
      </c>
      <c r="E4978" t="s">
        <v>6691</v>
      </c>
      <c r="F4978" t="s">
        <v>7032</v>
      </c>
      <c r="G4978" t="s">
        <v>7096</v>
      </c>
      <c r="H4978" t="s">
        <v>7113</v>
      </c>
      <c r="I4978" t="s">
        <v>7144</v>
      </c>
      <c r="J4978" t="s">
        <v>7165</v>
      </c>
      <c r="K4978" t="s">
        <v>7172</v>
      </c>
      <c r="L4978" t="s">
        <v>7185</v>
      </c>
      <c r="M4978">
        <v>1</v>
      </c>
      <c r="N4978">
        <v>4296.22</v>
      </c>
      <c r="O4978">
        <v>0.1</v>
      </c>
      <c r="P4978">
        <v>632.92999999999995</v>
      </c>
    </row>
    <row r="4979" spans="1:16" x14ac:dyDescent="0.25">
      <c r="A4979" t="s">
        <v>4991</v>
      </c>
      <c r="B4979" t="s">
        <v>5496</v>
      </c>
      <c r="C4979" t="str">
        <f>TEXT(SalesData[[#This Row],[Order Date]],"mmm-yyyy")</f>
        <v>Feb-2025</v>
      </c>
      <c r="D4979">
        <f t="shared" si="77"/>
        <v>2025</v>
      </c>
      <c r="E4979" t="s">
        <v>6299</v>
      </c>
      <c r="F4979" t="s">
        <v>7024</v>
      </c>
      <c r="G4979" t="s">
        <v>7095</v>
      </c>
      <c r="H4979" t="s">
        <v>7106</v>
      </c>
      <c r="I4979" t="s">
        <v>7122</v>
      </c>
      <c r="J4979" t="s">
        <v>7165</v>
      </c>
      <c r="K4979" t="s">
        <v>7177</v>
      </c>
      <c r="L4979" t="s">
        <v>7210</v>
      </c>
      <c r="M4979">
        <v>7</v>
      </c>
      <c r="N4979">
        <v>615833.66</v>
      </c>
      <c r="O4979">
        <v>0</v>
      </c>
      <c r="P4979">
        <v>72271.5</v>
      </c>
    </row>
    <row r="4980" spans="1:16" x14ac:dyDescent="0.25">
      <c r="A4980" t="s">
        <v>4992</v>
      </c>
      <c r="B4980" t="s">
        <v>5534</v>
      </c>
      <c r="C4980" t="str">
        <f>TEXT(SalesData[[#This Row],[Order Date]],"mmm-yyyy")</f>
        <v>Jul-2024</v>
      </c>
      <c r="D4980">
        <f t="shared" si="77"/>
        <v>2024</v>
      </c>
      <c r="E4980" t="s">
        <v>6123</v>
      </c>
      <c r="F4980" t="s">
        <v>6922</v>
      </c>
      <c r="G4980" t="s">
        <v>7095</v>
      </c>
      <c r="H4980" t="s">
        <v>7106</v>
      </c>
      <c r="I4980" t="s">
        <v>7146</v>
      </c>
      <c r="J4980" t="s">
        <v>7162</v>
      </c>
      <c r="K4980" t="s">
        <v>7166</v>
      </c>
      <c r="L4980" t="s">
        <v>7178</v>
      </c>
      <c r="M4980">
        <v>8</v>
      </c>
      <c r="N4980">
        <v>121193.87</v>
      </c>
      <c r="O4980">
        <v>0</v>
      </c>
      <c r="P4980">
        <v>26544.03</v>
      </c>
    </row>
    <row r="4981" spans="1:16" x14ac:dyDescent="0.25">
      <c r="A4981" t="s">
        <v>4993</v>
      </c>
      <c r="B4981" t="s">
        <v>5479</v>
      </c>
      <c r="C4981" t="str">
        <f>TEXT(SalesData[[#This Row],[Order Date]],"mmm-yyyy")</f>
        <v>Aug-2024</v>
      </c>
      <c r="D4981">
        <f t="shared" si="77"/>
        <v>2024</v>
      </c>
      <c r="E4981" t="s">
        <v>6500</v>
      </c>
      <c r="F4981" t="s">
        <v>6923</v>
      </c>
      <c r="G4981" t="s">
        <v>7096</v>
      </c>
      <c r="H4981" t="s">
        <v>7111</v>
      </c>
      <c r="I4981" t="s">
        <v>7142</v>
      </c>
      <c r="J4981" t="s">
        <v>7165</v>
      </c>
      <c r="K4981" t="s">
        <v>7172</v>
      </c>
      <c r="L4981" t="s">
        <v>7212</v>
      </c>
      <c r="M4981">
        <v>6</v>
      </c>
      <c r="N4981">
        <v>20664.38</v>
      </c>
      <c r="O4981">
        <v>0</v>
      </c>
      <c r="P4981">
        <v>4182.43</v>
      </c>
    </row>
    <row r="4982" spans="1:16" x14ac:dyDescent="0.25">
      <c r="A4982" t="s">
        <v>4994</v>
      </c>
      <c r="B4982" t="s">
        <v>6022</v>
      </c>
      <c r="C4982" t="str">
        <f>TEXT(SalesData[[#This Row],[Order Date]],"mmm-yyyy")</f>
        <v>Jul-2024</v>
      </c>
      <c r="D4982">
        <f t="shared" si="77"/>
        <v>2024</v>
      </c>
      <c r="E4982" t="s">
        <v>6128</v>
      </c>
      <c r="F4982" t="s">
        <v>6927</v>
      </c>
      <c r="G4982" t="s">
        <v>7094</v>
      </c>
      <c r="H4982" t="s">
        <v>7098</v>
      </c>
      <c r="I4982" t="s">
        <v>7138</v>
      </c>
      <c r="J4982" t="s">
        <v>7164</v>
      </c>
      <c r="K4982" t="s">
        <v>7173</v>
      </c>
      <c r="L4982" t="s">
        <v>7200</v>
      </c>
      <c r="M4982">
        <v>4</v>
      </c>
      <c r="N4982">
        <v>4593.21</v>
      </c>
      <c r="O4982">
        <v>0</v>
      </c>
      <c r="P4982">
        <v>1578.19</v>
      </c>
    </row>
    <row r="4983" spans="1:16" x14ac:dyDescent="0.25">
      <c r="A4983" t="s">
        <v>4995</v>
      </c>
      <c r="B4983" t="s">
        <v>6094</v>
      </c>
      <c r="C4983" t="str">
        <f>TEXT(SalesData[[#This Row],[Order Date]],"mmm-yyyy")</f>
        <v>Feb-2025</v>
      </c>
      <c r="D4983">
        <f t="shared" si="77"/>
        <v>2025</v>
      </c>
      <c r="E4983" t="s">
        <v>6738</v>
      </c>
      <c r="F4983" t="s">
        <v>7034</v>
      </c>
      <c r="G4983" t="s">
        <v>7095</v>
      </c>
      <c r="H4983" t="s">
        <v>7106</v>
      </c>
      <c r="I4983" t="s">
        <v>7122</v>
      </c>
      <c r="J4983" t="s">
        <v>7162</v>
      </c>
      <c r="K4983" t="s">
        <v>7168</v>
      </c>
      <c r="L4983" t="s">
        <v>7180</v>
      </c>
      <c r="M4983">
        <v>7</v>
      </c>
      <c r="N4983">
        <v>20240.63</v>
      </c>
      <c r="O4983">
        <v>0.15</v>
      </c>
      <c r="P4983">
        <v>2411.9899999999998</v>
      </c>
    </row>
    <row r="4984" spans="1:16" x14ac:dyDescent="0.25">
      <c r="A4984" t="s">
        <v>4996</v>
      </c>
      <c r="B4984" t="s">
        <v>5391</v>
      </c>
      <c r="C4984" t="str">
        <f>TEXT(SalesData[[#This Row],[Order Date]],"mmm-yyyy")</f>
        <v>Nov-2025</v>
      </c>
      <c r="D4984">
        <f t="shared" si="77"/>
        <v>2025</v>
      </c>
      <c r="E4984" t="s">
        <v>6295</v>
      </c>
      <c r="F4984" t="s">
        <v>7021</v>
      </c>
      <c r="G4984" t="s">
        <v>7094</v>
      </c>
      <c r="H4984" t="s">
        <v>7101</v>
      </c>
      <c r="I4984" t="s">
        <v>7137</v>
      </c>
      <c r="J4984" t="s">
        <v>7163</v>
      </c>
      <c r="K4984" t="s">
        <v>7171</v>
      </c>
      <c r="L4984" t="s">
        <v>7204</v>
      </c>
      <c r="M4984">
        <v>5</v>
      </c>
      <c r="N4984">
        <v>23453.96</v>
      </c>
      <c r="O4984">
        <v>0</v>
      </c>
      <c r="P4984">
        <v>4522.42</v>
      </c>
    </row>
    <row r="4985" spans="1:16" x14ac:dyDescent="0.25">
      <c r="A4985" t="s">
        <v>4997</v>
      </c>
      <c r="B4985" t="s">
        <v>6061</v>
      </c>
      <c r="C4985" t="str">
        <f>TEXT(SalesData[[#This Row],[Order Date]],"mmm-yyyy")</f>
        <v>Nov-2025</v>
      </c>
      <c r="D4985">
        <f t="shared" si="77"/>
        <v>2025</v>
      </c>
      <c r="E4985" t="s">
        <v>6164</v>
      </c>
      <c r="F4985" t="s">
        <v>6928</v>
      </c>
      <c r="G4985" t="s">
        <v>7095</v>
      </c>
      <c r="H4985" t="s">
        <v>7106</v>
      </c>
      <c r="I4985" t="s">
        <v>7146</v>
      </c>
      <c r="J4985" t="s">
        <v>7165</v>
      </c>
      <c r="K4985" t="s">
        <v>7172</v>
      </c>
      <c r="L4985" t="s">
        <v>7212</v>
      </c>
      <c r="M4985">
        <v>7</v>
      </c>
      <c r="N4985">
        <v>23080.09</v>
      </c>
      <c r="O4985">
        <v>0.05</v>
      </c>
      <c r="P4985">
        <v>3788.95</v>
      </c>
    </row>
    <row r="4986" spans="1:16" x14ac:dyDescent="0.25">
      <c r="A4986" t="s">
        <v>4998</v>
      </c>
      <c r="B4986" t="s">
        <v>6095</v>
      </c>
      <c r="C4986" t="str">
        <f>TEXT(SalesData[[#This Row],[Order Date]],"mmm-yyyy")</f>
        <v>Nov-2023</v>
      </c>
      <c r="D4986">
        <f t="shared" si="77"/>
        <v>2023</v>
      </c>
      <c r="E4986" t="s">
        <v>6827</v>
      </c>
      <c r="F4986" t="s">
        <v>7024</v>
      </c>
      <c r="G4986" t="s">
        <v>7095</v>
      </c>
      <c r="H4986" t="s">
        <v>7109</v>
      </c>
      <c r="I4986" t="s">
        <v>7140</v>
      </c>
      <c r="J4986" t="s">
        <v>7164</v>
      </c>
      <c r="K4986" t="s">
        <v>7170</v>
      </c>
      <c r="L4986" t="s">
        <v>7189</v>
      </c>
      <c r="M4986">
        <v>7</v>
      </c>
      <c r="N4986">
        <v>10215.57</v>
      </c>
      <c r="O4986">
        <v>0.05</v>
      </c>
      <c r="P4986">
        <v>3035.76</v>
      </c>
    </row>
    <row r="4987" spans="1:16" x14ac:dyDescent="0.25">
      <c r="A4987" t="s">
        <v>4999</v>
      </c>
      <c r="B4987" t="s">
        <v>5261</v>
      </c>
      <c r="C4987" t="str">
        <f>TEXT(SalesData[[#This Row],[Order Date]],"mmm-yyyy")</f>
        <v>Jan-2023</v>
      </c>
      <c r="D4987">
        <f t="shared" si="77"/>
        <v>2023</v>
      </c>
      <c r="E4987" t="s">
        <v>6177</v>
      </c>
      <c r="F4987" t="s">
        <v>6967</v>
      </c>
      <c r="G4987" t="s">
        <v>7096</v>
      </c>
      <c r="H4987" t="s">
        <v>7103</v>
      </c>
      <c r="I4987" t="s">
        <v>7134</v>
      </c>
      <c r="J4987" t="s">
        <v>7164</v>
      </c>
      <c r="K4987" t="s">
        <v>7173</v>
      </c>
      <c r="L4987" t="s">
        <v>7206</v>
      </c>
      <c r="M4987">
        <v>4</v>
      </c>
      <c r="N4987">
        <v>8813.3799999999992</v>
      </c>
      <c r="O4987">
        <v>0</v>
      </c>
      <c r="P4987">
        <v>2669.23</v>
      </c>
    </row>
    <row r="4988" spans="1:16" x14ac:dyDescent="0.25">
      <c r="A4988" t="s">
        <v>5000</v>
      </c>
      <c r="B4988" t="s">
        <v>5532</v>
      </c>
      <c r="C4988" t="str">
        <f>TEXT(SalesData[[#This Row],[Order Date]],"mmm-yyyy")</f>
        <v>Mar-2023</v>
      </c>
      <c r="D4988">
        <f t="shared" si="77"/>
        <v>2023</v>
      </c>
      <c r="E4988" t="s">
        <v>6509</v>
      </c>
      <c r="F4988" t="s">
        <v>6897</v>
      </c>
      <c r="G4988" t="s">
        <v>7097</v>
      </c>
      <c r="H4988" t="s">
        <v>7107</v>
      </c>
      <c r="I4988" t="s">
        <v>7152</v>
      </c>
      <c r="J4988" t="s">
        <v>7163</v>
      </c>
      <c r="K4988" t="s">
        <v>7171</v>
      </c>
      <c r="L4988" t="s">
        <v>7204</v>
      </c>
      <c r="M4988">
        <v>4</v>
      </c>
      <c r="N4988">
        <v>15366.61</v>
      </c>
      <c r="O4988">
        <v>0.15</v>
      </c>
      <c r="P4988">
        <v>1820.74</v>
      </c>
    </row>
    <row r="4989" spans="1:16" x14ac:dyDescent="0.25">
      <c r="A4989" t="s">
        <v>5001</v>
      </c>
      <c r="B4989" t="s">
        <v>5988</v>
      </c>
      <c r="C4989" t="str">
        <f>TEXT(SalesData[[#This Row],[Order Date]],"mmm-yyyy")</f>
        <v>Mar-2023</v>
      </c>
      <c r="D4989">
        <f t="shared" si="77"/>
        <v>2023</v>
      </c>
      <c r="E4989" t="s">
        <v>6607</v>
      </c>
      <c r="F4989" t="s">
        <v>7021</v>
      </c>
      <c r="G4989" t="s">
        <v>7097</v>
      </c>
      <c r="H4989" t="s">
        <v>7104</v>
      </c>
      <c r="I4989" t="s">
        <v>7132</v>
      </c>
      <c r="J4989" t="s">
        <v>7164</v>
      </c>
      <c r="K4989" t="s">
        <v>7170</v>
      </c>
      <c r="L4989" t="s">
        <v>7213</v>
      </c>
      <c r="M4989">
        <v>4</v>
      </c>
      <c r="N4989">
        <v>9452.24</v>
      </c>
      <c r="O4989">
        <v>0.15</v>
      </c>
      <c r="P4989">
        <v>2919.85</v>
      </c>
    </row>
    <row r="4990" spans="1:16" x14ac:dyDescent="0.25">
      <c r="A4990" t="s">
        <v>5002</v>
      </c>
      <c r="B4990" t="s">
        <v>5184</v>
      </c>
      <c r="C4990" t="str">
        <f>TEXT(SalesData[[#This Row],[Order Date]],"mmm-yyyy")</f>
        <v>May-2025</v>
      </c>
      <c r="D4990">
        <f t="shared" si="77"/>
        <v>2025</v>
      </c>
      <c r="E4990" t="s">
        <v>6241</v>
      </c>
      <c r="F4990" t="s">
        <v>6926</v>
      </c>
      <c r="G4990" t="s">
        <v>7097</v>
      </c>
      <c r="H4990" t="s">
        <v>7107</v>
      </c>
      <c r="I4990" t="s">
        <v>7153</v>
      </c>
      <c r="J4990" t="s">
        <v>7163</v>
      </c>
      <c r="K4990" t="s">
        <v>7167</v>
      </c>
      <c r="L4990" t="s">
        <v>7179</v>
      </c>
      <c r="M4990">
        <v>1</v>
      </c>
      <c r="N4990">
        <v>1982.62</v>
      </c>
      <c r="O4990">
        <v>0.2</v>
      </c>
      <c r="P4990">
        <v>386.56</v>
      </c>
    </row>
    <row r="4991" spans="1:16" x14ac:dyDescent="0.25">
      <c r="A4991" t="s">
        <v>5003</v>
      </c>
      <c r="B4991" t="s">
        <v>5641</v>
      </c>
      <c r="C4991" t="str">
        <f>TEXT(SalesData[[#This Row],[Order Date]],"mmm-yyyy")</f>
        <v>Jun-2023</v>
      </c>
      <c r="D4991">
        <f t="shared" si="77"/>
        <v>2023</v>
      </c>
      <c r="E4991" t="s">
        <v>6342</v>
      </c>
      <c r="F4991" t="s">
        <v>7008</v>
      </c>
      <c r="G4991" t="s">
        <v>7095</v>
      </c>
      <c r="H4991" t="s">
        <v>7109</v>
      </c>
      <c r="I4991" t="s">
        <v>7135</v>
      </c>
      <c r="J4991" t="s">
        <v>7163</v>
      </c>
      <c r="K4991" t="s">
        <v>7175</v>
      </c>
      <c r="L4991" t="s">
        <v>7197</v>
      </c>
      <c r="M4991">
        <v>6</v>
      </c>
      <c r="N4991">
        <v>35048</v>
      </c>
      <c r="O4991">
        <v>0</v>
      </c>
      <c r="P4991">
        <v>8891.17</v>
      </c>
    </row>
    <row r="4992" spans="1:16" x14ac:dyDescent="0.25">
      <c r="A4992" t="s">
        <v>5004</v>
      </c>
      <c r="B4992" t="s">
        <v>5572</v>
      </c>
      <c r="C4992" t="str">
        <f>TEXT(SalesData[[#This Row],[Order Date]],"mmm-yyyy")</f>
        <v>Jul-2025</v>
      </c>
      <c r="D4992">
        <f t="shared" si="77"/>
        <v>2025</v>
      </c>
      <c r="E4992" t="s">
        <v>6495</v>
      </c>
      <c r="F4992" t="s">
        <v>6925</v>
      </c>
      <c r="G4992" t="s">
        <v>7095</v>
      </c>
      <c r="H4992" t="s">
        <v>7109</v>
      </c>
      <c r="I4992" t="s">
        <v>7135</v>
      </c>
      <c r="J4992" t="s">
        <v>7162</v>
      </c>
      <c r="K4992" t="s">
        <v>7168</v>
      </c>
      <c r="L4992" t="s">
        <v>7191</v>
      </c>
      <c r="M4992">
        <v>6</v>
      </c>
      <c r="N4992">
        <v>36703.22</v>
      </c>
      <c r="O4992">
        <v>0.05</v>
      </c>
      <c r="P4992">
        <v>5861.14</v>
      </c>
    </row>
    <row r="4993" spans="1:16" x14ac:dyDescent="0.25">
      <c r="A4993" t="s">
        <v>5005</v>
      </c>
      <c r="B4993" t="s">
        <v>5950</v>
      </c>
      <c r="C4993" t="str">
        <f>TEXT(SalesData[[#This Row],[Order Date]],"mmm-yyyy")</f>
        <v>May-2025</v>
      </c>
      <c r="D4993">
        <f t="shared" si="77"/>
        <v>2025</v>
      </c>
      <c r="E4993" t="s">
        <v>6394</v>
      </c>
      <c r="F4993" t="s">
        <v>6900</v>
      </c>
      <c r="G4993" t="s">
        <v>7096</v>
      </c>
      <c r="H4993" t="s">
        <v>7112</v>
      </c>
      <c r="I4993" t="s">
        <v>7139</v>
      </c>
      <c r="J4993" t="s">
        <v>7162</v>
      </c>
      <c r="K4993" t="s">
        <v>7166</v>
      </c>
      <c r="L4993" t="s">
        <v>7211</v>
      </c>
      <c r="M4993">
        <v>2</v>
      </c>
      <c r="N4993">
        <v>13676.36</v>
      </c>
      <c r="O4993">
        <v>0.1</v>
      </c>
      <c r="P4993">
        <v>2086.4299999999998</v>
      </c>
    </row>
    <row r="4994" spans="1:16" x14ac:dyDescent="0.25">
      <c r="A4994" t="s">
        <v>5006</v>
      </c>
      <c r="B4994" t="s">
        <v>5870</v>
      </c>
      <c r="C4994" t="str">
        <f>TEXT(SalesData[[#This Row],[Order Date]],"mmm-yyyy")</f>
        <v>Aug-2023</v>
      </c>
      <c r="D4994">
        <f t="shared" ref="D4994:D5001" si="78">YEAR(B4994)</f>
        <v>2023</v>
      </c>
      <c r="E4994" t="s">
        <v>6122</v>
      </c>
      <c r="F4994" t="s">
        <v>6921</v>
      </c>
      <c r="G4994" t="s">
        <v>7094</v>
      </c>
      <c r="H4994" t="s">
        <v>7099</v>
      </c>
      <c r="I4994" t="s">
        <v>7130</v>
      </c>
      <c r="J4994" t="s">
        <v>7165</v>
      </c>
      <c r="K4994" t="s">
        <v>7172</v>
      </c>
      <c r="L4994" t="s">
        <v>7212</v>
      </c>
      <c r="M4994">
        <v>2</v>
      </c>
      <c r="N4994">
        <v>6758.52</v>
      </c>
      <c r="O4994">
        <v>0</v>
      </c>
      <c r="P4994">
        <v>1221.3</v>
      </c>
    </row>
    <row r="4995" spans="1:16" x14ac:dyDescent="0.25">
      <c r="A4995" t="s">
        <v>5007</v>
      </c>
      <c r="B4995" t="s">
        <v>6067</v>
      </c>
      <c r="C4995" t="str">
        <f>TEXT(SalesData[[#This Row],[Order Date]],"mmm-yyyy")</f>
        <v>Dec-2025</v>
      </c>
      <c r="D4995">
        <f t="shared" si="78"/>
        <v>2025</v>
      </c>
      <c r="E4995" t="s">
        <v>6813</v>
      </c>
      <c r="F4995" t="s">
        <v>7057</v>
      </c>
      <c r="G4995" t="s">
        <v>7097</v>
      </c>
      <c r="H4995" t="s">
        <v>7104</v>
      </c>
      <c r="I4995" t="s">
        <v>7132</v>
      </c>
      <c r="J4995" t="s">
        <v>7163</v>
      </c>
      <c r="K4995" t="s">
        <v>7167</v>
      </c>
      <c r="L4995" t="s">
        <v>7187</v>
      </c>
      <c r="M4995">
        <v>6</v>
      </c>
      <c r="N4995">
        <v>7808.88</v>
      </c>
      <c r="O4995">
        <v>0.1</v>
      </c>
      <c r="P4995">
        <v>1737.99</v>
      </c>
    </row>
    <row r="4996" spans="1:16" x14ac:dyDescent="0.25">
      <c r="A4996" t="s">
        <v>5008</v>
      </c>
      <c r="B4996" t="s">
        <v>5952</v>
      </c>
      <c r="C4996" t="str">
        <f>TEXT(SalesData[[#This Row],[Order Date]],"mmm-yyyy")</f>
        <v>Jun-2024</v>
      </c>
      <c r="D4996">
        <f t="shared" si="78"/>
        <v>2024</v>
      </c>
      <c r="E4996" t="s">
        <v>6354</v>
      </c>
      <c r="F4996" t="s">
        <v>6943</v>
      </c>
      <c r="G4996" t="s">
        <v>7096</v>
      </c>
      <c r="H4996" t="s">
        <v>7103</v>
      </c>
      <c r="I4996" t="s">
        <v>7158</v>
      </c>
      <c r="J4996" t="s">
        <v>7164</v>
      </c>
      <c r="K4996" t="s">
        <v>7174</v>
      </c>
      <c r="L4996" t="s">
        <v>7188</v>
      </c>
      <c r="M4996">
        <v>4</v>
      </c>
      <c r="N4996">
        <v>10949.73</v>
      </c>
      <c r="O4996">
        <v>0.05</v>
      </c>
      <c r="P4996">
        <v>2579.6799999999998</v>
      </c>
    </row>
    <row r="4997" spans="1:16" x14ac:dyDescent="0.25">
      <c r="A4997" t="s">
        <v>5009</v>
      </c>
      <c r="B4997" t="s">
        <v>5177</v>
      </c>
      <c r="C4997" t="str">
        <f>TEXT(SalesData[[#This Row],[Order Date]],"mmm-yyyy")</f>
        <v>Oct-2024</v>
      </c>
      <c r="D4997">
        <f t="shared" si="78"/>
        <v>2024</v>
      </c>
      <c r="E4997" t="s">
        <v>6680</v>
      </c>
      <c r="F4997" t="s">
        <v>7034</v>
      </c>
      <c r="G4997" t="s">
        <v>7094</v>
      </c>
      <c r="H4997" t="s">
        <v>7098</v>
      </c>
      <c r="I4997" t="s">
        <v>7156</v>
      </c>
      <c r="J4997" t="s">
        <v>7163</v>
      </c>
      <c r="K4997" t="s">
        <v>7171</v>
      </c>
      <c r="L4997" t="s">
        <v>7184</v>
      </c>
      <c r="M4997">
        <v>4</v>
      </c>
      <c r="N4997">
        <v>31102.76</v>
      </c>
      <c r="O4997">
        <v>0</v>
      </c>
      <c r="P4997">
        <v>4700.47</v>
      </c>
    </row>
    <row r="4998" spans="1:16" x14ac:dyDescent="0.25">
      <c r="A4998" t="s">
        <v>5010</v>
      </c>
      <c r="B4998" t="s">
        <v>5703</v>
      </c>
      <c r="C4998" t="str">
        <f>TEXT(SalesData[[#This Row],[Order Date]],"mmm-yyyy")</f>
        <v>Jul-2024</v>
      </c>
      <c r="D4998">
        <f t="shared" si="78"/>
        <v>2024</v>
      </c>
      <c r="E4998" t="s">
        <v>6464</v>
      </c>
      <c r="F4998" t="s">
        <v>6983</v>
      </c>
      <c r="G4998" t="s">
        <v>7096</v>
      </c>
      <c r="H4998" t="s">
        <v>7112</v>
      </c>
      <c r="I4998" t="s">
        <v>7133</v>
      </c>
      <c r="J4998" t="s">
        <v>7163</v>
      </c>
      <c r="K4998" t="s">
        <v>7171</v>
      </c>
      <c r="L4998" t="s">
        <v>7204</v>
      </c>
      <c r="M4998">
        <v>5</v>
      </c>
      <c r="N4998">
        <v>17417.87</v>
      </c>
      <c r="O4998">
        <v>0.2</v>
      </c>
      <c r="P4998">
        <v>1975.37</v>
      </c>
    </row>
    <row r="4999" spans="1:16" x14ac:dyDescent="0.25">
      <c r="A4999" t="s">
        <v>5011</v>
      </c>
      <c r="B4999" t="s">
        <v>5895</v>
      </c>
      <c r="C4999" t="str">
        <f>TEXT(SalesData[[#This Row],[Order Date]],"mmm-yyyy")</f>
        <v>Sep-2023</v>
      </c>
      <c r="D4999">
        <f t="shared" si="78"/>
        <v>2023</v>
      </c>
      <c r="E4999" t="s">
        <v>6314</v>
      </c>
      <c r="F4999" t="s">
        <v>6908</v>
      </c>
      <c r="G4999" t="s">
        <v>7094</v>
      </c>
      <c r="H4999" t="s">
        <v>7099</v>
      </c>
      <c r="I4999" t="s">
        <v>7115</v>
      </c>
      <c r="J4999" t="s">
        <v>7164</v>
      </c>
      <c r="K4999" t="s">
        <v>7173</v>
      </c>
      <c r="L4999" t="s">
        <v>7200</v>
      </c>
      <c r="M4999">
        <v>2</v>
      </c>
      <c r="N4999">
        <v>2312.65</v>
      </c>
      <c r="O4999">
        <v>0</v>
      </c>
      <c r="P4999">
        <v>736.83</v>
      </c>
    </row>
    <row r="5000" spans="1:16" x14ac:dyDescent="0.25">
      <c r="A5000" t="s">
        <v>5012</v>
      </c>
      <c r="B5000" t="s">
        <v>5771</v>
      </c>
      <c r="C5000" t="str">
        <f>TEXT(SalesData[[#This Row],[Order Date]],"mmm-yyyy")</f>
        <v>Oct-2025</v>
      </c>
      <c r="D5000">
        <f t="shared" si="78"/>
        <v>2025</v>
      </c>
      <c r="E5000" t="s">
        <v>6718</v>
      </c>
      <c r="F5000" t="s">
        <v>6964</v>
      </c>
      <c r="G5000" t="s">
        <v>7097</v>
      </c>
      <c r="H5000" t="s">
        <v>7105</v>
      </c>
      <c r="I5000" t="s">
        <v>7149</v>
      </c>
      <c r="J5000" t="s">
        <v>7164</v>
      </c>
      <c r="K5000" t="s">
        <v>7173</v>
      </c>
      <c r="L5000" t="s">
        <v>7206</v>
      </c>
      <c r="M5000">
        <v>7</v>
      </c>
      <c r="N5000">
        <v>14507.26</v>
      </c>
      <c r="O5000">
        <v>0.05</v>
      </c>
      <c r="P5000">
        <v>4111.03</v>
      </c>
    </row>
    <row r="5001" spans="1:16" x14ac:dyDescent="0.25">
      <c r="A5001" t="s">
        <v>5013</v>
      </c>
      <c r="B5001" t="s">
        <v>5471</v>
      </c>
      <c r="C5001" t="str">
        <f>TEXT(SalesData[[#This Row],[Order Date]],"mmm-yyyy")</f>
        <v>Oct-2025</v>
      </c>
      <c r="D5001">
        <f t="shared" si="78"/>
        <v>2025</v>
      </c>
      <c r="E5001" t="s">
        <v>6856</v>
      </c>
      <c r="F5001" t="s">
        <v>7080</v>
      </c>
      <c r="G5001" t="s">
        <v>7097</v>
      </c>
      <c r="H5001" t="s">
        <v>7104</v>
      </c>
      <c r="I5001" t="s">
        <v>7160</v>
      </c>
      <c r="J5001" t="s">
        <v>7162</v>
      </c>
      <c r="K5001" t="s">
        <v>7169</v>
      </c>
      <c r="L5001" t="s">
        <v>7193</v>
      </c>
      <c r="M5001">
        <v>8</v>
      </c>
      <c r="N5001">
        <v>90336.11</v>
      </c>
      <c r="O5001">
        <v>0</v>
      </c>
      <c r="P5001">
        <v>17588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Detail2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Nikita Kumari</cp:lastModifiedBy>
  <dcterms:created xsi:type="dcterms:W3CDTF">2026-08-22T04:19:51Z</dcterms:created>
  <dcterms:modified xsi:type="dcterms:W3CDTF">2026-09-12T08:26:50Z</dcterms:modified>
</cp:coreProperties>
</file>